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3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Ex4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9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1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3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4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5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6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7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18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Ex5.xml" ContentType="application/vnd.ms-office.chartex+xml"/>
  <Override PartName="/xl/charts/style23.xml" ContentType="application/vnd.ms-office.chartstyle+xml"/>
  <Override PartName="/xl/charts/colors23.xml" ContentType="application/vnd.ms-office.chartcolorstyle+xml"/>
  <Override PartName="/xl/charts/chartEx6.xml" ContentType="application/vnd.ms-office.chartex+xml"/>
  <Override PartName="/xl/charts/style24.xml" ContentType="application/vnd.ms-office.chartstyle+xml"/>
  <Override PartName="/xl/charts/colors24.xml" ContentType="application/vnd.ms-office.chartcolorstyle+xml"/>
  <Override PartName="/xl/charts/chart19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Ex7.xml" ContentType="application/vnd.ms-office.chartex+xml"/>
  <Override PartName="/xl/charts/style26.xml" ContentType="application/vnd.ms-office.chartstyle+xml"/>
  <Override PartName="/xl/charts/colors26.xml" ContentType="application/vnd.ms-office.chartcolorstyle+xml"/>
  <Override PartName="/xl/charts/chart20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1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Ex8.xml" ContentType="application/vnd.ms-office.chartex+xml"/>
  <Override PartName="/xl/charts/style29.xml" ContentType="application/vnd.ms-office.chartstyle+xml"/>
  <Override PartName="/xl/charts/colors29.xml" ContentType="application/vnd.ms-office.chartcolorsty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unit\OneDrive\Desktop\"/>
    </mc:Choice>
  </mc:AlternateContent>
  <xr:revisionPtr revIDLastSave="0" documentId="13_ncr:1_{C92F002E-1A63-4DB5-A6E9-14DF2387289F}" xr6:coauthVersionLast="47" xr6:coauthVersionMax="47" xr10:uidLastSave="{00000000-0000-0000-0000-000000000000}"/>
  <bookViews>
    <workbookView xWindow="-98" yWindow="-98" windowWidth="21795" windowHeight="12975" tabRatio="710" xr2:uid="{077F1B16-E441-4CD8-9420-2F3F86287231}"/>
  </bookViews>
  <sheets>
    <sheet name="SKU Price List" sheetId="2" r:id="rId1"/>
    <sheet name="Sales Data" sheetId="1" r:id="rId2"/>
    <sheet name="Purchase Data" sheetId="10" r:id="rId3"/>
    <sheet name="Credit Data" sheetId="11" r:id="rId4"/>
    <sheet name="Stock Ledger" sheetId="9" r:id="rId5"/>
    <sheet name="Stock wise daily sales" sheetId="7" r:id="rId6"/>
    <sheet name="Inventory Analysis" sheetId="14" r:id="rId7"/>
    <sheet name="Profit Analysis" sheetId="17" r:id="rId8"/>
    <sheet name="Credit Analysis" sheetId="21" r:id="rId9"/>
    <sheet name="Sales Pivot" sheetId="3" r:id="rId10"/>
    <sheet name="Profit Pivot" sheetId="18" r:id="rId11"/>
    <sheet name="Credit Pivot" sheetId="20" r:id="rId12"/>
    <sheet name="Charts and Graphs" sheetId="16" r:id="rId13"/>
  </sheets>
  <definedNames>
    <definedName name="_xlnm._FilterDatabase" localSheetId="3" hidden="1">'Credit Data'!$A$1:$F$850</definedName>
    <definedName name="_xlnm._FilterDatabase" localSheetId="2" hidden="1">'Purchase Data'!$A$1:$E$403</definedName>
    <definedName name="_xlnm._FilterDatabase" localSheetId="1" hidden="1">'Sales Data'!$A$1:$J$3221</definedName>
    <definedName name="_xlnm._FilterDatabase" localSheetId="9" hidden="1">'Sales Pivot'!$D$1:$E$54</definedName>
    <definedName name="_xlchart.v1.0" hidden="1">'Inventory Analysis'!$J$3:$J$27</definedName>
    <definedName name="_xlchart.v1.1" hidden="1">'Inventory Analysis'!$K$2</definedName>
    <definedName name="_xlchart.v1.10" hidden="1">'Sales Pivot'!$K$24</definedName>
    <definedName name="_xlchart.v1.11" hidden="1">'Sales Pivot'!$K$25:$K$49</definedName>
    <definedName name="_xlchart.v1.12" hidden="1">'Credit Analysis'!$A$2:$A$70</definedName>
    <definedName name="_xlchart.v1.13" hidden="1">'Credit Analysis'!$F$1</definedName>
    <definedName name="_xlchart.v1.14" hidden="1">'Credit Analysis'!$F$2:$F$70</definedName>
    <definedName name="_xlchart.v1.15" hidden="1">'Credit Analysis'!$A$2:$A$70</definedName>
    <definedName name="_xlchart.v1.16" hidden="1">'Credit Analysis'!$D$1</definedName>
    <definedName name="_xlchart.v1.17" hidden="1">'Credit Analysis'!$D$2:$D$70</definedName>
    <definedName name="_xlchart.v1.18" hidden="1">'Sales Pivot'!$J$25:$J$49</definedName>
    <definedName name="_xlchart.v1.19" hidden="1">'Sales Pivot'!$K$24</definedName>
    <definedName name="_xlchart.v1.2" hidden="1">'Inventory Analysis'!$K$3:$K$27</definedName>
    <definedName name="_xlchart.v1.20" hidden="1">'Sales Pivot'!$K$25:$K$49</definedName>
    <definedName name="_xlchart.v1.21" hidden="1">'Profit Pivot'!$A$25:$A$49</definedName>
    <definedName name="_xlchart.v1.22" hidden="1">'Profit Pivot'!$B$24</definedName>
    <definedName name="_xlchart.v1.23" hidden="1">'Profit Pivot'!$B$25:$B$49</definedName>
    <definedName name="_xlchart.v1.3" hidden="1">'Credit Analysis'!$A$2:$A$70</definedName>
    <definedName name="_xlchart.v1.4" hidden="1">'Credit Analysis'!$F$1</definedName>
    <definedName name="_xlchart.v1.5" hidden="1">'Credit Analysis'!$F$2:$F$70</definedName>
    <definedName name="_xlchart.v1.6" hidden="1">'Credit Analysis'!$A$2:$A$70</definedName>
    <definedName name="_xlchart.v1.7" hidden="1">'Credit Analysis'!$D$1</definedName>
    <definedName name="_xlchart.v1.8" hidden="1">'Credit Analysis'!$D$2:$D$70</definedName>
    <definedName name="_xlchart.v1.9" hidden="1">'Sales Pivot'!$J$25:$J$49</definedName>
  </definedNames>
  <calcPr calcId="191029"/>
  <pivotCaches>
    <pivotCache cacheId="0" r:id="rId14"/>
    <pivotCache cacheId="1" r:id="rId15"/>
    <pivotCache cacheId="2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21" l="1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F2" i="21"/>
  <c r="F3" i="21"/>
  <c r="F4" i="21"/>
  <c r="F5" i="21"/>
  <c r="F6" i="21"/>
  <c r="F7" i="21"/>
  <c r="F8" i="21"/>
  <c r="F9" i="21"/>
  <c r="F10" i="21"/>
  <c r="F11" i="21"/>
  <c r="F12" i="2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26" i="21"/>
  <c r="F27" i="21"/>
  <c r="F28" i="21"/>
  <c r="F29" i="21"/>
  <c r="F30" i="21"/>
  <c r="F31" i="21"/>
  <c r="F32" i="21"/>
  <c r="F33" i="21"/>
  <c r="F34" i="21"/>
  <c r="F35" i="21"/>
  <c r="F36" i="21"/>
  <c r="F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E2" i="21"/>
  <c r="D3" i="21"/>
  <c r="D4" i="21"/>
  <c r="D5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2" i="21"/>
  <c r="H9" i="11"/>
  <c r="H14" i="11"/>
  <c r="H18" i="11"/>
  <c r="H34" i="11"/>
  <c r="H41" i="11"/>
  <c r="H46" i="11"/>
  <c r="H62" i="11"/>
  <c r="H73" i="11"/>
  <c r="H78" i="11"/>
  <c r="H85" i="11"/>
  <c r="H89" i="11"/>
  <c r="H98" i="11"/>
  <c r="H101" i="11"/>
  <c r="H117" i="11"/>
  <c r="H126" i="11"/>
  <c r="H130" i="11"/>
  <c r="H137" i="11"/>
  <c r="H142" i="11"/>
  <c r="H146" i="11"/>
  <c r="H162" i="11"/>
  <c r="H169" i="11"/>
  <c r="H174" i="11"/>
  <c r="H190" i="11"/>
  <c r="H201" i="11"/>
  <c r="H206" i="11"/>
  <c r="H213" i="11"/>
  <c r="H217" i="11"/>
  <c r="H226" i="11"/>
  <c r="H229" i="11"/>
  <c r="H245" i="11"/>
  <c r="H254" i="11"/>
  <c r="H258" i="11"/>
  <c r="H265" i="11"/>
  <c r="H270" i="11"/>
  <c r="H274" i="11"/>
  <c r="H290" i="11"/>
  <c r="H297" i="11"/>
  <c r="H302" i="11"/>
  <c r="H318" i="11"/>
  <c r="H329" i="11"/>
  <c r="H334" i="11"/>
  <c r="H341" i="11"/>
  <c r="H345" i="11"/>
  <c r="H354" i="11"/>
  <c r="H357" i="11"/>
  <c r="H373" i="11"/>
  <c r="H382" i="11"/>
  <c r="H386" i="11"/>
  <c r="H393" i="11"/>
  <c r="H398" i="11"/>
  <c r="H402" i="11"/>
  <c r="H418" i="11"/>
  <c r="H425" i="11"/>
  <c r="H430" i="11"/>
  <c r="H446" i="11"/>
  <c r="H457" i="11"/>
  <c r="H462" i="11"/>
  <c r="H469" i="11"/>
  <c r="H473" i="11"/>
  <c r="H482" i="11"/>
  <c r="H485" i="11"/>
  <c r="H501" i="11"/>
  <c r="H510" i="11"/>
  <c r="H514" i="11"/>
  <c r="H521" i="11"/>
  <c r="H526" i="11"/>
  <c r="H530" i="11"/>
  <c r="H546" i="11"/>
  <c r="H553" i="11"/>
  <c r="H558" i="11"/>
  <c r="H574" i="11"/>
  <c r="H585" i="11"/>
  <c r="H590" i="11"/>
  <c r="H597" i="11"/>
  <c r="H601" i="11"/>
  <c r="H610" i="11"/>
  <c r="H613" i="11"/>
  <c r="H629" i="11"/>
  <c r="H642" i="11"/>
  <c r="H649" i="11"/>
  <c r="H654" i="11"/>
  <c r="H658" i="11"/>
  <c r="H674" i="11"/>
  <c r="H681" i="11"/>
  <c r="H686" i="11"/>
  <c r="H702" i="11"/>
  <c r="H713" i="11"/>
  <c r="H718" i="11"/>
  <c r="H725" i="11"/>
  <c r="H729" i="11"/>
  <c r="H738" i="11"/>
  <c r="H741" i="11"/>
  <c r="H757" i="11"/>
  <c r="H770" i="11"/>
  <c r="H777" i="11"/>
  <c r="H782" i="11"/>
  <c r="H786" i="11"/>
  <c r="H802" i="11"/>
  <c r="H809" i="11"/>
  <c r="H814" i="11"/>
  <c r="H830" i="11"/>
  <c r="H841" i="11"/>
  <c r="H846" i="11"/>
  <c r="G3" i="11"/>
  <c r="H3" i="11" s="1"/>
  <c r="G4" i="11"/>
  <c r="H4" i="11" s="1"/>
  <c r="G5" i="11"/>
  <c r="H5" i="11" s="1"/>
  <c r="G6" i="11"/>
  <c r="H6" i="11" s="1"/>
  <c r="G7" i="11"/>
  <c r="H7" i="11" s="1"/>
  <c r="G8" i="11"/>
  <c r="H8" i="11" s="1"/>
  <c r="G9" i="11"/>
  <c r="G10" i="11"/>
  <c r="H10" i="11" s="1"/>
  <c r="G11" i="11"/>
  <c r="H11" i="11" s="1"/>
  <c r="G12" i="11"/>
  <c r="H12" i="11" s="1"/>
  <c r="G13" i="11"/>
  <c r="H13" i="11" s="1"/>
  <c r="G14" i="11"/>
  <c r="G15" i="11"/>
  <c r="H15" i="11" s="1"/>
  <c r="G16" i="11"/>
  <c r="H16" i="11" s="1"/>
  <c r="G17" i="11"/>
  <c r="H17" i="11" s="1"/>
  <c r="G18" i="11"/>
  <c r="G19" i="11"/>
  <c r="H19" i="11" s="1"/>
  <c r="G20" i="11"/>
  <c r="H20" i="11" s="1"/>
  <c r="G21" i="11"/>
  <c r="H21" i="11" s="1"/>
  <c r="G22" i="11"/>
  <c r="H22" i="11" s="1"/>
  <c r="G23" i="11"/>
  <c r="H23" i="11" s="1"/>
  <c r="G24" i="11"/>
  <c r="H24" i="11" s="1"/>
  <c r="G25" i="11"/>
  <c r="H25" i="11" s="1"/>
  <c r="G26" i="11"/>
  <c r="H26" i="11" s="1"/>
  <c r="G27" i="11"/>
  <c r="H27" i="11" s="1"/>
  <c r="G29" i="11"/>
  <c r="H29" i="11" s="1"/>
  <c r="G28" i="11"/>
  <c r="H28" i="11" s="1"/>
  <c r="G30" i="11"/>
  <c r="H30" i="11" s="1"/>
  <c r="G31" i="11"/>
  <c r="H31" i="11" s="1"/>
  <c r="G32" i="11"/>
  <c r="H32" i="11" s="1"/>
  <c r="G33" i="11"/>
  <c r="H33" i="11" s="1"/>
  <c r="G34" i="11"/>
  <c r="G35" i="11"/>
  <c r="H35" i="11" s="1"/>
  <c r="G36" i="11"/>
  <c r="H36" i="11" s="1"/>
  <c r="G37" i="11"/>
  <c r="H37" i="11" s="1"/>
  <c r="G38" i="11"/>
  <c r="H38" i="11" s="1"/>
  <c r="G39" i="11"/>
  <c r="H39" i="11" s="1"/>
  <c r="G40" i="11"/>
  <c r="H40" i="11" s="1"/>
  <c r="G41" i="11"/>
  <c r="G42" i="11"/>
  <c r="H42" i="11" s="1"/>
  <c r="G43" i="11"/>
  <c r="H43" i="11" s="1"/>
  <c r="G44" i="11"/>
  <c r="H44" i="11" s="1"/>
  <c r="G45" i="11"/>
  <c r="H45" i="11" s="1"/>
  <c r="G46" i="11"/>
  <c r="G47" i="11"/>
  <c r="H47" i="11" s="1"/>
  <c r="G48" i="11"/>
  <c r="H48" i="11" s="1"/>
  <c r="G49" i="11"/>
  <c r="H49" i="11" s="1"/>
  <c r="G50" i="11"/>
  <c r="H50" i="11" s="1"/>
  <c r="G51" i="11"/>
  <c r="H51" i="11" s="1"/>
  <c r="G52" i="11"/>
  <c r="H52" i="11" s="1"/>
  <c r="G53" i="11"/>
  <c r="H53" i="11" s="1"/>
  <c r="G54" i="11"/>
  <c r="H54" i="11" s="1"/>
  <c r="G55" i="11"/>
  <c r="H55" i="11" s="1"/>
  <c r="G56" i="11"/>
  <c r="H56" i="11" s="1"/>
  <c r="G57" i="11"/>
  <c r="H57" i="11" s="1"/>
  <c r="G58" i="11"/>
  <c r="H58" i="11" s="1"/>
  <c r="G59" i="11"/>
  <c r="H59" i="11" s="1"/>
  <c r="G60" i="11"/>
  <c r="H60" i="11" s="1"/>
  <c r="G61" i="11"/>
  <c r="H61" i="11" s="1"/>
  <c r="G62" i="11"/>
  <c r="G63" i="11"/>
  <c r="H63" i="11" s="1"/>
  <c r="G64" i="11"/>
  <c r="H64" i="11" s="1"/>
  <c r="G65" i="11"/>
  <c r="H65" i="11" s="1"/>
  <c r="G66" i="11"/>
  <c r="H66" i="11" s="1"/>
  <c r="G67" i="11"/>
  <c r="H67" i="11" s="1"/>
  <c r="G68" i="11"/>
  <c r="H68" i="11" s="1"/>
  <c r="G69" i="11"/>
  <c r="H69" i="11" s="1"/>
  <c r="G70" i="11"/>
  <c r="H70" i="11" s="1"/>
  <c r="G71" i="11"/>
  <c r="H71" i="11" s="1"/>
  <c r="G72" i="11"/>
  <c r="H72" i="11" s="1"/>
  <c r="G73" i="11"/>
  <c r="G74" i="11"/>
  <c r="H74" i="11" s="1"/>
  <c r="G75" i="11"/>
  <c r="H75" i="11" s="1"/>
  <c r="G76" i="11"/>
  <c r="H76" i="11" s="1"/>
  <c r="G77" i="11"/>
  <c r="H77" i="11" s="1"/>
  <c r="G78" i="11"/>
  <c r="G79" i="11"/>
  <c r="H79" i="11" s="1"/>
  <c r="G80" i="11"/>
  <c r="H80" i="11" s="1"/>
  <c r="G81" i="11"/>
  <c r="H81" i="11" s="1"/>
  <c r="G82" i="11"/>
  <c r="H82" i="11" s="1"/>
  <c r="G83" i="11"/>
  <c r="H83" i="11" s="1"/>
  <c r="G84" i="11"/>
  <c r="H84" i="11" s="1"/>
  <c r="G85" i="11"/>
  <c r="G86" i="11"/>
  <c r="H86" i="11" s="1"/>
  <c r="G87" i="11"/>
  <c r="H87" i="11" s="1"/>
  <c r="G88" i="11"/>
  <c r="H88" i="11" s="1"/>
  <c r="G89" i="11"/>
  <c r="G90" i="11"/>
  <c r="H90" i="11" s="1"/>
  <c r="G91" i="11"/>
  <c r="H91" i="11" s="1"/>
  <c r="G92" i="11"/>
  <c r="H92" i="11" s="1"/>
  <c r="G93" i="11"/>
  <c r="H93" i="11" s="1"/>
  <c r="G94" i="11"/>
  <c r="H94" i="11" s="1"/>
  <c r="G95" i="11"/>
  <c r="H95" i="11" s="1"/>
  <c r="G96" i="11"/>
  <c r="H96" i="11" s="1"/>
  <c r="G97" i="11"/>
  <c r="H97" i="11" s="1"/>
  <c r="G98" i="11"/>
  <c r="G99" i="11"/>
  <c r="H99" i="11" s="1"/>
  <c r="G100" i="11"/>
  <c r="H100" i="11" s="1"/>
  <c r="G101" i="11"/>
  <c r="G102" i="11"/>
  <c r="H102" i="11" s="1"/>
  <c r="G103" i="11"/>
  <c r="H103" i="11" s="1"/>
  <c r="G104" i="11"/>
  <c r="H104" i="11" s="1"/>
  <c r="G105" i="11"/>
  <c r="H105" i="11" s="1"/>
  <c r="G106" i="11"/>
  <c r="H106" i="11" s="1"/>
  <c r="G107" i="11"/>
  <c r="H107" i="11" s="1"/>
  <c r="G108" i="11"/>
  <c r="H108" i="11" s="1"/>
  <c r="G109" i="11"/>
  <c r="H109" i="11" s="1"/>
  <c r="G110" i="11"/>
  <c r="H110" i="11" s="1"/>
  <c r="G111" i="11"/>
  <c r="H111" i="11" s="1"/>
  <c r="G112" i="11"/>
  <c r="H112" i="11" s="1"/>
  <c r="G113" i="11"/>
  <c r="H113" i="11" s="1"/>
  <c r="G114" i="11"/>
  <c r="H114" i="11" s="1"/>
  <c r="G115" i="11"/>
  <c r="H115" i="11" s="1"/>
  <c r="G116" i="11"/>
  <c r="H116" i="11" s="1"/>
  <c r="G117" i="11"/>
  <c r="G118" i="11"/>
  <c r="H118" i="11" s="1"/>
  <c r="G119" i="11"/>
  <c r="H119" i="11" s="1"/>
  <c r="G120" i="11"/>
  <c r="H120" i="11" s="1"/>
  <c r="G121" i="11"/>
  <c r="H121" i="11" s="1"/>
  <c r="G122" i="11"/>
  <c r="H122" i="11" s="1"/>
  <c r="G123" i="11"/>
  <c r="H123" i="11" s="1"/>
  <c r="G124" i="11"/>
  <c r="H124" i="11" s="1"/>
  <c r="G125" i="11"/>
  <c r="H125" i="11" s="1"/>
  <c r="G126" i="11"/>
  <c r="G127" i="11"/>
  <c r="H127" i="11" s="1"/>
  <c r="G128" i="11"/>
  <c r="H128" i="11" s="1"/>
  <c r="G129" i="11"/>
  <c r="H129" i="11" s="1"/>
  <c r="G130" i="11"/>
  <c r="G131" i="11"/>
  <c r="H131" i="11" s="1"/>
  <c r="G132" i="11"/>
  <c r="H132" i="11" s="1"/>
  <c r="G133" i="11"/>
  <c r="H133" i="11" s="1"/>
  <c r="G134" i="11"/>
  <c r="H134" i="11" s="1"/>
  <c r="G135" i="11"/>
  <c r="H135" i="11" s="1"/>
  <c r="G136" i="11"/>
  <c r="H136" i="11" s="1"/>
  <c r="G137" i="11"/>
  <c r="G138" i="11"/>
  <c r="H138" i="11" s="1"/>
  <c r="G139" i="11"/>
  <c r="H139" i="11" s="1"/>
  <c r="G140" i="11"/>
  <c r="H140" i="11" s="1"/>
  <c r="G141" i="11"/>
  <c r="H141" i="11" s="1"/>
  <c r="G142" i="11"/>
  <c r="G143" i="11"/>
  <c r="H143" i="11" s="1"/>
  <c r="G144" i="11"/>
  <c r="H144" i="11" s="1"/>
  <c r="G145" i="11"/>
  <c r="H145" i="11" s="1"/>
  <c r="G146" i="11"/>
  <c r="G147" i="11"/>
  <c r="H147" i="11" s="1"/>
  <c r="G148" i="11"/>
  <c r="H148" i="11" s="1"/>
  <c r="G149" i="11"/>
  <c r="H149" i="11" s="1"/>
  <c r="G150" i="11"/>
  <c r="H150" i="11" s="1"/>
  <c r="G151" i="11"/>
  <c r="H151" i="11" s="1"/>
  <c r="G152" i="11"/>
  <c r="H152" i="11" s="1"/>
  <c r="G153" i="11"/>
  <c r="H153" i="11" s="1"/>
  <c r="G154" i="11"/>
  <c r="H154" i="11" s="1"/>
  <c r="G155" i="11"/>
  <c r="H155" i="11" s="1"/>
  <c r="G156" i="11"/>
  <c r="H156" i="11" s="1"/>
  <c r="G157" i="11"/>
  <c r="H157" i="11" s="1"/>
  <c r="G158" i="11"/>
  <c r="H158" i="11" s="1"/>
  <c r="G159" i="11"/>
  <c r="H159" i="11" s="1"/>
  <c r="G160" i="11"/>
  <c r="H160" i="11" s="1"/>
  <c r="G161" i="11"/>
  <c r="H161" i="11" s="1"/>
  <c r="G162" i="11"/>
  <c r="G163" i="11"/>
  <c r="H163" i="11" s="1"/>
  <c r="G164" i="11"/>
  <c r="H164" i="11" s="1"/>
  <c r="G165" i="11"/>
  <c r="H165" i="11" s="1"/>
  <c r="G166" i="11"/>
  <c r="H166" i="11" s="1"/>
  <c r="G167" i="11"/>
  <c r="H167" i="11" s="1"/>
  <c r="G168" i="11"/>
  <c r="H168" i="11" s="1"/>
  <c r="G169" i="11"/>
  <c r="G170" i="11"/>
  <c r="H170" i="11" s="1"/>
  <c r="G171" i="11"/>
  <c r="H171" i="11" s="1"/>
  <c r="G172" i="11"/>
  <c r="H172" i="11" s="1"/>
  <c r="G173" i="11"/>
  <c r="H173" i="11" s="1"/>
  <c r="G174" i="11"/>
  <c r="G175" i="11"/>
  <c r="H175" i="11" s="1"/>
  <c r="G176" i="11"/>
  <c r="H176" i="11" s="1"/>
  <c r="G177" i="11"/>
  <c r="H177" i="11" s="1"/>
  <c r="G178" i="11"/>
  <c r="H178" i="11" s="1"/>
  <c r="G179" i="11"/>
  <c r="H179" i="11" s="1"/>
  <c r="G180" i="11"/>
  <c r="H180" i="11" s="1"/>
  <c r="G181" i="11"/>
  <c r="H181" i="11" s="1"/>
  <c r="G182" i="11"/>
  <c r="H182" i="11" s="1"/>
  <c r="G183" i="11"/>
  <c r="H183" i="11" s="1"/>
  <c r="G184" i="11"/>
  <c r="H184" i="11" s="1"/>
  <c r="G185" i="11"/>
  <c r="H185" i="11" s="1"/>
  <c r="G186" i="11"/>
  <c r="H186" i="11" s="1"/>
  <c r="G187" i="11"/>
  <c r="H187" i="11" s="1"/>
  <c r="G188" i="11"/>
  <c r="H188" i="11" s="1"/>
  <c r="G189" i="11"/>
  <c r="H189" i="11" s="1"/>
  <c r="G190" i="11"/>
  <c r="G191" i="11"/>
  <c r="H191" i="11" s="1"/>
  <c r="G192" i="11"/>
  <c r="H192" i="11" s="1"/>
  <c r="G193" i="11"/>
  <c r="H193" i="11" s="1"/>
  <c r="G194" i="11"/>
  <c r="H194" i="11" s="1"/>
  <c r="G195" i="11"/>
  <c r="H195" i="11" s="1"/>
  <c r="G196" i="11"/>
  <c r="H196" i="11" s="1"/>
  <c r="G197" i="11"/>
  <c r="H197" i="11" s="1"/>
  <c r="G198" i="11"/>
  <c r="H198" i="11" s="1"/>
  <c r="G199" i="11"/>
  <c r="H199" i="11" s="1"/>
  <c r="G200" i="11"/>
  <c r="H200" i="11" s="1"/>
  <c r="G201" i="11"/>
  <c r="G202" i="11"/>
  <c r="H202" i="11" s="1"/>
  <c r="G203" i="11"/>
  <c r="H203" i="11" s="1"/>
  <c r="G204" i="11"/>
  <c r="H204" i="11" s="1"/>
  <c r="G205" i="11"/>
  <c r="H205" i="11" s="1"/>
  <c r="G206" i="11"/>
  <c r="G207" i="11"/>
  <c r="H207" i="11" s="1"/>
  <c r="G208" i="11"/>
  <c r="H208" i="11" s="1"/>
  <c r="G209" i="11"/>
  <c r="H209" i="11" s="1"/>
  <c r="G210" i="11"/>
  <c r="H210" i="11" s="1"/>
  <c r="G211" i="11"/>
  <c r="H211" i="11" s="1"/>
  <c r="G212" i="11"/>
  <c r="H212" i="11" s="1"/>
  <c r="G213" i="11"/>
  <c r="G214" i="11"/>
  <c r="H214" i="11" s="1"/>
  <c r="G215" i="11"/>
  <c r="H215" i="11" s="1"/>
  <c r="G216" i="11"/>
  <c r="H216" i="11" s="1"/>
  <c r="G217" i="11"/>
  <c r="G218" i="11"/>
  <c r="H218" i="11" s="1"/>
  <c r="G219" i="11"/>
  <c r="H219" i="11" s="1"/>
  <c r="G220" i="11"/>
  <c r="H220" i="11" s="1"/>
  <c r="G221" i="11"/>
  <c r="H221" i="11" s="1"/>
  <c r="G222" i="11"/>
  <c r="H222" i="11" s="1"/>
  <c r="G223" i="11"/>
  <c r="H223" i="11" s="1"/>
  <c r="G224" i="11"/>
  <c r="H224" i="11" s="1"/>
  <c r="G225" i="11"/>
  <c r="H225" i="11" s="1"/>
  <c r="G226" i="11"/>
  <c r="G227" i="11"/>
  <c r="H227" i="11" s="1"/>
  <c r="G228" i="11"/>
  <c r="H228" i="11" s="1"/>
  <c r="G229" i="11"/>
  <c r="G230" i="11"/>
  <c r="H230" i="11" s="1"/>
  <c r="G231" i="11"/>
  <c r="H231" i="11" s="1"/>
  <c r="G232" i="11"/>
  <c r="H232" i="11" s="1"/>
  <c r="G233" i="11"/>
  <c r="H233" i="11" s="1"/>
  <c r="G234" i="11"/>
  <c r="H234" i="11" s="1"/>
  <c r="G235" i="11"/>
  <c r="H235" i="11" s="1"/>
  <c r="G236" i="11"/>
  <c r="H236" i="11" s="1"/>
  <c r="G237" i="11"/>
  <c r="H237" i="11" s="1"/>
  <c r="G238" i="11"/>
  <c r="H238" i="11" s="1"/>
  <c r="G239" i="11"/>
  <c r="H239" i="11" s="1"/>
  <c r="G240" i="11"/>
  <c r="H240" i="11" s="1"/>
  <c r="G241" i="11"/>
  <c r="H241" i="11" s="1"/>
  <c r="G242" i="11"/>
  <c r="H242" i="11" s="1"/>
  <c r="G243" i="11"/>
  <c r="H243" i="11" s="1"/>
  <c r="G244" i="11"/>
  <c r="H244" i="11" s="1"/>
  <c r="G245" i="11"/>
  <c r="G246" i="11"/>
  <c r="H246" i="11" s="1"/>
  <c r="G247" i="11"/>
  <c r="H247" i="11" s="1"/>
  <c r="G248" i="11"/>
  <c r="H248" i="11" s="1"/>
  <c r="G249" i="11"/>
  <c r="H249" i="11" s="1"/>
  <c r="G250" i="11"/>
  <c r="H250" i="11" s="1"/>
  <c r="G251" i="11"/>
  <c r="H251" i="11" s="1"/>
  <c r="G252" i="11"/>
  <c r="H252" i="11" s="1"/>
  <c r="G253" i="11"/>
  <c r="H253" i="11" s="1"/>
  <c r="G254" i="11"/>
  <c r="G255" i="11"/>
  <c r="H255" i="11" s="1"/>
  <c r="G256" i="11"/>
  <c r="H256" i="11" s="1"/>
  <c r="G257" i="11"/>
  <c r="H257" i="11" s="1"/>
  <c r="G258" i="11"/>
  <c r="G259" i="11"/>
  <c r="H259" i="11" s="1"/>
  <c r="G260" i="11"/>
  <c r="H260" i="11" s="1"/>
  <c r="G261" i="11"/>
  <c r="H261" i="11" s="1"/>
  <c r="G262" i="11"/>
  <c r="H262" i="11" s="1"/>
  <c r="G263" i="11"/>
  <c r="H263" i="11" s="1"/>
  <c r="G264" i="11"/>
  <c r="H264" i="11" s="1"/>
  <c r="G265" i="11"/>
  <c r="G266" i="11"/>
  <c r="H266" i="11" s="1"/>
  <c r="G267" i="11"/>
  <c r="H267" i="11" s="1"/>
  <c r="G268" i="11"/>
  <c r="H268" i="11" s="1"/>
  <c r="G269" i="11"/>
  <c r="H269" i="11" s="1"/>
  <c r="G270" i="11"/>
  <c r="G271" i="11"/>
  <c r="H271" i="11" s="1"/>
  <c r="G272" i="11"/>
  <c r="H272" i="11" s="1"/>
  <c r="G273" i="11"/>
  <c r="H273" i="11" s="1"/>
  <c r="G274" i="11"/>
  <c r="G275" i="11"/>
  <c r="H275" i="11" s="1"/>
  <c r="G276" i="11"/>
  <c r="H276" i="11" s="1"/>
  <c r="G277" i="11"/>
  <c r="H277" i="11" s="1"/>
  <c r="G278" i="11"/>
  <c r="H278" i="11" s="1"/>
  <c r="G279" i="11"/>
  <c r="H279" i="11" s="1"/>
  <c r="G280" i="11"/>
  <c r="H280" i="11" s="1"/>
  <c r="G281" i="11"/>
  <c r="H281" i="11" s="1"/>
  <c r="G282" i="11"/>
  <c r="H282" i="11" s="1"/>
  <c r="G283" i="11"/>
  <c r="H283" i="11" s="1"/>
  <c r="G284" i="11"/>
  <c r="H284" i="11" s="1"/>
  <c r="G285" i="11"/>
  <c r="H285" i="11" s="1"/>
  <c r="G286" i="11"/>
  <c r="H286" i="11" s="1"/>
  <c r="G287" i="11"/>
  <c r="H287" i="11" s="1"/>
  <c r="G288" i="11"/>
  <c r="H288" i="11" s="1"/>
  <c r="G289" i="11"/>
  <c r="H289" i="11" s="1"/>
  <c r="G290" i="11"/>
  <c r="G291" i="11"/>
  <c r="H291" i="11" s="1"/>
  <c r="G292" i="11"/>
  <c r="H292" i="11" s="1"/>
  <c r="G293" i="11"/>
  <c r="H293" i="11" s="1"/>
  <c r="G294" i="11"/>
  <c r="H294" i="11" s="1"/>
  <c r="G295" i="11"/>
  <c r="H295" i="11" s="1"/>
  <c r="G296" i="11"/>
  <c r="H296" i="11" s="1"/>
  <c r="G297" i="11"/>
  <c r="G298" i="11"/>
  <c r="H298" i="11" s="1"/>
  <c r="G299" i="11"/>
  <c r="H299" i="11" s="1"/>
  <c r="G300" i="11"/>
  <c r="H300" i="11" s="1"/>
  <c r="G301" i="11"/>
  <c r="H301" i="11" s="1"/>
  <c r="G302" i="11"/>
  <c r="G303" i="11"/>
  <c r="H303" i="11" s="1"/>
  <c r="G304" i="11"/>
  <c r="H304" i="11" s="1"/>
  <c r="G305" i="11"/>
  <c r="H305" i="11" s="1"/>
  <c r="G306" i="11"/>
  <c r="H306" i="11" s="1"/>
  <c r="G307" i="11"/>
  <c r="H307" i="11" s="1"/>
  <c r="G308" i="11"/>
  <c r="H308" i="11" s="1"/>
  <c r="G309" i="11"/>
  <c r="H309" i="11" s="1"/>
  <c r="G310" i="11"/>
  <c r="H310" i="11" s="1"/>
  <c r="G311" i="11"/>
  <c r="H311" i="11" s="1"/>
  <c r="G312" i="11"/>
  <c r="H312" i="11" s="1"/>
  <c r="G313" i="11"/>
  <c r="H313" i="11" s="1"/>
  <c r="G314" i="11"/>
  <c r="H314" i="11" s="1"/>
  <c r="G315" i="11"/>
  <c r="H315" i="11" s="1"/>
  <c r="G316" i="11"/>
  <c r="H316" i="11" s="1"/>
  <c r="G317" i="11"/>
  <c r="H317" i="11" s="1"/>
  <c r="G318" i="11"/>
  <c r="G319" i="11"/>
  <c r="H319" i="11" s="1"/>
  <c r="G320" i="11"/>
  <c r="H320" i="11" s="1"/>
  <c r="G321" i="11"/>
  <c r="H321" i="11" s="1"/>
  <c r="G322" i="11"/>
  <c r="H322" i="11" s="1"/>
  <c r="G323" i="11"/>
  <c r="H323" i="11" s="1"/>
  <c r="G324" i="11"/>
  <c r="H324" i="11" s="1"/>
  <c r="G325" i="11"/>
  <c r="H325" i="11" s="1"/>
  <c r="G326" i="11"/>
  <c r="H326" i="11" s="1"/>
  <c r="G327" i="11"/>
  <c r="H327" i="11" s="1"/>
  <c r="G328" i="11"/>
  <c r="H328" i="11" s="1"/>
  <c r="G329" i="11"/>
  <c r="G330" i="11"/>
  <c r="H330" i="11" s="1"/>
  <c r="G331" i="11"/>
  <c r="H331" i="11" s="1"/>
  <c r="G332" i="11"/>
  <c r="H332" i="11" s="1"/>
  <c r="G333" i="11"/>
  <c r="H333" i="11" s="1"/>
  <c r="G334" i="11"/>
  <c r="G335" i="11"/>
  <c r="H335" i="11" s="1"/>
  <c r="G336" i="11"/>
  <c r="H336" i="11" s="1"/>
  <c r="G337" i="11"/>
  <c r="H337" i="11" s="1"/>
  <c r="G338" i="11"/>
  <c r="H338" i="11" s="1"/>
  <c r="G339" i="11"/>
  <c r="H339" i="11" s="1"/>
  <c r="G340" i="11"/>
  <c r="H340" i="11" s="1"/>
  <c r="G341" i="11"/>
  <c r="G342" i="11"/>
  <c r="H342" i="11" s="1"/>
  <c r="G343" i="11"/>
  <c r="H343" i="11" s="1"/>
  <c r="G344" i="11"/>
  <c r="H344" i="11" s="1"/>
  <c r="G345" i="11"/>
  <c r="G346" i="11"/>
  <c r="H346" i="11" s="1"/>
  <c r="G347" i="11"/>
  <c r="H347" i="11" s="1"/>
  <c r="G348" i="11"/>
  <c r="H348" i="11" s="1"/>
  <c r="G349" i="11"/>
  <c r="H349" i="11" s="1"/>
  <c r="G350" i="11"/>
  <c r="H350" i="11" s="1"/>
  <c r="G351" i="11"/>
  <c r="H351" i="11" s="1"/>
  <c r="G352" i="11"/>
  <c r="H352" i="11" s="1"/>
  <c r="G353" i="11"/>
  <c r="H353" i="11" s="1"/>
  <c r="G354" i="11"/>
  <c r="G355" i="11"/>
  <c r="H355" i="11" s="1"/>
  <c r="G356" i="11"/>
  <c r="H356" i="11" s="1"/>
  <c r="G357" i="11"/>
  <c r="G358" i="11"/>
  <c r="H358" i="11" s="1"/>
  <c r="G359" i="11"/>
  <c r="H359" i="11" s="1"/>
  <c r="G360" i="11"/>
  <c r="H360" i="11" s="1"/>
  <c r="G361" i="11"/>
  <c r="H361" i="11" s="1"/>
  <c r="G362" i="11"/>
  <c r="H362" i="11" s="1"/>
  <c r="G363" i="11"/>
  <c r="H363" i="11" s="1"/>
  <c r="G364" i="11"/>
  <c r="H364" i="11" s="1"/>
  <c r="G365" i="11"/>
  <c r="H365" i="11" s="1"/>
  <c r="G366" i="11"/>
  <c r="H366" i="11" s="1"/>
  <c r="G367" i="11"/>
  <c r="H367" i="11" s="1"/>
  <c r="G368" i="11"/>
  <c r="H368" i="11" s="1"/>
  <c r="G369" i="11"/>
  <c r="H369" i="11" s="1"/>
  <c r="G370" i="11"/>
  <c r="H370" i="11" s="1"/>
  <c r="G371" i="11"/>
  <c r="H371" i="11" s="1"/>
  <c r="G372" i="11"/>
  <c r="H372" i="11" s="1"/>
  <c r="G373" i="11"/>
  <c r="G374" i="11"/>
  <c r="H374" i="11" s="1"/>
  <c r="G375" i="11"/>
  <c r="H375" i="11" s="1"/>
  <c r="G376" i="11"/>
  <c r="H376" i="11" s="1"/>
  <c r="G377" i="11"/>
  <c r="H377" i="11" s="1"/>
  <c r="G378" i="11"/>
  <c r="H378" i="11" s="1"/>
  <c r="G379" i="11"/>
  <c r="H379" i="11" s="1"/>
  <c r="G380" i="11"/>
  <c r="H380" i="11" s="1"/>
  <c r="G381" i="11"/>
  <c r="H381" i="11" s="1"/>
  <c r="G382" i="11"/>
  <c r="G383" i="11"/>
  <c r="H383" i="11" s="1"/>
  <c r="G384" i="11"/>
  <c r="H384" i="11" s="1"/>
  <c r="G385" i="11"/>
  <c r="H385" i="11" s="1"/>
  <c r="G386" i="11"/>
  <c r="G387" i="11"/>
  <c r="H387" i="11" s="1"/>
  <c r="G388" i="11"/>
  <c r="H388" i="11" s="1"/>
  <c r="G389" i="11"/>
  <c r="H389" i="11" s="1"/>
  <c r="G390" i="11"/>
  <c r="H390" i="11" s="1"/>
  <c r="G391" i="11"/>
  <c r="H391" i="11" s="1"/>
  <c r="G392" i="11"/>
  <c r="H392" i="11" s="1"/>
  <c r="G393" i="11"/>
  <c r="G394" i="11"/>
  <c r="H394" i="11" s="1"/>
  <c r="G395" i="11"/>
  <c r="H395" i="11" s="1"/>
  <c r="G396" i="11"/>
  <c r="H396" i="11" s="1"/>
  <c r="G397" i="11"/>
  <c r="H397" i="11" s="1"/>
  <c r="G398" i="11"/>
  <c r="G399" i="11"/>
  <c r="H399" i="11" s="1"/>
  <c r="G400" i="11"/>
  <c r="H400" i="11" s="1"/>
  <c r="G401" i="11"/>
  <c r="H401" i="11" s="1"/>
  <c r="G402" i="11"/>
  <c r="G403" i="11"/>
  <c r="H403" i="11" s="1"/>
  <c r="G404" i="11"/>
  <c r="H404" i="11" s="1"/>
  <c r="G405" i="11"/>
  <c r="H405" i="11" s="1"/>
  <c r="G406" i="11"/>
  <c r="H406" i="11" s="1"/>
  <c r="G407" i="11"/>
  <c r="H407" i="11" s="1"/>
  <c r="G408" i="11"/>
  <c r="H408" i="11" s="1"/>
  <c r="G409" i="11"/>
  <c r="H409" i="11" s="1"/>
  <c r="G410" i="11"/>
  <c r="H410" i="11" s="1"/>
  <c r="G411" i="11"/>
  <c r="H411" i="11" s="1"/>
  <c r="G412" i="11"/>
  <c r="H412" i="11" s="1"/>
  <c r="G413" i="11"/>
  <c r="H413" i="11" s="1"/>
  <c r="G414" i="11"/>
  <c r="H414" i="11" s="1"/>
  <c r="G415" i="11"/>
  <c r="H415" i="11" s="1"/>
  <c r="G416" i="11"/>
  <c r="H416" i="11" s="1"/>
  <c r="G417" i="11"/>
  <c r="H417" i="11" s="1"/>
  <c r="G418" i="11"/>
  <c r="G419" i="11"/>
  <c r="H419" i="11" s="1"/>
  <c r="G420" i="11"/>
  <c r="H420" i="11" s="1"/>
  <c r="G421" i="11"/>
  <c r="H421" i="11" s="1"/>
  <c r="G422" i="11"/>
  <c r="H422" i="11" s="1"/>
  <c r="G423" i="11"/>
  <c r="H423" i="11" s="1"/>
  <c r="G424" i="11"/>
  <c r="H424" i="11" s="1"/>
  <c r="G425" i="11"/>
  <c r="G426" i="11"/>
  <c r="H426" i="11" s="1"/>
  <c r="G427" i="11"/>
  <c r="H427" i="11" s="1"/>
  <c r="G428" i="11"/>
  <c r="H428" i="11" s="1"/>
  <c r="G429" i="11"/>
  <c r="H429" i="11" s="1"/>
  <c r="G430" i="11"/>
  <c r="G431" i="11"/>
  <c r="H431" i="11" s="1"/>
  <c r="G432" i="11"/>
  <c r="H432" i="11" s="1"/>
  <c r="G433" i="11"/>
  <c r="H433" i="11" s="1"/>
  <c r="G434" i="11"/>
  <c r="H434" i="11" s="1"/>
  <c r="G435" i="11"/>
  <c r="H435" i="11" s="1"/>
  <c r="G436" i="11"/>
  <c r="H436" i="11" s="1"/>
  <c r="G437" i="11"/>
  <c r="H437" i="11" s="1"/>
  <c r="G438" i="11"/>
  <c r="H438" i="11" s="1"/>
  <c r="G439" i="11"/>
  <c r="H439" i="11" s="1"/>
  <c r="G440" i="11"/>
  <c r="H440" i="11" s="1"/>
  <c r="G441" i="11"/>
  <c r="H441" i="11" s="1"/>
  <c r="G442" i="11"/>
  <c r="H442" i="11" s="1"/>
  <c r="G443" i="11"/>
  <c r="H443" i="11" s="1"/>
  <c r="G444" i="11"/>
  <c r="H444" i="11" s="1"/>
  <c r="G445" i="11"/>
  <c r="H445" i="11" s="1"/>
  <c r="G446" i="11"/>
  <c r="G447" i="11"/>
  <c r="H447" i="11" s="1"/>
  <c r="G448" i="11"/>
  <c r="H448" i="11" s="1"/>
  <c r="G449" i="11"/>
  <c r="H449" i="11" s="1"/>
  <c r="G450" i="11"/>
  <c r="H450" i="11" s="1"/>
  <c r="G451" i="11"/>
  <c r="H451" i="11" s="1"/>
  <c r="G452" i="11"/>
  <c r="H452" i="11" s="1"/>
  <c r="G453" i="11"/>
  <c r="H453" i="11" s="1"/>
  <c r="G454" i="11"/>
  <c r="H454" i="11" s="1"/>
  <c r="G455" i="11"/>
  <c r="H455" i="11" s="1"/>
  <c r="G456" i="11"/>
  <c r="H456" i="11" s="1"/>
  <c r="G457" i="11"/>
  <c r="G458" i="11"/>
  <c r="H458" i="11" s="1"/>
  <c r="G459" i="11"/>
  <c r="H459" i="11" s="1"/>
  <c r="G460" i="11"/>
  <c r="H460" i="11" s="1"/>
  <c r="G461" i="11"/>
  <c r="H461" i="11" s="1"/>
  <c r="G462" i="11"/>
  <c r="G463" i="11"/>
  <c r="H463" i="11" s="1"/>
  <c r="G464" i="11"/>
  <c r="H464" i="11" s="1"/>
  <c r="G465" i="11"/>
  <c r="H465" i="11" s="1"/>
  <c r="G466" i="11"/>
  <c r="H466" i="11" s="1"/>
  <c r="G467" i="11"/>
  <c r="H467" i="11" s="1"/>
  <c r="G468" i="11"/>
  <c r="H468" i="11" s="1"/>
  <c r="G469" i="11"/>
  <c r="G470" i="11"/>
  <c r="H470" i="11" s="1"/>
  <c r="G471" i="11"/>
  <c r="H471" i="11" s="1"/>
  <c r="G472" i="11"/>
  <c r="H472" i="11" s="1"/>
  <c r="G473" i="11"/>
  <c r="G474" i="11"/>
  <c r="H474" i="11" s="1"/>
  <c r="G475" i="11"/>
  <c r="H475" i="11" s="1"/>
  <c r="G476" i="11"/>
  <c r="H476" i="11" s="1"/>
  <c r="G477" i="11"/>
  <c r="H477" i="11" s="1"/>
  <c r="G478" i="11"/>
  <c r="H478" i="11" s="1"/>
  <c r="G479" i="11"/>
  <c r="H479" i="11" s="1"/>
  <c r="G480" i="11"/>
  <c r="H480" i="11" s="1"/>
  <c r="G481" i="11"/>
  <c r="H481" i="11" s="1"/>
  <c r="G482" i="11"/>
  <c r="G483" i="11"/>
  <c r="H483" i="11" s="1"/>
  <c r="G484" i="11"/>
  <c r="H484" i="11" s="1"/>
  <c r="G485" i="11"/>
  <c r="G486" i="11"/>
  <c r="H486" i="11" s="1"/>
  <c r="G487" i="11"/>
  <c r="H487" i="11" s="1"/>
  <c r="G488" i="11"/>
  <c r="H488" i="11" s="1"/>
  <c r="G489" i="11"/>
  <c r="H489" i="11" s="1"/>
  <c r="G490" i="11"/>
  <c r="H490" i="11" s="1"/>
  <c r="G491" i="11"/>
  <c r="H491" i="11" s="1"/>
  <c r="G492" i="11"/>
  <c r="H492" i="11" s="1"/>
  <c r="G493" i="11"/>
  <c r="H493" i="11" s="1"/>
  <c r="G494" i="11"/>
  <c r="H494" i="11" s="1"/>
  <c r="G495" i="11"/>
  <c r="H495" i="11" s="1"/>
  <c r="G496" i="11"/>
  <c r="H496" i="11" s="1"/>
  <c r="G497" i="11"/>
  <c r="H497" i="11" s="1"/>
  <c r="G498" i="11"/>
  <c r="H498" i="11" s="1"/>
  <c r="G499" i="11"/>
  <c r="H499" i="11" s="1"/>
  <c r="G500" i="11"/>
  <c r="H500" i="11" s="1"/>
  <c r="G501" i="11"/>
  <c r="G502" i="11"/>
  <c r="H502" i="11" s="1"/>
  <c r="G503" i="11"/>
  <c r="H503" i="11" s="1"/>
  <c r="G504" i="11"/>
  <c r="H504" i="11" s="1"/>
  <c r="G505" i="11"/>
  <c r="H505" i="11" s="1"/>
  <c r="G506" i="11"/>
  <c r="H506" i="11" s="1"/>
  <c r="G507" i="11"/>
  <c r="H507" i="11" s="1"/>
  <c r="G508" i="11"/>
  <c r="H508" i="11" s="1"/>
  <c r="G509" i="11"/>
  <c r="H509" i="11" s="1"/>
  <c r="G510" i="11"/>
  <c r="G511" i="11"/>
  <c r="H511" i="11" s="1"/>
  <c r="G512" i="11"/>
  <c r="H512" i="11" s="1"/>
  <c r="G513" i="11"/>
  <c r="H513" i="11" s="1"/>
  <c r="G514" i="11"/>
  <c r="G515" i="11"/>
  <c r="H515" i="11" s="1"/>
  <c r="G516" i="11"/>
  <c r="H516" i="11" s="1"/>
  <c r="G517" i="11"/>
  <c r="H517" i="11" s="1"/>
  <c r="G518" i="11"/>
  <c r="H518" i="11" s="1"/>
  <c r="G519" i="11"/>
  <c r="H519" i="11" s="1"/>
  <c r="G520" i="11"/>
  <c r="H520" i="11" s="1"/>
  <c r="G521" i="11"/>
  <c r="G522" i="11"/>
  <c r="H522" i="11" s="1"/>
  <c r="G523" i="11"/>
  <c r="H523" i="11" s="1"/>
  <c r="G524" i="11"/>
  <c r="H524" i="11" s="1"/>
  <c r="G525" i="11"/>
  <c r="H525" i="11" s="1"/>
  <c r="G526" i="11"/>
  <c r="G527" i="11"/>
  <c r="H527" i="11" s="1"/>
  <c r="G528" i="11"/>
  <c r="H528" i="11" s="1"/>
  <c r="G529" i="11"/>
  <c r="H529" i="11" s="1"/>
  <c r="G530" i="11"/>
  <c r="G531" i="11"/>
  <c r="H531" i="11" s="1"/>
  <c r="G532" i="11"/>
  <c r="H532" i="11" s="1"/>
  <c r="G533" i="11"/>
  <c r="H533" i="11" s="1"/>
  <c r="G534" i="11"/>
  <c r="H534" i="11" s="1"/>
  <c r="G535" i="11"/>
  <c r="H535" i="11" s="1"/>
  <c r="G536" i="11"/>
  <c r="H536" i="11" s="1"/>
  <c r="G537" i="11"/>
  <c r="H537" i="11" s="1"/>
  <c r="G538" i="11"/>
  <c r="H538" i="11" s="1"/>
  <c r="G539" i="11"/>
  <c r="H539" i="11" s="1"/>
  <c r="G540" i="11"/>
  <c r="H540" i="11" s="1"/>
  <c r="G541" i="11"/>
  <c r="H541" i="11" s="1"/>
  <c r="G542" i="11"/>
  <c r="H542" i="11" s="1"/>
  <c r="G543" i="11"/>
  <c r="H543" i="11" s="1"/>
  <c r="G544" i="11"/>
  <c r="H544" i="11" s="1"/>
  <c r="G545" i="11"/>
  <c r="H545" i="11" s="1"/>
  <c r="G546" i="11"/>
  <c r="G547" i="11"/>
  <c r="H547" i="11" s="1"/>
  <c r="G548" i="11"/>
  <c r="H548" i="11" s="1"/>
  <c r="G549" i="11"/>
  <c r="H549" i="11" s="1"/>
  <c r="G550" i="11"/>
  <c r="H550" i="11" s="1"/>
  <c r="G551" i="11"/>
  <c r="H551" i="11" s="1"/>
  <c r="G552" i="11"/>
  <c r="H552" i="11" s="1"/>
  <c r="G553" i="11"/>
  <c r="G554" i="11"/>
  <c r="H554" i="11" s="1"/>
  <c r="G555" i="11"/>
  <c r="H555" i="11" s="1"/>
  <c r="G556" i="11"/>
  <c r="H556" i="11" s="1"/>
  <c r="G557" i="11"/>
  <c r="H557" i="11" s="1"/>
  <c r="G558" i="11"/>
  <c r="G559" i="11"/>
  <c r="H559" i="11" s="1"/>
  <c r="G560" i="11"/>
  <c r="H560" i="11" s="1"/>
  <c r="G561" i="11"/>
  <c r="H561" i="11" s="1"/>
  <c r="G562" i="11"/>
  <c r="H562" i="11" s="1"/>
  <c r="G563" i="11"/>
  <c r="H563" i="11" s="1"/>
  <c r="G564" i="11"/>
  <c r="H564" i="11" s="1"/>
  <c r="G565" i="11"/>
  <c r="H565" i="11" s="1"/>
  <c r="G566" i="11"/>
  <c r="H566" i="11" s="1"/>
  <c r="G567" i="11"/>
  <c r="H567" i="11" s="1"/>
  <c r="G568" i="11"/>
  <c r="H568" i="11" s="1"/>
  <c r="G569" i="11"/>
  <c r="H569" i="11" s="1"/>
  <c r="G570" i="11"/>
  <c r="H570" i="11" s="1"/>
  <c r="G571" i="11"/>
  <c r="H571" i="11" s="1"/>
  <c r="G572" i="11"/>
  <c r="H572" i="11" s="1"/>
  <c r="G573" i="11"/>
  <c r="H573" i="11" s="1"/>
  <c r="G574" i="11"/>
  <c r="G575" i="11"/>
  <c r="H575" i="11" s="1"/>
  <c r="G576" i="11"/>
  <c r="H576" i="11" s="1"/>
  <c r="G577" i="11"/>
  <c r="H577" i="11" s="1"/>
  <c r="G578" i="11"/>
  <c r="H578" i="11" s="1"/>
  <c r="G579" i="11"/>
  <c r="H579" i="11" s="1"/>
  <c r="G580" i="11"/>
  <c r="H580" i="11" s="1"/>
  <c r="G581" i="11"/>
  <c r="H581" i="11" s="1"/>
  <c r="G582" i="11"/>
  <c r="H582" i="11" s="1"/>
  <c r="G583" i="11"/>
  <c r="H583" i="11" s="1"/>
  <c r="G584" i="11"/>
  <c r="H584" i="11" s="1"/>
  <c r="G585" i="11"/>
  <c r="G586" i="11"/>
  <c r="H586" i="11" s="1"/>
  <c r="G587" i="11"/>
  <c r="H587" i="11" s="1"/>
  <c r="G588" i="11"/>
  <c r="H588" i="11" s="1"/>
  <c r="G589" i="11"/>
  <c r="H589" i="11" s="1"/>
  <c r="G590" i="11"/>
  <c r="G591" i="11"/>
  <c r="H591" i="11" s="1"/>
  <c r="G592" i="11"/>
  <c r="H592" i="11" s="1"/>
  <c r="G593" i="11"/>
  <c r="H593" i="11" s="1"/>
  <c r="G594" i="11"/>
  <c r="H594" i="11" s="1"/>
  <c r="G595" i="11"/>
  <c r="H595" i="11" s="1"/>
  <c r="G596" i="11"/>
  <c r="H596" i="11" s="1"/>
  <c r="G597" i="11"/>
  <c r="G598" i="11"/>
  <c r="H598" i="11" s="1"/>
  <c r="G599" i="11"/>
  <c r="H599" i="11" s="1"/>
  <c r="G600" i="11"/>
  <c r="H600" i="11" s="1"/>
  <c r="G601" i="11"/>
  <c r="G602" i="11"/>
  <c r="H602" i="11" s="1"/>
  <c r="G603" i="11"/>
  <c r="H603" i="11" s="1"/>
  <c r="G604" i="11"/>
  <c r="H604" i="11" s="1"/>
  <c r="G605" i="11"/>
  <c r="H605" i="11" s="1"/>
  <c r="G606" i="11"/>
  <c r="H606" i="11" s="1"/>
  <c r="G607" i="11"/>
  <c r="H607" i="11" s="1"/>
  <c r="G608" i="11"/>
  <c r="H608" i="11" s="1"/>
  <c r="G609" i="11"/>
  <c r="H609" i="11" s="1"/>
  <c r="G610" i="11"/>
  <c r="G611" i="11"/>
  <c r="H611" i="11" s="1"/>
  <c r="G612" i="11"/>
  <c r="H612" i="11" s="1"/>
  <c r="G613" i="11"/>
  <c r="G614" i="11"/>
  <c r="H614" i="11" s="1"/>
  <c r="G615" i="11"/>
  <c r="H615" i="11" s="1"/>
  <c r="G616" i="11"/>
  <c r="H616" i="11" s="1"/>
  <c r="G617" i="11"/>
  <c r="H617" i="11" s="1"/>
  <c r="G618" i="11"/>
  <c r="H618" i="11" s="1"/>
  <c r="G619" i="11"/>
  <c r="H619" i="11" s="1"/>
  <c r="G620" i="11"/>
  <c r="H620" i="11" s="1"/>
  <c r="G621" i="11"/>
  <c r="H621" i="11" s="1"/>
  <c r="G622" i="11"/>
  <c r="H622" i="11" s="1"/>
  <c r="G623" i="11"/>
  <c r="H623" i="11" s="1"/>
  <c r="G624" i="11"/>
  <c r="H624" i="11" s="1"/>
  <c r="G625" i="11"/>
  <c r="H625" i="11" s="1"/>
  <c r="G626" i="11"/>
  <c r="H626" i="11" s="1"/>
  <c r="G627" i="11"/>
  <c r="H627" i="11" s="1"/>
  <c r="G628" i="11"/>
  <c r="H628" i="11" s="1"/>
  <c r="G629" i="11"/>
  <c r="G630" i="11"/>
  <c r="H630" i="11" s="1"/>
  <c r="G631" i="11"/>
  <c r="H631" i="11" s="1"/>
  <c r="G632" i="11"/>
  <c r="H632" i="11" s="1"/>
  <c r="G633" i="11"/>
  <c r="H633" i="11" s="1"/>
  <c r="G634" i="11"/>
  <c r="H634" i="11" s="1"/>
  <c r="G635" i="11"/>
  <c r="H635" i="11" s="1"/>
  <c r="G636" i="11"/>
  <c r="H636" i="11" s="1"/>
  <c r="G637" i="11"/>
  <c r="H637" i="11" s="1"/>
  <c r="G638" i="11"/>
  <c r="H638" i="11" s="1"/>
  <c r="G639" i="11"/>
  <c r="H639" i="11" s="1"/>
  <c r="G640" i="11"/>
  <c r="H640" i="11" s="1"/>
  <c r="G641" i="11"/>
  <c r="H641" i="11" s="1"/>
  <c r="G642" i="11"/>
  <c r="G643" i="11"/>
  <c r="H643" i="11" s="1"/>
  <c r="G644" i="11"/>
  <c r="H644" i="11" s="1"/>
  <c r="G645" i="11"/>
  <c r="H645" i="11" s="1"/>
  <c r="G646" i="11"/>
  <c r="H646" i="11" s="1"/>
  <c r="G647" i="11"/>
  <c r="H647" i="11" s="1"/>
  <c r="G648" i="11"/>
  <c r="H648" i="11" s="1"/>
  <c r="G649" i="11"/>
  <c r="G650" i="11"/>
  <c r="H650" i="11" s="1"/>
  <c r="G651" i="11"/>
  <c r="H651" i="11" s="1"/>
  <c r="G652" i="11"/>
  <c r="H652" i="11" s="1"/>
  <c r="G653" i="11"/>
  <c r="H653" i="11" s="1"/>
  <c r="G654" i="11"/>
  <c r="G655" i="11"/>
  <c r="H655" i="11" s="1"/>
  <c r="G656" i="11"/>
  <c r="H656" i="11" s="1"/>
  <c r="G657" i="11"/>
  <c r="H657" i="11" s="1"/>
  <c r="G658" i="11"/>
  <c r="G659" i="11"/>
  <c r="H659" i="11" s="1"/>
  <c r="G660" i="11"/>
  <c r="H660" i="11" s="1"/>
  <c r="G661" i="11"/>
  <c r="H661" i="11" s="1"/>
  <c r="G662" i="11"/>
  <c r="H662" i="11" s="1"/>
  <c r="G663" i="11"/>
  <c r="H663" i="11" s="1"/>
  <c r="G664" i="11"/>
  <c r="H664" i="11" s="1"/>
  <c r="G665" i="11"/>
  <c r="H665" i="11" s="1"/>
  <c r="G666" i="11"/>
  <c r="H666" i="11" s="1"/>
  <c r="G667" i="11"/>
  <c r="H667" i="11" s="1"/>
  <c r="G668" i="11"/>
  <c r="H668" i="11" s="1"/>
  <c r="G669" i="11"/>
  <c r="H669" i="11" s="1"/>
  <c r="G670" i="11"/>
  <c r="H670" i="11" s="1"/>
  <c r="G671" i="11"/>
  <c r="H671" i="11" s="1"/>
  <c r="G672" i="11"/>
  <c r="H672" i="11" s="1"/>
  <c r="G673" i="11"/>
  <c r="H673" i="11" s="1"/>
  <c r="G674" i="11"/>
  <c r="G675" i="11"/>
  <c r="H675" i="11" s="1"/>
  <c r="G676" i="11"/>
  <c r="H676" i="11" s="1"/>
  <c r="G677" i="11"/>
  <c r="H677" i="11" s="1"/>
  <c r="G678" i="11"/>
  <c r="H678" i="11" s="1"/>
  <c r="G679" i="11"/>
  <c r="H679" i="11" s="1"/>
  <c r="G680" i="11"/>
  <c r="H680" i="11" s="1"/>
  <c r="G681" i="11"/>
  <c r="G682" i="11"/>
  <c r="H682" i="11" s="1"/>
  <c r="G683" i="11"/>
  <c r="H683" i="11" s="1"/>
  <c r="G684" i="11"/>
  <c r="H684" i="11" s="1"/>
  <c r="G685" i="11"/>
  <c r="H685" i="11" s="1"/>
  <c r="G686" i="11"/>
  <c r="G687" i="11"/>
  <c r="H687" i="11" s="1"/>
  <c r="G688" i="11"/>
  <c r="H688" i="11" s="1"/>
  <c r="G689" i="11"/>
  <c r="H689" i="11" s="1"/>
  <c r="G690" i="11"/>
  <c r="H690" i="11" s="1"/>
  <c r="G691" i="11"/>
  <c r="H691" i="11" s="1"/>
  <c r="G692" i="11"/>
  <c r="H692" i="11" s="1"/>
  <c r="G693" i="11"/>
  <c r="H693" i="11" s="1"/>
  <c r="G694" i="11"/>
  <c r="H694" i="11" s="1"/>
  <c r="G695" i="11"/>
  <c r="H695" i="11" s="1"/>
  <c r="G696" i="11"/>
  <c r="H696" i="11" s="1"/>
  <c r="G697" i="11"/>
  <c r="H697" i="11" s="1"/>
  <c r="G698" i="11"/>
  <c r="H698" i="11" s="1"/>
  <c r="G699" i="11"/>
  <c r="H699" i="11" s="1"/>
  <c r="G700" i="11"/>
  <c r="H700" i="11" s="1"/>
  <c r="G701" i="11"/>
  <c r="H701" i="11" s="1"/>
  <c r="G702" i="11"/>
  <c r="G703" i="11"/>
  <c r="H703" i="11" s="1"/>
  <c r="G704" i="11"/>
  <c r="H704" i="11" s="1"/>
  <c r="G705" i="11"/>
  <c r="H705" i="11" s="1"/>
  <c r="G706" i="11"/>
  <c r="H706" i="11" s="1"/>
  <c r="G707" i="11"/>
  <c r="H707" i="11" s="1"/>
  <c r="G708" i="11"/>
  <c r="H708" i="11" s="1"/>
  <c r="G709" i="11"/>
  <c r="H709" i="11" s="1"/>
  <c r="G710" i="11"/>
  <c r="H710" i="11" s="1"/>
  <c r="G711" i="11"/>
  <c r="H711" i="11" s="1"/>
  <c r="G712" i="11"/>
  <c r="H712" i="11" s="1"/>
  <c r="G713" i="11"/>
  <c r="G714" i="11"/>
  <c r="H714" i="11" s="1"/>
  <c r="G715" i="11"/>
  <c r="H715" i="11" s="1"/>
  <c r="G716" i="11"/>
  <c r="H716" i="11" s="1"/>
  <c r="G717" i="11"/>
  <c r="H717" i="11" s="1"/>
  <c r="G718" i="11"/>
  <c r="G719" i="11"/>
  <c r="H719" i="11" s="1"/>
  <c r="G720" i="11"/>
  <c r="H720" i="11" s="1"/>
  <c r="G721" i="11"/>
  <c r="H721" i="11" s="1"/>
  <c r="G722" i="11"/>
  <c r="H722" i="11" s="1"/>
  <c r="G723" i="11"/>
  <c r="H723" i="11" s="1"/>
  <c r="G724" i="11"/>
  <c r="H724" i="11" s="1"/>
  <c r="G725" i="11"/>
  <c r="G726" i="11"/>
  <c r="H726" i="11" s="1"/>
  <c r="G727" i="11"/>
  <c r="H727" i="11" s="1"/>
  <c r="G728" i="11"/>
  <c r="H728" i="11" s="1"/>
  <c r="G729" i="11"/>
  <c r="G730" i="11"/>
  <c r="H730" i="11" s="1"/>
  <c r="G731" i="11"/>
  <c r="H731" i="11" s="1"/>
  <c r="G732" i="11"/>
  <c r="H732" i="11" s="1"/>
  <c r="G733" i="11"/>
  <c r="H733" i="11" s="1"/>
  <c r="G734" i="11"/>
  <c r="H734" i="11" s="1"/>
  <c r="G735" i="11"/>
  <c r="H735" i="11" s="1"/>
  <c r="G736" i="11"/>
  <c r="H736" i="11" s="1"/>
  <c r="G737" i="11"/>
  <c r="H737" i="11" s="1"/>
  <c r="G738" i="11"/>
  <c r="G739" i="11"/>
  <c r="H739" i="11" s="1"/>
  <c r="G740" i="11"/>
  <c r="H740" i="11" s="1"/>
  <c r="G741" i="11"/>
  <c r="G742" i="11"/>
  <c r="H742" i="11" s="1"/>
  <c r="G743" i="11"/>
  <c r="H743" i="11" s="1"/>
  <c r="G744" i="11"/>
  <c r="H744" i="11" s="1"/>
  <c r="G745" i="11"/>
  <c r="H745" i="11" s="1"/>
  <c r="G746" i="11"/>
  <c r="H746" i="11" s="1"/>
  <c r="G747" i="11"/>
  <c r="H747" i="11" s="1"/>
  <c r="G748" i="11"/>
  <c r="H748" i="11" s="1"/>
  <c r="G749" i="11"/>
  <c r="H749" i="11" s="1"/>
  <c r="G750" i="11"/>
  <c r="H750" i="11" s="1"/>
  <c r="G751" i="11"/>
  <c r="H751" i="11" s="1"/>
  <c r="G752" i="11"/>
  <c r="H752" i="11" s="1"/>
  <c r="G753" i="11"/>
  <c r="H753" i="11" s="1"/>
  <c r="G754" i="11"/>
  <c r="H754" i="11" s="1"/>
  <c r="G755" i="11"/>
  <c r="H755" i="11" s="1"/>
  <c r="G756" i="11"/>
  <c r="H756" i="11" s="1"/>
  <c r="G757" i="11"/>
  <c r="G758" i="11"/>
  <c r="H758" i="11" s="1"/>
  <c r="G759" i="11"/>
  <c r="H759" i="11" s="1"/>
  <c r="G760" i="11"/>
  <c r="H760" i="11" s="1"/>
  <c r="G761" i="11"/>
  <c r="H761" i="11" s="1"/>
  <c r="G762" i="11"/>
  <c r="H762" i="11" s="1"/>
  <c r="G763" i="11"/>
  <c r="H763" i="11" s="1"/>
  <c r="G764" i="11"/>
  <c r="H764" i="11" s="1"/>
  <c r="G765" i="11"/>
  <c r="H765" i="11" s="1"/>
  <c r="G766" i="11"/>
  <c r="H766" i="11" s="1"/>
  <c r="G767" i="11"/>
  <c r="H767" i="11" s="1"/>
  <c r="G768" i="11"/>
  <c r="H768" i="11" s="1"/>
  <c r="G769" i="11"/>
  <c r="H769" i="11" s="1"/>
  <c r="G770" i="11"/>
  <c r="G771" i="11"/>
  <c r="H771" i="11" s="1"/>
  <c r="G772" i="11"/>
  <c r="H772" i="11" s="1"/>
  <c r="G773" i="11"/>
  <c r="H773" i="11" s="1"/>
  <c r="G774" i="11"/>
  <c r="H774" i="11" s="1"/>
  <c r="G775" i="11"/>
  <c r="H775" i="11" s="1"/>
  <c r="G776" i="11"/>
  <c r="H776" i="11" s="1"/>
  <c r="G777" i="11"/>
  <c r="G778" i="11"/>
  <c r="H778" i="11" s="1"/>
  <c r="G779" i="11"/>
  <c r="H779" i="11" s="1"/>
  <c r="G780" i="11"/>
  <c r="H780" i="11" s="1"/>
  <c r="G781" i="11"/>
  <c r="H781" i="11" s="1"/>
  <c r="G782" i="11"/>
  <c r="G783" i="11"/>
  <c r="H783" i="11" s="1"/>
  <c r="G784" i="11"/>
  <c r="H784" i="11" s="1"/>
  <c r="G785" i="11"/>
  <c r="H785" i="11" s="1"/>
  <c r="G786" i="11"/>
  <c r="G787" i="11"/>
  <c r="H787" i="11" s="1"/>
  <c r="G788" i="11"/>
  <c r="H788" i="11" s="1"/>
  <c r="G789" i="11"/>
  <c r="H789" i="11" s="1"/>
  <c r="G790" i="11"/>
  <c r="H790" i="11" s="1"/>
  <c r="G791" i="11"/>
  <c r="H791" i="11" s="1"/>
  <c r="G792" i="11"/>
  <c r="H792" i="11" s="1"/>
  <c r="G793" i="11"/>
  <c r="H793" i="11" s="1"/>
  <c r="G794" i="11"/>
  <c r="H794" i="11" s="1"/>
  <c r="G795" i="11"/>
  <c r="H795" i="11" s="1"/>
  <c r="G796" i="11"/>
  <c r="H796" i="11" s="1"/>
  <c r="G797" i="11"/>
  <c r="H797" i="11" s="1"/>
  <c r="G798" i="11"/>
  <c r="H798" i="11" s="1"/>
  <c r="G799" i="11"/>
  <c r="H799" i="11" s="1"/>
  <c r="G800" i="11"/>
  <c r="H800" i="11" s="1"/>
  <c r="G801" i="11"/>
  <c r="H801" i="11" s="1"/>
  <c r="G802" i="11"/>
  <c r="G803" i="11"/>
  <c r="H803" i="11" s="1"/>
  <c r="G804" i="11"/>
  <c r="H804" i="11" s="1"/>
  <c r="G805" i="11"/>
  <c r="H805" i="11" s="1"/>
  <c r="G806" i="11"/>
  <c r="H806" i="11" s="1"/>
  <c r="G807" i="11"/>
  <c r="H807" i="11" s="1"/>
  <c r="G808" i="11"/>
  <c r="H808" i="11" s="1"/>
  <c r="G809" i="11"/>
  <c r="G810" i="11"/>
  <c r="H810" i="11" s="1"/>
  <c r="G811" i="11"/>
  <c r="H811" i="11" s="1"/>
  <c r="G812" i="11"/>
  <c r="H812" i="11" s="1"/>
  <c r="G813" i="11"/>
  <c r="H813" i="11" s="1"/>
  <c r="G814" i="11"/>
  <c r="G815" i="11"/>
  <c r="H815" i="11" s="1"/>
  <c r="G816" i="11"/>
  <c r="H816" i="11" s="1"/>
  <c r="G817" i="11"/>
  <c r="H817" i="11" s="1"/>
  <c r="G818" i="11"/>
  <c r="H818" i="11" s="1"/>
  <c r="G819" i="11"/>
  <c r="H819" i="11" s="1"/>
  <c r="G820" i="11"/>
  <c r="H820" i="11" s="1"/>
  <c r="G821" i="11"/>
  <c r="H821" i="11" s="1"/>
  <c r="G822" i="11"/>
  <c r="H822" i="11" s="1"/>
  <c r="G823" i="11"/>
  <c r="H823" i="11" s="1"/>
  <c r="G824" i="11"/>
  <c r="H824" i="11" s="1"/>
  <c r="G825" i="11"/>
  <c r="H825" i="11" s="1"/>
  <c r="G826" i="11"/>
  <c r="H826" i="11" s="1"/>
  <c r="G827" i="11"/>
  <c r="H827" i="11" s="1"/>
  <c r="G828" i="11"/>
  <c r="H828" i="11" s="1"/>
  <c r="G829" i="11"/>
  <c r="H829" i="11" s="1"/>
  <c r="G830" i="11"/>
  <c r="G831" i="11"/>
  <c r="H831" i="11" s="1"/>
  <c r="G832" i="11"/>
  <c r="H832" i="11" s="1"/>
  <c r="G833" i="11"/>
  <c r="H833" i="11" s="1"/>
  <c r="G834" i="11"/>
  <c r="H834" i="11" s="1"/>
  <c r="G835" i="11"/>
  <c r="H835" i="11" s="1"/>
  <c r="G836" i="11"/>
  <c r="H836" i="11" s="1"/>
  <c r="G837" i="11"/>
  <c r="H837" i="11" s="1"/>
  <c r="G838" i="11"/>
  <c r="H838" i="11" s="1"/>
  <c r="G839" i="11"/>
  <c r="H839" i="11" s="1"/>
  <c r="G840" i="11"/>
  <c r="H840" i="11" s="1"/>
  <c r="G841" i="11"/>
  <c r="G842" i="11"/>
  <c r="H842" i="11" s="1"/>
  <c r="G843" i="11"/>
  <c r="H843" i="11" s="1"/>
  <c r="G844" i="11"/>
  <c r="H844" i="11" s="1"/>
  <c r="G845" i="11"/>
  <c r="H845" i="11" s="1"/>
  <c r="G846" i="11"/>
  <c r="G847" i="11"/>
  <c r="H847" i="11" s="1"/>
  <c r="G848" i="11"/>
  <c r="H848" i="11" s="1"/>
  <c r="G849" i="11"/>
  <c r="H849" i="11" s="1"/>
  <c r="G850" i="11"/>
  <c r="H850" i="11" s="1"/>
  <c r="G2" i="11"/>
  <c r="H2" i="11" s="1"/>
  <c r="C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368" i="17" s="1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D192" i="17" s="1"/>
  <c r="E192" i="17" s="1"/>
  <c r="C193" i="17"/>
  <c r="C194" i="17"/>
  <c r="C195" i="17"/>
  <c r="C196" i="17"/>
  <c r="C197" i="17"/>
  <c r="C198" i="17"/>
  <c r="C199" i="17"/>
  <c r="C200" i="17"/>
  <c r="C201" i="17"/>
  <c r="C202" i="17"/>
  <c r="C203" i="17"/>
  <c r="C204" i="17"/>
  <c r="C205" i="17"/>
  <c r="C206" i="17"/>
  <c r="C207" i="17"/>
  <c r="C208" i="17"/>
  <c r="D208" i="17" s="1"/>
  <c r="E208" i="17" s="1"/>
  <c r="C209" i="17"/>
  <c r="C210" i="17"/>
  <c r="C211" i="17"/>
  <c r="C212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D224" i="17" s="1"/>
  <c r="E224" i="17" s="1"/>
  <c r="C225" i="17"/>
  <c r="C226" i="17"/>
  <c r="C227" i="17"/>
  <c r="D227" i="17" s="1"/>
  <c r="E227" i="17" s="1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40" i="17"/>
  <c r="D240" i="17" s="1"/>
  <c r="E240" i="17" s="1"/>
  <c r="C241" i="17"/>
  <c r="C242" i="17"/>
  <c r="C243" i="17"/>
  <c r="D243" i="17" s="1"/>
  <c r="E243" i="17" s="1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D256" i="17" s="1"/>
  <c r="E256" i="17" s="1"/>
  <c r="C257" i="17"/>
  <c r="C258" i="17"/>
  <c r="C259" i="17"/>
  <c r="D259" i="17" s="1"/>
  <c r="E259" i="17" s="1"/>
  <c r="C260" i="17"/>
  <c r="C261" i="17"/>
  <c r="C262" i="17"/>
  <c r="C263" i="17"/>
  <c r="C264" i="17"/>
  <c r="C265" i="17"/>
  <c r="C266" i="17"/>
  <c r="C267" i="17"/>
  <c r="C268" i="17"/>
  <c r="C269" i="17"/>
  <c r="C270" i="17"/>
  <c r="C271" i="17"/>
  <c r="C272" i="17"/>
  <c r="D272" i="17" s="1"/>
  <c r="E272" i="17" s="1"/>
  <c r="C273" i="17"/>
  <c r="C274" i="17"/>
  <c r="C275" i="17"/>
  <c r="D275" i="17" s="1"/>
  <c r="E275" i="17" s="1"/>
  <c r="C276" i="17"/>
  <c r="C277" i="17"/>
  <c r="C278" i="17"/>
  <c r="C279" i="17"/>
  <c r="C280" i="17"/>
  <c r="C281" i="17"/>
  <c r="C282" i="17"/>
  <c r="C283" i="17"/>
  <c r="C284" i="17"/>
  <c r="C285" i="17"/>
  <c r="C286" i="17"/>
  <c r="C287" i="17"/>
  <c r="C288" i="17"/>
  <c r="C289" i="17"/>
  <c r="C290" i="17"/>
  <c r="C291" i="17"/>
  <c r="D291" i="17" s="1"/>
  <c r="E291" i="17" s="1"/>
  <c r="C292" i="17"/>
  <c r="C293" i="17"/>
  <c r="C294" i="17"/>
  <c r="C295" i="17"/>
  <c r="C296" i="17"/>
  <c r="C297" i="17"/>
  <c r="C298" i="17"/>
  <c r="D298" i="17" s="1"/>
  <c r="E298" i="17" s="1"/>
  <c r="C299" i="17"/>
  <c r="C300" i="17"/>
  <c r="C301" i="17"/>
  <c r="C302" i="17"/>
  <c r="C303" i="17"/>
  <c r="C304" i="17"/>
  <c r="D304" i="17" s="1"/>
  <c r="E304" i="17" s="1"/>
  <c r="C305" i="17"/>
  <c r="C306" i="17"/>
  <c r="C307" i="17"/>
  <c r="C308" i="17"/>
  <c r="C309" i="17"/>
  <c r="C310" i="17"/>
  <c r="C311" i="17"/>
  <c r="C312" i="17"/>
  <c r="C313" i="17"/>
  <c r="C314" i="17"/>
  <c r="C315" i="17"/>
  <c r="C316" i="17"/>
  <c r="C317" i="17"/>
  <c r="C318" i="17"/>
  <c r="C319" i="17"/>
  <c r="C320" i="17"/>
  <c r="D320" i="17" s="1"/>
  <c r="E320" i="17" s="1"/>
  <c r="C321" i="17"/>
  <c r="C322" i="17"/>
  <c r="C323" i="17"/>
  <c r="C324" i="17"/>
  <c r="C325" i="17"/>
  <c r="C326" i="17"/>
  <c r="C327" i="17"/>
  <c r="C328" i="17"/>
  <c r="C329" i="17"/>
  <c r="C330" i="17"/>
  <c r="D330" i="17" s="1"/>
  <c r="E330" i="17" s="1"/>
  <c r="C331" i="17"/>
  <c r="C332" i="17"/>
  <c r="D332" i="17" s="1"/>
  <c r="E332" i="17" s="1"/>
  <c r="C333" i="17"/>
  <c r="C334" i="17"/>
  <c r="C335" i="17"/>
  <c r="D335" i="17" s="1"/>
  <c r="E335" i="17" s="1"/>
  <c r="C336" i="17"/>
  <c r="C337" i="17"/>
  <c r="C338" i="17"/>
  <c r="C339" i="17"/>
  <c r="D339" i="17" s="1"/>
  <c r="E339" i="17" s="1"/>
  <c r="C340" i="17"/>
  <c r="C341" i="17"/>
  <c r="C342" i="17"/>
  <c r="C343" i="17"/>
  <c r="C344" i="17"/>
  <c r="C345" i="17"/>
  <c r="C346" i="17"/>
  <c r="D346" i="17" s="1"/>
  <c r="E346" i="17" s="1"/>
  <c r="C347" i="17"/>
  <c r="C348" i="17"/>
  <c r="C349" i="17"/>
  <c r="C350" i="17"/>
  <c r="C351" i="17"/>
  <c r="C352" i="17"/>
  <c r="C353" i="17"/>
  <c r="C354" i="17"/>
  <c r="C355" i="17"/>
  <c r="D355" i="17" s="1"/>
  <c r="E355" i="17" s="1"/>
  <c r="C356" i="17"/>
  <c r="C357" i="17"/>
  <c r="C358" i="17"/>
  <c r="C359" i="17"/>
  <c r="C360" i="17"/>
  <c r="C361" i="17"/>
  <c r="C362" i="17"/>
  <c r="D362" i="17" s="1"/>
  <c r="E362" i="17" s="1"/>
  <c r="C363" i="17"/>
  <c r="C364" i="17"/>
  <c r="D364" i="17" s="1"/>
  <c r="E364" i="17" s="1"/>
  <c r="C365" i="17"/>
  <c r="C366" i="17"/>
  <c r="C367" i="17"/>
  <c r="D367" i="17" s="1"/>
  <c r="E367" i="17" s="1"/>
  <c r="C2" i="17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232" i="17"/>
  <c r="B233" i="17"/>
  <c r="B234" i="17"/>
  <c r="B235" i="17"/>
  <c r="B236" i="17"/>
  <c r="B237" i="17"/>
  <c r="B238" i="17"/>
  <c r="B239" i="17"/>
  <c r="B240" i="17"/>
  <c r="B241" i="17"/>
  <c r="B242" i="17"/>
  <c r="B243" i="17"/>
  <c r="B244" i="17"/>
  <c r="B245" i="17"/>
  <c r="B246" i="17"/>
  <c r="B247" i="17"/>
  <c r="B248" i="17"/>
  <c r="B249" i="17"/>
  <c r="B250" i="17"/>
  <c r="B251" i="17"/>
  <c r="B252" i="17"/>
  <c r="B253" i="17"/>
  <c r="B254" i="17"/>
  <c r="B255" i="17"/>
  <c r="B256" i="17"/>
  <c r="B257" i="17"/>
  <c r="B258" i="17"/>
  <c r="B259" i="17"/>
  <c r="B260" i="17"/>
  <c r="B261" i="17"/>
  <c r="B262" i="17"/>
  <c r="B263" i="17"/>
  <c r="B264" i="17"/>
  <c r="B265" i="17"/>
  <c r="B266" i="17"/>
  <c r="B267" i="17"/>
  <c r="B268" i="17"/>
  <c r="B269" i="17"/>
  <c r="B270" i="17"/>
  <c r="B271" i="17"/>
  <c r="B272" i="17"/>
  <c r="B273" i="17"/>
  <c r="B274" i="17"/>
  <c r="B275" i="17"/>
  <c r="B276" i="17"/>
  <c r="B277" i="17"/>
  <c r="B278" i="17"/>
  <c r="B279" i="17"/>
  <c r="B280" i="17"/>
  <c r="B281" i="17"/>
  <c r="B282" i="17"/>
  <c r="B283" i="17"/>
  <c r="B284" i="17"/>
  <c r="B285" i="17"/>
  <c r="B286" i="17"/>
  <c r="B287" i="17"/>
  <c r="B288" i="17"/>
  <c r="B289" i="17"/>
  <c r="B290" i="17"/>
  <c r="B291" i="17"/>
  <c r="B292" i="17"/>
  <c r="B293" i="17"/>
  <c r="B294" i="17"/>
  <c r="B295" i="17"/>
  <c r="B296" i="17"/>
  <c r="B297" i="17"/>
  <c r="B298" i="17"/>
  <c r="B299" i="17"/>
  <c r="B300" i="17"/>
  <c r="B301" i="17"/>
  <c r="D301" i="17" s="1"/>
  <c r="E301" i="17" s="1"/>
  <c r="B302" i="17"/>
  <c r="B303" i="17"/>
  <c r="B304" i="17"/>
  <c r="B305" i="17"/>
  <c r="B306" i="17"/>
  <c r="B307" i="17"/>
  <c r="B308" i="17"/>
  <c r="B309" i="17"/>
  <c r="B310" i="17"/>
  <c r="B311" i="17"/>
  <c r="B312" i="17"/>
  <c r="B313" i="17"/>
  <c r="B314" i="17"/>
  <c r="B315" i="17"/>
  <c r="B316" i="17"/>
  <c r="B317" i="17"/>
  <c r="D317" i="17" s="1"/>
  <c r="E317" i="17" s="1"/>
  <c r="B318" i="17"/>
  <c r="B319" i="17"/>
  <c r="B320" i="17"/>
  <c r="B321" i="17"/>
  <c r="D321" i="17" s="1"/>
  <c r="E321" i="17" s="1"/>
  <c r="B322" i="17"/>
  <c r="B323" i="17"/>
  <c r="B324" i="17"/>
  <c r="D324" i="17" s="1"/>
  <c r="E324" i="17" s="1"/>
  <c r="B325" i="17"/>
  <c r="B326" i="17"/>
  <c r="B327" i="17"/>
  <c r="B328" i="17"/>
  <c r="B329" i="17"/>
  <c r="B330" i="17"/>
  <c r="B331" i="17"/>
  <c r="B332" i="17"/>
  <c r="B333" i="17"/>
  <c r="D333" i="17" s="1"/>
  <c r="E333" i="17" s="1"/>
  <c r="B334" i="17"/>
  <c r="B335" i="17"/>
  <c r="B336" i="17"/>
  <c r="B337" i="17"/>
  <c r="D337" i="17" s="1"/>
  <c r="E337" i="17" s="1"/>
  <c r="B338" i="17"/>
  <c r="B339" i="17"/>
  <c r="B340" i="17"/>
  <c r="D340" i="17" s="1"/>
  <c r="E340" i="17" s="1"/>
  <c r="B341" i="17"/>
  <c r="B342" i="17"/>
  <c r="B343" i="17"/>
  <c r="B344" i="17"/>
  <c r="B345" i="17"/>
  <c r="B346" i="17"/>
  <c r="B347" i="17"/>
  <c r="B348" i="17"/>
  <c r="B349" i="17"/>
  <c r="D349" i="17" s="1"/>
  <c r="E349" i="17" s="1"/>
  <c r="B350" i="17"/>
  <c r="B351" i="17"/>
  <c r="B352" i="17"/>
  <c r="B353" i="17"/>
  <c r="D353" i="17" s="1"/>
  <c r="E353" i="17" s="1"/>
  <c r="B354" i="17"/>
  <c r="B355" i="17"/>
  <c r="B356" i="17"/>
  <c r="D356" i="17" s="1"/>
  <c r="E356" i="17" s="1"/>
  <c r="B357" i="17"/>
  <c r="B358" i="17"/>
  <c r="B359" i="17"/>
  <c r="B360" i="17"/>
  <c r="B361" i="17"/>
  <c r="D361" i="17" s="1"/>
  <c r="E361" i="17" s="1"/>
  <c r="B362" i="17"/>
  <c r="B363" i="17"/>
  <c r="B364" i="17"/>
  <c r="B365" i="17"/>
  <c r="D365" i="17" s="1"/>
  <c r="E365" i="17" s="1"/>
  <c r="B366" i="17"/>
  <c r="B367" i="17"/>
  <c r="B2" i="17"/>
  <c r="E3" i="17"/>
  <c r="E4" i="17"/>
  <c r="E9" i="17"/>
  <c r="E10" i="17"/>
  <c r="E19" i="17"/>
  <c r="E26" i="17"/>
  <c r="E30" i="17"/>
  <c r="E35" i="17"/>
  <c r="E36" i="17"/>
  <c r="E41" i="17"/>
  <c r="E44" i="17"/>
  <c r="E62" i="17"/>
  <c r="E64" i="17"/>
  <c r="E68" i="17"/>
  <c r="E73" i="17"/>
  <c r="E76" i="17"/>
  <c r="E80" i="17"/>
  <c r="E89" i="17"/>
  <c r="E90" i="17"/>
  <c r="E99" i="17"/>
  <c r="E105" i="17"/>
  <c r="E106" i="17"/>
  <c r="E110" i="17"/>
  <c r="E112" i="17"/>
  <c r="E116" i="17"/>
  <c r="E121" i="17"/>
  <c r="E122" i="17"/>
  <c r="E124" i="17"/>
  <c r="E137" i="17"/>
  <c r="E138" i="17"/>
  <c r="E140" i="17"/>
  <c r="E144" i="17"/>
  <c r="E148" i="17"/>
  <c r="E153" i="17"/>
  <c r="E154" i="17"/>
  <c r="E156" i="17"/>
  <c r="E158" i="17"/>
  <c r="E172" i="17"/>
  <c r="E174" i="17"/>
  <c r="E179" i="17"/>
  <c r="E180" i="17"/>
  <c r="E186" i="17"/>
  <c r="E188" i="17"/>
  <c r="E190" i="17"/>
  <c r="E218" i="17"/>
  <c r="E222" i="17"/>
  <c r="E244" i="17"/>
  <c r="E252" i="17"/>
  <c r="E260" i="17"/>
  <c r="E265" i="17"/>
  <c r="E266" i="17"/>
  <c r="E282" i="17"/>
  <c r="E286" i="17"/>
  <c r="E292" i="17"/>
  <c r="E297" i="17"/>
  <c r="E300" i="17"/>
  <c r="E302" i="17"/>
  <c r="E313" i="17"/>
  <c r="E318" i="17"/>
  <c r="E329" i="17"/>
  <c r="E348" i="17"/>
  <c r="D3" i="17"/>
  <c r="D4" i="17"/>
  <c r="D5" i="17"/>
  <c r="E5" i="17" s="1"/>
  <c r="D6" i="17"/>
  <c r="E6" i="17" s="1"/>
  <c r="D7" i="17"/>
  <c r="E7" i="17" s="1"/>
  <c r="D8" i="17"/>
  <c r="E8" i="17" s="1"/>
  <c r="D9" i="17"/>
  <c r="D10" i="17"/>
  <c r="D11" i="17"/>
  <c r="E11" i="17" s="1"/>
  <c r="D12" i="17"/>
  <c r="E12" i="17" s="1"/>
  <c r="D13" i="17"/>
  <c r="E13" i="17" s="1"/>
  <c r="D14" i="17"/>
  <c r="E14" i="17" s="1"/>
  <c r="D15" i="17"/>
  <c r="E15" i="17" s="1"/>
  <c r="D16" i="17"/>
  <c r="E16" i="17" s="1"/>
  <c r="D17" i="17"/>
  <c r="E17" i="17" s="1"/>
  <c r="D19" i="17"/>
  <c r="D20" i="17"/>
  <c r="E20" i="17" s="1"/>
  <c r="D21" i="17"/>
  <c r="E21" i="17" s="1"/>
  <c r="D22" i="17"/>
  <c r="E22" i="17" s="1"/>
  <c r="D23" i="17"/>
  <c r="E23" i="17" s="1"/>
  <c r="D24" i="17"/>
  <c r="E24" i="17" s="1"/>
  <c r="D25" i="17"/>
  <c r="E25" i="17" s="1"/>
  <c r="D26" i="17"/>
  <c r="D27" i="17"/>
  <c r="E27" i="17" s="1"/>
  <c r="D28" i="17"/>
  <c r="E28" i="17" s="1"/>
  <c r="D29" i="17"/>
  <c r="E29" i="17" s="1"/>
  <c r="D30" i="17"/>
  <c r="D31" i="17"/>
  <c r="E31" i="17" s="1"/>
  <c r="D32" i="17"/>
  <c r="E32" i="17" s="1"/>
  <c r="D33" i="17"/>
  <c r="E33" i="17" s="1"/>
  <c r="D35" i="17"/>
  <c r="D36" i="17"/>
  <c r="D37" i="17"/>
  <c r="E37" i="17" s="1"/>
  <c r="D38" i="17"/>
  <c r="E38" i="17" s="1"/>
  <c r="D39" i="17"/>
  <c r="E39" i="17" s="1"/>
  <c r="D40" i="17"/>
  <c r="E40" i="17" s="1"/>
  <c r="D41" i="17"/>
  <c r="D42" i="17"/>
  <c r="E42" i="17" s="1"/>
  <c r="D43" i="17"/>
  <c r="E43" i="17" s="1"/>
  <c r="D44" i="17"/>
  <c r="D45" i="17"/>
  <c r="E45" i="17" s="1"/>
  <c r="D46" i="17"/>
  <c r="E46" i="17" s="1"/>
  <c r="D47" i="17"/>
  <c r="E47" i="17" s="1"/>
  <c r="D48" i="17"/>
  <c r="E48" i="17" s="1"/>
  <c r="D49" i="17"/>
  <c r="E49" i="17" s="1"/>
  <c r="D51" i="17"/>
  <c r="E51" i="17" s="1"/>
  <c r="D52" i="17"/>
  <c r="E52" i="17" s="1"/>
  <c r="D53" i="17"/>
  <c r="E53" i="17" s="1"/>
  <c r="D54" i="17"/>
  <c r="E54" i="17" s="1"/>
  <c r="D55" i="17"/>
  <c r="E55" i="17" s="1"/>
  <c r="D56" i="17"/>
  <c r="E56" i="17" s="1"/>
  <c r="D57" i="17"/>
  <c r="E57" i="17" s="1"/>
  <c r="D58" i="17"/>
  <c r="E58" i="17" s="1"/>
  <c r="D59" i="17"/>
  <c r="E59" i="17" s="1"/>
  <c r="D60" i="17"/>
  <c r="E60" i="17" s="1"/>
  <c r="D61" i="17"/>
  <c r="E61" i="17" s="1"/>
  <c r="D62" i="17"/>
  <c r="D63" i="17"/>
  <c r="E63" i="17" s="1"/>
  <c r="D64" i="17"/>
  <c r="D65" i="17"/>
  <c r="E65" i="17" s="1"/>
  <c r="D67" i="17"/>
  <c r="E67" i="17" s="1"/>
  <c r="D68" i="17"/>
  <c r="D69" i="17"/>
  <c r="E69" i="17" s="1"/>
  <c r="D70" i="17"/>
  <c r="E70" i="17" s="1"/>
  <c r="D71" i="17"/>
  <c r="E71" i="17" s="1"/>
  <c r="D72" i="17"/>
  <c r="E72" i="17" s="1"/>
  <c r="D73" i="17"/>
  <c r="D74" i="17"/>
  <c r="E74" i="17" s="1"/>
  <c r="D75" i="17"/>
  <c r="E75" i="17" s="1"/>
  <c r="D76" i="17"/>
  <c r="D77" i="17"/>
  <c r="E77" i="17" s="1"/>
  <c r="D78" i="17"/>
  <c r="E78" i="17" s="1"/>
  <c r="D79" i="17"/>
  <c r="E79" i="17" s="1"/>
  <c r="D80" i="17"/>
  <c r="D81" i="17"/>
  <c r="E81" i="17" s="1"/>
  <c r="D83" i="17"/>
  <c r="E83" i="17" s="1"/>
  <c r="D84" i="17"/>
  <c r="E84" i="17" s="1"/>
  <c r="D85" i="17"/>
  <c r="E85" i="17" s="1"/>
  <c r="D86" i="17"/>
  <c r="E86" i="17" s="1"/>
  <c r="D87" i="17"/>
  <c r="E87" i="17" s="1"/>
  <c r="D88" i="17"/>
  <c r="E88" i="17" s="1"/>
  <c r="D89" i="17"/>
  <c r="D90" i="17"/>
  <c r="D91" i="17"/>
  <c r="E91" i="17" s="1"/>
  <c r="D92" i="17"/>
  <c r="E92" i="17" s="1"/>
  <c r="D93" i="17"/>
  <c r="E93" i="17" s="1"/>
  <c r="D94" i="17"/>
  <c r="E94" i="17" s="1"/>
  <c r="D95" i="17"/>
  <c r="E95" i="17" s="1"/>
  <c r="D96" i="17"/>
  <c r="E96" i="17" s="1"/>
  <c r="D97" i="17"/>
  <c r="E97" i="17" s="1"/>
  <c r="D99" i="17"/>
  <c r="D100" i="17"/>
  <c r="E100" i="17" s="1"/>
  <c r="D101" i="17"/>
  <c r="E101" i="17" s="1"/>
  <c r="D102" i="17"/>
  <c r="E102" i="17" s="1"/>
  <c r="D103" i="17"/>
  <c r="E103" i="17" s="1"/>
  <c r="D104" i="17"/>
  <c r="E104" i="17" s="1"/>
  <c r="D105" i="17"/>
  <c r="D106" i="17"/>
  <c r="D107" i="17"/>
  <c r="E107" i="17" s="1"/>
  <c r="D108" i="17"/>
  <c r="E108" i="17" s="1"/>
  <c r="D109" i="17"/>
  <c r="E109" i="17" s="1"/>
  <c r="D110" i="17"/>
  <c r="D111" i="17"/>
  <c r="E111" i="17" s="1"/>
  <c r="D112" i="17"/>
  <c r="D113" i="17"/>
  <c r="E113" i="17" s="1"/>
  <c r="D115" i="17"/>
  <c r="E115" i="17" s="1"/>
  <c r="D116" i="17"/>
  <c r="D117" i="17"/>
  <c r="E117" i="17" s="1"/>
  <c r="D118" i="17"/>
  <c r="E118" i="17" s="1"/>
  <c r="D119" i="17"/>
  <c r="E119" i="17" s="1"/>
  <c r="D120" i="17"/>
  <c r="E120" i="17" s="1"/>
  <c r="D121" i="17"/>
  <c r="D122" i="17"/>
  <c r="D123" i="17"/>
  <c r="E123" i="17" s="1"/>
  <c r="D124" i="17"/>
  <c r="D125" i="17"/>
  <c r="E125" i="17" s="1"/>
  <c r="D126" i="17"/>
  <c r="E126" i="17" s="1"/>
  <c r="D127" i="17"/>
  <c r="E127" i="17" s="1"/>
  <c r="D128" i="17"/>
  <c r="E128" i="17" s="1"/>
  <c r="D129" i="17"/>
  <c r="E129" i="17" s="1"/>
  <c r="D131" i="17"/>
  <c r="E131" i="17" s="1"/>
  <c r="D132" i="17"/>
  <c r="E132" i="17" s="1"/>
  <c r="D133" i="17"/>
  <c r="E133" i="17" s="1"/>
  <c r="D134" i="17"/>
  <c r="E134" i="17" s="1"/>
  <c r="D135" i="17"/>
  <c r="E135" i="17" s="1"/>
  <c r="D136" i="17"/>
  <c r="E136" i="17" s="1"/>
  <c r="D137" i="17"/>
  <c r="D138" i="17"/>
  <c r="D139" i="17"/>
  <c r="E139" i="17" s="1"/>
  <c r="D140" i="17"/>
  <c r="D141" i="17"/>
  <c r="E141" i="17" s="1"/>
  <c r="D142" i="17"/>
  <c r="E142" i="17" s="1"/>
  <c r="D143" i="17"/>
  <c r="E143" i="17" s="1"/>
  <c r="D144" i="17"/>
  <c r="D145" i="17"/>
  <c r="E145" i="17" s="1"/>
  <c r="D147" i="17"/>
  <c r="E147" i="17" s="1"/>
  <c r="D148" i="17"/>
  <c r="D149" i="17"/>
  <c r="E149" i="17" s="1"/>
  <c r="D150" i="17"/>
  <c r="E150" i="17" s="1"/>
  <c r="D151" i="17"/>
  <c r="E151" i="17" s="1"/>
  <c r="D152" i="17"/>
  <c r="E152" i="17" s="1"/>
  <c r="D153" i="17"/>
  <c r="D154" i="17"/>
  <c r="D155" i="17"/>
  <c r="E155" i="17" s="1"/>
  <c r="D156" i="17"/>
  <c r="D157" i="17"/>
  <c r="E157" i="17" s="1"/>
  <c r="D158" i="17"/>
  <c r="D159" i="17"/>
  <c r="E159" i="17" s="1"/>
  <c r="D160" i="17"/>
  <c r="E160" i="17" s="1"/>
  <c r="D161" i="17"/>
  <c r="E161" i="17" s="1"/>
  <c r="D163" i="17"/>
  <c r="E163" i="17" s="1"/>
  <c r="D164" i="17"/>
  <c r="E164" i="17" s="1"/>
  <c r="D165" i="17"/>
  <c r="E165" i="17" s="1"/>
  <c r="D166" i="17"/>
  <c r="E166" i="17" s="1"/>
  <c r="D167" i="17"/>
  <c r="E167" i="17" s="1"/>
  <c r="D168" i="17"/>
  <c r="E168" i="17" s="1"/>
  <c r="D169" i="17"/>
  <c r="E169" i="17" s="1"/>
  <c r="D170" i="17"/>
  <c r="E170" i="17" s="1"/>
  <c r="D171" i="17"/>
  <c r="E171" i="17" s="1"/>
  <c r="D172" i="17"/>
  <c r="D173" i="17"/>
  <c r="E173" i="17" s="1"/>
  <c r="D174" i="17"/>
  <c r="D175" i="17"/>
  <c r="E175" i="17" s="1"/>
  <c r="D176" i="17"/>
  <c r="E176" i="17" s="1"/>
  <c r="D177" i="17"/>
  <c r="E177" i="17" s="1"/>
  <c r="D179" i="17"/>
  <c r="D180" i="17"/>
  <c r="D181" i="17"/>
  <c r="E181" i="17" s="1"/>
  <c r="D182" i="17"/>
  <c r="E182" i="17" s="1"/>
  <c r="D183" i="17"/>
  <c r="E183" i="17" s="1"/>
  <c r="D184" i="17"/>
  <c r="E184" i="17" s="1"/>
  <c r="D185" i="17"/>
  <c r="E185" i="17" s="1"/>
  <c r="D186" i="17"/>
  <c r="D187" i="17"/>
  <c r="E187" i="17" s="1"/>
  <c r="D188" i="17"/>
  <c r="D189" i="17"/>
  <c r="E189" i="17" s="1"/>
  <c r="D190" i="17"/>
  <c r="D191" i="17"/>
  <c r="E191" i="17" s="1"/>
  <c r="D193" i="17"/>
  <c r="E193" i="17" s="1"/>
  <c r="D195" i="17"/>
  <c r="E195" i="17" s="1"/>
  <c r="D196" i="17"/>
  <c r="E196" i="17" s="1"/>
  <c r="D197" i="17"/>
  <c r="E197" i="17" s="1"/>
  <c r="D198" i="17"/>
  <c r="E198" i="17" s="1"/>
  <c r="D199" i="17"/>
  <c r="E199" i="17" s="1"/>
  <c r="D200" i="17"/>
  <c r="E200" i="17" s="1"/>
  <c r="D201" i="17"/>
  <c r="E201" i="17" s="1"/>
  <c r="D202" i="17"/>
  <c r="E202" i="17" s="1"/>
  <c r="D203" i="17"/>
  <c r="E203" i="17" s="1"/>
  <c r="D204" i="17"/>
  <c r="E204" i="17" s="1"/>
  <c r="D205" i="17"/>
  <c r="E205" i="17" s="1"/>
  <c r="D206" i="17"/>
  <c r="E206" i="17" s="1"/>
  <c r="D207" i="17"/>
  <c r="E207" i="17" s="1"/>
  <c r="D209" i="17"/>
  <c r="E209" i="17" s="1"/>
  <c r="D211" i="17"/>
  <c r="E211" i="17" s="1"/>
  <c r="D212" i="17"/>
  <c r="E212" i="17" s="1"/>
  <c r="D213" i="17"/>
  <c r="E213" i="17" s="1"/>
  <c r="D214" i="17"/>
  <c r="E214" i="17" s="1"/>
  <c r="D215" i="17"/>
  <c r="E215" i="17" s="1"/>
  <c r="D216" i="17"/>
  <c r="E216" i="17" s="1"/>
  <c r="D217" i="17"/>
  <c r="E217" i="17" s="1"/>
  <c r="D218" i="17"/>
  <c r="D219" i="17"/>
  <c r="E219" i="17" s="1"/>
  <c r="D220" i="17"/>
  <c r="E220" i="17" s="1"/>
  <c r="D221" i="17"/>
  <c r="E221" i="17" s="1"/>
  <c r="D222" i="17"/>
  <c r="D223" i="17"/>
  <c r="E223" i="17" s="1"/>
  <c r="D225" i="17"/>
  <c r="E225" i="17" s="1"/>
  <c r="D228" i="17"/>
  <c r="E228" i="17" s="1"/>
  <c r="D229" i="17"/>
  <c r="E229" i="17" s="1"/>
  <c r="D230" i="17"/>
  <c r="E230" i="17" s="1"/>
  <c r="D231" i="17"/>
  <c r="E231" i="17" s="1"/>
  <c r="D232" i="17"/>
  <c r="E232" i="17" s="1"/>
  <c r="D233" i="17"/>
  <c r="E233" i="17" s="1"/>
  <c r="D234" i="17"/>
  <c r="E234" i="17" s="1"/>
  <c r="D235" i="17"/>
  <c r="E235" i="17" s="1"/>
  <c r="D236" i="17"/>
  <c r="E236" i="17" s="1"/>
  <c r="D237" i="17"/>
  <c r="E237" i="17" s="1"/>
  <c r="D238" i="17"/>
  <c r="E238" i="17" s="1"/>
  <c r="D239" i="17"/>
  <c r="E239" i="17" s="1"/>
  <c r="D241" i="17"/>
  <c r="E241" i="17" s="1"/>
  <c r="D244" i="17"/>
  <c r="D245" i="17"/>
  <c r="E245" i="17" s="1"/>
  <c r="D246" i="17"/>
  <c r="E246" i="17" s="1"/>
  <c r="D247" i="17"/>
  <c r="E247" i="17" s="1"/>
  <c r="D248" i="17"/>
  <c r="E248" i="17" s="1"/>
  <c r="D249" i="17"/>
  <c r="E249" i="17" s="1"/>
  <c r="D250" i="17"/>
  <c r="E250" i="17" s="1"/>
  <c r="D251" i="17"/>
  <c r="E251" i="17" s="1"/>
  <c r="D252" i="17"/>
  <c r="D253" i="17"/>
  <c r="E253" i="17" s="1"/>
  <c r="D254" i="17"/>
  <c r="E254" i="17" s="1"/>
  <c r="D255" i="17"/>
  <c r="E255" i="17" s="1"/>
  <c r="D257" i="17"/>
  <c r="E257" i="17" s="1"/>
  <c r="D260" i="17"/>
  <c r="D261" i="17"/>
  <c r="E261" i="17" s="1"/>
  <c r="D262" i="17"/>
  <c r="E262" i="17" s="1"/>
  <c r="D263" i="17"/>
  <c r="E263" i="17" s="1"/>
  <c r="D264" i="17"/>
  <c r="E264" i="17" s="1"/>
  <c r="D265" i="17"/>
  <c r="D266" i="17"/>
  <c r="D267" i="17"/>
  <c r="E267" i="17" s="1"/>
  <c r="D268" i="17"/>
  <c r="E268" i="17" s="1"/>
  <c r="D269" i="17"/>
  <c r="E269" i="17" s="1"/>
  <c r="D270" i="17"/>
  <c r="E270" i="17" s="1"/>
  <c r="D271" i="17"/>
  <c r="E271" i="17" s="1"/>
  <c r="D273" i="17"/>
  <c r="E273" i="17" s="1"/>
  <c r="D276" i="17"/>
  <c r="E276" i="17" s="1"/>
  <c r="D277" i="17"/>
  <c r="E277" i="17" s="1"/>
  <c r="D278" i="17"/>
  <c r="E278" i="17" s="1"/>
  <c r="D279" i="17"/>
  <c r="E279" i="17" s="1"/>
  <c r="D280" i="17"/>
  <c r="E280" i="17" s="1"/>
  <c r="D281" i="17"/>
  <c r="E281" i="17" s="1"/>
  <c r="D282" i="17"/>
  <c r="D283" i="17"/>
  <c r="E283" i="17" s="1"/>
  <c r="D284" i="17"/>
  <c r="E284" i="17" s="1"/>
  <c r="D285" i="17"/>
  <c r="E285" i="17" s="1"/>
  <c r="D286" i="17"/>
  <c r="D287" i="17"/>
  <c r="E287" i="17" s="1"/>
  <c r="D288" i="17"/>
  <c r="E288" i="17" s="1"/>
  <c r="D289" i="17"/>
  <c r="E289" i="17" s="1"/>
  <c r="D292" i="17"/>
  <c r="D293" i="17"/>
  <c r="E293" i="17" s="1"/>
  <c r="D294" i="17"/>
  <c r="E294" i="17" s="1"/>
  <c r="D295" i="17"/>
  <c r="E295" i="17" s="1"/>
  <c r="D296" i="17"/>
  <c r="E296" i="17" s="1"/>
  <c r="D297" i="17"/>
  <c r="D299" i="17"/>
  <c r="E299" i="17" s="1"/>
  <c r="D300" i="17"/>
  <c r="D302" i="17"/>
  <c r="D303" i="17"/>
  <c r="E303" i="17" s="1"/>
  <c r="D305" i="17"/>
  <c r="E305" i="17" s="1"/>
  <c r="D307" i="17"/>
  <c r="E307" i="17" s="1"/>
  <c r="D308" i="17"/>
  <c r="E308" i="17" s="1"/>
  <c r="D309" i="17"/>
  <c r="E309" i="17" s="1"/>
  <c r="D310" i="17"/>
  <c r="E310" i="17" s="1"/>
  <c r="D311" i="17"/>
  <c r="E311" i="17" s="1"/>
  <c r="D312" i="17"/>
  <c r="E312" i="17" s="1"/>
  <c r="D313" i="17"/>
  <c r="D314" i="17"/>
  <c r="E314" i="17" s="1"/>
  <c r="D316" i="17"/>
  <c r="E316" i="17" s="1"/>
  <c r="D318" i="17"/>
  <c r="D319" i="17"/>
  <c r="E319" i="17" s="1"/>
  <c r="D323" i="17"/>
  <c r="E323" i="17" s="1"/>
  <c r="D325" i="17"/>
  <c r="E325" i="17" s="1"/>
  <c r="D326" i="17"/>
  <c r="E326" i="17" s="1"/>
  <c r="D327" i="17"/>
  <c r="E327" i="17" s="1"/>
  <c r="D328" i="17"/>
  <c r="E328" i="17" s="1"/>
  <c r="D329" i="17"/>
  <c r="D341" i="17"/>
  <c r="E341" i="17" s="1"/>
  <c r="D342" i="17"/>
  <c r="E342" i="17" s="1"/>
  <c r="D343" i="17"/>
  <c r="E343" i="17" s="1"/>
  <c r="D344" i="17"/>
  <c r="E344" i="17" s="1"/>
  <c r="D345" i="17"/>
  <c r="E345" i="17" s="1"/>
  <c r="D348" i="17"/>
  <c r="D351" i="17"/>
  <c r="E351" i="17" s="1"/>
  <c r="D357" i="17"/>
  <c r="E357" i="17" s="1"/>
  <c r="D358" i="17"/>
  <c r="E358" i="17" s="1"/>
  <c r="D359" i="17"/>
  <c r="E359" i="17" s="1"/>
  <c r="D360" i="17"/>
  <c r="E360" i="17" s="1"/>
  <c r="F33" i="14"/>
  <c r="F34" i="14"/>
  <c r="F35" i="14"/>
  <c r="F36" i="14"/>
  <c r="F37" i="14"/>
  <c r="F38" i="14"/>
  <c r="F39" i="14"/>
  <c r="F40" i="14"/>
  <c r="F41" i="14"/>
  <c r="F42" i="14"/>
  <c r="F43" i="14"/>
  <c r="F44" i="14"/>
  <c r="Z106" i="14"/>
  <c r="AP111" i="14"/>
  <c r="X103" i="14"/>
  <c r="X105" i="14"/>
  <c r="AN112" i="14"/>
  <c r="AR112" i="14" s="1"/>
  <c r="AN111" i="14"/>
  <c r="AR111" i="14" s="1"/>
  <c r="AN110" i="14"/>
  <c r="AR110" i="14" s="1"/>
  <c r="AN109" i="14"/>
  <c r="AN108" i="14"/>
  <c r="AN107" i="14"/>
  <c r="AN106" i="14"/>
  <c r="AN105" i="14"/>
  <c r="AN104" i="14"/>
  <c r="AP102" i="14" s="1"/>
  <c r="AN103" i="14"/>
  <c r="AQ103" i="14" s="1"/>
  <c r="AN102" i="14"/>
  <c r="AN101" i="14"/>
  <c r="AP103" i="14" s="1"/>
  <c r="AE112" i="14"/>
  <c r="AE111" i="14"/>
  <c r="AE110" i="14"/>
  <c r="AE109" i="14"/>
  <c r="AE108" i="14"/>
  <c r="AE107" i="14"/>
  <c r="AE106" i="14"/>
  <c r="AE105" i="14"/>
  <c r="AI105" i="14" s="1"/>
  <c r="AE104" i="14"/>
  <c r="AI104" i="14" s="1"/>
  <c r="AE103" i="14"/>
  <c r="AI103" i="14" s="1"/>
  <c r="AE102" i="14"/>
  <c r="AI102" i="14" s="1"/>
  <c r="AE101" i="14"/>
  <c r="AG106" i="14" s="1"/>
  <c r="V112" i="14"/>
  <c r="Z112" i="14" s="1"/>
  <c r="V111" i="14"/>
  <c r="Z111" i="14" s="1"/>
  <c r="V110" i="14"/>
  <c r="Z110" i="14" s="1"/>
  <c r="V109" i="14"/>
  <c r="V108" i="14"/>
  <c r="V107" i="14"/>
  <c r="V106" i="14"/>
  <c r="V105" i="14"/>
  <c r="X110" i="14" s="1"/>
  <c r="Y110" i="14" s="1"/>
  <c r="V104" i="14"/>
  <c r="V103" i="14"/>
  <c r="Y103" i="14" s="1"/>
  <c r="V102" i="14"/>
  <c r="V101" i="14"/>
  <c r="X111" i="14" s="1"/>
  <c r="AM102" i="14"/>
  <c r="AM103" i="14"/>
  <c r="AM104" i="14"/>
  <c r="AM105" i="14"/>
  <c r="AM106" i="14"/>
  <c r="AM107" i="14"/>
  <c r="AM108" i="14"/>
  <c r="AM109" i="14"/>
  <c r="AM110" i="14"/>
  <c r="AM111" i="14"/>
  <c r="AM112" i="14"/>
  <c r="AM101" i="14"/>
  <c r="AD102" i="14"/>
  <c r="AD103" i="14"/>
  <c r="AD104" i="14"/>
  <c r="AD105" i="14"/>
  <c r="AD106" i="14"/>
  <c r="AD107" i="14"/>
  <c r="AD108" i="14"/>
  <c r="AD109" i="14"/>
  <c r="AD110" i="14"/>
  <c r="AD111" i="14"/>
  <c r="AD112" i="14"/>
  <c r="AD101" i="14"/>
  <c r="U102" i="14"/>
  <c r="U103" i="14"/>
  <c r="U104" i="14"/>
  <c r="U105" i="14"/>
  <c r="U106" i="14"/>
  <c r="U107" i="14"/>
  <c r="U108" i="14"/>
  <c r="U109" i="14"/>
  <c r="U110" i="14"/>
  <c r="U111" i="14"/>
  <c r="U112" i="14"/>
  <c r="U101" i="14"/>
  <c r="Q105" i="14"/>
  <c r="Q108" i="14"/>
  <c r="Q109" i="14"/>
  <c r="M112" i="14"/>
  <c r="M111" i="14"/>
  <c r="M110" i="14"/>
  <c r="Q110" i="14" s="1"/>
  <c r="M109" i="14"/>
  <c r="M108" i="14"/>
  <c r="M107" i="14"/>
  <c r="M106" i="14"/>
  <c r="P106" i="14" s="1"/>
  <c r="M105" i="14"/>
  <c r="M104" i="14"/>
  <c r="Q104" i="14" s="1"/>
  <c r="M103" i="14"/>
  <c r="O106" i="14" s="1"/>
  <c r="M102" i="14"/>
  <c r="Q102" i="14" s="1"/>
  <c r="M101" i="14"/>
  <c r="Q101" i="14" s="1"/>
  <c r="L102" i="14"/>
  <c r="L103" i="14"/>
  <c r="L104" i="14"/>
  <c r="L105" i="14"/>
  <c r="L106" i="14"/>
  <c r="L107" i="14"/>
  <c r="L108" i="14"/>
  <c r="L109" i="14"/>
  <c r="L110" i="14"/>
  <c r="L111" i="14"/>
  <c r="L112" i="14"/>
  <c r="L101" i="14"/>
  <c r="H103" i="14"/>
  <c r="H104" i="14"/>
  <c r="H105" i="14"/>
  <c r="H106" i="14"/>
  <c r="H108" i="14"/>
  <c r="H101" i="14"/>
  <c r="F111" i="14"/>
  <c r="F101" i="14"/>
  <c r="D112" i="14"/>
  <c r="H112" i="14" s="1"/>
  <c r="D111" i="14"/>
  <c r="H111" i="14" s="1"/>
  <c r="D110" i="14"/>
  <c r="H110" i="14" s="1"/>
  <c r="D109" i="14"/>
  <c r="H109" i="14" s="1"/>
  <c r="D108" i="14"/>
  <c r="D107" i="14"/>
  <c r="H107" i="14" s="1"/>
  <c r="D106" i="14"/>
  <c r="D105" i="14"/>
  <c r="F102" i="14" s="1"/>
  <c r="D104" i="14"/>
  <c r="D103" i="14"/>
  <c r="G103" i="14" s="1"/>
  <c r="D102" i="14"/>
  <c r="G102" i="14" s="1"/>
  <c r="D101" i="14"/>
  <c r="F103" i="14" s="1"/>
  <c r="C102" i="14"/>
  <c r="C103" i="14"/>
  <c r="C104" i="14"/>
  <c r="C105" i="14"/>
  <c r="C106" i="14"/>
  <c r="C107" i="14"/>
  <c r="C108" i="14"/>
  <c r="C109" i="14"/>
  <c r="C110" i="14"/>
  <c r="C111" i="14"/>
  <c r="C112" i="14"/>
  <c r="C101" i="14"/>
  <c r="AR90" i="14"/>
  <c r="AR95" i="14"/>
  <c r="AN95" i="14"/>
  <c r="AN94" i="14"/>
  <c r="AN93" i="14"/>
  <c r="AN92" i="14"/>
  <c r="AN91" i="14"/>
  <c r="AN90" i="14"/>
  <c r="AN89" i="14"/>
  <c r="AQ89" i="14" s="1"/>
  <c r="AN88" i="14"/>
  <c r="AR88" i="14" s="1"/>
  <c r="AN87" i="14"/>
  <c r="AN86" i="14"/>
  <c r="AN85" i="14"/>
  <c r="AR85" i="14" s="1"/>
  <c r="AN84" i="14"/>
  <c r="AP89" i="14" s="1"/>
  <c r="AM85" i="14"/>
  <c r="AM86" i="14"/>
  <c r="AM87" i="14"/>
  <c r="AM88" i="14"/>
  <c r="AM89" i="14"/>
  <c r="AM90" i="14"/>
  <c r="AM91" i="14"/>
  <c r="AM92" i="14"/>
  <c r="AM93" i="14"/>
  <c r="AM94" i="14"/>
  <c r="AM95" i="14"/>
  <c r="AM84" i="14"/>
  <c r="AI94" i="14"/>
  <c r="AI95" i="14"/>
  <c r="AI84" i="14"/>
  <c r="AE95" i="14"/>
  <c r="AE94" i="14"/>
  <c r="AE93" i="14"/>
  <c r="AE92" i="14"/>
  <c r="AI92" i="14" s="1"/>
  <c r="AE91" i="14"/>
  <c r="AE90" i="14"/>
  <c r="AE89" i="14"/>
  <c r="AE88" i="14"/>
  <c r="AI88" i="14" s="1"/>
  <c r="AE87" i="14"/>
  <c r="AI87" i="14" s="1"/>
  <c r="AE86" i="14"/>
  <c r="AI86" i="14" s="1"/>
  <c r="AE85" i="14"/>
  <c r="AI85" i="14" s="1"/>
  <c r="AE84" i="14"/>
  <c r="AG94" i="14" s="1"/>
  <c r="AD85" i="14"/>
  <c r="AD86" i="14"/>
  <c r="AD87" i="14"/>
  <c r="AD88" i="14"/>
  <c r="AD89" i="14"/>
  <c r="AD90" i="14"/>
  <c r="AD91" i="14"/>
  <c r="AD92" i="14"/>
  <c r="AD93" i="14"/>
  <c r="AD94" i="14"/>
  <c r="AD95" i="14"/>
  <c r="AD84" i="14"/>
  <c r="Z87" i="14"/>
  <c r="X90" i="14"/>
  <c r="V95" i="14"/>
  <c r="V94" i="14"/>
  <c r="V93" i="14"/>
  <c r="Z93" i="14" s="1"/>
  <c r="V92" i="14"/>
  <c r="Z92" i="14" s="1"/>
  <c r="V91" i="14"/>
  <c r="Z91" i="14" s="1"/>
  <c r="V90" i="14"/>
  <c r="Z90" i="14" s="1"/>
  <c r="V89" i="14"/>
  <c r="Z89" i="14" s="1"/>
  <c r="V88" i="14"/>
  <c r="Z88" i="14" s="1"/>
  <c r="V87" i="14"/>
  <c r="V86" i="14"/>
  <c r="V85" i="14"/>
  <c r="V84" i="14"/>
  <c r="U85" i="14"/>
  <c r="U86" i="14"/>
  <c r="U87" i="14"/>
  <c r="U88" i="14"/>
  <c r="U89" i="14"/>
  <c r="U90" i="14"/>
  <c r="U91" i="14"/>
  <c r="U92" i="14"/>
  <c r="U93" i="14"/>
  <c r="U94" i="14"/>
  <c r="U95" i="14"/>
  <c r="U84" i="14"/>
  <c r="Q86" i="14"/>
  <c r="Q87" i="14"/>
  <c r="Q88" i="14"/>
  <c r="Q89" i="14"/>
  <c r="Q91" i="14"/>
  <c r="Q94" i="14"/>
  <c r="Q84" i="14"/>
  <c r="O94" i="14"/>
  <c r="O84" i="14"/>
  <c r="P84" i="14" s="1"/>
  <c r="M95" i="14"/>
  <c r="Q95" i="14" s="1"/>
  <c r="M94" i="14"/>
  <c r="P94" i="14" s="1"/>
  <c r="M93" i="14"/>
  <c r="Q93" i="14" s="1"/>
  <c r="M92" i="14"/>
  <c r="Q92" i="14" s="1"/>
  <c r="M91" i="14"/>
  <c r="M90" i="14"/>
  <c r="Q90" i="14" s="1"/>
  <c r="M89" i="14"/>
  <c r="M88" i="14"/>
  <c r="O88" i="14" s="1"/>
  <c r="M87" i="14"/>
  <c r="M86" i="14"/>
  <c r="M85" i="14"/>
  <c r="O85" i="14" s="1"/>
  <c r="M84" i="14"/>
  <c r="O87" i="14" s="1"/>
  <c r="L85" i="14"/>
  <c r="L86" i="14"/>
  <c r="L87" i="14"/>
  <c r="L88" i="14"/>
  <c r="L89" i="14"/>
  <c r="L90" i="14"/>
  <c r="L91" i="14"/>
  <c r="L92" i="14"/>
  <c r="L93" i="14"/>
  <c r="L94" i="14"/>
  <c r="L95" i="14"/>
  <c r="L84" i="14"/>
  <c r="H90" i="14"/>
  <c r="H95" i="14"/>
  <c r="D95" i="14"/>
  <c r="D94" i="14"/>
  <c r="D93" i="14"/>
  <c r="D92" i="14"/>
  <c r="D91" i="14"/>
  <c r="D90" i="14"/>
  <c r="D89" i="14"/>
  <c r="G89" i="14" s="1"/>
  <c r="D88" i="14"/>
  <c r="H88" i="14" s="1"/>
  <c r="D87" i="14"/>
  <c r="D86" i="14"/>
  <c r="D85" i="14"/>
  <c r="D84" i="14"/>
  <c r="F89" i="14" s="1"/>
  <c r="C85" i="14"/>
  <c r="C86" i="14"/>
  <c r="C87" i="14"/>
  <c r="C88" i="14"/>
  <c r="C89" i="14"/>
  <c r="C90" i="14"/>
  <c r="C91" i="14"/>
  <c r="C92" i="14"/>
  <c r="C93" i="14"/>
  <c r="C94" i="14"/>
  <c r="C95" i="14"/>
  <c r="C84" i="14"/>
  <c r="AM68" i="14"/>
  <c r="AM69" i="14"/>
  <c r="AM70" i="14"/>
  <c r="AM71" i="14"/>
  <c r="AM72" i="14"/>
  <c r="AM73" i="14"/>
  <c r="AM74" i="14"/>
  <c r="AM75" i="14"/>
  <c r="AM76" i="14"/>
  <c r="AM77" i="14"/>
  <c r="AM78" i="14"/>
  <c r="AM67" i="14"/>
  <c r="AD68" i="14"/>
  <c r="AD69" i="14"/>
  <c r="AD70" i="14"/>
  <c r="AD71" i="14"/>
  <c r="AD72" i="14"/>
  <c r="AD73" i="14"/>
  <c r="AD74" i="14"/>
  <c r="AD75" i="14"/>
  <c r="AD76" i="14"/>
  <c r="AD77" i="14"/>
  <c r="AD78" i="14"/>
  <c r="AD67" i="14"/>
  <c r="U68" i="14"/>
  <c r="U69" i="14"/>
  <c r="U70" i="14"/>
  <c r="U71" i="14"/>
  <c r="U72" i="14"/>
  <c r="U73" i="14"/>
  <c r="U74" i="14"/>
  <c r="U75" i="14"/>
  <c r="U76" i="14"/>
  <c r="U77" i="14"/>
  <c r="U78" i="14"/>
  <c r="U67" i="14"/>
  <c r="O69" i="14"/>
  <c r="O71" i="14"/>
  <c r="O74" i="14"/>
  <c r="L68" i="14"/>
  <c r="L69" i="14"/>
  <c r="L70" i="14"/>
  <c r="L71" i="14"/>
  <c r="L72" i="14"/>
  <c r="L73" i="14"/>
  <c r="L74" i="14"/>
  <c r="L75" i="14"/>
  <c r="L76" i="14"/>
  <c r="L77" i="14"/>
  <c r="L78" i="14"/>
  <c r="L67" i="14"/>
  <c r="D67" i="14"/>
  <c r="C68" i="14"/>
  <c r="C69" i="14"/>
  <c r="C70" i="14"/>
  <c r="C71" i="14"/>
  <c r="C72" i="14"/>
  <c r="C73" i="14"/>
  <c r="C74" i="14"/>
  <c r="C75" i="14"/>
  <c r="C76" i="14"/>
  <c r="C77" i="14"/>
  <c r="C78" i="14"/>
  <c r="C67" i="14"/>
  <c r="C51" i="14"/>
  <c r="C52" i="14"/>
  <c r="C53" i="14"/>
  <c r="C54" i="14"/>
  <c r="C55" i="14"/>
  <c r="C56" i="14"/>
  <c r="C57" i="14"/>
  <c r="C58" i="14"/>
  <c r="C59" i="14"/>
  <c r="C60" i="14"/>
  <c r="C61" i="14"/>
  <c r="C50" i="14"/>
  <c r="AN78" i="14"/>
  <c r="AR78" i="14" s="1"/>
  <c r="AE78" i="14"/>
  <c r="V78" i="14"/>
  <c r="Z78" i="14" s="1"/>
  <c r="Q78" i="14"/>
  <c r="M78" i="14"/>
  <c r="D78" i="14"/>
  <c r="H78" i="14" s="1"/>
  <c r="AN77" i="14"/>
  <c r="AE77" i="14"/>
  <c r="AI77" i="14" s="1"/>
  <c r="V77" i="14"/>
  <c r="Z77" i="14" s="1"/>
  <c r="M77" i="14"/>
  <c r="Q77" i="14" s="1"/>
  <c r="D77" i="14"/>
  <c r="AN76" i="14"/>
  <c r="AR76" i="14" s="1"/>
  <c r="AE76" i="14"/>
  <c r="AI76" i="14" s="1"/>
  <c r="V76" i="14"/>
  <c r="Q76" i="14"/>
  <c r="M76" i="14"/>
  <c r="D76" i="14"/>
  <c r="H76" i="14" s="1"/>
  <c r="AN75" i="14"/>
  <c r="AR75" i="14" s="1"/>
  <c r="AE75" i="14"/>
  <c r="AI75" i="14" s="1"/>
  <c r="V75" i="14"/>
  <c r="Z75" i="14" s="1"/>
  <c r="M75" i="14"/>
  <c r="Q75" i="14" s="1"/>
  <c r="D75" i="14"/>
  <c r="H75" i="14" s="1"/>
  <c r="AN74" i="14"/>
  <c r="AR74" i="14" s="1"/>
  <c r="AE74" i="14"/>
  <c r="V74" i="14"/>
  <c r="X77" i="14" s="1"/>
  <c r="Y77" i="14" s="1"/>
  <c r="P74" i="14"/>
  <c r="M74" i="14"/>
  <c r="Q74" i="14" s="1"/>
  <c r="D74" i="14"/>
  <c r="H74" i="14" s="1"/>
  <c r="AN73" i="14"/>
  <c r="AE73" i="14"/>
  <c r="AI73" i="14" s="1"/>
  <c r="V73" i="14"/>
  <c r="Z73" i="14" s="1"/>
  <c r="M73" i="14"/>
  <c r="Q73" i="14" s="1"/>
  <c r="D73" i="14"/>
  <c r="AN72" i="14"/>
  <c r="AR72" i="14" s="1"/>
  <c r="AE72" i="14"/>
  <c r="AI72" i="14" s="1"/>
  <c r="V72" i="14"/>
  <c r="M72" i="14"/>
  <c r="D72" i="14"/>
  <c r="H72" i="14" s="1"/>
  <c r="AR71" i="14"/>
  <c r="AN71" i="14"/>
  <c r="AE71" i="14"/>
  <c r="AI71" i="14" s="1"/>
  <c r="V71" i="14"/>
  <c r="M71" i="14"/>
  <c r="Q71" i="14" s="1"/>
  <c r="D71" i="14"/>
  <c r="H71" i="14" s="1"/>
  <c r="AN70" i="14"/>
  <c r="AR70" i="14" s="1"/>
  <c r="AE70" i="14"/>
  <c r="AI70" i="14" s="1"/>
  <c r="V70" i="14"/>
  <c r="Z70" i="14" s="1"/>
  <c r="Q70" i="14"/>
  <c r="M70" i="14"/>
  <c r="D70" i="14"/>
  <c r="H70" i="14" s="1"/>
  <c r="AN69" i="14"/>
  <c r="AE69" i="14"/>
  <c r="AI69" i="14" s="1"/>
  <c r="V69" i="14"/>
  <c r="Z69" i="14" s="1"/>
  <c r="M69" i="14"/>
  <c r="Q69" i="14" s="1"/>
  <c r="D69" i="14"/>
  <c r="AN68" i="14"/>
  <c r="AR68" i="14" s="1"/>
  <c r="AE68" i="14"/>
  <c r="AI68" i="14" s="1"/>
  <c r="V68" i="14"/>
  <c r="Z68" i="14" s="1"/>
  <c r="M68" i="14"/>
  <c r="Q68" i="14" s="1"/>
  <c r="D68" i="14"/>
  <c r="H68" i="14" s="1"/>
  <c r="AN67" i="14"/>
  <c r="AR67" i="14" s="1"/>
  <c r="AE67" i="14"/>
  <c r="AG78" i="14" s="1"/>
  <c r="V67" i="14"/>
  <c r="X68" i="14" s="1"/>
  <c r="M67" i="14"/>
  <c r="Q67" i="14" s="1"/>
  <c r="H67" i="14"/>
  <c r="U51" i="14"/>
  <c r="U52" i="14"/>
  <c r="U53" i="14"/>
  <c r="U54" i="14"/>
  <c r="U55" i="14"/>
  <c r="U56" i="14"/>
  <c r="U57" i="14"/>
  <c r="U58" i="14"/>
  <c r="U59" i="14"/>
  <c r="U60" i="14"/>
  <c r="U61" i="14"/>
  <c r="U50" i="14"/>
  <c r="AM34" i="14"/>
  <c r="AM35" i="14"/>
  <c r="AM36" i="14"/>
  <c r="AM37" i="14"/>
  <c r="AM38" i="14"/>
  <c r="AM39" i="14"/>
  <c r="AM40" i="14"/>
  <c r="AM41" i="14"/>
  <c r="AM42" i="14"/>
  <c r="AM43" i="14"/>
  <c r="AM44" i="14"/>
  <c r="AM33" i="14"/>
  <c r="AR58" i="14"/>
  <c r="AR60" i="14"/>
  <c r="AP51" i="14"/>
  <c r="AQ51" i="14" s="1"/>
  <c r="AD51" i="14"/>
  <c r="AD52" i="14"/>
  <c r="AD53" i="14"/>
  <c r="AD54" i="14"/>
  <c r="AD55" i="14"/>
  <c r="AD56" i="14"/>
  <c r="AD57" i="14"/>
  <c r="AD58" i="14"/>
  <c r="AD59" i="14"/>
  <c r="AD60" i="14"/>
  <c r="AD61" i="14"/>
  <c r="AD50" i="14"/>
  <c r="AM51" i="14"/>
  <c r="AM52" i="14"/>
  <c r="AM53" i="14"/>
  <c r="AM54" i="14"/>
  <c r="AM55" i="14"/>
  <c r="AM56" i="14"/>
  <c r="AM57" i="14"/>
  <c r="AM58" i="14"/>
  <c r="AM59" i="14"/>
  <c r="AM60" i="14"/>
  <c r="AM61" i="14"/>
  <c r="AM50" i="14"/>
  <c r="AN61" i="14"/>
  <c r="AN60" i="14"/>
  <c r="AN59" i="14"/>
  <c r="AR59" i="14" s="1"/>
  <c r="AN58" i="14"/>
  <c r="AN57" i="14"/>
  <c r="AR57" i="14" s="1"/>
  <c r="AN56" i="14"/>
  <c r="AR56" i="14" s="1"/>
  <c r="AN55" i="14"/>
  <c r="AR55" i="14" s="1"/>
  <c r="AN54" i="14"/>
  <c r="AP55" i="14" s="1"/>
  <c r="AN53" i="14"/>
  <c r="AR53" i="14" s="1"/>
  <c r="AN52" i="14"/>
  <c r="AN51" i="14"/>
  <c r="AN50" i="14"/>
  <c r="AE61" i="14"/>
  <c r="AI61" i="14" s="1"/>
  <c r="AE60" i="14"/>
  <c r="AI60" i="14" s="1"/>
  <c r="AE59" i="14"/>
  <c r="AI59" i="14" s="1"/>
  <c r="AE58" i="14"/>
  <c r="AI58" i="14" s="1"/>
  <c r="AE57" i="14"/>
  <c r="AE56" i="14"/>
  <c r="AE55" i="14"/>
  <c r="AI55" i="14" s="1"/>
  <c r="AE54" i="14"/>
  <c r="AI54" i="14" s="1"/>
  <c r="AE53" i="14"/>
  <c r="AI53" i="14" s="1"/>
  <c r="AE52" i="14"/>
  <c r="AI52" i="14" s="1"/>
  <c r="AE51" i="14"/>
  <c r="AI51" i="14" s="1"/>
  <c r="AE50" i="14"/>
  <c r="AI50" i="14" s="1"/>
  <c r="V61" i="14"/>
  <c r="V60" i="14"/>
  <c r="Z60" i="14" s="1"/>
  <c r="V59" i="14"/>
  <c r="Z59" i="14" s="1"/>
  <c r="V58" i="14"/>
  <c r="Z58" i="14" s="1"/>
  <c r="V57" i="14"/>
  <c r="Z57" i="14" s="1"/>
  <c r="V56" i="14"/>
  <c r="Z56" i="14" s="1"/>
  <c r="V55" i="14"/>
  <c r="Z55" i="14" s="1"/>
  <c r="V54" i="14"/>
  <c r="Z54" i="14" s="1"/>
  <c r="V53" i="14"/>
  <c r="Z53" i="14" s="1"/>
  <c r="V52" i="14"/>
  <c r="Z52" i="14" s="1"/>
  <c r="V51" i="14"/>
  <c r="V50" i="14"/>
  <c r="Z50" i="14" s="1"/>
  <c r="Q56" i="14"/>
  <c r="Q59" i="14"/>
  <c r="M61" i="14"/>
  <c r="Q61" i="14" s="1"/>
  <c r="M60" i="14"/>
  <c r="Q60" i="14" s="1"/>
  <c r="M59" i="14"/>
  <c r="M58" i="14"/>
  <c r="Q58" i="14" s="1"/>
  <c r="M57" i="14"/>
  <c r="Q57" i="14" s="1"/>
  <c r="M56" i="14"/>
  <c r="M55" i="14"/>
  <c r="M54" i="14"/>
  <c r="M53" i="14"/>
  <c r="M52" i="14"/>
  <c r="Q52" i="14" s="1"/>
  <c r="M51" i="14"/>
  <c r="Q51" i="14" s="1"/>
  <c r="M50" i="14"/>
  <c r="H53" i="14"/>
  <c r="H55" i="14"/>
  <c r="H57" i="14"/>
  <c r="H60" i="14"/>
  <c r="D61" i="14"/>
  <c r="H61" i="14" s="1"/>
  <c r="D60" i="14"/>
  <c r="F78" i="14" s="1"/>
  <c r="D59" i="14"/>
  <c r="H59" i="14" s="1"/>
  <c r="D58" i="14"/>
  <c r="H58" i="14" s="1"/>
  <c r="D57" i="14"/>
  <c r="D56" i="14"/>
  <c r="D55" i="14"/>
  <c r="D54" i="14"/>
  <c r="H54" i="14" s="1"/>
  <c r="D53" i="14"/>
  <c r="D52" i="14"/>
  <c r="D51" i="14"/>
  <c r="H51" i="14" s="1"/>
  <c r="D50" i="14"/>
  <c r="F75" i="14" s="1"/>
  <c r="L51" i="14"/>
  <c r="L52" i="14"/>
  <c r="L53" i="14"/>
  <c r="L54" i="14"/>
  <c r="L55" i="14"/>
  <c r="L56" i="14"/>
  <c r="L57" i="14"/>
  <c r="L58" i="14"/>
  <c r="L59" i="14"/>
  <c r="L60" i="14"/>
  <c r="L61" i="14"/>
  <c r="L50" i="14"/>
  <c r="AR35" i="14"/>
  <c r="AN44" i="14"/>
  <c r="AR44" i="14" s="1"/>
  <c r="AN43" i="14"/>
  <c r="AR43" i="14" s="1"/>
  <c r="AN42" i="14"/>
  <c r="AR42" i="14" s="1"/>
  <c r="AN41" i="14"/>
  <c r="AR41" i="14" s="1"/>
  <c r="AN40" i="14"/>
  <c r="AR40" i="14" s="1"/>
  <c r="AN39" i="14"/>
  <c r="AN38" i="14"/>
  <c r="AN37" i="14"/>
  <c r="AR37" i="14" s="1"/>
  <c r="AN36" i="14"/>
  <c r="AN35" i="14"/>
  <c r="AN34" i="14"/>
  <c r="AN33" i="14"/>
  <c r="AI34" i="14"/>
  <c r="AI37" i="14"/>
  <c r="AI39" i="14"/>
  <c r="AI40" i="14"/>
  <c r="AI33" i="14"/>
  <c r="AE44" i="14"/>
  <c r="AI44" i="14" s="1"/>
  <c r="AE43" i="14"/>
  <c r="AE42" i="14"/>
  <c r="AE41" i="14"/>
  <c r="AE40" i="14"/>
  <c r="AE39" i="14"/>
  <c r="AE38" i="14"/>
  <c r="AI38" i="14" s="1"/>
  <c r="AE37" i="14"/>
  <c r="AE36" i="14"/>
  <c r="AI36" i="14" s="1"/>
  <c r="AE35" i="14"/>
  <c r="AE34" i="14"/>
  <c r="AE33" i="14"/>
  <c r="AD34" i="14"/>
  <c r="AD35" i="14"/>
  <c r="AD36" i="14"/>
  <c r="AD37" i="14"/>
  <c r="AD38" i="14"/>
  <c r="AD39" i="14"/>
  <c r="AD40" i="14"/>
  <c r="AD41" i="14"/>
  <c r="AD42" i="14"/>
  <c r="AD43" i="14"/>
  <c r="AD44" i="14"/>
  <c r="AD33" i="14"/>
  <c r="Z34" i="14"/>
  <c r="Z44" i="14"/>
  <c r="V44" i="14"/>
  <c r="V43" i="14"/>
  <c r="V42" i="14"/>
  <c r="V41" i="14"/>
  <c r="V40" i="14"/>
  <c r="V39" i="14"/>
  <c r="Z39" i="14" s="1"/>
  <c r="V38" i="14"/>
  <c r="Z38" i="14" s="1"/>
  <c r="V37" i="14"/>
  <c r="Z37" i="14" s="1"/>
  <c r="V36" i="14"/>
  <c r="Z36" i="14" s="1"/>
  <c r="V35" i="14"/>
  <c r="Z35" i="14" s="1"/>
  <c r="V34" i="14"/>
  <c r="V33" i="14"/>
  <c r="U34" i="14"/>
  <c r="U35" i="14"/>
  <c r="U36" i="14"/>
  <c r="U37" i="14"/>
  <c r="U38" i="14"/>
  <c r="U39" i="14"/>
  <c r="U40" i="14"/>
  <c r="U41" i="14"/>
  <c r="U42" i="14"/>
  <c r="U43" i="14"/>
  <c r="U44" i="14"/>
  <c r="U33" i="14"/>
  <c r="Q44" i="14"/>
  <c r="H37" i="14"/>
  <c r="H40" i="14"/>
  <c r="H41" i="14"/>
  <c r="H44" i="14"/>
  <c r="M34" i="14"/>
  <c r="Q34" i="14" s="1"/>
  <c r="D34" i="14"/>
  <c r="H34" i="14" s="1"/>
  <c r="M44" i="14"/>
  <c r="M43" i="14"/>
  <c r="Q43" i="14" s="1"/>
  <c r="M42" i="14"/>
  <c r="Q42" i="14" s="1"/>
  <c r="M41" i="14"/>
  <c r="Q41" i="14" s="1"/>
  <c r="M40" i="14"/>
  <c r="Q40" i="14" s="1"/>
  <c r="M39" i="14"/>
  <c r="Q39" i="14" s="1"/>
  <c r="M38" i="14"/>
  <c r="Q38" i="14" s="1"/>
  <c r="M37" i="14"/>
  <c r="Q37" i="14" s="1"/>
  <c r="M36" i="14"/>
  <c r="M35" i="14"/>
  <c r="O44" i="14" s="1"/>
  <c r="M33" i="14"/>
  <c r="Q33" i="14" s="1"/>
  <c r="L34" i="14"/>
  <c r="L35" i="14"/>
  <c r="L36" i="14"/>
  <c r="L37" i="14"/>
  <c r="L38" i="14"/>
  <c r="L39" i="14"/>
  <c r="L40" i="14"/>
  <c r="L41" i="14"/>
  <c r="L42" i="14"/>
  <c r="L43" i="14"/>
  <c r="L44" i="14"/>
  <c r="L33" i="14"/>
  <c r="C33" i="14"/>
  <c r="D33" i="14"/>
  <c r="H33" i="14" s="1"/>
  <c r="D44" i="14"/>
  <c r="D43" i="14"/>
  <c r="H43" i="14" s="1"/>
  <c r="D42" i="14"/>
  <c r="H42" i="14" s="1"/>
  <c r="D41" i="14"/>
  <c r="D40" i="14"/>
  <c r="D39" i="14"/>
  <c r="H39" i="14" s="1"/>
  <c r="D38" i="14"/>
  <c r="H38" i="14" s="1"/>
  <c r="D37" i="14"/>
  <c r="D36" i="14"/>
  <c r="D35" i="14"/>
  <c r="C34" i="14"/>
  <c r="C35" i="14"/>
  <c r="C36" i="14"/>
  <c r="C37" i="14"/>
  <c r="C38" i="14"/>
  <c r="C39" i="14"/>
  <c r="C40" i="14"/>
  <c r="C41" i="14"/>
  <c r="C42" i="14"/>
  <c r="C43" i="14"/>
  <c r="C44" i="14"/>
  <c r="C14" i="14"/>
  <c r="E14" i="14" s="1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3" i="14"/>
  <c r="C3" i="14"/>
  <c r="E3" i="14" s="1"/>
  <c r="C4" i="14"/>
  <c r="E4" i="14" s="1"/>
  <c r="C5" i="14"/>
  <c r="E5" i="14" s="1"/>
  <c r="C6" i="14"/>
  <c r="E6" i="14" s="1"/>
  <c r="C7" i="14"/>
  <c r="E7" i="14" s="1"/>
  <c r="C8" i="14"/>
  <c r="E8" i="14" s="1"/>
  <c r="C9" i="14"/>
  <c r="E9" i="14" s="1"/>
  <c r="C10" i="14"/>
  <c r="E10" i="14" s="1"/>
  <c r="C11" i="14"/>
  <c r="E11" i="14" s="1"/>
  <c r="C12" i="14"/>
  <c r="E12" i="14" s="1"/>
  <c r="C13" i="14"/>
  <c r="E13" i="14" s="1"/>
  <c r="C15" i="14"/>
  <c r="E15" i="14" s="1"/>
  <c r="C16" i="14"/>
  <c r="E16" i="14" s="1"/>
  <c r="C17" i="14"/>
  <c r="E17" i="14" s="1"/>
  <c r="C18" i="14"/>
  <c r="E18" i="14" s="1"/>
  <c r="C19" i="14"/>
  <c r="E19" i="14" s="1"/>
  <c r="C20" i="14"/>
  <c r="E20" i="14" s="1"/>
  <c r="C21" i="14"/>
  <c r="E21" i="14" s="1"/>
  <c r="C22" i="14"/>
  <c r="E22" i="14" s="1"/>
  <c r="C23" i="14"/>
  <c r="E23" i="14" s="1"/>
  <c r="C24" i="14"/>
  <c r="E24" i="14" s="1"/>
  <c r="C25" i="14"/>
  <c r="E25" i="14" s="1"/>
  <c r="C26" i="14"/>
  <c r="E26" i="14" s="1"/>
  <c r="C27" i="14"/>
  <c r="E27" i="14" s="1"/>
  <c r="G1305" i="1"/>
  <c r="H1305" i="1" s="1"/>
  <c r="G1306" i="1"/>
  <c r="H1306" i="1" s="1"/>
  <c r="G1307" i="1"/>
  <c r="H1307" i="1" s="1"/>
  <c r="G1308" i="1"/>
  <c r="H1308" i="1" s="1"/>
  <c r="G1309" i="1"/>
  <c r="H1309" i="1" s="1"/>
  <c r="G1310" i="1"/>
  <c r="H1310" i="1" s="1"/>
  <c r="G1311" i="1"/>
  <c r="H1311" i="1" s="1"/>
  <c r="G1312" i="1"/>
  <c r="H1312" i="1" s="1"/>
  <c r="G1313" i="1"/>
  <c r="H1313" i="1" s="1"/>
  <c r="G1314" i="1"/>
  <c r="H1314" i="1" s="1"/>
  <c r="G1315" i="1"/>
  <c r="H1315" i="1" s="1"/>
  <c r="G1316" i="1"/>
  <c r="G1317" i="1"/>
  <c r="G1318" i="1"/>
  <c r="G1319" i="1"/>
  <c r="G1320" i="1"/>
  <c r="H1320" i="1" s="1"/>
  <c r="G1321" i="1"/>
  <c r="H1321" i="1" s="1"/>
  <c r="G1322" i="1"/>
  <c r="H1322" i="1" s="1"/>
  <c r="G1323" i="1"/>
  <c r="G1324" i="1"/>
  <c r="H1324" i="1" s="1"/>
  <c r="G1325" i="1"/>
  <c r="H1325" i="1" s="1"/>
  <c r="G1326" i="1"/>
  <c r="H1326" i="1" s="1"/>
  <c r="G1327" i="1"/>
  <c r="H1327" i="1" s="1"/>
  <c r="G1328" i="1"/>
  <c r="H1328" i="1" s="1"/>
  <c r="G1329" i="1"/>
  <c r="H1329" i="1" s="1"/>
  <c r="G1330" i="1"/>
  <c r="H1330" i="1" s="1"/>
  <c r="G1331" i="1"/>
  <c r="H1331" i="1" s="1"/>
  <c r="G1332" i="1"/>
  <c r="H1332" i="1" s="1"/>
  <c r="G1333" i="1"/>
  <c r="H1333" i="1" s="1"/>
  <c r="G1334" i="1"/>
  <c r="H1334" i="1" s="1"/>
  <c r="G1335" i="1"/>
  <c r="H1335" i="1" s="1"/>
  <c r="G1336" i="1"/>
  <c r="H1336" i="1" s="1"/>
  <c r="G1337" i="1"/>
  <c r="H1337" i="1" s="1"/>
  <c r="G1338" i="1"/>
  <c r="H1338" i="1" s="1"/>
  <c r="G1339" i="1"/>
  <c r="H1339" i="1" s="1"/>
  <c r="G1340" i="1"/>
  <c r="H1340" i="1" s="1"/>
  <c r="G1341" i="1"/>
  <c r="H1341" i="1" s="1"/>
  <c r="G1342" i="1"/>
  <c r="H1342" i="1" s="1"/>
  <c r="G1343" i="1"/>
  <c r="H1343" i="1" s="1"/>
  <c r="G1344" i="1"/>
  <c r="H1344" i="1" s="1"/>
  <c r="G1345" i="1"/>
  <c r="H1345" i="1" s="1"/>
  <c r="G1346" i="1"/>
  <c r="H1346" i="1" s="1"/>
  <c r="G1347" i="1"/>
  <c r="H1347" i="1" s="1"/>
  <c r="G1348" i="1"/>
  <c r="H1348" i="1" s="1"/>
  <c r="G1349" i="1"/>
  <c r="H1349" i="1" s="1"/>
  <c r="G1350" i="1"/>
  <c r="H1350" i="1" s="1"/>
  <c r="G1351" i="1"/>
  <c r="H1351" i="1" s="1"/>
  <c r="G1352" i="1"/>
  <c r="H1352" i="1" s="1"/>
  <c r="G1353" i="1"/>
  <c r="H1353" i="1" s="1"/>
  <c r="G1354" i="1"/>
  <c r="H1354" i="1" s="1"/>
  <c r="G1355" i="1"/>
  <c r="H1355" i="1" s="1"/>
  <c r="G1356" i="1"/>
  <c r="H1356" i="1" s="1"/>
  <c r="G1357" i="1"/>
  <c r="H1357" i="1" s="1"/>
  <c r="G1358" i="1"/>
  <c r="H1358" i="1" s="1"/>
  <c r="G1359" i="1"/>
  <c r="H1359" i="1" s="1"/>
  <c r="G1360" i="1"/>
  <c r="H1360" i="1" s="1"/>
  <c r="G1361" i="1"/>
  <c r="H1361" i="1" s="1"/>
  <c r="G1362" i="1"/>
  <c r="H1362" i="1" s="1"/>
  <c r="G1363" i="1"/>
  <c r="H1363" i="1" s="1"/>
  <c r="G1364" i="1"/>
  <c r="G1365" i="1"/>
  <c r="H1365" i="1" s="1"/>
  <c r="G1366" i="1"/>
  <c r="H1366" i="1" s="1"/>
  <c r="G1367" i="1"/>
  <c r="H1367" i="1" s="1"/>
  <c r="G1368" i="1"/>
  <c r="H1368" i="1" s="1"/>
  <c r="G1369" i="1"/>
  <c r="H1369" i="1" s="1"/>
  <c r="G1370" i="1"/>
  <c r="H1370" i="1" s="1"/>
  <c r="G1371" i="1"/>
  <c r="H1371" i="1" s="1"/>
  <c r="G1372" i="1"/>
  <c r="H1372" i="1" s="1"/>
  <c r="G1373" i="1"/>
  <c r="H1373" i="1" s="1"/>
  <c r="G1374" i="1"/>
  <c r="H1374" i="1" s="1"/>
  <c r="G1375" i="1"/>
  <c r="H1375" i="1" s="1"/>
  <c r="G1376" i="1"/>
  <c r="H1376" i="1" s="1"/>
  <c r="G1377" i="1"/>
  <c r="H1377" i="1" s="1"/>
  <c r="G1378" i="1"/>
  <c r="H1378" i="1" s="1"/>
  <c r="G1379" i="1"/>
  <c r="H1379" i="1" s="1"/>
  <c r="G1380" i="1"/>
  <c r="H1380" i="1" s="1"/>
  <c r="G1381" i="1"/>
  <c r="H1381" i="1" s="1"/>
  <c r="G1382" i="1"/>
  <c r="H1382" i="1" s="1"/>
  <c r="G1383" i="1"/>
  <c r="H1383" i="1" s="1"/>
  <c r="G1384" i="1"/>
  <c r="H1384" i="1" s="1"/>
  <c r="G1385" i="1"/>
  <c r="H1385" i="1" s="1"/>
  <c r="G1386" i="1"/>
  <c r="H1386" i="1" s="1"/>
  <c r="G1387" i="1"/>
  <c r="H1387" i="1" s="1"/>
  <c r="G1388" i="1"/>
  <c r="H1388" i="1" s="1"/>
  <c r="G1389" i="1"/>
  <c r="H1389" i="1" s="1"/>
  <c r="G1390" i="1"/>
  <c r="H1390" i="1" s="1"/>
  <c r="G1391" i="1"/>
  <c r="H1391" i="1" s="1"/>
  <c r="G1392" i="1"/>
  <c r="H1392" i="1" s="1"/>
  <c r="G1393" i="1"/>
  <c r="H1393" i="1" s="1"/>
  <c r="G1394" i="1"/>
  <c r="H1394" i="1" s="1"/>
  <c r="G1395" i="1"/>
  <c r="H1395" i="1" s="1"/>
  <c r="G1396" i="1"/>
  <c r="H1396" i="1" s="1"/>
  <c r="G1397" i="1"/>
  <c r="H1397" i="1" s="1"/>
  <c r="G1398" i="1"/>
  <c r="H1398" i="1" s="1"/>
  <c r="G1399" i="1"/>
  <c r="H1399" i="1" s="1"/>
  <c r="G1400" i="1"/>
  <c r="H1400" i="1" s="1"/>
  <c r="G1401" i="1"/>
  <c r="H1401" i="1" s="1"/>
  <c r="G1402" i="1"/>
  <c r="H1402" i="1" s="1"/>
  <c r="G1403" i="1"/>
  <c r="H1403" i="1" s="1"/>
  <c r="G1404" i="1"/>
  <c r="H1404" i="1" s="1"/>
  <c r="G1405" i="1"/>
  <c r="H1405" i="1" s="1"/>
  <c r="G1406" i="1"/>
  <c r="H1406" i="1" s="1"/>
  <c r="G1407" i="1"/>
  <c r="H1407" i="1" s="1"/>
  <c r="G1408" i="1"/>
  <c r="H1408" i="1" s="1"/>
  <c r="G1409" i="1"/>
  <c r="H1409" i="1" s="1"/>
  <c r="G1410" i="1"/>
  <c r="H1410" i="1" s="1"/>
  <c r="G1411" i="1"/>
  <c r="H1411" i="1" s="1"/>
  <c r="G1412" i="1"/>
  <c r="H1412" i="1" s="1"/>
  <c r="G1413" i="1"/>
  <c r="H1413" i="1" s="1"/>
  <c r="G1414" i="1"/>
  <c r="H1414" i="1" s="1"/>
  <c r="G1415" i="1"/>
  <c r="H1415" i="1" s="1"/>
  <c r="G1416" i="1"/>
  <c r="H1416" i="1" s="1"/>
  <c r="G1417" i="1"/>
  <c r="H1417" i="1" s="1"/>
  <c r="G1418" i="1"/>
  <c r="H1418" i="1" s="1"/>
  <c r="G1419" i="1"/>
  <c r="H1419" i="1" s="1"/>
  <c r="G1420" i="1"/>
  <c r="H1420" i="1" s="1"/>
  <c r="G1421" i="1"/>
  <c r="H1421" i="1" s="1"/>
  <c r="G1422" i="1"/>
  <c r="H1422" i="1" s="1"/>
  <c r="G1423" i="1"/>
  <c r="H1423" i="1" s="1"/>
  <c r="G1424" i="1"/>
  <c r="H1424" i="1" s="1"/>
  <c r="G1425" i="1"/>
  <c r="H1425" i="1" s="1"/>
  <c r="G1426" i="1"/>
  <c r="H1426" i="1" s="1"/>
  <c r="G1427" i="1"/>
  <c r="H1427" i="1" s="1"/>
  <c r="G1428" i="1"/>
  <c r="H1428" i="1" s="1"/>
  <c r="G1429" i="1"/>
  <c r="H1429" i="1" s="1"/>
  <c r="G1430" i="1"/>
  <c r="H1430" i="1" s="1"/>
  <c r="G1431" i="1"/>
  <c r="H1431" i="1" s="1"/>
  <c r="G1432" i="1"/>
  <c r="H1432" i="1" s="1"/>
  <c r="G1433" i="1"/>
  <c r="H1433" i="1" s="1"/>
  <c r="G1434" i="1"/>
  <c r="H1434" i="1" s="1"/>
  <c r="G1435" i="1"/>
  <c r="H1435" i="1" s="1"/>
  <c r="G1436" i="1"/>
  <c r="H1436" i="1" s="1"/>
  <c r="G1437" i="1"/>
  <c r="H1437" i="1" s="1"/>
  <c r="G1438" i="1"/>
  <c r="H1438" i="1" s="1"/>
  <c r="G1439" i="1"/>
  <c r="H1439" i="1" s="1"/>
  <c r="G1440" i="1"/>
  <c r="H1440" i="1" s="1"/>
  <c r="G1441" i="1"/>
  <c r="H1441" i="1" s="1"/>
  <c r="G1442" i="1"/>
  <c r="H1442" i="1" s="1"/>
  <c r="G1443" i="1"/>
  <c r="H1443" i="1" s="1"/>
  <c r="G1444" i="1"/>
  <c r="G1445" i="1"/>
  <c r="G1446" i="1"/>
  <c r="H1446" i="1" s="1"/>
  <c r="G1447" i="1"/>
  <c r="H1447" i="1" s="1"/>
  <c r="G1448" i="1"/>
  <c r="H1448" i="1" s="1"/>
  <c r="G1449" i="1"/>
  <c r="H1449" i="1" s="1"/>
  <c r="G1450" i="1"/>
  <c r="H1450" i="1" s="1"/>
  <c r="G1451" i="1"/>
  <c r="H1451" i="1" s="1"/>
  <c r="G1452" i="1"/>
  <c r="H1452" i="1" s="1"/>
  <c r="G1453" i="1"/>
  <c r="H1453" i="1" s="1"/>
  <c r="G1454" i="1"/>
  <c r="H1454" i="1" s="1"/>
  <c r="G1455" i="1"/>
  <c r="H1455" i="1" s="1"/>
  <c r="G1456" i="1"/>
  <c r="H1456" i="1" s="1"/>
  <c r="G1457" i="1"/>
  <c r="H1457" i="1" s="1"/>
  <c r="G1458" i="1"/>
  <c r="H1458" i="1" s="1"/>
  <c r="G1459" i="1"/>
  <c r="H1459" i="1" s="1"/>
  <c r="G1460" i="1"/>
  <c r="H1460" i="1" s="1"/>
  <c r="G1461" i="1"/>
  <c r="H1461" i="1" s="1"/>
  <c r="G1462" i="1"/>
  <c r="H1462" i="1" s="1"/>
  <c r="G1463" i="1"/>
  <c r="H1463" i="1" s="1"/>
  <c r="G1464" i="1"/>
  <c r="H1464" i="1" s="1"/>
  <c r="G1465" i="1"/>
  <c r="H1465" i="1" s="1"/>
  <c r="G1466" i="1"/>
  <c r="H1466" i="1" s="1"/>
  <c r="G1467" i="1"/>
  <c r="H1467" i="1" s="1"/>
  <c r="G1468" i="1"/>
  <c r="H1468" i="1" s="1"/>
  <c r="G1469" i="1"/>
  <c r="H1469" i="1" s="1"/>
  <c r="G1470" i="1"/>
  <c r="H1470" i="1" s="1"/>
  <c r="G1471" i="1"/>
  <c r="H1471" i="1" s="1"/>
  <c r="G1472" i="1"/>
  <c r="H1472" i="1" s="1"/>
  <c r="G1473" i="1"/>
  <c r="H1473" i="1" s="1"/>
  <c r="G1474" i="1"/>
  <c r="H1474" i="1" s="1"/>
  <c r="G1475" i="1"/>
  <c r="H1475" i="1" s="1"/>
  <c r="G1476" i="1"/>
  <c r="H1476" i="1" s="1"/>
  <c r="G1477" i="1"/>
  <c r="H1477" i="1" s="1"/>
  <c r="G1478" i="1"/>
  <c r="H1478" i="1" s="1"/>
  <c r="G1479" i="1"/>
  <c r="H1479" i="1" s="1"/>
  <c r="G1480" i="1"/>
  <c r="H1480" i="1" s="1"/>
  <c r="G1481" i="1"/>
  <c r="H1481" i="1" s="1"/>
  <c r="G1482" i="1"/>
  <c r="H1482" i="1" s="1"/>
  <c r="G1483" i="1"/>
  <c r="H1483" i="1" s="1"/>
  <c r="G1484" i="1"/>
  <c r="H1484" i="1" s="1"/>
  <c r="G1485" i="1"/>
  <c r="H1485" i="1" s="1"/>
  <c r="G1486" i="1"/>
  <c r="H1486" i="1" s="1"/>
  <c r="G1487" i="1"/>
  <c r="H1487" i="1" s="1"/>
  <c r="G1488" i="1"/>
  <c r="H1488" i="1" s="1"/>
  <c r="G1489" i="1"/>
  <c r="H1489" i="1" s="1"/>
  <c r="G1490" i="1"/>
  <c r="H1490" i="1" s="1"/>
  <c r="G1491" i="1"/>
  <c r="H1491" i="1" s="1"/>
  <c r="G1492" i="1"/>
  <c r="H1492" i="1" s="1"/>
  <c r="G1493" i="1"/>
  <c r="H1493" i="1" s="1"/>
  <c r="G1494" i="1"/>
  <c r="H1494" i="1" s="1"/>
  <c r="G1495" i="1"/>
  <c r="H1495" i="1" s="1"/>
  <c r="G1496" i="1"/>
  <c r="H1496" i="1" s="1"/>
  <c r="G1497" i="1"/>
  <c r="H1497" i="1" s="1"/>
  <c r="G1498" i="1"/>
  <c r="H1498" i="1" s="1"/>
  <c r="G1499" i="1"/>
  <c r="H1499" i="1" s="1"/>
  <c r="G1500" i="1"/>
  <c r="H1500" i="1" s="1"/>
  <c r="G1501" i="1"/>
  <c r="H1501" i="1" s="1"/>
  <c r="G1502" i="1"/>
  <c r="H1502" i="1" s="1"/>
  <c r="G1503" i="1"/>
  <c r="H1503" i="1" s="1"/>
  <c r="G1504" i="1"/>
  <c r="H1504" i="1" s="1"/>
  <c r="G1505" i="1"/>
  <c r="H1505" i="1" s="1"/>
  <c r="G1506" i="1"/>
  <c r="H1506" i="1" s="1"/>
  <c r="G1507" i="1"/>
  <c r="H1507" i="1" s="1"/>
  <c r="G1508" i="1"/>
  <c r="H1508" i="1" s="1"/>
  <c r="G1509" i="1"/>
  <c r="H1509" i="1" s="1"/>
  <c r="G1510" i="1"/>
  <c r="H1510" i="1" s="1"/>
  <c r="G1511" i="1"/>
  <c r="H1511" i="1" s="1"/>
  <c r="G1512" i="1"/>
  <c r="H1512" i="1" s="1"/>
  <c r="G1513" i="1"/>
  <c r="H1513" i="1" s="1"/>
  <c r="G1514" i="1"/>
  <c r="G1515" i="1"/>
  <c r="H1515" i="1" s="1"/>
  <c r="G1516" i="1"/>
  <c r="H1516" i="1" s="1"/>
  <c r="G1517" i="1"/>
  <c r="H1517" i="1" s="1"/>
  <c r="G1518" i="1"/>
  <c r="H1518" i="1" s="1"/>
  <c r="G1519" i="1"/>
  <c r="H1519" i="1" s="1"/>
  <c r="G1520" i="1"/>
  <c r="H1520" i="1" s="1"/>
  <c r="G1521" i="1"/>
  <c r="H1521" i="1" s="1"/>
  <c r="G1522" i="1"/>
  <c r="H1522" i="1" s="1"/>
  <c r="G1523" i="1"/>
  <c r="H1523" i="1" s="1"/>
  <c r="G1524" i="1"/>
  <c r="H1524" i="1" s="1"/>
  <c r="G1525" i="1"/>
  <c r="H1525" i="1" s="1"/>
  <c r="G1526" i="1"/>
  <c r="H1526" i="1" s="1"/>
  <c r="G1527" i="1"/>
  <c r="H1527" i="1" s="1"/>
  <c r="G1528" i="1"/>
  <c r="H1528" i="1" s="1"/>
  <c r="G1529" i="1"/>
  <c r="H1529" i="1" s="1"/>
  <c r="G1530" i="1"/>
  <c r="H1530" i="1" s="1"/>
  <c r="G1531" i="1"/>
  <c r="H1531" i="1" s="1"/>
  <c r="G1532" i="1"/>
  <c r="H1532" i="1" s="1"/>
  <c r="G1533" i="1"/>
  <c r="H1533" i="1" s="1"/>
  <c r="G1534" i="1"/>
  <c r="H1534" i="1" s="1"/>
  <c r="G1535" i="1"/>
  <c r="H1535" i="1" s="1"/>
  <c r="G1536" i="1"/>
  <c r="H1536" i="1" s="1"/>
  <c r="G1537" i="1"/>
  <c r="H1537" i="1" s="1"/>
  <c r="G1538" i="1"/>
  <c r="H1538" i="1" s="1"/>
  <c r="G1539" i="1"/>
  <c r="H1539" i="1" s="1"/>
  <c r="G1540" i="1"/>
  <c r="H1540" i="1" s="1"/>
  <c r="G1541" i="1"/>
  <c r="H1541" i="1" s="1"/>
  <c r="G1542" i="1"/>
  <c r="H1542" i="1" s="1"/>
  <c r="G1543" i="1"/>
  <c r="H1543" i="1" s="1"/>
  <c r="G1544" i="1"/>
  <c r="H1544" i="1" s="1"/>
  <c r="G1545" i="1"/>
  <c r="H1545" i="1" s="1"/>
  <c r="G1546" i="1"/>
  <c r="H1546" i="1" s="1"/>
  <c r="G1547" i="1"/>
  <c r="H1547" i="1" s="1"/>
  <c r="G1548" i="1"/>
  <c r="H1548" i="1" s="1"/>
  <c r="G1549" i="1"/>
  <c r="H1549" i="1" s="1"/>
  <c r="G1550" i="1"/>
  <c r="H1550" i="1" s="1"/>
  <c r="G1551" i="1"/>
  <c r="H1551" i="1" s="1"/>
  <c r="G1552" i="1"/>
  <c r="H1552" i="1" s="1"/>
  <c r="G1553" i="1"/>
  <c r="H1553" i="1" s="1"/>
  <c r="G1554" i="1"/>
  <c r="H1554" i="1" s="1"/>
  <c r="G1555" i="1"/>
  <c r="H1555" i="1" s="1"/>
  <c r="G1556" i="1"/>
  <c r="H1556" i="1" s="1"/>
  <c r="G1557" i="1"/>
  <c r="H1557" i="1" s="1"/>
  <c r="G1558" i="1"/>
  <c r="H1558" i="1" s="1"/>
  <c r="G1559" i="1"/>
  <c r="H1559" i="1" s="1"/>
  <c r="G1560" i="1"/>
  <c r="H1560" i="1" s="1"/>
  <c r="G1561" i="1"/>
  <c r="H1561" i="1" s="1"/>
  <c r="G1562" i="1"/>
  <c r="H1562" i="1" s="1"/>
  <c r="G1563" i="1"/>
  <c r="H1563" i="1" s="1"/>
  <c r="G1564" i="1"/>
  <c r="H1564" i="1" s="1"/>
  <c r="G1565" i="1"/>
  <c r="H1565" i="1" s="1"/>
  <c r="G1566" i="1"/>
  <c r="H1566" i="1" s="1"/>
  <c r="G1567" i="1"/>
  <c r="H1567" i="1" s="1"/>
  <c r="G1568" i="1"/>
  <c r="H1568" i="1" s="1"/>
  <c r="G1569" i="1"/>
  <c r="H1569" i="1" s="1"/>
  <c r="G1570" i="1"/>
  <c r="H1570" i="1" s="1"/>
  <c r="G1571" i="1"/>
  <c r="H1571" i="1" s="1"/>
  <c r="G1572" i="1"/>
  <c r="H1572" i="1" s="1"/>
  <c r="G1573" i="1"/>
  <c r="G1574" i="1"/>
  <c r="H1574" i="1" s="1"/>
  <c r="G1575" i="1"/>
  <c r="H1575" i="1" s="1"/>
  <c r="G1576" i="1"/>
  <c r="H1576" i="1" s="1"/>
  <c r="G1577" i="1"/>
  <c r="H1577" i="1" s="1"/>
  <c r="G1578" i="1"/>
  <c r="H1578" i="1" s="1"/>
  <c r="G1579" i="1"/>
  <c r="H1579" i="1" s="1"/>
  <c r="G1580" i="1"/>
  <c r="H1580" i="1" s="1"/>
  <c r="G1581" i="1"/>
  <c r="H1581" i="1" s="1"/>
  <c r="G1582" i="1"/>
  <c r="H1582" i="1" s="1"/>
  <c r="G1583" i="1"/>
  <c r="H1583" i="1" s="1"/>
  <c r="G1584" i="1"/>
  <c r="H1584" i="1" s="1"/>
  <c r="G1585" i="1"/>
  <c r="H1585" i="1" s="1"/>
  <c r="G1586" i="1"/>
  <c r="H1586" i="1" s="1"/>
  <c r="G1587" i="1"/>
  <c r="H1587" i="1" s="1"/>
  <c r="G1588" i="1"/>
  <c r="G1589" i="1"/>
  <c r="H1589" i="1" s="1"/>
  <c r="G1590" i="1"/>
  <c r="H1590" i="1" s="1"/>
  <c r="G1591" i="1"/>
  <c r="H1591" i="1" s="1"/>
  <c r="G1592" i="1"/>
  <c r="H1592" i="1" s="1"/>
  <c r="G1593" i="1"/>
  <c r="H1593" i="1" s="1"/>
  <c r="G1594" i="1"/>
  <c r="G1595" i="1"/>
  <c r="H1595" i="1" s="1"/>
  <c r="G1596" i="1"/>
  <c r="H1596" i="1" s="1"/>
  <c r="G1597" i="1"/>
  <c r="H1597" i="1" s="1"/>
  <c r="G1598" i="1"/>
  <c r="H1598" i="1" s="1"/>
  <c r="G1599" i="1"/>
  <c r="H1599" i="1" s="1"/>
  <c r="G1600" i="1"/>
  <c r="H1600" i="1" s="1"/>
  <c r="G1601" i="1"/>
  <c r="H1601" i="1" s="1"/>
  <c r="G1602" i="1"/>
  <c r="H1602" i="1" s="1"/>
  <c r="G1603" i="1"/>
  <c r="H1603" i="1" s="1"/>
  <c r="G1604" i="1"/>
  <c r="H1604" i="1" s="1"/>
  <c r="G1605" i="1"/>
  <c r="H1605" i="1" s="1"/>
  <c r="G1606" i="1"/>
  <c r="H1606" i="1" s="1"/>
  <c r="G1607" i="1"/>
  <c r="H1607" i="1" s="1"/>
  <c r="G1608" i="1"/>
  <c r="H1608" i="1" s="1"/>
  <c r="G1609" i="1"/>
  <c r="H1609" i="1" s="1"/>
  <c r="G1610" i="1"/>
  <c r="G1611" i="1"/>
  <c r="H1611" i="1" s="1"/>
  <c r="G1612" i="1"/>
  <c r="H1612" i="1" s="1"/>
  <c r="G1613" i="1"/>
  <c r="H1613" i="1" s="1"/>
  <c r="G1614" i="1"/>
  <c r="H1614" i="1" s="1"/>
  <c r="G1615" i="1"/>
  <c r="H1615" i="1" s="1"/>
  <c r="G1616" i="1"/>
  <c r="H1616" i="1" s="1"/>
  <c r="G1617" i="1"/>
  <c r="H1617" i="1" s="1"/>
  <c r="G1618" i="1"/>
  <c r="H1618" i="1" s="1"/>
  <c r="G1619" i="1"/>
  <c r="H1619" i="1" s="1"/>
  <c r="G1620" i="1"/>
  <c r="H1620" i="1" s="1"/>
  <c r="G1621" i="1"/>
  <c r="H1621" i="1" s="1"/>
  <c r="G1622" i="1"/>
  <c r="H1622" i="1" s="1"/>
  <c r="G1623" i="1"/>
  <c r="H1623" i="1" s="1"/>
  <c r="G1624" i="1"/>
  <c r="H1624" i="1" s="1"/>
  <c r="G1625" i="1"/>
  <c r="H1625" i="1" s="1"/>
  <c r="G1626" i="1"/>
  <c r="H1626" i="1" s="1"/>
  <c r="G1627" i="1"/>
  <c r="H1627" i="1" s="1"/>
  <c r="G1628" i="1"/>
  <c r="H1628" i="1" s="1"/>
  <c r="G1629" i="1"/>
  <c r="H1629" i="1" s="1"/>
  <c r="G1630" i="1"/>
  <c r="H1630" i="1" s="1"/>
  <c r="G1631" i="1"/>
  <c r="H1631" i="1" s="1"/>
  <c r="G1632" i="1"/>
  <c r="H1632" i="1" s="1"/>
  <c r="G1633" i="1"/>
  <c r="H1633" i="1" s="1"/>
  <c r="G1634" i="1"/>
  <c r="H1634" i="1" s="1"/>
  <c r="G1635" i="1"/>
  <c r="H1635" i="1" s="1"/>
  <c r="G1636" i="1"/>
  <c r="H1636" i="1" s="1"/>
  <c r="G1637" i="1"/>
  <c r="H1637" i="1" s="1"/>
  <c r="G1638" i="1"/>
  <c r="H1638" i="1" s="1"/>
  <c r="G1639" i="1"/>
  <c r="H1639" i="1" s="1"/>
  <c r="G1640" i="1"/>
  <c r="H1640" i="1" s="1"/>
  <c r="G1641" i="1"/>
  <c r="H1641" i="1" s="1"/>
  <c r="G1642" i="1"/>
  <c r="G1643" i="1"/>
  <c r="H1643" i="1" s="1"/>
  <c r="G1644" i="1"/>
  <c r="H1644" i="1" s="1"/>
  <c r="G1645" i="1"/>
  <c r="H1645" i="1" s="1"/>
  <c r="G1646" i="1"/>
  <c r="H1646" i="1" s="1"/>
  <c r="G1647" i="1"/>
  <c r="H1647" i="1" s="1"/>
  <c r="G1648" i="1"/>
  <c r="H1648" i="1" s="1"/>
  <c r="G1649" i="1"/>
  <c r="H1649" i="1" s="1"/>
  <c r="G1650" i="1"/>
  <c r="H1650" i="1" s="1"/>
  <c r="G1651" i="1"/>
  <c r="H1651" i="1" s="1"/>
  <c r="G1652" i="1"/>
  <c r="H1652" i="1" s="1"/>
  <c r="G1653" i="1"/>
  <c r="H1653" i="1" s="1"/>
  <c r="G1654" i="1"/>
  <c r="H1654" i="1" s="1"/>
  <c r="G1655" i="1"/>
  <c r="H1655" i="1" s="1"/>
  <c r="G1656" i="1"/>
  <c r="H1656" i="1" s="1"/>
  <c r="G1657" i="1"/>
  <c r="H1657" i="1" s="1"/>
  <c r="G1658" i="1"/>
  <c r="H1658" i="1" s="1"/>
  <c r="G1659" i="1"/>
  <c r="H1659" i="1" s="1"/>
  <c r="G1660" i="1"/>
  <c r="H1660" i="1" s="1"/>
  <c r="G1661" i="1"/>
  <c r="H1661" i="1" s="1"/>
  <c r="G1662" i="1"/>
  <c r="H1662" i="1" s="1"/>
  <c r="G1663" i="1"/>
  <c r="H1663" i="1" s="1"/>
  <c r="G1664" i="1"/>
  <c r="H1664" i="1" s="1"/>
  <c r="G1665" i="1"/>
  <c r="H1665" i="1" s="1"/>
  <c r="G1666" i="1"/>
  <c r="H1666" i="1" s="1"/>
  <c r="G1667" i="1"/>
  <c r="H1667" i="1" s="1"/>
  <c r="G1668" i="1"/>
  <c r="H1668" i="1" s="1"/>
  <c r="G1669" i="1"/>
  <c r="H1669" i="1" s="1"/>
  <c r="G1670" i="1"/>
  <c r="H1670" i="1" s="1"/>
  <c r="G1671" i="1"/>
  <c r="H1671" i="1" s="1"/>
  <c r="G1672" i="1"/>
  <c r="H1672" i="1" s="1"/>
  <c r="G1673" i="1"/>
  <c r="H1673" i="1" s="1"/>
  <c r="G1674" i="1"/>
  <c r="G1675" i="1"/>
  <c r="H1675" i="1" s="1"/>
  <c r="G1676" i="1"/>
  <c r="H1676" i="1" s="1"/>
  <c r="G1677" i="1"/>
  <c r="H1677" i="1" s="1"/>
  <c r="G1678" i="1"/>
  <c r="H1678" i="1" s="1"/>
  <c r="G1679" i="1"/>
  <c r="H1679" i="1" s="1"/>
  <c r="G1680" i="1"/>
  <c r="H1680" i="1" s="1"/>
  <c r="G1681" i="1"/>
  <c r="H1681" i="1" s="1"/>
  <c r="G1682" i="1"/>
  <c r="H1682" i="1" s="1"/>
  <c r="G1683" i="1"/>
  <c r="H1683" i="1" s="1"/>
  <c r="G1684" i="1"/>
  <c r="H1684" i="1" s="1"/>
  <c r="G1685" i="1"/>
  <c r="H1685" i="1" s="1"/>
  <c r="G1686" i="1"/>
  <c r="H1686" i="1" s="1"/>
  <c r="G1687" i="1"/>
  <c r="H1687" i="1" s="1"/>
  <c r="G1688" i="1"/>
  <c r="H1688" i="1" s="1"/>
  <c r="G1689" i="1"/>
  <c r="H1689" i="1" s="1"/>
  <c r="G1690" i="1"/>
  <c r="G1691" i="1"/>
  <c r="H1691" i="1" s="1"/>
  <c r="G1692" i="1"/>
  <c r="H1692" i="1" s="1"/>
  <c r="G1693" i="1"/>
  <c r="H1693" i="1" s="1"/>
  <c r="G1694" i="1"/>
  <c r="H1694" i="1" s="1"/>
  <c r="G1695" i="1"/>
  <c r="H1695" i="1" s="1"/>
  <c r="G1696" i="1"/>
  <c r="H1696" i="1" s="1"/>
  <c r="G1697" i="1"/>
  <c r="H1697" i="1" s="1"/>
  <c r="G1698" i="1"/>
  <c r="H1698" i="1" s="1"/>
  <c r="G1699" i="1"/>
  <c r="H1699" i="1" s="1"/>
  <c r="G1700" i="1"/>
  <c r="H1700" i="1" s="1"/>
  <c r="G1701" i="1"/>
  <c r="H1701" i="1" s="1"/>
  <c r="G1702" i="1"/>
  <c r="H1702" i="1" s="1"/>
  <c r="G1703" i="1"/>
  <c r="H1703" i="1" s="1"/>
  <c r="G1704" i="1"/>
  <c r="H1704" i="1" s="1"/>
  <c r="G1705" i="1"/>
  <c r="H1705" i="1" s="1"/>
  <c r="G1706" i="1"/>
  <c r="H1706" i="1" s="1"/>
  <c r="G1707" i="1"/>
  <c r="H1707" i="1" s="1"/>
  <c r="G1708" i="1"/>
  <c r="H1708" i="1" s="1"/>
  <c r="G1709" i="1"/>
  <c r="H1709" i="1" s="1"/>
  <c r="G1710" i="1"/>
  <c r="H1710" i="1" s="1"/>
  <c r="G1711" i="1"/>
  <c r="H1711" i="1" s="1"/>
  <c r="G1712" i="1"/>
  <c r="H1712" i="1" s="1"/>
  <c r="G1713" i="1"/>
  <c r="H1713" i="1" s="1"/>
  <c r="G1714" i="1"/>
  <c r="H1714" i="1" s="1"/>
  <c r="G1715" i="1"/>
  <c r="H1715" i="1" s="1"/>
  <c r="G1716" i="1"/>
  <c r="G1717" i="1"/>
  <c r="G1718" i="1"/>
  <c r="H1718" i="1" s="1"/>
  <c r="G1719" i="1"/>
  <c r="H1719" i="1" s="1"/>
  <c r="G1720" i="1"/>
  <c r="H1720" i="1" s="1"/>
  <c r="G1721" i="1"/>
  <c r="H1721" i="1" s="1"/>
  <c r="G1722" i="1"/>
  <c r="H1722" i="1" s="1"/>
  <c r="G1723" i="1"/>
  <c r="H1723" i="1" s="1"/>
  <c r="G1724" i="1"/>
  <c r="H1724" i="1" s="1"/>
  <c r="G1725" i="1"/>
  <c r="H1725" i="1" s="1"/>
  <c r="G1726" i="1"/>
  <c r="H1726" i="1" s="1"/>
  <c r="G1727" i="1"/>
  <c r="H1727" i="1" s="1"/>
  <c r="G1728" i="1"/>
  <c r="H1728" i="1" s="1"/>
  <c r="G1729" i="1"/>
  <c r="H1729" i="1" s="1"/>
  <c r="G1730" i="1"/>
  <c r="H1730" i="1" s="1"/>
  <c r="G1731" i="1"/>
  <c r="H1731" i="1" s="1"/>
  <c r="G1732" i="1"/>
  <c r="H1732" i="1" s="1"/>
  <c r="G1733" i="1"/>
  <c r="H1733" i="1" s="1"/>
  <c r="G1734" i="1"/>
  <c r="H1734" i="1" s="1"/>
  <c r="G1735" i="1"/>
  <c r="H1735" i="1" s="1"/>
  <c r="G1736" i="1"/>
  <c r="H1736" i="1" s="1"/>
  <c r="G1737" i="1"/>
  <c r="H1737" i="1" s="1"/>
  <c r="G1738" i="1"/>
  <c r="H1738" i="1" s="1"/>
  <c r="G1739" i="1"/>
  <c r="H1739" i="1" s="1"/>
  <c r="G1740" i="1"/>
  <c r="H1740" i="1" s="1"/>
  <c r="G1741" i="1"/>
  <c r="H1741" i="1" s="1"/>
  <c r="G1742" i="1"/>
  <c r="H1742" i="1" s="1"/>
  <c r="G1743" i="1"/>
  <c r="H1743" i="1" s="1"/>
  <c r="G1744" i="1"/>
  <c r="H1744" i="1" s="1"/>
  <c r="G1745" i="1"/>
  <c r="H1745" i="1" s="1"/>
  <c r="G1746" i="1"/>
  <c r="H1746" i="1" s="1"/>
  <c r="G1747" i="1"/>
  <c r="H1747" i="1" s="1"/>
  <c r="G1748" i="1"/>
  <c r="H1748" i="1" s="1"/>
  <c r="G1749" i="1"/>
  <c r="H1749" i="1" s="1"/>
  <c r="G1750" i="1"/>
  <c r="H1750" i="1" s="1"/>
  <c r="G1751" i="1"/>
  <c r="H1751" i="1" s="1"/>
  <c r="G1752" i="1"/>
  <c r="H1752" i="1" s="1"/>
  <c r="G1753" i="1"/>
  <c r="H1753" i="1" s="1"/>
  <c r="G1754" i="1"/>
  <c r="H1754" i="1" s="1"/>
  <c r="G1755" i="1"/>
  <c r="H1755" i="1" s="1"/>
  <c r="G1756" i="1"/>
  <c r="H1756" i="1" s="1"/>
  <c r="G1757" i="1"/>
  <c r="H1757" i="1" s="1"/>
  <c r="G1758" i="1"/>
  <c r="H1758" i="1" s="1"/>
  <c r="G1759" i="1"/>
  <c r="H1759" i="1" s="1"/>
  <c r="G1760" i="1"/>
  <c r="H1760" i="1" s="1"/>
  <c r="G1761" i="1"/>
  <c r="H1761" i="1" s="1"/>
  <c r="G1762" i="1"/>
  <c r="H1762" i="1" s="1"/>
  <c r="G1763" i="1"/>
  <c r="H1763" i="1" s="1"/>
  <c r="G1764" i="1"/>
  <c r="H1764" i="1" s="1"/>
  <c r="G1765" i="1"/>
  <c r="H1765" i="1" s="1"/>
  <c r="G1766" i="1"/>
  <c r="H1766" i="1" s="1"/>
  <c r="G1767" i="1"/>
  <c r="H1767" i="1" s="1"/>
  <c r="G1768" i="1"/>
  <c r="H1768" i="1" s="1"/>
  <c r="G1769" i="1"/>
  <c r="H1769" i="1" s="1"/>
  <c r="G1770" i="1"/>
  <c r="H1770" i="1" s="1"/>
  <c r="G1771" i="1"/>
  <c r="H1771" i="1" s="1"/>
  <c r="G1772" i="1"/>
  <c r="H1772" i="1" s="1"/>
  <c r="G1773" i="1"/>
  <c r="H1773" i="1" s="1"/>
  <c r="G1774" i="1"/>
  <c r="H1774" i="1" s="1"/>
  <c r="G1775" i="1"/>
  <c r="H1775" i="1" s="1"/>
  <c r="G1776" i="1"/>
  <c r="H1776" i="1" s="1"/>
  <c r="G1777" i="1"/>
  <c r="H1777" i="1" s="1"/>
  <c r="G1778" i="1"/>
  <c r="H1778" i="1" s="1"/>
  <c r="G1779" i="1"/>
  <c r="H1779" i="1" s="1"/>
  <c r="G1780" i="1"/>
  <c r="G1781" i="1"/>
  <c r="H1781" i="1" s="1"/>
  <c r="G1782" i="1"/>
  <c r="H1782" i="1" s="1"/>
  <c r="G1783" i="1"/>
  <c r="H1783" i="1" s="1"/>
  <c r="G1784" i="1"/>
  <c r="H1784" i="1" s="1"/>
  <c r="G1785" i="1"/>
  <c r="H1785" i="1" s="1"/>
  <c r="G1786" i="1"/>
  <c r="H1786" i="1" s="1"/>
  <c r="G1787" i="1"/>
  <c r="H1787" i="1" s="1"/>
  <c r="G1788" i="1"/>
  <c r="H1788" i="1" s="1"/>
  <c r="G1789" i="1"/>
  <c r="H1789" i="1" s="1"/>
  <c r="G1790" i="1"/>
  <c r="H1790" i="1" s="1"/>
  <c r="G1791" i="1"/>
  <c r="H1791" i="1" s="1"/>
  <c r="G1792" i="1"/>
  <c r="H1792" i="1" s="1"/>
  <c r="G1793" i="1"/>
  <c r="H1793" i="1" s="1"/>
  <c r="G1794" i="1"/>
  <c r="H1794" i="1" s="1"/>
  <c r="G1795" i="1"/>
  <c r="H1795" i="1" s="1"/>
  <c r="G1796" i="1"/>
  <c r="H1796" i="1" s="1"/>
  <c r="G1797" i="1"/>
  <c r="H1797" i="1" s="1"/>
  <c r="G1798" i="1"/>
  <c r="H1798" i="1" s="1"/>
  <c r="G1799" i="1"/>
  <c r="H1799" i="1" s="1"/>
  <c r="G1800" i="1"/>
  <c r="H1800" i="1" s="1"/>
  <c r="G1801" i="1"/>
  <c r="H1801" i="1" s="1"/>
  <c r="G1802" i="1"/>
  <c r="H1802" i="1" s="1"/>
  <c r="G1803" i="1"/>
  <c r="H1803" i="1" s="1"/>
  <c r="G1804" i="1"/>
  <c r="H1804" i="1" s="1"/>
  <c r="G1805" i="1"/>
  <c r="H1805" i="1" s="1"/>
  <c r="G1806" i="1"/>
  <c r="H1806" i="1" s="1"/>
  <c r="G1807" i="1"/>
  <c r="H1807" i="1" s="1"/>
  <c r="G1808" i="1"/>
  <c r="H1808" i="1" s="1"/>
  <c r="G1809" i="1"/>
  <c r="H1809" i="1" s="1"/>
  <c r="G1810" i="1"/>
  <c r="H1810" i="1" s="1"/>
  <c r="G1811" i="1"/>
  <c r="H1811" i="1" s="1"/>
  <c r="G1812" i="1"/>
  <c r="H1812" i="1" s="1"/>
  <c r="G1813" i="1"/>
  <c r="H1813" i="1" s="1"/>
  <c r="G1814" i="1"/>
  <c r="H1814" i="1" s="1"/>
  <c r="G1815" i="1"/>
  <c r="H1815" i="1" s="1"/>
  <c r="G1816" i="1"/>
  <c r="H1816" i="1" s="1"/>
  <c r="G1817" i="1"/>
  <c r="H1817" i="1" s="1"/>
  <c r="G1818" i="1"/>
  <c r="H1818" i="1" s="1"/>
  <c r="G1819" i="1"/>
  <c r="H1819" i="1" s="1"/>
  <c r="G1820" i="1"/>
  <c r="H1820" i="1" s="1"/>
  <c r="G1821" i="1"/>
  <c r="H1821" i="1" s="1"/>
  <c r="G1822" i="1"/>
  <c r="H1822" i="1" s="1"/>
  <c r="G1823" i="1"/>
  <c r="H1823" i="1" s="1"/>
  <c r="G1824" i="1"/>
  <c r="H1824" i="1" s="1"/>
  <c r="G1825" i="1"/>
  <c r="H1825" i="1" s="1"/>
  <c r="G1826" i="1"/>
  <c r="H1826" i="1" s="1"/>
  <c r="G1827" i="1"/>
  <c r="H1827" i="1" s="1"/>
  <c r="G1828" i="1"/>
  <c r="H1828" i="1" s="1"/>
  <c r="G1829" i="1"/>
  <c r="H1829" i="1" s="1"/>
  <c r="G1830" i="1"/>
  <c r="H1830" i="1" s="1"/>
  <c r="G1831" i="1"/>
  <c r="H1831" i="1" s="1"/>
  <c r="G1832" i="1"/>
  <c r="H1832" i="1" s="1"/>
  <c r="G1833" i="1"/>
  <c r="H1833" i="1" s="1"/>
  <c r="G1834" i="1"/>
  <c r="H1834" i="1" s="1"/>
  <c r="G1835" i="1"/>
  <c r="H1835" i="1" s="1"/>
  <c r="G1836" i="1"/>
  <c r="H1836" i="1" s="1"/>
  <c r="G1837" i="1"/>
  <c r="H1837" i="1" s="1"/>
  <c r="G1838" i="1"/>
  <c r="H1838" i="1" s="1"/>
  <c r="G1839" i="1"/>
  <c r="H1839" i="1" s="1"/>
  <c r="G1840" i="1"/>
  <c r="H1840" i="1" s="1"/>
  <c r="G1841" i="1"/>
  <c r="H1841" i="1" s="1"/>
  <c r="G1842" i="1"/>
  <c r="H1842" i="1" s="1"/>
  <c r="G1843" i="1"/>
  <c r="H1843" i="1" s="1"/>
  <c r="G1844" i="1"/>
  <c r="H1844" i="1" s="1"/>
  <c r="G1845" i="1"/>
  <c r="H1845" i="1" s="1"/>
  <c r="G1846" i="1"/>
  <c r="H1846" i="1" s="1"/>
  <c r="G1847" i="1"/>
  <c r="H1847" i="1" s="1"/>
  <c r="G1848" i="1"/>
  <c r="H1848" i="1" s="1"/>
  <c r="G1849" i="1"/>
  <c r="H1849" i="1" s="1"/>
  <c r="G1850" i="1"/>
  <c r="H1850" i="1" s="1"/>
  <c r="G1851" i="1"/>
  <c r="H1851" i="1" s="1"/>
  <c r="G1852" i="1"/>
  <c r="H1852" i="1" s="1"/>
  <c r="G1853" i="1"/>
  <c r="H1853" i="1" s="1"/>
  <c r="G1854" i="1"/>
  <c r="H1854" i="1" s="1"/>
  <c r="G1855" i="1"/>
  <c r="H1855" i="1" s="1"/>
  <c r="G1856" i="1"/>
  <c r="H1856" i="1" s="1"/>
  <c r="G1857" i="1"/>
  <c r="H1857" i="1" s="1"/>
  <c r="G1858" i="1"/>
  <c r="H1858" i="1" s="1"/>
  <c r="G1859" i="1"/>
  <c r="H1859" i="1" s="1"/>
  <c r="G1860" i="1"/>
  <c r="H1860" i="1" s="1"/>
  <c r="G1861" i="1"/>
  <c r="H1861" i="1" s="1"/>
  <c r="G1862" i="1"/>
  <c r="H1862" i="1" s="1"/>
  <c r="G1863" i="1"/>
  <c r="H1863" i="1" s="1"/>
  <c r="G1864" i="1"/>
  <c r="H1864" i="1" s="1"/>
  <c r="G1865" i="1"/>
  <c r="H1865" i="1" s="1"/>
  <c r="G1866" i="1"/>
  <c r="H1866" i="1" s="1"/>
  <c r="G1867" i="1"/>
  <c r="H1867" i="1" s="1"/>
  <c r="G1868" i="1"/>
  <c r="H1868" i="1" s="1"/>
  <c r="G1869" i="1"/>
  <c r="H1869" i="1" s="1"/>
  <c r="G1870" i="1"/>
  <c r="H1870" i="1" s="1"/>
  <c r="G1871" i="1"/>
  <c r="H1871" i="1" s="1"/>
  <c r="G1872" i="1"/>
  <c r="H1872" i="1" s="1"/>
  <c r="G1873" i="1"/>
  <c r="H1873" i="1" s="1"/>
  <c r="G1874" i="1"/>
  <c r="H1874" i="1" s="1"/>
  <c r="G1875" i="1"/>
  <c r="H1875" i="1" s="1"/>
  <c r="G1876" i="1"/>
  <c r="H1876" i="1" s="1"/>
  <c r="G1877" i="1"/>
  <c r="H1877" i="1" s="1"/>
  <c r="G1878" i="1"/>
  <c r="H1878" i="1" s="1"/>
  <c r="G1879" i="1"/>
  <c r="H1879" i="1" s="1"/>
  <c r="G1880" i="1"/>
  <c r="H1880" i="1" s="1"/>
  <c r="G1881" i="1"/>
  <c r="H1881" i="1" s="1"/>
  <c r="G1882" i="1"/>
  <c r="H1882" i="1" s="1"/>
  <c r="G1883" i="1"/>
  <c r="H1883" i="1" s="1"/>
  <c r="G1884" i="1"/>
  <c r="H1884" i="1" s="1"/>
  <c r="G1885" i="1"/>
  <c r="H1885" i="1" s="1"/>
  <c r="G1886" i="1"/>
  <c r="H1886" i="1" s="1"/>
  <c r="G1887" i="1"/>
  <c r="H1887" i="1" s="1"/>
  <c r="G1888" i="1"/>
  <c r="H1888" i="1" s="1"/>
  <c r="G1889" i="1"/>
  <c r="H1889" i="1" s="1"/>
  <c r="G1890" i="1"/>
  <c r="H1890" i="1" s="1"/>
  <c r="G1891" i="1"/>
  <c r="H1891" i="1" s="1"/>
  <c r="G1892" i="1"/>
  <c r="G1893" i="1"/>
  <c r="H1893" i="1" s="1"/>
  <c r="G1894" i="1"/>
  <c r="H1894" i="1" s="1"/>
  <c r="G1895" i="1"/>
  <c r="H1895" i="1" s="1"/>
  <c r="G1896" i="1"/>
  <c r="H1896" i="1" s="1"/>
  <c r="G1897" i="1"/>
  <c r="H1897" i="1" s="1"/>
  <c r="G1898" i="1"/>
  <c r="H1898" i="1" s="1"/>
  <c r="G1899" i="1"/>
  <c r="H1899" i="1" s="1"/>
  <c r="G1900" i="1"/>
  <c r="H1900" i="1" s="1"/>
  <c r="G1901" i="1"/>
  <c r="H1901" i="1" s="1"/>
  <c r="G1902" i="1"/>
  <c r="H1902" i="1" s="1"/>
  <c r="G1903" i="1"/>
  <c r="H1903" i="1" s="1"/>
  <c r="G1904" i="1"/>
  <c r="H1904" i="1" s="1"/>
  <c r="G1905" i="1"/>
  <c r="H1905" i="1" s="1"/>
  <c r="G1906" i="1"/>
  <c r="H1906" i="1" s="1"/>
  <c r="G1907" i="1"/>
  <c r="H1907" i="1" s="1"/>
  <c r="G1908" i="1"/>
  <c r="H1908" i="1" s="1"/>
  <c r="G1909" i="1"/>
  <c r="H1909" i="1" s="1"/>
  <c r="G1910" i="1"/>
  <c r="H1910" i="1" s="1"/>
  <c r="G1911" i="1"/>
  <c r="G1912" i="1"/>
  <c r="H1912" i="1" s="1"/>
  <c r="G1913" i="1"/>
  <c r="H1913" i="1" s="1"/>
  <c r="G1914" i="1"/>
  <c r="G1915" i="1"/>
  <c r="H1915" i="1" s="1"/>
  <c r="G1916" i="1"/>
  <c r="H1916" i="1" s="1"/>
  <c r="G1917" i="1"/>
  <c r="H1917" i="1" s="1"/>
  <c r="G1918" i="1"/>
  <c r="H1918" i="1" s="1"/>
  <c r="G1919" i="1"/>
  <c r="H1919" i="1" s="1"/>
  <c r="G1920" i="1"/>
  <c r="H1920" i="1" s="1"/>
  <c r="G1921" i="1"/>
  <c r="H1921" i="1" s="1"/>
  <c r="G1922" i="1"/>
  <c r="H1922" i="1" s="1"/>
  <c r="G1923" i="1"/>
  <c r="H1923" i="1" s="1"/>
  <c r="G1924" i="1"/>
  <c r="H1924" i="1" s="1"/>
  <c r="G1925" i="1"/>
  <c r="H1925" i="1" s="1"/>
  <c r="G1926" i="1"/>
  <c r="H1926" i="1" s="1"/>
  <c r="G1927" i="1"/>
  <c r="H1927" i="1" s="1"/>
  <c r="G1928" i="1"/>
  <c r="H1928" i="1" s="1"/>
  <c r="G1929" i="1"/>
  <c r="H1929" i="1" s="1"/>
  <c r="G1930" i="1"/>
  <c r="G1931" i="1"/>
  <c r="H1931" i="1" s="1"/>
  <c r="G1932" i="1"/>
  <c r="H1932" i="1" s="1"/>
  <c r="G1933" i="1"/>
  <c r="H1933" i="1" s="1"/>
  <c r="G1934" i="1"/>
  <c r="H1934" i="1" s="1"/>
  <c r="G1935" i="1"/>
  <c r="H1935" i="1" s="1"/>
  <c r="G1936" i="1"/>
  <c r="H1936" i="1" s="1"/>
  <c r="G1937" i="1"/>
  <c r="H1937" i="1" s="1"/>
  <c r="G1938" i="1"/>
  <c r="H1938" i="1" s="1"/>
  <c r="G1939" i="1"/>
  <c r="H1939" i="1" s="1"/>
  <c r="G1940" i="1"/>
  <c r="H1940" i="1" s="1"/>
  <c r="G1941" i="1"/>
  <c r="H1941" i="1" s="1"/>
  <c r="G1942" i="1"/>
  <c r="H1942" i="1" s="1"/>
  <c r="G1943" i="1"/>
  <c r="H1943" i="1" s="1"/>
  <c r="G1944" i="1"/>
  <c r="H1944" i="1" s="1"/>
  <c r="G1945" i="1"/>
  <c r="H1945" i="1" s="1"/>
  <c r="G1946" i="1"/>
  <c r="H1946" i="1" s="1"/>
  <c r="G1947" i="1"/>
  <c r="H1947" i="1" s="1"/>
  <c r="G1948" i="1"/>
  <c r="H1948" i="1" s="1"/>
  <c r="G1949" i="1"/>
  <c r="H1949" i="1" s="1"/>
  <c r="G1950" i="1"/>
  <c r="H1950" i="1" s="1"/>
  <c r="G1951" i="1"/>
  <c r="H1951" i="1" s="1"/>
  <c r="G1952" i="1"/>
  <c r="H1952" i="1" s="1"/>
  <c r="G1953" i="1"/>
  <c r="H1953" i="1" s="1"/>
  <c r="G1954" i="1"/>
  <c r="H1954" i="1" s="1"/>
  <c r="G1955" i="1"/>
  <c r="H1955" i="1" s="1"/>
  <c r="G1956" i="1"/>
  <c r="H1956" i="1" s="1"/>
  <c r="G1957" i="1"/>
  <c r="H1957" i="1" s="1"/>
  <c r="G1958" i="1"/>
  <c r="H1958" i="1" s="1"/>
  <c r="G1959" i="1"/>
  <c r="H1959" i="1" s="1"/>
  <c r="G1960" i="1"/>
  <c r="H1960" i="1" s="1"/>
  <c r="G1961" i="1"/>
  <c r="H1961" i="1" s="1"/>
  <c r="G1962" i="1"/>
  <c r="G1963" i="1"/>
  <c r="H1963" i="1" s="1"/>
  <c r="G1964" i="1"/>
  <c r="H1964" i="1" s="1"/>
  <c r="G1965" i="1"/>
  <c r="H1965" i="1" s="1"/>
  <c r="G1966" i="1"/>
  <c r="H1966" i="1" s="1"/>
  <c r="G1967" i="1"/>
  <c r="H1967" i="1" s="1"/>
  <c r="G1968" i="1"/>
  <c r="H1968" i="1" s="1"/>
  <c r="G1969" i="1"/>
  <c r="H1969" i="1" s="1"/>
  <c r="G1970" i="1"/>
  <c r="H1970" i="1" s="1"/>
  <c r="G1971" i="1"/>
  <c r="H1971" i="1" s="1"/>
  <c r="G1972" i="1"/>
  <c r="H1972" i="1" s="1"/>
  <c r="G1973" i="1"/>
  <c r="H1973" i="1" s="1"/>
  <c r="G1974" i="1"/>
  <c r="H1974" i="1" s="1"/>
  <c r="G1975" i="1"/>
  <c r="H1975" i="1" s="1"/>
  <c r="G1976" i="1"/>
  <c r="H1976" i="1" s="1"/>
  <c r="G1977" i="1"/>
  <c r="H1977" i="1" s="1"/>
  <c r="G1978" i="1"/>
  <c r="H1978" i="1" s="1"/>
  <c r="G1979" i="1"/>
  <c r="H1979" i="1" s="1"/>
  <c r="G1980" i="1"/>
  <c r="H1980" i="1" s="1"/>
  <c r="G1981" i="1"/>
  <c r="H1981" i="1" s="1"/>
  <c r="G1982" i="1"/>
  <c r="H1982" i="1" s="1"/>
  <c r="G1983" i="1"/>
  <c r="H1983" i="1" s="1"/>
  <c r="G1984" i="1"/>
  <c r="H1984" i="1" s="1"/>
  <c r="G1985" i="1"/>
  <c r="H1985" i="1" s="1"/>
  <c r="G1986" i="1"/>
  <c r="H1986" i="1" s="1"/>
  <c r="G1987" i="1"/>
  <c r="H1987" i="1" s="1"/>
  <c r="G1988" i="1"/>
  <c r="H1988" i="1" s="1"/>
  <c r="G1989" i="1"/>
  <c r="H1989" i="1" s="1"/>
  <c r="G1990" i="1"/>
  <c r="H1990" i="1" s="1"/>
  <c r="G1991" i="1"/>
  <c r="H1991" i="1" s="1"/>
  <c r="G1992" i="1"/>
  <c r="H1992" i="1" s="1"/>
  <c r="G1993" i="1"/>
  <c r="H1993" i="1" s="1"/>
  <c r="G1994" i="1"/>
  <c r="H1994" i="1" s="1"/>
  <c r="G1995" i="1"/>
  <c r="H1995" i="1" s="1"/>
  <c r="G1996" i="1"/>
  <c r="H1996" i="1" s="1"/>
  <c r="G1997" i="1"/>
  <c r="H1997" i="1" s="1"/>
  <c r="G1998" i="1"/>
  <c r="H1998" i="1" s="1"/>
  <c r="G1999" i="1"/>
  <c r="H1999" i="1" s="1"/>
  <c r="G2000" i="1"/>
  <c r="H2000" i="1" s="1"/>
  <c r="G2001" i="1"/>
  <c r="H2001" i="1" s="1"/>
  <c r="G2002" i="1"/>
  <c r="H2002" i="1" s="1"/>
  <c r="G2003" i="1"/>
  <c r="H2003" i="1" s="1"/>
  <c r="G2004" i="1"/>
  <c r="H2004" i="1" s="1"/>
  <c r="G2005" i="1"/>
  <c r="H2005" i="1" s="1"/>
  <c r="G2006" i="1"/>
  <c r="H2006" i="1" s="1"/>
  <c r="G2007" i="1"/>
  <c r="H2007" i="1" s="1"/>
  <c r="G2008" i="1"/>
  <c r="H2008" i="1" s="1"/>
  <c r="G2009" i="1"/>
  <c r="H2009" i="1" s="1"/>
  <c r="G2010" i="1"/>
  <c r="G2011" i="1"/>
  <c r="H2011" i="1" s="1"/>
  <c r="G2012" i="1"/>
  <c r="H2012" i="1" s="1"/>
  <c r="G2013" i="1"/>
  <c r="H2013" i="1" s="1"/>
  <c r="G2014" i="1"/>
  <c r="H2014" i="1" s="1"/>
  <c r="G2015" i="1"/>
  <c r="H2015" i="1" s="1"/>
  <c r="G2016" i="1"/>
  <c r="H2016" i="1" s="1"/>
  <c r="G2017" i="1"/>
  <c r="H2017" i="1" s="1"/>
  <c r="G2018" i="1"/>
  <c r="H2018" i="1" s="1"/>
  <c r="G2019" i="1"/>
  <c r="H2019" i="1" s="1"/>
  <c r="G2020" i="1"/>
  <c r="H2020" i="1" s="1"/>
  <c r="G2021" i="1"/>
  <c r="H2021" i="1" s="1"/>
  <c r="G2022" i="1"/>
  <c r="H2022" i="1" s="1"/>
  <c r="G2023" i="1"/>
  <c r="H2023" i="1" s="1"/>
  <c r="G2024" i="1"/>
  <c r="H2024" i="1" s="1"/>
  <c r="G2025" i="1"/>
  <c r="H2025" i="1" s="1"/>
  <c r="G2026" i="1"/>
  <c r="G2027" i="1"/>
  <c r="H2027" i="1" s="1"/>
  <c r="G2028" i="1"/>
  <c r="H2028" i="1" s="1"/>
  <c r="G2029" i="1"/>
  <c r="H2029" i="1" s="1"/>
  <c r="G2030" i="1"/>
  <c r="H2030" i="1" s="1"/>
  <c r="G2031" i="1"/>
  <c r="H2031" i="1" s="1"/>
  <c r="G2032" i="1"/>
  <c r="H2032" i="1" s="1"/>
  <c r="G2033" i="1"/>
  <c r="H2033" i="1" s="1"/>
  <c r="G2034" i="1"/>
  <c r="H2034" i="1" s="1"/>
  <c r="G2035" i="1"/>
  <c r="H2035" i="1" s="1"/>
  <c r="G2036" i="1"/>
  <c r="H2036" i="1" s="1"/>
  <c r="G2037" i="1"/>
  <c r="H2037" i="1" s="1"/>
  <c r="G2038" i="1"/>
  <c r="H2038" i="1" s="1"/>
  <c r="G2039" i="1"/>
  <c r="H2039" i="1" s="1"/>
  <c r="G2040" i="1"/>
  <c r="H2040" i="1" s="1"/>
  <c r="G2041" i="1"/>
  <c r="H2041" i="1" s="1"/>
  <c r="G2042" i="1"/>
  <c r="H2042" i="1" s="1"/>
  <c r="G2043" i="1"/>
  <c r="H2043" i="1" s="1"/>
  <c r="G2044" i="1"/>
  <c r="H2044" i="1" s="1"/>
  <c r="G2045" i="1"/>
  <c r="H2045" i="1" s="1"/>
  <c r="G2046" i="1"/>
  <c r="H2046" i="1" s="1"/>
  <c r="G2047" i="1"/>
  <c r="H2047" i="1" s="1"/>
  <c r="G2048" i="1"/>
  <c r="H2048" i="1" s="1"/>
  <c r="G2049" i="1"/>
  <c r="H2049" i="1" s="1"/>
  <c r="G2050" i="1"/>
  <c r="H2050" i="1" s="1"/>
  <c r="G2051" i="1"/>
  <c r="H2051" i="1" s="1"/>
  <c r="G2052" i="1"/>
  <c r="H2052" i="1" s="1"/>
  <c r="G2053" i="1"/>
  <c r="H2053" i="1" s="1"/>
  <c r="G2054" i="1"/>
  <c r="H2054" i="1" s="1"/>
  <c r="G2055" i="1"/>
  <c r="H2055" i="1" s="1"/>
  <c r="G2056" i="1"/>
  <c r="H2056" i="1" s="1"/>
  <c r="G2057" i="1"/>
  <c r="H2057" i="1" s="1"/>
  <c r="G2058" i="1"/>
  <c r="G2059" i="1"/>
  <c r="H2059" i="1" s="1"/>
  <c r="G2060" i="1"/>
  <c r="H2060" i="1" s="1"/>
  <c r="G2061" i="1"/>
  <c r="H2061" i="1" s="1"/>
  <c r="G2062" i="1"/>
  <c r="H2062" i="1" s="1"/>
  <c r="G2063" i="1"/>
  <c r="H2063" i="1" s="1"/>
  <c r="G2064" i="1"/>
  <c r="H2064" i="1" s="1"/>
  <c r="G2065" i="1"/>
  <c r="H2065" i="1" s="1"/>
  <c r="G2066" i="1"/>
  <c r="H2066" i="1" s="1"/>
  <c r="G2067" i="1"/>
  <c r="H2067" i="1" s="1"/>
  <c r="G2068" i="1"/>
  <c r="H2068" i="1" s="1"/>
  <c r="G2069" i="1"/>
  <c r="H2069" i="1" s="1"/>
  <c r="G2070" i="1"/>
  <c r="H2070" i="1" s="1"/>
  <c r="G2071" i="1"/>
  <c r="H2071" i="1" s="1"/>
  <c r="G2072" i="1"/>
  <c r="H2072" i="1" s="1"/>
  <c r="G2073" i="1"/>
  <c r="H2073" i="1" s="1"/>
  <c r="G2074" i="1"/>
  <c r="H2074" i="1" s="1"/>
  <c r="G2075" i="1"/>
  <c r="H2075" i="1" s="1"/>
  <c r="G2076" i="1"/>
  <c r="H2076" i="1" s="1"/>
  <c r="G2077" i="1"/>
  <c r="H2077" i="1" s="1"/>
  <c r="G2078" i="1"/>
  <c r="H2078" i="1" s="1"/>
  <c r="G2079" i="1"/>
  <c r="H2079" i="1" s="1"/>
  <c r="G2080" i="1"/>
  <c r="H2080" i="1" s="1"/>
  <c r="G2081" i="1"/>
  <c r="H2081" i="1" s="1"/>
  <c r="G2082" i="1"/>
  <c r="H2082" i="1" s="1"/>
  <c r="G2083" i="1"/>
  <c r="H2083" i="1" s="1"/>
  <c r="G2084" i="1"/>
  <c r="H2084" i="1" s="1"/>
  <c r="G2085" i="1"/>
  <c r="H2085" i="1" s="1"/>
  <c r="G2086" i="1"/>
  <c r="H2086" i="1" s="1"/>
  <c r="G2087" i="1"/>
  <c r="H2087" i="1" s="1"/>
  <c r="G2088" i="1"/>
  <c r="H2088" i="1" s="1"/>
  <c r="G2089" i="1"/>
  <c r="H2089" i="1" s="1"/>
  <c r="G2090" i="1"/>
  <c r="H2090" i="1" s="1"/>
  <c r="G2091" i="1"/>
  <c r="H2091" i="1" s="1"/>
  <c r="G2092" i="1"/>
  <c r="H2092" i="1" s="1"/>
  <c r="G2093" i="1"/>
  <c r="H2093" i="1" s="1"/>
  <c r="G2094" i="1"/>
  <c r="H2094" i="1" s="1"/>
  <c r="G2095" i="1"/>
  <c r="H2095" i="1" s="1"/>
  <c r="G2096" i="1"/>
  <c r="H2096" i="1" s="1"/>
  <c r="G2097" i="1"/>
  <c r="H2097" i="1" s="1"/>
  <c r="G2098" i="1"/>
  <c r="H2098" i="1" s="1"/>
  <c r="G2099" i="1"/>
  <c r="H2099" i="1" s="1"/>
  <c r="G2100" i="1"/>
  <c r="H2100" i="1" s="1"/>
  <c r="G2101" i="1"/>
  <c r="H2101" i="1" s="1"/>
  <c r="G2102" i="1"/>
  <c r="H2102" i="1" s="1"/>
  <c r="G2103" i="1"/>
  <c r="H2103" i="1" s="1"/>
  <c r="G2104" i="1"/>
  <c r="H2104" i="1" s="1"/>
  <c r="G2105" i="1"/>
  <c r="H2105" i="1" s="1"/>
  <c r="G2106" i="1"/>
  <c r="H2106" i="1" s="1"/>
  <c r="G2107" i="1"/>
  <c r="H2107" i="1" s="1"/>
  <c r="G2108" i="1"/>
  <c r="H2108" i="1" s="1"/>
  <c r="G2109" i="1"/>
  <c r="H2109" i="1" s="1"/>
  <c r="G2110" i="1"/>
  <c r="H2110" i="1" s="1"/>
  <c r="G2111" i="1"/>
  <c r="H2111" i="1" s="1"/>
  <c r="G2112" i="1"/>
  <c r="H2112" i="1" s="1"/>
  <c r="G2113" i="1"/>
  <c r="H2113" i="1" s="1"/>
  <c r="G2114" i="1"/>
  <c r="H2114" i="1" s="1"/>
  <c r="G2115" i="1"/>
  <c r="H2115" i="1" s="1"/>
  <c r="G2116" i="1"/>
  <c r="H2116" i="1" s="1"/>
  <c r="G2117" i="1"/>
  <c r="H2117" i="1" s="1"/>
  <c r="G2118" i="1"/>
  <c r="H2118" i="1" s="1"/>
  <c r="G2119" i="1"/>
  <c r="H2119" i="1" s="1"/>
  <c r="G2120" i="1"/>
  <c r="H2120" i="1" s="1"/>
  <c r="G2121" i="1"/>
  <c r="H2121" i="1" s="1"/>
  <c r="G2122" i="1"/>
  <c r="H2122" i="1" s="1"/>
  <c r="G2123" i="1"/>
  <c r="H2123" i="1" s="1"/>
  <c r="G2124" i="1"/>
  <c r="H2124" i="1" s="1"/>
  <c r="G2125" i="1"/>
  <c r="H2125" i="1" s="1"/>
  <c r="G2126" i="1"/>
  <c r="H2126" i="1" s="1"/>
  <c r="G2127" i="1"/>
  <c r="H2127" i="1" s="1"/>
  <c r="G2128" i="1"/>
  <c r="H2128" i="1" s="1"/>
  <c r="G2129" i="1"/>
  <c r="H2129" i="1" s="1"/>
  <c r="G2130" i="1"/>
  <c r="H2130" i="1" s="1"/>
  <c r="G2131" i="1"/>
  <c r="H2131" i="1" s="1"/>
  <c r="G2132" i="1"/>
  <c r="H2132" i="1" s="1"/>
  <c r="G2133" i="1"/>
  <c r="H2133" i="1" s="1"/>
  <c r="G2134" i="1"/>
  <c r="H2134" i="1" s="1"/>
  <c r="G2135" i="1"/>
  <c r="H2135" i="1" s="1"/>
  <c r="G2136" i="1"/>
  <c r="H2136" i="1" s="1"/>
  <c r="G2137" i="1"/>
  <c r="H2137" i="1" s="1"/>
  <c r="G2138" i="1"/>
  <c r="H2138" i="1" s="1"/>
  <c r="G2139" i="1"/>
  <c r="H2139" i="1" s="1"/>
  <c r="G2140" i="1"/>
  <c r="H2140" i="1" s="1"/>
  <c r="G2141" i="1"/>
  <c r="H2141" i="1" s="1"/>
  <c r="G2142" i="1"/>
  <c r="H2142" i="1" s="1"/>
  <c r="G2143" i="1"/>
  <c r="H2143" i="1" s="1"/>
  <c r="G2144" i="1"/>
  <c r="H2144" i="1" s="1"/>
  <c r="G2145" i="1"/>
  <c r="H2145" i="1" s="1"/>
  <c r="G2146" i="1"/>
  <c r="H2146" i="1" s="1"/>
  <c r="G2147" i="1"/>
  <c r="H2147" i="1" s="1"/>
  <c r="G2148" i="1"/>
  <c r="H2148" i="1" s="1"/>
  <c r="G2149" i="1"/>
  <c r="H2149" i="1" s="1"/>
  <c r="G2150" i="1"/>
  <c r="H2150" i="1" s="1"/>
  <c r="G2151" i="1"/>
  <c r="H2151" i="1" s="1"/>
  <c r="G2152" i="1"/>
  <c r="H2152" i="1" s="1"/>
  <c r="G2153" i="1"/>
  <c r="H2153" i="1" s="1"/>
  <c r="G2154" i="1"/>
  <c r="H2154" i="1" s="1"/>
  <c r="G2155" i="1"/>
  <c r="H2155" i="1" s="1"/>
  <c r="G2156" i="1"/>
  <c r="H2156" i="1" s="1"/>
  <c r="G2157" i="1"/>
  <c r="H2157" i="1" s="1"/>
  <c r="G2158" i="1"/>
  <c r="H2158" i="1" s="1"/>
  <c r="G2159" i="1"/>
  <c r="H2159" i="1" s="1"/>
  <c r="G2160" i="1"/>
  <c r="H2160" i="1" s="1"/>
  <c r="G2161" i="1"/>
  <c r="H2161" i="1" s="1"/>
  <c r="G2162" i="1"/>
  <c r="H2162" i="1" s="1"/>
  <c r="G2163" i="1"/>
  <c r="H2163" i="1" s="1"/>
  <c r="G2164" i="1"/>
  <c r="G2165" i="1"/>
  <c r="H2165" i="1" s="1"/>
  <c r="G2166" i="1"/>
  <c r="H2166" i="1" s="1"/>
  <c r="G2167" i="1"/>
  <c r="H2167" i="1" s="1"/>
  <c r="G2168" i="1"/>
  <c r="H2168" i="1" s="1"/>
  <c r="G2169" i="1"/>
  <c r="H2169" i="1" s="1"/>
  <c r="G2170" i="1"/>
  <c r="H2170" i="1" s="1"/>
  <c r="G2171" i="1"/>
  <c r="H2171" i="1" s="1"/>
  <c r="G2172" i="1"/>
  <c r="H2172" i="1" s="1"/>
  <c r="G2173" i="1"/>
  <c r="H2173" i="1" s="1"/>
  <c r="G2174" i="1"/>
  <c r="H2174" i="1" s="1"/>
  <c r="G2175" i="1"/>
  <c r="H2175" i="1" s="1"/>
  <c r="G2176" i="1"/>
  <c r="H2176" i="1" s="1"/>
  <c r="G2177" i="1"/>
  <c r="H2177" i="1" s="1"/>
  <c r="G2178" i="1"/>
  <c r="H2178" i="1" s="1"/>
  <c r="G2179" i="1"/>
  <c r="H2179" i="1" s="1"/>
  <c r="G2180" i="1"/>
  <c r="H2180" i="1" s="1"/>
  <c r="G2181" i="1"/>
  <c r="H2181" i="1" s="1"/>
  <c r="G2182" i="1"/>
  <c r="H2182" i="1" s="1"/>
  <c r="G2183" i="1"/>
  <c r="H2183" i="1" s="1"/>
  <c r="G2184" i="1"/>
  <c r="H2184" i="1" s="1"/>
  <c r="G2185" i="1"/>
  <c r="H2185" i="1" s="1"/>
  <c r="G2186" i="1"/>
  <c r="H2186" i="1" s="1"/>
  <c r="G2187" i="1"/>
  <c r="H2187" i="1" s="1"/>
  <c r="G2188" i="1"/>
  <c r="H2188" i="1" s="1"/>
  <c r="G2189" i="1"/>
  <c r="H2189" i="1" s="1"/>
  <c r="G2190" i="1"/>
  <c r="H2190" i="1" s="1"/>
  <c r="G2191" i="1"/>
  <c r="H2191" i="1" s="1"/>
  <c r="G2192" i="1"/>
  <c r="H2192" i="1" s="1"/>
  <c r="G2193" i="1"/>
  <c r="H2193" i="1" s="1"/>
  <c r="G2194" i="1"/>
  <c r="H2194" i="1" s="1"/>
  <c r="G2195" i="1"/>
  <c r="H2195" i="1" s="1"/>
  <c r="G2196" i="1"/>
  <c r="H2196" i="1" s="1"/>
  <c r="G2197" i="1"/>
  <c r="H2197" i="1" s="1"/>
  <c r="G2198" i="1"/>
  <c r="H2198" i="1" s="1"/>
  <c r="G2199" i="1"/>
  <c r="H2199" i="1" s="1"/>
  <c r="G2200" i="1"/>
  <c r="H2200" i="1" s="1"/>
  <c r="G2201" i="1"/>
  <c r="H2201" i="1" s="1"/>
  <c r="G2202" i="1"/>
  <c r="H2202" i="1" s="1"/>
  <c r="G2203" i="1"/>
  <c r="H2203" i="1" s="1"/>
  <c r="G2204" i="1"/>
  <c r="H2204" i="1" s="1"/>
  <c r="G2205" i="1"/>
  <c r="H2205" i="1" s="1"/>
  <c r="G2206" i="1"/>
  <c r="H2206" i="1" s="1"/>
  <c r="G2207" i="1"/>
  <c r="H2207" i="1" s="1"/>
  <c r="G2208" i="1"/>
  <c r="H2208" i="1" s="1"/>
  <c r="G2209" i="1"/>
  <c r="H2209" i="1" s="1"/>
  <c r="G2210" i="1"/>
  <c r="H2210" i="1" s="1"/>
  <c r="G2211" i="1"/>
  <c r="H2211" i="1" s="1"/>
  <c r="G2212" i="1"/>
  <c r="H2212" i="1" s="1"/>
  <c r="G2213" i="1"/>
  <c r="H2213" i="1" s="1"/>
  <c r="G2214" i="1"/>
  <c r="H2214" i="1" s="1"/>
  <c r="G2215" i="1"/>
  <c r="H2215" i="1" s="1"/>
  <c r="G2216" i="1"/>
  <c r="H2216" i="1" s="1"/>
  <c r="G2217" i="1"/>
  <c r="H2217" i="1" s="1"/>
  <c r="G2218" i="1"/>
  <c r="H2218" i="1" s="1"/>
  <c r="G2219" i="1"/>
  <c r="H2219" i="1" s="1"/>
  <c r="G2220" i="1"/>
  <c r="H2220" i="1" s="1"/>
  <c r="G2221" i="1"/>
  <c r="H2221" i="1" s="1"/>
  <c r="G2222" i="1"/>
  <c r="H2222" i="1" s="1"/>
  <c r="G2223" i="1"/>
  <c r="H2223" i="1" s="1"/>
  <c r="G2224" i="1"/>
  <c r="H2224" i="1" s="1"/>
  <c r="G2225" i="1"/>
  <c r="H2225" i="1" s="1"/>
  <c r="G2226" i="1"/>
  <c r="H2226" i="1" s="1"/>
  <c r="G2227" i="1"/>
  <c r="H2227" i="1" s="1"/>
  <c r="G2228" i="1"/>
  <c r="H2228" i="1" s="1"/>
  <c r="G2229" i="1"/>
  <c r="H2229" i="1" s="1"/>
  <c r="G2230" i="1"/>
  <c r="H2230" i="1" s="1"/>
  <c r="G2231" i="1"/>
  <c r="H2231" i="1" s="1"/>
  <c r="G2232" i="1"/>
  <c r="H2232" i="1" s="1"/>
  <c r="G2233" i="1"/>
  <c r="H2233" i="1" s="1"/>
  <c r="G2234" i="1"/>
  <c r="H2234" i="1" s="1"/>
  <c r="G2235" i="1"/>
  <c r="H2235" i="1" s="1"/>
  <c r="G2236" i="1"/>
  <c r="H2236" i="1" s="1"/>
  <c r="G2237" i="1"/>
  <c r="H2237" i="1" s="1"/>
  <c r="G2238" i="1"/>
  <c r="H2238" i="1" s="1"/>
  <c r="G2239" i="1"/>
  <c r="H2239" i="1" s="1"/>
  <c r="G2240" i="1"/>
  <c r="H2240" i="1" s="1"/>
  <c r="G2241" i="1"/>
  <c r="H2241" i="1" s="1"/>
  <c r="G2242" i="1"/>
  <c r="H2242" i="1" s="1"/>
  <c r="G2243" i="1"/>
  <c r="H2243" i="1" s="1"/>
  <c r="G2244" i="1"/>
  <c r="H2244" i="1" s="1"/>
  <c r="G2245" i="1"/>
  <c r="H2245" i="1" s="1"/>
  <c r="G2246" i="1"/>
  <c r="H2246" i="1" s="1"/>
  <c r="G2247" i="1"/>
  <c r="H2247" i="1" s="1"/>
  <c r="G2248" i="1"/>
  <c r="H2248" i="1" s="1"/>
  <c r="G2249" i="1"/>
  <c r="H2249" i="1" s="1"/>
  <c r="G2250" i="1"/>
  <c r="H2250" i="1" s="1"/>
  <c r="G2251" i="1"/>
  <c r="H2251" i="1" s="1"/>
  <c r="G2252" i="1"/>
  <c r="H2252" i="1" s="1"/>
  <c r="G2253" i="1"/>
  <c r="H2253" i="1" s="1"/>
  <c r="G2254" i="1"/>
  <c r="H2254" i="1" s="1"/>
  <c r="G2255" i="1"/>
  <c r="H2255" i="1" s="1"/>
  <c r="G2256" i="1"/>
  <c r="H2256" i="1" s="1"/>
  <c r="G2257" i="1"/>
  <c r="H2257" i="1" s="1"/>
  <c r="G2258" i="1"/>
  <c r="H2258" i="1" s="1"/>
  <c r="G2259" i="1"/>
  <c r="H2259" i="1" s="1"/>
  <c r="G2260" i="1"/>
  <c r="H2260" i="1" s="1"/>
  <c r="G2261" i="1"/>
  <c r="H2261" i="1" s="1"/>
  <c r="G2262" i="1"/>
  <c r="H2262" i="1" s="1"/>
  <c r="G2263" i="1"/>
  <c r="H2263" i="1" s="1"/>
  <c r="G2264" i="1"/>
  <c r="H2264" i="1" s="1"/>
  <c r="G2265" i="1"/>
  <c r="H2265" i="1" s="1"/>
  <c r="G2266" i="1"/>
  <c r="H2266" i="1" s="1"/>
  <c r="G2267" i="1"/>
  <c r="H2267" i="1" s="1"/>
  <c r="G2268" i="1"/>
  <c r="H2268" i="1" s="1"/>
  <c r="G2269" i="1"/>
  <c r="H2269" i="1" s="1"/>
  <c r="G2270" i="1"/>
  <c r="H2270" i="1" s="1"/>
  <c r="G2271" i="1"/>
  <c r="H2271" i="1" s="1"/>
  <c r="G2272" i="1"/>
  <c r="H2272" i="1" s="1"/>
  <c r="G2273" i="1"/>
  <c r="H2273" i="1" s="1"/>
  <c r="G2274" i="1"/>
  <c r="H2274" i="1" s="1"/>
  <c r="G2275" i="1"/>
  <c r="H2275" i="1" s="1"/>
  <c r="G2276" i="1"/>
  <c r="H2276" i="1" s="1"/>
  <c r="G2277" i="1"/>
  <c r="H2277" i="1" s="1"/>
  <c r="G2278" i="1"/>
  <c r="H2278" i="1" s="1"/>
  <c r="G2279" i="1"/>
  <c r="H2279" i="1" s="1"/>
  <c r="G2280" i="1"/>
  <c r="H2280" i="1" s="1"/>
  <c r="G2281" i="1"/>
  <c r="H2281" i="1" s="1"/>
  <c r="G2282" i="1"/>
  <c r="G2283" i="1"/>
  <c r="H2283" i="1" s="1"/>
  <c r="G2284" i="1"/>
  <c r="H2284" i="1" s="1"/>
  <c r="G2285" i="1"/>
  <c r="H2285" i="1" s="1"/>
  <c r="G2286" i="1"/>
  <c r="H2286" i="1" s="1"/>
  <c r="G2287" i="1"/>
  <c r="H2287" i="1" s="1"/>
  <c r="G2288" i="1"/>
  <c r="H2288" i="1" s="1"/>
  <c r="G2289" i="1"/>
  <c r="H2289" i="1" s="1"/>
  <c r="G2290" i="1"/>
  <c r="H2290" i="1" s="1"/>
  <c r="G2291" i="1"/>
  <c r="H2291" i="1" s="1"/>
  <c r="G2292" i="1"/>
  <c r="H2292" i="1" s="1"/>
  <c r="G2293" i="1"/>
  <c r="H2293" i="1" s="1"/>
  <c r="G2294" i="1"/>
  <c r="H2294" i="1" s="1"/>
  <c r="G2295" i="1"/>
  <c r="H2295" i="1" s="1"/>
  <c r="G2296" i="1"/>
  <c r="H2296" i="1" s="1"/>
  <c r="G2297" i="1"/>
  <c r="H2297" i="1" s="1"/>
  <c r="G2298" i="1"/>
  <c r="H2298" i="1" s="1"/>
  <c r="G2299" i="1"/>
  <c r="H2299" i="1" s="1"/>
  <c r="G2300" i="1"/>
  <c r="H2300" i="1" s="1"/>
  <c r="G2301" i="1"/>
  <c r="H2301" i="1" s="1"/>
  <c r="G2302" i="1"/>
  <c r="H2302" i="1" s="1"/>
  <c r="G2303" i="1"/>
  <c r="H2303" i="1" s="1"/>
  <c r="G2304" i="1"/>
  <c r="H2304" i="1" s="1"/>
  <c r="G2305" i="1"/>
  <c r="H2305" i="1" s="1"/>
  <c r="G2306" i="1"/>
  <c r="H2306" i="1" s="1"/>
  <c r="G2307" i="1"/>
  <c r="H2307" i="1" s="1"/>
  <c r="G2308" i="1"/>
  <c r="H2308" i="1" s="1"/>
  <c r="G2309" i="1"/>
  <c r="H2309" i="1" s="1"/>
  <c r="G2310" i="1"/>
  <c r="H2310" i="1" s="1"/>
  <c r="G2311" i="1"/>
  <c r="H2311" i="1" s="1"/>
  <c r="G2312" i="1"/>
  <c r="H2312" i="1" s="1"/>
  <c r="G2313" i="1"/>
  <c r="H2313" i="1" s="1"/>
  <c r="G2314" i="1"/>
  <c r="H2314" i="1" s="1"/>
  <c r="G2315" i="1"/>
  <c r="H2315" i="1" s="1"/>
  <c r="G2316" i="1"/>
  <c r="H2316" i="1" s="1"/>
  <c r="G2317" i="1"/>
  <c r="H2317" i="1" s="1"/>
  <c r="G2318" i="1"/>
  <c r="H2318" i="1" s="1"/>
  <c r="G2319" i="1"/>
  <c r="H2319" i="1" s="1"/>
  <c r="G2320" i="1"/>
  <c r="H2320" i="1" s="1"/>
  <c r="G2321" i="1"/>
  <c r="H2321" i="1" s="1"/>
  <c r="G2322" i="1"/>
  <c r="H2322" i="1" s="1"/>
  <c r="G2323" i="1"/>
  <c r="H2323" i="1" s="1"/>
  <c r="G2324" i="1"/>
  <c r="H2324" i="1" s="1"/>
  <c r="G2325" i="1"/>
  <c r="H2325" i="1" s="1"/>
  <c r="G2326" i="1"/>
  <c r="H2326" i="1" s="1"/>
  <c r="G2327" i="1"/>
  <c r="H2327" i="1" s="1"/>
  <c r="G2328" i="1"/>
  <c r="H2328" i="1" s="1"/>
  <c r="G2329" i="1"/>
  <c r="H2329" i="1" s="1"/>
  <c r="G2330" i="1"/>
  <c r="H2330" i="1" s="1"/>
  <c r="G2331" i="1"/>
  <c r="H2331" i="1" s="1"/>
  <c r="G2332" i="1"/>
  <c r="H2332" i="1" s="1"/>
  <c r="G2333" i="1"/>
  <c r="H2333" i="1" s="1"/>
  <c r="G2334" i="1"/>
  <c r="H2334" i="1" s="1"/>
  <c r="G2335" i="1"/>
  <c r="H2335" i="1" s="1"/>
  <c r="G2336" i="1"/>
  <c r="H2336" i="1" s="1"/>
  <c r="G2337" i="1"/>
  <c r="H2337" i="1" s="1"/>
  <c r="G2338" i="1"/>
  <c r="H2338" i="1" s="1"/>
  <c r="G2339" i="1"/>
  <c r="H2339" i="1" s="1"/>
  <c r="G2340" i="1"/>
  <c r="G2341" i="1"/>
  <c r="H2341" i="1" s="1"/>
  <c r="G2342" i="1"/>
  <c r="H2342" i="1" s="1"/>
  <c r="G2343" i="1"/>
  <c r="H2343" i="1" s="1"/>
  <c r="G2344" i="1"/>
  <c r="H2344" i="1" s="1"/>
  <c r="G2345" i="1"/>
  <c r="H2345" i="1" s="1"/>
  <c r="G2346" i="1"/>
  <c r="H2346" i="1" s="1"/>
  <c r="G2347" i="1"/>
  <c r="H2347" i="1" s="1"/>
  <c r="G2348" i="1"/>
  <c r="H2348" i="1" s="1"/>
  <c r="G2349" i="1"/>
  <c r="H2349" i="1" s="1"/>
  <c r="G2350" i="1"/>
  <c r="H2350" i="1" s="1"/>
  <c r="G2351" i="1"/>
  <c r="H2351" i="1" s="1"/>
  <c r="G2352" i="1"/>
  <c r="H2352" i="1" s="1"/>
  <c r="G2353" i="1"/>
  <c r="H2353" i="1" s="1"/>
  <c r="G2354" i="1"/>
  <c r="H2354" i="1" s="1"/>
  <c r="G2355" i="1"/>
  <c r="H2355" i="1" s="1"/>
  <c r="G2356" i="1"/>
  <c r="H2356" i="1" s="1"/>
  <c r="G2357" i="1"/>
  <c r="H2357" i="1" s="1"/>
  <c r="G2358" i="1"/>
  <c r="H2358" i="1" s="1"/>
  <c r="G2359" i="1"/>
  <c r="H2359" i="1" s="1"/>
  <c r="G2360" i="1"/>
  <c r="H2360" i="1" s="1"/>
  <c r="G2361" i="1"/>
  <c r="H2361" i="1" s="1"/>
  <c r="G2362" i="1"/>
  <c r="H2362" i="1" s="1"/>
  <c r="G2363" i="1"/>
  <c r="H2363" i="1" s="1"/>
  <c r="G2364" i="1"/>
  <c r="H2364" i="1" s="1"/>
  <c r="G2365" i="1"/>
  <c r="H2365" i="1" s="1"/>
  <c r="G2366" i="1"/>
  <c r="H2366" i="1" s="1"/>
  <c r="G2367" i="1"/>
  <c r="H2367" i="1" s="1"/>
  <c r="G2368" i="1"/>
  <c r="H2368" i="1" s="1"/>
  <c r="G2369" i="1"/>
  <c r="H2369" i="1" s="1"/>
  <c r="G2370" i="1"/>
  <c r="H2370" i="1" s="1"/>
  <c r="G2371" i="1"/>
  <c r="H2371" i="1" s="1"/>
  <c r="G2372" i="1"/>
  <c r="G2373" i="1"/>
  <c r="H2373" i="1" s="1"/>
  <c r="G2374" i="1"/>
  <c r="H2374" i="1" s="1"/>
  <c r="G2375" i="1"/>
  <c r="H2375" i="1" s="1"/>
  <c r="G2376" i="1"/>
  <c r="H2376" i="1" s="1"/>
  <c r="G2377" i="1"/>
  <c r="H2377" i="1" s="1"/>
  <c r="G2378" i="1"/>
  <c r="H2378" i="1" s="1"/>
  <c r="G2379" i="1"/>
  <c r="H2379" i="1" s="1"/>
  <c r="G2380" i="1"/>
  <c r="H2380" i="1" s="1"/>
  <c r="G2381" i="1"/>
  <c r="H2381" i="1" s="1"/>
  <c r="G2382" i="1"/>
  <c r="H2382" i="1" s="1"/>
  <c r="G2383" i="1"/>
  <c r="H2383" i="1" s="1"/>
  <c r="G2384" i="1"/>
  <c r="H2384" i="1" s="1"/>
  <c r="G2385" i="1"/>
  <c r="H2385" i="1" s="1"/>
  <c r="G2386" i="1"/>
  <c r="H2386" i="1" s="1"/>
  <c r="G2387" i="1"/>
  <c r="H2387" i="1" s="1"/>
  <c r="G2388" i="1"/>
  <c r="H2388" i="1" s="1"/>
  <c r="G2389" i="1"/>
  <c r="H2389" i="1" s="1"/>
  <c r="G2390" i="1"/>
  <c r="H2390" i="1" s="1"/>
  <c r="G2391" i="1"/>
  <c r="H2391" i="1" s="1"/>
  <c r="G2392" i="1"/>
  <c r="H2392" i="1" s="1"/>
  <c r="G2393" i="1"/>
  <c r="H2393" i="1" s="1"/>
  <c r="G2394" i="1"/>
  <c r="H2394" i="1" s="1"/>
  <c r="G2395" i="1"/>
  <c r="H2395" i="1" s="1"/>
  <c r="G2396" i="1"/>
  <c r="H2396" i="1" s="1"/>
  <c r="G2397" i="1"/>
  <c r="H2397" i="1" s="1"/>
  <c r="G2398" i="1"/>
  <c r="H2398" i="1" s="1"/>
  <c r="G2399" i="1"/>
  <c r="H2399" i="1" s="1"/>
  <c r="G2400" i="1"/>
  <c r="H2400" i="1" s="1"/>
  <c r="G2401" i="1"/>
  <c r="H2401" i="1" s="1"/>
  <c r="G2402" i="1"/>
  <c r="H2402" i="1" s="1"/>
  <c r="G2403" i="1"/>
  <c r="H2403" i="1" s="1"/>
  <c r="G2404" i="1"/>
  <c r="H2404" i="1" s="1"/>
  <c r="G2405" i="1"/>
  <c r="H2405" i="1" s="1"/>
  <c r="G2406" i="1"/>
  <c r="H2406" i="1" s="1"/>
  <c r="G2407" i="1"/>
  <c r="H2407" i="1" s="1"/>
  <c r="G2408" i="1"/>
  <c r="H2408" i="1" s="1"/>
  <c r="G2409" i="1"/>
  <c r="H2409" i="1" s="1"/>
  <c r="G2410" i="1"/>
  <c r="H2410" i="1" s="1"/>
  <c r="G2411" i="1"/>
  <c r="H2411" i="1" s="1"/>
  <c r="G2412" i="1"/>
  <c r="H2412" i="1" s="1"/>
  <c r="G2413" i="1"/>
  <c r="H2413" i="1" s="1"/>
  <c r="G2414" i="1"/>
  <c r="H2414" i="1" s="1"/>
  <c r="G2415" i="1"/>
  <c r="H2415" i="1" s="1"/>
  <c r="G2416" i="1"/>
  <c r="H2416" i="1" s="1"/>
  <c r="G2417" i="1"/>
  <c r="H2417" i="1" s="1"/>
  <c r="G2418" i="1"/>
  <c r="H2418" i="1" s="1"/>
  <c r="G2419" i="1"/>
  <c r="H2419" i="1" s="1"/>
  <c r="G2420" i="1"/>
  <c r="G2421" i="1"/>
  <c r="H2421" i="1" s="1"/>
  <c r="G2422" i="1"/>
  <c r="H2422" i="1" s="1"/>
  <c r="G2423" i="1"/>
  <c r="H2423" i="1" s="1"/>
  <c r="G2424" i="1"/>
  <c r="H2424" i="1" s="1"/>
  <c r="G2425" i="1"/>
  <c r="H2425" i="1" s="1"/>
  <c r="G2426" i="1"/>
  <c r="H2426" i="1" s="1"/>
  <c r="G2427" i="1"/>
  <c r="H2427" i="1" s="1"/>
  <c r="G2428" i="1"/>
  <c r="H2428" i="1" s="1"/>
  <c r="G2429" i="1"/>
  <c r="H2429" i="1" s="1"/>
  <c r="G2430" i="1"/>
  <c r="H2430" i="1" s="1"/>
  <c r="G2431" i="1"/>
  <c r="H2431" i="1" s="1"/>
  <c r="G2432" i="1"/>
  <c r="H2432" i="1" s="1"/>
  <c r="G2433" i="1"/>
  <c r="H2433" i="1" s="1"/>
  <c r="G2434" i="1"/>
  <c r="H2434" i="1" s="1"/>
  <c r="G2435" i="1"/>
  <c r="H2435" i="1" s="1"/>
  <c r="G2436" i="1"/>
  <c r="H2436" i="1" s="1"/>
  <c r="G2437" i="1"/>
  <c r="H2437" i="1" s="1"/>
  <c r="G2438" i="1"/>
  <c r="H2438" i="1" s="1"/>
  <c r="G2439" i="1"/>
  <c r="H2439" i="1" s="1"/>
  <c r="G2440" i="1"/>
  <c r="H2440" i="1" s="1"/>
  <c r="G2441" i="1"/>
  <c r="H2441" i="1" s="1"/>
  <c r="G2442" i="1"/>
  <c r="H2442" i="1" s="1"/>
  <c r="G2443" i="1"/>
  <c r="H2443" i="1" s="1"/>
  <c r="G2444" i="1"/>
  <c r="H2444" i="1" s="1"/>
  <c r="G2445" i="1"/>
  <c r="H2445" i="1" s="1"/>
  <c r="G2446" i="1"/>
  <c r="H2446" i="1" s="1"/>
  <c r="G2447" i="1"/>
  <c r="H2447" i="1" s="1"/>
  <c r="G2448" i="1"/>
  <c r="H2448" i="1" s="1"/>
  <c r="G2449" i="1"/>
  <c r="H2449" i="1" s="1"/>
  <c r="G2450" i="1"/>
  <c r="H2450" i="1" s="1"/>
  <c r="G2451" i="1"/>
  <c r="H2451" i="1" s="1"/>
  <c r="G2452" i="1"/>
  <c r="H2452" i="1" s="1"/>
  <c r="G2453" i="1"/>
  <c r="H2453" i="1" s="1"/>
  <c r="G2454" i="1"/>
  <c r="H2454" i="1" s="1"/>
  <c r="G2455" i="1"/>
  <c r="H2455" i="1" s="1"/>
  <c r="G2456" i="1"/>
  <c r="H2456" i="1" s="1"/>
  <c r="G2457" i="1"/>
  <c r="H2457" i="1" s="1"/>
  <c r="G2458" i="1"/>
  <c r="H2458" i="1" s="1"/>
  <c r="G2459" i="1"/>
  <c r="H2459" i="1" s="1"/>
  <c r="G2460" i="1"/>
  <c r="H2460" i="1" s="1"/>
  <c r="G2461" i="1"/>
  <c r="H2461" i="1" s="1"/>
  <c r="G2462" i="1"/>
  <c r="H2462" i="1" s="1"/>
  <c r="G2463" i="1"/>
  <c r="H2463" i="1" s="1"/>
  <c r="G2464" i="1"/>
  <c r="H2464" i="1" s="1"/>
  <c r="G2465" i="1"/>
  <c r="H2465" i="1" s="1"/>
  <c r="G2466" i="1"/>
  <c r="H2466" i="1" s="1"/>
  <c r="G2467" i="1"/>
  <c r="H2467" i="1" s="1"/>
  <c r="G2468" i="1"/>
  <c r="H2468" i="1" s="1"/>
  <c r="G2469" i="1"/>
  <c r="G2470" i="1"/>
  <c r="H2470" i="1" s="1"/>
  <c r="G2471" i="1"/>
  <c r="H2471" i="1" s="1"/>
  <c r="G2472" i="1"/>
  <c r="H2472" i="1" s="1"/>
  <c r="G2473" i="1"/>
  <c r="H2473" i="1" s="1"/>
  <c r="G2474" i="1"/>
  <c r="H2474" i="1" s="1"/>
  <c r="G2475" i="1"/>
  <c r="H2475" i="1" s="1"/>
  <c r="G2476" i="1"/>
  <c r="H2476" i="1" s="1"/>
  <c r="G2477" i="1"/>
  <c r="H2477" i="1" s="1"/>
  <c r="G2478" i="1"/>
  <c r="H2478" i="1" s="1"/>
  <c r="G2479" i="1"/>
  <c r="H2479" i="1" s="1"/>
  <c r="G2480" i="1"/>
  <c r="H2480" i="1" s="1"/>
  <c r="G2481" i="1"/>
  <c r="H2481" i="1" s="1"/>
  <c r="G2482" i="1"/>
  <c r="H2482" i="1" s="1"/>
  <c r="G2483" i="1"/>
  <c r="H2483" i="1" s="1"/>
  <c r="G2484" i="1"/>
  <c r="H2484" i="1" s="1"/>
  <c r="G2485" i="1"/>
  <c r="H2485" i="1" s="1"/>
  <c r="G2486" i="1"/>
  <c r="H2486" i="1" s="1"/>
  <c r="G2487" i="1"/>
  <c r="H2487" i="1" s="1"/>
  <c r="G2488" i="1"/>
  <c r="H2488" i="1" s="1"/>
  <c r="G2489" i="1"/>
  <c r="H2489" i="1" s="1"/>
  <c r="G2490" i="1"/>
  <c r="H2490" i="1" s="1"/>
  <c r="G2491" i="1"/>
  <c r="H2491" i="1" s="1"/>
  <c r="G2492" i="1"/>
  <c r="H2492" i="1" s="1"/>
  <c r="G2493" i="1"/>
  <c r="H2493" i="1" s="1"/>
  <c r="G2494" i="1"/>
  <c r="H2494" i="1" s="1"/>
  <c r="G2495" i="1"/>
  <c r="H2495" i="1" s="1"/>
  <c r="G2496" i="1"/>
  <c r="H2496" i="1" s="1"/>
  <c r="G2497" i="1"/>
  <c r="H2497" i="1" s="1"/>
  <c r="G2498" i="1"/>
  <c r="H2498" i="1" s="1"/>
  <c r="G2499" i="1"/>
  <c r="H2499" i="1" s="1"/>
  <c r="G2500" i="1"/>
  <c r="H2500" i="1" s="1"/>
  <c r="G2501" i="1"/>
  <c r="G2502" i="1"/>
  <c r="H2502" i="1" s="1"/>
  <c r="G2503" i="1"/>
  <c r="H2503" i="1" s="1"/>
  <c r="G2504" i="1"/>
  <c r="H2504" i="1" s="1"/>
  <c r="G2505" i="1"/>
  <c r="H2505" i="1" s="1"/>
  <c r="G2506" i="1"/>
  <c r="G2507" i="1"/>
  <c r="H2507" i="1" s="1"/>
  <c r="G2508" i="1"/>
  <c r="H2508" i="1" s="1"/>
  <c r="G2509" i="1"/>
  <c r="H2509" i="1" s="1"/>
  <c r="G2510" i="1"/>
  <c r="H2510" i="1" s="1"/>
  <c r="G2511" i="1"/>
  <c r="H2511" i="1" s="1"/>
  <c r="G2512" i="1"/>
  <c r="H2512" i="1" s="1"/>
  <c r="G2513" i="1"/>
  <c r="H2513" i="1" s="1"/>
  <c r="G2514" i="1"/>
  <c r="H2514" i="1" s="1"/>
  <c r="G2515" i="1"/>
  <c r="H2515" i="1" s="1"/>
  <c r="G2516" i="1"/>
  <c r="H2516" i="1" s="1"/>
  <c r="G2517" i="1"/>
  <c r="H2517" i="1" s="1"/>
  <c r="G2518" i="1"/>
  <c r="H2518" i="1" s="1"/>
  <c r="G2519" i="1"/>
  <c r="H2519" i="1" s="1"/>
  <c r="G2520" i="1"/>
  <c r="H2520" i="1" s="1"/>
  <c r="G2521" i="1"/>
  <c r="H2521" i="1" s="1"/>
  <c r="G2522" i="1"/>
  <c r="H2522" i="1" s="1"/>
  <c r="G2523" i="1"/>
  <c r="H2523" i="1" s="1"/>
  <c r="G2524" i="1"/>
  <c r="H2524" i="1" s="1"/>
  <c r="G2525" i="1"/>
  <c r="H2525" i="1" s="1"/>
  <c r="G2526" i="1"/>
  <c r="H2526" i="1" s="1"/>
  <c r="G2527" i="1"/>
  <c r="H2527" i="1" s="1"/>
  <c r="G2528" i="1"/>
  <c r="H2528" i="1" s="1"/>
  <c r="G2529" i="1"/>
  <c r="H2529" i="1" s="1"/>
  <c r="G2530" i="1"/>
  <c r="H2530" i="1" s="1"/>
  <c r="G2531" i="1"/>
  <c r="H2531" i="1" s="1"/>
  <c r="G2532" i="1"/>
  <c r="G2533" i="1"/>
  <c r="H2533" i="1" s="1"/>
  <c r="G2534" i="1"/>
  <c r="H2534" i="1" s="1"/>
  <c r="G2535" i="1"/>
  <c r="H2535" i="1" s="1"/>
  <c r="G2536" i="1"/>
  <c r="H2536" i="1" s="1"/>
  <c r="G2537" i="1"/>
  <c r="H2537" i="1" s="1"/>
  <c r="G2538" i="1"/>
  <c r="H2538" i="1" s="1"/>
  <c r="G2539" i="1"/>
  <c r="H2539" i="1" s="1"/>
  <c r="G2540" i="1"/>
  <c r="H2540" i="1" s="1"/>
  <c r="G2541" i="1"/>
  <c r="H2541" i="1" s="1"/>
  <c r="G2542" i="1"/>
  <c r="H2542" i="1" s="1"/>
  <c r="G2543" i="1"/>
  <c r="H2543" i="1" s="1"/>
  <c r="G2544" i="1"/>
  <c r="H2544" i="1" s="1"/>
  <c r="G2545" i="1"/>
  <c r="H2545" i="1" s="1"/>
  <c r="G2546" i="1"/>
  <c r="H2546" i="1" s="1"/>
  <c r="G2547" i="1"/>
  <c r="H2547" i="1" s="1"/>
  <c r="G2548" i="1"/>
  <c r="G2549" i="1"/>
  <c r="H2549" i="1" s="1"/>
  <c r="G2550" i="1"/>
  <c r="H2550" i="1" s="1"/>
  <c r="G2551" i="1"/>
  <c r="H2551" i="1" s="1"/>
  <c r="G2552" i="1"/>
  <c r="H2552" i="1" s="1"/>
  <c r="G2553" i="1"/>
  <c r="H2553" i="1" s="1"/>
  <c r="G2554" i="1"/>
  <c r="H2554" i="1" s="1"/>
  <c r="G2555" i="1"/>
  <c r="H2555" i="1" s="1"/>
  <c r="G2556" i="1"/>
  <c r="H2556" i="1" s="1"/>
  <c r="G2557" i="1"/>
  <c r="H2557" i="1" s="1"/>
  <c r="G2558" i="1"/>
  <c r="H2558" i="1" s="1"/>
  <c r="G2559" i="1"/>
  <c r="H2559" i="1" s="1"/>
  <c r="G2560" i="1"/>
  <c r="H2560" i="1" s="1"/>
  <c r="G2561" i="1"/>
  <c r="H2561" i="1" s="1"/>
  <c r="G2562" i="1"/>
  <c r="H2562" i="1" s="1"/>
  <c r="G2563" i="1"/>
  <c r="H2563" i="1" s="1"/>
  <c r="G2564" i="1"/>
  <c r="H2564" i="1" s="1"/>
  <c r="G2565" i="1"/>
  <c r="H2565" i="1" s="1"/>
  <c r="G2566" i="1"/>
  <c r="H2566" i="1" s="1"/>
  <c r="G2567" i="1"/>
  <c r="H2567" i="1" s="1"/>
  <c r="G2568" i="1"/>
  <c r="H2568" i="1" s="1"/>
  <c r="G2569" i="1"/>
  <c r="H2569" i="1" s="1"/>
  <c r="G2570" i="1"/>
  <c r="H2570" i="1" s="1"/>
  <c r="G2571" i="1"/>
  <c r="H2571" i="1" s="1"/>
  <c r="G2572" i="1"/>
  <c r="H2572" i="1" s="1"/>
  <c r="G2573" i="1"/>
  <c r="H2573" i="1" s="1"/>
  <c r="G2574" i="1"/>
  <c r="H2574" i="1" s="1"/>
  <c r="G2575" i="1"/>
  <c r="H2575" i="1" s="1"/>
  <c r="G2576" i="1"/>
  <c r="H2576" i="1" s="1"/>
  <c r="G2577" i="1"/>
  <c r="H2577" i="1" s="1"/>
  <c r="G2578" i="1"/>
  <c r="H2578" i="1" s="1"/>
  <c r="G2579" i="1"/>
  <c r="H2579" i="1" s="1"/>
  <c r="G2580" i="1"/>
  <c r="G2581" i="1"/>
  <c r="H2581" i="1" s="1"/>
  <c r="G2582" i="1"/>
  <c r="H2582" i="1" s="1"/>
  <c r="G2583" i="1"/>
  <c r="H2583" i="1" s="1"/>
  <c r="G2584" i="1"/>
  <c r="H2584" i="1" s="1"/>
  <c r="G2585" i="1"/>
  <c r="H2585" i="1" s="1"/>
  <c r="G2586" i="1"/>
  <c r="G2587" i="1"/>
  <c r="H2587" i="1" s="1"/>
  <c r="G2588" i="1"/>
  <c r="H2588" i="1" s="1"/>
  <c r="G2589" i="1"/>
  <c r="H2589" i="1" s="1"/>
  <c r="G2590" i="1"/>
  <c r="H2590" i="1" s="1"/>
  <c r="G2591" i="1"/>
  <c r="H2591" i="1" s="1"/>
  <c r="G2592" i="1"/>
  <c r="H2592" i="1" s="1"/>
  <c r="G2593" i="1"/>
  <c r="H2593" i="1" s="1"/>
  <c r="G2594" i="1"/>
  <c r="H2594" i="1" s="1"/>
  <c r="G2595" i="1"/>
  <c r="H2595" i="1" s="1"/>
  <c r="G2596" i="1"/>
  <c r="H2596" i="1" s="1"/>
  <c r="G2597" i="1"/>
  <c r="H2597" i="1" s="1"/>
  <c r="G2598" i="1"/>
  <c r="H2598" i="1" s="1"/>
  <c r="G2599" i="1"/>
  <c r="H2599" i="1" s="1"/>
  <c r="G2600" i="1"/>
  <c r="H2600" i="1" s="1"/>
  <c r="G2601" i="1"/>
  <c r="H2601" i="1" s="1"/>
  <c r="G2602" i="1"/>
  <c r="H2602" i="1" s="1"/>
  <c r="G2603" i="1"/>
  <c r="H2603" i="1" s="1"/>
  <c r="G2604" i="1"/>
  <c r="H2604" i="1" s="1"/>
  <c r="G2605" i="1"/>
  <c r="H2605" i="1" s="1"/>
  <c r="G2606" i="1"/>
  <c r="H2606" i="1" s="1"/>
  <c r="G2607" i="1"/>
  <c r="H2607" i="1" s="1"/>
  <c r="G2608" i="1"/>
  <c r="H2608" i="1" s="1"/>
  <c r="G2609" i="1"/>
  <c r="H2609" i="1" s="1"/>
  <c r="G2610" i="1"/>
  <c r="H2610" i="1" s="1"/>
  <c r="G2611" i="1"/>
  <c r="H2611" i="1" s="1"/>
  <c r="G2612" i="1"/>
  <c r="H2612" i="1" s="1"/>
  <c r="G2613" i="1"/>
  <c r="H2613" i="1" s="1"/>
  <c r="G2614" i="1"/>
  <c r="H2614" i="1" s="1"/>
  <c r="G2615" i="1"/>
  <c r="H2615" i="1" s="1"/>
  <c r="G2616" i="1"/>
  <c r="H2616" i="1" s="1"/>
  <c r="G2617" i="1"/>
  <c r="H2617" i="1" s="1"/>
  <c r="G2618" i="1"/>
  <c r="H2618" i="1" s="1"/>
  <c r="G2619" i="1"/>
  <c r="H2619" i="1" s="1"/>
  <c r="G2620" i="1"/>
  <c r="H2620" i="1" s="1"/>
  <c r="G2621" i="1"/>
  <c r="H2621" i="1" s="1"/>
  <c r="G2622" i="1"/>
  <c r="H2622" i="1" s="1"/>
  <c r="G2623" i="1"/>
  <c r="H2623" i="1" s="1"/>
  <c r="G2624" i="1"/>
  <c r="H2624" i="1" s="1"/>
  <c r="G2625" i="1"/>
  <c r="H2625" i="1" s="1"/>
  <c r="G2626" i="1"/>
  <c r="H2626" i="1" s="1"/>
  <c r="G2627" i="1"/>
  <c r="H2627" i="1" s="1"/>
  <c r="G2628" i="1"/>
  <c r="H2628" i="1" s="1"/>
  <c r="G2629" i="1"/>
  <c r="H2629" i="1" s="1"/>
  <c r="G2630" i="1"/>
  <c r="H2630" i="1" s="1"/>
  <c r="G2631" i="1"/>
  <c r="H2631" i="1" s="1"/>
  <c r="G2632" i="1"/>
  <c r="H2632" i="1" s="1"/>
  <c r="G2633" i="1"/>
  <c r="H2633" i="1" s="1"/>
  <c r="G2634" i="1"/>
  <c r="H2634" i="1" s="1"/>
  <c r="G2635" i="1"/>
  <c r="H2635" i="1" s="1"/>
  <c r="G2636" i="1"/>
  <c r="H2636" i="1" s="1"/>
  <c r="G2637" i="1"/>
  <c r="H2637" i="1" s="1"/>
  <c r="G2638" i="1"/>
  <c r="H2638" i="1" s="1"/>
  <c r="G2639" i="1"/>
  <c r="H2639" i="1" s="1"/>
  <c r="G2640" i="1"/>
  <c r="H2640" i="1" s="1"/>
  <c r="G2641" i="1"/>
  <c r="H2641" i="1" s="1"/>
  <c r="G2642" i="1"/>
  <c r="H2642" i="1" s="1"/>
  <c r="G2643" i="1"/>
  <c r="H2643" i="1" s="1"/>
  <c r="G2644" i="1"/>
  <c r="H2644" i="1" s="1"/>
  <c r="G2645" i="1"/>
  <c r="G2646" i="1"/>
  <c r="H2646" i="1" s="1"/>
  <c r="G2647" i="1"/>
  <c r="H2647" i="1" s="1"/>
  <c r="G2648" i="1"/>
  <c r="H2648" i="1" s="1"/>
  <c r="G2649" i="1"/>
  <c r="H2649" i="1" s="1"/>
  <c r="G2650" i="1"/>
  <c r="G2651" i="1"/>
  <c r="H2651" i="1" s="1"/>
  <c r="G2652" i="1"/>
  <c r="H2652" i="1" s="1"/>
  <c r="G2653" i="1"/>
  <c r="H2653" i="1" s="1"/>
  <c r="G2654" i="1"/>
  <c r="H2654" i="1" s="1"/>
  <c r="G2655" i="1"/>
  <c r="H2655" i="1" s="1"/>
  <c r="G2656" i="1"/>
  <c r="H2656" i="1" s="1"/>
  <c r="G2657" i="1"/>
  <c r="H2657" i="1" s="1"/>
  <c r="G2658" i="1"/>
  <c r="H2658" i="1" s="1"/>
  <c r="G2659" i="1"/>
  <c r="H2659" i="1" s="1"/>
  <c r="G2660" i="1"/>
  <c r="H2660" i="1" s="1"/>
  <c r="G2661" i="1"/>
  <c r="H2661" i="1" s="1"/>
  <c r="G2662" i="1"/>
  <c r="H2662" i="1" s="1"/>
  <c r="G2663" i="1"/>
  <c r="H2663" i="1" s="1"/>
  <c r="G2664" i="1"/>
  <c r="H2664" i="1" s="1"/>
  <c r="G2665" i="1"/>
  <c r="H2665" i="1" s="1"/>
  <c r="G2666" i="1"/>
  <c r="H2666" i="1" s="1"/>
  <c r="G2667" i="1"/>
  <c r="H2667" i="1" s="1"/>
  <c r="G2668" i="1"/>
  <c r="H2668" i="1" s="1"/>
  <c r="G2669" i="1"/>
  <c r="H2669" i="1" s="1"/>
  <c r="G2670" i="1"/>
  <c r="H2670" i="1" s="1"/>
  <c r="G2671" i="1"/>
  <c r="H2671" i="1" s="1"/>
  <c r="G2672" i="1"/>
  <c r="H2672" i="1" s="1"/>
  <c r="G2673" i="1"/>
  <c r="H2673" i="1" s="1"/>
  <c r="G2674" i="1"/>
  <c r="H2674" i="1" s="1"/>
  <c r="G2675" i="1"/>
  <c r="H2675" i="1" s="1"/>
  <c r="G2676" i="1"/>
  <c r="H2676" i="1" s="1"/>
  <c r="G2677" i="1"/>
  <c r="H2677" i="1" s="1"/>
  <c r="G2678" i="1"/>
  <c r="H2678" i="1" s="1"/>
  <c r="G2679" i="1"/>
  <c r="H2679" i="1" s="1"/>
  <c r="G2680" i="1"/>
  <c r="H2680" i="1" s="1"/>
  <c r="G2681" i="1"/>
  <c r="H2681" i="1" s="1"/>
  <c r="G2682" i="1"/>
  <c r="H2682" i="1" s="1"/>
  <c r="G2683" i="1"/>
  <c r="H2683" i="1" s="1"/>
  <c r="G2684" i="1"/>
  <c r="H2684" i="1" s="1"/>
  <c r="G2685" i="1"/>
  <c r="H2685" i="1" s="1"/>
  <c r="G2686" i="1"/>
  <c r="H2686" i="1" s="1"/>
  <c r="G2687" i="1"/>
  <c r="H2687" i="1" s="1"/>
  <c r="G2688" i="1"/>
  <c r="H2688" i="1" s="1"/>
  <c r="G2689" i="1"/>
  <c r="H2689" i="1" s="1"/>
  <c r="G2690" i="1"/>
  <c r="H2690" i="1" s="1"/>
  <c r="G2691" i="1"/>
  <c r="H2691" i="1" s="1"/>
  <c r="G2692" i="1"/>
  <c r="H2692" i="1" s="1"/>
  <c r="G2693" i="1"/>
  <c r="G2694" i="1"/>
  <c r="H2694" i="1" s="1"/>
  <c r="G2695" i="1"/>
  <c r="H2695" i="1" s="1"/>
  <c r="G2696" i="1"/>
  <c r="H2696" i="1" s="1"/>
  <c r="G2697" i="1"/>
  <c r="H2697" i="1" s="1"/>
  <c r="G2698" i="1"/>
  <c r="H2698" i="1" s="1"/>
  <c r="G2699" i="1"/>
  <c r="H2699" i="1" s="1"/>
  <c r="G2700" i="1"/>
  <c r="H2700" i="1" s="1"/>
  <c r="G2701" i="1"/>
  <c r="H2701" i="1" s="1"/>
  <c r="G2702" i="1"/>
  <c r="H2702" i="1" s="1"/>
  <c r="G2703" i="1"/>
  <c r="H2703" i="1" s="1"/>
  <c r="G2704" i="1"/>
  <c r="H2704" i="1" s="1"/>
  <c r="G2705" i="1"/>
  <c r="H2705" i="1" s="1"/>
  <c r="G2706" i="1"/>
  <c r="H2706" i="1" s="1"/>
  <c r="G2707" i="1"/>
  <c r="H2707" i="1" s="1"/>
  <c r="G2708" i="1"/>
  <c r="H2708" i="1" s="1"/>
  <c r="G2709" i="1"/>
  <c r="H2709" i="1" s="1"/>
  <c r="G2710" i="1"/>
  <c r="H2710" i="1" s="1"/>
  <c r="G2711" i="1"/>
  <c r="H2711" i="1" s="1"/>
  <c r="G2712" i="1"/>
  <c r="H2712" i="1" s="1"/>
  <c r="G2713" i="1"/>
  <c r="H2713" i="1" s="1"/>
  <c r="G2714" i="1"/>
  <c r="H2714" i="1" s="1"/>
  <c r="G2715" i="1"/>
  <c r="H2715" i="1" s="1"/>
  <c r="G2716" i="1"/>
  <c r="H2716" i="1" s="1"/>
  <c r="G2717" i="1"/>
  <c r="H2717" i="1" s="1"/>
  <c r="G2718" i="1"/>
  <c r="H2718" i="1" s="1"/>
  <c r="G2719" i="1"/>
  <c r="H2719" i="1" s="1"/>
  <c r="G2720" i="1"/>
  <c r="H2720" i="1" s="1"/>
  <c r="G2721" i="1"/>
  <c r="H2721" i="1" s="1"/>
  <c r="G2722" i="1"/>
  <c r="H2722" i="1" s="1"/>
  <c r="G2723" i="1"/>
  <c r="H2723" i="1" s="1"/>
  <c r="G2724" i="1"/>
  <c r="H2724" i="1" s="1"/>
  <c r="G2725" i="1"/>
  <c r="H2725" i="1" s="1"/>
  <c r="G2726" i="1"/>
  <c r="H2726" i="1" s="1"/>
  <c r="G2727" i="1"/>
  <c r="H2727" i="1" s="1"/>
  <c r="G2728" i="1"/>
  <c r="H2728" i="1" s="1"/>
  <c r="G2729" i="1"/>
  <c r="H2729" i="1" s="1"/>
  <c r="G2730" i="1"/>
  <c r="H2730" i="1" s="1"/>
  <c r="G2731" i="1"/>
  <c r="H2731" i="1" s="1"/>
  <c r="G2732" i="1"/>
  <c r="H2732" i="1" s="1"/>
  <c r="G2733" i="1"/>
  <c r="H2733" i="1" s="1"/>
  <c r="G2734" i="1"/>
  <c r="H2734" i="1" s="1"/>
  <c r="G2735" i="1"/>
  <c r="H2735" i="1" s="1"/>
  <c r="G2736" i="1"/>
  <c r="H2736" i="1" s="1"/>
  <c r="G2737" i="1"/>
  <c r="H2737" i="1" s="1"/>
  <c r="G2738" i="1"/>
  <c r="H2738" i="1" s="1"/>
  <c r="G2739" i="1"/>
  <c r="H2739" i="1" s="1"/>
  <c r="G2740" i="1"/>
  <c r="H2740" i="1" s="1"/>
  <c r="G2741" i="1"/>
  <c r="H2741" i="1" s="1"/>
  <c r="G2742" i="1"/>
  <c r="H2742" i="1" s="1"/>
  <c r="G2743" i="1"/>
  <c r="H2743" i="1" s="1"/>
  <c r="G2744" i="1"/>
  <c r="H2744" i="1" s="1"/>
  <c r="G2745" i="1"/>
  <c r="H2745" i="1" s="1"/>
  <c r="G2746" i="1"/>
  <c r="H2746" i="1" s="1"/>
  <c r="G2747" i="1"/>
  <c r="H2747" i="1" s="1"/>
  <c r="G2748" i="1"/>
  <c r="H2748" i="1" s="1"/>
  <c r="G2749" i="1"/>
  <c r="H2749" i="1" s="1"/>
  <c r="G2750" i="1"/>
  <c r="H2750" i="1" s="1"/>
  <c r="G2751" i="1"/>
  <c r="H2751" i="1" s="1"/>
  <c r="G2752" i="1"/>
  <c r="H2752" i="1" s="1"/>
  <c r="G2753" i="1"/>
  <c r="H2753" i="1" s="1"/>
  <c r="G2754" i="1"/>
  <c r="H2754" i="1" s="1"/>
  <c r="G2755" i="1"/>
  <c r="H2755" i="1" s="1"/>
  <c r="G2756" i="1"/>
  <c r="G2757" i="1"/>
  <c r="H2757" i="1" s="1"/>
  <c r="G2758" i="1"/>
  <c r="H2758" i="1" s="1"/>
  <c r="G2759" i="1"/>
  <c r="H2759" i="1" s="1"/>
  <c r="G2760" i="1"/>
  <c r="H2760" i="1" s="1"/>
  <c r="G2761" i="1"/>
  <c r="H2761" i="1" s="1"/>
  <c r="G2762" i="1"/>
  <c r="H2762" i="1" s="1"/>
  <c r="G2763" i="1"/>
  <c r="H2763" i="1" s="1"/>
  <c r="G2764" i="1"/>
  <c r="H2764" i="1" s="1"/>
  <c r="G2765" i="1"/>
  <c r="H2765" i="1" s="1"/>
  <c r="G2766" i="1"/>
  <c r="H2766" i="1" s="1"/>
  <c r="G2767" i="1"/>
  <c r="H2767" i="1" s="1"/>
  <c r="G2768" i="1"/>
  <c r="H2768" i="1" s="1"/>
  <c r="G2769" i="1"/>
  <c r="H2769" i="1" s="1"/>
  <c r="G2770" i="1"/>
  <c r="H2770" i="1" s="1"/>
  <c r="G2771" i="1"/>
  <c r="H2771" i="1" s="1"/>
  <c r="G2772" i="1"/>
  <c r="H2772" i="1" s="1"/>
  <c r="G2773" i="1"/>
  <c r="H2773" i="1" s="1"/>
  <c r="G2774" i="1"/>
  <c r="H2774" i="1" s="1"/>
  <c r="G2775" i="1"/>
  <c r="H2775" i="1" s="1"/>
  <c r="G2776" i="1"/>
  <c r="H2776" i="1" s="1"/>
  <c r="G2777" i="1"/>
  <c r="H2777" i="1" s="1"/>
  <c r="G2778" i="1"/>
  <c r="H2778" i="1" s="1"/>
  <c r="G2779" i="1"/>
  <c r="H2779" i="1" s="1"/>
  <c r="G2780" i="1"/>
  <c r="H2780" i="1" s="1"/>
  <c r="G2781" i="1"/>
  <c r="H2781" i="1" s="1"/>
  <c r="G2782" i="1"/>
  <c r="H2782" i="1" s="1"/>
  <c r="G2783" i="1"/>
  <c r="H2783" i="1" s="1"/>
  <c r="G2784" i="1"/>
  <c r="H2784" i="1" s="1"/>
  <c r="G2785" i="1"/>
  <c r="H2785" i="1" s="1"/>
  <c r="G2786" i="1"/>
  <c r="H2786" i="1" s="1"/>
  <c r="G2787" i="1"/>
  <c r="H2787" i="1" s="1"/>
  <c r="G2788" i="1"/>
  <c r="G2789" i="1"/>
  <c r="H2789" i="1" s="1"/>
  <c r="G2790" i="1"/>
  <c r="H2790" i="1" s="1"/>
  <c r="G2791" i="1"/>
  <c r="H2791" i="1" s="1"/>
  <c r="G2792" i="1"/>
  <c r="H2792" i="1" s="1"/>
  <c r="G2793" i="1"/>
  <c r="H2793" i="1" s="1"/>
  <c r="G2794" i="1"/>
  <c r="H2794" i="1" s="1"/>
  <c r="G2795" i="1"/>
  <c r="H2795" i="1" s="1"/>
  <c r="G2796" i="1"/>
  <c r="H2796" i="1" s="1"/>
  <c r="G2797" i="1"/>
  <c r="H2797" i="1" s="1"/>
  <c r="G2798" i="1"/>
  <c r="H2798" i="1" s="1"/>
  <c r="G2799" i="1"/>
  <c r="H2799" i="1" s="1"/>
  <c r="G2800" i="1"/>
  <c r="H2800" i="1" s="1"/>
  <c r="G2801" i="1"/>
  <c r="H2801" i="1" s="1"/>
  <c r="G2802" i="1"/>
  <c r="H2802" i="1" s="1"/>
  <c r="G2803" i="1"/>
  <c r="H2803" i="1" s="1"/>
  <c r="G2804" i="1"/>
  <c r="H2804" i="1" s="1"/>
  <c r="G2805" i="1"/>
  <c r="H2805" i="1" s="1"/>
  <c r="G2806" i="1"/>
  <c r="H2806" i="1" s="1"/>
  <c r="G2807" i="1"/>
  <c r="H2807" i="1" s="1"/>
  <c r="G2808" i="1"/>
  <c r="H2808" i="1" s="1"/>
  <c r="G2809" i="1"/>
  <c r="H2809" i="1" s="1"/>
  <c r="G2810" i="1"/>
  <c r="H2810" i="1" s="1"/>
  <c r="G2811" i="1"/>
  <c r="H2811" i="1" s="1"/>
  <c r="G2812" i="1"/>
  <c r="H2812" i="1" s="1"/>
  <c r="G2813" i="1"/>
  <c r="H2813" i="1" s="1"/>
  <c r="G2814" i="1"/>
  <c r="H2814" i="1" s="1"/>
  <c r="G2815" i="1"/>
  <c r="H2815" i="1" s="1"/>
  <c r="G2816" i="1"/>
  <c r="H2816" i="1" s="1"/>
  <c r="G2817" i="1"/>
  <c r="H2817" i="1" s="1"/>
  <c r="G2818" i="1"/>
  <c r="H2818" i="1" s="1"/>
  <c r="G2819" i="1"/>
  <c r="H2819" i="1" s="1"/>
  <c r="G2820" i="1"/>
  <c r="G2821" i="1"/>
  <c r="G2822" i="1"/>
  <c r="H2822" i="1" s="1"/>
  <c r="G2823" i="1"/>
  <c r="H2823" i="1" s="1"/>
  <c r="G2824" i="1"/>
  <c r="H2824" i="1" s="1"/>
  <c r="G2825" i="1"/>
  <c r="H2825" i="1" s="1"/>
  <c r="G2826" i="1"/>
  <c r="H2826" i="1" s="1"/>
  <c r="G2827" i="1"/>
  <c r="H2827" i="1" s="1"/>
  <c r="G2828" i="1"/>
  <c r="H2828" i="1" s="1"/>
  <c r="G2829" i="1"/>
  <c r="H2829" i="1" s="1"/>
  <c r="G2830" i="1"/>
  <c r="H2830" i="1" s="1"/>
  <c r="G2831" i="1"/>
  <c r="H2831" i="1" s="1"/>
  <c r="G2832" i="1"/>
  <c r="H2832" i="1" s="1"/>
  <c r="G2833" i="1"/>
  <c r="H2833" i="1" s="1"/>
  <c r="G2834" i="1"/>
  <c r="H2834" i="1" s="1"/>
  <c r="G2835" i="1"/>
  <c r="H2835" i="1" s="1"/>
  <c r="G2836" i="1"/>
  <c r="H2836" i="1" s="1"/>
  <c r="G2837" i="1"/>
  <c r="H2837" i="1" s="1"/>
  <c r="G2838" i="1"/>
  <c r="H2838" i="1" s="1"/>
  <c r="G2839" i="1"/>
  <c r="H2839" i="1" s="1"/>
  <c r="G2840" i="1"/>
  <c r="H2840" i="1" s="1"/>
  <c r="G2841" i="1"/>
  <c r="H2841" i="1" s="1"/>
  <c r="G2842" i="1"/>
  <c r="H2842" i="1" s="1"/>
  <c r="G2843" i="1"/>
  <c r="H2843" i="1" s="1"/>
  <c r="G2844" i="1"/>
  <c r="H2844" i="1" s="1"/>
  <c r="G2845" i="1"/>
  <c r="H2845" i="1" s="1"/>
  <c r="G2846" i="1"/>
  <c r="H2846" i="1" s="1"/>
  <c r="G2847" i="1"/>
  <c r="H2847" i="1" s="1"/>
  <c r="G2848" i="1"/>
  <c r="H2848" i="1" s="1"/>
  <c r="G2849" i="1"/>
  <c r="H2849" i="1" s="1"/>
  <c r="G2850" i="1"/>
  <c r="H2850" i="1" s="1"/>
  <c r="G2851" i="1"/>
  <c r="H2851" i="1" s="1"/>
  <c r="G2852" i="1"/>
  <c r="H2852" i="1" s="1"/>
  <c r="G2853" i="1"/>
  <c r="H2853" i="1" s="1"/>
  <c r="G2854" i="1"/>
  <c r="H2854" i="1" s="1"/>
  <c r="G2855" i="1"/>
  <c r="H2855" i="1" s="1"/>
  <c r="G2856" i="1"/>
  <c r="H2856" i="1" s="1"/>
  <c r="G2857" i="1"/>
  <c r="H2857" i="1" s="1"/>
  <c r="G2858" i="1"/>
  <c r="H2858" i="1" s="1"/>
  <c r="G2859" i="1"/>
  <c r="H2859" i="1" s="1"/>
  <c r="G2860" i="1"/>
  <c r="H2860" i="1" s="1"/>
  <c r="G2861" i="1"/>
  <c r="H2861" i="1" s="1"/>
  <c r="G2862" i="1"/>
  <c r="H2862" i="1" s="1"/>
  <c r="G2863" i="1"/>
  <c r="H2863" i="1" s="1"/>
  <c r="G2864" i="1"/>
  <c r="H2864" i="1" s="1"/>
  <c r="G2865" i="1"/>
  <c r="H2865" i="1" s="1"/>
  <c r="G2866" i="1"/>
  <c r="H2866" i="1" s="1"/>
  <c r="G2867" i="1"/>
  <c r="H2867" i="1" s="1"/>
  <c r="G2868" i="1"/>
  <c r="H2868" i="1" s="1"/>
  <c r="G2869" i="1"/>
  <c r="H2869" i="1" s="1"/>
  <c r="G2870" i="1"/>
  <c r="H2870" i="1" s="1"/>
  <c r="G2871" i="1"/>
  <c r="H2871" i="1" s="1"/>
  <c r="G2872" i="1"/>
  <c r="H2872" i="1" s="1"/>
  <c r="G2873" i="1"/>
  <c r="H2873" i="1" s="1"/>
  <c r="G2874" i="1"/>
  <c r="G2875" i="1"/>
  <c r="H2875" i="1" s="1"/>
  <c r="G2876" i="1"/>
  <c r="H2876" i="1" s="1"/>
  <c r="G2877" i="1"/>
  <c r="H2877" i="1" s="1"/>
  <c r="G2878" i="1"/>
  <c r="H2878" i="1" s="1"/>
  <c r="G2879" i="1"/>
  <c r="H2879" i="1" s="1"/>
  <c r="G2880" i="1"/>
  <c r="H2880" i="1" s="1"/>
  <c r="G2881" i="1"/>
  <c r="H2881" i="1" s="1"/>
  <c r="G2882" i="1"/>
  <c r="H2882" i="1" s="1"/>
  <c r="G2883" i="1"/>
  <c r="H2883" i="1" s="1"/>
  <c r="G2884" i="1"/>
  <c r="H2884" i="1" s="1"/>
  <c r="G2885" i="1"/>
  <c r="H2885" i="1" s="1"/>
  <c r="G2886" i="1"/>
  <c r="H2886" i="1" s="1"/>
  <c r="G2887" i="1"/>
  <c r="H2887" i="1" s="1"/>
  <c r="G2888" i="1"/>
  <c r="H2888" i="1" s="1"/>
  <c r="G2889" i="1"/>
  <c r="H2889" i="1" s="1"/>
  <c r="G2890" i="1"/>
  <c r="H2890" i="1" s="1"/>
  <c r="G2891" i="1"/>
  <c r="H2891" i="1" s="1"/>
  <c r="G2892" i="1"/>
  <c r="H2892" i="1" s="1"/>
  <c r="G2893" i="1"/>
  <c r="H2893" i="1" s="1"/>
  <c r="G2894" i="1"/>
  <c r="H2894" i="1" s="1"/>
  <c r="G2895" i="1"/>
  <c r="H2895" i="1" s="1"/>
  <c r="G2896" i="1"/>
  <c r="H2896" i="1" s="1"/>
  <c r="G2897" i="1"/>
  <c r="H2897" i="1" s="1"/>
  <c r="G2898" i="1"/>
  <c r="H2898" i="1" s="1"/>
  <c r="G2899" i="1"/>
  <c r="H2899" i="1" s="1"/>
  <c r="G2900" i="1"/>
  <c r="H2900" i="1" s="1"/>
  <c r="G2901" i="1"/>
  <c r="H2901" i="1" s="1"/>
  <c r="G2902" i="1"/>
  <c r="H2902" i="1" s="1"/>
  <c r="G2903" i="1"/>
  <c r="H2903" i="1" s="1"/>
  <c r="G2904" i="1"/>
  <c r="H2904" i="1" s="1"/>
  <c r="G2905" i="1"/>
  <c r="H2905" i="1" s="1"/>
  <c r="G2906" i="1"/>
  <c r="H2906" i="1" s="1"/>
  <c r="G2907" i="1"/>
  <c r="H2907" i="1" s="1"/>
  <c r="G2908" i="1"/>
  <c r="H2908" i="1" s="1"/>
  <c r="G2909" i="1"/>
  <c r="H2909" i="1" s="1"/>
  <c r="G2910" i="1"/>
  <c r="H2910" i="1" s="1"/>
  <c r="G2911" i="1"/>
  <c r="H2911" i="1" s="1"/>
  <c r="G2912" i="1"/>
  <c r="H2912" i="1" s="1"/>
  <c r="G2913" i="1"/>
  <c r="H2913" i="1" s="1"/>
  <c r="G2914" i="1"/>
  <c r="H2914" i="1" s="1"/>
  <c r="G2915" i="1"/>
  <c r="H2915" i="1" s="1"/>
  <c r="G2916" i="1"/>
  <c r="G2917" i="1"/>
  <c r="H2917" i="1" s="1"/>
  <c r="G2918" i="1"/>
  <c r="H2918" i="1" s="1"/>
  <c r="G2919" i="1"/>
  <c r="H2919" i="1" s="1"/>
  <c r="G2920" i="1"/>
  <c r="H2920" i="1" s="1"/>
  <c r="G2921" i="1"/>
  <c r="H2921" i="1" s="1"/>
  <c r="G2922" i="1"/>
  <c r="H2922" i="1" s="1"/>
  <c r="G2923" i="1"/>
  <c r="H2923" i="1" s="1"/>
  <c r="G2924" i="1"/>
  <c r="H2924" i="1" s="1"/>
  <c r="G2925" i="1"/>
  <c r="H2925" i="1" s="1"/>
  <c r="G2926" i="1"/>
  <c r="H2926" i="1" s="1"/>
  <c r="G2927" i="1"/>
  <c r="H2927" i="1" s="1"/>
  <c r="G2928" i="1"/>
  <c r="H2928" i="1" s="1"/>
  <c r="G2929" i="1"/>
  <c r="H2929" i="1" s="1"/>
  <c r="G2930" i="1"/>
  <c r="H2930" i="1" s="1"/>
  <c r="G2931" i="1"/>
  <c r="H2931" i="1" s="1"/>
  <c r="G2932" i="1"/>
  <c r="H2932" i="1" s="1"/>
  <c r="G2933" i="1"/>
  <c r="H2933" i="1" s="1"/>
  <c r="G2934" i="1"/>
  <c r="H2934" i="1" s="1"/>
  <c r="G2935" i="1"/>
  <c r="H2935" i="1" s="1"/>
  <c r="G2936" i="1"/>
  <c r="H2936" i="1" s="1"/>
  <c r="G2937" i="1"/>
  <c r="H2937" i="1" s="1"/>
  <c r="G2938" i="1"/>
  <c r="G2939" i="1"/>
  <c r="H2939" i="1" s="1"/>
  <c r="G2940" i="1"/>
  <c r="H2940" i="1" s="1"/>
  <c r="G2941" i="1"/>
  <c r="H2941" i="1" s="1"/>
  <c r="G2942" i="1"/>
  <c r="H2942" i="1" s="1"/>
  <c r="G2943" i="1"/>
  <c r="H2943" i="1" s="1"/>
  <c r="G2944" i="1"/>
  <c r="H2944" i="1" s="1"/>
  <c r="G2945" i="1"/>
  <c r="H2945" i="1" s="1"/>
  <c r="G2946" i="1"/>
  <c r="H2946" i="1" s="1"/>
  <c r="G2947" i="1"/>
  <c r="H2947" i="1" s="1"/>
  <c r="G2948" i="1"/>
  <c r="H2948" i="1" s="1"/>
  <c r="G2949" i="1"/>
  <c r="H2949" i="1" s="1"/>
  <c r="G2950" i="1"/>
  <c r="H2950" i="1" s="1"/>
  <c r="G2951" i="1"/>
  <c r="H2951" i="1" s="1"/>
  <c r="G2952" i="1"/>
  <c r="H2952" i="1" s="1"/>
  <c r="G2953" i="1"/>
  <c r="H2953" i="1" s="1"/>
  <c r="G2954" i="1"/>
  <c r="G2955" i="1"/>
  <c r="H2955" i="1" s="1"/>
  <c r="G2956" i="1"/>
  <c r="H2956" i="1" s="1"/>
  <c r="G2957" i="1"/>
  <c r="H2957" i="1" s="1"/>
  <c r="G2958" i="1"/>
  <c r="H2958" i="1" s="1"/>
  <c r="G2959" i="1"/>
  <c r="H2959" i="1" s="1"/>
  <c r="G2960" i="1"/>
  <c r="H2960" i="1" s="1"/>
  <c r="G2961" i="1"/>
  <c r="H2961" i="1" s="1"/>
  <c r="G2962" i="1"/>
  <c r="H2962" i="1" s="1"/>
  <c r="G2963" i="1"/>
  <c r="H2963" i="1" s="1"/>
  <c r="G2964" i="1"/>
  <c r="H2964" i="1" s="1"/>
  <c r="G2965" i="1"/>
  <c r="H2965" i="1" s="1"/>
  <c r="G2966" i="1"/>
  <c r="H2966" i="1" s="1"/>
  <c r="G2967" i="1"/>
  <c r="H2967" i="1" s="1"/>
  <c r="G2968" i="1"/>
  <c r="H2968" i="1" s="1"/>
  <c r="G2969" i="1"/>
  <c r="H2969" i="1" s="1"/>
  <c r="G2970" i="1"/>
  <c r="H2970" i="1" s="1"/>
  <c r="G2971" i="1"/>
  <c r="H2971" i="1" s="1"/>
  <c r="G2972" i="1"/>
  <c r="H2972" i="1" s="1"/>
  <c r="G2973" i="1"/>
  <c r="H2973" i="1" s="1"/>
  <c r="G2974" i="1"/>
  <c r="H2974" i="1" s="1"/>
  <c r="G2975" i="1"/>
  <c r="H2975" i="1" s="1"/>
  <c r="G2976" i="1"/>
  <c r="H2976" i="1" s="1"/>
  <c r="G2977" i="1"/>
  <c r="H2977" i="1" s="1"/>
  <c r="G2978" i="1"/>
  <c r="H2978" i="1" s="1"/>
  <c r="G2979" i="1"/>
  <c r="H2979" i="1" s="1"/>
  <c r="G2980" i="1"/>
  <c r="H2980" i="1" s="1"/>
  <c r="G2981" i="1"/>
  <c r="G2982" i="1"/>
  <c r="H2982" i="1" s="1"/>
  <c r="G2983" i="1"/>
  <c r="H2983" i="1" s="1"/>
  <c r="G2984" i="1"/>
  <c r="H2984" i="1" s="1"/>
  <c r="G2985" i="1"/>
  <c r="H2985" i="1" s="1"/>
  <c r="G2986" i="1"/>
  <c r="H2986" i="1" s="1"/>
  <c r="G2987" i="1"/>
  <c r="H2987" i="1" s="1"/>
  <c r="G2988" i="1"/>
  <c r="H2988" i="1" s="1"/>
  <c r="G2989" i="1"/>
  <c r="H2989" i="1" s="1"/>
  <c r="G2990" i="1"/>
  <c r="H2990" i="1" s="1"/>
  <c r="G2991" i="1"/>
  <c r="H2991" i="1" s="1"/>
  <c r="G2992" i="1"/>
  <c r="H2992" i="1" s="1"/>
  <c r="G2993" i="1"/>
  <c r="H2993" i="1" s="1"/>
  <c r="G2994" i="1"/>
  <c r="H2994" i="1" s="1"/>
  <c r="G2995" i="1"/>
  <c r="H2995" i="1" s="1"/>
  <c r="G2996" i="1"/>
  <c r="H2996" i="1" s="1"/>
  <c r="G2997" i="1"/>
  <c r="H2997" i="1" s="1"/>
  <c r="G2998" i="1"/>
  <c r="H2998" i="1" s="1"/>
  <c r="G2999" i="1"/>
  <c r="H2999" i="1" s="1"/>
  <c r="G3000" i="1"/>
  <c r="H3000" i="1" s="1"/>
  <c r="G3001" i="1"/>
  <c r="H3001" i="1" s="1"/>
  <c r="G3002" i="1"/>
  <c r="H3002" i="1" s="1"/>
  <c r="G3003" i="1"/>
  <c r="H3003" i="1" s="1"/>
  <c r="G3004" i="1"/>
  <c r="H3004" i="1" s="1"/>
  <c r="G3005" i="1"/>
  <c r="H3005" i="1" s="1"/>
  <c r="G3006" i="1"/>
  <c r="H3006" i="1" s="1"/>
  <c r="G3007" i="1"/>
  <c r="H3007" i="1" s="1"/>
  <c r="G3008" i="1"/>
  <c r="H3008" i="1" s="1"/>
  <c r="G3009" i="1"/>
  <c r="H3009" i="1" s="1"/>
  <c r="G3010" i="1"/>
  <c r="H3010" i="1" s="1"/>
  <c r="G3011" i="1"/>
  <c r="H3011" i="1" s="1"/>
  <c r="G3012" i="1"/>
  <c r="H3012" i="1" s="1"/>
  <c r="G3013" i="1"/>
  <c r="H3013" i="1" s="1"/>
  <c r="G3014" i="1"/>
  <c r="H3014" i="1" s="1"/>
  <c r="G3015" i="1"/>
  <c r="H3015" i="1" s="1"/>
  <c r="G3016" i="1"/>
  <c r="H3016" i="1" s="1"/>
  <c r="G3017" i="1"/>
  <c r="H3017" i="1" s="1"/>
  <c r="G3018" i="1"/>
  <c r="H3018" i="1" s="1"/>
  <c r="G3019" i="1"/>
  <c r="H3019" i="1" s="1"/>
  <c r="G3020" i="1"/>
  <c r="H3020" i="1" s="1"/>
  <c r="G3021" i="1"/>
  <c r="H3021" i="1" s="1"/>
  <c r="G3022" i="1"/>
  <c r="H3022" i="1" s="1"/>
  <c r="G3023" i="1"/>
  <c r="H3023" i="1" s="1"/>
  <c r="G3024" i="1"/>
  <c r="H3024" i="1" s="1"/>
  <c r="G3025" i="1"/>
  <c r="H3025" i="1" s="1"/>
  <c r="G3026" i="1"/>
  <c r="H3026" i="1" s="1"/>
  <c r="G3027" i="1"/>
  <c r="H3027" i="1" s="1"/>
  <c r="G3028" i="1"/>
  <c r="G3029" i="1"/>
  <c r="H3029" i="1" s="1"/>
  <c r="G3030" i="1"/>
  <c r="H3030" i="1" s="1"/>
  <c r="G3031" i="1"/>
  <c r="H3031" i="1" s="1"/>
  <c r="G3032" i="1"/>
  <c r="H3032" i="1" s="1"/>
  <c r="G3033" i="1"/>
  <c r="H3033" i="1" s="1"/>
  <c r="G3034" i="1"/>
  <c r="H3034" i="1" s="1"/>
  <c r="G3035" i="1"/>
  <c r="H3035" i="1" s="1"/>
  <c r="G3036" i="1"/>
  <c r="H3036" i="1" s="1"/>
  <c r="G3037" i="1"/>
  <c r="H3037" i="1" s="1"/>
  <c r="G3038" i="1"/>
  <c r="H3038" i="1" s="1"/>
  <c r="G3039" i="1"/>
  <c r="H3039" i="1" s="1"/>
  <c r="G3040" i="1"/>
  <c r="H3040" i="1" s="1"/>
  <c r="G3041" i="1"/>
  <c r="H3041" i="1" s="1"/>
  <c r="G3042" i="1"/>
  <c r="H3042" i="1" s="1"/>
  <c r="G3043" i="1"/>
  <c r="H3043" i="1" s="1"/>
  <c r="G3044" i="1"/>
  <c r="H3044" i="1" s="1"/>
  <c r="G3045" i="1"/>
  <c r="H3045" i="1" s="1"/>
  <c r="G3046" i="1"/>
  <c r="H3046" i="1" s="1"/>
  <c r="G3047" i="1"/>
  <c r="H3047" i="1" s="1"/>
  <c r="G3048" i="1"/>
  <c r="H3048" i="1" s="1"/>
  <c r="G3049" i="1"/>
  <c r="H3049" i="1" s="1"/>
  <c r="G3050" i="1"/>
  <c r="H3050" i="1" s="1"/>
  <c r="G3051" i="1"/>
  <c r="H3051" i="1" s="1"/>
  <c r="G3052" i="1"/>
  <c r="H3052" i="1" s="1"/>
  <c r="G3053" i="1"/>
  <c r="H3053" i="1" s="1"/>
  <c r="G3054" i="1"/>
  <c r="H3054" i="1" s="1"/>
  <c r="G3055" i="1"/>
  <c r="H3055" i="1" s="1"/>
  <c r="G3056" i="1"/>
  <c r="H3056" i="1" s="1"/>
  <c r="G3057" i="1"/>
  <c r="H3057" i="1" s="1"/>
  <c r="G3058" i="1"/>
  <c r="H3058" i="1" s="1"/>
  <c r="G3059" i="1"/>
  <c r="H3059" i="1" s="1"/>
  <c r="G3060" i="1"/>
  <c r="H3060" i="1" s="1"/>
  <c r="G3061" i="1"/>
  <c r="H3061" i="1" s="1"/>
  <c r="G3062" i="1"/>
  <c r="H3062" i="1" s="1"/>
  <c r="G3063" i="1"/>
  <c r="H3063" i="1" s="1"/>
  <c r="G3064" i="1"/>
  <c r="H3064" i="1" s="1"/>
  <c r="G3065" i="1"/>
  <c r="H3065" i="1" s="1"/>
  <c r="G3066" i="1"/>
  <c r="H3066" i="1" s="1"/>
  <c r="G3067" i="1"/>
  <c r="H3067" i="1" s="1"/>
  <c r="G3068" i="1"/>
  <c r="H3068" i="1" s="1"/>
  <c r="G3069" i="1"/>
  <c r="H3069" i="1" s="1"/>
  <c r="G3070" i="1"/>
  <c r="H3070" i="1" s="1"/>
  <c r="G3071" i="1"/>
  <c r="H3071" i="1" s="1"/>
  <c r="G3072" i="1"/>
  <c r="H3072" i="1" s="1"/>
  <c r="G3073" i="1"/>
  <c r="H3073" i="1" s="1"/>
  <c r="G3074" i="1"/>
  <c r="H3074" i="1" s="1"/>
  <c r="G3075" i="1"/>
  <c r="H3075" i="1" s="1"/>
  <c r="G3076" i="1"/>
  <c r="H3076" i="1" s="1"/>
  <c r="G3077" i="1"/>
  <c r="H3077" i="1" s="1"/>
  <c r="G3078" i="1"/>
  <c r="H3078" i="1" s="1"/>
  <c r="G3079" i="1"/>
  <c r="H3079" i="1" s="1"/>
  <c r="G3080" i="1"/>
  <c r="H3080" i="1" s="1"/>
  <c r="G3081" i="1"/>
  <c r="H3081" i="1" s="1"/>
  <c r="G3082" i="1"/>
  <c r="H3082" i="1" s="1"/>
  <c r="G3083" i="1"/>
  <c r="H3083" i="1" s="1"/>
  <c r="G3084" i="1"/>
  <c r="H3084" i="1" s="1"/>
  <c r="G3085" i="1"/>
  <c r="H3085" i="1" s="1"/>
  <c r="G3086" i="1"/>
  <c r="H3086" i="1" s="1"/>
  <c r="G3087" i="1"/>
  <c r="H3087" i="1" s="1"/>
  <c r="G3088" i="1"/>
  <c r="H3088" i="1" s="1"/>
  <c r="G3089" i="1"/>
  <c r="H3089" i="1" s="1"/>
  <c r="G3090" i="1"/>
  <c r="H3090" i="1" s="1"/>
  <c r="G3091" i="1"/>
  <c r="H3091" i="1" s="1"/>
  <c r="G3092" i="1"/>
  <c r="H3092" i="1" s="1"/>
  <c r="G3093" i="1"/>
  <c r="H3093" i="1" s="1"/>
  <c r="G3094" i="1"/>
  <c r="H3094" i="1" s="1"/>
  <c r="G3095" i="1"/>
  <c r="H3095" i="1" s="1"/>
  <c r="G3096" i="1"/>
  <c r="H3096" i="1" s="1"/>
  <c r="G3097" i="1"/>
  <c r="H3097" i="1" s="1"/>
  <c r="G3098" i="1"/>
  <c r="H3098" i="1" s="1"/>
  <c r="G3099" i="1"/>
  <c r="H3099" i="1" s="1"/>
  <c r="G3100" i="1"/>
  <c r="H3100" i="1" s="1"/>
  <c r="G3101" i="1"/>
  <c r="H3101" i="1" s="1"/>
  <c r="G3102" i="1"/>
  <c r="H3102" i="1" s="1"/>
  <c r="G3103" i="1"/>
  <c r="H3103" i="1" s="1"/>
  <c r="G3104" i="1"/>
  <c r="H3104" i="1" s="1"/>
  <c r="G3105" i="1"/>
  <c r="H3105" i="1" s="1"/>
  <c r="G3106" i="1"/>
  <c r="H3106" i="1" s="1"/>
  <c r="G3107" i="1"/>
  <c r="H3107" i="1" s="1"/>
  <c r="G3108" i="1"/>
  <c r="H3108" i="1" s="1"/>
  <c r="G3109" i="1"/>
  <c r="H3109" i="1" s="1"/>
  <c r="G3110" i="1"/>
  <c r="H3110" i="1" s="1"/>
  <c r="G3111" i="1"/>
  <c r="H3111" i="1" s="1"/>
  <c r="G3112" i="1"/>
  <c r="H3112" i="1" s="1"/>
  <c r="G3113" i="1"/>
  <c r="H3113" i="1" s="1"/>
  <c r="G3114" i="1"/>
  <c r="H3114" i="1" s="1"/>
  <c r="G3115" i="1"/>
  <c r="H3115" i="1" s="1"/>
  <c r="G3116" i="1"/>
  <c r="H3116" i="1" s="1"/>
  <c r="G3117" i="1"/>
  <c r="H3117" i="1" s="1"/>
  <c r="G3118" i="1"/>
  <c r="H3118" i="1" s="1"/>
  <c r="G3119" i="1"/>
  <c r="H3119" i="1" s="1"/>
  <c r="G3120" i="1"/>
  <c r="H3120" i="1" s="1"/>
  <c r="G3121" i="1"/>
  <c r="H3121" i="1" s="1"/>
  <c r="G3122" i="1"/>
  <c r="H3122" i="1" s="1"/>
  <c r="G3123" i="1"/>
  <c r="H3123" i="1" s="1"/>
  <c r="G3124" i="1"/>
  <c r="H3124" i="1" s="1"/>
  <c r="G3125" i="1"/>
  <c r="H3125" i="1" s="1"/>
  <c r="G3126" i="1"/>
  <c r="H3126" i="1" s="1"/>
  <c r="G3127" i="1"/>
  <c r="H3127" i="1" s="1"/>
  <c r="G3128" i="1"/>
  <c r="H3128" i="1" s="1"/>
  <c r="G3129" i="1"/>
  <c r="H3129" i="1" s="1"/>
  <c r="G3130" i="1"/>
  <c r="H3130" i="1" s="1"/>
  <c r="G3131" i="1"/>
  <c r="H3131" i="1" s="1"/>
  <c r="G3132" i="1"/>
  <c r="H3132" i="1" s="1"/>
  <c r="G3133" i="1"/>
  <c r="H3133" i="1" s="1"/>
  <c r="G3134" i="1"/>
  <c r="H3134" i="1" s="1"/>
  <c r="G3135" i="1"/>
  <c r="H3135" i="1" s="1"/>
  <c r="G3136" i="1"/>
  <c r="H3136" i="1" s="1"/>
  <c r="G3137" i="1"/>
  <c r="H3137" i="1" s="1"/>
  <c r="G3138" i="1"/>
  <c r="H3138" i="1" s="1"/>
  <c r="G3139" i="1"/>
  <c r="H3139" i="1" s="1"/>
  <c r="G3140" i="1"/>
  <c r="H3140" i="1" s="1"/>
  <c r="G3141" i="1"/>
  <c r="H3141" i="1" s="1"/>
  <c r="G3142" i="1"/>
  <c r="H3142" i="1" s="1"/>
  <c r="G3143" i="1"/>
  <c r="H3143" i="1" s="1"/>
  <c r="G3144" i="1"/>
  <c r="H3144" i="1" s="1"/>
  <c r="G3145" i="1"/>
  <c r="H3145" i="1" s="1"/>
  <c r="G3146" i="1"/>
  <c r="H3146" i="1" s="1"/>
  <c r="G3147" i="1"/>
  <c r="H3147" i="1" s="1"/>
  <c r="G3148" i="1"/>
  <c r="H3148" i="1" s="1"/>
  <c r="G3149" i="1"/>
  <c r="H3149" i="1" s="1"/>
  <c r="G3150" i="1"/>
  <c r="H3150" i="1" s="1"/>
  <c r="G3151" i="1"/>
  <c r="H3151" i="1" s="1"/>
  <c r="G3152" i="1"/>
  <c r="H3152" i="1" s="1"/>
  <c r="G3153" i="1"/>
  <c r="H3153" i="1" s="1"/>
  <c r="G3154" i="1"/>
  <c r="H3154" i="1" s="1"/>
  <c r="G3155" i="1"/>
  <c r="H3155" i="1" s="1"/>
  <c r="G3156" i="1"/>
  <c r="H3156" i="1" s="1"/>
  <c r="G3157" i="1"/>
  <c r="H3157" i="1" s="1"/>
  <c r="G3158" i="1"/>
  <c r="H3158" i="1" s="1"/>
  <c r="G3159" i="1"/>
  <c r="H3159" i="1" s="1"/>
  <c r="G3160" i="1"/>
  <c r="H3160" i="1" s="1"/>
  <c r="G3161" i="1"/>
  <c r="H3161" i="1" s="1"/>
  <c r="G3162" i="1"/>
  <c r="H3162" i="1" s="1"/>
  <c r="G3163" i="1"/>
  <c r="H3163" i="1" s="1"/>
  <c r="G3164" i="1"/>
  <c r="H3164" i="1" s="1"/>
  <c r="G3165" i="1"/>
  <c r="H3165" i="1" s="1"/>
  <c r="G3166" i="1"/>
  <c r="H3166" i="1" s="1"/>
  <c r="G3167" i="1"/>
  <c r="H3167" i="1" s="1"/>
  <c r="G3168" i="1"/>
  <c r="H3168" i="1" s="1"/>
  <c r="G3169" i="1"/>
  <c r="H3169" i="1" s="1"/>
  <c r="G3170" i="1"/>
  <c r="H3170" i="1" s="1"/>
  <c r="G3171" i="1"/>
  <c r="H3171" i="1" s="1"/>
  <c r="G3172" i="1"/>
  <c r="H3172" i="1" s="1"/>
  <c r="G3173" i="1"/>
  <c r="H3173" i="1" s="1"/>
  <c r="G3174" i="1"/>
  <c r="H3174" i="1" s="1"/>
  <c r="G3175" i="1"/>
  <c r="H3175" i="1" s="1"/>
  <c r="G3176" i="1"/>
  <c r="H3176" i="1" s="1"/>
  <c r="G3177" i="1"/>
  <c r="H3177" i="1" s="1"/>
  <c r="G3178" i="1"/>
  <c r="H3178" i="1" s="1"/>
  <c r="G3179" i="1"/>
  <c r="H3179" i="1" s="1"/>
  <c r="G3180" i="1"/>
  <c r="H3180" i="1" s="1"/>
  <c r="G3181" i="1"/>
  <c r="H3181" i="1" s="1"/>
  <c r="G3182" i="1"/>
  <c r="H3182" i="1" s="1"/>
  <c r="G3183" i="1"/>
  <c r="H3183" i="1" s="1"/>
  <c r="G3184" i="1"/>
  <c r="H3184" i="1" s="1"/>
  <c r="G3185" i="1"/>
  <c r="H3185" i="1" s="1"/>
  <c r="G3186" i="1"/>
  <c r="H3186" i="1" s="1"/>
  <c r="G3187" i="1"/>
  <c r="H3187" i="1" s="1"/>
  <c r="G3188" i="1"/>
  <c r="H3188" i="1" s="1"/>
  <c r="G3189" i="1"/>
  <c r="H3189" i="1" s="1"/>
  <c r="G3190" i="1"/>
  <c r="H3190" i="1" s="1"/>
  <c r="G3191" i="1"/>
  <c r="H3191" i="1" s="1"/>
  <c r="G3192" i="1"/>
  <c r="H3192" i="1" s="1"/>
  <c r="G3193" i="1"/>
  <c r="H3193" i="1" s="1"/>
  <c r="G3194" i="1"/>
  <c r="H3194" i="1" s="1"/>
  <c r="G3195" i="1"/>
  <c r="H3195" i="1" s="1"/>
  <c r="G3196" i="1"/>
  <c r="H3196" i="1" s="1"/>
  <c r="G3197" i="1"/>
  <c r="H3197" i="1" s="1"/>
  <c r="G3198" i="1"/>
  <c r="H3198" i="1" s="1"/>
  <c r="G3199" i="1"/>
  <c r="H3199" i="1" s="1"/>
  <c r="G3200" i="1"/>
  <c r="H3200" i="1" s="1"/>
  <c r="G3201" i="1"/>
  <c r="H3201" i="1" s="1"/>
  <c r="G3202" i="1"/>
  <c r="H3202" i="1" s="1"/>
  <c r="G3203" i="1"/>
  <c r="H3203" i="1" s="1"/>
  <c r="G3204" i="1"/>
  <c r="H3204" i="1" s="1"/>
  <c r="G3205" i="1"/>
  <c r="H3205" i="1" s="1"/>
  <c r="G3206" i="1"/>
  <c r="H3206" i="1" s="1"/>
  <c r="G3207" i="1"/>
  <c r="H3207" i="1" s="1"/>
  <c r="G3208" i="1"/>
  <c r="H3208" i="1" s="1"/>
  <c r="G3209" i="1"/>
  <c r="H3209" i="1" s="1"/>
  <c r="G3210" i="1"/>
  <c r="H3210" i="1" s="1"/>
  <c r="G3211" i="1"/>
  <c r="H3211" i="1" s="1"/>
  <c r="G3212" i="1"/>
  <c r="H3212" i="1" s="1"/>
  <c r="G3213" i="1"/>
  <c r="H3213" i="1" s="1"/>
  <c r="G3214" i="1"/>
  <c r="H3214" i="1" s="1"/>
  <c r="G3215" i="1"/>
  <c r="H3215" i="1" s="1"/>
  <c r="G3216" i="1"/>
  <c r="H3216" i="1" s="1"/>
  <c r="G3217" i="1"/>
  <c r="H3217" i="1" s="1"/>
  <c r="G3218" i="1"/>
  <c r="H3218" i="1" s="1"/>
  <c r="G3219" i="1"/>
  <c r="H3219" i="1" s="1"/>
  <c r="G3220" i="1"/>
  <c r="H3220" i="1" s="1"/>
  <c r="G3221" i="1"/>
  <c r="H3221" i="1" s="1"/>
  <c r="G1304" i="1"/>
  <c r="H1304" i="1" s="1"/>
  <c r="G1303" i="1"/>
  <c r="H1303" i="1" s="1"/>
  <c r="H1318" i="1"/>
  <c r="H1911" i="1"/>
  <c r="H1892" i="1"/>
  <c r="H1914" i="1"/>
  <c r="H1930" i="1"/>
  <c r="H1962" i="1"/>
  <c r="H2010" i="1"/>
  <c r="H2026" i="1"/>
  <c r="H2058" i="1"/>
  <c r="H2164" i="1"/>
  <c r="H2282" i="1"/>
  <c r="H2340" i="1"/>
  <c r="H2372" i="1"/>
  <c r="H2420" i="1"/>
  <c r="H2469" i="1"/>
  <c r="H2501" i="1"/>
  <c r="H2506" i="1"/>
  <c r="H2532" i="1"/>
  <c r="H2548" i="1"/>
  <c r="H2580" i="1"/>
  <c r="H2586" i="1"/>
  <c r="H2645" i="1"/>
  <c r="H2650" i="1"/>
  <c r="H2693" i="1"/>
  <c r="H2756" i="1"/>
  <c r="H2788" i="1"/>
  <c r="H2820" i="1"/>
  <c r="H2821" i="1"/>
  <c r="H2874" i="1"/>
  <c r="H2916" i="1"/>
  <c r="H2938" i="1"/>
  <c r="H2954" i="1"/>
  <c r="H2981" i="1"/>
  <c r="H3028" i="1"/>
  <c r="H1316" i="1"/>
  <c r="H1317" i="1"/>
  <c r="H1319" i="1"/>
  <c r="H1323" i="1"/>
  <c r="H1364" i="1"/>
  <c r="H1444" i="1"/>
  <c r="H1445" i="1"/>
  <c r="H1514" i="1"/>
  <c r="H1573" i="1"/>
  <c r="H1588" i="1"/>
  <c r="H1594" i="1"/>
  <c r="H1610" i="1"/>
  <c r="H1642" i="1"/>
  <c r="H1674" i="1"/>
  <c r="H1690" i="1"/>
  <c r="H1716" i="1"/>
  <c r="H1717" i="1"/>
  <c r="H1780" i="1"/>
  <c r="G3" i="1"/>
  <c r="H3" i="1" s="1"/>
  <c r="G4" i="1"/>
  <c r="H4" i="1" s="1"/>
  <c r="G5" i="1"/>
  <c r="H5" i="1" s="1"/>
  <c r="G6" i="1"/>
  <c r="H6" i="1" s="1"/>
  <c r="G7" i="1"/>
  <c r="H7" i="1" s="1"/>
  <c r="G8" i="1"/>
  <c r="H8" i="1" s="1"/>
  <c r="G9" i="1"/>
  <c r="H9" i="1" s="1"/>
  <c r="G10" i="1"/>
  <c r="H10" i="1" s="1"/>
  <c r="G11" i="1"/>
  <c r="H11" i="1" s="1"/>
  <c r="G12" i="1"/>
  <c r="H12" i="1" s="1"/>
  <c r="G13" i="1"/>
  <c r="H13" i="1" s="1"/>
  <c r="G14" i="1"/>
  <c r="H14" i="1" s="1"/>
  <c r="G15" i="1"/>
  <c r="H15" i="1" s="1"/>
  <c r="G16" i="1"/>
  <c r="H16" i="1" s="1"/>
  <c r="G17" i="1"/>
  <c r="H17" i="1" s="1"/>
  <c r="G18" i="1"/>
  <c r="H18" i="1" s="1"/>
  <c r="G19" i="1"/>
  <c r="H19" i="1" s="1"/>
  <c r="G20" i="1"/>
  <c r="H20" i="1" s="1"/>
  <c r="G21" i="1"/>
  <c r="H21" i="1" s="1"/>
  <c r="G22" i="1"/>
  <c r="H22" i="1" s="1"/>
  <c r="G23" i="1"/>
  <c r="H23" i="1" s="1"/>
  <c r="G24" i="1"/>
  <c r="H24" i="1" s="1"/>
  <c r="G25" i="1"/>
  <c r="H25" i="1" s="1"/>
  <c r="G26" i="1"/>
  <c r="H26" i="1" s="1"/>
  <c r="G27" i="1"/>
  <c r="H27" i="1" s="1"/>
  <c r="G28" i="1"/>
  <c r="H28" i="1" s="1"/>
  <c r="G29" i="1"/>
  <c r="H29" i="1" s="1"/>
  <c r="G30" i="1"/>
  <c r="H30" i="1" s="1"/>
  <c r="G31" i="1"/>
  <c r="H31" i="1" s="1"/>
  <c r="G32" i="1"/>
  <c r="H32" i="1" s="1"/>
  <c r="G33" i="1"/>
  <c r="H33" i="1" s="1"/>
  <c r="G34" i="1"/>
  <c r="H34" i="1" s="1"/>
  <c r="G35" i="1"/>
  <c r="H35" i="1" s="1"/>
  <c r="G36" i="1"/>
  <c r="H36" i="1" s="1"/>
  <c r="G37" i="1"/>
  <c r="H37" i="1" s="1"/>
  <c r="G38" i="1"/>
  <c r="H38" i="1" s="1"/>
  <c r="G39" i="1"/>
  <c r="H39" i="1" s="1"/>
  <c r="G40" i="1"/>
  <c r="H40" i="1" s="1"/>
  <c r="G41" i="1"/>
  <c r="H41" i="1" s="1"/>
  <c r="G42" i="1"/>
  <c r="H42" i="1" s="1"/>
  <c r="G43" i="1"/>
  <c r="H43" i="1" s="1"/>
  <c r="G44" i="1"/>
  <c r="H44" i="1" s="1"/>
  <c r="G45" i="1"/>
  <c r="H45" i="1" s="1"/>
  <c r="G46" i="1"/>
  <c r="H46" i="1" s="1"/>
  <c r="G47" i="1"/>
  <c r="H47" i="1" s="1"/>
  <c r="G48" i="1"/>
  <c r="H48" i="1" s="1"/>
  <c r="G49" i="1"/>
  <c r="H49" i="1" s="1"/>
  <c r="G50" i="1"/>
  <c r="H50" i="1" s="1"/>
  <c r="G51" i="1"/>
  <c r="H51" i="1" s="1"/>
  <c r="G52" i="1"/>
  <c r="H52" i="1" s="1"/>
  <c r="G53" i="1"/>
  <c r="H53" i="1" s="1"/>
  <c r="G54" i="1"/>
  <c r="H54" i="1" s="1"/>
  <c r="G55" i="1"/>
  <c r="H55" i="1" s="1"/>
  <c r="G56" i="1"/>
  <c r="H56" i="1" s="1"/>
  <c r="G57" i="1"/>
  <c r="H57" i="1" s="1"/>
  <c r="G58" i="1"/>
  <c r="H58" i="1" s="1"/>
  <c r="G59" i="1"/>
  <c r="H59" i="1" s="1"/>
  <c r="G60" i="1"/>
  <c r="H60" i="1" s="1"/>
  <c r="G61" i="1"/>
  <c r="H61" i="1" s="1"/>
  <c r="G62" i="1"/>
  <c r="H62" i="1" s="1"/>
  <c r="G63" i="1"/>
  <c r="H63" i="1" s="1"/>
  <c r="G64" i="1"/>
  <c r="H64" i="1" s="1"/>
  <c r="G65" i="1"/>
  <c r="H65" i="1" s="1"/>
  <c r="G66" i="1"/>
  <c r="H66" i="1" s="1"/>
  <c r="G67" i="1"/>
  <c r="H67" i="1" s="1"/>
  <c r="G68" i="1"/>
  <c r="H68" i="1" s="1"/>
  <c r="G69" i="1"/>
  <c r="H69" i="1" s="1"/>
  <c r="G70" i="1"/>
  <c r="H70" i="1" s="1"/>
  <c r="G71" i="1"/>
  <c r="H71" i="1" s="1"/>
  <c r="G72" i="1"/>
  <c r="H72" i="1" s="1"/>
  <c r="G73" i="1"/>
  <c r="H73" i="1" s="1"/>
  <c r="G74" i="1"/>
  <c r="H74" i="1" s="1"/>
  <c r="G75" i="1"/>
  <c r="H75" i="1" s="1"/>
  <c r="G76" i="1"/>
  <c r="H76" i="1" s="1"/>
  <c r="G77" i="1"/>
  <c r="H77" i="1" s="1"/>
  <c r="G78" i="1"/>
  <c r="H78" i="1" s="1"/>
  <c r="G79" i="1"/>
  <c r="H79" i="1" s="1"/>
  <c r="G80" i="1"/>
  <c r="H80" i="1" s="1"/>
  <c r="G81" i="1"/>
  <c r="H81" i="1" s="1"/>
  <c r="G82" i="1"/>
  <c r="H82" i="1" s="1"/>
  <c r="G83" i="1"/>
  <c r="H83" i="1" s="1"/>
  <c r="G84" i="1"/>
  <c r="H84" i="1" s="1"/>
  <c r="G85" i="1"/>
  <c r="H85" i="1" s="1"/>
  <c r="G86" i="1"/>
  <c r="H86" i="1" s="1"/>
  <c r="G87" i="1"/>
  <c r="H87" i="1" s="1"/>
  <c r="G88" i="1"/>
  <c r="H88" i="1" s="1"/>
  <c r="G89" i="1"/>
  <c r="H89" i="1" s="1"/>
  <c r="G90" i="1"/>
  <c r="H90" i="1" s="1"/>
  <c r="G91" i="1"/>
  <c r="H91" i="1" s="1"/>
  <c r="G92" i="1"/>
  <c r="H92" i="1" s="1"/>
  <c r="G93" i="1"/>
  <c r="H93" i="1" s="1"/>
  <c r="G94" i="1"/>
  <c r="H94" i="1" s="1"/>
  <c r="G95" i="1"/>
  <c r="H95" i="1" s="1"/>
  <c r="G96" i="1"/>
  <c r="H96" i="1" s="1"/>
  <c r="G97" i="1"/>
  <c r="H97" i="1" s="1"/>
  <c r="G98" i="1"/>
  <c r="H98" i="1" s="1"/>
  <c r="G99" i="1"/>
  <c r="H99" i="1" s="1"/>
  <c r="G100" i="1"/>
  <c r="H100" i="1" s="1"/>
  <c r="G101" i="1"/>
  <c r="H101" i="1" s="1"/>
  <c r="G102" i="1"/>
  <c r="H102" i="1" s="1"/>
  <c r="G103" i="1"/>
  <c r="H103" i="1" s="1"/>
  <c r="G104" i="1"/>
  <c r="H104" i="1" s="1"/>
  <c r="G105" i="1"/>
  <c r="H105" i="1" s="1"/>
  <c r="G106" i="1"/>
  <c r="H106" i="1" s="1"/>
  <c r="G107" i="1"/>
  <c r="H107" i="1" s="1"/>
  <c r="G108" i="1"/>
  <c r="H108" i="1" s="1"/>
  <c r="G109" i="1"/>
  <c r="H109" i="1" s="1"/>
  <c r="G110" i="1"/>
  <c r="H110" i="1" s="1"/>
  <c r="G111" i="1"/>
  <c r="H111" i="1" s="1"/>
  <c r="G112" i="1"/>
  <c r="H112" i="1" s="1"/>
  <c r="G113" i="1"/>
  <c r="H113" i="1" s="1"/>
  <c r="G114" i="1"/>
  <c r="H114" i="1" s="1"/>
  <c r="G115" i="1"/>
  <c r="H115" i="1" s="1"/>
  <c r="G116" i="1"/>
  <c r="H116" i="1" s="1"/>
  <c r="G117" i="1"/>
  <c r="H117" i="1" s="1"/>
  <c r="G118" i="1"/>
  <c r="H118" i="1" s="1"/>
  <c r="G119" i="1"/>
  <c r="H119" i="1" s="1"/>
  <c r="G120" i="1"/>
  <c r="H120" i="1" s="1"/>
  <c r="G121" i="1"/>
  <c r="H121" i="1" s="1"/>
  <c r="G122" i="1"/>
  <c r="H122" i="1" s="1"/>
  <c r="G123" i="1"/>
  <c r="H123" i="1" s="1"/>
  <c r="G124" i="1"/>
  <c r="H124" i="1" s="1"/>
  <c r="G125" i="1"/>
  <c r="H125" i="1" s="1"/>
  <c r="G126" i="1"/>
  <c r="H126" i="1" s="1"/>
  <c r="G127" i="1"/>
  <c r="H127" i="1" s="1"/>
  <c r="G128" i="1"/>
  <c r="H128" i="1" s="1"/>
  <c r="G129" i="1"/>
  <c r="H129" i="1" s="1"/>
  <c r="G130" i="1"/>
  <c r="H130" i="1" s="1"/>
  <c r="G131" i="1"/>
  <c r="H131" i="1" s="1"/>
  <c r="G132" i="1"/>
  <c r="H132" i="1" s="1"/>
  <c r="G133" i="1"/>
  <c r="H133" i="1" s="1"/>
  <c r="G134" i="1"/>
  <c r="H134" i="1" s="1"/>
  <c r="G135" i="1"/>
  <c r="H135" i="1" s="1"/>
  <c r="G136" i="1"/>
  <c r="H136" i="1" s="1"/>
  <c r="G137" i="1"/>
  <c r="H137" i="1" s="1"/>
  <c r="G138" i="1"/>
  <c r="H138" i="1" s="1"/>
  <c r="G139" i="1"/>
  <c r="H139" i="1" s="1"/>
  <c r="G140" i="1"/>
  <c r="H140" i="1" s="1"/>
  <c r="G141" i="1"/>
  <c r="H141" i="1" s="1"/>
  <c r="G142" i="1"/>
  <c r="H142" i="1" s="1"/>
  <c r="G143" i="1"/>
  <c r="H143" i="1" s="1"/>
  <c r="G144" i="1"/>
  <c r="H144" i="1" s="1"/>
  <c r="G145" i="1"/>
  <c r="H145" i="1" s="1"/>
  <c r="G146" i="1"/>
  <c r="H146" i="1" s="1"/>
  <c r="G147" i="1"/>
  <c r="H147" i="1" s="1"/>
  <c r="G148" i="1"/>
  <c r="H148" i="1" s="1"/>
  <c r="G149" i="1"/>
  <c r="H149" i="1" s="1"/>
  <c r="G150" i="1"/>
  <c r="H150" i="1" s="1"/>
  <c r="G151" i="1"/>
  <c r="H151" i="1" s="1"/>
  <c r="G152" i="1"/>
  <c r="H152" i="1" s="1"/>
  <c r="G153" i="1"/>
  <c r="H153" i="1" s="1"/>
  <c r="G154" i="1"/>
  <c r="H154" i="1" s="1"/>
  <c r="G155" i="1"/>
  <c r="H155" i="1" s="1"/>
  <c r="G156" i="1"/>
  <c r="H156" i="1" s="1"/>
  <c r="G157" i="1"/>
  <c r="H157" i="1" s="1"/>
  <c r="G158" i="1"/>
  <c r="H158" i="1" s="1"/>
  <c r="G159" i="1"/>
  <c r="H159" i="1" s="1"/>
  <c r="G160" i="1"/>
  <c r="H160" i="1" s="1"/>
  <c r="G161" i="1"/>
  <c r="H161" i="1" s="1"/>
  <c r="G162" i="1"/>
  <c r="H162" i="1" s="1"/>
  <c r="G163" i="1"/>
  <c r="H163" i="1" s="1"/>
  <c r="G164" i="1"/>
  <c r="H164" i="1" s="1"/>
  <c r="G165" i="1"/>
  <c r="H165" i="1" s="1"/>
  <c r="G166" i="1"/>
  <c r="H166" i="1" s="1"/>
  <c r="G167" i="1"/>
  <c r="H167" i="1" s="1"/>
  <c r="G168" i="1"/>
  <c r="H168" i="1" s="1"/>
  <c r="G169" i="1"/>
  <c r="H169" i="1" s="1"/>
  <c r="G170" i="1"/>
  <c r="H170" i="1" s="1"/>
  <c r="G171" i="1"/>
  <c r="H171" i="1" s="1"/>
  <c r="G172" i="1"/>
  <c r="H172" i="1" s="1"/>
  <c r="G173" i="1"/>
  <c r="H173" i="1" s="1"/>
  <c r="G174" i="1"/>
  <c r="H174" i="1" s="1"/>
  <c r="G175" i="1"/>
  <c r="H175" i="1" s="1"/>
  <c r="G176" i="1"/>
  <c r="H176" i="1" s="1"/>
  <c r="G177" i="1"/>
  <c r="H177" i="1" s="1"/>
  <c r="G178" i="1"/>
  <c r="H178" i="1" s="1"/>
  <c r="G179" i="1"/>
  <c r="H179" i="1" s="1"/>
  <c r="G180" i="1"/>
  <c r="H180" i="1" s="1"/>
  <c r="G181" i="1"/>
  <c r="H181" i="1" s="1"/>
  <c r="G182" i="1"/>
  <c r="H182" i="1" s="1"/>
  <c r="G183" i="1"/>
  <c r="H183" i="1" s="1"/>
  <c r="G184" i="1"/>
  <c r="H184" i="1" s="1"/>
  <c r="G185" i="1"/>
  <c r="H185" i="1" s="1"/>
  <c r="G186" i="1"/>
  <c r="H186" i="1" s="1"/>
  <c r="G187" i="1"/>
  <c r="H187" i="1" s="1"/>
  <c r="G188" i="1"/>
  <c r="H188" i="1" s="1"/>
  <c r="G189" i="1"/>
  <c r="H189" i="1" s="1"/>
  <c r="G190" i="1"/>
  <c r="H190" i="1" s="1"/>
  <c r="G191" i="1"/>
  <c r="H191" i="1" s="1"/>
  <c r="G192" i="1"/>
  <c r="H192" i="1" s="1"/>
  <c r="G193" i="1"/>
  <c r="H193" i="1" s="1"/>
  <c r="G194" i="1"/>
  <c r="H194" i="1" s="1"/>
  <c r="G195" i="1"/>
  <c r="H195" i="1" s="1"/>
  <c r="G196" i="1"/>
  <c r="H196" i="1" s="1"/>
  <c r="G197" i="1"/>
  <c r="H197" i="1" s="1"/>
  <c r="G198" i="1"/>
  <c r="H198" i="1" s="1"/>
  <c r="G199" i="1"/>
  <c r="H199" i="1" s="1"/>
  <c r="G200" i="1"/>
  <c r="H200" i="1" s="1"/>
  <c r="G201" i="1"/>
  <c r="H201" i="1" s="1"/>
  <c r="G202" i="1"/>
  <c r="H202" i="1" s="1"/>
  <c r="G203" i="1"/>
  <c r="H203" i="1" s="1"/>
  <c r="G204" i="1"/>
  <c r="H204" i="1" s="1"/>
  <c r="G205" i="1"/>
  <c r="H205" i="1" s="1"/>
  <c r="G206" i="1"/>
  <c r="H206" i="1" s="1"/>
  <c r="G207" i="1"/>
  <c r="H207" i="1" s="1"/>
  <c r="G208" i="1"/>
  <c r="H208" i="1" s="1"/>
  <c r="G209" i="1"/>
  <c r="H209" i="1" s="1"/>
  <c r="G210" i="1"/>
  <c r="H210" i="1" s="1"/>
  <c r="G211" i="1"/>
  <c r="H211" i="1" s="1"/>
  <c r="G212" i="1"/>
  <c r="H212" i="1" s="1"/>
  <c r="G213" i="1"/>
  <c r="H213" i="1" s="1"/>
  <c r="G214" i="1"/>
  <c r="H214" i="1" s="1"/>
  <c r="G215" i="1"/>
  <c r="H215" i="1" s="1"/>
  <c r="G216" i="1"/>
  <c r="H216" i="1" s="1"/>
  <c r="G217" i="1"/>
  <c r="H217" i="1" s="1"/>
  <c r="G218" i="1"/>
  <c r="H218" i="1" s="1"/>
  <c r="G219" i="1"/>
  <c r="H219" i="1" s="1"/>
  <c r="G220" i="1"/>
  <c r="H220" i="1" s="1"/>
  <c r="G221" i="1"/>
  <c r="H221" i="1" s="1"/>
  <c r="G222" i="1"/>
  <c r="H222" i="1" s="1"/>
  <c r="G223" i="1"/>
  <c r="H223" i="1" s="1"/>
  <c r="G224" i="1"/>
  <c r="H224" i="1" s="1"/>
  <c r="G225" i="1"/>
  <c r="H225" i="1" s="1"/>
  <c r="G226" i="1"/>
  <c r="H226" i="1" s="1"/>
  <c r="G227" i="1"/>
  <c r="H227" i="1" s="1"/>
  <c r="G228" i="1"/>
  <c r="H228" i="1" s="1"/>
  <c r="G229" i="1"/>
  <c r="H229" i="1" s="1"/>
  <c r="G230" i="1"/>
  <c r="H230" i="1" s="1"/>
  <c r="G231" i="1"/>
  <c r="H231" i="1" s="1"/>
  <c r="G232" i="1"/>
  <c r="H232" i="1" s="1"/>
  <c r="G233" i="1"/>
  <c r="H233" i="1" s="1"/>
  <c r="G234" i="1"/>
  <c r="H234" i="1" s="1"/>
  <c r="G235" i="1"/>
  <c r="H235" i="1" s="1"/>
  <c r="G236" i="1"/>
  <c r="H236" i="1" s="1"/>
  <c r="G237" i="1"/>
  <c r="H237" i="1" s="1"/>
  <c r="G238" i="1"/>
  <c r="H238" i="1" s="1"/>
  <c r="G239" i="1"/>
  <c r="H239" i="1" s="1"/>
  <c r="G240" i="1"/>
  <c r="H240" i="1" s="1"/>
  <c r="G241" i="1"/>
  <c r="H241" i="1" s="1"/>
  <c r="G242" i="1"/>
  <c r="H242" i="1" s="1"/>
  <c r="G243" i="1"/>
  <c r="H243" i="1" s="1"/>
  <c r="G244" i="1"/>
  <c r="H244" i="1" s="1"/>
  <c r="G245" i="1"/>
  <c r="H245" i="1" s="1"/>
  <c r="G246" i="1"/>
  <c r="H246" i="1" s="1"/>
  <c r="G247" i="1"/>
  <c r="H247" i="1" s="1"/>
  <c r="G248" i="1"/>
  <c r="H248" i="1" s="1"/>
  <c r="G249" i="1"/>
  <c r="H249" i="1" s="1"/>
  <c r="G250" i="1"/>
  <c r="H250" i="1" s="1"/>
  <c r="G251" i="1"/>
  <c r="H251" i="1" s="1"/>
  <c r="G252" i="1"/>
  <c r="H252" i="1" s="1"/>
  <c r="G253" i="1"/>
  <c r="H253" i="1" s="1"/>
  <c r="G254" i="1"/>
  <c r="H254" i="1" s="1"/>
  <c r="G255" i="1"/>
  <c r="H255" i="1" s="1"/>
  <c r="G256" i="1"/>
  <c r="H256" i="1" s="1"/>
  <c r="G257" i="1"/>
  <c r="H257" i="1" s="1"/>
  <c r="G258" i="1"/>
  <c r="H258" i="1" s="1"/>
  <c r="G259" i="1"/>
  <c r="H259" i="1" s="1"/>
  <c r="G260" i="1"/>
  <c r="H260" i="1" s="1"/>
  <c r="G261" i="1"/>
  <c r="H261" i="1" s="1"/>
  <c r="G262" i="1"/>
  <c r="H262" i="1" s="1"/>
  <c r="G263" i="1"/>
  <c r="H263" i="1" s="1"/>
  <c r="G264" i="1"/>
  <c r="H264" i="1" s="1"/>
  <c r="G265" i="1"/>
  <c r="H265" i="1" s="1"/>
  <c r="G266" i="1"/>
  <c r="H266" i="1" s="1"/>
  <c r="G267" i="1"/>
  <c r="H267" i="1" s="1"/>
  <c r="G268" i="1"/>
  <c r="H268" i="1" s="1"/>
  <c r="G269" i="1"/>
  <c r="H269" i="1" s="1"/>
  <c r="G270" i="1"/>
  <c r="H270" i="1" s="1"/>
  <c r="G271" i="1"/>
  <c r="H271" i="1" s="1"/>
  <c r="G272" i="1"/>
  <c r="H272" i="1" s="1"/>
  <c r="G273" i="1"/>
  <c r="H273" i="1" s="1"/>
  <c r="G274" i="1"/>
  <c r="H274" i="1" s="1"/>
  <c r="G275" i="1"/>
  <c r="H275" i="1" s="1"/>
  <c r="G276" i="1"/>
  <c r="H276" i="1" s="1"/>
  <c r="G277" i="1"/>
  <c r="H277" i="1" s="1"/>
  <c r="G278" i="1"/>
  <c r="H278" i="1" s="1"/>
  <c r="G279" i="1"/>
  <c r="H279" i="1" s="1"/>
  <c r="G280" i="1"/>
  <c r="H280" i="1" s="1"/>
  <c r="G281" i="1"/>
  <c r="H281" i="1" s="1"/>
  <c r="G282" i="1"/>
  <c r="H282" i="1" s="1"/>
  <c r="G283" i="1"/>
  <c r="H283" i="1" s="1"/>
  <c r="G284" i="1"/>
  <c r="H284" i="1" s="1"/>
  <c r="G285" i="1"/>
  <c r="H285" i="1" s="1"/>
  <c r="G286" i="1"/>
  <c r="H286" i="1" s="1"/>
  <c r="G287" i="1"/>
  <c r="H287" i="1" s="1"/>
  <c r="G288" i="1"/>
  <c r="H288" i="1" s="1"/>
  <c r="G289" i="1"/>
  <c r="H289" i="1" s="1"/>
  <c r="G290" i="1"/>
  <c r="H290" i="1" s="1"/>
  <c r="G291" i="1"/>
  <c r="H291" i="1" s="1"/>
  <c r="G292" i="1"/>
  <c r="H292" i="1" s="1"/>
  <c r="G293" i="1"/>
  <c r="H293" i="1" s="1"/>
  <c r="G294" i="1"/>
  <c r="H294" i="1" s="1"/>
  <c r="G295" i="1"/>
  <c r="H295" i="1" s="1"/>
  <c r="G296" i="1"/>
  <c r="H296" i="1" s="1"/>
  <c r="G297" i="1"/>
  <c r="H297" i="1" s="1"/>
  <c r="G298" i="1"/>
  <c r="H298" i="1" s="1"/>
  <c r="G299" i="1"/>
  <c r="H299" i="1" s="1"/>
  <c r="G300" i="1"/>
  <c r="H300" i="1" s="1"/>
  <c r="G301" i="1"/>
  <c r="H301" i="1" s="1"/>
  <c r="G302" i="1"/>
  <c r="H302" i="1" s="1"/>
  <c r="G303" i="1"/>
  <c r="H303" i="1" s="1"/>
  <c r="G304" i="1"/>
  <c r="H304" i="1" s="1"/>
  <c r="G305" i="1"/>
  <c r="H305" i="1" s="1"/>
  <c r="G306" i="1"/>
  <c r="H306" i="1" s="1"/>
  <c r="G307" i="1"/>
  <c r="H307" i="1" s="1"/>
  <c r="G308" i="1"/>
  <c r="H308" i="1" s="1"/>
  <c r="G309" i="1"/>
  <c r="H309" i="1" s="1"/>
  <c r="G310" i="1"/>
  <c r="H310" i="1" s="1"/>
  <c r="G311" i="1"/>
  <c r="H311" i="1" s="1"/>
  <c r="G312" i="1"/>
  <c r="H312" i="1" s="1"/>
  <c r="G313" i="1"/>
  <c r="H313" i="1" s="1"/>
  <c r="G314" i="1"/>
  <c r="H314" i="1" s="1"/>
  <c r="G315" i="1"/>
  <c r="H315" i="1" s="1"/>
  <c r="G316" i="1"/>
  <c r="H316" i="1" s="1"/>
  <c r="G317" i="1"/>
  <c r="H317" i="1" s="1"/>
  <c r="G318" i="1"/>
  <c r="H318" i="1" s="1"/>
  <c r="G319" i="1"/>
  <c r="H319" i="1" s="1"/>
  <c r="G320" i="1"/>
  <c r="H320" i="1" s="1"/>
  <c r="G321" i="1"/>
  <c r="H321" i="1" s="1"/>
  <c r="G322" i="1"/>
  <c r="H322" i="1" s="1"/>
  <c r="G323" i="1"/>
  <c r="H323" i="1" s="1"/>
  <c r="G324" i="1"/>
  <c r="H324" i="1" s="1"/>
  <c r="G325" i="1"/>
  <c r="H325" i="1" s="1"/>
  <c r="G326" i="1"/>
  <c r="H326" i="1" s="1"/>
  <c r="G327" i="1"/>
  <c r="H327" i="1" s="1"/>
  <c r="G328" i="1"/>
  <c r="H328" i="1" s="1"/>
  <c r="G329" i="1"/>
  <c r="H329" i="1" s="1"/>
  <c r="G330" i="1"/>
  <c r="H330" i="1" s="1"/>
  <c r="G331" i="1"/>
  <c r="H331" i="1" s="1"/>
  <c r="G332" i="1"/>
  <c r="H332" i="1" s="1"/>
  <c r="G333" i="1"/>
  <c r="H333" i="1" s="1"/>
  <c r="G334" i="1"/>
  <c r="H334" i="1" s="1"/>
  <c r="G335" i="1"/>
  <c r="H335" i="1" s="1"/>
  <c r="G336" i="1"/>
  <c r="H336" i="1" s="1"/>
  <c r="G337" i="1"/>
  <c r="H337" i="1" s="1"/>
  <c r="G338" i="1"/>
  <c r="H338" i="1" s="1"/>
  <c r="G339" i="1"/>
  <c r="H339" i="1" s="1"/>
  <c r="G340" i="1"/>
  <c r="H340" i="1" s="1"/>
  <c r="G341" i="1"/>
  <c r="H341" i="1" s="1"/>
  <c r="G342" i="1"/>
  <c r="H342" i="1" s="1"/>
  <c r="G343" i="1"/>
  <c r="H343" i="1" s="1"/>
  <c r="G344" i="1"/>
  <c r="H344" i="1" s="1"/>
  <c r="G345" i="1"/>
  <c r="H345" i="1" s="1"/>
  <c r="G346" i="1"/>
  <c r="H346" i="1" s="1"/>
  <c r="G347" i="1"/>
  <c r="H347" i="1" s="1"/>
  <c r="G348" i="1"/>
  <c r="H348" i="1" s="1"/>
  <c r="G349" i="1"/>
  <c r="H349" i="1" s="1"/>
  <c r="G350" i="1"/>
  <c r="H350" i="1" s="1"/>
  <c r="G351" i="1"/>
  <c r="H351" i="1" s="1"/>
  <c r="G352" i="1"/>
  <c r="H352" i="1" s="1"/>
  <c r="G353" i="1"/>
  <c r="H353" i="1" s="1"/>
  <c r="G354" i="1"/>
  <c r="H354" i="1" s="1"/>
  <c r="G355" i="1"/>
  <c r="H355" i="1" s="1"/>
  <c r="G356" i="1"/>
  <c r="H356" i="1" s="1"/>
  <c r="G357" i="1"/>
  <c r="H357" i="1" s="1"/>
  <c r="G358" i="1"/>
  <c r="H358" i="1" s="1"/>
  <c r="G359" i="1"/>
  <c r="H359" i="1" s="1"/>
  <c r="G360" i="1"/>
  <c r="H360" i="1" s="1"/>
  <c r="G361" i="1"/>
  <c r="H361" i="1" s="1"/>
  <c r="G362" i="1"/>
  <c r="H362" i="1" s="1"/>
  <c r="G363" i="1"/>
  <c r="H363" i="1" s="1"/>
  <c r="G364" i="1"/>
  <c r="H364" i="1" s="1"/>
  <c r="G365" i="1"/>
  <c r="H365" i="1" s="1"/>
  <c r="G366" i="1"/>
  <c r="H366" i="1" s="1"/>
  <c r="G367" i="1"/>
  <c r="H367" i="1" s="1"/>
  <c r="G368" i="1"/>
  <c r="H368" i="1" s="1"/>
  <c r="G369" i="1"/>
  <c r="H369" i="1" s="1"/>
  <c r="G370" i="1"/>
  <c r="H370" i="1" s="1"/>
  <c r="G371" i="1"/>
  <c r="H371" i="1" s="1"/>
  <c r="G372" i="1"/>
  <c r="H372" i="1" s="1"/>
  <c r="G373" i="1"/>
  <c r="H373" i="1" s="1"/>
  <c r="G374" i="1"/>
  <c r="H374" i="1" s="1"/>
  <c r="G375" i="1"/>
  <c r="H375" i="1" s="1"/>
  <c r="G376" i="1"/>
  <c r="H376" i="1" s="1"/>
  <c r="G377" i="1"/>
  <c r="H377" i="1" s="1"/>
  <c r="G378" i="1"/>
  <c r="H378" i="1" s="1"/>
  <c r="G379" i="1"/>
  <c r="H379" i="1" s="1"/>
  <c r="G380" i="1"/>
  <c r="H380" i="1" s="1"/>
  <c r="G381" i="1"/>
  <c r="H381" i="1" s="1"/>
  <c r="G382" i="1"/>
  <c r="H382" i="1" s="1"/>
  <c r="G383" i="1"/>
  <c r="H383" i="1" s="1"/>
  <c r="G384" i="1"/>
  <c r="H384" i="1" s="1"/>
  <c r="G385" i="1"/>
  <c r="H385" i="1" s="1"/>
  <c r="G386" i="1"/>
  <c r="H386" i="1" s="1"/>
  <c r="G387" i="1"/>
  <c r="H387" i="1" s="1"/>
  <c r="G388" i="1"/>
  <c r="H388" i="1" s="1"/>
  <c r="G389" i="1"/>
  <c r="H389" i="1" s="1"/>
  <c r="G390" i="1"/>
  <c r="H390" i="1" s="1"/>
  <c r="G391" i="1"/>
  <c r="H391" i="1" s="1"/>
  <c r="G392" i="1"/>
  <c r="H392" i="1" s="1"/>
  <c r="G393" i="1"/>
  <c r="H393" i="1" s="1"/>
  <c r="G394" i="1"/>
  <c r="H394" i="1" s="1"/>
  <c r="G395" i="1"/>
  <c r="H395" i="1" s="1"/>
  <c r="G396" i="1"/>
  <c r="H396" i="1" s="1"/>
  <c r="G397" i="1"/>
  <c r="H397" i="1" s="1"/>
  <c r="G398" i="1"/>
  <c r="H398" i="1" s="1"/>
  <c r="G399" i="1"/>
  <c r="H399" i="1" s="1"/>
  <c r="G400" i="1"/>
  <c r="H400" i="1" s="1"/>
  <c r="G401" i="1"/>
  <c r="H401" i="1" s="1"/>
  <c r="G402" i="1"/>
  <c r="H402" i="1" s="1"/>
  <c r="G403" i="1"/>
  <c r="H403" i="1" s="1"/>
  <c r="G404" i="1"/>
  <c r="H404" i="1" s="1"/>
  <c r="G405" i="1"/>
  <c r="H405" i="1" s="1"/>
  <c r="G406" i="1"/>
  <c r="H406" i="1" s="1"/>
  <c r="G407" i="1"/>
  <c r="H407" i="1" s="1"/>
  <c r="G408" i="1"/>
  <c r="H408" i="1" s="1"/>
  <c r="G409" i="1"/>
  <c r="H409" i="1" s="1"/>
  <c r="G410" i="1"/>
  <c r="H410" i="1" s="1"/>
  <c r="G411" i="1"/>
  <c r="H411" i="1" s="1"/>
  <c r="G412" i="1"/>
  <c r="H412" i="1" s="1"/>
  <c r="G413" i="1"/>
  <c r="H413" i="1" s="1"/>
  <c r="G414" i="1"/>
  <c r="H414" i="1" s="1"/>
  <c r="G415" i="1"/>
  <c r="H415" i="1" s="1"/>
  <c r="G416" i="1"/>
  <c r="H416" i="1" s="1"/>
  <c r="G417" i="1"/>
  <c r="H417" i="1" s="1"/>
  <c r="G418" i="1"/>
  <c r="H418" i="1" s="1"/>
  <c r="G419" i="1"/>
  <c r="H419" i="1" s="1"/>
  <c r="G420" i="1"/>
  <c r="H420" i="1" s="1"/>
  <c r="G421" i="1"/>
  <c r="H421" i="1" s="1"/>
  <c r="G422" i="1"/>
  <c r="H422" i="1" s="1"/>
  <c r="G423" i="1"/>
  <c r="H423" i="1" s="1"/>
  <c r="G424" i="1"/>
  <c r="H424" i="1" s="1"/>
  <c r="G425" i="1"/>
  <c r="H425" i="1" s="1"/>
  <c r="G426" i="1"/>
  <c r="H426" i="1" s="1"/>
  <c r="G427" i="1"/>
  <c r="H427" i="1" s="1"/>
  <c r="G428" i="1"/>
  <c r="H428" i="1" s="1"/>
  <c r="G429" i="1"/>
  <c r="H429" i="1" s="1"/>
  <c r="G430" i="1"/>
  <c r="H430" i="1" s="1"/>
  <c r="G431" i="1"/>
  <c r="H431" i="1" s="1"/>
  <c r="G432" i="1"/>
  <c r="H432" i="1" s="1"/>
  <c r="G433" i="1"/>
  <c r="H433" i="1" s="1"/>
  <c r="G434" i="1"/>
  <c r="H434" i="1" s="1"/>
  <c r="G435" i="1"/>
  <c r="H435" i="1" s="1"/>
  <c r="G436" i="1"/>
  <c r="H436" i="1" s="1"/>
  <c r="G437" i="1"/>
  <c r="H437" i="1" s="1"/>
  <c r="G438" i="1"/>
  <c r="H438" i="1" s="1"/>
  <c r="G439" i="1"/>
  <c r="H439" i="1" s="1"/>
  <c r="G440" i="1"/>
  <c r="H440" i="1" s="1"/>
  <c r="G441" i="1"/>
  <c r="H441" i="1" s="1"/>
  <c r="G442" i="1"/>
  <c r="H442" i="1" s="1"/>
  <c r="G443" i="1"/>
  <c r="H443" i="1" s="1"/>
  <c r="G444" i="1"/>
  <c r="H444" i="1" s="1"/>
  <c r="G445" i="1"/>
  <c r="H445" i="1" s="1"/>
  <c r="G446" i="1"/>
  <c r="H446" i="1" s="1"/>
  <c r="G447" i="1"/>
  <c r="H447" i="1" s="1"/>
  <c r="G448" i="1"/>
  <c r="H448" i="1" s="1"/>
  <c r="G449" i="1"/>
  <c r="H449" i="1" s="1"/>
  <c r="G450" i="1"/>
  <c r="H450" i="1" s="1"/>
  <c r="G451" i="1"/>
  <c r="H451" i="1" s="1"/>
  <c r="G452" i="1"/>
  <c r="H452" i="1" s="1"/>
  <c r="G453" i="1"/>
  <c r="H453" i="1" s="1"/>
  <c r="G454" i="1"/>
  <c r="H454" i="1" s="1"/>
  <c r="G455" i="1"/>
  <c r="H455" i="1" s="1"/>
  <c r="G456" i="1"/>
  <c r="H456" i="1" s="1"/>
  <c r="G457" i="1"/>
  <c r="H457" i="1" s="1"/>
  <c r="G458" i="1"/>
  <c r="H458" i="1" s="1"/>
  <c r="G459" i="1"/>
  <c r="H459" i="1" s="1"/>
  <c r="G460" i="1"/>
  <c r="H460" i="1" s="1"/>
  <c r="G461" i="1"/>
  <c r="H461" i="1" s="1"/>
  <c r="G462" i="1"/>
  <c r="H462" i="1" s="1"/>
  <c r="G463" i="1"/>
  <c r="H463" i="1" s="1"/>
  <c r="G464" i="1"/>
  <c r="H464" i="1" s="1"/>
  <c r="G465" i="1"/>
  <c r="H465" i="1" s="1"/>
  <c r="G466" i="1"/>
  <c r="H466" i="1" s="1"/>
  <c r="G467" i="1"/>
  <c r="H467" i="1" s="1"/>
  <c r="G468" i="1"/>
  <c r="H468" i="1" s="1"/>
  <c r="G469" i="1"/>
  <c r="H469" i="1" s="1"/>
  <c r="G470" i="1"/>
  <c r="H470" i="1" s="1"/>
  <c r="G471" i="1"/>
  <c r="H471" i="1" s="1"/>
  <c r="G472" i="1"/>
  <c r="H472" i="1" s="1"/>
  <c r="G473" i="1"/>
  <c r="H473" i="1" s="1"/>
  <c r="G474" i="1"/>
  <c r="H474" i="1" s="1"/>
  <c r="G475" i="1"/>
  <c r="H475" i="1" s="1"/>
  <c r="G476" i="1"/>
  <c r="H476" i="1" s="1"/>
  <c r="G477" i="1"/>
  <c r="H477" i="1" s="1"/>
  <c r="G478" i="1"/>
  <c r="H478" i="1" s="1"/>
  <c r="G479" i="1"/>
  <c r="H479" i="1" s="1"/>
  <c r="G480" i="1"/>
  <c r="H480" i="1" s="1"/>
  <c r="G481" i="1"/>
  <c r="H481" i="1" s="1"/>
  <c r="G482" i="1"/>
  <c r="H482" i="1" s="1"/>
  <c r="G483" i="1"/>
  <c r="H483" i="1" s="1"/>
  <c r="G484" i="1"/>
  <c r="H484" i="1" s="1"/>
  <c r="G485" i="1"/>
  <c r="H485" i="1" s="1"/>
  <c r="G486" i="1"/>
  <c r="H486" i="1" s="1"/>
  <c r="G487" i="1"/>
  <c r="H487" i="1" s="1"/>
  <c r="G488" i="1"/>
  <c r="H488" i="1" s="1"/>
  <c r="G489" i="1"/>
  <c r="H489" i="1" s="1"/>
  <c r="G490" i="1"/>
  <c r="H490" i="1" s="1"/>
  <c r="G491" i="1"/>
  <c r="H491" i="1" s="1"/>
  <c r="G492" i="1"/>
  <c r="H492" i="1" s="1"/>
  <c r="G493" i="1"/>
  <c r="H493" i="1" s="1"/>
  <c r="G494" i="1"/>
  <c r="H494" i="1" s="1"/>
  <c r="G495" i="1"/>
  <c r="H495" i="1" s="1"/>
  <c r="G496" i="1"/>
  <c r="H496" i="1" s="1"/>
  <c r="G497" i="1"/>
  <c r="H497" i="1" s="1"/>
  <c r="G498" i="1"/>
  <c r="H498" i="1" s="1"/>
  <c r="G499" i="1"/>
  <c r="H499" i="1" s="1"/>
  <c r="G500" i="1"/>
  <c r="H500" i="1" s="1"/>
  <c r="G501" i="1"/>
  <c r="H501" i="1" s="1"/>
  <c r="G502" i="1"/>
  <c r="H502" i="1" s="1"/>
  <c r="G503" i="1"/>
  <c r="H503" i="1" s="1"/>
  <c r="G504" i="1"/>
  <c r="H504" i="1" s="1"/>
  <c r="G505" i="1"/>
  <c r="H505" i="1" s="1"/>
  <c r="G506" i="1"/>
  <c r="H506" i="1" s="1"/>
  <c r="G507" i="1"/>
  <c r="H507" i="1" s="1"/>
  <c r="G508" i="1"/>
  <c r="H508" i="1" s="1"/>
  <c r="G509" i="1"/>
  <c r="H509" i="1" s="1"/>
  <c r="G510" i="1"/>
  <c r="H510" i="1" s="1"/>
  <c r="G511" i="1"/>
  <c r="H511" i="1" s="1"/>
  <c r="G512" i="1"/>
  <c r="H512" i="1" s="1"/>
  <c r="G513" i="1"/>
  <c r="H513" i="1" s="1"/>
  <c r="G514" i="1"/>
  <c r="H514" i="1" s="1"/>
  <c r="G515" i="1"/>
  <c r="H515" i="1" s="1"/>
  <c r="G516" i="1"/>
  <c r="H516" i="1" s="1"/>
  <c r="G517" i="1"/>
  <c r="H517" i="1" s="1"/>
  <c r="G518" i="1"/>
  <c r="H518" i="1" s="1"/>
  <c r="G519" i="1"/>
  <c r="H519" i="1" s="1"/>
  <c r="G520" i="1"/>
  <c r="H520" i="1" s="1"/>
  <c r="G521" i="1"/>
  <c r="H521" i="1" s="1"/>
  <c r="G522" i="1"/>
  <c r="H522" i="1" s="1"/>
  <c r="G523" i="1"/>
  <c r="H523" i="1" s="1"/>
  <c r="G524" i="1"/>
  <c r="H524" i="1" s="1"/>
  <c r="G525" i="1"/>
  <c r="H525" i="1" s="1"/>
  <c r="G526" i="1"/>
  <c r="H526" i="1" s="1"/>
  <c r="G527" i="1"/>
  <c r="H527" i="1" s="1"/>
  <c r="G528" i="1"/>
  <c r="H528" i="1" s="1"/>
  <c r="G529" i="1"/>
  <c r="H529" i="1" s="1"/>
  <c r="G530" i="1"/>
  <c r="H530" i="1" s="1"/>
  <c r="G531" i="1"/>
  <c r="H531" i="1" s="1"/>
  <c r="G532" i="1"/>
  <c r="H532" i="1" s="1"/>
  <c r="G533" i="1"/>
  <c r="H533" i="1" s="1"/>
  <c r="G534" i="1"/>
  <c r="H534" i="1" s="1"/>
  <c r="G535" i="1"/>
  <c r="H535" i="1" s="1"/>
  <c r="G536" i="1"/>
  <c r="H536" i="1" s="1"/>
  <c r="G537" i="1"/>
  <c r="H537" i="1" s="1"/>
  <c r="G538" i="1"/>
  <c r="H538" i="1" s="1"/>
  <c r="G539" i="1"/>
  <c r="H539" i="1" s="1"/>
  <c r="G540" i="1"/>
  <c r="H540" i="1" s="1"/>
  <c r="G541" i="1"/>
  <c r="H541" i="1" s="1"/>
  <c r="G542" i="1"/>
  <c r="H542" i="1" s="1"/>
  <c r="G543" i="1"/>
  <c r="H543" i="1" s="1"/>
  <c r="G544" i="1"/>
  <c r="H544" i="1" s="1"/>
  <c r="G545" i="1"/>
  <c r="H545" i="1" s="1"/>
  <c r="G546" i="1"/>
  <c r="H546" i="1" s="1"/>
  <c r="G547" i="1"/>
  <c r="H547" i="1" s="1"/>
  <c r="G548" i="1"/>
  <c r="H548" i="1" s="1"/>
  <c r="G549" i="1"/>
  <c r="H549" i="1" s="1"/>
  <c r="G550" i="1"/>
  <c r="H550" i="1" s="1"/>
  <c r="G551" i="1"/>
  <c r="H551" i="1" s="1"/>
  <c r="G552" i="1"/>
  <c r="H552" i="1" s="1"/>
  <c r="G553" i="1"/>
  <c r="H553" i="1" s="1"/>
  <c r="G554" i="1"/>
  <c r="H554" i="1" s="1"/>
  <c r="G555" i="1"/>
  <c r="H555" i="1" s="1"/>
  <c r="G556" i="1"/>
  <c r="H556" i="1" s="1"/>
  <c r="G557" i="1"/>
  <c r="H557" i="1" s="1"/>
  <c r="G558" i="1"/>
  <c r="H558" i="1" s="1"/>
  <c r="G559" i="1"/>
  <c r="H559" i="1" s="1"/>
  <c r="G560" i="1"/>
  <c r="H560" i="1" s="1"/>
  <c r="G561" i="1"/>
  <c r="H561" i="1" s="1"/>
  <c r="G562" i="1"/>
  <c r="H562" i="1" s="1"/>
  <c r="G563" i="1"/>
  <c r="H563" i="1" s="1"/>
  <c r="G564" i="1"/>
  <c r="H564" i="1" s="1"/>
  <c r="G565" i="1"/>
  <c r="H565" i="1" s="1"/>
  <c r="G566" i="1"/>
  <c r="H566" i="1" s="1"/>
  <c r="G567" i="1"/>
  <c r="H567" i="1" s="1"/>
  <c r="G568" i="1"/>
  <c r="H568" i="1" s="1"/>
  <c r="G569" i="1"/>
  <c r="H569" i="1" s="1"/>
  <c r="G570" i="1"/>
  <c r="H570" i="1" s="1"/>
  <c r="G571" i="1"/>
  <c r="H571" i="1" s="1"/>
  <c r="G572" i="1"/>
  <c r="H572" i="1" s="1"/>
  <c r="G573" i="1"/>
  <c r="H573" i="1" s="1"/>
  <c r="G574" i="1"/>
  <c r="H574" i="1" s="1"/>
  <c r="G575" i="1"/>
  <c r="H575" i="1" s="1"/>
  <c r="G576" i="1"/>
  <c r="H576" i="1" s="1"/>
  <c r="G577" i="1"/>
  <c r="H577" i="1" s="1"/>
  <c r="G578" i="1"/>
  <c r="H578" i="1" s="1"/>
  <c r="G579" i="1"/>
  <c r="H579" i="1" s="1"/>
  <c r="G580" i="1"/>
  <c r="H580" i="1" s="1"/>
  <c r="G581" i="1"/>
  <c r="H581" i="1" s="1"/>
  <c r="G582" i="1"/>
  <c r="H582" i="1" s="1"/>
  <c r="G583" i="1"/>
  <c r="H583" i="1" s="1"/>
  <c r="G584" i="1"/>
  <c r="H584" i="1" s="1"/>
  <c r="G585" i="1"/>
  <c r="H585" i="1" s="1"/>
  <c r="G586" i="1"/>
  <c r="H586" i="1" s="1"/>
  <c r="G587" i="1"/>
  <c r="H587" i="1" s="1"/>
  <c r="G588" i="1"/>
  <c r="H588" i="1" s="1"/>
  <c r="G589" i="1"/>
  <c r="H589" i="1" s="1"/>
  <c r="G590" i="1"/>
  <c r="H590" i="1" s="1"/>
  <c r="G591" i="1"/>
  <c r="H591" i="1" s="1"/>
  <c r="G592" i="1"/>
  <c r="H592" i="1" s="1"/>
  <c r="G593" i="1"/>
  <c r="H593" i="1" s="1"/>
  <c r="G594" i="1"/>
  <c r="H594" i="1" s="1"/>
  <c r="G595" i="1"/>
  <c r="H595" i="1" s="1"/>
  <c r="G596" i="1"/>
  <c r="H596" i="1" s="1"/>
  <c r="G597" i="1"/>
  <c r="H597" i="1" s="1"/>
  <c r="G598" i="1"/>
  <c r="H598" i="1" s="1"/>
  <c r="G599" i="1"/>
  <c r="H599" i="1" s="1"/>
  <c r="G600" i="1"/>
  <c r="H600" i="1" s="1"/>
  <c r="G601" i="1"/>
  <c r="H601" i="1" s="1"/>
  <c r="G602" i="1"/>
  <c r="H602" i="1" s="1"/>
  <c r="G603" i="1"/>
  <c r="H603" i="1" s="1"/>
  <c r="G604" i="1"/>
  <c r="H604" i="1" s="1"/>
  <c r="G605" i="1"/>
  <c r="H605" i="1" s="1"/>
  <c r="G606" i="1"/>
  <c r="H606" i="1" s="1"/>
  <c r="G607" i="1"/>
  <c r="H607" i="1" s="1"/>
  <c r="G608" i="1"/>
  <c r="H608" i="1" s="1"/>
  <c r="G609" i="1"/>
  <c r="H609" i="1" s="1"/>
  <c r="G610" i="1"/>
  <c r="H610" i="1" s="1"/>
  <c r="G611" i="1"/>
  <c r="H611" i="1" s="1"/>
  <c r="G612" i="1"/>
  <c r="H612" i="1" s="1"/>
  <c r="G613" i="1"/>
  <c r="H613" i="1" s="1"/>
  <c r="G614" i="1"/>
  <c r="H614" i="1" s="1"/>
  <c r="G615" i="1"/>
  <c r="H615" i="1" s="1"/>
  <c r="G616" i="1"/>
  <c r="H616" i="1" s="1"/>
  <c r="G617" i="1"/>
  <c r="H617" i="1" s="1"/>
  <c r="G618" i="1"/>
  <c r="H618" i="1" s="1"/>
  <c r="G619" i="1"/>
  <c r="H619" i="1" s="1"/>
  <c r="G620" i="1"/>
  <c r="H620" i="1" s="1"/>
  <c r="G621" i="1"/>
  <c r="H621" i="1" s="1"/>
  <c r="G622" i="1"/>
  <c r="H622" i="1" s="1"/>
  <c r="G623" i="1"/>
  <c r="H623" i="1" s="1"/>
  <c r="G624" i="1"/>
  <c r="H624" i="1" s="1"/>
  <c r="G625" i="1"/>
  <c r="H625" i="1" s="1"/>
  <c r="G626" i="1"/>
  <c r="H626" i="1" s="1"/>
  <c r="G627" i="1"/>
  <c r="H627" i="1" s="1"/>
  <c r="G628" i="1"/>
  <c r="H628" i="1" s="1"/>
  <c r="G629" i="1"/>
  <c r="H629" i="1" s="1"/>
  <c r="G630" i="1"/>
  <c r="H630" i="1" s="1"/>
  <c r="G631" i="1"/>
  <c r="H631" i="1" s="1"/>
  <c r="G632" i="1"/>
  <c r="H632" i="1" s="1"/>
  <c r="G633" i="1"/>
  <c r="H633" i="1" s="1"/>
  <c r="G634" i="1"/>
  <c r="H634" i="1" s="1"/>
  <c r="G635" i="1"/>
  <c r="H635" i="1" s="1"/>
  <c r="G636" i="1"/>
  <c r="H636" i="1" s="1"/>
  <c r="G637" i="1"/>
  <c r="H637" i="1" s="1"/>
  <c r="G638" i="1"/>
  <c r="H638" i="1" s="1"/>
  <c r="G639" i="1"/>
  <c r="H639" i="1" s="1"/>
  <c r="G640" i="1"/>
  <c r="H640" i="1" s="1"/>
  <c r="G641" i="1"/>
  <c r="H641" i="1" s="1"/>
  <c r="G642" i="1"/>
  <c r="H642" i="1" s="1"/>
  <c r="G643" i="1"/>
  <c r="H643" i="1" s="1"/>
  <c r="G644" i="1"/>
  <c r="H644" i="1" s="1"/>
  <c r="G645" i="1"/>
  <c r="H645" i="1" s="1"/>
  <c r="G646" i="1"/>
  <c r="H646" i="1" s="1"/>
  <c r="G647" i="1"/>
  <c r="H647" i="1" s="1"/>
  <c r="G648" i="1"/>
  <c r="H648" i="1" s="1"/>
  <c r="G649" i="1"/>
  <c r="H649" i="1" s="1"/>
  <c r="G650" i="1"/>
  <c r="H650" i="1" s="1"/>
  <c r="G651" i="1"/>
  <c r="H651" i="1" s="1"/>
  <c r="G652" i="1"/>
  <c r="H652" i="1" s="1"/>
  <c r="G653" i="1"/>
  <c r="H653" i="1" s="1"/>
  <c r="G654" i="1"/>
  <c r="H654" i="1" s="1"/>
  <c r="G655" i="1"/>
  <c r="H655" i="1" s="1"/>
  <c r="G656" i="1"/>
  <c r="H656" i="1" s="1"/>
  <c r="G657" i="1"/>
  <c r="H657" i="1" s="1"/>
  <c r="G658" i="1"/>
  <c r="H658" i="1" s="1"/>
  <c r="G659" i="1"/>
  <c r="H659" i="1" s="1"/>
  <c r="G660" i="1"/>
  <c r="H660" i="1" s="1"/>
  <c r="G661" i="1"/>
  <c r="H661" i="1" s="1"/>
  <c r="G662" i="1"/>
  <c r="H662" i="1" s="1"/>
  <c r="G663" i="1"/>
  <c r="H663" i="1" s="1"/>
  <c r="G664" i="1"/>
  <c r="H664" i="1" s="1"/>
  <c r="G665" i="1"/>
  <c r="H665" i="1" s="1"/>
  <c r="G666" i="1"/>
  <c r="H666" i="1" s="1"/>
  <c r="G667" i="1"/>
  <c r="H667" i="1" s="1"/>
  <c r="G668" i="1"/>
  <c r="H668" i="1" s="1"/>
  <c r="G669" i="1"/>
  <c r="H669" i="1" s="1"/>
  <c r="G670" i="1"/>
  <c r="H670" i="1" s="1"/>
  <c r="G671" i="1"/>
  <c r="H671" i="1" s="1"/>
  <c r="G672" i="1"/>
  <c r="H672" i="1" s="1"/>
  <c r="G673" i="1"/>
  <c r="H673" i="1" s="1"/>
  <c r="G674" i="1"/>
  <c r="H674" i="1" s="1"/>
  <c r="G675" i="1"/>
  <c r="H675" i="1" s="1"/>
  <c r="G676" i="1"/>
  <c r="H676" i="1" s="1"/>
  <c r="G677" i="1"/>
  <c r="H677" i="1" s="1"/>
  <c r="G678" i="1"/>
  <c r="H678" i="1" s="1"/>
  <c r="G679" i="1"/>
  <c r="H679" i="1" s="1"/>
  <c r="G680" i="1"/>
  <c r="H680" i="1" s="1"/>
  <c r="G681" i="1"/>
  <c r="H681" i="1" s="1"/>
  <c r="G682" i="1"/>
  <c r="H682" i="1" s="1"/>
  <c r="G683" i="1"/>
  <c r="H683" i="1" s="1"/>
  <c r="G684" i="1"/>
  <c r="H684" i="1" s="1"/>
  <c r="G685" i="1"/>
  <c r="H685" i="1" s="1"/>
  <c r="G686" i="1"/>
  <c r="H686" i="1" s="1"/>
  <c r="G687" i="1"/>
  <c r="H687" i="1" s="1"/>
  <c r="G688" i="1"/>
  <c r="H688" i="1" s="1"/>
  <c r="G689" i="1"/>
  <c r="H689" i="1" s="1"/>
  <c r="G690" i="1"/>
  <c r="H690" i="1" s="1"/>
  <c r="G691" i="1"/>
  <c r="H691" i="1" s="1"/>
  <c r="G692" i="1"/>
  <c r="H692" i="1" s="1"/>
  <c r="G693" i="1"/>
  <c r="H693" i="1" s="1"/>
  <c r="G694" i="1"/>
  <c r="H694" i="1" s="1"/>
  <c r="G695" i="1"/>
  <c r="H695" i="1" s="1"/>
  <c r="G696" i="1"/>
  <c r="H696" i="1" s="1"/>
  <c r="G697" i="1"/>
  <c r="H697" i="1" s="1"/>
  <c r="G698" i="1"/>
  <c r="H698" i="1" s="1"/>
  <c r="G699" i="1"/>
  <c r="H699" i="1" s="1"/>
  <c r="G700" i="1"/>
  <c r="H700" i="1" s="1"/>
  <c r="G701" i="1"/>
  <c r="H701" i="1" s="1"/>
  <c r="G702" i="1"/>
  <c r="H702" i="1" s="1"/>
  <c r="G703" i="1"/>
  <c r="H703" i="1" s="1"/>
  <c r="G704" i="1"/>
  <c r="H704" i="1" s="1"/>
  <c r="G705" i="1"/>
  <c r="H705" i="1" s="1"/>
  <c r="G706" i="1"/>
  <c r="H706" i="1" s="1"/>
  <c r="G707" i="1"/>
  <c r="H707" i="1" s="1"/>
  <c r="G708" i="1"/>
  <c r="H708" i="1" s="1"/>
  <c r="G709" i="1"/>
  <c r="H709" i="1" s="1"/>
  <c r="G710" i="1"/>
  <c r="H710" i="1" s="1"/>
  <c r="G711" i="1"/>
  <c r="H711" i="1" s="1"/>
  <c r="G712" i="1"/>
  <c r="H712" i="1" s="1"/>
  <c r="G713" i="1"/>
  <c r="H713" i="1" s="1"/>
  <c r="G714" i="1"/>
  <c r="H714" i="1" s="1"/>
  <c r="G715" i="1"/>
  <c r="H715" i="1" s="1"/>
  <c r="G716" i="1"/>
  <c r="H716" i="1" s="1"/>
  <c r="G717" i="1"/>
  <c r="H717" i="1" s="1"/>
  <c r="G718" i="1"/>
  <c r="H718" i="1" s="1"/>
  <c r="G719" i="1"/>
  <c r="H719" i="1" s="1"/>
  <c r="G720" i="1"/>
  <c r="H720" i="1" s="1"/>
  <c r="G721" i="1"/>
  <c r="H721" i="1" s="1"/>
  <c r="G722" i="1"/>
  <c r="H722" i="1" s="1"/>
  <c r="G723" i="1"/>
  <c r="H723" i="1" s="1"/>
  <c r="G724" i="1"/>
  <c r="H724" i="1" s="1"/>
  <c r="G725" i="1"/>
  <c r="H725" i="1" s="1"/>
  <c r="G726" i="1"/>
  <c r="H726" i="1" s="1"/>
  <c r="G727" i="1"/>
  <c r="H727" i="1" s="1"/>
  <c r="G728" i="1"/>
  <c r="H728" i="1" s="1"/>
  <c r="G729" i="1"/>
  <c r="H729" i="1" s="1"/>
  <c r="G730" i="1"/>
  <c r="H730" i="1" s="1"/>
  <c r="G731" i="1"/>
  <c r="H731" i="1" s="1"/>
  <c r="G732" i="1"/>
  <c r="H732" i="1" s="1"/>
  <c r="G733" i="1"/>
  <c r="H733" i="1" s="1"/>
  <c r="G734" i="1"/>
  <c r="H734" i="1" s="1"/>
  <c r="G735" i="1"/>
  <c r="H735" i="1" s="1"/>
  <c r="G736" i="1"/>
  <c r="H736" i="1" s="1"/>
  <c r="G737" i="1"/>
  <c r="H737" i="1" s="1"/>
  <c r="G738" i="1"/>
  <c r="H738" i="1" s="1"/>
  <c r="G739" i="1"/>
  <c r="H739" i="1" s="1"/>
  <c r="G740" i="1"/>
  <c r="H740" i="1" s="1"/>
  <c r="G741" i="1"/>
  <c r="H741" i="1" s="1"/>
  <c r="G742" i="1"/>
  <c r="H742" i="1" s="1"/>
  <c r="G743" i="1"/>
  <c r="H743" i="1" s="1"/>
  <c r="G744" i="1"/>
  <c r="H744" i="1" s="1"/>
  <c r="G745" i="1"/>
  <c r="H745" i="1" s="1"/>
  <c r="G746" i="1"/>
  <c r="H746" i="1" s="1"/>
  <c r="G747" i="1"/>
  <c r="H747" i="1" s="1"/>
  <c r="G748" i="1"/>
  <c r="H748" i="1" s="1"/>
  <c r="G749" i="1"/>
  <c r="H749" i="1" s="1"/>
  <c r="G750" i="1"/>
  <c r="H750" i="1" s="1"/>
  <c r="G751" i="1"/>
  <c r="H751" i="1" s="1"/>
  <c r="G752" i="1"/>
  <c r="H752" i="1" s="1"/>
  <c r="G753" i="1"/>
  <c r="H753" i="1" s="1"/>
  <c r="G754" i="1"/>
  <c r="H754" i="1" s="1"/>
  <c r="G755" i="1"/>
  <c r="H755" i="1" s="1"/>
  <c r="G756" i="1"/>
  <c r="H756" i="1" s="1"/>
  <c r="G757" i="1"/>
  <c r="H757" i="1" s="1"/>
  <c r="G758" i="1"/>
  <c r="H758" i="1" s="1"/>
  <c r="G759" i="1"/>
  <c r="H759" i="1" s="1"/>
  <c r="G760" i="1"/>
  <c r="H760" i="1" s="1"/>
  <c r="G761" i="1"/>
  <c r="H761" i="1" s="1"/>
  <c r="G762" i="1"/>
  <c r="H762" i="1" s="1"/>
  <c r="G763" i="1"/>
  <c r="H763" i="1" s="1"/>
  <c r="G764" i="1"/>
  <c r="H764" i="1" s="1"/>
  <c r="G765" i="1"/>
  <c r="H765" i="1" s="1"/>
  <c r="G766" i="1"/>
  <c r="H766" i="1" s="1"/>
  <c r="G767" i="1"/>
  <c r="H767" i="1" s="1"/>
  <c r="G768" i="1"/>
  <c r="H768" i="1" s="1"/>
  <c r="G769" i="1"/>
  <c r="H769" i="1" s="1"/>
  <c r="G770" i="1"/>
  <c r="H770" i="1" s="1"/>
  <c r="G771" i="1"/>
  <c r="H771" i="1" s="1"/>
  <c r="G772" i="1"/>
  <c r="H772" i="1" s="1"/>
  <c r="G773" i="1"/>
  <c r="H773" i="1" s="1"/>
  <c r="G774" i="1"/>
  <c r="H774" i="1" s="1"/>
  <c r="G775" i="1"/>
  <c r="H775" i="1" s="1"/>
  <c r="G776" i="1"/>
  <c r="H776" i="1" s="1"/>
  <c r="G777" i="1"/>
  <c r="H777" i="1" s="1"/>
  <c r="G778" i="1"/>
  <c r="H778" i="1" s="1"/>
  <c r="G779" i="1"/>
  <c r="H779" i="1" s="1"/>
  <c r="G780" i="1"/>
  <c r="H780" i="1" s="1"/>
  <c r="G781" i="1"/>
  <c r="H781" i="1" s="1"/>
  <c r="G782" i="1"/>
  <c r="H782" i="1" s="1"/>
  <c r="G783" i="1"/>
  <c r="H783" i="1" s="1"/>
  <c r="G784" i="1"/>
  <c r="H784" i="1" s="1"/>
  <c r="G785" i="1"/>
  <c r="H785" i="1" s="1"/>
  <c r="G786" i="1"/>
  <c r="H786" i="1" s="1"/>
  <c r="G787" i="1"/>
  <c r="H787" i="1" s="1"/>
  <c r="G788" i="1"/>
  <c r="H788" i="1" s="1"/>
  <c r="G789" i="1"/>
  <c r="H789" i="1" s="1"/>
  <c r="G790" i="1"/>
  <c r="H790" i="1" s="1"/>
  <c r="G791" i="1"/>
  <c r="H791" i="1" s="1"/>
  <c r="G792" i="1"/>
  <c r="H792" i="1" s="1"/>
  <c r="G793" i="1"/>
  <c r="H793" i="1" s="1"/>
  <c r="G794" i="1"/>
  <c r="H794" i="1" s="1"/>
  <c r="G795" i="1"/>
  <c r="H795" i="1" s="1"/>
  <c r="G796" i="1"/>
  <c r="H796" i="1" s="1"/>
  <c r="G797" i="1"/>
  <c r="H797" i="1" s="1"/>
  <c r="G798" i="1"/>
  <c r="H798" i="1" s="1"/>
  <c r="G799" i="1"/>
  <c r="H799" i="1" s="1"/>
  <c r="G800" i="1"/>
  <c r="H800" i="1" s="1"/>
  <c r="G801" i="1"/>
  <c r="H801" i="1" s="1"/>
  <c r="G802" i="1"/>
  <c r="H802" i="1" s="1"/>
  <c r="G803" i="1"/>
  <c r="H803" i="1" s="1"/>
  <c r="G804" i="1"/>
  <c r="H804" i="1" s="1"/>
  <c r="G805" i="1"/>
  <c r="H805" i="1" s="1"/>
  <c r="G806" i="1"/>
  <c r="H806" i="1" s="1"/>
  <c r="G807" i="1"/>
  <c r="H807" i="1" s="1"/>
  <c r="G808" i="1"/>
  <c r="H808" i="1" s="1"/>
  <c r="G809" i="1"/>
  <c r="H809" i="1" s="1"/>
  <c r="G810" i="1"/>
  <c r="H810" i="1" s="1"/>
  <c r="G811" i="1"/>
  <c r="H811" i="1" s="1"/>
  <c r="G812" i="1"/>
  <c r="H812" i="1" s="1"/>
  <c r="G813" i="1"/>
  <c r="H813" i="1" s="1"/>
  <c r="G814" i="1"/>
  <c r="H814" i="1" s="1"/>
  <c r="G815" i="1"/>
  <c r="H815" i="1" s="1"/>
  <c r="G816" i="1"/>
  <c r="H816" i="1" s="1"/>
  <c r="G817" i="1"/>
  <c r="H817" i="1" s="1"/>
  <c r="G818" i="1"/>
  <c r="H818" i="1" s="1"/>
  <c r="G819" i="1"/>
  <c r="H819" i="1" s="1"/>
  <c r="G820" i="1"/>
  <c r="H820" i="1" s="1"/>
  <c r="G821" i="1"/>
  <c r="H821" i="1" s="1"/>
  <c r="G822" i="1"/>
  <c r="H822" i="1" s="1"/>
  <c r="G823" i="1"/>
  <c r="H823" i="1" s="1"/>
  <c r="G824" i="1"/>
  <c r="H824" i="1" s="1"/>
  <c r="G825" i="1"/>
  <c r="H825" i="1" s="1"/>
  <c r="G826" i="1"/>
  <c r="H826" i="1" s="1"/>
  <c r="G827" i="1"/>
  <c r="H827" i="1" s="1"/>
  <c r="G828" i="1"/>
  <c r="H828" i="1" s="1"/>
  <c r="G829" i="1"/>
  <c r="H829" i="1" s="1"/>
  <c r="G830" i="1"/>
  <c r="H830" i="1" s="1"/>
  <c r="G831" i="1"/>
  <c r="H831" i="1" s="1"/>
  <c r="G832" i="1"/>
  <c r="H832" i="1" s="1"/>
  <c r="G833" i="1"/>
  <c r="H833" i="1" s="1"/>
  <c r="G834" i="1"/>
  <c r="H834" i="1" s="1"/>
  <c r="G835" i="1"/>
  <c r="H835" i="1" s="1"/>
  <c r="G836" i="1"/>
  <c r="H836" i="1" s="1"/>
  <c r="G837" i="1"/>
  <c r="H837" i="1" s="1"/>
  <c r="G838" i="1"/>
  <c r="H838" i="1" s="1"/>
  <c r="G839" i="1"/>
  <c r="H839" i="1" s="1"/>
  <c r="G840" i="1"/>
  <c r="H840" i="1" s="1"/>
  <c r="G841" i="1"/>
  <c r="H841" i="1" s="1"/>
  <c r="G842" i="1"/>
  <c r="H842" i="1" s="1"/>
  <c r="G843" i="1"/>
  <c r="H843" i="1" s="1"/>
  <c r="G844" i="1"/>
  <c r="H844" i="1" s="1"/>
  <c r="G845" i="1"/>
  <c r="H845" i="1" s="1"/>
  <c r="G846" i="1"/>
  <c r="H846" i="1" s="1"/>
  <c r="G847" i="1"/>
  <c r="H847" i="1" s="1"/>
  <c r="G848" i="1"/>
  <c r="H848" i="1" s="1"/>
  <c r="G849" i="1"/>
  <c r="H849" i="1" s="1"/>
  <c r="G850" i="1"/>
  <c r="H850" i="1" s="1"/>
  <c r="G851" i="1"/>
  <c r="H851" i="1" s="1"/>
  <c r="G852" i="1"/>
  <c r="H852" i="1" s="1"/>
  <c r="G853" i="1"/>
  <c r="H853" i="1" s="1"/>
  <c r="G854" i="1"/>
  <c r="H854" i="1" s="1"/>
  <c r="G855" i="1"/>
  <c r="H855" i="1" s="1"/>
  <c r="G856" i="1"/>
  <c r="H856" i="1" s="1"/>
  <c r="G857" i="1"/>
  <c r="H857" i="1" s="1"/>
  <c r="G858" i="1"/>
  <c r="H858" i="1" s="1"/>
  <c r="G859" i="1"/>
  <c r="H859" i="1" s="1"/>
  <c r="G860" i="1"/>
  <c r="H860" i="1" s="1"/>
  <c r="G861" i="1"/>
  <c r="H861" i="1" s="1"/>
  <c r="G862" i="1"/>
  <c r="H862" i="1" s="1"/>
  <c r="G863" i="1"/>
  <c r="H863" i="1" s="1"/>
  <c r="G864" i="1"/>
  <c r="H864" i="1" s="1"/>
  <c r="G865" i="1"/>
  <c r="H865" i="1" s="1"/>
  <c r="G866" i="1"/>
  <c r="H866" i="1" s="1"/>
  <c r="G867" i="1"/>
  <c r="H867" i="1" s="1"/>
  <c r="G868" i="1"/>
  <c r="H868" i="1" s="1"/>
  <c r="G869" i="1"/>
  <c r="H869" i="1" s="1"/>
  <c r="G870" i="1"/>
  <c r="H870" i="1" s="1"/>
  <c r="G871" i="1"/>
  <c r="H871" i="1" s="1"/>
  <c r="G872" i="1"/>
  <c r="H872" i="1" s="1"/>
  <c r="G873" i="1"/>
  <c r="H873" i="1" s="1"/>
  <c r="G874" i="1"/>
  <c r="H874" i="1" s="1"/>
  <c r="G875" i="1"/>
  <c r="H875" i="1" s="1"/>
  <c r="G876" i="1"/>
  <c r="H876" i="1" s="1"/>
  <c r="G877" i="1"/>
  <c r="H877" i="1" s="1"/>
  <c r="G878" i="1"/>
  <c r="H878" i="1" s="1"/>
  <c r="G879" i="1"/>
  <c r="H879" i="1" s="1"/>
  <c r="G880" i="1"/>
  <c r="H880" i="1" s="1"/>
  <c r="G881" i="1"/>
  <c r="H881" i="1" s="1"/>
  <c r="G882" i="1"/>
  <c r="H882" i="1" s="1"/>
  <c r="G883" i="1"/>
  <c r="H883" i="1" s="1"/>
  <c r="G884" i="1"/>
  <c r="H884" i="1" s="1"/>
  <c r="G885" i="1"/>
  <c r="H885" i="1" s="1"/>
  <c r="G886" i="1"/>
  <c r="H886" i="1" s="1"/>
  <c r="G887" i="1"/>
  <c r="H887" i="1" s="1"/>
  <c r="G888" i="1"/>
  <c r="H888" i="1" s="1"/>
  <c r="G889" i="1"/>
  <c r="H889" i="1" s="1"/>
  <c r="G890" i="1"/>
  <c r="H890" i="1" s="1"/>
  <c r="G891" i="1"/>
  <c r="H891" i="1" s="1"/>
  <c r="G892" i="1"/>
  <c r="H892" i="1" s="1"/>
  <c r="G893" i="1"/>
  <c r="H893" i="1" s="1"/>
  <c r="G894" i="1"/>
  <c r="H894" i="1" s="1"/>
  <c r="G895" i="1"/>
  <c r="H895" i="1" s="1"/>
  <c r="G896" i="1"/>
  <c r="H896" i="1" s="1"/>
  <c r="G897" i="1"/>
  <c r="H897" i="1" s="1"/>
  <c r="G898" i="1"/>
  <c r="H898" i="1" s="1"/>
  <c r="G899" i="1"/>
  <c r="H899" i="1" s="1"/>
  <c r="G900" i="1"/>
  <c r="H900" i="1" s="1"/>
  <c r="G901" i="1"/>
  <c r="H901" i="1" s="1"/>
  <c r="G902" i="1"/>
  <c r="H902" i="1" s="1"/>
  <c r="G903" i="1"/>
  <c r="H903" i="1" s="1"/>
  <c r="G904" i="1"/>
  <c r="H904" i="1" s="1"/>
  <c r="G905" i="1"/>
  <c r="H905" i="1" s="1"/>
  <c r="G906" i="1"/>
  <c r="H906" i="1" s="1"/>
  <c r="G907" i="1"/>
  <c r="H907" i="1" s="1"/>
  <c r="G908" i="1"/>
  <c r="H908" i="1" s="1"/>
  <c r="G909" i="1"/>
  <c r="H909" i="1" s="1"/>
  <c r="G910" i="1"/>
  <c r="H910" i="1" s="1"/>
  <c r="G911" i="1"/>
  <c r="H911" i="1" s="1"/>
  <c r="G912" i="1"/>
  <c r="H912" i="1" s="1"/>
  <c r="G913" i="1"/>
  <c r="H913" i="1" s="1"/>
  <c r="G914" i="1"/>
  <c r="H914" i="1" s="1"/>
  <c r="G915" i="1"/>
  <c r="H915" i="1" s="1"/>
  <c r="G916" i="1"/>
  <c r="H916" i="1" s="1"/>
  <c r="G917" i="1"/>
  <c r="H917" i="1" s="1"/>
  <c r="G918" i="1"/>
  <c r="H918" i="1" s="1"/>
  <c r="G919" i="1"/>
  <c r="H919" i="1" s="1"/>
  <c r="G920" i="1"/>
  <c r="H920" i="1" s="1"/>
  <c r="G921" i="1"/>
  <c r="H921" i="1" s="1"/>
  <c r="G922" i="1"/>
  <c r="H922" i="1" s="1"/>
  <c r="G923" i="1"/>
  <c r="H923" i="1" s="1"/>
  <c r="G924" i="1"/>
  <c r="H924" i="1" s="1"/>
  <c r="G925" i="1"/>
  <c r="H925" i="1" s="1"/>
  <c r="G926" i="1"/>
  <c r="H926" i="1" s="1"/>
  <c r="G927" i="1"/>
  <c r="H927" i="1" s="1"/>
  <c r="G928" i="1"/>
  <c r="H928" i="1" s="1"/>
  <c r="G929" i="1"/>
  <c r="H929" i="1" s="1"/>
  <c r="G930" i="1"/>
  <c r="H930" i="1" s="1"/>
  <c r="G931" i="1"/>
  <c r="H931" i="1" s="1"/>
  <c r="G932" i="1"/>
  <c r="H932" i="1" s="1"/>
  <c r="G933" i="1"/>
  <c r="H933" i="1" s="1"/>
  <c r="G934" i="1"/>
  <c r="H934" i="1" s="1"/>
  <c r="G935" i="1"/>
  <c r="H935" i="1" s="1"/>
  <c r="G936" i="1"/>
  <c r="H936" i="1" s="1"/>
  <c r="G937" i="1"/>
  <c r="H937" i="1" s="1"/>
  <c r="G938" i="1"/>
  <c r="H938" i="1" s="1"/>
  <c r="G939" i="1"/>
  <c r="H939" i="1" s="1"/>
  <c r="G940" i="1"/>
  <c r="H940" i="1" s="1"/>
  <c r="G941" i="1"/>
  <c r="H941" i="1" s="1"/>
  <c r="G942" i="1"/>
  <c r="H942" i="1" s="1"/>
  <c r="G943" i="1"/>
  <c r="H943" i="1" s="1"/>
  <c r="G944" i="1"/>
  <c r="H944" i="1" s="1"/>
  <c r="G945" i="1"/>
  <c r="H945" i="1" s="1"/>
  <c r="G946" i="1"/>
  <c r="H946" i="1" s="1"/>
  <c r="G947" i="1"/>
  <c r="H947" i="1" s="1"/>
  <c r="G948" i="1"/>
  <c r="H948" i="1" s="1"/>
  <c r="G949" i="1"/>
  <c r="H949" i="1" s="1"/>
  <c r="G950" i="1"/>
  <c r="H950" i="1" s="1"/>
  <c r="G951" i="1"/>
  <c r="H951" i="1" s="1"/>
  <c r="G952" i="1"/>
  <c r="H952" i="1" s="1"/>
  <c r="G953" i="1"/>
  <c r="H953" i="1" s="1"/>
  <c r="G954" i="1"/>
  <c r="H954" i="1" s="1"/>
  <c r="G955" i="1"/>
  <c r="H955" i="1" s="1"/>
  <c r="G956" i="1"/>
  <c r="H956" i="1" s="1"/>
  <c r="G957" i="1"/>
  <c r="H957" i="1" s="1"/>
  <c r="G958" i="1"/>
  <c r="H958" i="1" s="1"/>
  <c r="G959" i="1"/>
  <c r="H959" i="1" s="1"/>
  <c r="G960" i="1"/>
  <c r="H960" i="1" s="1"/>
  <c r="G961" i="1"/>
  <c r="H961" i="1" s="1"/>
  <c r="G962" i="1"/>
  <c r="H962" i="1" s="1"/>
  <c r="G963" i="1"/>
  <c r="H963" i="1" s="1"/>
  <c r="G964" i="1"/>
  <c r="H964" i="1" s="1"/>
  <c r="G965" i="1"/>
  <c r="H965" i="1" s="1"/>
  <c r="G966" i="1"/>
  <c r="H966" i="1" s="1"/>
  <c r="G967" i="1"/>
  <c r="H967" i="1" s="1"/>
  <c r="G968" i="1"/>
  <c r="H968" i="1" s="1"/>
  <c r="G969" i="1"/>
  <c r="H969" i="1" s="1"/>
  <c r="G970" i="1"/>
  <c r="H970" i="1" s="1"/>
  <c r="G971" i="1"/>
  <c r="H971" i="1" s="1"/>
  <c r="G972" i="1"/>
  <c r="H972" i="1" s="1"/>
  <c r="G973" i="1"/>
  <c r="H973" i="1" s="1"/>
  <c r="G974" i="1"/>
  <c r="H974" i="1" s="1"/>
  <c r="G975" i="1"/>
  <c r="H975" i="1" s="1"/>
  <c r="G976" i="1"/>
  <c r="H976" i="1" s="1"/>
  <c r="G977" i="1"/>
  <c r="H977" i="1" s="1"/>
  <c r="G978" i="1"/>
  <c r="H978" i="1" s="1"/>
  <c r="G979" i="1"/>
  <c r="H979" i="1" s="1"/>
  <c r="G980" i="1"/>
  <c r="H980" i="1" s="1"/>
  <c r="G981" i="1"/>
  <c r="H981" i="1" s="1"/>
  <c r="G982" i="1"/>
  <c r="H982" i="1" s="1"/>
  <c r="G983" i="1"/>
  <c r="H983" i="1" s="1"/>
  <c r="G984" i="1"/>
  <c r="H984" i="1" s="1"/>
  <c r="G985" i="1"/>
  <c r="H985" i="1" s="1"/>
  <c r="G986" i="1"/>
  <c r="H986" i="1" s="1"/>
  <c r="G987" i="1"/>
  <c r="H987" i="1" s="1"/>
  <c r="G988" i="1"/>
  <c r="H988" i="1" s="1"/>
  <c r="G989" i="1"/>
  <c r="H989" i="1" s="1"/>
  <c r="G990" i="1"/>
  <c r="H990" i="1" s="1"/>
  <c r="G991" i="1"/>
  <c r="H991" i="1" s="1"/>
  <c r="G992" i="1"/>
  <c r="H992" i="1" s="1"/>
  <c r="G993" i="1"/>
  <c r="H993" i="1" s="1"/>
  <c r="G994" i="1"/>
  <c r="H994" i="1" s="1"/>
  <c r="G995" i="1"/>
  <c r="H995" i="1" s="1"/>
  <c r="G996" i="1"/>
  <c r="H996" i="1" s="1"/>
  <c r="G997" i="1"/>
  <c r="H997" i="1" s="1"/>
  <c r="G998" i="1"/>
  <c r="H998" i="1" s="1"/>
  <c r="G999" i="1"/>
  <c r="H999" i="1" s="1"/>
  <c r="G1000" i="1"/>
  <c r="H1000" i="1" s="1"/>
  <c r="G1001" i="1"/>
  <c r="H1001" i="1" s="1"/>
  <c r="G1002" i="1"/>
  <c r="H1002" i="1" s="1"/>
  <c r="G1003" i="1"/>
  <c r="H1003" i="1" s="1"/>
  <c r="G1004" i="1"/>
  <c r="H1004" i="1" s="1"/>
  <c r="G1005" i="1"/>
  <c r="H1005" i="1" s="1"/>
  <c r="G1006" i="1"/>
  <c r="H1006" i="1" s="1"/>
  <c r="G1007" i="1"/>
  <c r="H1007" i="1" s="1"/>
  <c r="G1008" i="1"/>
  <c r="H1008" i="1" s="1"/>
  <c r="G1009" i="1"/>
  <c r="H1009" i="1" s="1"/>
  <c r="G1010" i="1"/>
  <c r="H1010" i="1" s="1"/>
  <c r="G1011" i="1"/>
  <c r="H1011" i="1" s="1"/>
  <c r="G1012" i="1"/>
  <c r="H1012" i="1" s="1"/>
  <c r="G1013" i="1"/>
  <c r="H1013" i="1" s="1"/>
  <c r="G1014" i="1"/>
  <c r="H1014" i="1" s="1"/>
  <c r="G1015" i="1"/>
  <c r="H1015" i="1" s="1"/>
  <c r="G1016" i="1"/>
  <c r="H1016" i="1" s="1"/>
  <c r="G1017" i="1"/>
  <c r="H1017" i="1" s="1"/>
  <c r="G1018" i="1"/>
  <c r="H1018" i="1" s="1"/>
  <c r="G1019" i="1"/>
  <c r="H1019" i="1" s="1"/>
  <c r="G1020" i="1"/>
  <c r="H1020" i="1" s="1"/>
  <c r="G1021" i="1"/>
  <c r="H1021" i="1" s="1"/>
  <c r="G1022" i="1"/>
  <c r="H1022" i="1" s="1"/>
  <c r="G1023" i="1"/>
  <c r="H1023" i="1" s="1"/>
  <c r="G1024" i="1"/>
  <c r="H1024" i="1" s="1"/>
  <c r="G1025" i="1"/>
  <c r="H1025" i="1" s="1"/>
  <c r="G1026" i="1"/>
  <c r="H1026" i="1" s="1"/>
  <c r="G1027" i="1"/>
  <c r="H1027" i="1" s="1"/>
  <c r="G1028" i="1"/>
  <c r="H1028" i="1" s="1"/>
  <c r="G1029" i="1"/>
  <c r="H1029" i="1" s="1"/>
  <c r="G1030" i="1"/>
  <c r="H1030" i="1" s="1"/>
  <c r="G1031" i="1"/>
  <c r="H1031" i="1" s="1"/>
  <c r="G1032" i="1"/>
  <c r="H1032" i="1" s="1"/>
  <c r="G1033" i="1"/>
  <c r="H1033" i="1" s="1"/>
  <c r="G1034" i="1"/>
  <c r="H1034" i="1" s="1"/>
  <c r="G1035" i="1"/>
  <c r="H1035" i="1" s="1"/>
  <c r="G1036" i="1"/>
  <c r="H1036" i="1" s="1"/>
  <c r="G1037" i="1"/>
  <c r="H1037" i="1" s="1"/>
  <c r="G1038" i="1"/>
  <c r="H1038" i="1" s="1"/>
  <c r="G1039" i="1"/>
  <c r="H1039" i="1" s="1"/>
  <c r="G1040" i="1"/>
  <c r="H1040" i="1" s="1"/>
  <c r="G1041" i="1"/>
  <c r="H1041" i="1" s="1"/>
  <c r="G1042" i="1"/>
  <c r="H1042" i="1" s="1"/>
  <c r="G1043" i="1"/>
  <c r="H1043" i="1" s="1"/>
  <c r="G1044" i="1"/>
  <c r="H1044" i="1" s="1"/>
  <c r="G1045" i="1"/>
  <c r="H1045" i="1" s="1"/>
  <c r="G1046" i="1"/>
  <c r="H1046" i="1" s="1"/>
  <c r="G1047" i="1"/>
  <c r="H1047" i="1" s="1"/>
  <c r="G1048" i="1"/>
  <c r="H1048" i="1" s="1"/>
  <c r="G1049" i="1"/>
  <c r="H1049" i="1" s="1"/>
  <c r="G1050" i="1"/>
  <c r="H1050" i="1" s="1"/>
  <c r="G1051" i="1"/>
  <c r="H1051" i="1" s="1"/>
  <c r="G1052" i="1"/>
  <c r="H1052" i="1" s="1"/>
  <c r="G1053" i="1"/>
  <c r="H1053" i="1" s="1"/>
  <c r="G1054" i="1"/>
  <c r="H1054" i="1" s="1"/>
  <c r="G1055" i="1"/>
  <c r="H1055" i="1" s="1"/>
  <c r="G1056" i="1"/>
  <c r="H1056" i="1" s="1"/>
  <c r="G1057" i="1"/>
  <c r="H1057" i="1" s="1"/>
  <c r="G1058" i="1"/>
  <c r="H1058" i="1" s="1"/>
  <c r="G1059" i="1"/>
  <c r="H1059" i="1" s="1"/>
  <c r="G1060" i="1"/>
  <c r="H1060" i="1" s="1"/>
  <c r="G1061" i="1"/>
  <c r="H1061" i="1" s="1"/>
  <c r="G1062" i="1"/>
  <c r="H1062" i="1" s="1"/>
  <c r="G1063" i="1"/>
  <c r="H1063" i="1" s="1"/>
  <c r="G1064" i="1"/>
  <c r="H1064" i="1" s="1"/>
  <c r="G1065" i="1"/>
  <c r="H1065" i="1" s="1"/>
  <c r="G1066" i="1"/>
  <c r="H1066" i="1" s="1"/>
  <c r="G1067" i="1"/>
  <c r="H1067" i="1" s="1"/>
  <c r="G1068" i="1"/>
  <c r="H1068" i="1" s="1"/>
  <c r="G1069" i="1"/>
  <c r="H1069" i="1" s="1"/>
  <c r="G1070" i="1"/>
  <c r="H1070" i="1" s="1"/>
  <c r="G1071" i="1"/>
  <c r="H1071" i="1" s="1"/>
  <c r="G1072" i="1"/>
  <c r="H1072" i="1" s="1"/>
  <c r="G1073" i="1"/>
  <c r="H1073" i="1" s="1"/>
  <c r="G1074" i="1"/>
  <c r="H1074" i="1" s="1"/>
  <c r="G1075" i="1"/>
  <c r="H1075" i="1" s="1"/>
  <c r="G1076" i="1"/>
  <c r="H1076" i="1" s="1"/>
  <c r="G1077" i="1"/>
  <c r="H1077" i="1" s="1"/>
  <c r="G1078" i="1"/>
  <c r="H1078" i="1" s="1"/>
  <c r="G1079" i="1"/>
  <c r="H1079" i="1" s="1"/>
  <c r="G1080" i="1"/>
  <c r="H1080" i="1" s="1"/>
  <c r="G1081" i="1"/>
  <c r="H1081" i="1" s="1"/>
  <c r="G1082" i="1"/>
  <c r="H1082" i="1" s="1"/>
  <c r="G1083" i="1"/>
  <c r="H1083" i="1" s="1"/>
  <c r="G1084" i="1"/>
  <c r="H1084" i="1" s="1"/>
  <c r="G1085" i="1"/>
  <c r="H1085" i="1" s="1"/>
  <c r="G1086" i="1"/>
  <c r="H1086" i="1" s="1"/>
  <c r="G1087" i="1"/>
  <c r="H1087" i="1" s="1"/>
  <c r="G1088" i="1"/>
  <c r="H1088" i="1" s="1"/>
  <c r="G1089" i="1"/>
  <c r="H1089" i="1" s="1"/>
  <c r="G1090" i="1"/>
  <c r="H1090" i="1" s="1"/>
  <c r="G1091" i="1"/>
  <c r="H1091" i="1" s="1"/>
  <c r="G1092" i="1"/>
  <c r="H1092" i="1" s="1"/>
  <c r="G1093" i="1"/>
  <c r="H1093" i="1" s="1"/>
  <c r="G1094" i="1"/>
  <c r="H1094" i="1" s="1"/>
  <c r="G1095" i="1"/>
  <c r="H1095" i="1" s="1"/>
  <c r="G1096" i="1"/>
  <c r="H1096" i="1" s="1"/>
  <c r="G1097" i="1"/>
  <c r="H1097" i="1" s="1"/>
  <c r="G1098" i="1"/>
  <c r="H1098" i="1" s="1"/>
  <c r="G1099" i="1"/>
  <c r="H1099" i="1" s="1"/>
  <c r="G1100" i="1"/>
  <c r="H1100" i="1" s="1"/>
  <c r="G1101" i="1"/>
  <c r="H1101" i="1" s="1"/>
  <c r="G1102" i="1"/>
  <c r="H1102" i="1" s="1"/>
  <c r="G1103" i="1"/>
  <c r="H1103" i="1" s="1"/>
  <c r="G1104" i="1"/>
  <c r="H1104" i="1" s="1"/>
  <c r="G1105" i="1"/>
  <c r="H1105" i="1" s="1"/>
  <c r="G1106" i="1"/>
  <c r="H1106" i="1" s="1"/>
  <c r="G1107" i="1"/>
  <c r="H1107" i="1" s="1"/>
  <c r="G1108" i="1"/>
  <c r="H1108" i="1" s="1"/>
  <c r="G1109" i="1"/>
  <c r="H1109" i="1" s="1"/>
  <c r="G1110" i="1"/>
  <c r="H1110" i="1" s="1"/>
  <c r="G1111" i="1"/>
  <c r="H1111" i="1" s="1"/>
  <c r="G1112" i="1"/>
  <c r="H1112" i="1" s="1"/>
  <c r="G1113" i="1"/>
  <c r="H1113" i="1" s="1"/>
  <c r="G1114" i="1"/>
  <c r="H1114" i="1" s="1"/>
  <c r="G1115" i="1"/>
  <c r="H1115" i="1" s="1"/>
  <c r="G1116" i="1"/>
  <c r="H1116" i="1" s="1"/>
  <c r="G1117" i="1"/>
  <c r="H1117" i="1" s="1"/>
  <c r="G1118" i="1"/>
  <c r="H1118" i="1" s="1"/>
  <c r="G1119" i="1"/>
  <c r="H1119" i="1" s="1"/>
  <c r="G1120" i="1"/>
  <c r="H1120" i="1" s="1"/>
  <c r="G1121" i="1"/>
  <c r="H1121" i="1" s="1"/>
  <c r="G1122" i="1"/>
  <c r="H1122" i="1" s="1"/>
  <c r="G1123" i="1"/>
  <c r="H1123" i="1" s="1"/>
  <c r="G1124" i="1"/>
  <c r="H1124" i="1" s="1"/>
  <c r="G1125" i="1"/>
  <c r="H1125" i="1" s="1"/>
  <c r="G1126" i="1"/>
  <c r="H1126" i="1" s="1"/>
  <c r="G1127" i="1"/>
  <c r="H1127" i="1" s="1"/>
  <c r="G1128" i="1"/>
  <c r="H1128" i="1" s="1"/>
  <c r="G1129" i="1"/>
  <c r="H1129" i="1" s="1"/>
  <c r="G1130" i="1"/>
  <c r="H1130" i="1" s="1"/>
  <c r="G1131" i="1"/>
  <c r="H1131" i="1" s="1"/>
  <c r="G1132" i="1"/>
  <c r="H1132" i="1" s="1"/>
  <c r="G1133" i="1"/>
  <c r="H1133" i="1" s="1"/>
  <c r="G1134" i="1"/>
  <c r="H1134" i="1" s="1"/>
  <c r="G1135" i="1"/>
  <c r="H1135" i="1" s="1"/>
  <c r="G1136" i="1"/>
  <c r="H1136" i="1" s="1"/>
  <c r="G1137" i="1"/>
  <c r="H1137" i="1" s="1"/>
  <c r="G1138" i="1"/>
  <c r="H1138" i="1" s="1"/>
  <c r="G1139" i="1"/>
  <c r="H1139" i="1" s="1"/>
  <c r="G1140" i="1"/>
  <c r="H1140" i="1" s="1"/>
  <c r="G1141" i="1"/>
  <c r="H1141" i="1" s="1"/>
  <c r="G1142" i="1"/>
  <c r="H1142" i="1" s="1"/>
  <c r="G1143" i="1"/>
  <c r="H1143" i="1" s="1"/>
  <c r="G1144" i="1"/>
  <c r="H1144" i="1" s="1"/>
  <c r="G1145" i="1"/>
  <c r="H1145" i="1" s="1"/>
  <c r="G1146" i="1"/>
  <c r="H1146" i="1" s="1"/>
  <c r="G1147" i="1"/>
  <c r="H1147" i="1" s="1"/>
  <c r="G1148" i="1"/>
  <c r="H1148" i="1" s="1"/>
  <c r="G1149" i="1"/>
  <c r="H1149" i="1" s="1"/>
  <c r="G1150" i="1"/>
  <c r="H1150" i="1" s="1"/>
  <c r="G1151" i="1"/>
  <c r="H1151" i="1" s="1"/>
  <c r="G1152" i="1"/>
  <c r="H1152" i="1" s="1"/>
  <c r="G1153" i="1"/>
  <c r="H1153" i="1" s="1"/>
  <c r="G1154" i="1"/>
  <c r="H1154" i="1" s="1"/>
  <c r="G1155" i="1"/>
  <c r="H1155" i="1" s="1"/>
  <c r="G1156" i="1"/>
  <c r="H1156" i="1" s="1"/>
  <c r="G1157" i="1"/>
  <c r="H1157" i="1" s="1"/>
  <c r="G1158" i="1"/>
  <c r="H1158" i="1" s="1"/>
  <c r="G1159" i="1"/>
  <c r="H1159" i="1" s="1"/>
  <c r="G1160" i="1"/>
  <c r="H1160" i="1" s="1"/>
  <c r="G1161" i="1"/>
  <c r="H1161" i="1" s="1"/>
  <c r="G1162" i="1"/>
  <c r="H1162" i="1" s="1"/>
  <c r="G1163" i="1"/>
  <c r="H1163" i="1" s="1"/>
  <c r="G1164" i="1"/>
  <c r="H1164" i="1" s="1"/>
  <c r="G1165" i="1"/>
  <c r="H1165" i="1" s="1"/>
  <c r="G1166" i="1"/>
  <c r="H1166" i="1" s="1"/>
  <c r="G1167" i="1"/>
  <c r="H1167" i="1" s="1"/>
  <c r="G1168" i="1"/>
  <c r="H1168" i="1" s="1"/>
  <c r="G1169" i="1"/>
  <c r="H1169" i="1" s="1"/>
  <c r="G1170" i="1"/>
  <c r="H1170" i="1" s="1"/>
  <c r="G1171" i="1"/>
  <c r="H1171" i="1" s="1"/>
  <c r="G1172" i="1"/>
  <c r="H1172" i="1" s="1"/>
  <c r="G1173" i="1"/>
  <c r="H1173" i="1" s="1"/>
  <c r="G1174" i="1"/>
  <c r="H1174" i="1" s="1"/>
  <c r="G1175" i="1"/>
  <c r="H1175" i="1" s="1"/>
  <c r="G1176" i="1"/>
  <c r="H1176" i="1" s="1"/>
  <c r="G1177" i="1"/>
  <c r="H1177" i="1" s="1"/>
  <c r="G1178" i="1"/>
  <c r="H1178" i="1" s="1"/>
  <c r="G1179" i="1"/>
  <c r="H1179" i="1" s="1"/>
  <c r="G1180" i="1"/>
  <c r="H1180" i="1" s="1"/>
  <c r="G1181" i="1"/>
  <c r="H1181" i="1" s="1"/>
  <c r="G1182" i="1"/>
  <c r="H1182" i="1" s="1"/>
  <c r="G1183" i="1"/>
  <c r="H1183" i="1" s="1"/>
  <c r="G1184" i="1"/>
  <c r="H1184" i="1" s="1"/>
  <c r="G1185" i="1"/>
  <c r="H1185" i="1" s="1"/>
  <c r="G1186" i="1"/>
  <c r="H1186" i="1" s="1"/>
  <c r="G1187" i="1"/>
  <c r="H1187" i="1" s="1"/>
  <c r="G1188" i="1"/>
  <c r="H1188" i="1" s="1"/>
  <c r="G1189" i="1"/>
  <c r="H1189" i="1" s="1"/>
  <c r="G1190" i="1"/>
  <c r="H1190" i="1" s="1"/>
  <c r="G1191" i="1"/>
  <c r="H1191" i="1" s="1"/>
  <c r="G1192" i="1"/>
  <c r="H1192" i="1" s="1"/>
  <c r="G1193" i="1"/>
  <c r="H1193" i="1" s="1"/>
  <c r="G1194" i="1"/>
  <c r="H1194" i="1" s="1"/>
  <c r="G1195" i="1"/>
  <c r="H1195" i="1" s="1"/>
  <c r="G1196" i="1"/>
  <c r="H1196" i="1" s="1"/>
  <c r="G1197" i="1"/>
  <c r="H1197" i="1" s="1"/>
  <c r="G1198" i="1"/>
  <c r="H1198" i="1" s="1"/>
  <c r="G1199" i="1"/>
  <c r="H1199" i="1" s="1"/>
  <c r="G1200" i="1"/>
  <c r="H1200" i="1" s="1"/>
  <c r="G1201" i="1"/>
  <c r="H1201" i="1" s="1"/>
  <c r="G1202" i="1"/>
  <c r="H1202" i="1" s="1"/>
  <c r="G1203" i="1"/>
  <c r="H1203" i="1" s="1"/>
  <c r="G1204" i="1"/>
  <c r="H1204" i="1" s="1"/>
  <c r="G1205" i="1"/>
  <c r="H1205" i="1" s="1"/>
  <c r="G1206" i="1"/>
  <c r="H1206" i="1" s="1"/>
  <c r="G1207" i="1"/>
  <c r="H1207" i="1" s="1"/>
  <c r="G1208" i="1"/>
  <c r="H1208" i="1" s="1"/>
  <c r="G1209" i="1"/>
  <c r="H1209" i="1" s="1"/>
  <c r="G1210" i="1"/>
  <c r="H1210" i="1" s="1"/>
  <c r="G1211" i="1"/>
  <c r="H1211" i="1" s="1"/>
  <c r="G1212" i="1"/>
  <c r="H1212" i="1" s="1"/>
  <c r="G1213" i="1"/>
  <c r="H1213" i="1" s="1"/>
  <c r="G1214" i="1"/>
  <c r="H1214" i="1" s="1"/>
  <c r="G1215" i="1"/>
  <c r="H1215" i="1" s="1"/>
  <c r="G1216" i="1"/>
  <c r="H1216" i="1" s="1"/>
  <c r="G1217" i="1"/>
  <c r="H1217" i="1" s="1"/>
  <c r="G1218" i="1"/>
  <c r="H1218" i="1" s="1"/>
  <c r="G1219" i="1"/>
  <c r="H1219" i="1" s="1"/>
  <c r="G1220" i="1"/>
  <c r="H1220" i="1" s="1"/>
  <c r="G1221" i="1"/>
  <c r="H1221" i="1" s="1"/>
  <c r="G1222" i="1"/>
  <c r="H1222" i="1" s="1"/>
  <c r="G1223" i="1"/>
  <c r="H1223" i="1" s="1"/>
  <c r="G1224" i="1"/>
  <c r="H1224" i="1" s="1"/>
  <c r="G1225" i="1"/>
  <c r="H1225" i="1" s="1"/>
  <c r="G1226" i="1"/>
  <c r="H1226" i="1" s="1"/>
  <c r="G1227" i="1"/>
  <c r="H1227" i="1" s="1"/>
  <c r="G1228" i="1"/>
  <c r="H1228" i="1" s="1"/>
  <c r="G1229" i="1"/>
  <c r="H1229" i="1" s="1"/>
  <c r="G1230" i="1"/>
  <c r="H1230" i="1" s="1"/>
  <c r="G1231" i="1"/>
  <c r="H1231" i="1" s="1"/>
  <c r="G1232" i="1"/>
  <c r="H1232" i="1" s="1"/>
  <c r="G1233" i="1"/>
  <c r="H1233" i="1" s="1"/>
  <c r="G1234" i="1"/>
  <c r="H1234" i="1" s="1"/>
  <c r="G1235" i="1"/>
  <c r="H1235" i="1" s="1"/>
  <c r="G1236" i="1"/>
  <c r="H1236" i="1" s="1"/>
  <c r="G1237" i="1"/>
  <c r="H1237" i="1" s="1"/>
  <c r="G1238" i="1"/>
  <c r="H1238" i="1" s="1"/>
  <c r="G1239" i="1"/>
  <c r="H1239" i="1" s="1"/>
  <c r="G1240" i="1"/>
  <c r="H1240" i="1" s="1"/>
  <c r="G1241" i="1"/>
  <c r="H1241" i="1" s="1"/>
  <c r="G1242" i="1"/>
  <c r="H1242" i="1" s="1"/>
  <c r="G1243" i="1"/>
  <c r="H1243" i="1" s="1"/>
  <c r="G1244" i="1"/>
  <c r="H1244" i="1" s="1"/>
  <c r="G1245" i="1"/>
  <c r="H1245" i="1" s="1"/>
  <c r="G1246" i="1"/>
  <c r="H1246" i="1" s="1"/>
  <c r="G1247" i="1"/>
  <c r="H1247" i="1" s="1"/>
  <c r="G1248" i="1"/>
  <c r="H1248" i="1" s="1"/>
  <c r="G1249" i="1"/>
  <c r="H1249" i="1" s="1"/>
  <c r="G1250" i="1"/>
  <c r="H1250" i="1" s="1"/>
  <c r="G1251" i="1"/>
  <c r="H1251" i="1" s="1"/>
  <c r="G1252" i="1"/>
  <c r="H1252" i="1" s="1"/>
  <c r="G1253" i="1"/>
  <c r="H1253" i="1" s="1"/>
  <c r="G1254" i="1"/>
  <c r="H1254" i="1" s="1"/>
  <c r="G1255" i="1"/>
  <c r="H1255" i="1" s="1"/>
  <c r="G1256" i="1"/>
  <c r="H1256" i="1" s="1"/>
  <c r="G1257" i="1"/>
  <c r="H1257" i="1" s="1"/>
  <c r="G1258" i="1"/>
  <c r="H1258" i="1" s="1"/>
  <c r="G1259" i="1"/>
  <c r="H1259" i="1" s="1"/>
  <c r="G1260" i="1"/>
  <c r="H1260" i="1" s="1"/>
  <c r="G1261" i="1"/>
  <c r="H1261" i="1" s="1"/>
  <c r="G1262" i="1"/>
  <c r="H1262" i="1" s="1"/>
  <c r="G1263" i="1"/>
  <c r="H1263" i="1" s="1"/>
  <c r="G1264" i="1"/>
  <c r="H1264" i="1" s="1"/>
  <c r="G1265" i="1"/>
  <c r="H1265" i="1" s="1"/>
  <c r="G1266" i="1"/>
  <c r="H1266" i="1" s="1"/>
  <c r="G1267" i="1"/>
  <c r="H1267" i="1" s="1"/>
  <c r="G1268" i="1"/>
  <c r="H1268" i="1" s="1"/>
  <c r="G1269" i="1"/>
  <c r="H1269" i="1" s="1"/>
  <c r="G1270" i="1"/>
  <c r="H1270" i="1" s="1"/>
  <c r="G1271" i="1"/>
  <c r="H1271" i="1" s="1"/>
  <c r="G1272" i="1"/>
  <c r="H1272" i="1" s="1"/>
  <c r="G1273" i="1"/>
  <c r="H1273" i="1" s="1"/>
  <c r="G1274" i="1"/>
  <c r="H1274" i="1" s="1"/>
  <c r="G1275" i="1"/>
  <c r="H1275" i="1" s="1"/>
  <c r="G1276" i="1"/>
  <c r="H1276" i="1" s="1"/>
  <c r="G1277" i="1"/>
  <c r="H1277" i="1" s="1"/>
  <c r="G1278" i="1"/>
  <c r="H1278" i="1" s="1"/>
  <c r="G1279" i="1"/>
  <c r="H1279" i="1" s="1"/>
  <c r="G1280" i="1"/>
  <c r="H1280" i="1" s="1"/>
  <c r="G1281" i="1"/>
  <c r="H1281" i="1" s="1"/>
  <c r="G1282" i="1"/>
  <c r="H1282" i="1" s="1"/>
  <c r="G1283" i="1"/>
  <c r="H1283" i="1" s="1"/>
  <c r="G1284" i="1"/>
  <c r="H1284" i="1" s="1"/>
  <c r="G1285" i="1"/>
  <c r="H1285" i="1" s="1"/>
  <c r="G1286" i="1"/>
  <c r="H1286" i="1" s="1"/>
  <c r="G1287" i="1"/>
  <c r="H1287" i="1" s="1"/>
  <c r="G1288" i="1"/>
  <c r="H1288" i="1" s="1"/>
  <c r="G1289" i="1"/>
  <c r="H1289" i="1" s="1"/>
  <c r="G1290" i="1"/>
  <c r="H1290" i="1" s="1"/>
  <c r="G1291" i="1"/>
  <c r="H1291" i="1" s="1"/>
  <c r="G1292" i="1"/>
  <c r="H1292" i="1" s="1"/>
  <c r="G1293" i="1"/>
  <c r="H1293" i="1" s="1"/>
  <c r="G1294" i="1"/>
  <c r="H1294" i="1" s="1"/>
  <c r="G1295" i="1"/>
  <c r="H1295" i="1" s="1"/>
  <c r="G1296" i="1"/>
  <c r="H1296" i="1" s="1"/>
  <c r="G1297" i="1"/>
  <c r="H1297" i="1" s="1"/>
  <c r="G1298" i="1"/>
  <c r="H1298" i="1" s="1"/>
  <c r="G1299" i="1"/>
  <c r="H1299" i="1" s="1"/>
  <c r="G1300" i="1"/>
  <c r="H1300" i="1" s="1"/>
  <c r="G1301" i="1"/>
  <c r="H1301" i="1" s="1"/>
  <c r="G1302" i="1"/>
  <c r="H1302" i="1" s="1"/>
  <c r="G2" i="1"/>
  <c r="H2" i="1" s="1"/>
  <c r="E73" i="11" a="1"/>
  <c r="E73" i="11" s="1"/>
  <c r="E74" i="11" s="1" a="1"/>
  <c r="E74" i="11" s="1"/>
  <c r="E75" i="11" s="1" a="1"/>
  <c r="E75" i="11" s="1"/>
  <c r="E76" i="11" s="1" a="1"/>
  <c r="E76" i="11" s="1"/>
  <c r="E77" i="11" s="1" a="1"/>
  <c r="E77" i="11" s="1"/>
  <c r="E78" i="11" s="1" a="1"/>
  <c r="E78" i="11" s="1"/>
  <c r="E79" i="11" s="1" a="1"/>
  <c r="E79" i="11" s="1"/>
  <c r="E80" i="11" s="1" a="1"/>
  <c r="E80" i="11" s="1"/>
  <c r="E803" i="11" a="1"/>
  <c r="E803" i="11" s="1"/>
  <c r="E804" i="11" s="1" a="1"/>
  <c r="E804" i="11" s="1"/>
  <c r="E805" i="11" s="1" a="1"/>
  <c r="E805" i="11" s="1"/>
  <c r="E806" i="11" s="1" a="1"/>
  <c r="E806" i="11" s="1"/>
  <c r="E807" i="11" s="1" a="1"/>
  <c r="E807" i="11" s="1"/>
  <c r="E808" i="11" s="1" a="1"/>
  <c r="E808" i="11" s="1"/>
  <c r="E809" i="11" s="1" a="1"/>
  <c r="E809" i="11" s="1"/>
  <c r="E786" i="11" a="1"/>
  <c r="E786" i="11" s="1"/>
  <c r="E787" i="11" a="1"/>
  <c r="E787" i="11" s="1"/>
  <c r="E788" i="11" a="1"/>
  <c r="E788" i="11" s="1"/>
  <c r="E789" i="11" s="1" a="1"/>
  <c r="E789" i="11" s="1"/>
  <c r="E821" i="11" a="1"/>
  <c r="E821" i="11" s="1"/>
  <c r="E822" i="11" s="1" a="1"/>
  <c r="E822" i="11" s="1"/>
  <c r="E823" i="11" s="1" a="1"/>
  <c r="E823" i="11" s="1"/>
  <c r="E824" i="11" s="1" a="1"/>
  <c r="E824" i="11" s="1"/>
  <c r="E825" i="11" s="1" a="1"/>
  <c r="E825" i="11" s="1"/>
  <c r="E826" i="11" s="1" a="1"/>
  <c r="E826" i="11" s="1"/>
  <c r="E827" i="11" s="1" a="1"/>
  <c r="E827" i="11" s="1"/>
  <c r="E828" i="11" s="1" a="1"/>
  <c r="E828" i="11" s="1"/>
  <c r="E829" i="11" s="1" a="1"/>
  <c r="E829" i="11" s="1"/>
  <c r="E815" i="11" a="1"/>
  <c r="E815" i="11" s="1"/>
  <c r="E816" i="11" s="1" a="1"/>
  <c r="E816" i="11" s="1"/>
  <c r="E817" i="11" s="1" a="1"/>
  <c r="E817" i="11" s="1"/>
  <c r="E818" i="11" s="1" a="1"/>
  <c r="E818" i="11" s="1"/>
  <c r="E819" i="11" s="1" a="1"/>
  <c r="E819" i="11" s="1"/>
  <c r="E820" i="11" s="1" a="1"/>
  <c r="E820" i="11" s="1"/>
  <c r="E775" i="11" a="1"/>
  <c r="E775" i="11" s="1"/>
  <c r="E776" i="11" s="1" a="1"/>
  <c r="E776" i="11" s="1"/>
  <c r="E777" i="11" s="1" a="1"/>
  <c r="E777" i="11" s="1"/>
  <c r="E778" i="11" s="1" a="1"/>
  <c r="E778" i="11" s="1"/>
  <c r="E779" i="11" s="1" a="1"/>
  <c r="E779" i="11" s="1"/>
  <c r="E780" i="11" s="1" a="1"/>
  <c r="E780" i="11" s="1"/>
  <c r="E781" i="11" s="1" a="1"/>
  <c r="E781" i="11" s="1"/>
  <c r="E782" i="11" s="1" a="1"/>
  <c r="E782" i="11" s="1"/>
  <c r="E783" i="11" s="1" a="1"/>
  <c r="E783" i="11" s="1"/>
  <c r="E765" i="11" a="1"/>
  <c r="E765" i="11" s="1"/>
  <c r="E766" i="11" s="1" a="1"/>
  <c r="E766" i="11" s="1"/>
  <c r="E767" i="11" s="1" a="1"/>
  <c r="E767" i="11" s="1"/>
  <c r="E768" i="11" s="1" a="1"/>
  <c r="E768" i="11" s="1"/>
  <c r="E769" i="11" s="1" a="1"/>
  <c r="E769" i="11" s="1"/>
  <c r="E770" i="11" s="1" a="1"/>
  <c r="E770" i="11" s="1"/>
  <c r="E771" i="11" s="1" a="1"/>
  <c r="E771" i="11" s="1"/>
  <c r="E772" i="11" s="1" a="1"/>
  <c r="E772" i="11" s="1"/>
  <c r="E773" i="11" s="1" a="1"/>
  <c r="E773" i="11" s="1"/>
  <c r="E774" i="11" s="1" a="1"/>
  <c r="E774" i="11" s="1"/>
  <c r="E758" i="11" a="1"/>
  <c r="E758" i="11" s="1"/>
  <c r="E759" i="11" s="1" a="1"/>
  <c r="E759" i="11" s="1"/>
  <c r="E760" i="11" s="1" a="1"/>
  <c r="E760" i="11" s="1"/>
  <c r="E761" i="11" s="1" a="1"/>
  <c r="E761" i="11" s="1"/>
  <c r="E762" i="11" s="1" a="1"/>
  <c r="E762" i="11" s="1"/>
  <c r="E763" i="11" s="1" a="1"/>
  <c r="E763" i="11" s="1"/>
  <c r="E764" i="11" s="1" a="1"/>
  <c r="E764" i="11" s="1"/>
  <c r="E749" i="11" a="1"/>
  <c r="E749" i="11" s="1"/>
  <c r="E750" i="11" s="1" a="1"/>
  <c r="E750" i="11" s="1"/>
  <c r="E751" i="11" s="1" a="1"/>
  <c r="E751" i="11" s="1"/>
  <c r="E752" i="11" s="1" a="1"/>
  <c r="E752" i="11" s="1"/>
  <c r="E753" i="11" s="1" a="1"/>
  <c r="E753" i="11" s="1"/>
  <c r="E754" i="11" s="1" a="1"/>
  <c r="E754" i="11" s="1"/>
  <c r="E755" i="11" s="1" a="1"/>
  <c r="E755" i="11" s="1"/>
  <c r="E756" i="11" s="1" a="1"/>
  <c r="E756" i="11" s="1"/>
  <c r="E757" i="11" s="1" a="1"/>
  <c r="E757" i="11" s="1"/>
  <c r="E740" i="11" a="1"/>
  <c r="E740" i="11" s="1"/>
  <c r="E741" i="11" s="1" a="1"/>
  <c r="E741" i="11" s="1"/>
  <c r="E742" i="11" s="1" a="1"/>
  <c r="E742" i="11" s="1"/>
  <c r="E743" i="11" s="1" a="1"/>
  <c r="E743" i="11" s="1"/>
  <c r="E744" i="11" s="1" a="1"/>
  <c r="E744" i="11" s="1"/>
  <c r="E745" i="11" s="1" a="1"/>
  <c r="E745" i="11" s="1"/>
  <c r="E746" i="11" s="1" a="1"/>
  <c r="E746" i="11" s="1"/>
  <c r="E747" i="11" s="1" a="1"/>
  <c r="E747" i="11" s="1"/>
  <c r="E748" i="11" s="1" a="1"/>
  <c r="E748" i="11" s="1"/>
  <c r="E728" i="11" a="1"/>
  <c r="E728" i="11" s="1"/>
  <c r="E729" i="11" s="1" a="1"/>
  <c r="E729" i="11" s="1"/>
  <c r="E730" i="11" s="1" a="1"/>
  <c r="E730" i="11" s="1"/>
  <c r="E731" i="11" s="1" a="1"/>
  <c r="E731" i="11" s="1"/>
  <c r="E732" i="11" s="1" a="1"/>
  <c r="E732" i="11" s="1"/>
  <c r="E733" i="11" s="1" a="1"/>
  <c r="E733" i="11" s="1"/>
  <c r="E734" i="11" s="1" a="1"/>
  <c r="E734" i="11" s="1"/>
  <c r="E735" i="11" s="1" a="1"/>
  <c r="E735" i="11" s="1"/>
  <c r="E736" i="11" s="1" a="1"/>
  <c r="E736" i="11" s="1"/>
  <c r="E737" i="11" s="1" a="1"/>
  <c r="E737" i="11" s="1"/>
  <c r="E687" i="11" a="1"/>
  <c r="E687" i="11" s="1"/>
  <c r="E688" i="11" s="1" a="1"/>
  <c r="E688" i="11" s="1"/>
  <c r="E689" i="11" s="1" a="1"/>
  <c r="E689" i="11" s="1"/>
  <c r="E690" i="11" s="1" a="1"/>
  <c r="E690" i="11" s="1"/>
  <c r="E691" i="11" s="1" a="1"/>
  <c r="E691" i="11" s="1"/>
  <c r="E692" i="11" s="1" a="1"/>
  <c r="E692" i="11" s="1"/>
  <c r="E693" i="11" s="1" a="1"/>
  <c r="E693" i="11" s="1"/>
  <c r="E694" i="11" s="1" a="1"/>
  <c r="E694" i="11" s="1"/>
  <c r="E695" i="11" s="1" a="1"/>
  <c r="E695" i="11" s="1"/>
  <c r="E696" i="11" s="1" a="1"/>
  <c r="E696" i="11" s="1"/>
  <c r="E697" i="11" s="1" a="1"/>
  <c r="E697" i="11" s="1"/>
  <c r="E698" i="11" s="1" a="1"/>
  <c r="E698" i="11" s="1"/>
  <c r="E699" i="11" s="1" a="1"/>
  <c r="E699" i="11" s="1"/>
  <c r="E700" i="11" s="1" a="1"/>
  <c r="E700" i="11" s="1"/>
  <c r="E701" i="11" s="1" a="1"/>
  <c r="E701" i="11" s="1"/>
  <c r="E711" i="11" a="1"/>
  <c r="E711" i="11" s="1"/>
  <c r="E712" i="11" s="1" a="1"/>
  <c r="E712" i="11" s="1"/>
  <c r="E713" i="11" s="1" a="1"/>
  <c r="E713" i="11" s="1"/>
  <c r="E714" i="11" s="1" a="1"/>
  <c r="E714" i="11" s="1"/>
  <c r="E715" i="11" s="1" a="1"/>
  <c r="E715" i="11" s="1"/>
  <c r="E716" i="11" s="1" a="1"/>
  <c r="E716" i="11" s="1"/>
  <c r="E717" i="11" s="1" a="1"/>
  <c r="E717" i="11" s="1"/>
  <c r="E790" i="11" a="1"/>
  <c r="E790" i="11" s="1"/>
  <c r="E791" i="11" s="1" a="1"/>
  <c r="E791" i="11" s="1"/>
  <c r="E792" i="11" s="1" a="1"/>
  <c r="E792" i="11" s="1"/>
  <c r="E793" i="11" s="1" a="1"/>
  <c r="E793" i="11" s="1"/>
  <c r="E794" i="11" s="1" a="1"/>
  <c r="E794" i="11" s="1"/>
  <c r="E795" i="11" s="1" a="1"/>
  <c r="E795" i="11" s="1"/>
  <c r="E796" i="11" s="1" a="1"/>
  <c r="E796" i="11" s="1"/>
  <c r="E797" i="11" s="1" a="1"/>
  <c r="E797" i="11" s="1"/>
  <c r="E798" i="11" s="1" a="1"/>
  <c r="E798" i="11" s="1"/>
  <c r="E799" i="11" s="1" a="1"/>
  <c r="E799" i="11" s="1"/>
  <c r="E810" i="11" a="1"/>
  <c r="E810" i="11" s="1"/>
  <c r="E811" i="11" s="1" a="1"/>
  <c r="E811" i="11" s="1"/>
  <c r="E812" i="11" s="1" a="1"/>
  <c r="E812" i="11" s="1"/>
  <c r="E813" i="11" s="1" a="1"/>
  <c r="E813" i="11" s="1"/>
  <c r="E814" i="11" s="1" a="1"/>
  <c r="E814" i="11" s="1"/>
  <c r="E637" i="11" a="1"/>
  <c r="E637" i="11" s="1"/>
  <c r="E638" i="11" s="1" a="1"/>
  <c r="E638" i="11" s="1"/>
  <c r="E639" i="11" s="1" a="1"/>
  <c r="E639" i="11" s="1"/>
  <c r="E640" i="11" s="1" a="1"/>
  <c r="E640" i="11" s="1"/>
  <c r="E627" i="11" a="1"/>
  <c r="E627" i="11" s="1"/>
  <c r="E628" i="11" s="1" a="1"/>
  <c r="E628" i="11" s="1"/>
  <c r="E629" i="11" s="1" a="1"/>
  <c r="E629" i="11" s="1"/>
  <c r="E630" i="11" s="1" a="1"/>
  <c r="E630" i="11" s="1"/>
  <c r="E631" i="11" s="1" a="1"/>
  <c r="E631" i="11" s="1"/>
  <c r="E632" i="11" s="1" a="1"/>
  <c r="E632" i="11" s="1"/>
  <c r="E633" i="11" s="1" a="1"/>
  <c r="E633" i="11" s="1"/>
  <c r="E634" i="11" s="1" a="1"/>
  <c r="E634" i="11" s="1"/>
  <c r="E635" i="11" s="1" a="1"/>
  <c r="E635" i="11" s="1"/>
  <c r="E636" i="11" s="1" a="1"/>
  <c r="E636" i="11" s="1"/>
  <c r="E597" i="11" a="1"/>
  <c r="E597" i="11" s="1"/>
  <c r="E598" i="11" s="1" a="1"/>
  <c r="E598" i="11" s="1"/>
  <c r="E599" i="11" s="1" a="1"/>
  <c r="E599" i="11" s="1"/>
  <c r="E600" i="11" s="1" a="1"/>
  <c r="E600" i="11" s="1"/>
  <c r="E601" i="11" s="1" a="1"/>
  <c r="E601" i="11" s="1"/>
  <c r="E602" i="11" s="1" a="1"/>
  <c r="E602" i="11" s="1"/>
  <c r="E603" i="11" s="1" a="1"/>
  <c r="E603" i="11" s="1"/>
  <c r="E604" i="11" s="1" a="1"/>
  <c r="E604" i="11" s="1"/>
  <c r="E605" i="11" s="1" a="1"/>
  <c r="E605" i="11" s="1"/>
  <c r="E606" i="11" s="1" a="1"/>
  <c r="E606" i="11" s="1"/>
  <c r="E607" i="11" s="1" a="1"/>
  <c r="E607" i="11" s="1"/>
  <c r="E608" i="11" s="1" a="1"/>
  <c r="E608" i="11" s="1"/>
  <c r="E609" i="11" s="1" a="1"/>
  <c r="E609" i="11" s="1"/>
  <c r="E610" i="11" s="1" a="1"/>
  <c r="E610" i="11" s="1"/>
  <c r="E611" i="11" s="1" a="1"/>
  <c r="E611" i="11" s="1"/>
  <c r="E612" i="11" s="1" a="1"/>
  <c r="E612" i="11" s="1"/>
  <c r="E613" i="11" s="1" a="1"/>
  <c r="E613" i="11" s="1"/>
  <c r="E614" i="11" s="1" a="1"/>
  <c r="E614" i="11" s="1"/>
  <c r="E615" i="11" s="1" a="1"/>
  <c r="E615" i="11" s="1"/>
  <c r="E616" i="11" s="1" a="1"/>
  <c r="E616" i="11" s="1"/>
  <c r="E617" i="11" s="1" a="1"/>
  <c r="E617" i="11" s="1"/>
  <c r="E618" i="11" s="1" a="1"/>
  <c r="E618" i="11" s="1"/>
  <c r="E619" i="11" s="1" a="1"/>
  <c r="E619" i="11" s="1"/>
  <c r="E620" i="11" s="1" a="1"/>
  <c r="E620" i="11" s="1"/>
  <c r="E621" i="11" s="1" a="1"/>
  <c r="E621" i="11" s="1"/>
  <c r="E622" i="11" s="1" a="1"/>
  <c r="E622" i="11" s="1"/>
  <c r="E623" i="11" s="1" a="1"/>
  <c r="E623" i="11" s="1"/>
  <c r="E624" i="11" s="1" a="1"/>
  <c r="E624" i="11" s="1"/>
  <c r="E594" i="11" a="1"/>
  <c r="E594" i="11" s="1"/>
  <c r="E595" i="11" s="1" a="1"/>
  <c r="E595" i="11" s="1"/>
  <c r="E596" i="11" s="1" a="1"/>
  <c r="E596" i="11" s="1"/>
  <c r="E527" i="11" a="1"/>
  <c r="E527" i="11" s="1"/>
  <c r="E528" i="11" s="1" a="1"/>
  <c r="E528" i="11" s="1"/>
  <c r="E529" i="11" a="1"/>
  <c r="E529" i="11" s="1"/>
  <c r="E530" i="11" s="1" a="1"/>
  <c r="E530" i="11" s="1"/>
  <c r="E531" i="11" s="1" a="1"/>
  <c r="E531" i="11" s="1"/>
  <c r="E532" i="11" s="1" a="1"/>
  <c r="E532" i="11" s="1"/>
  <c r="E533" i="11" s="1" a="1"/>
  <c r="E533" i="11" s="1"/>
  <c r="E534" i="11" s="1" a="1"/>
  <c r="E534" i="11" s="1"/>
  <c r="E535" i="11" s="1" a="1"/>
  <c r="E535" i="11" s="1"/>
  <c r="E536" i="11" s="1" a="1"/>
  <c r="E536" i="11" s="1"/>
  <c r="E537" i="11" s="1" a="1"/>
  <c r="E537" i="11" s="1"/>
  <c r="E538" i="11" s="1" a="1"/>
  <c r="E538" i="11" s="1"/>
  <c r="E515" i="11" a="1"/>
  <c r="E515" i="11" s="1"/>
  <c r="E516" i="11" s="1" a="1"/>
  <c r="E516" i="11" s="1"/>
  <c r="E517" i="11" s="1" a="1"/>
  <c r="E517" i="11" s="1"/>
  <c r="E518" i="11" s="1" a="1"/>
  <c r="E518" i="11" s="1"/>
  <c r="E519" i="11" s="1" a="1"/>
  <c r="E519" i="11" s="1"/>
  <c r="E461" i="11" a="1"/>
  <c r="E461" i="11" s="1"/>
  <c r="E462" i="11" s="1" a="1"/>
  <c r="E462" i="11" s="1"/>
  <c r="E463" i="11" s="1" a="1"/>
  <c r="E463" i="11" s="1"/>
  <c r="E464" i="11" s="1" a="1"/>
  <c r="E464" i="11" s="1"/>
  <c r="E465" i="11" s="1" a="1"/>
  <c r="E465" i="11" s="1"/>
  <c r="E466" i="11" s="1" a="1"/>
  <c r="E466" i="11" s="1"/>
  <c r="E401" i="11" a="1"/>
  <c r="E401" i="11" s="1"/>
  <c r="E402" i="11" s="1" a="1"/>
  <c r="E402" i="11" s="1"/>
  <c r="E390" i="11" a="1"/>
  <c r="E390" i="11" s="1"/>
  <c r="E391" i="11" s="1" a="1"/>
  <c r="E391" i="11" s="1"/>
  <c r="E392" i="11" s="1" a="1"/>
  <c r="E392" i="11" s="1"/>
  <c r="E393" i="11" a="1"/>
  <c r="E393" i="11" s="1"/>
  <c r="E394" i="11" s="1" a="1"/>
  <c r="E394" i="11" s="1"/>
  <c r="E395" i="11" s="1" a="1"/>
  <c r="E395" i="11" s="1"/>
  <c r="E381" i="11" a="1"/>
  <c r="E381" i="11" s="1"/>
  <c r="E382" i="11" s="1" a="1"/>
  <c r="E382" i="11" s="1"/>
  <c r="E383" i="11" s="1" a="1"/>
  <c r="E383" i="11" s="1"/>
  <c r="E372" i="11" a="1"/>
  <c r="E372" i="11" s="1"/>
  <c r="E373" i="11" a="1"/>
  <c r="E373" i="11" s="1"/>
  <c r="E374" i="11" s="1" a="1"/>
  <c r="E374" i="11" s="1"/>
  <c r="E368" i="11" a="1"/>
  <c r="E368" i="11" s="1"/>
  <c r="E369" i="11" s="1" a="1"/>
  <c r="E369" i="11" s="1"/>
  <c r="E370" i="11" s="1" a="1"/>
  <c r="E370" i="11" s="1"/>
  <c r="E371" i="11" s="1" a="1"/>
  <c r="E371" i="11" s="1"/>
  <c r="E206" i="11" a="1"/>
  <c r="E206" i="11" s="1"/>
  <c r="E207" i="11" s="1" a="1"/>
  <c r="E207" i="11" s="1"/>
  <c r="E208" i="11" s="1" a="1"/>
  <c r="E208" i="11" s="1"/>
  <c r="E209" i="11" s="1" a="1"/>
  <c r="E209" i="11" s="1"/>
  <c r="E210" i="11" s="1" a="1"/>
  <c r="E210" i="11" s="1"/>
  <c r="E201" i="11" a="1"/>
  <c r="E201" i="11" s="1"/>
  <c r="E202" i="11" s="1" a="1"/>
  <c r="E202" i="11" s="1"/>
  <c r="E203" i="11" s="1" a="1"/>
  <c r="E203" i="11" s="1"/>
  <c r="E204" i="11" s="1" a="1"/>
  <c r="E204" i="11" s="1"/>
  <c r="E205" i="11" s="1" a="1"/>
  <c r="E205" i="11" s="1"/>
  <c r="E191" i="11" a="1"/>
  <c r="E191" i="11" s="1"/>
  <c r="E192" i="11" s="1" a="1"/>
  <c r="E192" i="11" s="1"/>
  <c r="E193" i="11" s="1" a="1"/>
  <c r="E193" i="11" s="1"/>
  <c r="E194" i="11" s="1" a="1"/>
  <c r="E194" i="11" s="1"/>
  <c r="E195" i="11" s="1" a="1"/>
  <c r="E195" i="11" s="1"/>
  <c r="E196" i="11" s="1" a="1"/>
  <c r="E196" i="11" s="1"/>
  <c r="E197" i="11" s="1" a="1"/>
  <c r="E197" i="11" s="1"/>
  <c r="E198" i="11" s="1" a="1"/>
  <c r="E198" i="11" s="1"/>
  <c r="E199" i="11" s="1" a="1"/>
  <c r="E199" i="11" s="1"/>
  <c r="E200" i="11" s="1" a="1"/>
  <c r="E200" i="11" s="1"/>
  <c r="E190" i="11" a="1"/>
  <c r="E190" i="11" s="1"/>
  <c r="E179" i="11" a="1"/>
  <c r="E179" i="11" s="1"/>
  <c r="E180" i="11" a="1"/>
  <c r="E180" i="11" s="1"/>
  <c r="E181" i="11" s="1" a="1"/>
  <c r="E181" i="11" s="1"/>
  <c r="E182" i="11" s="1" a="1"/>
  <c r="E182" i="11" s="1"/>
  <c r="E183" i="11" s="1" a="1"/>
  <c r="E183" i="11" s="1"/>
  <c r="E184" i="11" s="1" a="1"/>
  <c r="E184" i="11" s="1"/>
  <c r="E185" i="11" s="1" a="1"/>
  <c r="E185" i="11" s="1"/>
  <c r="E146" i="11" a="1"/>
  <c r="E146" i="11" s="1"/>
  <c r="E147" i="11" s="1" a="1"/>
  <c r="E147" i="11" s="1"/>
  <c r="E148" i="11" s="1" a="1"/>
  <c r="E148" i="11" s="1"/>
  <c r="E149" i="11" s="1" a="1"/>
  <c r="E149" i="11" s="1"/>
  <c r="E150" i="11" s="1" a="1"/>
  <c r="E150" i="11" s="1"/>
  <c r="E151" i="11" s="1" a="1"/>
  <c r="E151" i="11" s="1"/>
  <c r="E152" i="11" s="1" a="1"/>
  <c r="E152" i="11" s="1"/>
  <c r="E153" i="11" s="1" a="1"/>
  <c r="E153" i="11" s="1"/>
  <c r="E154" i="11" s="1" a="1"/>
  <c r="E154" i="11" s="1"/>
  <c r="E155" i="11" s="1" a="1"/>
  <c r="E155" i="11" s="1"/>
  <c r="E156" i="11" s="1" a="1"/>
  <c r="E156" i="11" s="1"/>
  <c r="E157" i="11" s="1" a="1"/>
  <c r="E157" i="11" s="1"/>
  <c r="E158" i="11" s="1" a="1"/>
  <c r="E158" i="11" s="1"/>
  <c r="E159" i="11" s="1" a="1"/>
  <c r="E159" i="11" s="1"/>
  <c r="E160" i="11" s="1" a="1"/>
  <c r="E160" i="11" s="1"/>
  <c r="E161" i="11" s="1" a="1"/>
  <c r="E161" i="11" s="1"/>
  <c r="E162" i="11" s="1" a="1"/>
  <c r="E162" i="11" s="1"/>
  <c r="E163" i="11" s="1" a="1"/>
  <c r="E163" i="11" s="1"/>
  <c r="E164" i="11" s="1" a="1"/>
  <c r="E164" i="11" s="1"/>
  <c r="E165" i="11" s="1" a="1"/>
  <c r="E165" i="11" s="1"/>
  <c r="E166" i="11" s="1" a="1"/>
  <c r="E166" i="11" s="1"/>
  <c r="E167" i="11" s="1" a="1"/>
  <c r="E167" i="11" s="1"/>
  <c r="E168" i="11" s="1" a="1"/>
  <c r="E168" i="11" s="1"/>
  <c r="E169" i="11" s="1" a="1"/>
  <c r="E169" i="11" s="1"/>
  <c r="E170" i="11" s="1" a="1"/>
  <c r="E170" i="11" s="1"/>
  <c r="E171" i="11" s="1" a="1"/>
  <c r="E171" i="11" s="1"/>
  <c r="E172" i="11" s="1" a="1"/>
  <c r="E172" i="11" s="1"/>
  <c r="E173" i="11" s="1" a="1"/>
  <c r="E173" i="11" s="1"/>
  <c r="E174" i="11" s="1" a="1"/>
  <c r="E174" i="11" s="1"/>
  <c r="E175" i="11" s="1" a="1"/>
  <c r="E175" i="11" s="1"/>
  <c r="E176" i="11" s="1" a="1"/>
  <c r="E176" i="11" s="1"/>
  <c r="E177" i="11" s="1" a="1"/>
  <c r="E177" i="11" s="1"/>
  <c r="E178" i="11" s="1" a="1"/>
  <c r="E178" i="11" s="1"/>
  <c r="E56" i="11" a="1"/>
  <c r="E56" i="11" s="1"/>
  <c r="E57" i="11" s="1" a="1"/>
  <c r="E57" i="11" s="1"/>
  <c r="E58" i="11" s="1" a="1"/>
  <c r="E58" i="11" s="1"/>
  <c r="E59" i="11" s="1" a="1"/>
  <c r="E59" i="11" s="1"/>
  <c r="E60" i="11" s="1" a="1"/>
  <c r="E60" i="11" s="1"/>
  <c r="E61" i="11" s="1" a="1"/>
  <c r="E61" i="11" s="1"/>
  <c r="E62" i="11" s="1" a="1"/>
  <c r="E62" i="11" s="1"/>
  <c r="E63" i="11" s="1" a="1"/>
  <c r="E63" i="11" s="1"/>
  <c r="E64" i="11" s="1" a="1"/>
  <c r="E64" i="11" s="1"/>
  <c r="E65" i="11" s="1" a="1"/>
  <c r="E65" i="11" s="1"/>
  <c r="E66" i="11" s="1" a="1"/>
  <c r="E66" i="11" s="1"/>
  <c r="E67" i="11" s="1" a="1"/>
  <c r="E67" i="11" s="1"/>
  <c r="E68" i="11" s="1" a="1"/>
  <c r="E68" i="11" s="1"/>
  <c r="E69" i="11" s="1" a="1"/>
  <c r="E69" i="11" s="1"/>
  <c r="E70" i="11" s="1" a="1"/>
  <c r="E70" i="11" s="1"/>
  <c r="E71" i="11" s="1" a="1"/>
  <c r="E71" i="11" s="1"/>
  <c r="E72" i="11" s="1" a="1"/>
  <c r="E72" i="11" s="1"/>
  <c r="E45" i="11" a="1"/>
  <c r="E45" i="11" s="1"/>
  <c r="E43" i="11" a="1"/>
  <c r="E43" i="11" s="1"/>
  <c r="E44" i="11" s="1" a="1"/>
  <c r="E44" i="11" s="1"/>
  <c r="E46" i="11" a="1"/>
  <c r="E46" i="11" s="1"/>
  <c r="E47" i="11" s="1" a="1"/>
  <c r="E47" i="11" s="1"/>
  <c r="E48" i="11" s="1" a="1"/>
  <c r="E48" i="11" s="1"/>
  <c r="E49" i="11" s="1" a="1"/>
  <c r="E49" i="11" s="1"/>
  <c r="E50" i="11" s="1" a="1"/>
  <c r="E50" i="11" s="1"/>
  <c r="E51" i="11" s="1" a="1"/>
  <c r="E51" i="11" s="1"/>
  <c r="E52" i="11" s="1" a="1"/>
  <c r="E52" i="11" s="1"/>
  <c r="E53" i="11" s="1" a="1"/>
  <c r="E53" i="11" s="1"/>
  <c r="E54" i="11" s="1" a="1"/>
  <c r="E54" i="11" s="1"/>
  <c r="E55" i="11" s="1" a="1"/>
  <c r="E55" i="11" s="1"/>
  <c r="E85" i="11" a="1"/>
  <c r="E85" i="11" s="1"/>
  <c r="E86" i="11" s="1" a="1"/>
  <c r="E86" i="11" s="1"/>
  <c r="E87" i="11" s="1" a="1"/>
  <c r="E87" i="11" s="1"/>
  <c r="E88" i="11" s="1" a="1"/>
  <c r="E88" i="11" s="1"/>
  <c r="E89" i="11" s="1" a="1"/>
  <c r="E89" i="11" s="1"/>
  <c r="E90" i="11" s="1" a="1"/>
  <c r="E90" i="11" s="1"/>
  <c r="E91" i="11" s="1" a="1"/>
  <c r="E91" i="11" s="1"/>
  <c r="E92" i="11" s="1" a="1"/>
  <c r="E92" i="11" s="1"/>
  <c r="E93" i="11" s="1" a="1"/>
  <c r="E93" i="11" s="1"/>
  <c r="E94" i="11" s="1" a="1"/>
  <c r="E94" i="11" s="1"/>
  <c r="E95" i="11" s="1" a="1"/>
  <c r="E95" i="11" s="1"/>
  <c r="E96" i="11" s="1" a="1"/>
  <c r="E96" i="11" s="1"/>
  <c r="E97" i="11" s="1" a="1"/>
  <c r="E97" i="11" s="1"/>
  <c r="E98" i="11" s="1" a="1"/>
  <c r="E98" i="11" s="1"/>
  <c r="E99" i="11" s="1" a="1"/>
  <c r="E99" i="11" s="1"/>
  <c r="E100" i="11" s="1" a="1"/>
  <c r="E100" i="11" s="1"/>
  <c r="E101" i="11" s="1" a="1"/>
  <c r="E101" i="11" s="1"/>
  <c r="E102" i="11" s="1" a="1"/>
  <c r="E102" i="11" s="1"/>
  <c r="E103" i="11" s="1" a="1"/>
  <c r="E103" i="11" s="1"/>
  <c r="E104" i="11" s="1" a="1"/>
  <c r="E104" i="11" s="1"/>
  <c r="E105" i="11" s="1" a="1"/>
  <c r="E105" i="11" s="1"/>
  <c r="E106" i="11" s="1" a="1"/>
  <c r="E106" i="11" s="1"/>
  <c r="E107" i="11" s="1" a="1"/>
  <c r="E107" i="11" s="1"/>
  <c r="E133" i="11" a="1"/>
  <c r="E133" i="11" s="1"/>
  <c r="E134" i="11" s="1" a="1"/>
  <c r="E134" i="11" s="1"/>
  <c r="E135" i="11" s="1" a="1"/>
  <c r="E135" i="11" s="1"/>
  <c r="E136" i="11" s="1" a="1"/>
  <c r="E136" i="11" s="1"/>
  <c r="E137" i="11" s="1" a="1"/>
  <c r="E137" i="11" s="1"/>
  <c r="E138" i="11" s="1" a="1"/>
  <c r="E138" i="11" s="1"/>
  <c r="E139" i="11" s="1" a="1"/>
  <c r="E139" i="11" s="1"/>
  <c r="E140" i="11" s="1" a="1"/>
  <c r="E140" i="11" s="1"/>
  <c r="E186" i="11" a="1"/>
  <c r="E186" i="11" s="1"/>
  <c r="E187" i="11" s="1" a="1"/>
  <c r="E187" i="11" s="1"/>
  <c r="E188" i="11" a="1"/>
  <c r="E188" i="11" s="1"/>
  <c r="E189" i="11" s="1" a="1"/>
  <c r="E189" i="11" s="1"/>
  <c r="E211" i="11" a="1"/>
  <c r="E211" i="11" s="1"/>
  <c r="E212" i="11" s="1" a="1"/>
  <c r="E212" i="11" s="1"/>
  <c r="E213" i="11" s="1" a="1"/>
  <c r="E213" i="11" s="1"/>
  <c r="E214" i="11" s="1" a="1"/>
  <c r="E214" i="11" s="1"/>
  <c r="E215" i="11" s="1" a="1"/>
  <c r="E215" i="11" s="1"/>
  <c r="E216" i="11" s="1" a="1"/>
  <c r="E216" i="11" s="1"/>
  <c r="E217" i="11" s="1" a="1"/>
  <c r="E217" i="11" s="1"/>
  <c r="E218" i="11" s="1" a="1"/>
  <c r="E218" i="11" s="1"/>
  <c r="E219" i="11" s="1" a="1"/>
  <c r="E219" i="11" s="1"/>
  <c r="E220" i="11" s="1" a="1"/>
  <c r="E220" i="11" s="1"/>
  <c r="E221" i="11" s="1" a="1"/>
  <c r="E221" i="11" s="1"/>
  <c r="E222" i="11" s="1" a="1"/>
  <c r="E222" i="11" s="1"/>
  <c r="E223" i="11" a="1"/>
  <c r="E223" i="11" s="1"/>
  <c r="E224" i="11" s="1" a="1"/>
  <c r="E224" i="11" s="1"/>
  <c r="E225" i="11" s="1" a="1"/>
  <c r="E225" i="11" s="1"/>
  <c r="E226" i="11" s="1" a="1"/>
  <c r="E226" i="11" s="1"/>
  <c r="E227" i="11" s="1" a="1"/>
  <c r="E227" i="11" s="1"/>
  <c r="E228" i="11" s="1" a="1"/>
  <c r="E228" i="11" s="1"/>
  <c r="E233" i="11" a="1"/>
  <c r="E233" i="11" s="1"/>
  <c r="E234" i="11" s="1" a="1"/>
  <c r="E234" i="11" s="1"/>
  <c r="E235" i="11" s="1" a="1"/>
  <c r="E235" i="11" s="1"/>
  <c r="E236" i="11" s="1" a="1"/>
  <c r="E236" i="11" s="1"/>
  <c r="E237" i="11" s="1" a="1"/>
  <c r="E237" i="11" s="1"/>
  <c r="E238" i="11" s="1" a="1"/>
  <c r="E238" i="11" s="1"/>
  <c r="E239" i="11" s="1" a="1"/>
  <c r="E239" i="11" s="1"/>
  <c r="E364" i="11" a="1"/>
  <c r="E364" i="11" s="1"/>
  <c r="E365" i="11" s="1" a="1"/>
  <c r="E365" i="11" s="1"/>
  <c r="E366" i="11" s="1" a="1"/>
  <c r="E366" i="11" s="1"/>
  <c r="E367" i="11" s="1" a="1"/>
  <c r="E367" i="11" s="1"/>
  <c r="E375" i="11" a="1"/>
  <c r="E375" i="11" s="1"/>
  <c r="E376" i="11" s="1" a="1"/>
  <c r="E376" i="11" s="1"/>
  <c r="E377" i="11" a="1"/>
  <c r="E377" i="11" s="1"/>
  <c r="E378" i="11" s="1" a="1"/>
  <c r="E378" i="11" s="1"/>
  <c r="E379" i="11" a="1"/>
  <c r="E379" i="11" s="1"/>
  <c r="E380" i="11" s="1" a="1"/>
  <c r="E380" i="11" s="1"/>
  <c r="E384" i="11" a="1"/>
  <c r="E384" i="11" s="1"/>
  <c r="E385" i="11" s="1" a="1"/>
  <c r="E385" i="11" s="1"/>
  <c r="E386" i="11" s="1" a="1"/>
  <c r="E386" i="11" s="1"/>
  <c r="E387" i="11" s="1" a="1"/>
  <c r="E387" i="11" s="1"/>
  <c r="E396" i="11" a="1"/>
  <c r="E396" i="11" s="1"/>
  <c r="E397" i="11" s="1" a="1"/>
  <c r="E397" i="11" s="1"/>
  <c r="E398" i="11" s="1" a="1"/>
  <c r="E398" i="11" s="1"/>
  <c r="E399" i="11" s="1" a="1"/>
  <c r="E399" i="11" s="1"/>
  <c r="E400" i="11" s="1" a="1"/>
  <c r="E400" i="11" s="1"/>
  <c r="E426" i="11" a="1"/>
  <c r="E426" i="11" s="1"/>
  <c r="E427" i="11" s="1" a="1"/>
  <c r="E427" i="11" s="1"/>
  <c r="E428" i="11" s="1" a="1"/>
  <c r="E428" i="11" s="1"/>
  <c r="E429" i="11" s="1" a="1"/>
  <c r="E429" i="11" s="1"/>
  <c r="E430" i="11" a="1"/>
  <c r="E430" i="11" s="1"/>
  <c r="E431" i="11" a="1"/>
  <c r="E431" i="11" s="1"/>
  <c r="E432" i="11" a="1"/>
  <c r="E432" i="11" s="1"/>
  <c r="E433" i="11" s="1" a="1"/>
  <c r="E433" i="11" s="1"/>
  <c r="E434" i="11" s="1" a="1"/>
  <c r="E434" i="11" s="1"/>
  <c r="E435" i="11" s="1" a="1"/>
  <c r="E435" i="11" s="1"/>
  <c r="E436" i="11" s="1" a="1"/>
  <c r="E436" i="11" s="1"/>
  <c r="E437" i="11" s="1" a="1"/>
  <c r="E437" i="11" s="1"/>
  <c r="E438" i="11" s="1" a="1"/>
  <c r="E438" i="11" s="1"/>
  <c r="E439" i="11" s="1" a="1"/>
  <c r="E439" i="11" s="1"/>
  <c r="E440" i="11" s="1" a="1"/>
  <c r="E440" i="11" s="1"/>
  <c r="E441" i="11" s="1" a="1"/>
  <c r="E441" i="11" s="1"/>
  <c r="E442" i="11" s="1" a="1"/>
  <c r="E442" i="11" s="1"/>
  <c r="E443" i="11" s="1" a="1"/>
  <c r="E443" i="11" s="1"/>
  <c r="E444" i="11" s="1" a="1"/>
  <c r="E444" i="11" s="1"/>
  <c r="E573" i="11" a="1"/>
  <c r="E573" i="11" s="1"/>
  <c r="E574" i="11" s="1" a="1"/>
  <c r="E574" i="11" s="1"/>
  <c r="E575" i="11" s="1" a="1"/>
  <c r="E575" i="11" s="1"/>
  <c r="E576" i="11" s="1" a="1"/>
  <c r="E576" i="11" s="1"/>
  <c r="E577" i="11" s="1" a="1"/>
  <c r="E577" i="11" s="1"/>
  <c r="E578" i="11" s="1" a="1"/>
  <c r="E578" i="11" s="1"/>
  <c r="E579" i="11" s="1" a="1"/>
  <c r="E579" i="11" s="1"/>
  <c r="E580" i="11" s="1" a="1"/>
  <c r="E580" i="11" s="1"/>
  <c r="E581" i="11" s="1" a="1"/>
  <c r="E581" i="11" s="1"/>
  <c r="E582" i="11" s="1" a="1"/>
  <c r="E582" i="11" s="1"/>
  <c r="E583" i="11" s="1" a="1"/>
  <c r="E583" i="11" s="1"/>
  <c r="E584" i="11" s="1" a="1"/>
  <c r="E584" i="11" s="1"/>
  <c r="E585" i="11" s="1" a="1"/>
  <c r="E585" i="11" s="1"/>
  <c r="E586" i="11" s="1" a="1"/>
  <c r="E586" i="11" s="1"/>
  <c r="E587" i="11" s="1" a="1"/>
  <c r="E587" i="11" s="1"/>
  <c r="E588" i="11" s="1" a="1"/>
  <c r="E588" i="11" s="1"/>
  <c r="E589" i="11" s="1" a="1"/>
  <c r="E589" i="11" s="1"/>
  <c r="E590" i="11" s="1" a="1"/>
  <c r="E590" i="11" s="1"/>
  <c r="E591" i="11" s="1" a="1"/>
  <c r="E591" i="11" s="1"/>
  <c r="E592" i="11" s="1" a="1"/>
  <c r="E592" i="11" s="1"/>
  <c r="E593" i="11" s="1" a="1"/>
  <c r="E593" i="11" s="1"/>
  <c r="E680" i="11" a="1"/>
  <c r="E680" i="11" s="1"/>
  <c r="E681" i="11" a="1"/>
  <c r="E681" i="11" s="1"/>
  <c r="E682" i="11" s="1" a="1"/>
  <c r="E682" i="11" s="1"/>
  <c r="E683" i="11" a="1"/>
  <c r="E683" i="11" s="1"/>
  <c r="E684" i="11" s="1" a="1"/>
  <c r="E684" i="11" s="1"/>
  <c r="E685" i="11" s="1" a="1"/>
  <c r="E685" i="11" s="1"/>
  <c r="E686" i="11" s="1" a="1"/>
  <c r="E686" i="11" s="1"/>
  <c r="E33" i="11" a="1"/>
  <c r="E33" i="11" s="1"/>
  <c r="E34" i="11" a="1"/>
  <c r="E34" i="11" s="1"/>
  <c r="E35" i="11" s="1" a="1"/>
  <c r="E35" i="11" s="1"/>
  <c r="E36" i="11" s="1" a="1"/>
  <c r="E36" i="11" s="1"/>
  <c r="E37" i="11" s="1" a="1"/>
  <c r="E37" i="11" s="1"/>
  <c r="E38" i="11" s="1" a="1"/>
  <c r="E38" i="11" s="1"/>
  <c r="E39" i="11" s="1" a="1"/>
  <c r="E39" i="11" s="1"/>
  <c r="E40" i="11" s="1" a="1"/>
  <c r="E40" i="11" s="1"/>
  <c r="E41" i="11" s="1" a="1"/>
  <c r="E41" i="11" s="1"/>
  <c r="E42" i="11" s="1" a="1"/>
  <c r="E42" i="11" s="1"/>
  <c r="E24" i="11" a="1"/>
  <c r="E24" i="11" s="1"/>
  <c r="E25" i="11" s="1" a="1"/>
  <c r="E25" i="11" s="1"/>
  <c r="E26" i="11" s="1" a="1"/>
  <c r="E26" i="11" s="1"/>
  <c r="E27" i="11" s="1" a="1"/>
  <c r="E27" i="11" s="1"/>
  <c r="E2" i="11"/>
  <c r="E3" i="11" s="1" a="1"/>
  <c r="E3" i="11" s="1"/>
  <c r="E4" i="11" s="1" a="1"/>
  <c r="E4" i="11" s="1"/>
  <c r="E5" i="11" s="1" a="1"/>
  <c r="E5" i="11" s="1"/>
  <c r="E6" i="11" s="1" a="1"/>
  <c r="E6" i="11" s="1"/>
  <c r="D195" i="10"/>
  <c r="D196" i="10"/>
  <c r="D197" i="10"/>
  <c r="E197" i="10" s="1"/>
  <c r="D198" i="10"/>
  <c r="D199" i="10"/>
  <c r="D200" i="10"/>
  <c r="D201" i="10"/>
  <c r="D202" i="10"/>
  <c r="D203" i="10"/>
  <c r="E203" i="10" s="1"/>
  <c r="D204" i="10"/>
  <c r="E204" i="10" s="1"/>
  <c r="D205" i="10"/>
  <c r="D206" i="10"/>
  <c r="D207" i="10"/>
  <c r="D208" i="10"/>
  <c r="D209" i="10"/>
  <c r="E209" i="10" s="1"/>
  <c r="D210" i="10"/>
  <c r="E210" i="10" s="1"/>
  <c r="D211" i="10"/>
  <c r="D212" i="10"/>
  <c r="D213" i="10"/>
  <c r="E213" i="10" s="1"/>
  <c r="D214" i="10"/>
  <c r="D215" i="10"/>
  <c r="D216" i="10"/>
  <c r="D217" i="10"/>
  <c r="D218" i="10"/>
  <c r="D219" i="10"/>
  <c r="E219" i="10" s="1"/>
  <c r="D220" i="10"/>
  <c r="E220" i="10" s="1"/>
  <c r="D221" i="10"/>
  <c r="D222" i="10"/>
  <c r="D223" i="10"/>
  <c r="D224" i="10"/>
  <c r="D225" i="10"/>
  <c r="E225" i="10" s="1"/>
  <c r="D226" i="10"/>
  <c r="E226" i="10" s="1"/>
  <c r="D227" i="10"/>
  <c r="D228" i="10"/>
  <c r="D229" i="10"/>
  <c r="E229" i="10" s="1"/>
  <c r="D230" i="10"/>
  <c r="D231" i="10"/>
  <c r="D232" i="10"/>
  <c r="D233" i="10"/>
  <c r="D234" i="10"/>
  <c r="D235" i="10"/>
  <c r="E235" i="10" s="1"/>
  <c r="D236" i="10"/>
  <c r="E236" i="10" s="1"/>
  <c r="D237" i="10"/>
  <c r="D238" i="10"/>
  <c r="D239" i="10"/>
  <c r="D240" i="10"/>
  <c r="D241" i="10"/>
  <c r="E241" i="10" s="1"/>
  <c r="D242" i="10"/>
  <c r="E242" i="10" s="1"/>
  <c r="D243" i="10"/>
  <c r="D244" i="10"/>
  <c r="D245" i="10"/>
  <c r="E245" i="10" s="1"/>
  <c r="D246" i="10"/>
  <c r="D247" i="10"/>
  <c r="D248" i="10"/>
  <c r="D249" i="10"/>
  <c r="D250" i="10"/>
  <c r="D251" i="10"/>
  <c r="E251" i="10" s="1"/>
  <c r="D252" i="10"/>
  <c r="E252" i="10" s="1"/>
  <c r="D253" i="10"/>
  <c r="D254" i="10"/>
  <c r="D255" i="10"/>
  <c r="D256" i="10"/>
  <c r="D257" i="10"/>
  <c r="E257" i="10" s="1"/>
  <c r="D258" i="10"/>
  <c r="E258" i="10" s="1"/>
  <c r="D259" i="10"/>
  <c r="D260" i="10"/>
  <c r="D261" i="10"/>
  <c r="E261" i="10" s="1"/>
  <c r="D262" i="10"/>
  <c r="D263" i="10"/>
  <c r="D264" i="10"/>
  <c r="D265" i="10"/>
  <c r="D266" i="10"/>
  <c r="D267" i="10"/>
  <c r="E267" i="10" s="1"/>
  <c r="D268" i="10"/>
  <c r="E268" i="10" s="1"/>
  <c r="D269" i="10"/>
  <c r="D270" i="10"/>
  <c r="D271" i="10"/>
  <c r="D272" i="10"/>
  <c r="D273" i="10"/>
  <c r="E273" i="10" s="1"/>
  <c r="D274" i="10"/>
  <c r="E274" i="10" s="1"/>
  <c r="D275" i="10"/>
  <c r="D276" i="10"/>
  <c r="D277" i="10"/>
  <c r="E277" i="10" s="1"/>
  <c r="D278" i="10"/>
  <c r="D279" i="10"/>
  <c r="D280" i="10"/>
  <c r="D281" i="10"/>
  <c r="D282" i="10"/>
  <c r="D283" i="10"/>
  <c r="E283" i="10" s="1"/>
  <c r="D284" i="10"/>
  <c r="E284" i="10" s="1"/>
  <c r="D285" i="10"/>
  <c r="D286" i="10"/>
  <c r="D287" i="10"/>
  <c r="D288" i="10"/>
  <c r="D289" i="10"/>
  <c r="E289" i="10" s="1"/>
  <c r="D290" i="10"/>
  <c r="E290" i="10" s="1"/>
  <c r="D291" i="10"/>
  <c r="D292" i="10"/>
  <c r="D293" i="10"/>
  <c r="E293" i="10" s="1"/>
  <c r="D294" i="10"/>
  <c r="D295" i="10"/>
  <c r="D296" i="10"/>
  <c r="D297" i="10"/>
  <c r="D298" i="10"/>
  <c r="D299" i="10"/>
  <c r="E299" i="10" s="1"/>
  <c r="D300" i="10"/>
  <c r="E300" i="10" s="1"/>
  <c r="D301" i="10"/>
  <c r="E301" i="10" s="1"/>
  <c r="D302" i="10"/>
  <c r="D303" i="10"/>
  <c r="D304" i="10"/>
  <c r="D305" i="10"/>
  <c r="E305" i="10" s="1"/>
  <c r="D306" i="10"/>
  <c r="E306" i="10" s="1"/>
  <c r="D307" i="10"/>
  <c r="D308" i="10"/>
  <c r="D309" i="10"/>
  <c r="E309" i="10" s="1"/>
  <c r="D310" i="10"/>
  <c r="D311" i="10"/>
  <c r="D312" i="10"/>
  <c r="D313" i="10"/>
  <c r="D314" i="10"/>
  <c r="D315" i="10"/>
  <c r="E315" i="10" s="1"/>
  <c r="D316" i="10"/>
  <c r="E316" i="10" s="1"/>
  <c r="D317" i="10"/>
  <c r="E317" i="10" s="1"/>
  <c r="D318" i="10"/>
  <c r="D319" i="10"/>
  <c r="D320" i="10"/>
  <c r="D321" i="10"/>
  <c r="E321" i="10" s="1"/>
  <c r="D322" i="10"/>
  <c r="E322" i="10" s="1"/>
  <c r="D323" i="10"/>
  <c r="D324" i="10"/>
  <c r="D325" i="10"/>
  <c r="E325" i="10" s="1"/>
  <c r="D326" i="10"/>
  <c r="D327" i="10"/>
  <c r="D328" i="10"/>
  <c r="D329" i="10"/>
  <c r="D330" i="10"/>
  <c r="D331" i="10"/>
  <c r="E331" i="10" s="1"/>
  <c r="D332" i="10"/>
  <c r="E332" i="10" s="1"/>
  <c r="D333" i="10"/>
  <c r="E333" i="10" s="1"/>
  <c r="D334" i="10"/>
  <c r="D335" i="10"/>
  <c r="D336" i="10"/>
  <c r="D337" i="10"/>
  <c r="E337" i="10" s="1"/>
  <c r="D338" i="10"/>
  <c r="E338" i="10" s="1"/>
  <c r="D339" i="10"/>
  <c r="D340" i="10"/>
  <c r="D341" i="10"/>
  <c r="E341" i="10" s="1"/>
  <c r="D342" i="10"/>
  <c r="D343" i="10"/>
  <c r="D344" i="10"/>
  <c r="D345" i="10"/>
  <c r="D346" i="10"/>
  <c r="D347" i="10"/>
  <c r="E347" i="10" s="1"/>
  <c r="D348" i="10"/>
  <c r="E348" i="10" s="1"/>
  <c r="D349" i="10"/>
  <c r="E349" i="10" s="1"/>
  <c r="D350" i="10"/>
  <c r="D351" i="10"/>
  <c r="D352" i="10"/>
  <c r="D353" i="10"/>
  <c r="E353" i="10" s="1"/>
  <c r="D354" i="10"/>
  <c r="E354" i="10" s="1"/>
  <c r="D355" i="10"/>
  <c r="D356" i="10"/>
  <c r="D357" i="10"/>
  <c r="E357" i="10" s="1"/>
  <c r="D358" i="10"/>
  <c r="D359" i="10"/>
  <c r="D360" i="10"/>
  <c r="D361" i="10"/>
  <c r="D362" i="10"/>
  <c r="D363" i="10"/>
  <c r="E363" i="10" s="1"/>
  <c r="D364" i="10"/>
  <c r="E364" i="10" s="1"/>
  <c r="D365" i="10"/>
  <c r="E365" i="10" s="1"/>
  <c r="D366" i="10"/>
  <c r="D367" i="10"/>
  <c r="D368" i="10"/>
  <c r="D369" i="10"/>
  <c r="E369" i="10" s="1"/>
  <c r="D370" i="10"/>
  <c r="E370" i="10" s="1"/>
  <c r="D371" i="10"/>
  <c r="D372" i="10"/>
  <c r="D373" i="10"/>
  <c r="E373" i="10" s="1"/>
  <c r="D374" i="10"/>
  <c r="D375" i="10"/>
  <c r="D376" i="10"/>
  <c r="D377" i="10"/>
  <c r="D378" i="10"/>
  <c r="D379" i="10"/>
  <c r="E379" i="10" s="1"/>
  <c r="D380" i="10"/>
  <c r="E380" i="10" s="1"/>
  <c r="D381" i="10"/>
  <c r="E381" i="10" s="1"/>
  <c r="D382" i="10"/>
  <c r="D383" i="10"/>
  <c r="D384" i="10"/>
  <c r="D385" i="10"/>
  <c r="E385" i="10" s="1"/>
  <c r="D386" i="10"/>
  <c r="E386" i="10" s="1"/>
  <c r="D387" i="10"/>
  <c r="D388" i="10"/>
  <c r="D389" i="10"/>
  <c r="E389" i="10" s="1"/>
  <c r="D390" i="10"/>
  <c r="D391" i="10"/>
  <c r="D392" i="10"/>
  <c r="D393" i="10"/>
  <c r="D394" i="10"/>
  <c r="E394" i="10" s="1"/>
  <c r="D395" i="10"/>
  <c r="E395" i="10" s="1"/>
  <c r="D396" i="10"/>
  <c r="E396" i="10" s="1"/>
  <c r="D397" i="10"/>
  <c r="E397" i="10" s="1"/>
  <c r="D398" i="10"/>
  <c r="D399" i="10"/>
  <c r="D400" i="10"/>
  <c r="D401" i="10"/>
  <c r="E401" i="10" s="1"/>
  <c r="D402" i="10"/>
  <c r="E402" i="10" s="1"/>
  <c r="D403" i="10"/>
  <c r="D194" i="10"/>
  <c r="E194" i="10" s="1"/>
  <c r="D193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5" i="10"/>
  <c r="E196" i="10"/>
  <c r="E198" i="10"/>
  <c r="E199" i="10"/>
  <c r="E200" i="10"/>
  <c r="E201" i="10"/>
  <c r="E202" i="10"/>
  <c r="E205" i="10"/>
  <c r="E206" i="10"/>
  <c r="E207" i="10"/>
  <c r="E208" i="10"/>
  <c r="E211" i="10"/>
  <c r="E212" i="10"/>
  <c r="E214" i="10"/>
  <c r="E215" i="10"/>
  <c r="E216" i="10"/>
  <c r="E217" i="10"/>
  <c r="E218" i="10"/>
  <c r="E221" i="10"/>
  <c r="E222" i="10"/>
  <c r="E223" i="10"/>
  <c r="E224" i="10"/>
  <c r="E227" i="10"/>
  <c r="E228" i="10"/>
  <c r="E230" i="10"/>
  <c r="E231" i="10"/>
  <c r="E232" i="10"/>
  <c r="E233" i="10"/>
  <c r="E234" i="10"/>
  <c r="E237" i="10"/>
  <c r="E238" i="10"/>
  <c r="E239" i="10"/>
  <c r="E240" i="10"/>
  <c r="E243" i="10"/>
  <c r="E244" i="10"/>
  <c r="E246" i="10"/>
  <c r="E247" i="10"/>
  <c r="E248" i="10"/>
  <c r="E249" i="10"/>
  <c r="E250" i="10"/>
  <c r="E253" i="10"/>
  <c r="E254" i="10"/>
  <c r="E255" i="10"/>
  <c r="E256" i="10"/>
  <c r="E259" i="10"/>
  <c r="E260" i="10"/>
  <c r="E262" i="10"/>
  <c r="E263" i="10"/>
  <c r="E264" i="10"/>
  <c r="E265" i="10"/>
  <c r="E266" i="10"/>
  <c r="E269" i="10"/>
  <c r="E270" i="10"/>
  <c r="E271" i="10"/>
  <c r="E272" i="10"/>
  <c r="E275" i="10"/>
  <c r="E276" i="10"/>
  <c r="E278" i="10"/>
  <c r="E279" i="10"/>
  <c r="E280" i="10"/>
  <c r="E281" i="10"/>
  <c r="E282" i="10"/>
  <c r="E285" i="10"/>
  <c r="E286" i="10"/>
  <c r="E287" i="10"/>
  <c r="E288" i="10"/>
  <c r="E291" i="10"/>
  <c r="E292" i="10"/>
  <c r="E294" i="10"/>
  <c r="E295" i="10"/>
  <c r="E296" i="10"/>
  <c r="E297" i="10"/>
  <c r="E298" i="10"/>
  <c r="E302" i="10"/>
  <c r="E303" i="10"/>
  <c r="E304" i="10"/>
  <c r="E307" i="10"/>
  <c r="E308" i="10"/>
  <c r="E310" i="10"/>
  <c r="E311" i="10"/>
  <c r="E312" i="10"/>
  <c r="E313" i="10"/>
  <c r="E314" i="10"/>
  <c r="E318" i="10"/>
  <c r="E319" i="10"/>
  <c r="E320" i="10"/>
  <c r="E323" i="10"/>
  <c r="E324" i="10"/>
  <c r="E326" i="10"/>
  <c r="E327" i="10"/>
  <c r="E328" i="10"/>
  <c r="E329" i="10"/>
  <c r="E330" i="10"/>
  <c r="E334" i="10"/>
  <c r="E335" i="10"/>
  <c r="E336" i="10"/>
  <c r="E339" i="10"/>
  <c r="E340" i="10"/>
  <c r="E342" i="10"/>
  <c r="E343" i="10"/>
  <c r="E344" i="10"/>
  <c r="E345" i="10"/>
  <c r="E346" i="10"/>
  <c r="E350" i="10"/>
  <c r="E351" i="10"/>
  <c r="E352" i="10"/>
  <c r="E355" i="10"/>
  <c r="E356" i="10"/>
  <c r="E358" i="10"/>
  <c r="E359" i="10"/>
  <c r="E360" i="10"/>
  <c r="E361" i="10"/>
  <c r="E362" i="10"/>
  <c r="E366" i="10"/>
  <c r="E367" i="10"/>
  <c r="E368" i="10"/>
  <c r="E371" i="10"/>
  <c r="E372" i="10"/>
  <c r="E374" i="10"/>
  <c r="E375" i="10"/>
  <c r="E376" i="10"/>
  <c r="E377" i="10"/>
  <c r="E378" i="10"/>
  <c r="E382" i="10"/>
  <c r="E383" i="10"/>
  <c r="E384" i="10"/>
  <c r="E387" i="10"/>
  <c r="E388" i="10"/>
  <c r="E390" i="10"/>
  <c r="E391" i="10"/>
  <c r="E392" i="10"/>
  <c r="E393" i="10"/>
  <c r="E398" i="10"/>
  <c r="E399" i="10"/>
  <c r="E400" i="10"/>
  <c r="E403" i="10"/>
  <c r="E2" i="10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2" i="10"/>
  <c r="E1832" i="1"/>
  <c r="F1832" i="1" s="1"/>
  <c r="E1833" i="1"/>
  <c r="E1834" i="1"/>
  <c r="F1834" i="1" s="1"/>
  <c r="E1835" i="1"/>
  <c r="F1835" i="1" s="1"/>
  <c r="E1836" i="1"/>
  <c r="F1836" i="1" s="1"/>
  <c r="E1837" i="1"/>
  <c r="F1837" i="1" s="1"/>
  <c r="E1838" i="1"/>
  <c r="F1838" i="1" s="1"/>
  <c r="E1839" i="1"/>
  <c r="F1839" i="1" s="1"/>
  <c r="E1840" i="1"/>
  <c r="F1840" i="1" s="1"/>
  <c r="E1841" i="1"/>
  <c r="F1841" i="1" s="1"/>
  <c r="E1842" i="1"/>
  <c r="F1842" i="1" s="1"/>
  <c r="E1843" i="1"/>
  <c r="F1843" i="1" s="1"/>
  <c r="E1844" i="1"/>
  <c r="F1844" i="1" s="1"/>
  <c r="E1845" i="1"/>
  <c r="F1845" i="1" s="1"/>
  <c r="E1846" i="1"/>
  <c r="F1846" i="1" s="1"/>
  <c r="E1847" i="1"/>
  <c r="F1847" i="1" s="1"/>
  <c r="E1848" i="1"/>
  <c r="F1848" i="1" s="1"/>
  <c r="E1849" i="1"/>
  <c r="E1850" i="1"/>
  <c r="F1850" i="1" s="1"/>
  <c r="E1851" i="1"/>
  <c r="F1851" i="1" s="1"/>
  <c r="E1852" i="1"/>
  <c r="F1852" i="1" s="1"/>
  <c r="E1853" i="1"/>
  <c r="F1853" i="1" s="1"/>
  <c r="E1854" i="1"/>
  <c r="F1854" i="1" s="1"/>
  <c r="E1855" i="1"/>
  <c r="F1855" i="1" s="1"/>
  <c r="E1856" i="1"/>
  <c r="F1856" i="1" s="1"/>
  <c r="E1857" i="1"/>
  <c r="F1857" i="1" s="1"/>
  <c r="E1858" i="1"/>
  <c r="F1858" i="1" s="1"/>
  <c r="E1859" i="1"/>
  <c r="F1859" i="1" s="1"/>
  <c r="E1860" i="1"/>
  <c r="F1860" i="1" s="1"/>
  <c r="E1861" i="1"/>
  <c r="F1861" i="1" s="1"/>
  <c r="E1862" i="1"/>
  <c r="F1862" i="1" s="1"/>
  <c r="E1863" i="1"/>
  <c r="F1863" i="1" s="1"/>
  <c r="E1864" i="1"/>
  <c r="F1864" i="1" s="1"/>
  <c r="E1865" i="1"/>
  <c r="F1865" i="1" s="1"/>
  <c r="E1866" i="1"/>
  <c r="F1866" i="1" s="1"/>
  <c r="E1867" i="1"/>
  <c r="E1868" i="1"/>
  <c r="E1869" i="1"/>
  <c r="F1869" i="1" s="1"/>
  <c r="E1870" i="1"/>
  <c r="F1870" i="1" s="1"/>
  <c r="E1871" i="1"/>
  <c r="F1871" i="1" s="1"/>
  <c r="E1872" i="1"/>
  <c r="F1872" i="1" s="1"/>
  <c r="E1873" i="1"/>
  <c r="F1873" i="1" s="1"/>
  <c r="E1874" i="1"/>
  <c r="F1874" i="1" s="1"/>
  <c r="E1875" i="1"/>
  <c r="F1875" i="1" s="1"/>
  <c r="E1876" i="1"/>
  <c r="F1876" i="1" s="1"/>
  <c r="E1877" i="1"/>
  <c r="F1877" i="1" s="1"/>
  <c r="E1878" i="1"/>
  <c r="F1878" i="1" s="1"/>
  <c r="E1879" i="1"/>
  <c r="F1879" i="1" s="1"/>
  <c r="E1880" i="1"/>
  <c r="F1880" i="1" s="1"/>
  <c r="E1881" i="1"/>
  <c r="F1881" i="1" s="1"/>
  <c r="E1882" i="1"/>
  <c r="E1883" i="1"/>
  <c r="F1883" i="1" s="1"/>
  <c r="E1884" i="1"/>
  <c r="F1884" i="1" s="1"/>
  <c r="E1885" i="1"/>
  <c r="F1885" i="1" s="1"/>
  <c r="E1886" i="1"/>
  <c r="F1886" i="1" s="1"/>
  <c r="E1887" i="1"/>
  <c r="F1887" i="1" s="1"/>
  <c r="E1888" i="1"/>
  <c r="F1888" i="1" s="1"/>
  <c r="E1889" i="1"/>
  <c r="F1889" i="1" s="1"/>
  <c r="E1890" i="1"/>
  <c r="F1890" i="1" s="1"/>
  <c r="E1891" i="1"/>
  <c r="F1891" i="1" s="1"/>
  <c r="E1892" i="1"/>
  <c r="F1892" i="1" s="1"/>
  <c r="E1893" i="1"/>
  <c r="F1893" i="1" s="1"/>
  <c r="E1894" i="1"/>
  <c r="F1894" i="1" s="1"/>
  <c r="E1895" i="1"/>
  <c r="F1895" i="1" s="1"/>
  <c r="E1896" i="1"/>
  <c r="F1896" i="1" s="1"/>
  <c r="E1897" i="1"/>
  <c r="F1897" i="1" s="1"/>
  <c r="E1898" i="1"/>
  <c r="F1898" i="1" s="1"/>
  <c r="E1899" i="1"/>
  <c r="F1899" i="1" s="1"/>
  <c r="E1900" i="1"/>
  <c r="F1900" i="1" s="1"/>
  <c r="E1901" i="1"/>
  <c r="F1901" i="1" s="1"/>
  <c r="E1902" i="1"/>
  <c r="F1902" i="1" s="1"/>
  <c r="E1903" i="1"/>
  <c r="F1903" i="1" s="1"/>
  <c r="E1904" i="1"/>
  <c r="F1904" i="1" s="1"/>
  <c r="E1905" i="1"/>
  <c r="F1905" i="1" s="1"/>
  <c r="E1906" i="1"/>
  <c r="F1906" i="1" s="1"/>
  <c r="E1907" i="1"/>
  <c r="F1907" i="1" s="1"/>
  <c r="E1908" i="1"/>
  <c r="F1908" i="1" s="1"/>
  <c r="E1909" i="1"/>
  <c r="F1909" i="1" s="1"/>
  <c r="E1910" i="1"/>
  <c r="F1910" i="1" s="1"/>
  <c r="E1911" i="1"/>
  <c r="F1911" i="1" s="1"/>
  <c r="E1912" i="1"/>
  <c r="F1912" i="1" s="1"/>
  <c r="E1913" i="1"/>
  <c r="F1913" i="1" s="1"/>
  <c r="E1914" i="1"/>
  <c r="F1914" i="1" s="1"/>
  <c r="E1915" i="1"/>
  <c r="F1915" i="1" s="1"/>
  <c r="E1916" i="1"/>
  <c r="F1916" i="1" s="1"/>
  <c r="E1917" i="1"/>
  <c r="F1917" i="1" s="1"/>
  <c r="E1918" i="1"/>
  <c r="F1918" i="1" s="1"/>
  <c r="E1919" i="1"/>
  <c r="F1919" i="1" s="1"/>
  <c r="E1920" i="1"/>
  <c r="F1920" i="1" s="1"/>
  <c r="E1921" i="1"/>
  <c r="F1921" i="1" s="1"/>
  <c r="E1922" i="1"/>
  <c r="F1922" i="1" s="1"/>
  <c r="E1923" i="1"/>
  <c r="F1923" i="1" s="1"/>
  <c r="E1924" i="1"/>
  <c r="F1924" i="1" s="1"/>
  <c r="E1925" i="1"/>
  <c r="F1925" i="1" s="1"/>
  <c r="E1926" i="1"/>
  <c r="F1926" i="1" s="1"/>
  <c r="E1927" i="1"/>
  <c r="F1927" i="1" s="1"/>
  <c r="E1928" i="1"/>
  <c r="F1928" i="1" s="1"/>
  <c r="E1929" i="1"/>
  <c r="F1929" i="1" s="1"/>
  <c r="E1930" i="1"/>
  <c r="F1930" i="1" s="1"/>
  <c r="E1931" i="1"/>
  <c r="F1931" i="1" s="1"/>
  <c r="E1932" i="1"/>
  <c r="F1932" i="1" s="1"/>
  <c r="E1933" i="1"/>
  <c r="F1933" i="1" s="1"/>
  <c r="E1934" i="1"/>
  <c r="F1934" i="1" s="1"/>
  <c r="E1935" i="1"/>
  <c r="F1935" i="1" s="1"/>
  <c r="E1936" i="1"/>
  <c r="F1936" i="1" s="1"/>
  <c r="E1937" i="1"/>
  <c r="F1937" i="1" s="1"/>
  <c r="E1938" i="1"/>
  <c r="F1938" i="1" s="1"/>
  <c r="E1939" i="1"/>
  <c r="F1939" i="1" s="1"/>
  <c r="E1940" i="1"/>
  <c r="F1940" i="1" s="1"/>
  <c r="E1941" i="1"/>
  <c r="F1941" i="1" s="1"/>
  <c r="E1942" i="1"/>
  <c r="F1942" i="1" s="1"/>
  <c r="E1943" i="1"/>
  <c r="F1943" i="1" s="1"/>
  <c r="E1944" i="1"/>
  <c r="F1944" i="1" s="1"/>
  <c r="E1945" i="1"/>
  <c r="E1946" i="1"/>
  <c r="F1946" i="1" s="1"/>
  <c r="E1947" i="1"/>
  <c r="F1947" i="1" s="1"/>
  <c r="E1948" i="1"/>
  <c r="F1948" i="1" s="1"/>
  <c r="E1949" i="1"/>
  <c r="F1949" i="1" s="1"/>
  <c r="E1950" i="1"/>
  <c r="F1950" i="1" s="1"/>
  <c r="E1951" i="1"/>
  <c r="F1951" i="1" s="1"/>
  <c r="E1952" i="1"/>
  <c r="F1952" i="1" s="1"/>
  <c r="E1953" i="1"/>
  <c r="F1953" i="1" s="1"/>
  <c r="E1954" i="1"/>
  <c r="F1954" i="1" s="1"/>
  <c r="E1955" i="1"/>
  <c r="F1955" i="1" s="1"/>
  <c r="E1956" i="1"/>
  <c r="F1956" i="1" s="1"/>
  <c r="E1957" i="1"/>
  <c r="F1957" i="1" s="1"/>
  <c r="E1958" i="1"/>
  <c r="F1958" i="1" s="1"/>
  <c r="E1959" i="1"/>
  <c r="F1959" i="1" s="1"/>
  <c r="E1960" i="1"/>
  <c r="F1960" i="1" s="1"/>
  <c r="E1961" i="1"/>
  <c r="F1961" i="1" s="1"/>
  <c r="E1962" i="1"/>
  <c r="F1962" i="1" s="1"/>
  <c r="E1963" i="1"/>
  <c r="F1963" i="1" s="1"/>
  <c r="E1964" i="1"/>
  <c r="F1964" i="1" s="1"/>
  <c r="E1965" i="1"/>
  <c r="F1965" i="1" s="1"/>
  <c r="E1966" i="1"/>
  <c r="F1966" i="1" s="1"/>
  <c r="E1967" i="1"/>
  <c r="F1967" i="1" s="1"/>
  <c r="E1968" i="1"/>
  <c r="F1968" i="1" s="1"/>
  <c r="E1969" i="1"/>
  <c r="F1969" i="1" s="1"/>
  <c r="E1970" i="1"/>
  <c r="F1970" i="1" s="1"/>
  <c r="E1971" i="1"/>
  <c r="F1971" i="1" s="1"/>
  <c r="E1972" i="1"/>
  <c r="F1972" i="1" s="1"/>
  <c r="E1973" i="1"/>
  <c r="F1973" i="1" s="1"/>
  <c r="E1974" i="1"/>
  <c r="F1974" i="1" s="1"/>
  <c r="E1975" i="1"/>
  <c r="F1975" i="1" s="1"/>
  <c r="E1976" i="1"/>
  <c r="F1976" i="1" s="1"/>
  <c r="E1977" i="1"/>
  <c r="F1977" i="1" s="1"/>
  <c r="E1978" i="1"/>
  <c r="F1978" i="1" s="1"/>
  <c r="E1979" i="1"/>
  <c r="F1979" i="1" s="1"/>
  <c r="E1980" i="1"/>
  <c r="F1980" i="1" s="1"/>
  <c r="E1981" i="1"/>
  <c r="F1981" i="1" s="1"/>
  <c r="E1982" i="1"/>
  <c r="F1982" i="1" s="1"/>
  <c r="E1983" i="1"/>
  <c r="F1983" i="1" s="1"/>
  <c r="E1984" i="1"/>
  <c r="F1984" i="1" s="1"/>
  <c r="E1985" i="1"/>
  <c r="F1985" i="1" s="1"/>
  <c r="E1986" i="1"/>
  <c r="F1986" i="1" s="1"/>
  <c r="E1987" i="1"/>
  <c r="F1987" i="1" s="1"/>
  <c r="E1988" i="1"/>
  <c r="F1988" i="1" s="1"/>
  <c r="E1989" i="1"/>
  <c r="F1989" i="1" s="1"/>
  <c r="E1990" i="1"/>
  <c r="F1990" i="1" s="1"/>
  <c r="E1991" i="1"/>
  <c r="F1991" i="1" s="1"/>
  <c r="E1992" i="1"/>
  <c r="F1992" i="1" s="1"/>
  <c r="E1993" i="1"/>
  <c r="E1994" i="1"/>
  <c r="F1994" i="1" s="1"/>
  <c r="E1995" i="1"/>
  <c r="F1995" i="1" s="1"/>
  <c r="E1996" i="1"/>
  <c r="F1996" i="1" s="1"/>
  <c r="E1997" i="1"/>
  <c r="F1997" i="1" s="1"/>
  <c r="E1998" i="1"/>
  <c r="F1998" i="1" s="1"/>
  <c r="E1999" i="1"/>
  <c r="F1999" i="1" s="1"/>
  <c r="E2000" i="1"/>
  <c r="F2000" i="1" s="1"/>
  <c r="E2001" i="1"/>
  <c r="F2001" i="1" s="1"/>
  <c r="E2002" i="1"/>
  <c r="F2002" i="1" s="1"/>
  <c r="E2003" i="1"/>
  <c r="F2003" i="1" s="1"/>
  <c r="E2004" i="1"/>
  <c r="F2004" i="1" s="1"/>
  <c r="E2005" i="1"/>
  <c r="F2005" i="1" s="1"/>
  <c r="E2006" i="1"/>
  <c r="F2006" i="1" s="1"/>
  <c r="E2007" i="1"/>
  <c r="F2007" i="1" s="1"/>
  <c r="E2008" i="1"/>
  <c r="F2008" i="1" s="1"/>
  <c r="E2009" i="1"/>
  <c r="F2009" i="1" s="1"/>
  <c r="E2010" i="1"/>
  <c r="F2010" i="1" s="1"/>
  <c r="E2011" i="1"/>
  <c r="F2011" i="1" s="1"/>
  <c r="E2012" i="1"/>
  <c r="F2012" i="1" s="1"/>
  <c r="E2013" i="1"/>
  <c r="F2013" i="1" s="1"/>
  <c r="E2014" i="1"/>
  <c r="F2014" i="1" s="1"/>
  <c r="E2015" i="1"/>
  <c r="F2015" i="1" s="1"/>
  <c r="E2016" i="1"/>
  <c r="F2016" i="1" s="1"/>
  <c r="E2017" i="1"/>
  <c r="F2017" i="1" s="1"/>
  <c r="E2018" i="1"/>
  <c r="F2018" i="1" s="1"/>
  <c r="E2019" i="1"/>
  <c r="F2019" i="1" s="1"/>
  <c r="E2020" i="1"/>
  <c r="F2020" i="1" s="1"/>
  <c r="E2021" i="1"/>
  <c r="F2021" i="1" s="1"/>
  <c r="E2022" i="1"/>
  <c r="F2022" i="1" s="1"/>
  <c r="E2023" i="1"/>
  <c r="F2023" i="1" s="1"/>
  <c r="E2024" i="1"/>
  <c r="F2024" i="1" s="1"/>
  <c r="E2025" i="1"/>
  <c r="F2025" i="1" s="1"/>
  <c r="E2026" i="1"/>
  <c r="F2026" i="1" s="1"/>
  <c r="E2027" i="1"/>
  <c r="F2027" i="1" s="1"/>
  <c r="E2028" i="1"/>
  <c r="F2028" i="1" s="1"/>
  <c r="E2029" i="1"/>
  <c r="F2029" i="1" s="1"/>
  <c r="E2030" i="1"/>
  <c r="F2030" i="1" s="1"/>
  <c r="E2031" i="1"/>
  <c r="F2031" i="1" s="1"/>
  <c r="E2032" i="1"/>
  <c r="F2032" i="1" s="1"/>
  <c r="E2033" i="1"/>
  <c r="F2033" i="1" s="1"/>
  <c r="E2034" i="1"/>
  <c r="F2034" i="1" s="1"/>
  <c r="E2035" i="1"/>
  <c r="F2035" i="1" s="1"/>
  <c r="E2036" i="1"/>
  <c r="F2036" i="1" s="1"/>
  <c r="E2037" i="1"/>
  <c r="F2037" i="1" s="1"/>
  <c r="E2038" i="1"/>
  <c r="F2038" i="1" s="1"/>
  <c r="E2039" i="1"/>
  <c r="F2039" i="1" s="1"/>
  <c r="E2040" i="1"/>
  <c r="F2040" i="1" s="1"/>
  <c r="E2041" i="1"/>
  <c r="F2041" i="1" s="1"/>
  <c r="E2042" i="1"/>
  <c r="F2042" i="1" s="1"/>
  <c r="I2042" i="1" s="1"/>
  <c r="E2043" i="1"/>
  <c r="F2043" i="1" s="1"/>
  <c r="E2044" i="1"/>
  <c r="F2044" i="1" s="1"/>
  <c r="E2045" i="1"/>
  <c r="F2045" i="1" s="1"/>
  <c r="E2046" i="1"/>
  <c r="F2046" i="1" s="1"/>
  <c r="E2047" i="1"/>
  <c r="F2047" i="1" s="1"/>
  <c r="E2048" i="1"/>
  <c r="F2048" i="1" s="1"/>
  <c r="E2049" i="1"/>
  <c r="F2049" i="1" s="1"/>
  <c r="E2050" i="1"/>
  <c r="F2050" i="1" s="1"/>
  <c r="E2051" i="1"/>
  <c r="F2051" i="1" s="1"/>
  <c r="E2052" i="1"/>
  <c r="F2052" i="1" s="1"/>
  <c r="E2053" i="1"/>
  <c r="F2053" i="1" s="1"/>
  <c r="E2054" i="1"/>
  <c r="F2054" i="1" s="1"/>
  <c r="E2055" i="1"/>
  <c r="F2055" i="1" s="1"/>
  <c r="E2056" i="1"/>
  <c r="F2056" i="1" s="1"/>
  <c r="E2057" i="1"/>
  <c r="E2058" i="1"/>
  <c r="E2059" i="1"/>
  <c r="F2059" i="1" s="1"/>
  <c r="E2060" i="1"/>
  <c r="F2060" i="1" s="1"/>
  <c r="E2061" i="1"/>
  <c r="F2061" i="1" s="1"/>
  <c r="E2062" i="1"/>
  <c r="F2062" i="1" s="1"/>
  <c r="E2063" i="1"/>
  <c r="F2063" i="1" s="1"/>
  <c r="E2064" i="1"/>
  <c r="F2064" i="1" s="1"/>
  <c r="E2065" i="1"/>
  <c r="F2065" i="1" s="1"/>
  <c r="E2066" i="1"/>
  <c r="F2066" i="1" s="1"/>
  <c r="E2067" i="1"/>
  <c r="F2067" i="1" s="1"/>
  <c r="E2068" i="1"/>
  <c r="E2069" i="1"/>
  <c r="F2069" i="1" s="1"/>
  <c r="E2070" i="1"/>
  <c r="F2070" i="1" s="1"/>
  <c r="E2071" i="1"/>
  <c r="F2071" i="1" s="1"/>
  <c r="E2072" i="1"/>
  <c r="F2072" i="1" s="1"/>
  <c r="E2073" i="1"/>
  <c r="F2073" i="1" s="1"/>
  <c r="E2074" i="1"/>
  <c r="F2074" i="1" s="1"/>
  <c r="E2075" i="1"/>
  <c r="F2075" i="1" s="1"/>
  <c r="E2076" i="1"/>
  <c r="F2076" i="1" s="1"/>
  <c r="E2077" i="1"/>
  <c r="F2077" i="1" s="1"/>
  <c r="E2078" i="1"/>
  <c r="F2078" i="1" s="1"/>
  <c r="E2079" i="1"/>
  <c r="F2079" i="1" s="1"/>
  <c r="E2080" i="1"/>
  <c r="F2080" i="1" s="1"/>
  <c r="E2081" i="1"/>
  <c r="F2081" i="1" s="1"/>
  <c r="E2082" i="1"/>
  <c r="F2082" i="1" s="1"/>
  <c r="E2083" i="1"/>
  <c r="F2083" i="1" s="1"/>
  <c r="E2084" i="1"/>
  <c r="F2084" i="1" s="1"/>
  <c r="E2085" i="1"/>
  <c r="F2085" i="1" s="1"/>
  <c r="E2086" i="1"/>
  <c r="F2086" i="1" s="1"/>
  <c r="E2087" i="1"/>
  <c r="F2087" i="1" s="1"/>
  <c r="E2088" i="1"/>
  <c r="F2088" i="1" s="1"/>
  <c r="E2089" i="1"/>
  <c r="F2089" i="1" s="1"/>
  <c r="E2090" i="1"/>
  <c r="F2090" i="1" s="1"/>
  <c r="E2091" i="1"/>
  <c r="F2091" i="1" s="1"/>
  <c r="E2092" i="1"/>
  <c r="F2092" i="1" s="1"/>
  <c r="E2093" i="1"/>
  <c r="F2093" i="1" s="1"/>
  <c r="E2094" i="1"/>
  <c r="F2094" i="1" s="1"/>
  <c r="E2095" i="1"/>
  <c r="F2095" i="1" s="1"/>
  <c r="E2096" i="1"/>
  <c r="F2096" i="1" s="1"/>
  <c r="E2097" i="1"/>
  <c r="F2097" i="1" s="1"/>
  <c r="E2098" i="1"/>
  <c r="F2098" i="1" s="1"/>
  <c r="E2099" i="1"/>
  <c r="F2099" i="1" s="1"/>
  <c r="E2100" i="1"/>
  <c r="F2100" i="1" s="1"/>
  <c r="E2101" i="1"/>
  <c r="F2101" i="1" s="1"/>
  <c r="E2102" i="1"/>
  <c r="F2102" i="1" s="1"/>
  <c r="E2103" i="1"/>
  <c r="F2103" i="1" s="1"/>
  <c r="E2104" i="1"/>
  <c r="F2104" i="1" s="1"/>
  <c r="E2105" i="1"/>
  <c r="F2105" i="1" s="1"/>
  <c r="E2106" i="1"/>
  <c r="F2106" i="1" s="1"/>
  <c r="I2106" i="1" s="1"/>
  <c r="E2107" i="1"/>
  <c r="F2107" i="1" s="1"/>
  <c r="E2108" i="1"/>
  <c r="F2108" i="1" s="1"/>
  <c r="E2109" i="1"/>
  <c r="F2109" i="1" s="1"/>
  <c r="E2110" i="1"/>
  <c r="F2110" i="1" s="1"/>
  <c r="E2111" i="1"/>
  <c r="F2111" i="1" s="1"/>
  <c r="E2112" i="1"/>
  <c r="F2112" i="1" s="1"/>
  <c r="E2113" i="1"/>
  <c r="F2113" i="1" s="1"/>
  <c r="E2114" i="1"/>
  <c r="F2114" i="1" s="1"/>
  <c r="E2115" i="1"/>
  <c r="F2115" i="1" s="1"/>
  <c r="E2116" i="1"/>
  <c r="F2116" i="1" s="1"/>
  <c r="E2117" i="1"/>
  <c r="F2117" i="1" s="1"/>
  <c r="E2118" i="1"/>
  <c r="F2118" i="1" s="1"/>
  <c r="E2119" i="1"/>
  <c r="F2119" i="1" s="1"/>
  <c r="E2120" i="1"/>
  <c r="F2120" i="1" s="1"/>
  <c r="E2121" i="1"/>
  <c r="F2121" i="1" s="1"/>
  <c r="E2122" i="1"/>
  <c r="F2122" i="1" s="1"/>
  <c r="E2123" i="1"/>
  <c r="F2123" i="1" s="1"/>
  <c r="E2124" i="1"/>
  <c r="F2124" i="1" s="1"/>
  <c r="E2125" i="1"/>
  <c r="F2125" i="1" s="1"/>
  <c r="E2126" i="1"/>
  <c r="F2126" i="1" s="1"/>
  <c r="E2127" i="1"/>
  <c r="F2127" i="1" s="1"/>
  <c r="E2128" i="1"/>
  <c r="F2128" i="1" s="1"/>
  <c r="E2129" i="1"/>
  <c r="F2129" i="1" s="1"/>
  <c r="E2130" i="1"/>
  <c r="F2130" i="1" s="1"/>
  <c r="E2131" i="1"/>
  <c r="F2131" i="1" s="1"/>
  <c r="E2132" i="1"/>
  <c r="F2132" i="1" s="1"/>
  <c r="E2133" i="1"/>
  <c r="F2133" i="1" s="1"/>
  <c r="E2134" i="1"/>
  <c r="F2134" i="1" s="1"/>
  <c r="E2135" i="1"/>
  <c r="F2135" i="1" s="1"/>
  <c r="E2136" i="1"/>
  <c r="F2136" i="1" s="1"/>
  <c r="E2137" i="1"/>
  <c r="E2138" i="1"/>
  <c r="E2139" i="1"/>
  <c r="F2139" i="1" s="1"/>
  <c r="E2140" i="1"/>
  <c r="F2140" i="1" s="1"/>
  <c r="E2141" i="1"/>
  <c r="F2141" i="1" s="1"/>
  <c r="E2142" i="1"/>
  <c r="F2142" i="1" s="1"/>
  <c r="E2143" i="1"/>
  <c r="F2143" i="1" s="1"/>
  <c r="E2144" i="1"/>
  <c r="F2144" i="1" s="1"/>
  <c r="E2145" i="1"/>
  <c r="F2145" i="1" s="1"/>
  <c r="E2146" i="1"/>
  <c r="F2146" i="1" s="1"/>
  <c r="E2147" i="1"/>
  <c r="F2147" i="1" s="1"/>
  <c r="E2148" i="1"/>
  <c r="F2148" i="1" s="1"/>
  <c r="E2149" i="1"/>
  <c r="F2149" i="1" s="1"/>
  <c r="E2150" i="1"/>
  <c r="F2150" i="1" s="1"/>
  <c r="E2151" i="1"/>
  <c r="F2151" i="1" s="1"/>
  <c r="E2152" i="1"/>
  <c r="F2152" i="1" s="1"/>
  <c r="E2153" i="1"/>
  <c r="F2153" i="1" s="1"/>
  <c r="E2154" i="1"/>
  <c r="F2154" i="1" s="1"/>
  <c r="E2155" i="1"/>
  <c r="F2155" i="1" s="1"/>
  <c r="E2156" i="1"/>
  <c r="F2156" i="1" s="1"/>
  <c r="E2157" i="1"/>
  <c r="F2157" i="1" s="1"/>
  <c r="E2158" i="1"/>
  <c r="F2158" i="1" s="1"/>
  <c r="E2159" i="1"/>
  <c r="F2159" i="1" s="1"/>
  <c r="E2160" i="1"/>
  <c r="F2160" i="1" s="1"/>
  <c r="E2161" i="1"/>
  <c r="F2161" i="1" s="1"/>
  <c r="E2162" i="1"/>
  <c r="F2162" i="1" s="1"/>
  <c r="E2163" i="1"/>
  <c r="E2164" i="1"/>
  <c r="F2164" i="1" s="1"/>
  <c r="E2165" i="1"/>
  <c r="F2165" i="1" s="1"/>
  <c r="E2166" i="1"/>
  <c r="F2166" i="1" s="1"/>
  <c r="E2167" i="1"/>
  <c r="F2167" i="1" s="1"/>
  <c r="E2168" i="1"/>
  <c r="F2168" i="1" s="1"/>
  <c r="E2169" i="1"/>
  <c r="F2169" i="1" s="1"/>
  <c r="E2170" i="1"/>
  <c r="F2170" i="1" s="1"/>
  <c r="E2171" i="1"/>
  <c r="F2171" i="1" s="1"/>
  <c r="E2172" i="1"/>
  <c r="F2172" i="1" s="1"/>
  <c r="E2173" i="1"/>
  <c r="F2173" i="1" s="1"/>
  <c r="E2174" i="1"/>
  <c r="E2175" i="1"/>
  <c r="F2175" i="1" s="1"/>
  <c r="E2176" i="1"/>
  <c r="F2176" i="1" s="1"/>
  <c r="E2177" i="1"/>
  <c r="F2177" i="1" s="1"/>
  <c r="E2178" i="1"/>
  <c r="F2178" i="1" s="1"/>
  <c r="E2179" i="1"/>
  <c r="F2179" i="1" s="1"/>
  <c r="E2180" i="1"/>
  <c r="F2180" i="1" s="1"/>
  <c r="E2181" i="1"/>
  <c r="F2181" i="1" s="1"/>
  <c r="E2182" i="1"/>
  <c r="F2182" i="1" s="1"/>
  <c r="E2183" i="1"/>
  <c r="F2183" i="1" s="1"/>
  <c r="E2184" i="1"/>
  <c r="F2184" i="1" s="1"/>
  <c r="E2185" i="1"/>
  <c r="F2185" i="1" s="1"/>
  <c r="E2186" i="1"/>
  <c r="F2186" i="1" s="1"/>
  <c r="E2187" i="1"/>
  <c r="F2187" i="1" s="1"/>
  <c r="E2188" i="1"/>
  <c r="F2188" i="1" s="1"/>
  <c r="E2189" i="1"/>
  <c r="F2189" i="1" s="1"/>
  <c r="E2190" i="1"/>
  <c r="F2190" i="1" s="1"/>
  <c r="E2191" i="1"/>
  <c r="F2191" i="1" s="1"/>
  <c r="E2192" i="1"/>
  <c r="F2192" i="1" s="1"/>
  <c r="E2193" i="1"/>
  <c r="F2193" i="1" s="1"/>
  <c r="E2194" i="1"/>
  <c r="F2194" i="1" s="1"/>
  <c r="E2195" i="1"/>
  <c r="F2195" i="1" s="1"/>
  <c r="E2196" i="1"/>
  <c r="F2196" i="1" s="1"/>
  <c r="E2197" i="1"/>
  <c r="F2197" i="1" s="1"/>
  <c r="E2198" i="1"/>
  <c r="F2198" i="1" s="1"/>
  <c r="E2199" i="1"/>
  <c r="F2199" i="1" s="1"/>
  <c r="E2200" i="1"/>
  <c r="F2200" i="1" s="1"/>
  <c r="E2201" i="1"/>
  <c r="F2201" i="1" s="1"/>
  <c r="E2202" i="1"/>
  <c r="F2202" i="1" s="1"/>
  <c r="E2203" i="1"/>
  <c r="F2203" i="1" s="1"/>
  <c r="E2204" i="1"/>
  <c r="F2204" i="1" s="1"/>
  <c r="E2205" i="1"/>
  <c r="F2205" i="1" s="1"/>
  <c r="E2206" i="1"/>
  <c r="F2206" i="1" s="1"/>
  <c r="E2207" i="1"/>
  <c r="F2207" i="1" s="1"/>
  <c r="E2208" i="1"/>
  <c r="F2208" i="1" s="1"/>
  <c r="E2209" i="1"/>
  <c r="F2209" i="1" s="1"/>
  <c r="E2210" i="1"/>
  <c r="F2210" i="1" s="1"/>
  <c r="E2211" i="1"/>
  <c r="F2211" i="1" s="1"/>
  <c r="E2212" i="1"/>
  <c r="F2212" i="1" s="1"/>
  <c r="E2213" i="1"/>
  <c r="F2213" i="1" s="1"/>
  <c r="E2214" i="1"/>
  <c r="F2214" i="1" s="1"/>
  <c r="E2215" i="1"/>
  <c r="F2215" i="1" s="1"/>
  <c r="E2216" i="1"/>
  <c r="F2216" i="1" s="1"/>
  <c r="E2217" i="1"/>
  <c r="E2218" i="1"/>
  <c r="F2218" i="1" s="1"/>
  <c r="E2219" i="1"/>
  <c r="F2219" i="1" s="1"/>
  <c r="E2220" i="1"/>
  <c r="F2220" i="1" s="1"/>
  <c r="E2221" i="1"/>
  <c r="F2221" i="1" s="1"/>
  <c r="E2222" i="1"/>
  <c r="F2222" i="1" s="1"/>
  <c r="E2223" i="1"/>
  <c r="F2223" i="1" s="1"/>
  <c r="E2224" i="1"/>
  <c r="F2224" i="1" s="1"/>
  <c r="E2225" i="1"/>
  <c r="F2225" i="1" s="1"/>
  <c r="E2226" i="1"/>
  <c r="F2226" i="1" s="1"/>
  <c r="E2227" i="1"/>
  <c r="F2227" i="1" s="1"/>
  <c r="E2228" i="1"/>
  <c r="F2228" i="1" s="1"/>
  <c r="E2229" i="1"/>
  <c r="F2229" i="1" s="1"/>
  <c r="E2230" i="1"/>
  <c r="F2230" i="1" s="1"/>
  <c r="E2231" i="1"/>
  <c r="F2231" i="1" s="1"/>
  <c r="E2232" i="1"/>
  <c r="F2232" i="1" s="1"/>
  <c r="E2233" i="1"/>
  <c r="F2233" i="1" s="1"/>
  <c r="E2234" i="1"/>
  <c r="F2234" i="1" s="1"/>
  <c r="E2235" i="1"/>
  <c r="F2235" i="1" s="1"/>
  <c r="E2236" i="1"/>
  <c r="F2236" i="1" s="1"/>
  <c r="E2237" i="1"/>
  <c r="F2237" i="1" s="1"/>
  <c r="E2238" i="1"/>
  <c r="F2238" i="1" s="1"/>
  <c r="E2239" i="1"/>
  <c r="F2239" i="1" s="1"/>
  <c r="E2240" i="1"/>
  <c r="F2240" i="1" s="1"/>
  <c r="E2241" i="1"/>
  <c r="F2241" i="1" s="1"/>
  <c r="E2242" i="1"/>
  <c r="F2242" i="1" s="1"/>
  <c r="E2243" i="1"/>
  <c r="F2243" i="1" s="1"/>
  <c r="E2244" i="1"/>
  <c r="F2244" i="1" s="1"/>
  <c r="E2245" i="1"/>
  <c r="F2245" i="1" s="1"/>
  <c r="E2246" i="1"/>
  <c r="F2246" i="1" s="1"/>
  <c r="E2247" i="1"/>
  <c r="F2247" i="1" s="1"/>
  <c r="E2248" i="1"/>
  <c r="F2248" i="1" s="1"/>
  <c r="E2249" i="1"/>
  <c r="E2250" i="1"/>
  <c r="F2250" i="1" s="1"/>
  <c r="E2251" i="1"/>
  <c r="F2251" i="1" s="1"/>
  <c r="E2252" i="1"/>
  <c r="F2252" i="1" s="1"/>
  <c r="E2253" i="1"/>
  <c r="F2253" i="1" s="1"/>
  <c r="E2254" i="1"/>
  <c r="F2254" i="1" s="1"/>
  <c r="E2255" i="1"/>
  <c r="F2255" i="1" s="1"/>
  <c r="E2256" i="1"/>
  <c r="F2256" i="1" s="1"/>
  <c r="E2257" i="1"/>
  <c r="F2257" i="1" s="1"/>
  <c r="E2258" i="1"/>
  <c r="F2258" i="1" s="1"/>
  <c r="E2259" i="1"/>
  <c r="F2259" i="1" s="1"/>
  <c r="E2260" i="1"/>
  <c r="F2260" i="1" s="1"/>
  <c r="E2261" i="1"/>
  <c r="F2261" i="1" s="1"/>
  <c r="E2262" i="1"/>
  <c r="F2262" i="1" s="1"/>
  <c r="E2263" i="1"/>
  <c r="F2263" i="1" s="1"/>
  <c r="E2264" i="1"/>
  <c r="F2264" i="1" s="1"/>
  <c r="E2265" i="1"/>
  <c r="F2265" i="1" s="1"/>
  <c r="E2266" i="1"/>
  <c r="F2266" i="1" s="1"/>
  <c r="E2267" i="1"/>
  <c r="F2267" i="1" s="1"/>
  <c r="E2268" i="1"/>
  <c r="F2268" i="1" s="1"/>
  <c r="E2269" i="1"/>
  <c r="F2269" i="1" s="1"/>
  <c r="E2270" i="1"/>
  <c r="F2270" i="1" s="1"/>
  <c r="E2271" i="1"/>
  <c r="F2271" i="1" s="1"/>
  <c r="E2272" i="1"/>
  <c r="F2272" i="1" s="1"/>
  <c r="E2273" i="1"/>
  <c r="F2273" i="1" s="1"/>
  <c r="E2274" i="1"/>
  <c r="F2274" i="1" s="1"/>
  <c r="E2275" i="1"/>
  <c r="F2275" i="1" s="1"/>
  <c r="E2276" i="1"/>
  <c r="F2276" i="1" s="1"/>
  <c r="E2277" i="1"/>
  <c r="F2277" i="1" s="1"/>
  <c r="E2278" i="1"/>
  <c r="F2278" i="1" s="1"/>
  <c r="E2279" i="1"/>
  <c r="F2279" i="1" s="1"/>
  <c r="E2280" i="1"/>
  <c r="F2280" i="1" s="1"/>
  <c r="E2281" i="1"/>
  <c r="F2281" i="1" s="1"/>
  <c r="E2282" i="1"/>
  <c r="E2283" i="1"/>
  <c r="F2283" i="1" s="1"/>
  <c r="E2284" i="1"/>
  <c r="F2284" i="1" s="1"/>
  <c r="E2285" i="1"/>
  <c r="F2285" i="1" s="1"/>
  <c r="E2286" i="1"/>
  <c r="F2286" i="1" s="1"/>
  <c r="E2287" i="1"/>
  <c r="F2287" i="1" s="1"/>
  <c r="E2288" i="1"/>
  <c r="F2288" i="1" s="1"/>
  <c r="E2289" i="1"/>
  <c r="F2289" i="1" s="1"/>
  <c r="E2290" i="1"/>
  <c r="F2290" i="1" s="1"/>
  <c r="E2291" i="1"/>
  <c r="F2291" i="1" s="1"/>
  <c r="E2292" i="1"/>
  <c r="F2292" i="1" s="1"/>
  <c r="E2293" i="1"/>
  <c r="F2293" i="1" s="1"/>
  <c r="E2294" i="1"/>
  <c r="F2294" i="1" s="1"/>
  <c r="E2295" i="1"/>
  <c r="F2295" i="1" s="1"/>
  <c r="E2296" i="1"/>
  <c r="F2296" i="1" s="1"/>
  <c r="E2297" i="1"/>
  <c r="F2297" i="1" s="1"/>
  <c r="E2298" i="1"/>
  <c r="F2298" i="1" s="1"/>
  <c r="E2299" i="1"/>
  <c r="E2300" i="1"/>
  <c r="F2300" i="1" s="1"/>
  <c r="E2301" i="1"/>
  <c r="F2301" i="1" s="1"/>
  <c r="E2302" i="1"/>
  <c r="F2302" i="1" s="1"/>
  <c r="E2303" i="1"/>
  <c r="F2303" i="1" s="1"/>
  <c r="E2304" i="1"/>
  <c r="F2304" i="1" s="1"/>
  <c r="E2305" i="1"/>
  <c r="F2305" i="1" s="1"/>
  <c r="E2306" i="1"/>
  <c r="F2306" i="1" s="1"/>
  <c r="E2307" i="1"/>
  <c r="F2307" i="1" s="1"/>
  <c r="E2308" i="1"/>
  <c r="F2308" i="1" s="1"/>
  <c r="E2309" i="1"/>
  <c r="F2309" i="1" s="1"/>
  <c r="E2310" i="1"/>
  <c r="F2310" i="1" s="1"/>
  <c r="E2311" i="1"/>
  <c r="F2311" i="1" s="1"/>
  <c r="E2312" i="1"/>
  <c r="F2312" i="1" s="1"/>
  <c r="E2313" i="1"/>
  <c r="F2313" i="1" s="1"/>
  <c r="E2314" i="1"/>
  <c r="F2314" i="1" s="1"/>
  <c r="E2315" i="1"/>
  <c r="F2315" i="1" s="1"/>
  <c r="E2316" i="1"/>
  <c r="F2316" i="1" s="1"/>
  <c r="E2317" i="1"/>
  <c r="F2317" i="1" s="1"/>
  <c r="E2318" i="1"/>
  <c r="F2318" i="1" s="1"/>
  <c r="E2319" i="1"/>
  <c r="F2319" i="1" s="1"/>
  <c r="E2320" i="1"/>
  <c r="F2320" i="1" s="1"/>
  <c r="E2321" i="1"/>
  <c r="F2321" i="1" s="1"/>
  <c r="E2322" i="1"/>
  <c r="F2322" i="1" s="1"/>
  <c r="E2323" i="1"/>
  <c r="F2323" i="1" s="1"/>
  <c r="E2324" i="1"/>
  <c r="F2324" i="1" s="1"/>
  <c r="E2325" i="1"/>
  <c r="F2325" i="1" s="1"/>
  <c r="E2326" i="1"/>
  <c r="F2326" i="1" s="1"/>
  <c r="E2327" i="1"/>
  <c r="F2327" i="1" s="1"/>
  <c r="E2328" i="1"/>
  <c r="F2328" i="1" s="1"/>
  <c r="E2329" i="1"/>
  <c r="F2329" i="1" s="1"/>
  <c r="E2330" i="1"/>
  <c r="F2330" i="1" s="1"/>
  <c r="E2331" i="1"/>
  <c r="F2331" i="1" s="1"/>
  <c r="E2332" i="1"/>
  <c r="F2332" i="1" s="1"/>
  <c r="E2333" i="1"/>
  <c r="F2333" i="1" s="1"/>
  <c r="E2334" i="1"/>
  <c r="F2334" i="1" s="1"/>
  <c r="E2335" i="1"/>
  <c r="F2335" i="1" s="1"/>
  <c r="E2336" i="1"/>
  <c r="F2336" i="1" s="1"/>
  <c r="E2337" i="1"/>
  <c r="F2337" i="1" s="1"/>
  <c r="E2338" i="1"/>
  <c r="F2338" i="1" s="1"/>
  <c r="E2339" i="1"/>
  <c r="F2339" i="1" s="1"/>
  <c r="E2340" i="1"/>
  <c r="F2340" i="1" s="1"/>
  <c r="E2341" i="1"/>
  <c r="F2341" i="1" s="1"/>
  <c r="E2342" i="1"/>
  <c r="F2342" i="1" s="1"/>
  <c r="E2343" i="1"/>
  <c r="F2343" i="1" s="1"/>
  <c r="E2344" i="1"/>
  <c r="F2344" i="1" s="1"/>
  <c r="E2345" i="1"/>
  <c r="F2345" i="1" s="1"/>
  <c r="E2346" i="1"/>
  <c r="F2346" i="1" s="1"/>
  <c r="E2347" i="1"/>
  <c r="F2347" i="1" s="1"/>
  <c r="E2348" i="1"/>
  <c r="F2348" i="1" s="1"/>
  <c r="E2349" i="1"/>
  <c r="F2349" i="1" s="1"/>
  <c r="E2350" i="1"/>
  <c r="F2350" i="1" s="1"/>
  <c r="E2351" i="1"/>
  <c r="F2351" i="1" s="1"/>
  <c r="E2352" i="1"/>
  <c r="F2352" i="1" s="1"/>
  <c r="E2353" i="1"/>
  <c r="F2353" i="1" s="1"/>
  <c r="E2354" i="1"/>
  <c r="F2354" i="1" s="1"/>
  <c r="E2355" i="1"/>
  <c r="F2355" i="1" s="1"/>
  <c r="E2356" i="1"/>
  <c r="F2356" i="1" s="1"/>
  <c r="E2357" i="1"/>
  <c r="F2357" i="1" s="1"/>
  <c r="E2358" i="1"/>
  <c r="F2358" i="1" s="1"/>
  <c r="E2359" i="1"/>
  <c r="F2359" i="1" s="1"/>
  <c r="E2360" i="1"/>
  <c r="F2360" i="1" s="1"/>
  <c r="E2361" i="1"/>
  <c r="F2361" i="1" s="1"/>
  <c r="E2362" i="1"/>
  <c r="F2362" i="1" s="1"/>
  <c r="E2363" i="1"/>
  <c r="F2363" i="1" s="1"/>
  <c r="E2364" i="1"/>
  <c r="F2364" i="1" s="1"/>
  <c r="E2365" i="1"/>
  <c r="F2365" i="1" s="1"/>
  <c r="E2366" i="1"/>
  <c r="F2366" i="1" s="1"/>
  <c r="E2367" i="1"/>
  <c r="F2367" i="1" s="1"/>
  <c r="E2368" i="1"/>
  <c r="F2368" i="1" s="1"/>
  <c r="E2369" i="1"/>
  <c r="F2369" i="1" s="1"/>
  <c r="E2370" i="1"/>
  <c r="F2370" i="1" s="1"/>
  <c r="E2371" i="1"/>
  <c r="F2371" i="1" s="1"/>
  <c r="E2372" i="1"/>
  <c r="F2372" i="1" s="1"/>
  <c r="E2373" i="1"/>
  <c r="F2373" i="1" s="1"/>
  <c r="E2374" i="1"/>
  <c r="F2374" i="1" s="1"/>
  <c r="E2375" i="1"/>
  <c r="F2375" i="1" s="1"/>
  <c r="E2376" i="1"/>
  <c r="F2376" i="1" s="1"/>
  <c r="E2377" i="1"/>
  <c r="F2377" i="1" s="1"/>
  <c r="E2378" i="1"/>
  <c r="F2378" i="1" s="1"/>
  <c r="E2379" i="1"/>
  <c r="F2379" i="1" s="1"/>
  <c r="E2380" i="1"/>
  <c r="F2380" i="1" s="1"/>
  <c r="E2381" i="1"/>
  <c r="F2381" i="1" s="1"/>
  <c r="E2382" i="1"/>
  <c r="F2382" i="1" s="1"/>
  <c r="E2383" i="1"/>
  <c r="F2383" i="1" s="1"/>
  <c r="E2384" i="1"/>
  <c r="F2384" i="1" s="1"/>
  <c r="E2385" i="1"/>
  <c r="F2385" i="1" s="1"/>
  <c r="E2386" i="1"/>
  <c r="F2386" i="1" s="1"/>
  <c r="E2387" i="1"/>
  <c r="F2387" i="1" s="1"/>
  <c r="E2388" i="1"/>
  <c r="F2388" i="1" s="1"/>
  <c r="E2389" i="1"/>
  <c r="F2389" i="1" s="1"/>
  <c r="E2390" i="1"/>
  <c r="F2390" i="1" s="1"/>
  <c r="E2391" i="1"/>
  <c r="F2391" i="1" s="1"/>
  <c r="E2392" i="1"/>
  <c r="F2392" i="1" s="1"/>
  <c r="E2393" i="1"/>
  <c r="F2393" i="1" s="1"/>
  <c r="E2394" i="1"/>
  <c r="F2394" i="1" s="1"/>
  <c r="E2395" i="1"/>
  <c r="F2395" i="1" s="1"/>
  <c r="E2396" i="1"/>
  <c r="F2396" i="1" s="1"/>
  <c r="E2397" i="1"/>
  <c r="F2397" i="1" s="1"/>
  <c r="E2398" i="1"/>
  <c r="F2398" i="1" s="1"/>
  <c r="E2399" i="1"/>
  <c r="F2399" i="1" s="1"/>
  <c r="E2400" i="1"/>
  <c r="F2400" i="1" s="1"/>
  <c r="E2401" i="1"/>
  <c r="F2401" i="1" s="1"/>
  <c r="E2402" i="1"/>
  <c r="F2402" i="1" s="1"/>
  <c r="E2403" i="1"/>
  <c r="F2403" i="1" s="1"/>
  <c r="E2404" i="1"/>
  <c r="F2404" i="1" s="1"/>
  <c r="E2405" i="1"/>
  <c r="F2405" i="1" s="1"/>
  <c r="E2406" i="1"/>
  <c r="F2406" i="1" s="1"/>
  <c r="E2407" i="1"/>
  <c r="F2407" i="1" s="1"/>
  <c r="E2408" i="1"/>
  <c r="F2408" i="1" s="1"/>
  <c r="E2409" i="1"/>
  <c r="F2409" i="1" s="1"/>
  <c r="E2410" i="1"/>
  <c r="F2410" i="1" s="1"/>
  <c r="E2411" i="1"/>
  <c r="F2411" i="1" s="1"/>
  <c r="E2412" i="1"/>
  <c r="F2412" i="1" s="1"/>
  <c r="E2413" i="1"/>
  <c r="F2413" i="1" s="1"/>
  <c r="E2414" i="1"/>
  <c r="F2414" i="1" s="1"/>
  <c r="E2415" i="1"/>
  <c r="F2415" i="1" s="1"/>
  <c r="E2416" i="1"/>
  <c r="F2416" i="1" s="1"/>
  <c r="E2417" i="1"/>
  <c r="F2417" i="1" s="1"/>
  <c r="E2418" i="1"/>
  <c r="F2418" i="1" s="1"/>
  <c r="E2419" i="1"/>
  <c r="F2419" i="1" s="1"/>
  <c r="E2420" i="1"/>
  <c r="F2420" i="1" s="1"/>
  <c r="E2421" i="1"/>
  <c r="F2421" i="1" s="1"/>
  <c r="E2422" i="1"/>
  <c r="F2422" i="1" s="1"/>
  <c r="E2423" i="1"/>
  <c r="F2423" i="1" s="1"/>
  <c r="E2424" i="1"/>
  <c r="F2424" i="1" s="1"/>
  <c r="E2425" i="1"/>
  <c r="F2425" i="1" s="1"/>
  <c r="E2426" i="1"/>
  <c r="F2426" i="1" s="1"/>
  <c r="E2427" i="1"/>
  <c r="F2427" i="1" s="1"/>
  <c r="E2428" i="1"/>
  <c r="F2428" i="1" s="1"/>
  <c r="E2429" i="1"/>
  <c r="F2429" i="1" s="1"/>
  <c r="E2430" i="1"/>
  <c r="F2430" i="1" s="1"/>
  <c r="E2431" i="1"/>
  <c r="F2431" i="1" s="1"/>
  <c r="E2432" i="1"/>
  <c r="F2432" i="1" s="1"/>
  <c r="E2433" i="1"/>
  <c r="F2433" i="1" s="1"/>
  <c r="E2434" i="1"/>
  <c r="F2434" i="1" s="1"/>
  <c r="E2435" i="1"/>
  <c r="F2435" i="1" s="1"/>
  <c r="E2436" i="1"/>
  <c r="F2436" i="1" s="1"/>
  <c r="E2437" i="1"/>
  <c r="F2437" i="1" s="1"/>
  <c r="E2438" i="1"/>
  <c r="F2438" i="1" s="1"/>
  <c r="E2439" i="1"/>
  <c r="F2439" i="1" s="1"/>
  <c r="E2440" i="1"/>
  <c r="F2440" i="1" s="1"/>
  <c r="E2441" i="1"/>
  <c r="F2441" i="1" s="1"/>
  <c r="E2442" i="1"/>
  <c r="F2442" i="1" s="1"/>
  <c r="E2443" i="1"/>
  <c r="F2443" i="1" s="1"/>
  <c r="E2444" i="1"/>
  <c r="F2444" i="1" s="1"/>
  <c r="E2445" i="1"/>
  <c r="F2445" i="1" s="1"/>
  <c r="E2446" i="1"/>
  <c r="F2446" i="1" s="1"/>
  <c r="E2447" i="1"/>
  <c r="F2447" i="1" s="1"/>
  <c r="E2448" i="1"/>
  <c r="F2448" i="1" s="1"/>
  <c r="E2449" i="1"/>
  <c r="F2449" i="1" s="1"/>
  <c r="E2450" i="1"/>
  <c r="F2450" i="1" s="1"/>
  <c r="E2451" i="1"/>
  <c r="F2451" i="1" s="1"/>
  <c r="E2452" i="1"/>
  <c r="F2452" i="1" s="1"/>
  <c r="E2453" i="1"/>
  <c r="F2453" i="1" s="1"/>
  <c r="E2454" i="1"/>
  <c r="F2454" i="1" s="1"/>
  <c r="E2455" i="1"/>
  <c r="F2455" i="1" s="1"/>
  <c r="E2456" i="1"/>
  <c r="F2456" i="1" s="1"/>
  <c r="E2457" i="1"/>
  <c r="F2457" i="1" s="1"/>
  <c r="E2458" i="1"/>
  <c r="F2458" i="1" s="1"/>
  <c r="E2459" i="1"/>
  <c r="F2459" i="1" s="1"/>
  <c r="E2460" i="1"/>
  <c r="F2460" i="1" s="1"/>
  <c r="E2461" i="1"/>
  <c r="F2461" i="1" s="1"/>
  <c r="E2462" i="1"/>
  <c r="F2462" i="1" s="1"/>
  <c r="E2463" i="1"/>
  <c r="F2463" i="1" s="1"/>
  <c r="E2464" i="1"/>
  <c r="F2464" i="1" s="1"/>
  <c r="E2465" i="1"/>
  <c r="F2465" i="1" s="1"/>
  <c r="E2466" i="1"/>
  <c r="F2466" i="1" s="1"/>
  <c r="E2467" i="1"/>
  <c r="F2467" i="1" s="1"/>
  <c r="E2468" i="1"/>
  <c r="F2468" i="1" s="1"/>
  <c r="E2469" i="1"/>
  <c r="F2469" i="1" s="1"/>
  <c r="E2470" i="1"/>
  <c r="F2470" i="1" s="1"/>
  <c r="E2471" i="1"/>
  <c r="F2471" i="1" s="1"/>
  <c r="E2472" i="1"/>
  <c r="F2472" i="1" s="1"/>
  <c r="E2473" i="1"/>
  <c r="F2473" i="1" s="1"/>
  <c r="E2474" i="1"/>
  <c r="F2474" i="1" s="1"/>
  <c r="E2475" i="1"/>
  <c r="F2475" i="1" s="1"/>
  <c r="E2476" i="1"/>
  <c r="F2476" i="1" s="1"/>
  <c r="E2477" i="1"/>
  <c r="F2477" i="1" s="1"/>
  <c r="E2478" i="1"/>
  <c r="F2478" i="1" s="1"/>
  <c r="E2479" i="1"/>
  <c r="F2479" i="1" s="1"/>
  <c r="E2480" i="1"/>
  <c r="F2480" i="1" s="1"/>
  <c r="E2481" i="1"/>
  <c r="F2481" i="1" s="1"/>
  <c r="E2482" i="1"/>
  <c r="F2482" i="1" s="1"/>
  <c r="E2483" i="1"/>
  <c r="F2483" i="1" s="1"/>
  <c r="E2484" i="1"/>
  <c r="F2484" i="1" s="1"/>
  <c r="E2485" i="1"/>
  <c r="E2486" i="1"/>
  <c r="F2486" i="1" s="1"/>
  <c r="E2487" i="1"/>
  <c r="F2487" i="1" s="1"/>
  <c r="E2488" i="1"/>
  <c r="F2488" i="1" s="1"/>
  <c r="E2489" i="1"/>
  <c r="F2489" i="1" s="1"/>
  <c r="E2490" i="1"/>
  <c r="F2490" i="1" s="1"/>
  <c r="E2491" i="1"/>
  <c r="F2491" i="1" s="1"/>
  <c r="E2492" i="1"/>
  <c r="F2492" i="1" s="1"/>
  <c r="E2493" i="1"/>
  <c r="F2493" i="1" s="1"/>
  <c r="E2494" i="1"/>
  <c r="F2494" i="1" s="1"/>
  <c r="E2495" i="1"/>
  <c r="F2495" i="1" s="1"/>
  <c r="E2496" i="1"/>
  <c r="F2496" i="1" s="1"/>
  <c r="E2497" i="1"/>
  <c r="F2497" i="1" s="1"/>
  <c r="E2498" i="1"/>
  <c r="F2498" i="1" s="1"/>
  <c r="E2499" i="1"/>
  <c r="F2499" i="1" s="1"/>
  <c r="E2500" i="1"/>
  <c r="F2500" i="1" s="1"/>
  <c r="E2501" i="1"/>
  <c r="F2501" i="1" s="1"/>
  <c r="E2502" i="1"/>
  <c r="F2502" i="1" s="1"/>
  <c r="E2503" i="1"/>
  <c r="F2503" i="1" s="1"/>
  <c r="E2504" i="1"/>
  <c r="F2504" i="1" s="1"/>
  <c r="E2505" i="1"/>
  <c r="F2505" i="1" s="1"/>
  <c r="E2506" i="1"/>
  <c r="F2506" i="1" s="1"/>
  <c r="E2507" i="1"/>
  <c r="F2507" i="1" s="1"/>
  <c r="E2508" i="1"/>
  <c r="F2508" i="1" s="1"/>
  <c r="E2509" i="1"/>
  <c r="F2509" i="1" s="1"/>
  <c r="E2510" i="1"/>
  <c r="F2510" i="1" s="1"/>
  <c r="E2511" i="1"/>
  <c r="F2511" i="1" s="1"/>
  <c r="E2512" i="1"/>
  <c r="F2512" i="1" s="1"/>
  <c r="E2513" i="1"/>
  <c r="F2513" i="1" s="1"/>
  <c r="E2514" i="1"/>
  <c r="F2514" i="1" s="1"/>
  <c r="E2515" i="1"/>
  <c r="F2515" i="1" s="1"/>
  <c r="E2516" i="1"/>
  <c r="F2516" i="1" s="1"/>
  <c r="E2517" i="1"/>
  <c r="F2517" i="1" s="1"/>
  <c r="E2518" i="1"/>
  <c r="F2518" i="1" s="1"/>
  <c r="E2519" i="1"/>
  <c r="F2519" i="1" s="1"/>
  <c r="E2520" i="1"/>
  <c r="F2520" i="1" s="1"/>
  <c r="E2521" i="1"/>
  <c r="F2521" i="1" s="1"/>
  <c r="E2522" i="1"/>
  <c r="F2522" i="1" s="1"/>
  <c r="E2523" i="1"/>
  <c r="F2523" i="1" s="1"/>
  <c r="E2524" i="1"/>
  <c r="F2524" i="1" s="1"/>
  <c r="E2525" i="1"/>
  <c r="F2525" i="1" s="1"/>
  <c r="E2526" i="1"/>
  <c r="F2526" i="1" s="1"/>
  <c r="E2527" i="1"/>
  <c r="F2527" i="1" s="1"/>
  <c r="E2528" i="1"/>
  <c r="F2528" i="1" s="1"/>
  <c r="E2529" i="1"/>
  <c r="F2529" i="1" s="1"/>
  <c r="E2530" i="1"/>
  <c r="F2530" i="1" s="1"/>
  <c r="E2531" i="1"/>
  <c r="F2531" i="1" s="1"/>
  <c r="E2532" i="1"/>
  <c r="F2532" i="1" s="1"/>
  <c r="E2533" i="1"/>
  <c r="F2533" i="1" s="1"/>
  <c r="E2534" i="1"/>
  <c r="F2534" i="1" s="1"/>
  <c r="E2535" i="1"/>
  <c r="F2535" i="1" s="1"/>
  <c r="E2536" i="1"/>
  <c r="F2536" i="1" s="1"/>
  <c r="E2537" i="1"/>
  <c r="F2537" i="1" s="1"/>
  <c r="E2538" i="1"/>
  <c r="F2538" i="1" s="1"/>
  <c r="E2539" i="1"/>
  <c r="F2539" i="1" s="1"/>
  <c r="E2540" i="1"/>
  <c r="F2540" i="1" s="1"/>
  <c r="E2541" i="1"/>
  <c r="F2541" i="1" s="1"/>
  <c r="E2542" i="1"/>
  <c r="F2542" i="1" s="1"/>
  <c r="E2543" i="1"/>
  <c r="F2543" i="1" s="1"/>
  <c r="E2544" i="1"/>
  <c r="F2544" i="1" s="1"/>
  <c r="E2545" i="1"/>
  <c r="F2545" i="1" s="1"/>
  <c r="E2546" i="1"/>
  <c r="F2546" i="1" s="1"/>
  <c r="E2547" i="1"/>
  <c r="F2547" i="1" s="1"/>
  <c r="E2548" i="1"/>
  <c r="F2548" i="1" s="1"/>
  <c r="E2549" i="1"/>
  <c r="F2549" i="1" s="1"/>
  <c r="E2550" i="1"/>
  <c r="F2550" i="1" s="1"/>
  <c r="E2551" i="1"/>
  <c r="F2551" i="1" s="1"/>
  <c r="E2552" i="1"/>
  <c r="F2552" i="1" s="1"/>
  <c r="E2553" i="1"/>
  <c r="F2553" i="1" s="1"/>
  <c r="E2554" i="1"/>
  <c r="E2555" i="1"/>
  <c r="F2555" i="1" s="1"/>
  <c r="E2556" i="1"/>
  <c r="F2556" i="1" s="1"/>
  <c r="E2557" i="1"/>
  <c r="F2557" i="1" s="1"/>
  <c r="E2558" i="1"/>
  <c r="F2558" i="1" s="1"/>
  <c r="E2559" i="1"/>
  <c r="F2559" i="1" s="1"/>
  <c r="E2560" i="1"/>
  <c r="F2560" i="1" s="1"/>
  <c r="E2561" i="1"/>
  <c r="F2561" i="1" s="1"/>
  <c r="E2562" i="1"/>
  <c r="F2562" i="1" s="1"/>
  <c r="E2563" i="1"/>
  <c r="F2563" i="1" s="1"/>
  <c r="E2564" i="1"/>
  <c r="F2564" i="1" s="1"/>
  <c r="E2565" i="1"/>
  <c r="F2565" i="1" s="1"/>
  <c r="E2566" i="1"/>
  <c r="F2566" i="1" s="1"/>
  <c r="E2567" i="1"/>
  <c r="F2567" i="1" s="1"/>
  <c r="E2568" i="1"/>
  <c r="F2568" i="1" s="1"/>
  <c r="E2569" i="1"/>
  <c r="F2569" i="1" s="1"/>
  <c r="E2570" i="1"/>
  <c r="F2570" i="1" s="1"/>
  <c r="E2571" i="1"/>
  <c r="F2571" i="1" s="1"/>
  <c r="E2572" i="1"/>
  <c r="F2572" i="1" s="1"/>
  <c r="E2573" i="1"/>
  <c r="F2573" i="1" s="1"/>
  <c r="E2574" i="1"/>
  <c r="F2574" i="1" s="1"/>
  <c r="E2575" i="1"/>
  <c r="F2575" i="1" s="1"/>
  <c r="E2576" i="1"/>
  <c r="E2577" i="1"/>
  <c r="F2577" i="1" s="1"/>
  <c r="E2578" i="1"/>
  <c r="F2578" i="1" s="1"/>
  <c r="E2579" i="1"/>
  <c r="F2579" i="1" s="1"/>
  <c r="E2580" i="1"/>
  <c r="F2580" i="1" s="1"/>
  <c r="E2581" i="1"/>
  <c r="F2581" i="1" s="1"/>
  <c r="E2582" i="1"/>
  <c r="F2582" i="1" s="1"/>
  <c r="E2583" i="1"/>
  <c r="F2583" i="1" s="1"/>
  <c r="E2584" i="1"/>
  <c r="F2584" i="1" s="1"/>
  <c r="E2585" i="1"/>
  <c r="E2586" i="1"/>
  <c r="F2586" i="1" s="1"/>
  <c r="E2587" i="1"/>
  <c r="F2587" i="1" s="1"/>
  <c r="E2588" i="1"/>
  <c r="F2588" i="1" s="1"/>
  <c r="E2589" i="1"/>
  <c r="F2589" i="1" s="1"/>
  <c r="E2590" i="1"/>
  <c r="F2590" i="1" s="1"/>
  <c r="E2591" i="1"/>
  <c r="F2591" i="1" s="1"/>
  <c r="E2592" i="1"/>
  <c r="F2592" i="1" s="1"/>
  <c r="E2593" i="1"/>
  <c r="F2593" i="1" s="1"/>
  <c r="E2594" i="1"/>
  <c r="F2594" i="1" s="1"/>
  <c r="E2595" i="1"/>
  <c r="F2595" i="1" s="1"/>
  <c r="E2596" i="1"/>
  <c r="F2596" i="1" s="1"/>
  <c r="E2597" i="1"/>
  <c r="F2597" i="1" s="1"/>
  <c r="E2598" i="1"/>
  <c r="F2598" i="1" s="1"/>
  <c r="E2599" i="1"/>
  <c r="F2599" i="1" s="1"/>
  <c r="E2600" i="1"/>
  <c r="F2600" i="1" s="1"/>
  <c r="E2601" i="1"/>
  <c r="F2601" i="1" s="1"/>
  <c r="E2602" i="1"/>
  <c r="F2602" i="1" s="1"/>
  <c r="E2603" i="1"/>
  <c r="F2603" i="1" s="1"/>
  <c r="E2604" i="1"/>
  <c r="F2604" i="1" s="1"/>
  <c r="E2605" i="1"/>
  <c r="F2605" i="1" s="1"/>
  <c r="E2606" i="1"/>
  <c r="F2606" i="1" s="1"/>
  <c r="E2607" i="1"/>
  <c r="F2607" i="1" s="1"/>
  <c r="E2608" i="1"/>
  <c r="F2608" i="1" s="1"/>
  <c r="E2609" i="1"/>
  <c r="F2609" i="1" s="1"/>
  <c r="E2610" i="1"/>
  <c r="F2610" i="1" s="1"/>
  <c r="E2611" i="1"/>
  <c r="F2611" i="1" s="1"/>
  <c r="E2612" i="1"/>
  <c r="F2612" i="1" s="1"/>
  <c r="E2613" i="1"/>
  <c r="F2613" i="1" s="1"/>
  <c r="E2614" i="1"/>
  <c r="F2614" i="1" s="1"/>
  <c r="E2615" i="1"/>
  <c r="F2615" i="1" s="1"/>
  <c r="E2616" i="1"/>
  <c r="F2616" i="1" s="1"/>
  <c r="E2617" i="1"/>
  <c r="F2617" i="1" s="1"/>
  <c r="E2618" i="1"/>
  <c r="F2618" i="1" s="1"/>
  <c r="E2619" i="1"/>
  <c r="F2619" i="1" s="1"/>
  <c r="E2620" i="1"/>
  <c r="F2620" i="1" s="1"/>
  <c r="E2621" i="1"/>
  <c r="F2621" i="1" s="1"/>
  <c r="E2622" i="1"/>
  <c r="F2622" i="1" s="1"/>
  <c r="E2623" i="1"/>
  <c r="F2623" i="1" s="1"/>
  <c r="E2624" i="1"/>
  <c r="F2624" i="1" s="1"/>
  <c r="E2625" i="1"/>
  <c r="F2625" i="1" s="1"/>
  <c r="E2626" i="1"/>
  <c r="F2626" i="1" s="1"/>
  <c r="E2627" i="1"/>
  <c r="F2627" i="1" s="1"/>
  <c r="E2628" i="1"/>
  <c r="F2628" i="1" s="1"/>
  <c r="E2629" i="1"/>
  <c r="F2629" i="1" s="1"/>
  <c r="E2630" i="1"/>
  <c r="F2630" i="1" s="1"/>
  <c r="E2631" i="1"/>
  <c r="F2631" i="1" s="1"/>
  <c r="E2632" i="1"/>
  <c r="F2632" i="1" s="1"/>
  <c r="E2633" i="1"/>
  <c r="F2633" i="1" s="1"/>
  <c r="E2634" i="1"/>
  <c r="F2634" i="1" s="1"/>
  <c r="E2635" i="1"/>
  <c r="F2635" i="1" s="1"/>
  <c r="E2636" i="1"/>
  <c r="F2636" i="1" s="1"/>
  <c r="E2637" i="1"/>
  <c r="F2637" i="1" s="1"/>
  <c r="E2638" i="1"/>
  <c r="F2638" i="1" s="1"/>
  <c r="E2639" i="1"/>
  <c r="F2639" i="1" s="1"/>
  <c r="E2640" i="1"/>
  <c r="F2640" i="1" s="1"/>
  <c r="E2641" i="1"/>
  <c r="F2641" i="1" s="1"/>
  <c r="E2642" i="1"/>
  <c r="F2642" i="1" s="1"/>
  <c r="E2643" i="1"/>
  <c r="F2643" i="1" s="1"/>
  <c r="E2644" i="1"/>
  <c r="F2644" i="1" s="1"/>
  <c r="E2645" i="1"/>
  <c r="F2645" i="1" s="1"/>
  <c r="E2646" i="1"/>
  <c r="F2646" i="1" s="1"/>
  <c r="E2647" i="1"/>
  <c r="F2647" i="1" s="1"/>
  <c r="E2648" i="1"/>
  <c r="F2648" i="1" s="1"/>
  <c r="E2649" i="1"/>
  <c r="F2649" i="1" s="1"/>
  <c r="E2650" i="1"/>
  <c r="F2650" i="1" s="1"/>
  <c r="E2651" i="1"/>
  <c r="F2651" i="1" s="1"/>
  <c r="E2652" i="1"/>
  <c r="F2652" i="1" s="1"/>
  <c r="E2653" i="1"/>
  <c r="F2653" i="1" s="1"/>
  <c r="E2654" i="1"/>
  <c r="F2654" i="1" s="1"/>
  <c r="E2655" i="1"/>
  <c r="F2655" i="1" s="1"/>
  <c r="E2656" i="1"/>
  <c r="F2656" i="1" s="1"/>
  <c r="E2657" i="1"/>
  <c r="F2657" i="1" s="1"/>
  <c r="E2658" i="1"/>
  <c r="F2658" i="1" s="1"/>
  <c r="E2659" i="1"/>
  <c r="F2659" i="1" s="1"/>
  <c r="E2660" i="1"/>
  <c r="F2660" i="1" s="1"/>
  <c r="E2661" i="1"/>
  <c r="F2661" i="1" s="1"/>
  <c r="E2662" i="1"/>
  <c r="F2662" i="1" s="1"/>
  <c r="E2663" i="1"/>
  <c r="F2663" i="1" s="1"/>
  <c r="E2664" i="1"/>
  <c r="F2664" i="1" s="1"/>
  <c r="E2665" i="1"/>
  <c r="F2665" i="1" s="1"/>
  <c r="E2666" i="1"/>
  <c r="F2666" i="1" s="1"/>
  <c r="E2667" i="1"/>
  <c r="F2667" i="1" s="1"/>
  <c r="E2668" i="1"/>
  <c r="F2668" i="1" s="1"/>
  <c r="E2669" i="1"/>
  <c r="F2669" i="1" s="1"/>
  <c r="E2670" i="1"/>
  <c r="F2670" i="1" s="1"/>
  <c r="E2671" i="1"/>
  <c r="F2671" i="1" s="1"/>
  <c r="E2672" i="1"/>
  <c r="F2672" i="1" s="1"/>
  <c r="E2673" i="1"/>
  <c r="F2673" i="1" s="1"/>
  <c r="E2674" i="1"/>
  <c r="F2674" i="1" s="1"/>
  <c r="E2675" i="1"/>
  <c r="F2675" i="1" s="1"/>
  <c r="E2676" i="1"/>
  <c r="F2676" i="1" s="1"/>
  <c r="E2677" i="1"/>
  <c r="F2677" i="1" s="1"/>
  <c r="E2678" i="1"/>
  <c r="F2678" i="1" s="1"/>
  <c r="E2679" i="1"/>
  <c r="F2679" i="1" s="1"/>
  <c r="E2680" i="1"/>
  <c r="F2680" i="1" s="1"/>
  <c r="E2681" i="1"/>
  <c r="F2681" i="1" s="1"/>
  <c r="E2682" i="1"/>
  <c r="F2682" i="1" s="1"/>
  <c r="E2683" i="1"/>
  <c r="F2683" i="1" s="1"/>
  <c r="E2684" i="1"/>
  <c r="F2684" i="1" s="1"/>
  <c r="E2685" i="1"/>
  <c r="F2685" i="1" s="1"/>
  <c r="E2686" i="1"/>
  <c r="F2686" i="1" s="1"/>
  <c r="E2687" i="1"/>
  <c r="F2687" i="1" s="1"/>
  <c r="E2688" i="1"/>
  <c r="F2688" i="1" s="1"/>
  <c r="E2689" i="1"/>
  <c r="F2689" i="1" s="1"/>
  <c r="E2690" i="1"/>
  <c r="F2690" i="1" s="1"/>
  <c r="E2691" i="1"/>
  <c r="F2691" i="1" s="1"/>
  <c r="E2692" i="1"/>
  <c r="F2692" i="1" s="1"/>
  <c r="E2693" i="1"/>
  <c r="F2693" i="1" s="1"/>
  <c r="E2694" i="1"/>
  <c r="F2694" i="1" s="1"/>
  <c r="E2695" i="1"/>
  <c r="F2695" i="1" s="1"/>
  <c r="E2696" i="1"/>
  <c r="F2696" i="1" s="1"/>
  <c r="E2697" i="1"/>
  <c r="F2697" i="1" s="1"/>
  <c r="E2698" i="1"/>
  <c r="F2698" i="1" s="1"/>
  <c r="E2699" i="1"/>
  <c r="F2699" i="1" s="1"/>
  <c r="E2700" i="1"/>
  <c r="F2700" i="1" s="1"/>
  <c r="E2701" i="1"/>
  <c r="F2701" i="1" s="1"/>
  <c r="E2702" i="1"/>
  <c r="F2702" i="1" s="1"/>
  <c r="E2703" i="1"/>
  <c r="F2703" i="1" s="1"/>
  <c r="E2704" i="1"/>
  <c r="F2704" i="1" s="1"/>
  <c r="E2705" i="1"/>
  <c r="F2705" i="1" s="1"/>
  <c r="E2706" i="1"/>
  <c r="F2706" i="1" s="1"/>
  <c r="E2707" i="1"/>
  <c r="F2707" i="1" s="1"/>
  <c r="E2708" i="1"/>
  <c r="F2708" i="1" s="1"/>
  <c r="E2709" i="1"/>
  <c r="F2709" i="1" s="1"/>
  <c r="E2710" i="1"/>
  <c r="F2710" i="1" s="1"/>
  <c r="E2711" i="1"/>
  <c r="F2711" i="1" s="1"/>
  <c r="E2712" i="1"/>
  <c r="F2712" i="1" s="1"/>
  <c r="E2713" i="1"/>
  <c r="E2714" i="1"/>
  <c r="F2714" i="1" s="1"/>
  <c r="E2715" i="1"/>
  <c r="F2715" i="1" s="1"/>
  <c r="E2716" i="1"/>
  <c r="F2716" i="1" s="1"/>
  <c r="E2717" i="1"/>
  <c r="F2717" i="1" s="1"/>
  <c r="E2718" i="1"/>
  <c r="F2718" i="1" s="1"/>
  <c r="E2719" i="1"/>
  <c r="F2719" i="1" s="1"/>
  <c r="E2720" i="1"/>
  <c r="F2720" i="1" s="1"/>
  <c r="E2721" i="1"/>
  <c r="F2721" i="1" s="1"/>
  <c r="E2722" i="1"/>
  <c r="F2722" i="1" s="1"/>
  <c r="E2723" i="1"/>
  <c r="F2723" i="1" s="1"/>
  <c r="E2724" i="1"/>
  <c r="F2724" i="1" s="1"/>
  <c r="E2725" i="1"/>
  <c r="F2725" i="1" s="1"/>
  <c r="E2726" i="1"/>
  <c r="F2726" i="1" s="1"/>
  <c r="E2727" i="1"/>
  <c r="F2727" i="1" s="1"/>
  <c r="E2728" i="1"/>
  <c r="F2728" i="1" s="1"/>
  <c r="E2729" i="1"/>
  <c r="E2730" i="1"/>
  <c r="E2731" i="1"/>
  <c r="E2732" i="1"/>
  <c r="F2732" i="1" s="1"/>
  <c r="E2733" i="1"/>
  <c r="F2733" i="1" s="1"/>
  <c r="E2734" i="1"/>
  <c r="E2735" i="1"/>
  <c r="F2735" i="1" s="1"/>
  <c r="E2736" i="1"/>
  <c r="F2736" i="1" s="1"/>
  <c r="E2737" i="1"/>
  <c r="F2737" i="1" s="1"/>
  <c r="E2738" i="1"/>
  <c r="F2738" i="1" s="1"/>
  <c r="E2739" i="1"/>
  <c r="F2739" i="1" s="1"/>
  <c r="E2740" i="1"/>
  <c r="F2740" i="1" s="1"/>
  <c r="E2741" i="1"/>
  <c r="F2741" i="1" s="1"/>
  <c r="E2742" i="1"/>
  <c r="F2742" i="1" s="1"/>
  <c r="E2743" i="1"/>
  <c r="F2743" i="1" s="1"/>
  <c r="E2744" i="1"/>
  <c r="F2744" i="1" s="1"/>
  <c r="E2745" i="1"/>
  <c r="F2745" i="1" s="1"/>
  <c r="E2746" i="1"/>
  <c r="F2746" i="1" s="1"/>
  <c r="E2747" i="1"/>
  <c r="F2747" i="1" s="1"/>
  <c r="E2748" i="1"/>
  <c r="F2748" i="1" s="1"/>
  <c r="E2749" i="1"/>
  <c r="F2749" i="1" s="1"/>
  <c r="E2750" i="1"/>
  <c r="F2750" i="1" s="1"/>
  <c r="E2751" i="1"/>
  <c r="F2751" i="1" s="1"/>
  <c r="E2752" i="1"/>
  <c r="F2752" i="1" s="1"/>
  <c r="E2753" i="1"/>
  <c r="F2753" i="1" s="1"/>
  <c r="E2754" i="1"/>
  <c r="F2754" i="1" s="1"/>
  <c r="E2755" i="1"/>
  <c r="F2755" i="1" s="1"/>
  <c r="E2756" i="1"/>
  <c r="F2756" i="1" s="1"/>
  <c r="E2757" i="1"/>
  <c r="F2757" i="1" s="1"/>
  <c r="E2758" i="1"/>
  <c r="F2758" i="1" s="1"/>
  <c r="E2759" i="1"/>
  <c r="F2759" i="1" s="1"/>
  <c r="E2760" i="1"/>
  <c r="F2760" i="1" s="1"/>
  <c r="E2761" i="1"/>
  <c r="F2761" i="1" s="1"/>
  <c r="E2762" i="1"/>
  <c r="F2762" i="1" s="1"/>
  <c r="E2763" i="1"/>
  <c r="F2763" i="1" s="1"/>
  <c r="E2764" i="1"/>
  <c r="F2764" i="1" s="1"/>
  <c r="E2765" i="1"/>
  <c r="F2765" i="1" s="1"/>
  <c r="E2766" i="1"/>
  <c r="F2766" i="1" s="1"/>
  <c r="E2767" i="1"/>
  <c r="F2767" i="1" s="1"/>
  <c r="E2768" i="1"/>
  <c r="F2768" i="1" s="1"/>
  <c r="E2769" i="1"/>
  <c r="F2769" i="1" s="1"/>
  <c r="E2770" i="1"/>
  <c r="F2770" i="1" s="1"/>
  <c r="E2771" i="1"/>
  <c r="F2771" i="1" s="1"/>
  <c r="E2772" i="1"/>
  <c r="F2772" i="1" s="1"/>
  <c r="E2773" i="1"/>
  <c r="F2773" i="1" s="1"/>
  <c r="E2774" i="1"/>
  <c r="F2774" i="1" s="1"/>
  <c r="E2775" i="1"/>
  <c r="F2775" i="1" s="1"/>
  <c r="E2776" i="1"/>
  <c r="F2776" i="1" s="1"/>
  <c r="E2777" i="1"/>
  <c r="F2777" i="1" s="1"/>
  <c r="E2778" i="1"/>
  <c r="F2778" i="1" s="1"/>
  <c r="E2779" i="1"/>
  <c r="F2779" i="1" s="1"/>
  <c r="E2780" i="1"/>
  <c r="F2780" i="1" s="1"/>
  <c r="E2781" i="1"/>
  <c r="F2781" i="1" s="1"/>
  <c r="E2782" i="1"/>
  <c r="F2782" i="1" s="1"/>
  <c r="E2783" i="1"/>
  <c r="F2783" i="1" s="1"/>
  <c r="E2784" i="1"/>
  <c r="F2784" i="1" s="1"/>
  <c r="E2785" i="1"/>
  <c r="F2785" i="1" s="1"/>
  <c r="E2786" i="1"/>
  <c r="F2786" i="1" s="1"/>
  <c r="E2787" i="1"/>
  <c r="F2787" i="1" s="1"/>
  <c r="E2788" i="1"/>
  <c r="F2788" i="1" s="1"/>
  <c r="E2789" i="1"/>
  <c r="F2789" i="1" s="1"/>
  <c r="E2790" i="1"/>
  <c r="F2790" i="1" s="1"/>
  <c r="E2791" i="1"/>
  <c r="F2791" i="1" s="1"/>
  <c r="E2792" i="1"/>
  <c r="F2792" i="1" s="1"/>
  <c r="E2793" i="1"/>
  <c r="F2793" i="1" s="1"/>
  <c r="E2794" i="1"/>
  <c r="F2794" i="1" s="1"/>
  <c r="E2795" i="1"/>
  <c r="F2795" i="1" s="1"/>
  <c r="E2796" i="1"/>
  <c r="F2796" i="1" s="1"/>
  <c r="E2797" i="1"/>
  <c r="F2797" i="1" s="1"/>
  <c r="E2798" i="1"/>
  <c r="F2798" i="1" s="1"/>
  <c r="E2799" i="1"/>
  <c r="F2799" i="1" s="1"/>
  <c r="E2800" i="1"/>
  <c r="F2800" i="1" s="1"/>
  <c r="E2801" i="1"/>
  <c r="F2801" i="1" s="1"/>
  <c r="E2802" i="1"/>
  <c r="F2802" i="1" s="1"/>
  <c r="E2803" i="1"/>
  <c r="F2803" i="1" s="1"/>
  <c r="E2804" i="1"/>
  <c r="F2804" i="1" s="1"/>
  <c r="E2805" i="1"/>
  <c r="F2805" i="1" s="1"/>
  <c r="E2806" i="1"/>
  <c r="F2806" i="1" s="1"/>
  <c r="E2807" i="1"/>
  <c r="F2807" i="1" s="1"/>
  <c r="E2808" i="1"/>
  <c r="F2808" i="1" s="1"/>
  <c r="E2809" i="1"/>
  <c r="F2809" i="1" s="1"/>
  <c r="E2810" i="1"/>
  <c r="E2811" i="1"/>
  <c r="F2811" i="1" s="1"/>
  <c r="E2812" i="1"/>
  <c r="F2812" i="1" s="1"/>
  <c r="E2813" i="1"/>
  <c r="F2813" i="1" s="1"/>
  <c r="E2814" i="1"/>
  <c r="F2814" i="1" s="1"/>
  <c r="E2815" i="1"/>
  <c r="F2815" i="1" s="1"/>
  <c r="E2816" i="1"/>
  <c r="F2816" i="1" s="1"/>
  <c r="E2817" i="1"/>
  <c r="F2817" i="1" s="1"/>
  <c r="E2818" i="1"/>
  <c r="F2818" i="1" s="1"/>
  <c r="E2819" i="1"/>
  <c r="F2819" i="1" s="1"/>
  <c r="E2820" i="1"/>
  <c r="F2820" i="1" s="1"/>
  <c r="E2821" i="1"/>
  <c r="F2821" i="1" s="1"/>
  <c r="E2822" i="1"/>
  <c r="F2822" i="1" s="1"/>
  <c r="E2823" i="1"/>
  <c r="F2823" i="1" s="1"/>
  <c r="E2824" i="1"/>
  <c r="F2824" i="1" s="1"/>
  <c r="E2825" i="1"/>
  <c r="F2825" i="1" s="1"/>
  <c r="E2826" i="1"/>
  <c r="F2826" i="1" s="1"/>
  <c r="E2827" i="1"/>
  <c r="F2827" i="1" s="1"/>
  <c r="E2828" i="1"/>
  <c r="F2828" i="1" s="1"/>
  <c r="E2829" i="1"/>
  <c r="F2829" i="1" s="1"/>
  <c r="E2830" i="1"/>
  <c r="F2830" i="1" s="1"/>
  <c r="E2831" i="1"/>
  <c r="F2831" i="1" s="1"/>
  <c r="E2832" i="1"/>
  <c r="F2832" i="1" s="1"/>
  <c r="E2833" i="1"/>
  <c r="F2833" i="1" s="1"/>
  <c r="E2834" i="1"/>
  <c r="F2834" i="1" s="1"/>
  <c r="E2835" i="1"/>
  <c r="F2835" i="1" s="1"/>
  <c r="E2836" i="1"/>
  <c r="F2836" i="1" s="1"/>
  <c r="E2837" i="1"/>
  <c r="F2837" i="1" s="1"/>
  <c r="E2838" i="1"/>
  <c r="F2838" i="1" s="1"/>
  <c r="E2839" i="1"/>
  <c r="F2839" i="1" s="1"/>
  <c r="E2840" i="1"/>
  <c r="F2840" i="1" s="1"/>
  <c r="E2841" i="1"/>
  <c r="F2841" i="1" s="1"/>
  <c r="E2842" i="1"/>
  <c r="F2842" i="1" s="1"/>
  <c r="E2843" i="1"/>
  <c r="F2843" i="1" s="1"/>
  <c r="E2844" i="1"/>
  <c r="F2844" i="1" s="1"/>
  <c r="E2845" i="1"/>
  <c r="F2845" i="1" s="1"/>
  <c r="E2846" i="1"/>
  <c r="F2846" i="1" s="1"/>
  <c r="E2847" i="1"/>
  <c r="F2847" i="1" s="1"/>
  <c r="E2848" i="1"/>
  <c r="F2848" i="1" s="1"/>
  <c r="E2849" i="1"/>
  <c r="F2849" i="1" s="1"/>
  <c r="E2850" i="1"/>
  <c r="F2850" i="1" s="1"/>
  <c r="E2851" i="1"/>
  <c r="F2851" i="1" s="1"/>
  <c r="E2852" i="1"/>
  <c r="F2852" i="1" s="1"/>
  <c r="E2853" i="1"/>
  <c r="F2853" i="1" s="1"/>
  <c r="E2854" i="1"/>
  <c r="F2854" i="1" s="1"/>
  <c r="E2855" i="1"/>
  <c r="F2855" i="1" s="1"/>
  <c r="E2856" i="1"/>
  <c r="F2856" i="1" s="1"/>
  <c r="E2857" i="1"/>
  <c r="F2857" i="1" s="1"/>
  <c r="E2858" i="1"/>
  <c r="F2858" i="1" s="1"/>
  <c r="E2859" i="1"/>
  <c r="F2859" i="1" s="1"/>
  <c r="E2860" i="1"/>
  <c r="F2860" i="1" s="1"/>
  <c r="E2861" i="1"/>
  <c r="F2861" i="1" s="1"/>
  <c r="E2862" i="1"/>
  <c r="F2862" i="1" s="1"/>
  <c r="E2863" i="1"/>
  <c r="F2863" i="1" s="1"/>
  <c r="E2864" i="1"/>
  <c r="F2864" i="1" s="1"/>
  <c r="E2865" i="1"/>
  <c r="F2865" i="1" s="1"/>
  <c r="E2866" i="1"/>
  <c r="F2866" i="1" s="1"/>
  <c r="E2867" i="1"/>
  <c r="F2867" i="1" s="1"/>
  <c r="E2868" i="1"/>
  <c r="F2868" i="1" s="1"/>
  <c r="E2869" i="1"/>
  <c r="F2869" i="1" s="1"/>
  <c r="E2870" i="1"/>
  <c r="F2870" i="1" s="1"/>
  <c r="E2871" i="1"/>
  <c r="F2871" i="1" s="1"/>
  <c r="E2872" i="1"/>
  <c r="F2872" i="1" s="1"/>
  <c r="E2873" i="1"/>
  <c r="E2874" i="1"/>
  <c r="E2875" i="1"/>
  <c r="F2875" i="1" s="1"/>
  <c r="E2876" i="1"/>
  <c r="F2876" i="1" s="1"/>
  <c r="E2877" i="1"/>
  <c r="F2877" i="1" s="1"/>
  <c r="E2878" i="1"/>
  <c r="F2878" i="1" s="1"/>
  <c r="E2879" i="1"/>
  <c r="F2879" i="1" s="1"/>
  <c r="E2880" i="1"/>
  <c r="F2880" i="1" s="1"/>
  <c r="E2881" i="1"/>
  <c r="F2881" i="1" s="1"/>
  <c r="E2882" i="1"/>
  <c r="F2882" i="1" s="1"/>
  <c r="E2883" i="1"/>
  <c r="F2883" i="1" s="1"/>
  <c r="E2884" i="1"/>
  <c r="F2884" i="1" s="1"/>
  <c r="E2885" i="1"/>
  <c r="F2885" i="1" s="1"/>
  <c r="E2886" i="1"/>
  <c r="F2886" i="1" s="1"/>
  <c r="E2887" i="1"/>
  <c r="F2887" i="1" s="1"/>
  <c r="E2888" i="1"/>
  <c r="F2888" i="1" s="1"/>
  <c r="E2889" i="1"/>
  <c r="F2889" i="1" s="1"/>
  <c r="E2890" i="1"/>
  <c r="F2890" i="1" s="1"/>
  <c r="E2891" i="1"/>
  <c r="F2891" i="1" s="1"/>
  <c r="E2892" i="1"/>
  <c r="F2892" i="1" s="1"/>
  <c r="E2893" i="1"/>
  <c r="F2893" i="1" s="1"/>
  <c r="E2894" i="1"/>
  <c r="F2894" i="1" s="1"/>
  <c r="E2895" i="1"/>
  <c r="F2895" i="1" s="1"/>
  <c r="E2896" i="1"/>
  <c r="F2896" i="1" s="1"/>
  <c r="E2897" i="1"/>
  <c r="F2897" i="1" s="1"/>
  <c r="E2898" i="1"/>
  <c r="F2898" i="1" s="1"/>
  <c r="E2899" i="1"/>
  <c r="F2899" i="1" s="1"/>
  <c r="E2900" i="1"/>
  <c r="F2900" i="1" s="1"/>
  <c r="E2901" i="1"/>
  <c r="F2901" i="1" s="1"/>
  <c r="E2902" i="1"/>
  <c r="F2902" i="1" s="1"/>
  <c r="E2903" i="1"/>
  <c r="F2903" i="1" s="1"/>
  <c r="E2904" i="1"/>
  <c r="F2904" i="1" s="1"/>
  <c r="E2905" i="1"/>
  <c r="F2905" i="1" s="1"/>
  <c r="E2906" i="1"/>
  <c r="F2906" i="1" s="1"/>
  <c r="E2907" i="1"/>
  <c r="F2907" i="1" s="1"/>
  <c r="E2908" i="1"/>
  <c r="F2908" i="1" s="1"/>
  <c r="E2909" i="1"/>
  <c r="F2909" i="1" s="1"/>
  <c r="E2910" i="1"/>
  <c r="F2910" i="1" s="1"/>
  <c r="E2911" i="1"/>
  <c r="F2911" i="1" s="1"/>
  <c r="E2912" i="1"/>
  <c r="F2912" i="1" s="1"/>
  <c r="E2913" i="1"/>
  <c r="F2913" i="1" s="1"/>
  <c r="E2914" i="1"/>
  <c r="F2914" i="1" s="1"/>
  <c r="E2915" i="1"/>
  <c r="F2915" i="1" s="1"/>
  <c r="E2916" i="1"/>
  <c r="E2917" i="1"/>
  <c r="F2917" i="1" s="1"/>
  <c r="E2918" i="1"/>
  <c r="F2918" i="1" s="1"/>
  <c r="E2919" i="1"/>
  <c r="F2919" i="1" s="1"/>
  <c r="E2920" i="1"/>
  <c r="F2920" i="1" s="1"/>
  <c r="E2921" i="1"/>
  <c r="F2921" i="1" s="1"/>
  <c r="E2922" i="1"/>
  <c r="F2922" i="1" s="1"/>
  <c r="E2923" i="1"/>
  <c r="F2923" i="1" s="1"/>
  <c r="E2924" i="1"/>
  <c r="F2924" i="1" s="1"/>
  <c r="E2925" i="1"/>
  <c r="F2925" i="1" s="1"/>
  <c r="E2926" i="1"/>
  <c r="F2926" i="1" s="1"/>
  <c r="E2927" i="1"/>
  <c r="F2927" i="1" s="1"/>
  <c r="E2928" i="1"/>
  <c r="F2928" i="1" s="1"/>
  <c r="E2929" i="1"/>
  <c r="F2929" i="1" s="1"/>
  <c r="E2930" i="1"/>
  <c r="F2930" i="1" s="1"/>
  <c r="E2931" i="1"/>
  <c r="F2931" i="1" s="1"/>
  <c r="E2932" i="1"/>
  <c r="F2932" i="1" s="1"/>
  <c r="E2933" i="1"/>
  <c r="F2933" i="1" s="1"/>
  <c r="E2934" i="1"/>
  <c r="F2934" i="1" s="1"/>
  <c r="E2935" i="1"/>
  <c r="F2935" i="1" s="1"/>
  <c r="E2936" i="1"/>
  <c r="F2936" i="1" s="1"/>
  <c r="E2937" i="1"/>
  <c r="E2938" i="1"/>
  <c r="E2939" i="1"/>
  <c r="F2939" i="1" s="1"/>
  <c r="E2940" i="1"/>
  <c r="F2940" i="1" s="1"/>
  <c r="E2941" i="1"/>
  <c r="F2941" i="1" s="1"/>
  <c r="E2942" i="1"/>
  <c r="F2942" i="1" s="1"/>
  <c r="E2943" i="1"/>
  <c r="F2943" i="1" s="1"/>
  <c r="E2944" i="1"/>
  <c r="F2944" i="1" s="1"/>
  <c r="E2945" i="1"/>
  <c r="F2945" i="1" s="1"/>
  <c r="E2946" i="1"/>
  <c r="F2946" i="1" s="1"/>
  <c r="E2947" i="1"/>
  <c r="F2947" i="1" s="1"/>
  <c r="E2948" i="1"/>
  <c r="F2948" i="1" s="1"/>
  <c r="E2949" i="1"/>
  <c r="F2949" i="1" s="1"/>
  <c r="E2950" i="1"/>
  <c r="F2950" i="1" s="1"/>
  <c r="E2951" i="1"/>
  <c r="F2951" i="1" s="1"/>
  <c r="E2952" i="1"/>
  <c r="F2952" i="1" s="1"/>
  <c r="E2953" i="1"/>
  <c r="E2954" i="1"/>
  <c r="F2954" i="1" s="1"/>
  <c r="E2955" i="1"/>
  <c r="F2955" i="1" s="1"/>
  <c r="E2956" i="1"/>
  <c r="F2956" i="1" s="1"/>
  <c r="E2957" i="1"/>
  <c r="F2957" i="1" s="1"/>
  <c r="E2958" i="1"/>
  <c r="F2958" i="1" s="1"/>
  <c r="E2959" i="1"/>
  <c r="F2959" i="1" s="1"/>
  <c r="E2960" i="1"/>
  <c r="F2960" i="1" s="1"/>
  <c r="E2961" i="1"/>
  <c r="F2961" i="1" s="1"/>
  <c r="E2962" i="1"/>
  <c r="F2962" i="1" s="1"/>
  <c r="E2963" i="1"/>
  <c r="F2963" i="1" s="1"/>
  <c r="E2964" i="1"/>
  <c r="F2964" i="1" s="1"/>
  <c r="E2965" i="1"/>
  <c r="F2965" i="1" s="1"/>
  <c r="E2966" i="1"/>
  <c r="F2966" i="1" s="1"/>
  <c r="E2967" i="1"/>
  <c r="F2967" i="1" s="1"/>
  <c r="E2968" i="1"/>
  <c r="F2968" i="1" s="1"/>
  <c r="E2969" i="1"/>
  <c r="F2969" i="1" s="1"/>
  <c r="E2970" i="1"/>
  <c r="F2970" i="1" s="1"/>
  <c r="E2971" i="1"/>
  <c r="F2971" i="1" s="1"/>
  <c r="E2972" i="1"/>
  <c r="F2972" i="1" s="1"/>
  <c r="E2973" i="1"/>
  <c r="F2973" i="1" s="1"/>
  <c r="E2974" i="1"/>
  <c r="F2974" i="1" s="1"/>
  <c r="E2975" i="1"/>
  <c r="F2975" i="1" s="1"/>
  <c r="E2976" i="1"/>
  <c r="F2976" i="1" s="1"/>
  <c r="E2977" i="1"/>
  <c r="F2977" i="1" s="1"/>
  <c r="E2978" i="1"/>
  <c r="F2978" i="1" s="1"/>
  <c r="E2979" i="1"/>
  <c r="F2979" i="1" s="1"/>
  <c r="E2980" i="1"/>
  <c r="F2980" i="1" s="1"/>
  <c r="E2981" i="1"/>
  <c r="F2981" i="1" s="1"/>
  <c r="E2982" i="1"/>
  <c r="F2982" i="1" s="1"/>
  <c r="E2983" i="1"/>
  <c r="F2983" i="1" s="1"/>
  <c r="E2984" i="1"/>
  <c r="F2984" i="1" s="1"/>
  <c r="E2985" i="1"/>
  <c r="F2985" i="1" s="1"/>
  <c r="E2986" i="1"/>
  <c r="F2986" i="1" s="1"/>
  <c r="E2987" i="1"/>
  <c r="F2987" i="1" s="1"/>
  <c r="E2988" i="1"/>
  <c r="F2988" i="1" s="1"/>
  <c r="E2989" i="1"/>
  <c r="F2989" i="1" s="1"/>
  <c r="E2990" i="1"/>
  <c r="F2990" i="1" s="1"/>
  <c r="E2991" i="1"/>
  <c r="F2991" i="1" s="1"/>
  <c r="E2992" i="1"/>
  <c r="F2992" i="1" s="1"/>
  <c r="E2993" i="1"/>
  <c r="F2993" i="1" s="1"/>
  <c r="E2994" i="1"/>
  <c r="F2994" i="1" s="1"/>
  <c r="E2995" i="1"/>
  <c r="F2995" i="1" s="1"/>
  <c r="E2996" i="1"/>
  <c r="F2996" i="1" s="1"/>
  <c r="E2997" i="1"/>
  <c r="F2997" i="1" s="1"/>
  <c r="E2998" i="1"/>
  <c r="F2998" i="1" s="1"/>
  <c r="E2999" i="1"/>
  <c r="F2999" i="1" s="1"/>
  <c r="E3000" i="1"/>
  <c r="F3000" i="1" s="1"/>
  <c r="E3001" i="1"/>
  <c r="E3002" i="1"/>
  <c r="E3003" i="1"/>
  <c r="F3003" i="1" s="1"/>
  <c r="E3004" i="1"/>
  <c r="F3004" i="1" s="1"/>
  <c r="E3005" i="1"/>
  <c r="F3005" i="1" s="1"/>
  <c r="E3006" i="1"/>
  <c r="F3006" i="1" s="1"/>
  <c r="E3007" i="1"/>
  <c r="F3007" i="1" s="1"/>
  <c r="E3008" i="1"/>
  <c r="F3008" i="1" s="1"/>
  <c r="E3009" i="1"/>
  <c r="F3009" i="1" s="1"/>
  <c r="E3010" i="1"/>
  <c r="F3010" i="1" s="1"/>
  <c r="E3011" i="1"/>
  <c r="F3011" i="1" s="1"/>
  <c r="E3012" i="1"/>
  <c r="F3012" i="1" s="1"/>
  <c r="E3013" i="1"/>
  <c r="F3013" i="1" s="1"/>
  <c r="E3014" i="1"/>
  <c r="F3014" i="1" s="1"/>
  <c r="E3015" i="1"/>
  <c r="F3015" i="1" s="1"/>
  <c r="E3016" i="1"/>
  <c r="F3016" i="1" s="1"/>
  <c r="E3017" i="1"/>
  <c r="F3017" i="1" s="1"/>
  <c r="E3018" i="1"/>
  <c r="F3018" i="1" s="1"/>
  <c r="E3019" i="1"/>
  <c r="F3019" i="1" s="1"/>
  <c r="E3020" i="1"/>
  <c r="F3020" i="1" s="1"/>
  <c r="E3021" i="1"/>
  <c r="F3021" i="1" s="1"/>
  <c r="E3022" i="1"/>
  <c r="F3022" i="1" s="1"/>
  <c r="E3023" i="1"/>
  <c r="F3023" i="1" s="1"/>
  <c r="E3024" i="1"/>
  <c r="F3024" i="1" s="1"/>
  <c r="E3025" i="1"/>
  <c r="F3025" i="1" s="1"/>
  <c r="E3026" i="1"/>
  <c r="F3026" i="1" s="1"/>
  <c r="E3027" i="1"/>
  <c r="F3027" i="1" s="1"/>
  <c r="E3028" i="1"/>
  <c r="F3028" i="1" s="1"/>
  <c r="E3029" i="1"/>
  <c r="F3029" i="1" s="1"/>
  <c r="E3030" i="1"/>
  <c r="F3030" i="1" s="1"/>
  <c r="E3031" i="1"/>
  <c r="F3031" i="1" s="1"/>
  <c r="E3032" i="1"/>
  <c r="F3032" i="1" s="1"/>
  <c r="E3033" i="1"/>
  <c r="F3033" i="1" s="1"/>
  <c r="E3034" i="1"/>
  <c r="F3034" i="1" s="1"/>
  <c r="E3035" i="1"/>
  <c r="F3035" i="1" s="1"/>
  <c r="E3036" i="1"/>
  <c r="F3036" i="1" s="1"/>
  <c r="E3037" i="1"/>
  <c r="F3037" i="1" s="1"/>
  <c r="E3038" i="1"/>
  <c r="F3038" i="1" s="1"/>
  <c r="E3039" i="1"/>
  <c r="F3039" i="1" s="1"/>
  <c r="E3040" i="1"/>
  <c r="F3040" i="1" s="1"/>
  <c r="E3041" i="1"/>
  <c r="F3041" i="1" s="1"/>
  <c r="E3042" i="1"/>
  <c r="F3042" i="1" s="1"/>
  <c r="E3043" i="1"/>
  <c r="F3043" i="1" s="1"/>
  <c r="E3044" i="1"/>
  <c r="F3044" i="1" s="1"/>
  <c r="E3045" i="1"/>
  <c r="F3045" i="1" s="1"/>
  <c r="E3046" i="1"/>
  <c r="F3046" i="1" s="1"/>
  <c r="E3047" i="1"/>
  <c r="F3047" i="1" s="1"/>
  <c r="E3048" i="1"/>
  <c r="F3048" i="1" s="1"/>
  <c r="E3049" i="1"/>
  <c r="F3049" i="1" s="1"/>
  <c r="E3050" i="1"/>
  <c r="F3050" i="1" s="1"/>
  <c r="E3051" i="1"/>
  <c r="F3051" i="1" s="1"/>
  <c r="E3052" i="1"/>
  <c r="F3052" i="1" s="1"/>
  <c r="E3053" i="1"/>
  <c r="F3053" i="1" s="1"/>
  <c r="E3054" i="1"/>
  <c r="F3054" i="1" s="1"/>
  <c r="E3055" i="1"/>
  <c r="F3055" i="1" s="1"/>
  <c r="E3056" i="1"/>
  <c r="F3056" i="1" s="1"/>
  <c r="E3057" i="1"/>
  <c r="F3057" i="1" s="1"/>
  <c r="E3058" i="1"/>
  <c r="F3058" i="1" s="1"/>
  <c r="E3059" i="1"/>
  <c r="F3059" i="1" s="1"/>
  <c r="E3060" i="1"/>
  <c r="F3060" i="1" s="1"/>
  <c r="E3061" i="1"/>
  <c r="F3061" i="1" s="1"/>
  <c r="E3062" i="1"/>
  <c r="F3062" i="1" s="1"/>
  <c r="E3063" i="1"/>
  <c r="F3063" i="1" s="1"/>
  <c r="E3064" i="1"/>
  <c r="F3064" i="1" s="1"/>
  <c r="E3065" i="1"/>
  <c r="F3065" i="1" s="1"/>
  <c r="E3066" i="1"/>
  <c r="F3066" i="1" s="1"/>
  <c r="E3067" i="1"/>
  <c r="F3067" i="1" s="1"/>
  <c r="E3068" i="1"/>
  <c r="F3068" i="1" s="1"/>
  <c r="E3069" i="1"/>
  <c r="F3069" i="1" s="1"/>
  <c r="E3070" i="1"/>
  <c r="F3070" i="1" s="1"/>
  <c r="E3071" i="1"/>
  <c r="F3071" i="1" s="1"/>
  <c r="E3072" i="1"/>
  <c r="F3072" i="1" s="1"/>
  <c r="E3073" i="1"/>
  <c r="F3073" i="1" s="1"/>
  <c r="E3074" i="1"/>
  <c r="F3074" i="1" s="1"/>
  <c r="E3075" i="1"/>
  <c r="F3075" i="1" s="1"/>
  <c r="E3076" i="1"/>
  <c r="F3076" i="1" s="1"/>
  <c r="E3077" i="1"/>
  <c r="F3077" i="1" s="1"/>
  <c r="E3078" i="1"/>
  <c r="F3078" i="1" s="1"/>
  <c r="E3079" i="1"/>
  <c r="F3079" i="1" s="1"/>
  <c r="E3080" i="1"/>
  <c r="F3080" i="1" s="1"/>
  <c r="E3081" i="1"/>
  <c r="F3081" i="1" s="1"/>
  <c r="E3082" i="1"/>
  <c r="F3082" i="1" s="1"/>
  <c r="E3083" i="1"/>
  <c r="F3083" i="1" s="1"/>
  <c r="E3084" i="1"/>
  <c r="F3084" i="1" s="1"/>
  <c r="E3085" i="1"/>
  <c r="F3085" i="1" s="1"/>
  <c r="E3086" i="1"/>
  <c r="F3086" i="1" s="1"/>
  <c r="E3087" i="1"/>
  <c r="F3087" i="1" s="1"/>
  <c r="E3088" i="1"/>
  <c r="F3088" i="1" s="1"/>
  <c r="E3089" i="1"/>
  <c r="F3089" i="1" s="1"/>
  <c r="E3090" i="1"/>
  <c r="F3090" i="1" s="1"/>
  <c r="E3091" i="1"/>
  <c r="F3091" i="1" s="1"/>
  <c r="E3092" i="1"/>
  <c r="F3092" i="1" s="1"/>
  <c r="E3093" i="1"/>
  <c r="F3093" i="1" s="1"/>
  <c r="E3094" i="1"/>
  <c r="F3094" i="1" s="1"/>
  <c r="E3095" i="1"/>
  <c r="F3095" i="1" s="1"/>
  <c r="E3096" i="1"/>
  <c r="F3096" i="1" s="1"/>
  <c r="E3097" i="1"/>
  <c r="F3097" i="1" s="1"/>
  <c r="E3098" i="1"/>
  <c r="F3098" i="1" s="1"/>
  <c r="E3099" i="1"/>
  <c r="F3099" i="1" s="1"/>
  <c r="E3100" i="1"/>
  <c r="F3100" i="1" s="1"/>
  <c r="E3101" i="1"/>
  <c r="F3101" i="1" s="1"/>
  <c r="E3102" i="1"/>
  <c r="F3102" i="1" s="1"/>
  <c r="E3103" i="1"/>
  <c r="F3103" i="1" s="1"/>
  <c r="E3104" i="1"/>
  <c r="F3104" i="1" s="1"/>
  <c r="E3105" i="1"/>
  <c r="F3105" i="1" s="1"/>
  <c r="E3106" i="1"/>
  <c r="F3106" i="1" s="1"/>
  <c r="E3107" i="1"/>
  <c r="F3107" i="1" s="1"/>
  <c r="E3108" i="1"/>
  <c r="F3108" i="1" s="1"/>
  <c r="E3109" i="1"/>
  <c r="F3109" i="1" s="1"/>
  <c r="E3110" i="1"/>
  <c r="F3110" i="1" s="1"/>
  <c r="E3111" i="1"/>
  <c r="F3111" i="1" s="1"/>
  <c r="E3112" i="1"/>
  <c r="F3112" i="1" s="1"/>
  <c r="E3113" i="1"/>
  <c r="F3113" i="1" s="1"/>
  <c r="E3114" i="1"/>
  <c r="F3114" i="1" s="1"/>
  <c r="E3115" i="1"/>
  <c r="F3115" i="1" s="1"/>
  <c r="E3116" i="1"/>
  <c r="F3116" i="1" s="1"/>
  <c r="E3117" i="1"/>
  <c r="F3117" i="1" s="1"/>
  <c r="E3118" i="1"/>
  <c r="F3118" i="1" s="1"/>
  <c r="E3119" i="1"/>
  <c r="F3119" i="1" s="1"/>
  <c r="E3120" i="1"/>
  <c r="F3120" i="1" s="1"/>
  <c r="E3121" i="1"/>
  <c r="F3121" i="1" s="1"/>
  <c r="E3122" i="1"/>
  <c r="F3122" i="1" s="1"/>
  <c r="E3123" i="1"/>
  <c r="F3123" i="1" s="1"/>
  <c r="E3124" i="1"/>
  <c r="F3124" i="1" s="1"/>
  <c r="E3125" i="1"/>
  <c r="F3125" i="1" s="1"/>
  <c r="E3126" i="1"/>
  <c r="F3126" i="1" s="1"/>
  <c r="E3127" i="1"/>
  <c r="F3127" i="1" s="1"/>
  <c r="E3128" i="1"/>
  <c r="F3128" i="1" s="1"/>
  <c r="E3129" i="1"/>
  <c r="F3129" i="1" s="1"/>
  <c r="E3130" i="1"/>
  <c r="F3130" i="1" s="1"/>
  <c r="E3131" i="1"/>
  <c r="F3131" i="1" s="1"/>
  <c r="E3132" i="1"/>
  <c r="F3132" i="1" s="1"/>
  <c r="E3133" i="1"/>
  <c r="F3133" i="1" s="1"/>
  <c r="E3134" i="1"/>
  <c r="F3134" i="1" s="1"/>
  <c r="E3135" i="1"/>
  <c r="F3135" i="1" s="1"/>
  <c r="E3136" i="1"/>
  <c r="F3136" i="1" s="1"/>
  <c r="E3137" i="1"/>
  <c r="F3137" i="1" s="1"/>
  <c r="E3138" i="1"/>
  <c r="F3138" i="1" s="1"/>
  <c r="E3139" i="1"/>
  <c r="F3139" i="1" s="1"/>
  <c r="E3140" i="1"/>
  <c r="F3140" i="1" s="1"/>
  <c r="E3141" i="1"/>
  <c r="F3141" i="1" s="1"/>
  <c r="E3142" i="1"/>
  <c r="F3142" i="1" s="1"/>
  <c r="E3143" i="1"/>
  <c r="F3143" i="1" s="1"/>
  <c r="E3144" i="1"/>
  <c r="F3144" i="1" s="1"/>
  <c r="E3145" i="1"/>
  <c r="F3145" i="1" s="1"/>
  <c r="E3146" i="1"/>
  <c r="F3146" i="1" s="1"/>
  <c r="E3147" i="1"/>
  <c r="F3147" i="1" s="1"/>
  <c r="E3148" i="1"/>
  <c r="F3148" i="1" s="1"/>
  <c r="E3149" i="1"/>
  <c r="F3149" i="1" s="1"/>
  <c r="E3150" i="1"/>
  <c r="F3150" i="1" s="1"/>
  <c r="E3151" i="1"/>
  <c r="F3151" i="1" s="1"/>
  <c r="E3152" i="1"/>
  <c r="F3152" i="1" s="1"/>
  <c r="E3153" i="1"/>
  <c r="F3153" i="1" s="1"/>
  <c r="E3154" i="1"/>
  <c r="F3154" i="1" s="1"/>
  <c r="E3155" i="1"/>
  <c r="F3155" i="1" s="1"/>
  <c r="E3156" i="1"/>
  <c r="F3156" i="1" s="1"/>
  <c r="E3157" i="1"/>
  <c r="F3157" i="1" s="1"/>
  <c r="E3158" i="1"/>
  <c r="F3158" i="1" s="1"/>
  <c r="E3159" i="1"/>
  <c r="F3159" i="1" s="1"/>
  <c r="E3160" i="1"/>
  <c r="F3160" i="1" s="1"/>
  <c r="E3161" i="1"/>
  <c r="F3161" i="1" s="1"/>
  <c r="E3162" i="1"/>
  <c r="F3162" i="1" s="1"/>
  <c r="E3163" i="1"/>
  <c r="F3163" i="1" s="1"/>
  <c r="E3164" i="1"/>
  <c r="F3164" i="1" s="1"/>
  <c r="E3165" i="1"/>
  <c r="F3165" i="1" s="1"/>
  <c r="E3166" i="1"/>
  <c r="F3166" i="1" s="1"/>
  <c r="E3167" i="1"/>
  <c r="F3167" i="1" s="1"/>
  <c r="E3168" i="1"/>
  <c r="F3168" i="1" s="1"/>
  <c r="E3169" i="1"/>
  <c r="F3169" i="1" s="1"/>
  <c r="E3170" i="1"/>
  <c r="F3170" i="1" s="1"/>
  <c r="E3171" i="1"/>
  <c r="F3171" i="1" s="1"/>
  <c r="E3172" i="1"/>
  <c r="F3172" i="1" s="1"/>
  <c r="E3173" i="1"/>
  <c r="F3173" i="1" s="1"/>
  <c r="E3174" i="1"/>
  <c r="F3174" i="1" s="1"/>
  <c r="E3175" i="1"/>
  <c r="F3175" i="1" s="1"/>
  <c r="E3176" i="1"/>
  <c r="F3176" i="1" s="1"/>
  <c r="E3177" i="1"/>
  <c r="F3177" i="1" s="1"/>
  <c r="E3178" i="1"/>
  <c r="E3179" i="1"/>
  <c r="F3179" i="1" s="1"/>
  <c r="E3180" i="1"/>
  <c r="F3180" i="1" s="1"/>
  <c r="E3181" i="1"/>
  <c r="F3181" i="1" s="1"/>
  <c r="E3182" i="1"/>
  <c r="F3182" i="1" s="1"/>
  <c r="E3183" i="1"/>
  <c r="F3183" i="1" s="1"/>
  <c r="E3184" i="1"/>
  <c r="F3184" i="1" s="1"/>
  <c r="E3185" i="1"/>
  <c r="F3185" i="1" s="1"/>
  <c r="E3186" i="1"/>
  <c r="F3186" i="1" s="1"/>
  <c r="E3187" i="1"/>
  <c r="F3187" i="1" s="1"/>
  <c r="E3188" i="1"/>
  <c r="F3188" i="1" s="1"/>
  <c r="E3189" i="1"/>
  <c r="F3189" i="1" s="1"/>
  <c r="E3190" i="1"/>
  <c r="F3190" i="1" s="1"/>
  <c r="E3191" i="1"/>
  <c r="F3191" i="1" s="1"/>
  <c r="E3192" i="1"/>
  <c r="F3192" i="1" s="1"/>
  <c r="E3193" i="1"/>
  <c r="F3193" i="1" s="1"/>
  <c r="E3194" i="1"/>
  <c r="F3194" i="1" s="1"/>
  <c r="E3195" i="1"/>
  <c r="F3195" i="1" s="1"/>
  <c r="E3196" i="1"/>
  <c r="F3196" i="1" s="1"/>
  <c r="E3197" i="1"/>
  <c r="F3197" i="1" s="1"/>
  <c r="E3198" i="1"/>
  <c r="F3198" i="1" s="1"/>
  <c r="E3199" i="1"/>
  <c r="F3199" i="1" s="1"/>
  <c r="E3200" i="1"/>
  <c r="F3200" i="1" s="1"/>
  <c r="E3201" i="1"/>
  <c r="F3201" i="1" s="1"/>
  <c r="E3202" i="1"/>
  <c r="F3202" i="1" s="1"/>
  <c r="E3203" i="1"/>
  <c r="F3203" i="1" s="1"/>
  <c r="E3204" i="1"/>
  <c r="F3204" i="1" s="1"/>
  <c r="E3205" i="1"/>
  <c r="F3205" i="1" s="1"/>
  <c r="E3206" i="1"/>
  <c r="F3206" i="1" s="1"/>
  <c r="E3207" i="1"/>
  <c r="F3207" i="1" s="1"/>
  <c r="E3208" i="1"/>
  <c r="F3208" i="1" s="1"/>
  <c r="E3209" i="1"/>
  <c r="F3209" i="1" s="1"/>
  <c r="E3210" i="1"/>
  <c r="F3210" i="1" s="1"/>
  <c r="E3211" i="1"/>
  <c r="F3211" i="1" s="1"/>
  <c r="E3212" i="1"/>
  <c r="F3212" i="1" s="1"/>
  <c r="E3213" i="1"/>
  <c r="F3213" i="1" s="1"/>
  <c r="E3214" i="1"/>
  <c r="F3214" i="1" s="1"/>
  <c r="E3215" i="1"/>
  <c r="F3215" i="1" s="1"/>
  <c r="E3216" i="1"/>
  <c r="F3216" i="1" s="1"/>
  <c r="E3217" i="1"/>
  <c r="F3217" i="1" s="1"/>
  <c r="E3218" i="1"/>
  <c r="F3218" i="1" s="1"/>
  <c r="E3219" i="1"/>
  <c r="F3219" i="1" s="1"/>
  <c r="E3220" i="1"/>
  <c r="F3220" i="1" s="1"/>
  <c r="E3221" i="1"/>
  <c r="F3221" i="1" s="1"/>
  <c r="E1831" i="1"/>
  <c r="F1831" i="1" s="1"/>
  <c r="E1830" i="1"/>
  <c r="F1830" i="1" s="1"/>
  <c r="F2068" i="1"/>
  <c r="F2163" i="1"/>
  <c r="F2299" i="1"/>
  <c r="F2576" i="1"/>
  <c r="E1829" i="1"/>
  <c r="F1829" i="1" s="1"/>
  <c r="E3" i="1"/>
  <c r="F3" i="1" s="1"/>
  <c r="E4" i="1"/>
  <c r="E5" i="1"/>
  <c r="F5" i="1" s="1"/>
  <c r="E6" i="1"/>
  <c r="F6" i="1" s="1"/>
  <c r="E7" i="1"/>
  <c r="F7" i="1" s="1"/>
  <c r="E8" i="1"/>
  <c r="F8" i="1" s="1"/>
  <c r="E9" i="1"/>
  <c r="F9" i="1" s="1"/>
  <c r="E10" i="1"/>
  <c r="F10" i="1" s="1"/>
  <c r="E11" i="1"/>
  <c r="F11" i="1" s="1"/>
  <c r="E12" i="1"/>
  <c r="F12" i="1" s="1"/>
  <c r="E13" i="1"/>
  <c r="F13" i="1" s="1"/>
  <c r="E14" i="1"/>
  <c r="E15" i="1"/>
  <c r="F15" i="1" s="1"/>
  <c r="E16" i="1"/>
  <c r="F16" i="1" s="1"/>
  <c r="E17" i="1"/>
  <c r="F17" i="1" s="1"/>
  <c r="E18" i="1"/>
  <c r="F18" i="1" s="1"/>
  <c r="E19" i="1"/>
  <c r="F19" i="1" s="1"/>
  <c r="E20" i="1"/>
  <c r="E21" i="1"/>
  <c r="E22" i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F29" i="1" s="1"/>
  <c r="E30" i="1"/>
  <c r="E31" i="1"/>
  <c r="F31" i="1" s="1"/>
  <c r="E32" i="1"/>
  <c r="F32" i="1" s="1"/>
  <c r="E33" i="1"/>
  <c r="F33" i="1" s="1"/>
  <c r="E34" i="1"/>
  <c r="F34" i="1" s="1"/>
  <c r="E35" i="1"/>
  <c r="F35" i="1" s="1"/>
  <c r="E36" i="1"/>
  <c r="E37" i="1"/>
  <c r="E38" i="1"/>
  <c r="E39" i="1"/>
  <c r="E40" i="1"/>
  <c r="E41" i="1"/>
  <c r="F41" i="1" s="1"/>
  <c r="E42" i="1"/>
  <c r="F42" i="1" s="1"/>
  <c r="E43" i="1"/>
  <c r="F43" i="1" s="1"/>
  <c r="E44" i="1"/>
  <c r="F44" i="1" s="1"/>
  <c r="E45" i="1"/>
  <c r="F45" i="1" s="1"/>
  <c r="E46" i="1"/>
  <c r="E47" i="1"/>
  <c r="E48" i="1"/>
  <c r="F48" i="1" s="1"/>
  <c r="E49" i="1"/>
  <c r="F49" i="1" s="1"/>
  <c r="E50" i="1"/>
  <c r="F50" i="1" s="1"/>
  <c r="E51" i="1"/>
  <c r="F51" i="1" s="1"/>
  <c r="E52" i="1"/>
  <c r="F52" i="1" s="1"/>
  <c r="I52" i="1" s="1"/>
  <c r="E53" i="1"/>
  <c r="F53" i="1" s="1"/>
  <c r="E54" i="1"/>
  <c r="F54" i="1" s="1"/>
  <c r="E55" i="1"/>
  <c r="F55" i="1" s="1"/>
  <c r="E56" i="1"/>
  <c r="F56" i="1" s="1"/>
  <c r="E57" i="1"/>
  <c r="F57" i="1" s="1"/>
  <c r="E58" i="1"/>
  <c r="F58" i="1" s="1"/>
  <c r="E59" i="1"/>
  <c r="F59" i="1" s="1"/>
  <c r="E60" i="1"/>
  <c r="F60" i="1" s="1"/>
  <c r="E61" i="1"/>
  <c r="F61" i="1" s="1"/>
  <c r="E62" i="1"/>
  <c r="F62" i="1" s="1"/>
  <c r="E63" i="1"/>
  <c r="F63" i="1" s="1"/>
  <c r="E64" i="1"/>
  <c r="F64" i="1" s="1"/>
  <c r="E65" i="1"/>
  <c r="F65" i="1" s="1"/>
  <c r="E66" i="1"/>
  <c r="F66" i="1" s="1"/>
  <c r="E67" i="1"/>
  <c r="F67" i="1" s="1"/>
  <c r="E68" i="1"/>
  <c r="E69" i="1"/>
  <c r="E70" i="1"/>
  <c r="F70" i="1" s="1"/>
  <c r="E71" i="1"/>
  <c r="F71" i="1" s="1"/>
  <c r="E72" i="1"/>
  <c r="F72" i="1" s="1"/>
  <c r="E73" i="1"/>
  <c r="F73" i="1" s="1"/>
  <c r="E74" i="1"/>
  <c r="F74" i="1" s="1"/>
  <c r="E75" i="1"/>
  <c r="F75" i="1" s="1"/>
  <c r="E76" i="1"/>
  <c r="F76" i="1" s="1"/>
  <c r="I76" i="1" s="1"/>
  <c r="E77" i="1"/>
  <c r="F77" i="1" s="1"/>
  <c r="E78" i="1"/>
  <c r="F78" i="1" s="1"/>
  <c r="E79" i="1"/>
  <c r="F79" i="1" s="1"/>
  <c r="E80" i="1"/>
  <c r="F80" i="1" s="1"/>
  <c r="E81" i="1"/>
  <c r="F81" i="1" s="1"/>
  <c r="E82" i="1"/>
  <c r="F82" i="1" s="1"/>
  <c r="E83" i="1"/>
  <c r="F83" i="1" s="1"/>
  <c r="E84" i="1"/>
  <c r="E85" i="1"/>
  <c r="F85" i="1" s="1"/>
  <c r="E86" i="1"/>
  <c r="E87" i="1"/>
  <c r="F87" i="1" s="1"/>
  <c r="E88" i="1"/>
  <c r="F88" i="1" s="1"/>
  <c r="E89" i="1"/>
  <c r="F89" i="1" s="1"/>
  <c r="E90" i="1"/>
  <c r="F90" i="1" s="1"/>
  <c r="E91" i="1"/>
  <c r="F91" i="1" s="1"/>
  <c r="E92" i="1"/>
  <c r="F92" i="1" s="1"/>
  <c r="I92" i="1" s="1"/>
  <c r="E93" i="1"/>
  <c r="F93" i="1" s="1"/>
  <c r="E94" i="1"/>
  <c r="F94" i="1" s="1"/>
  <c r="E95" i="1"/>
  <c r="F95" i="1" s="1"/>
  <c r="E96" i="1"/>
  <c r="F96" i="1" s="1"/>
  <c r="E97" i="1"/>
  <c r="F97" i="1" s="1"/>
  <c r="E98" i="1"/>
  <c r="F98" i="1" s="1"/>
  <c r="E99" i="1"/>
  <c r="F99" i="1" s="1"/>
  <c r="E100" i="1"/>
  <c r="F100" i="1" s="1"/>
  <c r="E101" i="1"/>
  <c r="F101" i="1" s="1"/>
  <c r="E102" i="1"/>
  <c r="F102" i="1" s="1"/>
  <c r="E103" i="1"/>
  <c r="F103" i="1" s="1"/>
  <c r="E104" i="1"/>
  <c r="F104" i="1" s="1"/>
  <c r="E105" i="1"/>
  <c r="F105" i="1" s="1"/>
  <c r="E106" i="1"/>
  <c r="F106" i="1" s="1"/>
  <c r="E107" i="1"/>
  <c r="F107" i="1" s="1"/>
  <c r="E108" i="1"/>
  <c r="F108" i="1" s="1"/>
  <c r="I108" i="1" s="1"/>
  <c r="E109" i="1"/>
  <c r="F109" i="1" s="1"/>
  <c r="E110" i="1"/>
  <c r="F110" i="1" s="1"/>
  <c r="E111" i="1"/>
  <c r="E112" i="1"/>
  <c r="F112" i="1" s="1"/>
  <c r="E113" i="1"/>
  <c r="F113" i="1" s="1"/>
  <c r="I113" i="1" s="1"/>
  <c r="E114" i="1"/>
  <c r="F114" i="1" s="1"/>
  <c r="E115" i="1"/>
  <c r="F115" i="1" s="1"/>
  <c r="E116" i="1"/>
  <c r="E117" i="1"/>
  <c r="F117" i="1" s="1"/>
  <c r="E118" i="1"/>
  <c r="F118" i="1" s="1"/>
  <c r="E119" i="1"/>
  <c r="F119" i="1" s="1"/>
  <c r="E120" i="1"/>
  <c r="F120" i="1" s="1"/>
  <c r="E121" i="1"/>
  <c r="F121" i="1" s="1"/>
  <c r="E122" i="1"/>
  <c r="F122" i="1" s="1"/>
  <c r="E123" i="1"/>
  <c r="F123" i="1" s="1"/>
  <c r="E124" i="1"/>
  <c r="F124" i="1" s="1"/>
  <c r="I124" i="1" s="1"/>
  <c r="E125" i="1"/>
  <c r="F125" i="1" s="1"/>
  <c r="E126" i="1"/>
  <c r="E127" i="1"/>
  <c r="E128" i="1"/>
  <c r="F128" i="1" s="1"/>
  <c r="E129" i="1"/>
  <c r="F129" i="1" s="1"/>
  <c r="E130" i="1"/>
  <c r="F130" i="1" s="1"/>
  <c r="E131" i="1"/>
  <c r="F131" i="1" s="1"/>
  <c r="E132" i="1"/>
  <c r="E133" i="1"/>
  <c r="F133" i="1" s="1"/>
  <c r="E134" i="1"/>
  <c r="E135" i="1"/>
  <c r="F135" i="1" s="1"/>
  <c r="E136" i="1"/>
  <c r="F136" i="1" s="1"/>
  <c r="E137" i="1"/>
  <c r="F137" i="1" s="1"/>
  <c r="E138" i="1"/>
  <c r="F138" i="1" s="1"/>
  <c r="E139" i="1"/>
  <c r="F139" i="1" s="1"/>
  <c r="E140" i="1"/>
  <c r="F140" i="1" s="1"/>
  <c r="I140" i="1" s="1"/>
  <c r="E141" i="1"/>
  <c r="F141" i="1" s="1"/>
  <c r="E142" i="1"/>
  <c r="E143" i="1"/>
  <c r="E144" i="1"/>
  <c r="F144" i="1" s="1"/>
  <c r="E145" i="1"/>
  <c r="F145" i="1" s="1"/>
  <c r="E146" i="1"/>
  <c r="F146" i="1" s="1"/>
  <c r="E147" i="1"/>
  <c r="F147" i="1" s="1"/>
  <c r="E148" i="1"/>
  <c r="E149" i="1"/>
  <c r="F149" i="1" s="1"/>
  <c r="E150" i="1"/>
  <c r="F150" i="1" s="1"/>
  <c r="E151" i="1"/>
  <c r="F151" i="1" s="1"/>
  <c r="E152" i="1"/>
  <c r="F152" i="1" s="1"/>
  <c r="E153" i="1"/>
  <c r="F153" i="1" s="1"/>
  <c r="E154" i="1"/>
  <c r="F154" i="1" s="1"/>
  <c r="E155" i="1"/>
  <c r="F155" i="1" s="1"/>
  <c r="E156" i="1"/>
  <c r="F156" i="1" s="1"/>
  <c r="I156" i="1" s="1"/>
  <c r="E157" i="1"/>
  <c r="F157" i="1" s="1"/>
  <c r="E158" i="1"/>
  <c r="E159" i="1"/>
  <c r="F159" i="1" s="1"/>
  <c r="E160" i="1"/>
  <c r="F160" i="1" s="1"/>
  <c r="E161" i="1"/>
  <c r="F161" i="1" s="1"/>
  <c r="E162" i="1"/>
  <c r="F162" i="1" s="1"/>
  <c r="E163" i="1"/>
  <c r="F163" i="1" s="1"/>
  <c r="E164" i="1"/>
  <c r="E165" i="1"/>
  <c r="F165" i="1" s="1"/>
  <c r="E166" i="1"/>
  <c r="F166" i="1" s="1"/>
  <c r="E167" i="1"/>
  <c r="F167" i="1" s="1"/>
  <c r="E168" i="1"/>
  <c r="F168" i="1" s="1"/>
  <c r="E169" i="1"/>
  <c r="F169" i="1" s="1"/>
  <c r="E170" i="1"/>
  <c r="F170" i="1" s="1"/>
  <c r="E171" i="1"/>
  <c r="F171" i="1" s="1"/>
  <c r="E172" i="1"/>
  <c r="F172" i="1" s="1"/>
  <c r="I172" i="1" s="1"/>
  <c r="E173" i="1"/>
  <c r="F173" i="1" s="1"/>
  <c r="E174" i="1"/>
  <c r="F174" i="1" s="1"/>
  <c r="E175" i="1"/>
  <c r="E176" i="1"/>
  <c r="F176" i="1" s="1"/>
  <c r="E177" i="1"/>
  <c r="F177" i="1" s="1"/>
  <c r="E178" i="1"/>
  <c r="F178" i="1" s="1"/>
  <c r="E179" i="1"/>
  <c r="F179" i="1" s="1"/>
  <c r="E180" i="1"/>
  <c r="F180" i="1" s="1"/>
  <c r="E181" i="1"/>
  <c r="F181" i="1" s="1"/>
  <c r="E182" i="1"/>
  <c r="F182" i="1" s="1"/>
  <c r="E183" i="1"/>
  <c r="F183" i="1" s="1"/>
  <c r="E184" i="1"/>
  <c r="F184" i="1" s="1"/>
  <c r="E185" i="1"/>
  <c r="F185" i="1" s="1"/>
  <c r="E186" i="1"/>
  <c r="F186" i="1" s="1"/>
  <c r="E187" i="1"/>
  <c r="F187" i="1" s="1"/>
  <c r="E188" i="1"/>
  <c r="F188" i="1" s="1"/>
  <c r="I188" i="1" s="1"/>
  <c r="E189" i="1"/>
  <c r="F189" i="1" s="1"/>
  <c r="E190" i="1"/>
  <c r="E191" i="1"/>
  <c r="E192" i="1"/>
  <c r="F192" i="1" s="1"/>
  <c r="E193" i="1"/>
  <c r="F193" i="1" s="1"/>
  <c r="E194" i="1"/>
  <c r="F194" i="1" s="1"/>
  <c r="E195" i="1"/>
  <c r="F195" i="1" s="1"/>
  <c r="E196" i="1"/>
  <c r="E197" i="1"/>
  <c r="F197" i="1" s="1"/>
  <c r="E198" i="1"/>
  <c r="F198" i="1" s="1"/>
  <c r="E199" i="1"/>
  <c r="F199" i="1" s="1"/>
  <c r="E200" i="1"/>
  <c r="F200" i="1" s="1"/>
  <c r="E201" i="1"/>
  <c r="F201" i="1" s="1"/>
  <c r="E202" i="1"/>
  <c r="F202" i="1" s="1"/>
  <c r="E203" i="1"/>
  <c r="F203" i="1" s="1"/>
  <c r="E204" i="1"/>
  <c r="F204" i="1" s="1"/>
  <c r="I204" i="1" s="1"/>
  <c r="E205" i="1"/>
  <c r="F205" i="1" s="1"/>
  <c r="E206" i="1"/>
  <c r="E207" i="1"/>
  <c r="E208" i="1"/>
  <c r="F208" i="1" s="1"/>
  <c r="E209" i="1"/>
  <c r="F209" i="1" s="1"/>
  <c r="E210" i="1"/>
  <c r="F210" i="1" s="1"/>
  <c r="E211" i="1"/>
  <c r="F211" i="1" s="1"/>
  <c r="E212" i="1"/>
  <c r="F212" i="1" s="1"/>
  <c r="E213" i="1"/>
  <c r="E214" i="1"/>
  <c r="E215" i="1"/>
  <c r="F215" i="1" s="1"/>
  <c r="E216" i="1"/>
  <c r="F216" i="1" s="1"/>
  <c r="E217" i="1"/>
  <c r="F217" i="1" s="1"/>
  <c r="E218" i="1"/>
  <c r="F218" i="1" s="1"/>
  <c r="E219" i="1"/>
  <c r="F219" i="1" s="1"/>
  <c r="E220" i="1"/>
  <c r="F220" i="1" s="1"/>
  <c r="I220" i="1" s="1"/>
  <c r="E221" i="1"/>
  <c r="F221" i="1" s="1"/>
  <c r="E222" i="1"/>
  <c r="E223" i="1"/>
  <c r="F223" i="1" s="1"/>
  <c r="E224" i="1"/>
  <c r="F224" i="1" s="1"/>
  <c r="E225" i="1"/>
  <c r="F225" i="1" s="1"/>
  <c r="E226" i="1"/>
  <c r="F226" i="1" s="1"/>
  <c r="E227" i="1"/>
  <c r="E228" i="1"/>
  <c r="F228" i="1" s="1"/>
  <c r="E229" i="1"/>
  <c r="F229" i="1" s="1"/>
  <c r="E230" i="1"/>
  <c r="F230" i="1" s="1"/>
  <c r="E231" i="1"/>
  <c r="F231" i="1" s="1"/>
  <c r="E232" i="1"/>
  <c r="F232" i="1" s="1"/>
  <c r="E233" i="1"/>
  <c r="F233" i="1" s="1"/>
  <c r="E234" i="1"/>
  <c r="F234" i="1" s="1"/>
  <c r="E235" i="1"/>
  <c r="F235" i="1" s="1"/>
  <c r="E236" i="1"/>
  <c r="F236" i="1" s="1"/>
  <c r="I236" i="1" s="1"/>
  <c r="E237" i="1"/>
  <c r="F237" i="1" s="1"/>
  <c r="E238" i="1"/>
  <c r="F238" i="1" s="1"/>
  <c r="E239" i="1"/>
  <c r="E240" i="1"/>
  <c r="F240" i="1" s="1"/>
  <c r="E241" i="1"/>
  <c r="F241" i="1" s="1"/>
  <c r="E242" i="1"/>
  <c r="F242" i="1" s="1"/>
  <c r="E243" i="1"/>
  <c r="F243" i="1" s="1"/>
  <c r="E244" i="1"/>
  <c r="E245" i="1"/>
  <c r="E246" i="1"/>
  <c r="E247" i="1"/>
  <c r="F247" i="1" s="1"/>
  <c r="E248" i="1"/>
  <c r="F248" i="1" s="1"/>
  <c r="E249" i="1"/>
  <c r="E250" i="1"/>
  <c r="F250" i="1" s="1"/>
  <c r="E251" i="1"/>
  <c r="F251" i="1" s="1"/>
  <c r="E252" i="1"/>
  <c r="F252" i="1" s="1"/>
  <c r="I252" i="1" s="1"/>
  <c r="E253" i="1"/>
  <c r="F253" i="1" s="1"/>
  <c r="E254" i="1"/>
  <c r="F254" i="1" s="1"/>
  <c r="E255" i="1"/>
  <c r="F255" i="1" s="1"/>
  <c r="E256" i="1"/>
  <c r="F256" i="1" s="1"/>
  <c r="E257" i="1"/>
  <c r="F257" i="1" s="1"/>
  <c r="E258" i="1"/>
  <c r="F258" i="1" s="1"/>
  <c r="E259" i="1"/>
  <c r="F259" i="1" s="1"/>
  <c r="E260" i="1"/>
  <c r="F260" i="1" s="1"/>
  <c r="E261" i="1"/>
  <c r="F261" i="1" s="1"/>
  <c r="E262" i="1"/>
  <c r="E263" i="1"/>
  <c r="F263" i="1" s="1"/>
  <c r="E264" i="1"/>
  <c r="F264" i="1" s="1"/>
  <c r="E265" i="1"/>
  <c r="F265" i="1" s="1"/>
  <c r="E266" i="1"/>
  <c r="F266" i="1" s="1"/>
  <c r="E267" i="1"/>
  <c r="F267" i="1" s="1"/>
  <c r="E268" i="1"/>
  <c r="F268" i="1" s="1"/>
  <c r="I268" i="1" s="1"/>
  <c r="E269" i="1"/>
  <c r="F269" i="1" s="1"/>
  <c r="E270" i="1"/>
  <c r="F270" i="1" s="1"/>
  <c r="E271" i="1"/>
  <c r="F271" i="1" s="1"/>
  <c r="E272" i="1"/>
  <c r="F272" i="1" s="1"/>
  <c r="E273" i="1"/>
  <c r="E274" i="1"/>
  <c r="E275" i="1"/>
  <c r="F275" i="1" s="1"/>
  <c r="E276" i="1"/>
  <c r="F276" i="1" s="1"/>
  <c r="I276" i="1" s="1"/>
  <c r="E277" i="1"/>
  <c r="F277" i="1" s="1"/>
  <c r="E278" i="1"/>
  <c r="F278" i="1" s="1"/>
  <c r="E279" i="1"/>
  <c r="F279" i="1" s="1"/>
  <c r="E280" i="1"/>
  <c r="F280" i="1" s="1"/>
  <c r="E281" i="1"/>
  <c r="F281" i="1" s="1"/>
  <c r="E282" i="1"/>
  <c r="F282" i="1" s="1"/>
  <c r="E283" i="1"/>
  <c r="F283" i="1" s="1"/>
  <c r="E284" i="1"/>
  <c r="F284" i="1" s="1"/>
  <c r="I284" i="1" s="1"/>
  <c r="E285" i="1"/>
  <c r="F285" i="1" s="1"/>
  <c r="E286" i="1"/>
  <c r="E287" i="1"/>
  <c r="E288" i="1"/>
  <c r="F288" i="1" s="1"/>
  <c r="E289" i="1"/>
  <c r="F289" i="1" s="1"/>
  <c r="E290" i="1"/>
  <c r="F290" i="1" s="1"/>
  <c r="E291" i="1"/>
  <c r="F291" i="1" s="1"/>
  <c r="E292" i="1"/>
  <c r="F292" i="1" s="1"/>
  <c r="E293" i="1"/>
  <c r="F293" i="1" s="1"/>
  <c r="I293" i="1" s="1"/>
  <c r="E294" i="1"/>
  <c r="F294" i="1" s="1"/>
  <c r="I294" i="1" s="1"/>
  <c r="E295" i="1"/>
  <c r="F295" i="1" s="1"/>
  <c r="E296" i="1"/>
  <c r="F296" i="1" s="1"/>
  <c r="E297" i="1"/>
  <c r="F297" i="1" s="1"/>
  <c r="E298" i="1"/>
  <c r="F298" i="1" s="1"/>
  <c r="E299" i="1"/>
  <c r="F299" i="1" s="1"/>
  <c r="E300" i="1"/>
  <c r="F300" i="1" s="1"/>
  <c r="I300" i="1" s="1"/>
  <c r="E301" i="1"/>
  <c r="F301" i="1" s="1"/>
  <c r="E302" i="1"/>
  <c r="F302" i="1" s="1"/>
  <c r="E303" i="1"/>
  <c r="F303" i="1" s="1"/>
  <c r="E304" i="1"/>
  <c r="F304" i="1" s="1"/>
  <c r="E305" i="1"/>
  <c r="F305" i="1" s="1"/>
  <c r="E306" i="1"/>
  <c r="F306" i="1" s="1"/>
  <c r="E307" i="1"/>
  <c r="F307" i="1" s="1"/>
  <c r="E308" i="1"/>
  <c r="E309" i="1"/>
  <c r="F309" i="1" s="1"/>
  <c r="E310" i="1"/>
  <c r="E311" i="1"/>
  <c r="F311" i="1" s="1"/>
  <c r="E312" i="1"/>
  <c r="F312" i="1" s="1"/>
  <c r="E313" i="1"/>
  <c r="F313" i="1" s="1"/>
  <c r="E314" i="1"/>
  <c r="F314" i="1" s="1"/>
  <c r="E315" i="1"/>
  <c r="F315" i="1" s="1"/>
  <c r="E316" i="1"/>
  <c r="F316" i="1" s="1"/>
  <c r="I316" i="1" s="1"/>
  <c r="E317" i="1"/>
  <c r="F317" i="1" s="1"/>
  <c r="E318" i="1"/>
  <c r="F318" i="1" s="1"/>
  <c r="E319" i="1"/>
  <c r="E320" i="1"/>
  <c r="F320" i="1" s="1"/>
  <c r="E321" i="1"/>
  <c r="F321" i="1" s="1"/>
  <c r="E322" i="1"/>
  <c r="F322" i="1" s="1"/>
  <c r="E323" i="1"/>
  <c r="F323" i="1" s="1"/>
  <c r="E324" i="1"/>
  <c r="E325" i="1"/>
  <c r="E326" i="1"/>
  <c r="E327" i="1"/>
  <c r="E328" i="1"/>
  <c r="E329" i="1"/>
  <c r="F329" i="1" s="1"/>
  <c r="E330" i="1"/>
  <c r="F330" i="1" s="1"/>
  <c r="E331" i="1"/>
  <c r="F331" i="1" s="1"/>
  <c r="E332" i="1"/>
  <c r="F332" i="1" s="1"/>
  <c r="I332" i="1" s="1"/>
  <c r="E333" i="1"/>
  <c r="F333" i="1" s="1"/>
  <c r="E334" i="1"/>
  <c r="E335" i="1"/>
  <c r="E336" i="1"/>
  <c r="F336" i="1" s="1"/>
  <c r="E337" i="1"/>
  <c r="F337" i="1" s="1"/>
  <c r="E338" i="1"/>
  <c r="F338" i="1" s="1"/>
  <c r="E339" i="1"/>
  <c r="F339" i="1" s="1"/>
  <c r="E340" i="1"/>
  <c r="F340" i="1" s="1"/>
  <c r="I340" i="1" s="1"/>
  <c r="E341" i="1"/>
  <c r="F341" i="1" s="1"/>
  <c r="E342" i="1"/>
  <c r="F342" i="1" s="1"/>
  <c r="E343" i="1"/>
  <c r="F343" i="1" s="1"/>
  <c r="E344" i="1"/>
  <c r="F344" i="1" s="1"/>
  <c r="E345" i="1"/>
  <c r="F345" i="1" s="1"/>
  <c r="E346" i="1"/>
  <c r="F346" i="1" s="1"/>
  <c r="E347" i="1"/>
  <c r="F347" i="1" s="1"/>
  <c r="E348" i="1"/>
  <c r="F348" i="1" s="1"/>
  <c r="I348" i="1" s="1"/>
  <c r="E349" i="1"/>
  <c r="F349" i="1" s="1"/>
  <c r="E350" i="1"/>
  <c r="E351" i="1"/>
  <c r="E352" i="1"/>
  <c r="F352" i="1" s="1"/>
  <c r="E353" i="1"/>
  <c r="F353" i="1" s="1"/>
  <c r="E354" i="1"/>
  <c r="F354" i="1" s="1"/>
  <c r="E355" i="1"/>
  <c r="F355" i="1" s="1"/>
  <c r="E356" i="1"/>
  <c r="F356" i="1" s="1"/>
  <c r="I356" i="1" s="1"/>
  <c r="E357" i="1"/>
  <c r="F357" i="1" s="1"/>
  <c r="I357" i="1" s="1"/>
  <c r="E358" i="1"/>
  <c r="F358" i="1" s="1"/>
  <c r="E359" i="1"/>
  <c r="F359" i="1" s="1"/>
  <c r="E360" i="1"/>
  <c r="F360" i="1" s="1"/>
  <c r="E361" i="1"/>
  <c r="F361" i="1" s="1"/>
  <c r="E362" i="1"/>
  <c r="F362" i="1" s="1"/>
  <c r="E363" i="1"/>
  <c r="F363" i="1" s="1"/>
  <c r="E364" i="1"/>
  <c r="F364" i="1" s="1"/>
  <c r="I364" i="1" s="1"/>
  <c r="E365" i="1"/>
  <c r="F365" i="1" s="1"/>
  <c r="E366" i="1"/>
  <c r="E367" i="1"/>
  <c r="E368" i="1"/>
  <c r="F368" i="1" s="1"/>
  <c r="E369" i="1"/>
  <c r="F369" i="1" s="1"/>
  <c r="E370" i="1"/>
  <c r="F370" i="1" s="1"/>
  <c r="E371" i="1"/>
  <c r="F371" i="1" s="1"/>
  <c r="E372" i="1"/>
  <c r="F372" i="1" s="1"/>
  <c r="E373" i="1"/>
  <c r="F373" i="1" s="1"/>
  <c r="E374" i="1"/>
  <c r="F374" i="1" s="1"/>
  <c r="E375" i="1"/>
  <c r="F375" i="1" s="1"/>
  <c r="E376" i="1"/>
  <c r="F376" i="1" s="1"/>
  <c r="E377" i="1"/>
  <c r="F377" i="1" s="1"/>
  <c r="E378" i="1"/>
  <c r="F378" i="1" s="1"/>
  <c r="E379" i="1"/>
  <c r="F379" i="1" s="1"/>
  <c r="E380" i="1"/>
  <c r="F380" i="1" s="1"/>
  <c r="I380" i="1" s="1"/>
  <c r="E381" i="1"/>
  <c r="F381" i="1" s="1"/>
  <c r="E382" i="1"/>
  <c r="F382" i="1" s="1"/>
  <c r="E383" i="1"/>
  <c r="F383" i="1" s="1"/>
  <c r="E384" i="1"/>
  <c r="F384" i="1" s="1"/>
  <c r="E385" i="1"/>
  <c r="F385" i="1" s="1"/>
  <c r="E386" i="1"/>
  <c r="F386" i="1" s="1"/>
  <c r="E387" i="1"/>
  <c r="F387" i="1" s="1"/>
  <c r="E388" i="1"/>
  <c r="F388" i="1" s="1"/>
  <c r="E389" i="1"/>
  <c r="F389" i="1" s="1"/>
  <c r="E390" i="1"/>
  <c r="F390" i="1" s="1"/>
  <c r="E391" i="1"/>
  <c r="F391" i="1" s="1"/>
  <c r="E392" i="1"/>
  <c r="F392" i="1" s="1"/>
  <c r="E393" i="1"/>
  <c r="F393" i="1" s="1"/>
  <c r="E394" i="1"/>
  <c r="F394" i="1" s="1"/>
  <c r="E395" i="1"/>
  <c r="F395" i="1" s="1"/>
  <c r="E396" i="1"/>
  <c r="F396" i="1" s="1"/>
  <c r="I396" i="1" s="1"/>
  <c r="E397" i="1"/>
  <c r="F397" i="1" s="1"/>
  <c r="E398" i="1"/>
  <c r="F398" i="1" s="1"/>
  <c r="E399" i="1"/>
  <c r="E400" i="1"/>
  <c r="F400" i="1" s="1"/>
  <c r="E401" i="1"/>
  <c r="F401" i="1" s="1"/>
  <c r="E402" i="1"/>
  <c r="F402" i="1" s="1"/>
  <c r="E403" i="1"/>
  <c r="F403" i="1" s="1"/>
  <c r="E404" i="1"/>
  <c r="E405" i="1"/>
  <c r="F405" i="1" s="1"/>
  <c r="E406" i="1"/>
  <c r="F406" i="1" s="1"/>
  <c r="E407" i="1"/>
  <c r="F407" i="1" s="1"/>
  <c r="E408" i="1"/>
  <c r="F408" i="1" s="1"/>
  <c r="E409" i="1"/>
  <c r="F409" i="1" s="1"/>
  <c r="E410" i="1"/>
  <c r="F410" i="1" s="1"/>
  <c r="I410" i="1" s="1"/>
  <c r="E411" i="1"/>
  <c r="F411" i="1" s="1"/>
  <c r="E412" i="1"/>
  <c r="F412" i="1" s="1"/>
  <c r="I412" i="1" s="1"/>
  <c r="E413" i="1"/>
  <c r="F413" i="1" s="1"/>
  <c r="E414" i="1"/>
  <c r="E415" i="1"/>
  <c r="E416" i="1"/>
  <c r="F416" i="1" s="1"/>
  <c r="E417" i="1"/>
  <c r="F417" i="1" s="1"/>
  <c r="E418" i="1"/>
  <c r="F418" i="1" s="1"/>
  <c r="E419" i="1"/>
  <c r="F419" i="1" s="1"/>
  <c r="E420" i="1"/>
  <c r="F420" i="1" s="1"/>
  <c r="E421" i="1"/>
  <c r="F421" i="1" s="1"/>
  <c r="E422" i="1"/>
  <c r="E423" i="1"/>
  <c r="F423" i="1" s="1"/>
  <c r="E424" i="1"/>
  <c r="F424" i="1" s="1"/>
  <c r="E425" i="1"/>
  <c r="F425" i="1" s="1"/>
  <c r="E426" i="1"/>
  <c r="F426" i="1" s="1"/>
  <c r="E427" i="1"/>
  <c r="F427" i="1" s="1"/>
  <c r="E428" i="1"/>
  <c r="F428" i="1" s="1"/>
  <c r="I428" i="1" s="1"/>
  <c r="E429" i="1"/>
  <c r="F429" i="1" s="1"/>
  <c r="E430" i="1"/>
  <c r="E431" i="1"/>
  <c r="E432" i="1"/>
  <c r="F432" i="1" s="1"/>
  <c r="E433" i="1"/>
  <c r="F433" i="1" s="1"/>
  <c r="E434" i="1"/>
  <c r="F434" i="1" s="1"/>
  <c r="E435" i="1"/>
  <c r="F435" i="1" s="1"/>
  <c r="E436" i="1"/>
  <c r="F436" i="1" s="1"/>
  <c r="E437" i="1"/>
  <c r="F437" i="1" s="1"/>
  <c r="E438" i="1"/>
  <c r="F438" i="1" s="1"/>
  <c r="E439" i="1"/>
  <c r="F439" i="1" s="1"/>
  <c r="E440" i="1"/>
  <c r="F440" i="1" s="1"/>
  <c r="E441" i="1"/>
  <c r="F441" i="1" s="1"/>
  <c r="E442" i="1"/>
  <c r="F442" i="1" s="1"/>
  <c r="E443" i="1"/>
  <c r="F443" i="1" s="1"/>
  <c r="E444" i="1"/>
  <c r="F444" i="1" s="1"/>
  <c r="I444" i="1" s="1"/>
  <c r="E445" i="1"/>
  <c r="F445" i="1" s="1"/>
  <c r="E446" i="1"/>
  <c r="E447" i="1"/>
  <c r="F447" i="1" s="1"/>
  <c r="E448" i="1"/>
  <c r="F448" i="1" s="1"/>
  <c r="E449" i="1"/>
  <c r="F449" i="1" s="1"/>
  <c r="E450" i="1"/>
  <c r="F450" i="1" s="1"/>
  <c r="E451" i="1"/>
  <c r="F451" i="1" s="1"/>
  <c r="E452" i="1"/>
  <c r="F452" i="1" s="1"/>
  <c r="E453" i="1"/>
  <c r="F453" i="1" s="1"/>
  <c r="E454" i="1"/>
  <c r="F454" i="1" s="1"/>
  <c r="E455" i="1"/>
  <c r="F455" i="1" s="1"/>
  <c r="E456" i="1"/>
  <c r="F456" i="1" s="1"/>
  <c r="E457" i="1"/>
  <c r="F457" i="1" s="1"/>
  <c r="E458" i="1"/>
  <c r="F458" i="1" s="1"/>
  <c r="E459" i="1"/>
  <c r="F459" i="1" s="1"/>
  <c r="E460" i="1"/>
  <c r="F460" i="1" s="1"/>
  <c r="I460" i="1" s="1"/>
  <c r="E461" i="1"/>
  <c r="F461" i="1" s="1"/>
  <c r="E462" i="1"/>
  <c r="F462" i="1" s="1"/>
  <c r="E463" i="1"/>
  <c r="F463" i="1" s="1"/>
  <c r="E464" i="1"/>
  <c r="F464" i="1" s="1"/>
  <c r="E465" i="1"/>
  <c r="F465" i="1" s="1"/>
  <c r="E466" i="1"/>
  <c r="F466" i="1" s="1"/>
  <c r="E467" i="1"/>
  <c r="F467" i="1" s="1"/>
  <c r="E468" i="1"/>
  <c r="F468" i="1" s="1"/>
  <c r="I468" i="1" s="1"/>
  <c r="E469" i="1"/>
  <c r="F469" i="1" s="1"/>
  <c r="E470" i="1"/>
  <c r="F470" i="1" s="1"/>
  <c r="E471" i="1"/>
  <c r="F471" i="1" s="1"/>
  <c r="E472" i="1"/>
  <c r="F472" i="1" s="1"/>
  <c r="E473" i="1"/>
  <c r="F473" i="1" s="1"/>
  <c r="E474" i="1"/>
  <c r="F474" i="1" s="1"/>
  <c r="E475" i="1"/>
  <c r="F475" i="1" s="1"/>
  <c r="E476" i="1"/>
  <c r="F476" i="1" s="1"/>
  <c r="I476" i="1" s="1"/>
  <c r="E477" i="1"/>
  <c r="F477" i="1" s="1"/>
  <c r="E478" i="1"/>
  <c r="E479" i="1"/>
  <c r="E480" i="1"/>
  <c r="F480" i="1" s="1"/>
  <c r="E481" i="1"/>
  <c r="F481" i="1" s="1"/>
  <c r="E482" i="1"/>
  <c r="F482" i="1" s="1"/>
  <c r="E483" i="1"/>
  <c r="F483" i="1" s="1"/>
  <c r="E484" i="1"/>
  <c r="E485" i="1"/>
  <c r="F485" i="1" s="1"/>
  <c r="E486" i="1"/>
  <c r="F486" i="1" s="1"/>
  <c r="E487" i="1"/>
  <c r="F487" i="1" s="1"/>
  <c r="E488" i="1"/>
  <c r="F488" i="1" s="1"/>
  <c r="E489" i="1"/>
  <c r="F489" i="1" s="1"/>
  <c r="E490" i="1"/>
  <c r="F490" i="1" s="1"/>
  <c r="E491" i="1"/>
  <c r="F491" i="1" s="1"/>
  <c r="E492" i="1"/>
  <c r="F492" i="1" s="1"/>
  <c r="I492" i="1" s="1"/>
  <c r="E493" i="1"/>
  <c r="F493" i="1" s="1"/>
  <c r="E494" i="1"/>
  <c r="E495" i="1"/>
  <c r="F495" i="1" s="1"/>
  <c r="E496" i="1"/>
  <c r="F496" i="1" s="1"/>
  <c r="E497" i="1"/>
  <c r="F497" i="1" s="1"/>
  <c r="E498" i="1"/>
  <c r="F498" i="1" s="1"/>
  <c r="E499" i="1"/>
  <c r="F499" i="1" s="1"/>
  <c r="E500" i="1"/>
  <c r="E501" i="1"/>
  <c r="E502" i="1"/>
  <c r="F502" i="1" s="1"/>
  <c r="E503" i="1"/>
  <c r="F503" i="1" s="1"/>
  <c r="E504" i="1"/>
  <c r="E505" i="1"/>
  <c r="F505" i="1" s="1"/>
  <c r="E506" i="1"/>
  <c r="F506" i="1" s="1"/>
  <c r="E507" i="1"/>
  <c r="F507" i="1" s="1"/>
  <c r="E508" i="1"/>
  <c r="F508" i="1" s="1"/>
  <c r="I508" i="1" s="1"/>
  <c r="E509" i="1"/>
  <c r="F509" i="1" s="1"/>
  <c r="E510" i="1"/>
  <c r="E511" i="1"/>
  <c r="E512" i="1"/>
  <c r="F512" i="1" s="1"/>
  <c r="E513" i="1"/>
  <c r="F513" i="1" s="1"/>
  <c r="E514" i="1"/>
  <c r="F514" i="1" s="1"/>
  <c r="E515" i="1"/>
  <c r="F515" i="1" s="1"/>
  <c r="E516" i="1"/>
  <c r="E517" i="1"/>
  <c r="F517" i="1" s="1"/>
  <c r="E518" i="1"/>
  <c r="F518" i="1" s="1"/>
  <c r="E519" i="1"/>
  <c r="F519" i="1" s="1"/>
  <c r="E520" i="1"/>
  <c r="F520" i="1" s="1"/>
  <c r="E521" i="1"/>
  <c r="F521" i="1" s="1"/>
  <c r="E522" i="1"/>
  <c r="F522" i="1" s="1"/>
  <c r="E523" i="1"/>
  <c r="F523" i="1" s="1"/>
  <c r="E524" i="1"/>
  <c r="F524" i="1" s="1"/>
  <c r="I524" i="1" s="1"/>
  <c r="E525" i="1"/>
  <c r="F525" i="1" s="1"/>
  <c r="E526" i="1"/>
  <c r="E527" i="1"/>
  <c r="F527" i="1" s="1"/>
  <c r="E528" i="1"/>
  <c r="F528" i="1" s="1"/>
  <c r="E529" i="1"/>
  <c r="F529" i="1" s="1"/>
  <c r="E530" i="1"/>
  <c r="F530" i="1" s="1"/>
  <c r="E531" i="1"/>
  <c r="F531" i="1" s="1"/>
  <c r="E532" i="1"/>
  <c r="F532" i="1" s="1"/>
  <c r="E533" i="1"/>
  <c r="F533" i="1" s="1"/>
  <c r="E534" i="1"/>
  <c r="F534" i="1" s="1"/>
  <c r="E535" i="1"/>
  <c r="F535" i="1" s="1"/>
  <c r="E536" i="1"/>
  <c r="F536" i="1" s="1"/>
  <c r="E537" i="1"/>
  <c r="F537" i="1" s="1"/>
  <c r="E538" i="1"/>
  <c r="F538" i="1" s="1"/>
  <c r="E539" i="1"/>
  <c r="F539" i="1" s="1"/>
  <c r="E540" i="1"/>
  <c r="F540" i="1" s="1"/>
  <c r="I540" i="1" s="1"/>
  <c r="E541" i="1"/>
  <c r="F541" i="1" s="1"/>
  <c r="E542" i="1"/>
  <c r="F542" i="1" s="1"/>
  <c r="E543" i="1"/>
  <c r="F543" i="1" s="1"/>
  <c r="E544" i="1"/>
  <c r="F544" i="1" s="1"/>
  <c r="E545" i="1"/>
  <c r="F545" i="1" s="1"/>
  <c r="E546" i="1"/>
  <c r="F546" i="1" s="1"/>
  <c r="E547" i="1"/>
  <c r="E548" i="1"/>
  <c r="F548" i="1" s="1"/>
  <c r="E549" i="1"/>
  <c r="F549" i="1" s="1"/>
  <c r="E550" i="1"/>
  <c r="F550" i="1" s="1"/>
  <c r="E551" i="1"/>
  <c r="F551" i="1" s="1"/>
  <c r="E552" i="1"/>
  <c r="F552" i="1" s="1"/>
  <c r="E553" i="1"/>
  <c r="F553" i="1" s="1"/>
  <c r="E554" i="1"/>
  <c r="F554" i="1" s="1"/>
  <c r="E555" i="1"/>
  <c r="F555" i="1" s="1"/>
  <c r="E556" i="1"/>
  <c r="F556" i="1" s="1"/>
  <c r="I556" i="1" s="1"/>
  <c r="E557" i="1"/>
  <c r="F557" i="1" s="1"/>
  <c r="E558" i="1"/>
  <c r="E559" i="1"/>
  <c r="F559" i="1" s="1"/>
  <c r="E560" i="1"/>
  <c r="F560" i="1" s="1"/>
  <c r="E561" i="1"/>
  <c r="F561" i="1" s="1"/>
  <c r="E562" i="1"/>
  <c r="F562" i="1" s="1"/>
  <c r="E563" i="1"/>
  <c r="F563" i="1" s="1"/>
  <c r="E564" i="1"/>
  <c r="F564" i="1" s="1"/>
  <c r="E565" i="1"/>
  <c r="F565" i="1" s="1"/>
  <c r="E566" i="1"/>
  <c r="F566" i="1" s="1"/>
  <c r="E567" i="1"/>
  <c r="F567" i="1" s="1"/>
  <c r="E568" i="1"/>
  <c r="F568" i="1" s="1"/>
  <c r="E569" i="1"/>
  <c r="F569" i="1" s="1"/>
  <c r="E570" i="1"/>
  <c r="F570" i="1" s="1"/>
  <c r="E571" i="1"/>
  <c r="F571" i="1" s="1"/>
  <c r="E572" i="1"/>
  <c r="F572" i="1" s="1"/>
  <c r="I572" i="1" s="1"/>
  <c r="E573" i="1"/>
  <c r="F573" i="1" s="1"/>
  <c r="E574" i="1"/>
  <c r="E575" i="1"/>
  <c r="E576" i="1"/>
  <c r="F576" i="1" s="1"/>
  <c r="E577" i="1"/>
  <c r="F577" i="1" s="1"/>
  <c r="E578" i="1"/>
  <c r="F578" i="1" s="1"/>
  <c r="E579" i="1"/>
  <c r="F579" i="1" s="1"/>
  <c r="E580" i="1"/>
  <c r="F580" i="1" s="1"/>
  <c r="E581" i="1"/>
  <c r="F581" i="1" s="1"/>
  <c r="E582" i="1"/>
  <c r="F582" i="1" s="1"/>
  <c r="E583" i="1"/>
  <c r="F583" i="1" s="1"/>
  <c r="E584" i="1"/>
  <c r="F584" i="1" s="1"/>
  <c r="E585" i="1"/>
  <c r="F585" i="1" s="1"/>
  <c r="E586" i="1"/>
  <c r="F586" i="1" s="1"/>
  <c r="E587" i="1"/>
  <c r="F587" i="1" s="1"/>
  <c r="E588" i="1"/>
  <c r="F588" i="1" s="1"/>
  <c r="I588" i="1" s="1"/>
  <c r="E589" i="1"/>
  <c r="F589" i="1" s="1"/>
  <c r="E590" i="1"/>
  <c r="E591" i="1"/>
  <c r="E592" i="1"/>
  <c r="F592" i="1" s="1"/>
  <c r="E593" i="1"/>
  <c r="F593" i="1" s="1"/>
  <c r="E594" i="1"/>
  <c r="F594" i="1" s="1"/>
  <c r="E595" i="1"/>
  <c r="F595" i="1" s="1"/>
  <c r="E596" i="1"/>
  <c r="F596" i="1" s="1"/>
  <c r="E597" i="1"/>
  <c r="F597" i="1" s="1"/>
  <c r="E598" i="1"/>
  <c r="E599" i="1"/>
  <c r="F599" i="1" s="1"/>
  <c r="E600" i="1"/>
  <c r="F600" i="1" s="1"/>
  <c r="E601" i="1"/>
  <c r="F601" i="1" s="1"/>
  <c r="E602" i="1"/>
  <c r="F602" i="1" s="1"/>
  <c r="E603" i="1"/>
  <c r="F603" i="1" s="1"/>
  <c r="E604" i="1"/>
  <c r="F604" i="1" s="1"/>
  <c r="I604" i="1" s="1"/>
  <c r="E605" i="1"/>
  <c r="F605" i="1" s="1"/>
  <c r="E606" i="1"/>
  <c r="E607" i="1"/>
  <c r="E608" i="1"/>
  <c r="F608" i="1" s="1"/>
  <c r="E609" i="1"/>
  <c r="F609" i="1" s="1"/>
  <c r="E610" i="1"/>
  <c r="F610" i="1" s="1"/>
  <c r="E611" i="1"/>
  <c r="F611" i="1" s="1"/>
  <c r="E612" i="1"/>
  <c r="F612" i="1" s="1"/>
  <c r="E613" i="1"/>
  <c r="F613" i="1" s="1"/>
  <c r="E614" i="1"/>
  <c r="E615" i="1"/>
  <c r="F615" i="1" s="1"/>
  <c r="E616" i="1"/>
  <c r="F616" i="1" s="1"/>
  <c r="E617" i="1"/>
  <c r="F617" i="1" s="1"/>
  <c r="E618" i="1"/>
  <c r="F618" i="1" s="1"/>
  <c r="E619" i="1"/>
  <c r="F619" i="1" s="1"/>
  <c r="E620" i="1"/>
  <c r="F620" i="1" s="1"/>
  <c r="I620" i="1" s="1"/>
  <c r="E621" i="1"/>
  <c r="F621" i="1" s="1"/>
  <c r="E622" i="1"/>
  <c r="F622" i="1" s="1"/>
  <c r="E623" i="1"/>
  <c r="F623" i="1" s="1"/>
  <c r="E624" i="1"/>
  <c r="F624" i="1" s="1"/>
  <c r="E625" i="1"/>
  <c r="F625" i="1" s="1"/>
  <c r="E626" i="1"/>
  <c r="F626" i="1" s="1"/>
  <c r="E627" i="1"/>
  <c r="F627" i="1" s="1"/>
  <c r="E628" i="1"/>
  <c r="F628" i="1" s="1"/>
  <c r="E629" i="1"/>
  <c r="E630" i="1"/>
  <c r="F630" i="1" s="1"/>
  <c r="E631" i="1"/>
  <c r="F631" i="1" s="1"/>
  <c r="E632" i="1"/>
  <c r="F632" i="1" s="1"/>
  <c r="E633" i="1"/>
  <c r="F633" i="1" s="1"/>
  <c r="E634" i="1"/>
  <c r="F634" i="1" s="1"/>
  <c r="E635" i="1"/>
  <c r="F635" i="1" s="1"/>
  <c r="E636" i="1"/>
  <c r="F636" i="1" s="1"/>
  <c r="I636" i="1" s="1"/>
  <c r="E637" i="1"/>
  <c r="F637" i="1" s="1"/>
  <c r="E638" i="1"/>
  <c r="F638" i="1" s="1"/>
  <c r="E639" i="1"/>
  <c r="F639" i="1" s="1"/>
  <c r="E640" i="1"/>
  <c r="F640" i="1" s="1"/>
  <c r="E641" i="1"/>
  <c r="F641" i="1" s="1"/>
  <c r="E642" i="1"/>
  <c r="F642" i="1" s="1"/>
  <c r="E643" i="1"/>
  <c r="F643" i="1" s="1"/>
  <c r="E644" i="1"/>
  <c r="F644" i="1" s="1"/>
  <c r="E645" i="1"/>
  <c r="F645" i="1" s="1"/>
  <c r="E646" i="1"/>
  <c r="F646" i="1" s="1"/>
  <c r="E647" i="1"/>
  <c r="F647" i="1" s="1"/>
  <c r="E648" i="1"/>
  <c r="F648" i="1" s="1"/>
  <c r="E649" i="1"/>
  <c r="F649" i="1" s="1"/>
  <c r="E650" i="1"/>
  <c r="F650" i="1" s="1"/>
  <c r="E651" i="1"/>
  <c r="F651" i="1" s="1"/>
  <c r="E652" i="1"/>
  <c r="F652" i="1" s="1"/>
  <c r="I652" i="1" s="1"/>
  <c r="E653" i="1"/>
  <c r="F653" i="1" s="1"/>
  <c r="E654" i="1"/>
  <c r="E655" i="1"/>
  <c r="F655" i="1" s="1"/>
  <c r="E656" i="1"/>
  <c r="F656" i="1" s="1"/>
  <c r="E657" i="1"/>
  <c r="F657" i="1" s="1"/>
  <c r="E658" i="1"/>
  <c r="F658" i="1" s="1"/>
  <c r="E659" i="1"/>
  <c r="F659" i="1" s="1"/>
  <c r="E660" i="1"/>
  <c r="F660" i="1" s="1"/>
  <c r="E661" i="1"/>
  <c r="F661" i="1" s="1"/>
  <c r="E662" i="1"/>
  <c r="F662" i="1" s="1"/>
  <c r="E663" i="1"/>
  <c r="F663" i="1" s="1"/>
  <c r="E664" i="1"/>
  <c r="F664" i="1" s="1"/>
  <c r="E665" i="1"/>
  <c r="F665" i="1" s="1"/>
  <c r="E666" i="1"/>
  <c r="F666" i="1" s="1"/>
  <c r="E667" i="1"/>
  <c r="F667" i="1" s="1"/>
  <c r="E668" i="1"/>
  <c r="F668" i="1" s="1"/>
  <c r="I668" i="1" s="1"/>
  <c r="E669" i="1"/>
  <c r="F669" i="1" s="1"/>
  <c r="E670" i="1"/>
  <c r="F670" i="1" s="1"/>
  <c r="E671" i="1"/>
  <c r="E672" i="1"/>
  <c r="F672" i="1" s="1"/>
  <c r="E673" i="1"/>
  <c r="F673" i="1" s="1"/>
  <c r="E674" i="1"/>
  <c r="F674" i="1" s="1"/>
  <c r="E675" i="1"/>
  <c r="F675" i="1" s="1"/>
  <c r="E676" i="1"/>
  <c r="F676" i="1" s="1"/>
  <c r="E677" i="1"/>
  <c r="F677" i="1" s="1"/>
  <c r="E678" i="1"/>
  <c r="F678" i="1" s="1"/>
  <c r="E679" i="1"/>
  <c r="F679" i="1" s="1"/>
  <c r="E680" i="1"/>
  <c r="F680" i="1" s="1"/>
  <c r="E681" i="1"/>
  <c r="F681" i="1" s="1"/>
  <c r="E682" i="1"/>
  <c r="F682" i="1" s="1"/>
  <c r="E683" i="1"/>
  <c r="F683" i="1" s="1"/>
  <c r="E684" i="1"/>
  <c r="F684" i="1" s="1"/>
  <c r="I684" i="1" s="1"/>
  <c r="E685" i="1"/>
  <c r="F685" i="1" s="1"/>
  <c r="E686" i="1"/>
  <c r="F686" i="1" s="1"/>
  <c r="E687" i="1"/>
  <c r="E688" i="1"/>
  <c r="F688" i="1" s="1"/>
  <c r="E689" i="1"/>
  <c r="F689" i="1" s="1"/>
  <c r="E690" i="1"/>
  <c r="F690" i="1" s="1"/>
  <c r="E691" i="1"/>
  <c r="F691" i="1" s="1"/>
  <c r="E692" i="1"/>
  <c r="F692" i="1" s="1"/>
  <c r="E693" i="1"/>
  <c r="F693" i="1" s="1"/>
  <c r="I693" i="1" s="1"/>
  <c r="E694" i="1"/>
  <c r="F694" i="1" s="1"/>
  <c r="I694" i="1" s="1"/>
  <c r="E695" i="1"/>
  <c r="F695" i="1" s="1"/>
  <c r="E696" i="1"/>
  <c r="F696" i="1" s="1"/>
  <c r="E697" i="1"/>
  <c r="F697" i="1" s="1"/>
  <c r="E698" i="1"/>
  <c r="F698" i="1" s="1"/>
  <c r="E699" i="1"/>
  <c r="F699" i="1" s="1"/>
  <c r="E700" i="1"/>
  <c r="F700" i="1" s="1"/>
  <c r="I700" i="1" s="1"/>
  <c r="E701" i="1"/>
  <c r="F701" i="1" s="1"/>
  <c r="E702" i="1"/>
  <c r="E703" i="1"/>
  <c r="E704" i="1"/>
  <c r="F704" i="1" s="1"/>
  <c r="E705" i="1"/>
  <c r="F705" i="1" s="1"/>
  <c r="E706" i="1"/>
  <c r="F706" i="1" s="1"/>
  <c r="E707" i="1"/>
  <c r="F707" i="1" s="1"/>
  <c r="E708" i="1"/>
  <c r="F708" i="1" s="1"/>
  <c r="E709" i="1"/>
  <c r="F709" i="1" s="1"/>
  <c r="E710" i="1"/>
  <c r="F710" i="1" s="1"/>
  <c r="E711" i="1"/>
  <c r="F711" i="1" s="1"/>
  <c r="E712" i="1"/>
  <c r="F712" i="1" s="1"/>
  <c r="E713" i="1"/>
  <c r="F713" i="1" s="1"/>
  <c r="E714" i="1"/>
  <c r="F714" i="1" s="1"/>
  <c r="E715" i="1"/>
  <c r="F715" i="1" s="1"/>
  <c r="E716" i="1"/>
  <c r="F716" i="1" s="1"/>
  <c r="I716" i="1" s="1"/>
  <c r="E717" i="1"/>
  <c r="F717" i="1" s="1"/>
  <c r="E718" i="1"/>
  <c r="F718" i="1" s="1"/>
  <c r="E719" i="1"/>
  <c r="F719" i="1" s="1"/>
  <c r="E720" i="1"/>
  <c r="F720" i="1" s="1"/>
  <c r="E721" i="1"/>
  <c r="F721" i="1" s="1"/>
  <c r="E722" i="1"/>
  <c r="F722" i="1" s="1"/>
  <c r="E723" i="1"/>
  <c r="F723" i="1" s="1"/>
  <c r="E724" i="1"/>
  <c r="F724" i="1" s="1"/>
  <c r="E725" i="1"/>
  <c r="F725" i="1" s="1"/>
  <c r="E726" i="1"/>
  <c r="F726" i="1" s="1"/>
  <c r="E727" i="1"/>
  <c r="E728" i="1"/>
  <c r="F728" i="1" s="1"/>
  <c r="E729" i="1"/>
  <c r="E730" i="1"/>
  <c r="F730" i="1" s="1"/>
  <c r="E731" i="1"/>
  <c r="F731" i="1" s="1"/>
  <c r="E732" i="1"/>
  <c r="F732" i="1" s="1"/>
  <c r="I732" i="1" s="1"/>
  <c r="E733" i="1"/>
  <c r="F733" i="1" s="1"/>
  <c r="E734" i="1"/>
  <c r="E735" i="1"/>
  <c r="E736" i="1"/>
  <c r="F736" i="1" s="1"/>
  <c r="E737" i="1"/>
  <c r="F737" i="1" s="1"/>
  <c r="E738" i="1"/>
  <c r="F738" i="1" s="1"/>
  <c r="E739" i="1"/>
  <c r="F739" i="1" s="1"/>
  <c r="E740" i="1"/>
  <c r="F740" i="1" s="1"/>
  <c r="E741" i="1"/>
  <c r="F741" i="1" s="1"/>
  <c r="E742" i="1"/>
  <c r="F742" i="1" s="1"/>
  <c r="E743" i="1"/>
  <c r="F743" i="1" s="1"/>
  <c r="E744" i="1"/>
  <c r="F744" i="1" s="1"/>
  <c r="E745" i="1"/>
  <c r="F745" i="1" s="1"/>
  <c r="E746" i="1"/>
  <c r="F746" i="1" s="1"/>
  <c r="E747" i="1"/>
  <c r="F747" i="1" s="1"/>
  <c r="E748" i="1"/>
  <c r="F748" i="1" s="1"/>
  <c r="I748" i="1" s="1"/>
  <c r="E749" i="1"/>
  <c r="F749" i="1" s="1"/>
  <c r="E750" i="1"/>
  <c r="E751" i="1"/>
  <c r="E752" i="1"/>
  <c r="E753" i="1"/>
  <c r="F753" i="1" s="1"/>
  <c r="E754" i="1"/>
  <c r="F754" i="1" s="1"/>
  <c r="E755" i="1"/>
  <c r="F755" i="1" s="1"/>
  <c r="E756" i="1"/>
  <c r="F756" i="1" s="1"/>
  <c r="E757" i="1"/>
  <c r="F757" i="1" s="1"/>
  <c r="E758" i="1"/>
  <c r="F758" i="1" s="1"/>
  <c r="E759" i="1"/>
  <c r="F759" i="1" s="1"/>
  <c r="E760" i="1"/>
  <c r="F760" i="1" s="1"/>
  <c r="E761" i="1"/>
  <c r="F761" i="1" s="1"/>
  <c r="E762" i="1"/>
  <c r="F762" i="1" s="1"/>
  <c r="E763" i="1"/>
  <c r="F763" i="1" s="1"/>
  <c r="E764" i="1"/>
  <c r="F764" i="1" s="1"/>
  <c r="I764" i="1" s="1"/>
  <c r="E765" i="1"/>
  <c r="F765" i="1" s="1"/>
  <c r="E766" i="1"/>
  <c r="E767" i="1"/>
  <c r="E768" i="1"/>
  <c r="F768" i="1" s="1"/>
  <c r="E769" i="1"/>
  <c r="F769" i="1" s="1"/>
  <c r="E770" i="1"/>
  <c r="F770" i="1" s="1"/>
  <c r="E771" i="1"/>
  <c r="F771" i="1" s="1"/>
  <c r="E772" i="1"/>
  <c r="F772" i="1" s="1"/>
  <c r="E773" i="1"/>
  <c r="F773" i="1" s="1"/>
  <c r="E774" i="1"/>
  <c r="F774" i="1" s="1"/>
  <c r="E775" i="1"/>
  <c r="F775" i="1" s="1"/>
  <c r="E776" i="1"/>
  <c r="F776" i="1" s="1"/>
  <c r="E777" i="1"/>
  <c r="F777" i="1" s="1"/>
  <c r="E778" i="1"/>
  <c r="F778" i="1" s="1"/>
  <c r="E779" i="1"/>
  <c r="F779" i="1" s="1"/>
  <c r="E780" i="1"/>
  <c r="F780" i="1" s="1"/>
  <c r="I780" i="1" s="1"/>
  <c r="E781" i="1"/>
  <c r="F781" i="1" s="1"/>
  <c r="E782" i="1"/>
  <c r="F782" i="1" s="1"/>
  <c r="E783" i="1"/>
  <c r="F783" i="1" s="1"/>
  <c r="E784" i="1"/>
  <c r="F784" i="1" s="1"/>
  <c r="E785" i="1"/>
  <c r="F785" i="1" s="1"/>
  <c r="E786" i="1"/>
  <c r="F786" i="1" s="1"/>
  <c r="E787" i="1"/>
  <c r="F787" i="1" s="1"/>
  <c r="E788" i="1"/>
  <c r="F788" i="1" s="1"/>
  <c r="E789" i="1"/>
  <c r="F789" i="1" s="1"/>
  <c r="E790" i="1"/>
  <c r="F790" i="1" s="1"/>
  <c r="E791" i="1"/>
  <c r="F791" i="1" s="1"/>
  <c r="E792" i="1"/>
  <c r="F792" i="1" s="1"/>
  <c r="E793" i="1"/>
  <c r="F793" i="1" s="1"/>
  <c r="E794" i="1"/>
  <c r="F794" i="1" s="1"/>
  <c r="E795" i="1"/>
  <c r="F795" i="1" s="1"/>
  <c r="E796" i="1"/>
  <c r="F796" i="1" s="1"/>
  <c r="I796" i="1" s="1"/>
  <c r="E797" i="1"/>
  <c r="F797" i="1" s="1"/>
  <c r="E798" i="1"/>
  <c r="F798" i="1" s="1"/>
  <c r="E799" i="1"/>
  <c r="F799" i="1" s="1"/>
  <c r="E800" i="1"/>
  <c r="F800" i="1" s="1"/>
  <c r="E801" i="1"/>
  <c r="F801" i="1" s="1"/>
  <c r="E802" i="1"/>
  <c r="F802" i="1" s="1"/>
  <c r="E803" i="1"/>
  <c r="F803" i="1" s="1"/>
  <c r="E804" i="1"/>
  <c r="F804" i="1" s="1"/>
  <c r="E805" i="1"/>
  <c r="F805" i="1" s="1"/>
  <c r="E806" i="1"/>
  <c r="F806" i="1" s="1"/>
  <c r="E807" i="1"/>
  <c r="F807" i="1" s="1"/>
  <c r="E808" i="1"/>
  <c r="F808" i="1" s="1"/>
  <c r="E809" i="1"/>
  <c r="F809" i="1" s="1"/>
  <c r="E810" i="1"/>
  <c r="F810" i="1" s="1"/>
  <c r="E811" i="1"/>
  <c r="F811" i="1" s="1"/>
  <c r="E812" i="1"/>
  <c r="F812" i="1" s="1"/>
  <c r="I812" i="1" s="1"/>
  <c r="E813" i="1"/>
  <c r="F813" i="1" s="1"/>
  <c r="E814" i="1"/>
  <c r="E815" i="1"/>
  <c r="F815" i="1" s="1"/>
  <c r="E816" i="1"/>
  <c r="F816" i="1" s="1"/>
  <c r="E817" i="1"/>
  <c r="F817" i="1" s="1"/>
  <c r="E818" i="1"/>
  <c r="F818" i="1" s="1"/>
  <c r="E819" i="1"/>
  <c r="F819" i="1" s="1"/>
  <c r="E820" i="1"/>
  <c r="F820" i="1" s="1"/>
  <c r="E821" i="1"/>
  <c r="F821" i="1" s="1"/>
  <c r="E822" i="1"/>
  <c r="F822" i="1" s="1"/>
  <c r="E823" i="1"/>
  <c r="F823" i="1" s="1"/>
  <c r="E824" i="1"/>
  <c r="F824" i="1" s="1"/>
  <c r="E825" i="1"/>
  <c r="F825" i="1" s="1"/>
  <c r="E826" i="1"/>
  <c r="F826" i="1" s="1"/>
  <c r="E827" i="1"/>
  <c r="F827" i="1" s="1"/>
  <c r="E828" i="1"/>
  <c r="F828" i="1" s="1"/>
  <c r="I828" i="1" s="1"/>
  <c r="E829" i="1"/>
  <c r="F829" i="1" s="1"/>
  <c r="E830" i="1"/>
  <c r="E831" i="1"/>
  <c r="E832" i="1"/>
  <c r="F832" i="1" s="1"/>
  <c r="E833" i="1"/>
  <c r="F833" i="1" s="1"/>
  <c r="E834" i="1"/>
  <c r="F834" i="1" s="1"/>
  <c r="E835" i="1"/>
  <c r="F835" i="1" s="1"/>
  <c r="E836" i="1"/>
  <c r="F836" i="1" s="1"/>
  <c r="E837" i="1"/>
  <c r="F837" i="1" s="1"/>
  <c r="E838" i="1"/>
  <c r="E839" i="1"/>
  <c r="F839" i="1" s="1"/>
  <c r="E840" i="1"/>
  <c r="F840" i="1" s="1"/>
  <c r="E841" i="1"/>
  <c r="F841" i="1" s="1"/>
  <c r="E842" i="1"/>
  <c r="F842" i="1" s="1"/>
  <c r="E843" i="1"/>
  <c r="F843" i="1" s="1"/>
  <c r="E844" i="1"/>
  <c r="F844" i="1" s="1"/>
  <c r="I844" i="1" s="1"/>
  <c r="E845" i="1"/>
  <c r="F845" i="1" s="1"/>
  <c r="E846" i="1"/>
  <c r="F846" i="1" s="1"/>
  <c r="E847" i="1"/>
  <c r="E848" i="1"/>
  <c r="F848" i="1" s="1"/>
  <c r="E849" i="1"/>
  <c r="F849" i="1" s="1"/>
  <c r="E850" i="1"/>
  <c r="F850" i="1" s="1"/>
  <c r="E851" i="1"/>
  <c r="F851" i="1" s="1"/>
  <c r="E852" i="1"/>
  <c r="F852" i="1" s="1"/>
  <c r="E853" i="1"/>
  <c r="F853" i="1" s="1"/>
  <c r="E854" i="1"/>
  <c r="F854" i="1" s="1"/>
  <c r="E855" i="1"/>
  <c r="F855" i="1" s="1"/>
  <c r="E856" i="1"/>
  <c r="F856" i="1" s="1"/>
  <c r="E857" i="1"/>
  <c r="F857" i="1" s="1"/>
  <c r="E858" i="1"/>
  <c r="F858" i="1" s="1"/>
  <c r="E859" i="1"/>
  <c r="F859" i="1" s="1"/>
  <c r="E860" i="1"/>
  <c r="F860" i="1" s="1"/>
  <c r="I860" i="1" s="1"/>
  <c r="E861" i="1"/>
  <c r="F861" i="1" s="1"/>
  <c r="E862" i="1"/>
  <c r="E863" i="1"/>
  <c r="E864" i="1"/>
  <c r="F864" i="1" s="1"/>
  <c r="E865" i="1"/>
  <c r="F865" i="1" s="1"/>
  <c r="E866" i="1"/>
  <c r="F866" i="1" s="1"/>
  <c r="E867" i="1"/>
  <c r="F867" i="1" s="1"/>
  <c r="E868" i="1"/>
  <c r="F868" i="1" s="1"/>
  <c r="E869" i="1"/>
  <c r="E870" i="1"/>
  <c r="F870" i="1" s="1"/>
  <c r="E871" i="1"/>
  <c r="F871" i="1" s="1"/>
  <c r="E872" i="1"/>
  <c r="F872" i="1" s="1"/>
  <c r="E873" i="1"/>
  <c r="F873" i="1" s="1"/>
  <c r="E874" i="1"/>
  <c r="F874" i="1" s="1"/>
  <c r="E875" i="1"/>
  <c r="F875" i="1" s="1"/>
  <c r="E876" i="1"/>
  <c r="F876" i="1" s="1"/>
  <c r="I876" i="1" s="1"/>
  <c r="E877" i="1"/>
  <c r="F877" i="1" s="1"/>
  <c r="E878" i="1"/>
  <c r="E879" i="1"/>
  <c r="F879" i="1" s="1"/>
  <c r="E880" i="1"/>
  <c r="F880" i="1" s="1"/>
  <c r="E881" i="1"/>
  <c r="F881" i="1" s="1"/>
  <c r="E882" i="1"/>
  <c r="F882" i="1" s="1"/>
  <c r="E883" i="1"/>
  <c r="F883" i="1" s="1"/>
  <c r="E884" i="1"/>
  <c r="F884" i="1" s="1"/>
  <c r="E885" i="1"/>
  <c r="F885" i="1" s="1"/>
  <c r="E886" i="1"/>
  <c r="F886" i="1" s="1"/>
  <c r="E887" i="1"/>
  <c r="F887" i="1" s="1"/>
  <c r="E888" i="1"/>
  <c r="F888" i="1" s="1"/>
  <c r="E889" i="1"/>
  <c r="F889" i="1" s="1"/>
  <c r="E890" i="1"/>
  <c r="F890" i="1" s="1"/>
  <c r="E891" i="1"/>
  <c r="F891" i="1" s="1"/>
  <c r="E892" i="1"/>
  <c r="F892" i="1" s="1"/>
  <c r="I892" i="1" s="1"/>
  <c r="E893" i="1"/>
  <c r="F893" i="1" s="1"/>
  <c r="E894" i="1"/>
  <c r="F894" i="1" s="1"/>
  <c r="E895" i="1"/>
  <c r="F895" i="1" s="1"/>
  <c r="E896" i="1"/>
  <c r="F896" i="1" s="1"/>
  <c r="E897" i="1"/>
  <c r="F897" i="1" s="1"/>
  <c r="E898" i="1"/>
  <c r="F898" i="1" s="1"/>
  <c r="E899" i="1"/>
  <c r="F899" i="1" s="1"/>
  <c r="E900" i="1"/>
  <c r="F900" i="1" s="1"/>
  <c r="E901" i="1"/>
  <c r="F901" i="1" s="1"/>
  <c r="E902" i="1"/>
  <c r="E903" i="1"/>
  <c r="F903" i="1" s="1"/>
  <c r="E904" i="1"/>
  <c r="F904" i="1" s="1"/>
  <c r="E905" i="1"/>
  <c r="F905" i="1" s="1"/>
  <c r="E906" i="1"/>
  <c r="F906" i="1" s="1"/>
  <c r="E907" i="1"/>
  <c r="F907" i="1" s="1"/>
  <c r="E908" i="1"/>
  <c r="F908" i="1" s="1"/>
  <c r="I908" i="1" s="1"/>
  <c r="E909" i="1"/>
  <c r="F909" i="1" s="1"/>
  <c r="E910" i="1"/>
  <c r="F910" i="1" s="1"/>
  <c r="E911" i="1"/>
  <c r="E912" i="1"/>
  <c r="F912" i="1" s="1"/>
  <c r="E913" i="1"/>
  <c r="F913" i="1" s="1"/>
  <c r="E914" i="1"/>
  <c r="F914" i="1" s="1"/>
  <c r="E915" i="1"/>
  <c r="F915" i="1" s="1"/>
  <c r="E916" i="1"/>
  <c r="F916" i="1" s="1"/>
  <c r="E917" i="1"/>
  <c r="F917" i="1" s="1"/>
  <c r="E918" i="1"/>
  <c r="F918" i="1" s="1"/>
  <c r="E919" i="1"/>
  <c r="F919" i="1" s="1"/>
  <c r="E920" i="1"/>
  <c r="F920" i="1" s="1"/>
  <c r="E921" i="1"/>
  <c r="F921" i="1" s="1"/>
  <c r="E922" i="1"/>
  <c r="F922" i="1" s="1"/>
  <c r="E923" i="1"/>
  <c r="F923" i="1" s="1"/>
  <c r="E924" i="1"/>
  <c r="F924" i="1" s="1"/>
  <c r="I924" i="1" s="1"/>
  <c r="E925" i="1"/>
  <c r="F925" i="1" s="1"/>
  <c r="E926" i="1"/>
  <c r="F926" i="1" s="1"/>
  <c r="E927" i="1"/>
  <c r="E928" i="1"/>
  <c r="F928" i="1" s="1"/>
  <c r="E929" i="1"/>
  <c r="F929" i="1" s="1"/>
  <c r="E930" i="1"/>
  <c r="F930" i="1" s="1"/>
  <c r="E931" i="1"/>
  <c r="F931" i="1" s="1"/>
  <c r="E932" i="1"/>
  <c r="F932" i="1" s="1"/>
  <c r="I932" i="1" s="1"/>
  <c r="E933" i="1"/>
  <c r="F933" i="1" s="1"/>
  <c r="E934" i="1"/>
  <c r="F934" i="1" s="1"/>
  <c r="E935" i="1"/>
  <c r="F935" i="1" s="1"/>
  <c r="E936" i="1"/>
  <c r="F936" i="1" s="1"/>
  <c r="E937" i="1"/>
  <c r="F937" i="1" s="1"/>
  <c r="E938" i="1"/>
  <c r="F938" i="1" s="1"/>
  <c r="E939" i="1"/>
  <c r="F939" i="1" s="1"/>
  <c r="E940" i="1"/>
  <c r="F940" i="1" s="1"/>
  <c r="I940" i="1" s="1"/>
  <c r="E941" i="1"/>
  <c r="F941" i="1" s="1"/>
  <c r="E942" i="1"/>
  <c r="E943" i="1"/>
  <c r="E944" i="1"/>
  <c r="F944" i="1" s="1"/>
  <c r="E945" i="1"/>
  <c r="F945" i="1" s="1"/>
  <c r="E946" i="1"/>
  <c r="F946" i="1" s="1"/>
  <c r="E947" i="1"/>
  <c r="F947" i="1" s="1"/>
  <c r="E948" i="1"/>
  <c r="F948" i="1" s="1"/>
  <c r="E949" i="1"/>
  <c r="F949" i="1" s="1"/>
  <c r="E950" i="1"/>
  <c r="F950" i="1" s="1"/>
  <c r="E951" i="1"/>
  <c r="F951" i="1" s="1"/>
  <c r="E952" i="1"/>
  <c r="F952" i="1" s="1"/>
  <c r="E953" i="1"/>
  <c r="F953" i="1" s="1"/>
  <c r="E954" i="1"/>
  <c r="F954" i="1" s="1"/>
  <c r="E955" i="1"/>
  <c r="F955" i="1" s="1"/>
  <c r="E956" i="1"/>
  <c r="F956" i="1" s="1"/>
  <c r="I956" i="1" s="1"/>
  <c r="E957" i="1"/>
  <c r="F957" i="1" s="1"/>
  <c r="E958" i="1"/>
  <c r="F958" i="1" s="1"/>
  <c r="E959" i="1"/>
  <c r="E960" i="1"/>
  <c r="F960" i="1" s="1"/>
  <c r="E961" i="1"/>
  <c r="F961" i="1" s="1"/>
  <c r="E962" i="1"/>
  <c r="F962" i="1" s="1"/>
  <c r="E963" i="1"/>
  <c r="F963" i="1" s="1"/>
  <c r="E964" i="1"/>
  <c r="F964" i="1" s="1"/>
  <c r="E965" i="1"/>
  <c r="F965" i="1" s="1"/>
  <c r="E966" i="1"/>
  <c r="F966" i="1" s="1"/>
  <c r="E967" i="1"/>
  <c r="F967" i="1" s="1"/>
  <c r="E968" i="1"/>
  <c r="F968" i="1" s="1"/>
  <c r="E969" i="1"/>
  <c r="F969" i="1" s="1"/>
  <c r="E970" i="1"/>
  <c r="F970" i="1" s="1"/>
  <c r="E971" i="1"/>
  <c r="F971" i="1" s="1"/>
  <c r="E972" i="1"/>
  <c r="F972" i="1" s="1"/>
  <c r="I972" i="1" s="1"/>
  <c r="E973" i="1"/>
  <c r="F973" i="1" s="1"/>
  <c r="E974" i="1"/>
  <c r="F974" i="1" s="1"/>
  <c r="E975" i="1"/>
  <c r="F975" i="1" s="1"/>
  <c r="E976" i="1"/>
  <c r="F976" i="1" s="1"/>
  <c r="E977" i="1"/>
  <c r="F977" i="1" s="1"/>
  <c r="E978" i="1"/>
  <c r="F978" i="1" s="1"/>
  <c r="E979" i="1"/>
  <c r="F979" i="1" s="1"/>
  <c r="E980" i="1"/>
  <c r="F980" i="1" s="1"/>
  <c r="E981" i="1"/>
  <c r="F981" i="1" s="1"/>
  <c r="E982" i="1"/>
  <c r="F982" i="1" s="1"/>
  <c r="E983" i="1"/>
  <c r="F983" i="1" s="1"/>
  <c r="E984" i="1"/>
  <c r="F984" i="1" s="1"/>
  <c r="E985" i="1"/>
  <c r="F985" i="1" s="1"/>
  <c r="E986" i="1"/>
  <c r="F986" i="1" s="1"/>
  <c r="E987" i="1"/>
  <c r="F987" i="1" s="1"/>
  <c r="E988" i="1"/>
  <c r="F988" i="1" s="1"/>
  <c r="I988" i="1" s="1"/>
  <c r="E989" i="1"/>
  <c r="F989" i="1" s="1"/>
  <c r="E990" i="1"/>
  <c r="F990" i="1" s="1"/>
  <c r="E991" i="1"/>
  <c r="F991" i="1" s="1"/>
  <c r="E992" i="1"/>
  <c r="F992" i="1" s="1"/>
  <c r="E993" i="1"/>
  <c r="F993" i="1" s="1"/>
  <c r="E994" i="1"/>
  <c r="F994" i="1" s="1"/>
  <c r="E995" i="1"/>
  <c r="F995" i="1" s="1"/>
  <c r="E996" i="1"/>
  <c r="F996" i="1" s="1"/>
  <c r="E997" i="1"/>
  <c r="F997" i="1" s="1"/>
  <c r="E998" i="1"/>
  <c r="E999" i="1"/>
  <c r="E1000" i="1"/>
  <c r="F1000" i="1" s="1"/>
  <c r="E1001" i="1"/>
  <c r="F1001" i="1" s="1"/>
  <c r="E1002" i="1"/>
  <c r="F1002" i="1" s="1"/>
  <c r="E1003" i="1"/>
  <c r="F1003" i="1" s="1"/>
  <c r="E1004" i="1"/>
  <c r="F1004" i="1" s="1"/>
  <c r="I1004" i="1" s="1"/>
  <c r="E1005" i="1"/>
  <c r="F1005" i="1" s="1"/>
  <c r="E1006" i="1"/>
  <c r="F1006" i="1" s="1"/>
  <c r="E1007" i="1"/>
  <c r="F1007" i="1" s="1"/>
  <c r="E1008" i="1"/>
  <c r="F1008" i="1" s="1"/>
  <c r="E1009" i="1"/>
  <c r="F1009" i="1" s="1"/>
  <c r="E1010" i="1"/>
  <c r="F1010" i="1" s="1"/>
  <c r="E1011" i="1"/>
  <c r="F1011" i="1" s="1"/>
  <c r="E1012" i="1"/>
  <c r="F1012" i="1" s="1"/>
  <c r="E1013" i="1"/>
  <c r="F1013" i="1" s="1"/>
  <c r="E1014" i="1"/>
  <c r="F1014" i="1" s="1"/>
  <c r="E1015" i="1"/>
  <c r="F1015" i="1" s="1"/>
  <c r="E1016" i="1"/>
  <c r="F1016" i="1" s="1"/>
  <c r="E1017" i="1"/>
  <c r="F1017" i="1" s="1"/>
  <c r="E1018" i="1"/>
  <c r="F1018" i="1" s="1"/>
  <c r="E1019" i="1"/>
  <c r="F1019" i="1" s="1"/>
  <c r="E1020" i="1"/>
  <c r="F1020" i="1" s="1"/>
  <c r="I1020" i="1" s="1"/>
  <c r="E1021" i="1"/>
  <c r="F1021" i="1" s="1"/>
  <c r="E1022" i="1"/>
  <c r="F1022" i="1" s="1"/>
  <c r="E1023" i="1"/>
  <c r="F1023" i="1" s="1"/>
  <c r="E1024" i="1"/>
  <c r="F1024" i="1" s="1"/>
  <c r="E1025" i="1"/>
  <c r="F1025" i="1" s="1"/>
  <c r="E1026" i="1"/>
  <c r="F1026" i="1" s="1"/>
  <c r="E1027" i="1"/>
  <c r="F1027" i="1" s="1"/>
  <c r="E1028" i="1"/>
  <c r="F1028" i="1" s="1"/>
  <c r="E1029" i="1"/>
  <c r="F1029" i="1" s="1"/>
  <c r="E1030" i="1"/>
  <c r="E1031" i="1"/>
  <c r="F1031" i="1" s="1"/>
  <c r="E1032" i="1"/>
  <c r="F1032" i="1" s="1"/>
  <c r="E1033" i="1"/>
  <c r="F1033" i="1" s="1"/>
  <c r="E1034" i="1"/>
  <c r="F1034" i="1" s="1"/>
  <c r="E1035" i="1"/>
  <c r="F1035" i="1" s="1"/>
  <c r="E1036" i="1"/>
  <c r="F1036" i="1" s="1"/>
  <c r="I1036" i="1" s="1"/>
  <c r="E1037" i="1"/>
  <c r="F1037" i="1" s="1"/>
  <c r="E1038" i="1"/>
  <c r="E1039" i="1"/>
  <c r="E1040" i="1"/>
  <c r="F1040" i="1" s="1"/>
  <c r="E1041" i="1"/>
  <c r="F1041" i="1" s="1"/>
  <c r="E1042" i="1"/>
  <c r="F1042" i="1" s="1"/>
  <c r="E1043" i="1"/>
  <c r="F1043" i="1" s="1"/>
  <c r="E1044" i="1"/>
  <c r="F1044" i="1" s="1"/>
  <c r="E1045" i="1"/>
  <c r="F1045" i="1" s="1"/>
  <c r="E1046" i="1"/>
  <c r="F1046" i="1" s="1"/>
  <c r="E1047" i="1"/>
  <c r="F1047" i="1" s="1"/>
  <c r="E1048" i="1"/>
  <c r="F1048" i="1" s="1"/>
  <c r="E1049" i="1"/>
  <c r="F1049" i="1" s="1"/>
  <c r="I1049" i="1" s="1"/>
  <c r="E1050" i="1"/>
  <c r="F1050" i="1" s="1"/>
  <c r="I1050" i="1" s="1"/>
  <c r="E1051" i="1"/>
  <c r="F1051" i="1" s="1"/>
  <c r="I1051" i="1" s="1"/>
  <c r="E1052" i="1"/>
  <c r="F1052" i="1" s="1"/>
  <c r="I1052" i="1" s="1"/>
  <c r="E1053" i="1"/>
  <c r="F1053" i="1" s="1"/>
  <c r="E1054" i="1"/>
  <c r="E1055" i="1"/>
  <c r="F1055" i="1" s="1"/>
  <c r="E1056" i="1"/>
  <c r="F1056" i="1" s="1"/>
  <c r="E1057" i="1"/>
  <c r="F1057" i="1" s="1"/>
  <c r="E1058" i="1"/>
  <c r="F1058" i="1" s="1"/>
  <c r="E1059" i="1"/>
  <c r="F1059" i="1" s="1"/>
  <c r="E1060" i="1"/>
  <c r="F1060" i="1" s="1"/>
  <c r="E1061" i="1"/>
  <c r="F1061" i="1" s="1"/>
  <c r="E1062" i="1"/>
  <c r="F1062" i="1" s="1"/>
  <c r="E1063" i="1"/>
  <c r="F1063" i="1" s="1"/>
  <c r="E1064" i="1"/>
  <c r="F1064" i="1" s="1"/>
  <c r="E1065" i="1"/>
  <c r="F1065" i="1" s="1"/>
  <c r="E1066" i="1"/>
  <c r="F1066" i="1" s="1"/>
  <c r="E1067" i="1"/>
  <c r="F1067" i="1" s="1"/>
  <c r="E1068" i="1"/>
  <c r="F1068" i="1" s="1"/>
  <c r="I1068" i="1" s="1"/>
  <c r="E1069" i="1"/>
  <c r="F1069" i="1" s="1"/>
  <c r="E1070" i="1"/>
  <c r="F1070" i="1" s="1"/>
  <c r="E1071" i="1"/>
  <c r="F1071" i="1" s="1"/>
  <c r="E1072" i="1"/>
  <c r="F1072" i="1" s="1"/>
  <c r="E1073" i="1"/>
  <c r="F1073" i="1" s="1"/>
  <c r="E1074" i="1"/>
  <c r="F1074" i="1" s="1"/>
  <c r="E1075" i="1"/>
  <c r="F1075" i="1" s="1"/>
  <c r="E1076" i="1"/>
  <c r="F1076" i="1" s="1"/>
  <c r="E1077" i="1"/>
  <c r="F1077" i="1" s="1"/>
  <c r="E1078" i="1"/>
  <c r="F1078" i="1" s="1"/>
  <c r="E1079" i="1"/>
  <c r="F1079" i="1" s="1"/>
  <c r="E1080" i="1"/>
  <c r="F1080" i="1" s="1"/>
  <c r="E1081" i="1"/>
  <c r="F1081" i="1" s="1"/>
  <c r="E1082" i="1"/>
  <c r="F1082" i="1" s="1"/>
  <c r="E1083" i="1"/>
  <c r="F1083" i="1" s="1"/>
  <c r="E1084" i="1"/>
  <c r="F1084" i="1" s="1"/>
  <c r="I1084" i="1" s="1"/>
  <c r="E1085" i="1"/>
  <c r="F1085" i="1" s="1"/>
  <c r="E1086" i="1"/>
  <c r="F1086" i="1" s="1"/>
  <c r="E1087" i="1"/>
  <c r="F1087" i="1" s="1"/>
  <c r="E1088" i="1"/>
  <c r="F1088" i="1" s="1"/>
  <c r="E1089" i="1"/>
  <c r="F1089" i="1" s="1"/>
  <c r="E1090" i="1"/>
  <c r="F1090" i="1" s="1"/>
  <c r="E1091" i="1"/>
  <c r="F1091" i="1" s="1"/>
  <c r="E1092" i="1"/>
  <c r="F1092" i="1" s="1"/>
  <c r="E1093" i="1"/>
  <c r="F1093" i="1" s="1"/>
  <c r="E1094" i="1"/>
  <c r="F1094" i="1" s="1"/>
  <c r="E1095" i="1"/>
  <c r="F1095" i="1" s="1"/>
  <c r="E1096" i="1"/>
  <c r="F1096" i="1" s="1"/>
  <c r="E1097" i="1"/>
  <c r="F1097" i="1" s="1"/>
  <c r="E1098" i="1"/>
  <c r="F1098" i="1" s="1"/>
  <c r="E1099" i="1"/>
  <c r="F1099" i="1" s="1"/>
  <c r="E1100" i="1"/>
  <c r="F1100" i="1" s="1"/>
  <c r="I1100" i="1" s="1"/>
  <c r="E1101" i="1"/>
  <c r="F1101" i="1" s="1"/>
  <c r="E1102" i="1"/>
  <c r="F1102" i="1" s="1"/>
  <c r="E1103" i="1"/>
  <c r="E1104" i="1"/>
  <c r="F1104" i="1" s="1"/>
  <c r="E1105" i="1"/>
  <c r="F1105" i="1" s="1"/>
  <c r="E1106" i="1"/>
  <c r="F1106" i="1" s="1"/>
  <c r="E1107" i="1"/>
  <c r="F1107" i="1" s="1"/>
  <c r="E1108" i="1"/>
  <c r="F1108" i="1" s="1"/>
  <c r="E1109" i="1"/>
  <c r="F1109" i="1" s="1"/>
  <c r="E1110" i="1"/>
  <c r="F1110" i="1" s="1"/>
  <c r="E1111" i="1"/>
  <c r="F1111" i="1" s="1"/>
  <c r="E1112" i="1"/>
  <c r="F1112" i="1" s="1"/>
  <c r="E1113" i="1"/>
  <c r="F1113" i="1" s="1"/>
  <c r="E1114" i="1"/>
  <c r="F1114" i="1" s="1"/>
  <c r="E1115" i="1"/>
  <c r="F1115" i="1" s="1"/>
  <c r="E1116" i="1"/>
  <c r="F1116" i="1" s="1"/>
  <c r="I1116" i="1" s="1"/>
  <c r="E1117" i="1"/>
  <c r="F1117" i="1" s="1"/>
  <c r="E1118" i="1"/>
  <c r="F1118" i="1" s="1"/>
  <c r="E1119" i="1"/>
  <c r="E1120" i="1"/>
  <c r="F1120" i="1" s="1"/>
  <c r="E1121" i="1"/>
  <c r="F1121" i="1" s="1"/>
  <c r="E1122" i="1"/>
  <c r="F1122" i="1" s="1"/>
  <c r="E1123" i="1"/>
  <c r="F1123" i="1" s="1"/>
  <c r="E1124" i="1"/>
  <c r="F1124" i="1" s="1"/>
  <c r="E1125" i="1"/>
  <c r="F1125" i="1" s="1"/>
  <c r="E1126" i="1"/>
  <c r="F1126" i="1" s="1"/>
  <c r="E1127" i="1"/>
  <c r="F1127" i="1" s="1"/>
  <c r="E1128" i="1"/>
  <c r="F1128" i="1" s="1"/>
  <c r="E1129" i="1"/>
  <c r="F1129" i="1" s="1"/>
  <c r="E1130" i="1"/>
  <c r="F1130" i="1" s="1"/>
  <c r="E1131" i="1"/>
  <c r="F1131" i="1" s="1"/>
  <c r="E1132" i="1"/>
  <c r="F1132" i="1" s="1"/>
  <c r="I1132" i="1" s="1"/>
  <c r="E1133" i="1"/>
  <c r="F1133" i="1" s="1"/>
  <c r="E1134" i="1"/>
  <c r="F1134" i="1" s="1"/>
  <c r="E1135" i="1"/>
  <c r="E1136" i="1"/>
  <c r="F1136" i="1" s="1"/>
  <c r="E1137" i="1"/>
  <c r="F1137" i="1" s="1"/>
  <c r="E1138" i="1"/>
  <c r="F1138" i="1" s="1"/>
  <c r="E1139" i="1"/>
  <c r="F1139" i="1" s="1"/>
  <c r="E1140" i="1"/>
  <c r="F1140" i="1" s="1"/>
  <c r="E1141" i="1"/>
  <c r="F1141" i="1" s="1"/>
  <c r="E1142" i="1"/>
  <c r="F1142" i="1" s="1"/>
  <c r="E1143" i="1"/>
  <c r="F1143" i="1" s="1"/>
  <c r="E1144" i="1"/>
  <c r="F1144" i="1" s="1"/>
  <c r="E1145" i="1"/>
  <c r="F1145" i="1" s="1"/>
  <c r="E1146" i="1"/>
  <c r="F1146" i="1" s="1"/>
  <c r="E1147" i="1"/>
  <c r="F1147" i="1" s="1"/>
  <c r="E1148" i="1"/>
  <c r="F1148" i="1" s="1"/>
  <c r="I1148" i="1" s="1"/>
  <c r="E1149" i="1"/>
  <c r="F1149" i="1" s="1"/>
  <c r="E1150" i="1"/>
  <c r="F1150" i="1" s="1"/>
  <c r="E1151" i="1"/>
  <c r="E1152" i="1"/>
  <c r="F1152" i="1" s="1"/>
  <c r="E1153" i="1"/>
  <c r="F1153" i="1" s="1"/>
  <c r="E1154" i="1"/>
  <c r="F1154" i="1" s="1"/>
  <c r="E1155" i="1"/>
  <c r="E1156" i="1"/>
  <c r="F1156" i="1" s="1"/>
  <c r="E1157" i="1"/>
  <c r="F1157" i="1" s="1"/>
  <c r="E1158" i="1"/>
  <c r="E1159" i="1"/>
  <c r="E1160" i="1"/>
  <c r="F1160" i="1" s="1"/>
  <c r="E1161" i="1"/>
  <c r="F1161" i="1" s="1"/>
  <c r="E1162" i="1"/>
  <c r="F1162" i="1" s="1"/>
  <c r="E1163" i="1"/>
  <c r="F1163" i="1" s="1"/>
  <c r="E1164" i="1"/>
  <c r="F1164" i="1" s="1"/>
  <c r="I1164" i="1" s="1"/>
  <c r="E1165" i="1"/>
  <c r="F1165" i="1" s="1"/>
  <c r="E1166" i="1"/>
  <c r="F1166" i="1" s="1"/>
  <c r="E1167" i="1"/>
  <c r="E1168" i="1"/>
  <c r="F1168" i="1" s="1"/>
  <c r="E1169" i="1"/>
  <c r="F1169" i="1" s="1"/>
  <c r="E1170" i="1"/>
  <c r="F1170" i="1" s="1"/>
  <c r="E1171" i="1"/>
  <c r="F1171" i="1" s="1"/>
  <c r="E1172" i="1"/>
  <c r="F1172" i="1" s="1"/>
  <c r="E1173" i="1"/>
  <c r="F1173" i="1" s="1"/>
  <c r="E1174" i="1"/>
  <c r="E1175" i="1"/>
  <c r="F1175" i="1" s="1"/>
  <c r="E1176" i="1"/>
  <c r="F1176" i="1" s="1"/>
  <c r="E1177" i="1"/>
  <c r="F1177" i="1" s="1"/>
  <c r="E1178" i="1"/>
  <c r="F1178" i="1" s="1"/>
  <c r="E1179" i="1"/>
  <c r="F1179" i="1" s="1"/>
  <c r="E1180" i="1"/>
  <c r="F1180" i="1" s="1"/>
  <c r="I1180" i="1" s="1"/>
  <c r="E1181" i="1"/>
  <c r="F1181" i="1" s="1"/>
  <c r="E1182" i="1"/>
  <c r="F1182" i="1" s="1"/>
  <c r="E1183" i="1"/>
  <c r="F1183" i="1" s="1"/>
  <c r="E1184" i="1"/>
  <c r="F1184" i="1" s="1"/>
  <c r="E1185" i="1"/>
  <c r="F1185" i="1" s="1"/>
  <c r="E1186" i="1"/>
  <c r="F1186" i="1" s="1"/>
  <c r="E1187" i="1"/>
  <c r="F1187" i="1" s="1"/>
  <c r="E1188" i="1"/>
  <c r="F1188" i="1" s="1"/>
  <c r="E1189" i="1"/>
  <c r="F1189" i="1" s="1"/>
  <c r="E1190" i="1"/>
  <c r="E1191" i="1"/>
  <c r="F1191" i="1" s="1"/>
  <c r="E1192" i="1"/>
  <c r="F1192" i="1" s="1"/>
  <c r="E1193" i="1"/>
  <c r="F1193" i="1" s="1"/>
  <c r="E1194" i="1"/>
  <c r="F1194" i="1" s="1"/>
  <c r="E1195" i="1"/>
  <c r="F1195" i="1" s="1"/>
  <c r="E1196" i="1"/>
  <c r="F1196" i="1" s="1"/>
  <c r="I1196" i="1" s="1"/>
  <c r="E1197" i="1"/>
  <c r="F1197" i="1" s="1"/>
  <c r="E1198" i="1"/>
  <c r="F1198" i="1" s="1"/>
  <c r="E1199" i="1"/>
  <c r="F1199" i="1" s="1"/>
  <c r="E1200" i="1"/>
  <c r="F1200" i="1" s="1"/>
  <c r="E1201" i="1"/>
  <c r="F1201" i="1" s="1"/>
  <c r="E1202" i="1"/>
  <c r="F1202" i="1" s="1"/>
  <c r="E1203" i="1"/>
  <c r="F1203" i="1" s="1"/>
  <c r="E1204" i="1"/>
  <c r="F1204" i="1" s="1"/>
  <c r="E1205" i="1"/>
  <c r="F1205" i="1" s="1"/>
  <c r="E1206" i="1"/>
  <c r="F1206" i="1" s="1"/>
  <c r="E1207" i="1"/>
  <c r="F1207" i="1" s="1"/>
  <c r="E1208" i="1"/>
  <c r="F1208" i="1" s="1"/>
  <c r="E1209" i="1"/>
  <c r="F1209" i="1" s="1"/>
  <c r="E1210" i="1"/>
  <c r="F1210" i="1" s="1"/>
  <c r="E1211" i="1"/>
  <c r="F1211" i="1" s="1"/>
  <c r="E1212" i="1"/>
  <c r="F1212" i="1" s="1"/>
  <c r="I1212" i="1" s="1"/>
  <c r="E1213" i="1"/>
  <c r="F1213" i="1" s="1"/>
  <c r="E1214" i="1"/>
  <c r="F1214" i="1" s="1"/>
  <c r="E1215" i="1"/>
  <c r="F1215" i="1" s="1"/>
  <c r="E1216" i="1"/>
  <c r="F1216" i="1" s="1"/>
  <c r="E1217" i="1"/>
  <c r="F1217" i="1" s="1"/>
  <c r="E1218" i="1"/>
  <c r="F1218" i="1" s="1"/>
  <c r="E1219" i="1"/>
  <c r="F1219" i="1" s="1"/>
  <c r="E1220" i="1"/>
  <c r="F1220" i="1" s="1"/>
  <c r="E1221" i="1"/>
  <c r="F1221" i="1" s="1"/>
  <c r="E1222" i="1"/>
  <c r="F1222" i="1" s="1"/>
  <c r="E1223" i="1"/>
  <c r="F1223" i="1" s="1"/>
  <c r="E1224" i="1"/>
  <c r="F1224" i="1" s="1"/>
  <c r="E1225" i="1"/>
  <c r="F1225" i="1" s="1"/>
  <c r="E1226" i="1"/>
  <c r="F1226" i="1" s="1"/>
  <c r="E1227" i="1"/>
  <c r="F1227" i="1" s="1"/>
  <c r="E1228" i="1"/>
  <c r="F1228" i="1" s="1"/>
  <c r="I1228" i="1" s="1"/>
  <c r="E1229" i="1"/>
  <c r="F1229" i="1" s="1"/>
  <c r="E1230" i="1"/>
  <c r="F1230" i="1" s="1"/>
  <c r="E1231" i="1"/>
  <c r="E1232" i="1"/>
  <c r="F1232" i="1" s="1"/>
  <c r="E1233" i="1"/>
  <c r="F1233" i="1" s="1"/>
  <c r="E1234" i="1"/>
  <c r="F1234" i="1" s="1"/>
  <c r="E1235" i="1"/>
  <c r="F1235" i="1" s="1"/>
  <c r="E1236" i="1"/>
  <c r="F1236" i="1" s="1"/>
  <c r="E1237" i="1"/>
  <c r="F1237" i="1" s="1"/>
  <c r="I1237" i="1" s="1"/>
  <c r="E1238" i="1"/>
  <c r="F1238" i="1" s="1"/>
  <c r="E1239" i="1"/>
  <c r="F1239" i="1" s="1"/>
  <c r="E1240" i="1"/>
  <c r="F1240" i="1" s="1"/>
  <c r="E1241" i="1"/>
  <c r="F1241" i="1" s="1"/>
  <c r="E1242" i="1"/>
  <c r="F1242" i="1" s="1"/>
  <c r="E1243" i="1"/>
  <c r="F1243" i="1" s="1"/>
  <c r="E1244" i="1"/>
  <c r="F1244" i="1" s="1"/>
  <c r="I1244" i="1" s="1"/>
  <c r="E1245" i="1"/>
  <c r="F1245" i="1" s="1"/>
  <c r="E1246" i="1"/>
  <c r="E1247" i="1"/>
  <c r="E1248" i="1"/>
  <c r="F1248" i="1" s="1"/>
  <c r="E1249" i="1"/>
  <c r="F1249" i="1" s="1"/>
  <c r="E1250" i="1"/>
  <c r="F1250" i="1" s="1"/>
  <c r="E1251" i="1"/>
  <c r="F1251" i="1" s="1"/>
  <c r="E1252" i="1"/>
  <c r="F1252" i="1" s="1"/>
  <c r="E1253" i="1"/>
  <c r="F1253" i="1" s="1"/>
  <c r="I1253" i="1" s="1"/>
  <c r="E1254" i="1"/>
  <c r="F1254" i="1" s="1"/>
  <c r="I1254" i="1" s="1"/>
  <c r="E1255" i="1"/>
  <c r="F1255" i="1" s="1"/>
  <c r="E1256" i="1"/>
  <c r="F1256" i="1" s="1"/>
  <c r="E1257" i="1"/>
  <c r="F1257" i="1" s="1"/>
  <c r="E1258" i="1"/>
  <c r="F1258" i="1" s="1"/>
  <c r="E1259" i="1"/>
  <c r="F1259" i="1" s="1"/>
  <c r="E1260" i="1"/>
  <c r="F1260" i="1" s="1"/>
  <c r="I1260" i="1" s="1"/>
  <c r="E1261" i="1"/>
  <c r="F1261" i="1" s="1"/>
  <c r="E1262" i="1"/>
  <c r="F1262" i="1" s="1"/>
  <c r="E1263" i="1"/>
  <c r="E1264" i="1"/>
  <c r="F1264" i="1" s="1"/>
  <c r="E1265" i="1"/>
  <c r="F1265" i="1" s="1"/>
  <c r="E1266" i="1"/>
  <c r="F1266" i="1" s="1"/>
  <c r="E1267" i="1"/>
  <c r="F1267" i="1" s="1"/>
  <c r="E1268" i="1"/>
  <c r="F1268" i="1" s="1"/>
  <c r="E1269" i="1"/>
  <c r="F1269" i="1" s="1"/>
  <c r="E1270" i="1"/>
  <c r="E1271" i="1"/>
  <c r="F1271" i="1" s="1"/>
  <c r="E1272" i="1"/>
  <c r="F1272" i="1" s="1"/>
  <c r="E1273" i="1"/>
  <c r="F1273" i="1" s="1"/>
  <c r="E1274" i="1"/>
  <c r="F1274" i="1" s="1"/>
  <c r="E1275" i="1"/>
  <c r="F1275" i="1" s="1"/>
  <c r="E1276" i="1"/>
  <c r="F1276" i="1" s="1"/>
  <c r="I1276" i="1" s="1"/>
  <c r="E1277" i="1"/>
  <c r="F1277" i="1" s="1"/>
  <c r="E1278" i="1"/>
  <c r="F1278" i="1" s="1"/>
  <c r="E1279" i="1"/>
  <c r="F1279" i="1" s="1"/>
  <c r="E1280" i="1"/>
  <c r="F1280" i="1" s="1"/>
  <c r="E1281" i="1"/>
  <c r="F1281" i="1" s="1"/>
  <c r="E1282" i="1"/>
  <c r="F1282" i="1" s="1"/>
  <c r="E1283" i="1"/>
  <c r="F1283" i="1" s="1"/>
  <c r="E1284" i="1"/>
  <c r="F1284" i="1" s="1"/>
  <c r="E1285" i="1"/>
  <c r="F1285" i="1" s="1"/>
  <c r="E1286" i="1"/>
  <c r="F1286" i="1" s="1"/>
  <c r="E1287" i="1"/>
  <c r="F1287" i="1" s="1"/>
  <c r="E1288" i="1"/>
  <c r="F1288" i="1" s="1"/>
  <c r="E1289" i="1"/>
  <c r="F1289" i="1" s="1"/>
  <c r="E1290" i="1"/>
  <c r="F1290" i="1" s="1"/>
  <c r="E1291" i="1"/>
  <c r="F1291" i="1" s="1"/>
  <c r="E1292" i="1"/>
  <c r="F1292" i="1" s="1"/>
  <c r="I1292" i="1" s="1"/>
  <c r="E1293" i="1"/>
  <c r="F1293" i="1" s="1"/>
  <c r="E1294" i="1"/>
  <c r="F1294" i="1" s="1"/>
  <c r="E1295" i="1"/>
  <c r="F1295" i="1" s="1"/>
  <c r="E1296" i="1"/>
  <c r="F1296" i="1" s="1"/>
  <c r="E1297" i="1"/>
  <c r="F1297" i="1" s="1"/>
  <c r="E1298" i="1"/>
  <c r="F1298" i="1" s="1"/>
  <c r="E1299" i="1"/>
  <c r="F1299" i="1" s="1"/>
  <c r="E1300" i="1"/>
  <c r="F1300" i="1" s="1"/>
  <c r="E1301" i="1"/>
  <c r="E1302" i="1"/>
  <c r="E1303" i="1"/>
  <c r="F1303" i="1" s="1"/>
  <c r="E1304" i="1"/>
  <c r="F1304" i="1" s="1"/>
  <c r="E1305" i="1"/>
  <c r="F1305" i="1" s="1"/>
  <c r="E1306" i="1"/>
  <c r="F1306" i="1" s="1"/>
  <c r="E1307" i="1"/>
  <c r="F1307" i="1" s="1"/>
  <c r="E1308" i="1"/>
  <c r="F1308" i="1" s="1"/>
  <c r="I1308" i="1" s="1"/>
  <c r="E1309" i="1"/>
  <c r="F1309" i="1" s="1"/>
  <c r="E1310" i="1"/>
  <c r="F1310" i="1" s="1"/>
  <c r="E1311" i="1"/>
  <c r="F1311" i="1" s="1"/>
  <c r="E1312" i="1"/>
  <c r="F1312" i="1" s="1"/>
  <c r="E1313" i="1"/>
  <c r="F1313" i="1" s="1"/>
  <c r="E1314" i="1"/>
  <c r="F1314" i="1" s="1"/>
  <c r="E1315" i="1"/>
  <c r="F1315" i="1" s="1"/>
  <c r="E1316" i="1"/>
  <c r="F1316" i="1" s="1"/>
  <c r="E1317" i="1"/>
  <c r="F1317" i="1" s="1"/>
  <c r="E1318" i="1"/>
  <c r="F1318" i="1" s="1"/>
  <c r="E1319" i="1"/>
  <c r="F1319" i="1" s="1"/>
  <c r="E1320" i="1"/>
  <c r="F1320" i="1" s="1"/>
  <c r="E1321" i="1"/>
  <c r="F1321" i="1" s="1"/>
  <c r="E1322" i="1"/>
  <c r="E1323" i="1"/>
  <c r="F1323" i="1" s="1"/>
  <c r="E1324" i="1"/>
  <c r="F1324" i="1" s="1"/>
  <c r="E1325" i="1"/>
  <c r="F1325" i="1" s="1"/>
  <c r="E1326" i="1"/>
  <c r="F1326" i="1" s="1"/>
  <c r="E1327" i="1"/>
  <c r="F1327" i="1" s="1"/>
  <c r="E1328" i="1"/>
  <c r="F1328" i="1" s="1"/>
  <c r="E1329" i="1"/>
  <c r="F1329" i="1" s="1"/>
  <c r="E1330" i="1"/>
  <c r="F1330" i="1" s="1"/>
  <c r="E1331" i="1"/>
  <c r="F1331" i="1" s="1"/>
  <c r="E1332" i="1"/>
  <c r="F1332" i="1" s="1"/>
  <c r="E1333" i="1"/>
  <c r="F1333" i="1" s="1"/>
  <c r="E1334" i="1"/>
  <c r="E1335" i="1"/>
  <c r="F1335" i="1" s="1"/>
  <c r="E1336" i="1"/>
  <c r="F1336" i="1" s="1"/>
  <c r="E1337" i="1"/>
  <c r="F1337" i="1" s="1"/>
  <c r="E1338" i="1"/>
  <c r="F1338" i="1" s="1"/>
  <c r="E1339" i="1"/>
  <c r="F1339" i="1" s="1"/>
  <c r="E1340" i="1"/>
  <c r="F1340" i="1" s="1"/>
  <c r="E1341" i="1"/>
  <c r="F1341" i="1" s="1"/>
  <c r="E1342" i="1"/>
  <c r="F1342" i="1" s="1"/>
  <c r="E1343" i="1"/>
  <c r="E1344" i="1"/>
  <c r="F1344" i="1" s="1"/>
  <c r="E1345" i="1"/>
  <c r="F1345" i="1" s="1"/>
  <c r="E1346" i="1"/>
  <c r="F1346" i="1" s="1"/>
  <c r="E1347" i="1"/>
  <c r="F1347" i="1" s="1"/>
  <c r="E1348" i="1"/>
  <c r="F1348" i="1" s="1"/>
  <c r="E1349" i="1"/>
  <c r="F1349" i="1" s="1"/>
  <c r="E1350" i="1"/>
  <c r="F1350" i="1" s="1"/>
  <c r="E1351" i="1"/>
  <c r="F1351" i="1" s="1"/>
  <c r="E1352" i="1"/>
  <c r="F1352" i="1" s="1"/>
  <c r="E1353" i="1"/>
  <c r="F1353" i="1" s="1"/>
  <c r="E1354" i="1"/>
  <c r="F1354" i="1" s="1"/>
  <c r="E1355" i="1"/>
  <c r="F1355" i="1" s="1"/>
  <c r="E1356" i="1"/>
  <c r="F1356" i="1" s="1"/>
  <c r="E1357" i="1"/>
  <c r="F1357" i="1" s="1"/>
  <c r="E1358" i="1"/>
  <c r="F1358" i="1" s="1"/>
  <c r="E1359" i="1"/>
  <c r="E1360" i="1"/>
  <c r="F1360" i="1" s="1"/>
  <c r="E1361" i="1"/>
  <c r="F1361" i="1" s="1"/>
  <c r="E1362" i="1"/>
  <c r="F1362" i="1" s="1"/>
  <c r="E1363" i="1"/>
  <c r="F1363" i="1" s="1"/>
  <c r="E1364" i="1"/>
  <c r="F1364" i="1" s="1"/>
  <c r="E1365" i="1"/>
  <c r="F1365" i="1" s="1"/>
  <c r="E1366" i="1"/>
  <c r="F1366" i="1" s="1"/>
  <c r="E1367" i="1"/>
  <c r="F1367" i="1" s="1"/>
  <c r="E1368" i="1"/>
  <c r="F1368" i="1" s="1"/>
  <c r="E1369" i="1"/>
  <c r="F1369" i="1" s="1"/>
  <c r="E1370" i="1"/>
  <c r="F1370" i="1" s="1"/>
  <c r="E1371" i="1"/>
  <c r="F1371" i="1" s="1"/>
  <c r="E1372" i="1"/>
  <c r="F1372" i="1" s="1"/>
  <c r="E1373" i="1"/>
  <c r="F1373" i="1" s="1"/>
  <c r="E1374" i="1"/>
  <c r="E1375" i="1"/>
  <c r="E1376" i="1"/>
  <c r="F1376" i="1" s="1"/>
  <c r="E1377" i="1"/>
  <c r="F1377" i="1" s="1"/>
  <c r="E1378" i="1"/>
  <c r="F1378" i="1" s="1"/>
  <c r="E1379" i="1"/>
  <c r="F1379" i="1" s="1"/>
  <c r="E1380" i="1"/>
  <c r="F1380" i="1" s="1"/>
  <c r="I1380" i="1" s="1"/>
  <c r="E1381" i="1"/>
  <c r="F1381" i="1" s="1"/>
  <c r="E1382" i="1"/>
  <c r="F1382" i="1" s="1"/>
  <c r="E1383" i="1"/>
  <c r="F1383" i="1" s="1"/>
  <c r="E1384" i="1"/>
  <c r="F1384" i="1" s="1"/>
  <c r="E1385" i="1"/>
  <c r="F1385" i="1" s="1"/>
  <c r="E1386" i="1"/>
  <c r="F1386" i="1" s="1"/>
  <c r="E1387" i="1"/>
  <c r="F1387" i="1" s="1"/>
  <c r="E1388" i="1"/>
  <c r="F1388" i="1" s="1"/>
  <c r="I1388" i="1" s="1"/>
  <c r="E1389" i="1"/>
  <c r="F1389" i="1" s="1"/>
  <c r="E1390" i="1"/>
  <c r="F1390" i="1" s="1"/>
  <c r="E1391" i="1"/>
  <c r="F1391" i="1" s="1"/>
  <c r="E1392" i="1"/>
  <c r="F1392" i="1" s="1"/>
  <c r="E1393" i="1"/>
  <c r="F1393" i="1" s="1"/>
  <c r="E1394" i="1"/>
  <c r="F1394" i="1" s="1"/>
  <c r="E1395" i="1"/>
  <c r="F1395" i="1" s="1"/>
  <c r="E1396" i="1"/>
  <c r="F1396" i="1" s="1"/>
  <c r="I1396" i="1" s="1"/>
  <c r="E1397" i="1"/>
  <c r="F1397" i="1" s="1"/>
  <c r="E1398" i="1"/>
  <c r="F1398" i="1" s="1"/>
  <c r="E1399" i="1"/>
  <c r="F1399" i="1" s="1"/>
  <c r="E1400" i="1"/>
  <c r="F1400" i="1" s="1"/>
  <c r="E1401" i="1"/>
  <c r="F1401" i="1" s="1"/>
  <c r="E1402" i="1"/>
  <c r="F1402" i="1" s="1"/>
  <c r="E1403" i="1"/>
  <c r="F1403" i="1" s="1"/>
  <c r="E1404" i="1"/>
  <c r="F1404" i="1" s="1"/>
  <c r="E1405" i="1"/>
  <c r="F1405" i="1" s="1"/>
  <c r="E1406" i="1"/>
  <c r="F1406" i="1" s="1"/>
  <c r="E1407" i="1"/>
  <c r="F1407" i="1" s="1"/>
  <c r="E1408" i="1"/>
  <c r="F1408" i="1" s="1"/>
  <c r="E1409" i="1"/>
  <c r="F1409" i="1" s="1"/>
  <c r="E1410" i="1"/>
  <c r="F1410" i="1" s="1"/>
  <c r="E1411" i="1"/>
  <c r="F1411" i="1" s="1"/>
  <c r="E1412" i="1"/>
  <c r="F1412" i="1" s="1"/>
  <c r="E1413" i="1"/>
  <c r="F1413" i="1" s="1"/>
  <c r="E1414" i="1"/>
  <c r="F1414" i="1" s="1"/>
  <c r="E1415" i="1"/>
  <c r="F1415" i="1" s="1"/>
  <c r="E1416" i="1"/>
  <c r="F1416" i="1" s="1"/>
  <c r="E1417" i="1"/>
  <c r="F1417" i="1" s="1"/>
  <c r="E1418" i="1"/>
  <c r="F1418" i="1" s="1"/>
  <c r="E1419" i="1"/>
  <c r="F1419" i="1" s="1"/>
  <c r="E1420" i="1"/>
  <c r="F1420" i="1" s="1"/>
  <c r="E1421" i="1"/>
  <c r="F1421" i="1" s="1"/>
  <c r="E1422" i="1"/>
  <c r="F1422" i="1" s="1"/>
  <c r="E1423" i="1"/>
  <c r="F1423" i="1" s="1"/>
  <c r="E1424" i="1"/>
  <c r="F1424" i="1" s="1"/>
  <c r="E1425" i="1"/>
  <c r="F1425" i="1" s="1"/>
  <c r="E1426" i="1"/>
  <c r="F1426" i="1" s="1"/>
  <c r="E1427" i="1"/>
  <c r="F1427" i="1" s="1"/>
  <c r="E1428" i="1"/>
  <c r="F1428" i="1" s="1"/>
  <c r="E1429" i="1"/>
  <c r="F1429" i="1" s="1"/>
  <c r="E1430" i="1"/>
  <c r="F1430" i="1" s="1"/>
  <c r="E1431" i="1"/>
  <c r="F1431" i="1" s="1"/>
  <c r="E1432" i="1"/>
  <c r="F1432" i="1" s="1"/>
  <c r="E1433" i="1"/>
  <c r="F1433" i="1" s="1"/>
  <c r="E1434" i="1"/>
  <c r="F1434" i="1" s="1"/>
  <c r="E1435" i="1"/>
  <c r="F1435" i="1" s="1"/>
  <c r="E1436" i="1"/>
  <c r="F1436" i="1" s="1"/>
  <c r="E1437" i="1"/>
  <c r="F1437" i="1" s="1"/>
  <c r="E1438" i="1"/>
  <c r="F1438" i="1" s="1"/>
  <c r="E1439" i="1"/>
  <c r="E1440" i="1"/>
  <c r="F1440" i="1" s="1"/>
  <c r="E1441" i="1"/>
  <c r="F1441" i="1" s="1"/>
  <c r="E1442" i="1"/>
  <c r="F1442" i="1" s="1"/>
  <c r="E1443" i="1"/>
  <c r="F1443" i="1" s="1"/>
  <c r="E1444" i="1"/>
  <c r="F1444" i="1" s="1"/>
  <c r="E1445" i="1"/>
  <c r="F1445" i="1" s="1"/>
  <c r="E1446" i="1"/>
  <c r="F1446" i="1" s="1"/>
  <c r="E1447" i="1"/>
  <c r="F1447" i="1" s="1"/>
  <c r="E1448" i="1"/>
  <c r="F1448" i="1" s="1"/>
  <c r="E1449" i="1"/>
  <c r="F1449" i="1" s="1"/>
  <c r="E1450" i="1"/>
  <c r="F1450" i="1" s="1"/>
  <c r="E1451" i="1"/>
  <c r="F1451" i="1" s="1"/>
  <c r="E1452" i="1"/>
  <c r="F1452" i="1" s="1"/>
  <c r="I1452" i="1" s="1"/>
  <c r="E1453" i="1"/>
  <c r="F1453" i="1" s="1"/>
  <c r="E1454" i="1"/>
  <c r="F1454" i="1" s="1"/>
  <c r="E1455" i="1"/>
  <c r="F1455" i="1" s="1"/>
  <c r="E1456" i="1"/>
  <c r="F1456" i="1" s="1"/>
  <c r="E1457" i="1"/>
  <c r="F1457" i="1" s="1"/>
  <c r="E1458" i="1"/>
  <c r="F1458" i="1" s="1"/>
  <c r="E1459" i="1"/>
  <c r="F1459" i="1" s="1"/>
  <c r="E1460" i="1"/>
  <c r="F1460" i="1" s="1"/>
  <c r="E1461" i="1"/>
  <c r="F1461" i="1" s="1"/>
  <c r="E1462" i="1"/>
  <c r="F1462" i="1" s="1"/>
  <c r="E1463" i="1"/>
  <c r="F1463" i="1" s="1"/>
  <c r="E1464" i="1"/>
  <c r="F1464" i="1" s="1"/>
  <c r="E1465" i="1"/>
  <c r="F1465" i="1" s="1"/>
  <c r="E1466" i="1"/>
  <c r="F1466" i="1" s="1"/>
  <c r="E1467" i="1"/>
  <c r="F1467" i="1" s="1"/>
  <c r="E1468" i="1"/>
  <c r="F1468" i="1" s="1"/>
  <c r="E1469" i="1"/>
  <c r="F1469" i="1" s="1"/>
  <c r="E1470" i="1"/>
  <c r="F1470" i="1" s="1"/>
  <c r="E1471" i="1"/>
  <c r="F1471" i="1" s="1"/>
  <c r="E1472" i="1"/>
  <c r="F1472" i="1" s="1"/>
  <c r="E1473" i="1"/>
  <c r="F1473" i="1" s="1"/>
  <c r="E1474" i="1"/>
  <c r="F1474" i="1" s="1"/>
  <c r="E1475" i="1"/>
  <c r="F1475" i="1" s="1"/>
  <c r="E1476" i="1"/>
  <c r="F1476" i="1" s="1"/>
  <c r="E1477" i="1"/>
  <c r="F1477" i="1" s="1"/>
  <c r="E1478" i="1"/>
  <c r="E1479" i="1"/>
  <c r="F1479" i="1" s="1"/>
  <c r="E1480" i="1"/>
  <c r="F1480" i="1" s="1"/>
  <c r="E1481" i="1"/>
  <c r="F1481" i="1" s="1"/>
  <c r="E1482" i="1"/>
  <c r="F1482" i="1" s="1"/>
  <c r="E1483" i="1"/>
  <c r="F1483" i="1" s="1"/>
  <c r="E1484" i="1"/>
  <c r="F1484" i="1" s="1"/>
  <c r="E1485" i="1"/>
  <c r="F1485" i="1" s="1"/>
  <c r="E1486" i="1"/>
  <c r="F1486" i="1" s="1"/>
  <c r="E1487" i="1"/>
  <c r="E1488" i="1"/>
  <c r="F1488" i="1" s="1"/>
  <c r="E1489" i="1"/>
  <c r="F1489" i="1" s="1"/>
  <c r="E1490" i="1"/>
  <c r="F1490" i="1" s="1"/>
  <c r="E1491" i="1"/>
  <c r="F1491" i="1" s="1"/>
  <c r="E1492" i="1"/>
  <c r="F1492" i="1" s="1"/>
  <c r="E1493" i="1"/>
  <c r="F1493" i="1" s="1"/>
  <c r="E1494" i="1"/>
  <c r="F1494" i="1" s="1"/>
  <c r="E1495" i="1"/>
  <c r="F1495" i="1" s="1"/>
  <c r="E1496" i="1"/>
  <c r="F1496" i="1" s="1"/>
  <c r="E1497" i="1"/>
  <c r="F1497" i="1" s="1"/>
  <c r="E1498" i="1"/>
  <c r="F1498" i="1" s="1"/>
  <c r="E1499" i="1"/>
  <c r="F1499" i="1" s="1"/>
  <c r="E1500" i="1"/>
  <c r="F1500" i="1" s="1"/>
  <c r="E1501" i="1"/>
  <c r="F1501" i="1" s="1"/>
  <c r="E1502" i="1"/>
  <c r="E1503" i="1"/>
  <c r="E1504" i="1"/>
  <c r="F1504" i="1" s="1"/>
  <c r="E1505" i="1"/>
  <c r="F1505" i="1" s="1"/>
  <c r="E1506" i="1"/>
  <c r="F1506" i="1" s="1"/>
  <c r="E1507" i="1"/>
  <c r="F1507" i="1" s="1"/>
  <c r="E1508" i="1"/>
  <c r="F1508" i="1" s="1"/>
  <c r="I1508" i="1" s="1"/>
  <c r="E1509" i="1"/>
  <c r="E1510" i="1"/>
  <c r="F1510" i="1" s="1"/>
  <c r="E1511" i="1"/>
  <c r="F1511" i="1" s="1"/>
  <c r="E1512" i="1"/>
  <c r="F1512" i="1" s="1"/>
  <c r="E1513" i="1"/>
  <c r="F1513" i="1" s="1"/>
  <c r="E1514" i="1"/>
  <c r="F1514" i="1" s="1"/>
  <c r="E1515" i="1"/>
  <c r="F1515" i="1" s="1"/>
  <c r="E1516" i="1"/>
  <c r="F1516" i="1" s="1"/>
  <c r="I1516" i="1" s="1"/>
  <c r="E1517" i="1"/>
  <c r="F1517" i="1" s="1"/>
  <c r="E1518" i="1"/>
  <c r="F1518" i="1" s="1"/>
  <c r="E1519" i="1"/>
  <c r="E1520" i="1"/>
  <c r="F1520" i="1" s="1"/>
  <c r="E1521" i="1"/>
  <c r="F1521" i="1" s="1"/>
  <c r="E1522" i="1"/>
  <c r="F1522" i="1" s="1"/>
  <c r="E1523" i="1"/>
  <c r="F1523" i="1" s="1"/>
  <c r="E1524" i="1"/>
  <c r="F1524" i="1" s="1"/>
  <c r="E1525" i="1"/>
  <c r="E1526" i="1"/>
  <c r="E1527" i="1"/>
  <c r="F1527" i="1" s="1"/>
  <c r="E1528" i="1"/>
  <c r="F1528" i="1" s="1"/>
  <c r="E1529" i="1"/>
  <c r="F1529" i="1" s="1"/>
  <c r="E1530" i="1"/>
  <c r="F1530" i="1" s="1"/>
  <c r="E1531" i="1"/>
  <c r="F1531" i="1" s="1"/>
  <c r="E1532" i="1"/>
  <c r="F1532" i="1" s="1"/>
  <c r="E1533" i="1"/>
  <c r="F1533" i="1" s="1"/>
  <c r="E1534" i="1"/>
  <c r="F1534" i="1" s="1"/>
  <c r="E1535" i="1"/>
  <c r="F1535" i="1" s="1"/>
  <c r="E1536" i="1"/>
  <c r="F1536" i="1" s="1"/>
  <c r="E1537" i="1"/>
  <c r="F1537" i="1" s="1"/>
  <c r="E1538" i="1"/>
  <c r="F1538" i="1" s="1"/>
  <c r="E1539" i="1"/>
  <c r="F1539" i="1" s="1"/>
  <c r="E1540" i="1"/>
  <c r="F1540" i="1" s="1"/>
  <c r="E1541" i="1"/>
  <c r="F1541" i="1" s="1"/>
  <c r="E1542" i="1"/>
  <c r="F1542" i="1" s="1"/>
  <c r="E1543" i="1"/>
  <c r="F1543" i="1" s="1"/>
  <c r="E1544" i="1"/>
  <c r="F1544" i="1" s="1"/>
  <c r="E1545" i="1"/>
  <c r="F1545" i="1" s="1"/>
  <c r="E1546" i="1"/>
  <c r="F1546" i="1" s="1"/>
  <c r="E1547" i="1"/>
  <c r="F1547" i="1" s="1"/>
  <c r="E1548" i="1"/>
  <c r="F1548" i="1" s="1"/>
  <c r="E1549" i="1"/>
  <c r="F1549" i="1" s="1"/>
  <c r="E1550" i="1"/>
  <c r="F1550" i="1" s="1"/>
  <c r="E1551" i="1"/>
  <c r="F1551" i="1" s="1"/>
  <c r="E1552" i="1"/>
  <c r="F1552" i="1" s="1"/>
  <c r="E1553" i="1"/>
  <c r="F1553" i="1" s="1"/>
  <c r="E1554" i="1"/>
  <c r="F1554" i="1" s="1"/>
  <c r="E1555" i="1"/>
  <c r="F1555" i="1" s="1"/>
  <c r="E1556" i="1"/>
  <c r="F1556" i="1" s="1"/>
  <c r="E1557" i="1"/>
  <c r="F1557" i="1" s="1"/>
  <c r="E1558" i="1"/>
  <c r="F1558" i="1" s="1"/>
  <c r="E1559" i="1"/>
  <c r="F1559" i="1" s="1"/>
  <c r="E1560" i="1"/>
  <c r="F1560" i="1" s="1"/>
  <c r="E1561" i="1"/>
  <c r="F1561" i="1" s="1"/>
  <c r="E1562" i="1"/>
  <c r="F1562" i="1" s="1"/>
  <c r="E1563" i="1"/>
  <c r="F1563" i="1" s="1"/>
  <c r="E1564" i="1"/>
  <c r="F1564" i="1" s="1"/>
  <c r="I1564" i="1" s="1"/>
  <c r="E1565" i="1"/>
  <c r="F1565" i="1" s="1"/>
  <c r="E1566" i="1"/>
  <c r="F1566" i="1" s="1"/>
  <c r="E1567" i="1"/>
  <c r="F1567" i="1" s="1"/>
  <c r="E1568" i="1"/>
  <c r="F1568" i="1" s="1"/>
  <c r="E1569" i="1"/>
  <c r="F1569" i="1" s="1"/>
  <c r="E1570" i="1"/>
  <c r="F1570" i="1" s="1"/>
  <c r="E1571" i="1"/>
  <c r="F1571" i="1" s="1"/>
  <c r="E1572" i="1"/>
  <c r="F1572" i="1" s="1"/>
  <c r="I1572" i="1" s="1"/>
  <c r="E1573" i="1"/>
  <c r="F1573" i="1" s="1"/>
  <c r="E1574" i="1"/>
  <c r="F1574" i="1" s="1"/>
  <c r="E1575" i="1"/>
  <c r="F1575" i="1" s="1"/>
  <c r="E1576" i="1"/>
  <c r="F1576" i="1" s="1"/>
  <c r="E1577" i="1"/>
  <c r="F1577" i="1" s="1"/>
  <c r="E1578" i="1"/>
  <c r="F1578" i="1" s="1"/>
  <c r="E1579" i="1"/>
  <c r="F1579" i="1" s="1"/>
  <c r="E1580" i="1"/>
  <c r="F1580" i="1" s="1"/>
  <c r="E1581" i="1"/>
  <c r="F1581" i="1" s="1"/>
  <c r="E1582" i="1"/>
  <c r="F1582" i="1" s="1"/>
  <c r="E1583" i="1"/>
  <c r="F1583" i="1" s="1"/>
  <c r="E1584" i="1"/>
  <c r="F1584" i="1" s="1"/>
  <c r="E1585" i="1"/>
  <c r="F1585" i="1" s="1"/>
  <c r="E1586" i="1"/>
  <c r="F1586" i="1" s="1"/>
  <c r="E1587" i="1"/>
  <c r="F1587" i="1" s="1"/>
  <c r="E1588" i="1"/>
  <c r="F1588" i="1" s="1"/>
  <c r="E1589" i="1"/>
  <c r="F1589" i="1" s="1"/>
  <c r="E1590" i="1"/>
  <c r="F1590" i="1" s="1"/>
  <c r="E1591" i="1"/>
  <c r="F1591" i="1" s="1"/>
  <c r="E1592" i="1"/>
  <c r="F1592" i="1" s="1"/>
  <c r="E1593" i="1"/>
  <c r="F1593" i="1" s="1"/>
  <c r="E1594" i="1"/>
  <c r="F1594" i="1" s="1"/>
  <c r="E1595" i="1"/>
  <c r="F1595" i="1" s="1"/>
  <c r="E1596" i="1"/>
  <c r="F1596" i="1" s="1"/>
  <c r="I1596" i="1" s="1"/>
  <c r="E1597" i="1"/>
  <c r="F1597" i="1" s="1"/>
  <c r="E1598" i="1"/>
  <c r="F1598" i="1" s="1"/>
  <c r="E1599" i="1"/>
  <c r="E1600" i="1"/>
  <c r="F1600" i="1" s="1"/>
  <c r="E1601" i="1"/>
  <c r="F1601" i="1" s="1"/>
  <c r="E1602" i="1"/>
  <c r="F1602" i="1" s="1"/>
  <c r="E1603" i="1"/>
  <c r="F1603" i="1" s="1"/>
  <c r="E1604" i="1"/>
  <c r="F1604" i="1" s="1"/>
  <c r="I1604" i="1" s="1"/>
  <c r="E1605" i="1"/>
  <c r="F1605" i="1" s="1"/>
  <c r="E1606" i="1"/>
  <c r="F1606" i="1" s="1"/>
  <c r="E1607" i="1"/>
  <c r="F1607" i="1" s="1"/>
  <c r="E1608" i="1"/>
  <c r="F1608" i="1" s="1"/>
  <c r="E1609" i="1"/>
  <c r="F1609" i="1" s="1"/>
  <c r="E1610" i="1"/>
  <c r="F1610" i="1" s="1"/>
  <c r="E1611" i="1"/>
  <c r="F1611" i="1" s="1"/>
  <c r="E1612" i="1"/>
  <c r="F1612" i="1" s="1"/>
  <c r="I1612" i="1" s="1"/>
  <c r="E1613" i="1"/>
  <c r="F1613" i="1" s="1"/>
  <c r="E1614" i="1"/>
  <c r="F1614" i="1" s="1"/>
  <c r="E1615" i="1"/>
  <c r="E1616" i="1"/>
  <c r="F1616" i="1" s="1"/>
  <c r="E1617" i="1"/>
  <c r="F1617" i="1" s="1"/>
  <c r="E1618" i="1"/>
  <c r="F1618" i="1" s="1"/>
  <c r="E1619" i="1"/>
  <c r="F1619" i="1" s="1"/>
  <c r="E1620" i="1"/>
  <c r="F1620" i="1" s="1"/>
  <c r="E1621" i="1"/>
  <c r="F1621" i="1" s="1"/>
  <c r="E1622" i="1"/>
  <c r="F1622" i="1" s="1"/>
  <c r="E1623" i="1"/>
  <c r="F1623" i="1" s="1"/>
  <c r="E1624" i="1"/>
  <c r="F1624" i="1" s="1"/>
  <c r="E1625" i="1"/>
  <c r="F1625" i="1" s="1"/>
  <c r="E1626" i="1"/>
  <c r="F1626" i="1" s="1"/>
  <c r="E1627" i="1"/>
  <c r="F1627" i="1" s="1"/>
  <c r="E1628" i="1"/>
  <c r="F1628" i="1" s="1"/>
  <c r="E1629" i="1"/>
  <c r="F1629" i="1" s="1"/>
  <c r="E1630" i="1"/>
  <c r="E1631" i="1"/>
  <c r="E1632" i="1"/>
  <c r="F1632" i="1" s="1"/>
  <c r="E1633" i="1"/>
  <c r="F1633" i="1" s="1"/>
  <c r="E1634" i="1"/>
  <c r="F1634" i="1" s="1"/>
  <c r="E1635" i="1"/>
  <c r="F1635" i="1" s="1"/>
  <c r="E1636" i="1"/>
  <c r="F1636" i="1" s="1"/>
  <c r="E1637" i="1"/>
  <c r="F1637" i="1" s="1"/>
  <c r="E1638" i="1"/>
  <c r="E1639" i="1"/>
  <c r="F1639" i="1" s="1"/>
  <c r="E1640" i="1"/>
  <c r="F1640" i="1" s="1"/>
  <c r="E1641" i="1"/>
  <c r="F1641" i="1" s="1"/>
  <c r="E1642" i="1"/>
  <c r="F1642" i="1" s="1"/>
  <c r="E1643" i="1"/>
  <c r="F1643" i="1" s="1"/>
  <c r="E1644" i="1"/>
  <c r="F1644" i="1" s="1"/>
  <c r="E1645" i="1"/>
  <c r="F1645" i="1" s="1"/>
  <c r="E1646" i="1"/>
  <c r="F1646" i="1" s="1"/>
  <c r="E1647" i="1"/>
  <c r="F1647" i="1" s="1"/>
  <c r="E1648" i="1"/>
  <c r="F1648" i="1" s="1"/>
  <c r="E1649" i="1"/>
  <c r="F1649" i="1" s="1"/>
  <c r="E1650" i="1"/>
  <c r="F1650" i="1" s="1"/>
  <c r="E1651" i="1"/>
  <c r="F1651" i="1" s="1"/>
  <c r="E1652" i="1"/>
  <c r="F1652" i="1" s="1"/>
  <c r="E1653" i="1"/>
  <c r="F1653" i="1" s="1"/>
  <c r="E1654" i="1"/>
  <c r="F1654" i="1" s="1"/>
  <c r="E1655" i="1"/>
  <c r="F1655" i="1" s="1"/>
  <c r="E1656" i="1"/>
  <c r="F1656" i="1" s="1"/>
  <c r="E1657" i="1"/>
  <c r="F1657" i="1" s="1"/>
  <c r="E1658" i="1"/>
  <c r="F1658" i="1" s="1"/>
  <c r="E1659" i="1"/>
  <c r="F1659" i="1" s="1"/>
  <c r="E1660" i="1"/>
  <c r="F1660" i="1" s="1"/>
  <c r="E1661" i="1"/>
  <c r="F1661" i="1" s="1"/>
  <c r="E1662" i="1"/>
  <c r="F1662" i="1" s="1"/>
  <c r="E1663" i="1"/>
  <c r="F1663" i="1" s="1"/>
  <c r="E1664" i="1"/>
  <c r="F1664" i="1" s="1"/>
  <c r="E1665" i="1"/>
  <c r="F1665" i="1" s="1"/>
  <c r="E1666" i="1"/>
  <c r="F1666" i="1" s="1"/>
  <c r="E1667" i="1"/>
  <c r="F1667" i="1" s="1"/>
  <c r="E1668" i="1"/>
  <c r="F1668" i="1" s="1"/>
  <c r="E1669" i="1"/>
  <c r="F1669" i="1" s="1"/>
  <c r="E1670" i="1"/>
  <c r="F1670" i="1" s="1"/>
  <c r="E1671" i="1"/>
  <c r="F1671" i="1" s="1"/>
  <c r="E1672" i="1"/>
  <c r="F1672" i="1" s="1"/>
  <c r="E1673" i="1"/>
  <c r="F1673" i="1" s="1"/>
  <c r="E1674" i="1"/>
  <c r="F1674" i="1" s="1"/>
  <c r="E1675" i="1"/>
  <c r="F1675" i="1" s="1"/>
  <c r="E1676" i="1"/>
  <c r="F1676" i="1" s="1"/>
  <c r="E1677" i="1"/>
  <c r="F1677" i="1" s="1"/>
  <c r="E1678" i="1"/>
  <c r="F1678" i="1" s="1"/>
  <c r="E1679" i="1"/>
  <c r="F1679" i="1" s="1"/>
  <c r="E1680" i="1"/>
  <c r="F1680" i="1" s="1"/>
  <c r="E1681" i="1"/>
  <c r="F1681" i="1" s="1"/>
  <c r="E1682" i="1"/>
  <c r="F1682" i="1" s="1"/>
  <c r="E1683" i="1"/>
  <c r="F1683" i="1" s="1"/>
  <c r="E1684" i="1"/>
  <c r="F1684" i="1" s="1"/>
  <c r="E1685" i="1"/>
  <c r="F1685" i="1" s="1"/>
  <c r="E1686" i="1"/>
  <c r="F1686" i="1" s="1"/>
  <c r="E1687" i="1"/>
  <c r="F1687" i="1" s="1"/>
  <c r="E1688" i="1"/>
  <c r="F1688" i="1" s="1"/>
  <c r="E1689" i="1"/>
  <c r="F1689" i="1" s="1"/>
  <c r="E1690" i="1"/>
  <c r="F1690" i="1" s="1"/>
  <c r="E1691" i="1"/>
  <c r="F1691" i="1" s="1"/>
  <c r="E1692" i="1"/>
  <c r="F1692" i="1" s="1"/>
  <c r="E1693" i="1"/>
  <c r="F1693" i="1" s="1"/>
  <c r="E1694" i="1"/>
  <c r="F1694" i="1" s="1"/>
  <c r="E1695" i="1"/>
  <c r="F1695" i="1" s="1"/>
  <c r="E1696" i="1"/>
  <c r="F1696" i="1" s="1"/>
  <c r="E1697" i="1"/>
  <c r="F1697" i="1" s="1"/>
  <c r="E1698" i="1"/>
  <c r="F1698" i="1" s="1"/>
  <c r="E1699" i="1"/>
  <c r="F1699" i="1" s="1"/>
  <c r="E1700" i="1"/>
  <c r="F1700" i="1" s="1"/>
  <c r="E1701" i="1"/>
  <c r="F1701" i="1" s="1"/>
  <c r="E1702" i="1"/>
  <c r="F1702" i="1" s="1"/>
  <c r="E1703" i="1"/>
  <c r="F1703" i="1" s="1"/>
  <c r="E1704" i="1"/>
  <c r="F1704" i="1" s="1"/>
  <c r="E1705" i="1"/>
  <c r="F1705" i="1" s="1"/>
  <c r="E1706" i="1"/>
  <c r="F1706" i="1" s="1"/>
  <c r="E1707" i="1"/>
  <c r="F1707" i="1" s="1"/>
  <c r="E1708" i="1"/>
  <c r="F1708" i="1" s="1"/>
  <c r="E1709" i="1"/>
  <c r="F1709" i="1" s="1"/>
  <c r="E1710" i="1"/>
  <c r="F1710" i="1" s="1"/>
  <c r="E1711" i="1"/>
  <c r="E1712" i="1"/>
  <c r="F1712" i="1" s="1"/>
  <c r="E1713" i="1"/>
  <c r="F1713" i="1" s="1"/>
  <c r="E1714" i="1"/>
  <c r="F1714" i="1" s="1"/>
  <c r="E1715" i="1"/>
  <c r="F1715" i="1" s="1"/>
  <c r="E1716" i="1"/>
  <c r="F1716" i="1" s="1"/>
  <c r="E1717" i="1"/>
  <c r="F1717" i="1" s="1"/>
  <c r="E1718" i="1"/>
  <c r="F1718" i="1" s="1"/>
  <c r="E1719" i="1"/>
  <c r="F1719" i="1" s="1"/>
  <c r="E1720" i="1"/>
  <c r="F1720" i="1" s="1"/>
  <c r="E1721" i="1"/>
  <c r="F1721" i="1" s="1"/>
  <c r="E1722" i="1"/>
  <c r="F1722" i="1" s="1"/>
  <c r="I1722" i="1" s="1"/>
  <c r="E1723" i="1"/>
  <c r="F1723" i="1" s="1"/>
  <c r="E1724" i="1"/>
  <c r="F1724" i="1" s="1"/>
  <c r="E1725" i="1"/>
  <c r="F1725" i="1" s="1"/>
  <c r="E1726" i="1"/>
  <c r="F1726" i="1" s="1"/>
  <c r="E1727" i="1"/>
  <c r="E1728" i="1"/>
  <c r="F1728" i="1" s="1"/>
  <c r="E1729" i="1"/>
  <c r="F1729" i="1" s="1"/>
  <c r="E1730" i="1"/>
  <c r="F1730" i="1" s="1"/>
  <c r="E1731" i="1"/>
  <c r="F1731" i="1" s="1"/>
  <c r="E1732" i="1"/>
  <c r="F1732" i="1" s="1"/>
  <c r="E1733" i="1"/>
  <c r="F1733" i="1" s="1"/>
  <c r="E1734" i="1"/>
  <c r="F1734" i="1" s="1"/>
  <c r="E1735" i="1"/>
  <c r="F1735" i="1" s="1"/>
  <c r="E1736" i="1"/>
  <c r="F1736" i="1" s="1"/>
  <c r="E1737" i="1"/>
  <c r="F1737" i="1" s="1"/>
  <c r="E1738" i="1"/>
  <c r="F1738" i="1" s="1"/>
  <c r="E1739" i="1"/>
  <c r="F1739" i="1" s="1"/>
  <c r="E1740" i="1"/>
  <c r="F1740" i="1" s="1"/>
  <c r="E1741" i="1"/>
  <c r="F1741" i="1" s="1"/>
  <c r="E1742" i="1"/>
  <c r="F1742" i="1" s="1"/>
  <c r="E1743" i="1"/>
  <c r="F1743" i="1" s="1"/>
  <c r="E1744" i="1"/>
  <c r="F1744" i="1" s="1"/>
  <c r="E1745" i="1"/>
  <c r="F1745" i="1" s="1"/>
  <c r="E1746" i="1"/>
  <c r="F1746" i="1" s="1"/>
  <c r="E1747" i="1"/>
  <c r="F1747" i="1" s="1"/>
  <c r="E1748" i="1"/>
  <c r="F1748" i="1" s="1"/>
  <c r="E1749" i="1"/>
  <c r="F1749" i="1" s="1"/>
  <c r="E1750" i="1"/>
  <c r="F1750" i="1" s="1"/>
  <c r="E1751" i="1"/>
  <c r="F1751" i="1" s="1"/>
  <c r="E1752" i="1"/>
  <c r="F1752" i="1" s="1"/>
  <c r="E1753" i="1"/>
  <c r="F1753" i="1" s="1"/>
  <c r="E1754" i="1"/>
  <c r="F1754" i="1" s="1"/>
  <c r="E1755" i="1"/>
  <c r="F1755" i="1" s="1"/>
  <c r="E1756" i="1"/>
  <c r="F1756" i="1" s="1"/>
  <c r="E1757" i="1"/>
  <c r="F1757" i="1" s="1"/>
  <c r="E1758" i="1"/>
  <c r="E1759" i="1"/>
  <c r="F1759" i="1" s="1"/>
  <c r="E1760" i="1"/>
  <c r="F1760" i="1" s="1"/>
  <c r="E1761" i="1"/>
  <c r="F1761" i="1" s="1"/>
  <c r="E1762" i="1"/>
  <c r="F1762" i="1" s="1"/>
  <c r="E1763" i="1"/>
  <c r="F1763" i="1" s="1"/>
  <c r="E1764" i="1"/>
  <c r="F1764" i="1" s="1"/>
  <c r="E1765" i="1"/>
  <c r="F1765" i="1" s="1"/>
  <c r="E1766" i="1"/>
  <c r="F1766" i="1" s="1"/>
  <c r="E1767" i="1"/>
  <c r="F1767" i="1" s="1"/>
  <c r="E1768" i="1"/>
  <c r="F1768" i="1" s="1"/>
  <c r="E1769" i="1"/>
  <c r="F1769" i="1" s="1"/>
  <c r="E1770" i="1"/>
  <c r="F1770" i="1" s="1"/>
  <c r="E1771" i="1"/>
  <c r="F1771" i="1" s="1"/>
  <c r="E1772" i="1"/>
  <c r="F1772" i="1" s="1"/>
  <c r="E1773" i="1"/>
  <c r="F1773" i="1" s="1"/>
  <c r="E1774" i="1"/>
  <c r="F1774" i="1" s="1"/>
  <c r="E1775" i="1"/>
  <c r="F1775" i="1" s="1"/>
  <c r="E1776" i="1"/>
  <c r="F1776" i="1" s="1"/>
  <c r="E1777" i="1"/>
  <c r="F1777" i="1" s="1"/>
  <c r="E1778" i="1"/>
  <c r="F1778" i="1" s="1"/>
  <c r="E1779" i="1"/>
  <c r="F1779" i="1" s="1"/>
  <c r="E1780" i="1"/>
  <c r="F1780" i="1" s="1"/>
  <c r="E1781" i="1"/>
  <c r="F1781" i="1" s="1"/>
  <c r="E1782" i="1"/>
  <c r="F1782" i="1" s="1"/>
  <c r="E1783" i="1"/>
  <c r="F1783" i="1" s="1"/>
  <c r="E1784" i="1"/>
  <c r="F1784" i="1" s="1"/>
  <c r="E1785" i="1"/>
  <c r="F1785" i="1" s="1"/>
  <c r="E1786" i="1"/>
  <c r="F1786" i="1" s="1"/>
  <c r="E1787" i="1"/>
  <c r="F1787" i="1" s="1"/>
  <c r="E1788" i="1"/>
  <c r="F1788" i="1" s="1"/>
  <c r="E1789" i="1"/>
  <c r="F1789" i="1" s="1"/>
  <c r="E1790" i="1"/>
  <c r="F1790" i="1" s="1"/>
  <c r="E1791" i="1"/>
  <c r="F1791" i="1" s="1"/>
  <c r="E1792" i="1"/>
  <c r="F1792" i="1" s="1"/>
  <c r="E1793" i="1"/>
  <c r="F1793" i="1" s="1"/>
  <c r="E1794" i="1"/>
  <c r="F1794" i="1" s="1"/>
  <c r="E1795" i="1"/>
  <c r="F1795" i="1" s="1"/>
  <c r="E1796" i="1"/>
  <c r="F1796" i="1" s="1"/>
  <c r="E1797" i="1"/>
  <c r="F1797" i="1" s="1"/>
  <c r="E1798" i="1"/>
  <c r="F1798" i="1" s="1"/>
  <c r="E1799" i="1"/>
  <c r="F1799" i="1" s="1"/>
  <c r="E1800" i="1"/>
  <c r="F1800" i="1" s="1"/>
  <c r="E1801" i="1"/>
  <c r="F1801" i="1" s="1"/>
  <c r="E1802" i="1"/>
  <c r="F1802" i="1" s="1"/>
  <c r="I1802" i="1" s="1"/>
  <c r="E1803" i="1"/>
  <c r="F1803" i="1" s="1"/>
  <c r="E1804" i="1"/>
  <c r="F1804" i="1" s="1"/>
  <c r="E1805" i="1"/>
  <c r="F1805" i="1" s="1"/>
  <c r="E1806" i="1"/>
  <c r="F1806" i="1" s="1"/>
  <c r="E1807" i="1"/>
  <c r="E1808" i="1"/>
  <c r="F1808" i="1" s="1"/>
  <c r="E1809" i="1"/>
  <c r="F1809" i="1" s="1"/>
  <c r="E1810" i="1"/>
  <c r="F1810" i="1" s="1"/>
  <c r="E1811" i="1"/>
  <c r="F1811" i="1" s="1"/>
  <c r="E1812" i="1"/>
  <c r="F1812" i="1" s="1"/>
  <c r="E1813" i="1"/>
  <c r="F1813" i="1" s="1"/>
  <c r="E1814" i="1"/>
  <c r="F1814" i="1" s="1"/>
  <c r="E1815" i="1"/>
  <c r="F1815" i="1" s="1"/>
  <c r="E1816" i="1"/>
  <c r="F1816" i="1" s="1"/>
  <c r="E1817" i="1"/>
  <c r="F1817" i="1" s="1"/>
  <c r="E1818" i="1"/>
  <c r="F1818" i="1" s="1"/>
  <c r="E1819" i="1"/>
  <c r="F1819" i="1" s="1"/>
  <c r="E1820" i="1"/>
  <c r="F1820" i="1" s="1"/>
  <c r="E1821" i="1"/>
  <c r="F1821" i="1" s="1"/>
  <c r="E1822" i="1"/>
  <c r="F1822" i="1" s="1"/>
  <c r="E1823" i="1"/>
  <c r="F1823" i="1" s="1"/>
  <c r="E1824" i="1"/>
  <c r="F1824" i="1" s="1"/>
  <c r="E1825" i="1"/>
  <c r="F1825" i="1" s="1"/>
  <c r="E1826" i="1"/>
  <c r="F1826" i="1" s="1"/>
  <c r="E1827" i="1"/>
  <c r="F1827" i="1" s="1"/>
  <c r="E1828" i="1"/>
  <c r="F1828" i="1" s="1"/>
  <c r="E2" i="1"/>
  <c r="F2" i="1" s="1"/>
  <c r="F274" i="1"/>
  <c r="F752" i="1"/>
  <c r="I752" i="1" s="1"/>
  <c r="CU17" i="9"/>
  <c r="CU18" i="9"/>
  <c r="CU19" i="9"/>
  <c r="CU20" i="9"/>
  <c r="CU21" i="9"/>
  <c r="CU22" i="9"/>
  <c r="CU23" i="9"/>
  <c r="CU24" i="9"/>
  <c r="CU25" i="9"/>
  <c r="CU26" i="9"/>
  <c r="CU27" i="9"/>
  <c r="CU28" i="9"/>
  <c r="CU29" i="9"/>
  <c r="CU30" i="9"/>
  <c r="CU31" i="9"/>
  <c r="CU32" i="9"/>
  <c r="CU33" i="9"/>
  <c r="CU34" i="9"/>
  <c r="CU35" i="9"/>
  <c r="CU36" i="9"/>
  <c r="CU37" i="9"/>
  <c r="CU38" i="9"/>
  <c r="CU39" i="9"/>
  <c r="CU40" i="9"/>
  <c r="CU41" i="9"/>
  <c r="CU42" i="9"/>
  <c r="CU43" i="9"/>
  <c r="CU44" i="9"/>
  <c r="CU45" i="9"/>
  <c r="CU46" i="9"/>
  <c r="CU47" i="9"/>
  <c r="CU48" i="9"/>
  <c r="CU49" i="9"/>
  <c r="CU50" i="9"/>
  <c r="CU51" i="9"/>
  <c r="CU52" i="9"/>
  <c r="CU53" i="9"/>
  <c r="CU54" i="9"/>
  <c r="CU55" i="9"/>
  <c r="CU56" i="9"/>
  <c r="CU57" i="9"/>
  <c r="CU58" i="9"/>
  <c r="CU59" i="9"/>
  <c r="CU60" i="9"/>
  <c r="CU61" i="9"/>
  <c r="CU62" i="9"/>
  <c r="CU63" i="9"/>
  <c r="CU64" i="9"/>
  <c r="CU65" i="9"/>
  <c r="CU66" i="9"/>
  <c r="CU67" i="9"/>
  <c r="CU68" i="9"/>
  <c r="CU69" i="9"/>
  <c r="CU70" i="9"/>
  <c r="CU71" i="9"/>
  <c r="CU72" i="9"/>
  <c r="CU73" i="9"/>
  <c r="CU74" i="9"/>
  <c r="CU75" i="9"/>
  <c r="CU76" i="9"/>
  <c r="CU77" i="9"/>
  <c r="CU78" i="9"/>
  <c r="CU79" i="9"/>
  <c r="CU80" i="9"/>
  <c r="CU81" i="9"/>
  <c r="CU82" i="9"/>
  <c r="CU83" i="9"/>
  <c r="CU84" i="9"/>
  <c r="CU85" i="9"/>
  <c r="CU86" i="9"/>
  <c r="CU87" i="9"/>
  <c r="CU88" i="9"/>
  <c r="CU89" i="9"/>
  <c r="CU90" i="9"/>
  <c r="CU91" i="9"/>
  <c r="CU92" i="9"/>
  <c r="CU93" i="9"/>
  <c r="CU94" i="9"/>
  <c r="CU95" i="9"/>
  <c r="CU96" i="9"/>
  <c r="CU97" i="9"/>
  <c r="CU98" i="9"/>
  <c r="CU99" i="9"/>
  <c r="CU100" i="9"/>
  <c r="CU101" i="9"/>
  <c r="CU102" i="9"/>
  <c r="CU103" i="9"/>
  <c r="CU104" i="9"/>
  <c r="CU105" i="9"/>
  <c r="CU106" i="9"/>
  <c r="CU107" i="9"/>
  <c r="CU108" i="9"/>
  <c r="CU109" i="9"/>
  <c r="CU110" i="9"/>
  <c r="CU111" i="9"/>
  <c r="CU112" i="9"/>
  <c r="CU113" i="9"/>
  <c r="CU114" i="9"/>
  <c r="CU115" i="9"/>
  <c r="CU116" i="9"/>
  <c r="CU117" i="9"/>
  <c r="CU118" i="9"/>
  <c r="CU119" i="9"/>
  <c r="CU120" i="9"/>
  <c r="CU121" i="9"/>
  <c r="CU122" i="9"/>
  <c r="CU123" i="9"/>
  <c r="CU124" i="9"/>
  <c r="CU125" i="9"/>
  <c r="CU126" i="9"/>
  <c r="CU127" i="9"/>
  <c r="CU128" i="9"/>
  <c r="CU129" i="9"/>
  <c r="CU130" i="9"/>
  <c r="CU131" i="9"/>
  <c r="CU132" i="9"/>
  <c r="CU133" i="9"/>
  <c r="CU134" i="9"/>
  <c r="CU135" i="9"/>
  <c r="CU136" i="9"/>
  <c r="CU137" i="9"/>
  <c r="CU138" i="9"/>
  <c r="CU139" i="9"/>
  <c r="CU140" i="9"/>
  <c r="CU141" i="9"/>
  <c r="CU142" i="9"/>
  <c r="CU143" i="9"/>
  <c r="CU144" i="9"/>
  <c r="CU145" i="9"/>
  <c r="CU146" i="9"/>
  <c r="CU147" i="9"/>
  <c r="CU148" i="9"/>
  <c r="CU149" i="9"/>
  <c r="CU150" i="9"/>
  <c r="CU151" i="9"/>
  <c r="CU152" i="9"/>
  <c r="CU153" i="9"/>
  <c r="CU154" i="9"/>
  <c r="CU155" i="9"/>
  <c r="CU156" i="9"/>
  <c r="CU157" i="9"/>
  <c r="CU158" i="9"/>
  <c r="CU159" i="9"/>
  <c r="CU160" i="9"/>
  <c r="CU161" i="9"/>
  <c r="CU162" i="9"/>
  <c r="CU163" i="9"/>
  <c r="CU164" i="9"/>
  <c r="CU165" i="9"/>
  <c r="CU166" i="9"/>
  <c r="CU167" i="9"/>
  <c r="CU168" i="9"/>
  <c r="CU169" i="9"/>
  <c r="CU170" i="9"/>
  <c r="CU171" i="9"/>
  <c r="CU172" i="9"/>
  <c r="CU173" i="9"/>
  <c r="CU174" i="9"/>
  <c r="CU175" i="9"/>
  <c r="CU176" i="9"/>
  <c r="CU177" i="9"/>
  <c r="CU178" i="9"/>
  <c r="CU179" i="9"/>
  <c r="CU180" i="9"/>
  <c r="CU181" i="9"/>
  <c r="CU182" i="9"/>
  <c r="CU183" i="9"/>
  <c r="CU184" i="9"/>
  <c r="CU185" i="9"/>
  <c r="CU186" i="9"/>
  <c r="CU187" i="9"/>
  <c r="CU188" i="9"/>
  <c r="CU189" i="9"/>
  <c r="CU190" i="9"/>
  <c r="CU191" i="9"/>
  <c r="CU192" i="9"/>
  <c r="CU193" i="9"/>
  <c r="CU194" i="9"/>
  <c r="CU195" i="9"/>
  <c r="CU196" i="9"/>
  <c r="CU197" i="9"/>
  <c r="CU198" i="9"/>
  <c r="CU199" i="9"/>
  <c r="CU200" i="9"/>
  <c r="CU201" i="9"/>
  <c r="CU202" i="9"/>
  <c r="CU203" i="9"/>
  <c r="CU204" i="9"/>
  <c r="CU205" i="9"/>
  <c r="CU206" i="9"/>
  <c r="CU207" i="9"/>
  <c r="CU208" i="9"/>
  <c r="CU209" i="9"/>
  <c r="CU210" i="9"/>
  <c r="CU211" i="9"/>
  <c r="CU212" i="9"/>
  <c r="CU213" i="9"/>
  <c r="CU214" i="9"/>
  <c r="CU215" i="9"/>
  <c r="CU216" i="9"/>
  <c r="CU217" i="9"/>
  <c r="CU218" i="9"/>
  <c r="CU219" i="9"/>
  <c r="CU220" i="9"/>
  <c r="CU221" i="9"/>
  <c r="CU222" i="9"/>
  <c r="CU223" i="9"/>
  <c r="CU224" i="9"/>
  <c r="CU225" i="9"/>
  <c r="CU226" i="9"/>
  <c r="CU227" i="9"/>
  <c r="CU228" i="9"/>
  <c r="CU229" i="9"/>
  <c r="CU230" i="9"/>
  <c r="CU231" i="9"/>
  <c r="CU232" i="9"/>
  <c r="CU233" i="9"/>
  <c r="CU234" i="9"/>
  <c r="CU235" i="9"/>
  <c r="CU236" i="9"/>
  <c r="CU237" i="9"/>
  <c r="CU238" i="9"/>
  <c r="CU239" i="9"/>
  <c r="CU240" i="9"/>
  <c r="CU241" i="9"/>
  <c r="CU242" i="9"/>
  <c r="CU243" i="9"/>
  <c r="CU244" i="9"/>
  <c r="CU245" i="9"/>
  <c r="CU246" i="9"/>
  <c r="CU247" i="9"/>
  <c r="CU248" i="9"/>
  <c r="CU249" i="9"/>
  <c r="CU250" i="9"/>
  <c r="CU251" i="9"/>
  <c r="CU252" i="9"/>
  <c r="CU253" i="9"/>
  <c r="CU254" i="9"/>
  <c r="CU255" i="9"/>
  <c r="CU256" i="9"/>
  <c r="CU257" i="9"/>
  <c r="CU258" i="9"/>
  <c r="CU259" i="9"/>
  <c r="CU260" i="9"/>
  <c r="CU261" i="9"/>
  <c r="CU262" i="9"/>
  <c r="CU263" i="9"/>
  <c r="CU264" i="9"/>
  <c r="CU265" i="9"/>
  <c r="CU266" i="9"/>
  <c r="CU267" i="9"/>
  <c r="CU268" i="9"/>
  <c r="CU269" i="9"/>
  <c r="CU270" i="9"/>
  <c r="CU271" i="9"/>
  <c r="CU272" i="9"/>
  <c r="CU273" i="9"/>
  <c r="CU274" i="9"/>
  <c r="CU275" i="9"/>
  <c r="CU276" i="9"/>
  <c r="CU277" i="9"/>
  <c r="CU278" i="9"/>
  <c r="CU279" i="9"/>
  <c r="CU280" i="9"/>
  <c r="CU281" i="9"/>
  <c r="CU282" i="9"/>
  <c r="CU283" i="9"/>
  <c r="CU284" i="9"/>
  <c r="CU285" i="9"/>
  <c r="CU286" i="9"/>
  <c r="CU287" i="9"/>
  <c r="CU288" i="9"/>
  <c r="CU289" i="9"/>
  <c r="CU290" i="9"/>
  <c r="CU291" i="9"/>
  <c r="CU292" i="9"/>
  <c r="CU293" i="9"/>
  <c r="CU294" i="9"/>
  <c r="CU295" i="9"/>
  <c r="CU296" i="9"/>
  <c r="CU297" i="9"/>
  <c r="CU298" i="9"/>
  <c r="CU299" i="9"/>
  <c r="CU300" i="9"/>
  <c r="CU301" i="9"/>
  <c r="CU302" i="9"/>
  <c r="CU303" i="9"/>
  <c r="CU304" i="9"/>
  <c r="CU305" i="9"/>
  <c r="CU306" i="9"/>
  <c r="CU307" i="9"/>
  <c r="CU308" i="9"/>
  <c r="CU309" i="9"/>
  <c r="CU310" i="9"/>
  <c r="CU311" i="9"/>
  <c r="CU312" i="9"/>
  <c r="CU313" i="9"/>
  <c r="CU314" i="9"/>
  <c r="CU315" i="9"/>
  <c r="CU316" i="9"/>
  <c r="CU317" i="9"/>
  <c r="CU318" i="9"/>
  <c r="CU319" i="9"/>
  <c r="CU320" i="9"/>
  <c r="CU321" i="9"/>
  <c r="CU322" i="9"/>
  <c r="CU323" i="9"/>
  <c r="CU324" i="9"/>
  <c r="CU325" i="9"/>
  <c r="CU326" i="9"/>
  <c r="CU327" i="9"/>
  <c r="CU328" i="9"/>
  <c r="CU329" i="9"/>
  <c r="CU330" i="9"/>
  <c r="CU331" i="9"/>
  <c r="CU332" i="9"/>
  <c r="CU333" i="9"/>
  <c r="CU334" i="9"/>
  <c r="CU335" i="9"/>
  <c r="CU336" i="9"/>
  <c r="CU337" i="9"/>
  <c r="CU338" i="9"/>
  <c r="CU339" i="9"/>
  <c r="CU340" i="9"/>
  <c r="CU341" i="9"/>
  <c r="CU342" i="9"/>
  <c r="CU343" i="9"/>
  <c r="CU344" i="9"/>
  <c r="CU345" i="9"/>
  <c r="CU346" i="9"/>
  <c r="CU347" i="9"/>
  <c r="CU348" i="9"/>
  <c r="CU349" i="9"/>
  <c r="CU350" i="9"/>
  <c r="CU351" i="9"/>
  <c r="CU352" i="9"/>
  <c r="CU353" i="9"/>
  <c r="CU354" i="9"/>
  <c r="CU355" i="9"/>
  <c r="CU356" i="9"/>
  <c r="CU357" i="9"/>
  <c r="CU358" i="9"/>
  <c r="CU359" i="9"/>
  <c r="CU360" i="9"/>
  <c r="CU361" i="9"/>
  <c r="CU362" i="9"/>
  <c r="CU363" i="9"/>
  <c r="CU364" i="9"/>
  <c r="CU365" i="9"/>
  <c r="CU366" i="9"/>
  <c r="CU367" i="9"/>
  <c r="CU368" i="9"/>
  <c r="CQ17" i="9"/>
  <c r="CQ18" i="9"/>
  <c r="CQ19" i="9"/>
  <c r="CQ20" i="9"/>
  <c r="CQ21" i="9"/>
  <c r="CQ22" i="9"/>
  <c r="CQ23" i="9"/>
  <c r="CQ24" i="9"/>
  <c r="CQ25" i="9"/>
  <c r="CQ26" i="9"/>
  <c r="CQ27" i="9"/>
  <c r="CQ28" i="9"/>
  <c r="CQ29" i="9"/>
  <c r="CQ30" i="9"/>
  <c r="CQ31" i="9"/>
  <c r="CQ32" i="9"/>
  <c r="CQ33" i="9"/>
  <c r="CQ34" i="9"/>
  <c r="CQ35" i="9"/>
  <c r="CQ36" i="9"/>
  <c r="CQ37" i="9"/>
  <c r="CQ38" i="9"/>
  <c r="CQ39" i="9"/>
  <c r="CQ40" i="9"/>
  <c r="CQ41" i="9"/>
  <c r="CQ42" i="9"/>
  <c r="CQ43" i="9"/>
  <c r="CQ44" i="9"/>
  <c r="CQ45" i="9"/>
  <c r="CQ46" i="9"/>
  <c r="CQ47" i="9"/>
  <c r="CQ48" i="9"/>
  <c r="CQ49" i="9"/>
  <c r="CQ50" i="9"/>
  <c r="CQ51" i="9"/>
  <c r="CQ52" i="9"/>
  <c r="CQ53" i="9"/>
  <c r="CQ54" i="9"/>
  <c r="CQ55" i="9"/>
  <c r="CQ56" i="9"/>
  <c r="CQ57" i="9"/>
  <c r="CQ58" i="9"/>
  <c r="CQ59" i="9"/>
  <c r="CQ60" i="9"/>
  <c r="CQ61" i="9"/>
  <c r="CQ62" i="9"/>
  <c r="CQ63" i="9"/>
  <c r="CQ64" i="9"/>
  <c r="CQ65" i="9"/>
  <c r="CQ66" i="9"/>
  <c r="CQ67" i="9"/>
  <c r="CQ68" i="9"/>
  <c r="CQ69" i="9"/>
  <c r="CQ70" i="9"/>
  <c r="CQ71" i="9"/>
  <c r="CQ72" i="9"/>
  <c r="CQ73" i="9"/>
  <c r="CQ74" i="9"/>
  <c r="CQ75" i="9"/>
  <c r="CQ76" i="9"/>
  <c r="CQ77" i="9"/>
  <c r="CQ78" i="9"/>
  <c r="CQ79" i="9"/>
  <c r="CQ80" i="9"/>
  <c r="CQ81" i="9"/>
  <c r="CQ82" i="9"/>
  <c r="CQ83" i="9"/>
  <c r="CQ84" i="9"/>
  <c r="CQ85" i="9"/>
  <c r="CQ86" i="9"/>
  <c r="CQ87" i="9"/>
  <c r="CQ88" i="9"/>
  <c r="CQ89" i="9"/>
  <c r="CQ90" i="9"/>
  <c r="CQ91" i="9"/>
  <c r="CQ92" i="9"/>
  <c r="CQ93" i="9"/>
  <c r="CQ94" i="9"/>
  <c r="CQ95" i="9"/>
  <c r="CQ96" i="9"/>
  <c r="CQ97" i="9"/>
  <c r="CQ98" i="9"/>
  <c r="CQ99" i="9"/>
  <c r="CQ100" i="9"/>
  <c r="CQ101" i="9"/>
  <c r="CQ102" i="9"/>
  <c r="CQ103" i="9"/>
  <c r="CQ104" i="9"/>
  <c r="CQ105" i="9"/>
  <c r="CQ106" i="9"/>
  <c r="CQ107" i="9"/>
  <c r="CQ108" i="9"/>
  <c r="CQ109" i="9"/>
  <c r="CQ110" i="9"/>
  <c r="CQ111" i="9"/>
  <c r="CQ112" i="9"/>
  <c r="CQ113" i="9"/>
  <c r="CQ114" i="9"/>
  <c r="CQ115" i="9"/>
  <c r="CQ116" i="9"/>
  <c r="CQ117" i="9"/>
  <c r="CQ118" i="9"/>
  <c r="CQ119" i="9"/>
  <c r="CQ120" i="9"/>
  <c r="CQ121" i="9"/>
  <c r="CQ122" i="9"/>
  <c r="CQ123" i="9"/>
  <c r="CQ124" i="9"/>
  <c r="CQ125" i="9"/>
  <c r="CQ126" i="9"/>
  <c r="CQ127" i="9"/>
  <c r="CQ128" i="9"/>
  <c r="CQ129" i="9"/>
  <c r="CQ130" i="9"/>
  <c r="CQ131" i="9"/>
  <c r="CQ132" i="9"/>
  <c r="CQ133" i="9"/>
  <c r="CQ134" i="9"/>
  <c r="CQ135" i="9"/>
  <c r="CQ136" i="9"/>
  <c r="CQ137" i="9"/>
  <c r="CQ138" i="9"/>
  <c r="CQ139" i="9"/>
  <c r="CQ140" i="9"/>
  <c r="CQ141" i="9"/>
  <c r="CQ142" i="9"/>
  <c r="CQ143" i="9"/>
  <c r="CQ144" i="9"/>
  <c r="CQ145" i="9"/>
  <c r="CQ146" i="9"/>
  <c r="CQ147" i="9"/>
  <c r="CQ148" i="9"/>
  <c r="CQ149" i="9"/>
  <c r="CQ150" i="9"/>
  <c r="CQ151" i="9"/>
  <c r="CQ152" i="9"/>
  <c r="CQ153" i="9"/>
  <c r="CQ154" i="9"/>
  <c r="CQ155" i="9"/>
  <c r="CQ156" i="9"/>
  <c r="CQ157" i="9"/>
  <c r="CQ158" i="9"/>
  <c r="CQ159" i="9"/>
  <c r="CQ160" i="9"/>
  <c r="CQ161" i="9"/>
  <c r="CQ162" i="9"/>
  <c r="CQ163" i="9"/>
  <c r="CQ164" i="9"/>
  <c r="CQ165" i="9"/>
  <c r="CQ166" i="9"/>
  <c r="CQ167" i="9"/>
  <c r="CQ168" i="9"/>
  <c r="CQ169" i="9"/>
  <c r="CQ170" i="9"/>
  <c r="CQ171" i="9"/>
  <c r="CQ172" i="9"/>
  <c r="CQ173" i="9"/>
  <c r="CQ174" i="9"/>
  <c r="CQ175" i="9"/>
  <c r="CQ176" i="9"/>
  <c r="CQ177" i="9"/>
  <c r="CQ178" i="9"/>
  <c r="CQ179" i="9"/>
  <c r="CQ180" i="9"/>
  <c r="CQ181" i="9"/>
  <c r="CQ182" i="9"/>
  <c r="CQ183" i="9"/>
  <c r="CQ184" i="9"/>
  <c r="CQ185" i="9"/>
  <c r="CQ186" i="9"/>
  <c r="CQ187" i="9"/>
  <c r="CQ188" i="9"/>
  <c r="CQ189" i="9"/>
  <c r="CQ190" i="9"/>
  <c r="CQ191" i="9"/>
  <c r="CQ192" i="9"/>
  <c r="CQ193" i="9"/>
  <c r="CQ194" i="9"/>
  <c r="CQ195" i="9"/>
  <c r="CQ196" i="9"/>
  <c r="CQ197" i="9"/>
  <c r="CQ198" i="9"/>
  <c r="CQ199" i="9"/>
  <c r="CQ200" i="9"/>
  <c r="CQ201" i="9"/>
  <c r="CQ202" i="9"/>
  <c r="CQ203" i="9"/>
  <c r="CQ204" i="9"/>
  <c r="CQ205" i="9"/>
  <c r="CQ206" i="9"/>
  <c r="CQ207" i="9"/>
  <c r="CQ208" i="9"/>
  <c r="CQ209" i="9"/>
  <c r="CQ210" i="9"/>
  <c r="CQ211" i="9"/>
  <c r="CQ212" i="9"/>
  <c r="CQ213" i="9"/>
  <c r="CQ214" i="9"/>
  <c r="CQ215" i="9"/>
  <c r="CQ216" i="9"/>
  <c r="CQ217" i="9"/>
  <c r="CQ218" i="9"/>
  <c r="CQ219" i="9"/>
  <c r="CQ220" i="9"/>
  <c r="CQ221" i="9"/>
  <c r="CQ222" i="9"/>
  <c r="CQ223" i="9"/>
  <c r="CQ224" i="9"/>
  <c r="CQ225" i="9"/>
  <c r="CQ226" i="9"/>
  <c r="CQ227" i="9"/>
  <c r="CQ228" i="9"/>
  <c r="CQ229" i="9"/>
  <c r="CQ230" i="9"/>
  <c r="CQ231" i="9"/>
  <c r="CQ232" i="9"/>
  <c r="CQ233" i="9"/>
  <c r="CQ234" i="9"/>
  <c r="CQ235" i="9"/>
  <c r="CQ236" i="9"/>
  <c r="CQ237" i="9"/>
  <c r="CQ238" i="9"/>
  <c r="CQ239" i="9"/>
  <c r="CQ240" i="9"/>
  <c r="CQ241" i="9"/>
  <c r="CQ242" i="9"/>
  <c r="CQ243" i="9"/>
  <c r="CQ244" i="9"/>
  <c r="CQ245" i="9"/>
  <c r="CQ246" i="9"/>
  <c r="CQ247" i="9"/>
  <c r="CQ248" i="9"/>
  <c r="CQ249" i="9"/>
  <c r="CQ250" i="9"/>
  <c r="CQ251" i="9"/>
  <c r="CQ252" i="9"/>
  <c r="CQ253" i="9"/>
  <c r="CQ254" i="9"/>
  <c r="CQ255" i="9"/>
  <c r="CQ256" i="9"/>
  <c r="CQ257" i="9"/>
  <c r="CQ258" i="9"/>
  <c r="CQ259" i="9"/>
  <c r="CQ260" i="9"/>
  <c r="CQ261" i="9"/>
  <c r="CQ262" i="9"/>
  <c r="CQ263" i="9"/>
  <c r="CQ264" i="9"/>
  <c r="CQ265" i="9"/>
  <c r="CQ266" i="9"/>
  <c r="CQ267" i="9"/>
  <c r="CQ268" i="9"/>
  <c r="CQ269" i="9"/>
  <c r="CQ270" i="9"/>
  <c r="CQ271" i="9"/>
  <c r="CQ272" i="9"/>
  <c r="CQ273" i="9"/>
  <c r="CQ274" i="9"/>
  <c r="CQ275" i="9"/>
  <c r="CQ276" i="9"/>
  <c r="CQ277" i="9"/>
  <c r="CQ278" i="9"/>
  <c r="CQ279" i="9"/>
  <c r="CQ280" i="9"/>
  <c r="CQ281" i="9"/>
  <c r="CQ282" i="9"/>
  <c r="CQ283" i="9"/>
  <c r="CQ284" i="9"/>
  <c r="CQ285" i="9"/>
  <c r="CQ286" i="9"/>
  <c r="CQ287" i="9"/>
  <c r="CQ288" i="9"/>
  <c r="CQ289" i="9"/>
  <c r="CQ290" i="9"/>
  <c r="CQ291" i="9"/>
  <c r="CQ292" i="9"/>
  <c r="CQ293" i="9"/>
  <c r="CQ294" i="9"/>
  <c r="CQ295" i="9"/>
  <c r="CQ296" i="9"/>
  <c r="CQ297" i="9"/>
  <c r="CQ298" i="9"/>
  <c r="CQ299" i="9"/>
  <c r="CQ300" i="9"/>
  <c r="CQ301" i="9"/>
  <c r="CQ302" i="9"/>
  <c r="CQ303" i="9"/>
  <c r="CQ304" i="9"/>
  <c r="CQ305" i="9"/>
  <c r="CQ306" i="9"/>
  <c r="CQ307" i="9"/>
  <c r="CQ308" i="9"/>
  <c r="CQ309" i="9"/>
  <c r="CQ310" i="9"/>
  <c r="CQ311" i="9"/>
  <c r="CQ312" i="9"/>
  <c r="CQ313" i="9"/>
  <c r="CQ314" i="9"/>
  <c r="CQ315" i="9"/>
  <c r="CQ316" i="9"/>
  <c r="CQ317" i="9"/>
  <c r="CQ318" i="9"/>
  <c r="CQ319" i="9"/>
  <c r="CQ320" i="9"/>
  <c r="CQ321" i="9"/>
  <c r="CQ322" i="9"/>
  <c r="CQ323" i="9"/>
  <c r="CQ324" i="9"/>
  <c r="CQ325" i="9"/>
  <c r="CQ326" i="9"/>
  <c r="CQ327" i="9"/>
  <c r="CQ328" i="9"/>
  <c r="CQ329" i="9"/>
  <c r="CQ330" i="9"/>
  <c r="CQ331" i="9"/>
  <c r="CQ332" i="9"/>
  <c r="CQ333" i="9"/>
  <c r="CQ334" i="9"/>
  <c r="CQ335" i="9"/>
  <c r="CQ336" i="9"/>
  <c r="CQ337" i="9"/>
  <c r="CQ338" i="9"/>
  <c r="CQ339" i="9"/>
  <c r="CQ340" i="9"/>
  <c r="CQ341" i="9"/>
  <c r="CQ342" i="9"/>
  <c r="CQ343" i="9"/>
  <c r="CQ344" i="9"/>
  <c r="CQ345" i="9"/>
  <c r="CQ346" i="9"/>
  <c r="CQ347" i="9"/>
  <c r="CQ348" i="9"/>
  <c r="CQ349" i="9"/>
  <c r="CQ350" i="9"/>
  <c r="CQ351" i="9"/>
  <c r="CQ352" i="9"/>
  <c r="CQ353" i="9"/>
  <c r="CQ354" i="9"/>
  <c r="CQ355" i="9"/>
  <c r="CQ356" i="9"/>
  <c r="CQ357" i="9"/>
  <c r="CQ358" i="9"/>
  <c r="CQ359" i="9"/>
  <c r="CQ360" i="9"/>
  <c r="CQ361" i="9"/>
  <c r="CQ362" i="9"/>
  <c r="CQ363" i="9"/>
  <c r="CQ364" i="9"/>
  <c r="CQ365" i="9"/>
  <c r="CQ366" i="9"/>
  <c r="CQ367" i="9"/>
  <c r="CQ368" i="9"/>
  <c r="CM17" i="9"/>
  <c r="CM18" i="9"/>
  <c r="CM19" i="9"/>
  <c r="CM20" i="9"/>
  <c r="CM21" i="9"/>
  <c r="CM22" i="9"/>
  <c r="CM23" i="9"/>
  <c r="CM24" i="9"/>
  <c r="CM25" i="9"/>
  <c r="CM26" i="9"/>
  <c r="CM27" i="9"/>
  <c r="CM28" i="9"/>
  <c r="CM29" i="9"/>
  <c r="CM30" i="9"/>
  <c r="CM31" i="9"/>
  <c r="CM32" i="9"/>
  <c r="CM33" i="9"/>
  <c r="CM34" i="9"/>
  <c r="CM35" i="9"/>
  <c r="CM36" i="9"/>
  <c r="CM37" i="9"/>
  <c r="CM38" i="9"/>
  <c r="CM39" i="9"/>
  <c r="CM40" i="9"/>
  <c r="CM41" i="9"/>
  <c r="CM42" i="9"/>
  <c r="CM43" i="9"/>
  <c r="CM44" i="9"/>
  <c r="CM45" i="9"/>
  <c r="CM46" i="9"/>
  <c r="CM47" i="9"/>
  <c r="CM48" i="9"/>
  <c r="CM49" i="9"/>
  <c r="CM50" i="9"/>
  <c r="CM51" i="9"/>
  <c r="CM52" i="9"/>
  <c r="CM53" i="9"/>
  <c r="CM54" i="9"/>
  <c r="CM55" i="9"/>
  <c r="CM56" i="9"/>
  <c r="CM57" i="9"/>
  <c r="CM58" i="9"/>
  <c r="CM59" i="9"/>
  <c r="CM60" i="9"/>
  <c r="CM61" i="9"/>
  <c r="CM62" i="9"/>
  <c r="CM63" i="9"/>
  <c r="CM64" i="9"/>
  <c r="CM65" i="9"/>
  <c r="CM66" i="9"/>
  <c r="CM67" i="9"/>
  <c r="CM68" i="9"/>
  <c r="CM69" i="9"/>
  <c r="CM70" i="9"/>
  <c r="CM71" i="9"/>
  <c r="CM72" i="9"/>
  <c r="CM73" i="9"/>
  <c r="CM74" i="9"/>
  <c r="CM75" i="9"/>
  <c r="CM76" i="9"/>
  <c r="CM77" i="9"/>
  <c r="CM78" i="9"/>
  <c r="CM79" i="9"/>
  <c r="CM80" i="9"/>
  <c r="CM81" i="9"/>
  <c r="CM82" i="9"/>
  <c r="CM83" i="9"/>
  <c r="CM84" i="9"/>
  <c r="CM85" i="9"/>
  <c r="CM86" i="9"/>
  <c r="CM87" i="9"/>
  <c r="CM88" i="9"/>
  <c r="CM89" i="9"/>
  <c r="CM90" i="9"/>
  <c r="CM91" i="9"/>
  <c r="CM92" i="9"/>
  <c r="CM93" i="9"/>
  <c r="CM94" i="9"/>
  <c r="CM95" i="9"/>
  <c r="CM96" i="9"/>
  <c r="CM97" i="9"/>
  <c r="CM98" i="9"/>
  <c r="CM99" i="9"/>
  <c r="CM100" i="9"/>
  <c r="CM101" i="9"/>
  <c r="CM102" i="9"/>
  <c r="CM103" i="9"/>
  <c r="CM104" i="9"/>
  <c r="CM105" i="9"/>
  <c r="CM106" i="9"/>
  <c r="CM107" i="9"/>
  <c r="CM108" i="9"/>
  <c r="CM109" i="9"/>
  <c r="CM110" i="9"/>
  <c r="CM111" i="9"/>
  <c r="CM112" i="9"/>
  <c r="CM113" i="9"/>
  <c r="CM114" i="9"/>
  <c r="CM115" i="9"/>
  <c r="CM116" i="9"/>
  <c r="CM117" i="9"/>
  <c r="CM118" i="9"/>
  <c r="CM119" i="9"/>
  <c r="CM120" i="9"/>
  <c r="CM121" i="9"/>
  <c r="CM122" i="9"/>
  <c r="CM123" i="9"/>
  <c r="CM124" i="9"/>
  <c r="CM125" i="9"/>
  <c r="CM126" i="9"/>
  <c r="CM127" i="9"/>
  <c r="CM128" i="9"/>
  <c r="CM129" i="9"/>
  <c r="CM130" i="9"/>
  <c r="CM131" i="9"/>
  <c r="CM132" i="9"/>
  <c r="CM133" i="9"/>
  <c r="CM134" i="9"/>
  <c r="CM135" i="9"/>
  <c r="CM136" i="9"/>
  <c r="CM137" i="9"/>
  <c r="CM138" i="9"/>
  <c r="CM139" i="9"/>
  <c r="CM140" i="9"/>
  <c r="CM141" i="9"/>
  <c r="CM142" i="9"/>
  <c r="CM143" i="9"/>
  <c r="CM144" i="9"/>
  <c r="CM145" i="9"/>
  <c r="CM146" i="9"/>
  <c r="CM147" i="9"/>
  <c r="CM148" i="9"/>
  <c r="CM149" i="9"/>
  <c r="CM150" i="9"/>
  <c r="CM151" i="9"/>
  <c r="CM152" i="9"/>
  <c r="CM153" i="9"/>
  <c r="CM154" i="9"/>
  <c r="CM155" i="9"/>
  <c r="CM156" i="9"/>
  <c r="CM157" i="9"/>
  <c r="CM158" i="9"/>
  <c r="CM159" i="9"/>
  <c r="CM160" i="9"/>
  <c r="CM161" i="9"/>
  <c r="CM162" i="9"/>
  <c r="CM163" i="9"/>
  <c r="CM164" i="9"/>
  <c r="CM165" i="9"/>
  <c r="CM166" i="9"/>
  <c r="CM167" i="9"/>
  <c r="CM168" i="9"/>
  <c r="CM169" i="9"/>
  <c r="CM170" i="9"/>
  <c r="CM171" i="9"/>
  <c r="CM172" i="9"/>
  <c r="CM173" i="9"/>
  <c r="CM174" i="9"/>
  <c r="CM175" i="9"/>
  <c r="CM176" i="9"/>
  <c r="CM177" i="9"/>
  <c r="CM178" i="9"/>
  <c r="CM179" i="9"/>
  <c r="CM180" i="9"/>
  <c r="CM181" i="9"/>
  <c r="CM182" i="9"/>
  <c r="CM183" i="9"/>
  <c r="CM184" i="9"/>
  <c r="CM185" i="9"/>
  <c r="CM186" i="9"/>
  <c r="CM187" i="9"/>
  <c r="CM188" i="9"/>
  <c r="CM189" i="9"/>
  <c r="CM190" i="9"/>
  <c r="CM191" i="9"/>
  <c r="CM192" i="9"/>
  <c r="CM193" i="9"/>
  <c r="CM194" i="9"/>
  <c r="CM195" i="9"/>
  <c r="CM196" i="9"/>
  <c r="CM197" i="9"/>
  <c r="CM198" i="9"/>
  <c r="CM199" i="9"/>
  <c r="CM200" i="9"/>
  <c r="CM201" i="9"/>
  <c r="CM202" i="9"/>
  <c r="CM203" i="9"/>
  <c r="CM204" i="9"/>
  <c r="CM205" i="9"/>
  <c r="CM206" i="9"/>
  <c r="CM207" i="9"/>
  <c r="CM208" i="9"/>
  <c r="CM209" i="9"/>
  <c r="CM210" i="9"/>
  <c r="CM211" i="9"/>
  <c r="CM212" i="9"/>
  <c r="CM213" i="9"/>
  <c r="CM214" i="9"/>
  <c r="CM215" i="9"/>
  <c r="CM216" i="9"/>
  <c r="CM217" i="9"/>
  <c r="CM218" i="9"/>
  <c r="CM219" i="9"/>
  <c r="CM220" i="9"/>
  <c r="CM221" i="9"/>
  <c r="CM222" i="9"/>
  <c r="CM223" i="9"/>
  <c r="CM224" i="9"/>
  <c r="CM225" i="9"/>
  <c r="CM226" i="9"/>
  <c r="CM227" i="9"/>
  <c r="CM228" i="9"/>
  <c r="CM229" i="9"/>
  <c r="CM230" i="9"/>
  <c r="CM231" i="9"/>
  <c r="CM232" i="9"/>
  <c r="CM233" i="9"/>
  <c r="CM234" i="9"/>
  <c r="CM235" i="9"/>
  <c r="CM236" i="9"/>
  <c r="CM237" i="9"/>
  <c r="CM238" i="9"/>
  <c r="CM239" i="9"/>
  <c r="CM240" i="9"/>
  <c r="CM241" i="9"/>
  <c r="CM242" i="9"/>
  <c r="CM243" i="9"/>
  <c r="CM244" i="9"/>
  <c r="CM245" i="9"/>
  <c r="CM246" i="9"/>
  <c r="CM247" i="9"/>
  <c r="CM248" i="9"/>
  <c r="CM249" i="9"/>
  <c r="CM250" i="9"/>
  <c r="CM251" i="9"/>
  <c r="CM252" i="9"/>
  <c r="CM253" i="9"/>
  <c r="CM254" i="9"/>
  <c r="CM255" i="9"/>
  <c r="CM256" i="9"/>
  <c r="CM257" i="9"/>
  <c r="CM258" i="9"/>
  <c r="CM259" i="9"/>
  <c r="CM260" i="9"/>
  <c r="CM261" i="9"/>
  <c r="CM262" i="9"/>
  <c r="CM263" i="9"/>
  <c r="CM264" i="9"/>
  <c r="CM265" i="9"/>
  <c r="CM266" i="9"/>
  <c r="CM267" i="9"/>
  <c r="CM268" i="9"/>
  <c r="CM269" i="9"/>
  <c r="CM270" i="9"/>
  <c r="CM271" i="9"/>
  <c r="CM272" i="9"/>
  <c r="CM273" i="9"/>
  <c r="CM274" i="9"/>
  <c r="CM275" i="9"/>
  <c r="CM276" i="9"/>
  <c r="CM277" i="9"/>
  <c r="CM278" i="9"/>
  <c r="CM279" i="9"/>
  <c r="CM280" i="9"/>
  <c r="CM281" i="9"/>
  <c r="CM282" i="9"/>
  <c r="CM283" i="9"/>
  <c r="CM284" i="9"/>
  <c r="CM285" i="9"/>
  <c r="CM286" i="9"/>
  <c r="CM287" i="9"/>
  <c r="CM288" i="9"/>
  <c r="CM289" i="9"/>
  <c r="CM290" i="9"/>
  <c r="CM291" i="9"/>
  <c r="CM292" i="9"/>
  <c r="CM293" i="9"/>
  <c r="CM294" i="9"/>
  <c r="CM295" i="9"/>
  <c r="CM296" i="9"/>
  <c r="CM297" i="9"/>
  <c r="CM298" i="9"/>
  <c r="CM299" i="9"/>
  <c r="CM300" i="9"/>
  <c r="CM301" i="9"/>
  <c r="CM302" i="9"/>
  <c r="CM303" i="9"/>
  <c r="CM304" i="9"/>
  <c r="CM305" i="9"/>
  <c r="CM306" i="9"/>
  <c r="CM307" i="9"/>
  <c r="CM308" i="9"/>
  <c r="CM309" i="9"/>
  <c r="CM310" i="9"/>
  <c r="CM311" i="9"/>
  <c r="CM312" i="9"/>
  <c r="CM313" i="9"/>
  <c r="CM314" i="9"/>
  <c r="CM315" i="9"/>
  <c r="CM316" i="9"/>
  <c r="CM317" i="9"/>
  <c r="CM318" i="9"/>
  <c r="CM319" i="9"/>
  <c r="CM320" i="9"/>
  <c r="CM321" i="9"/>
  <c r="CM322" i="9"/>
  <c r="CM323" i="9"/>
  <c r="CM324" i="9"/>
  <c r="CM325" i="9"/>
  <c r="CM326" i="9"/>
  <c r="CM327" i="9"/>
  <c r="CM328" i="9"/>
  <c r="CM329" i="9"/>
  <c r="CM330" i="9"/>
  <c r="CM331" i="9"/>
  <c r="CM332" i="9"/>
  <c r="CM333" i="9"/>
  <c r="CM334" i="9"/>
  <c r="CM335" i="9"/>
  <c r="CM336" i="9"/>
  <c r="CM337" i="9"/>
  <c r="CM338" i="9"/>
  <c r="CM339" i="9"/>
  <c r="CM340" i="9"/>
  <c r="CM341" i="9"/>
  <c r="CM342" i="9"/>
  <c r="CM343" i="9"/>
  <c r="CM344" i="9"/>
  <c r="CM345" i="9"/>
  <c r="CM346" i="9"/>
  <c r="CM347" i="9"/>
  <c r="CM348" i="9"/>
  <c r="CM349" i="9"/>
  <c r="CM350" i="9"/>
  <c r="CM351" i="9"/>
  <c r="CM352" i="9"/>
  <c r="CM353" i="9"/>
  <c r="CM354" i="9"/>
  <c r="CM355" i="9"/>
  <c r="CM356" i="9"/>
  <c r="CM357" i="9"/>
  <c r="CM358" i="9"/>
  <c r="CM359" i="9"/>
  <c r="CM360" i="9"/>
  <c r="CM361" i="9"/>
  <c r="CM362" i="9"/>
  <c r="CM363" i="9"/>
  <c r="CM364" i="9"/>
  <c r="CM365" i="9"/>
  <c r="CM366" i="9"/>
  <c r="CM367" i="9"/>
  <c r="CM368" i="9"/>
  <c r="CI17" i="9"/>
  <c r="CI18" i="9"/>
  <c r="CI19" i="9"/>
  <c r="CI20" i="9"/>
  <c r="CI21" i="9"/>
  <c r="CI22" i="9"/>
  <c r="CI23" i="9"/>
  <c r="CI24" i="9"/>
  <c r="CI25" i="9"/>
  <c r="CI26" i="9"/>
  <c r="CI27" i="9"/>
  <c r="CI28" i="9"/>
  <c r="CI29" i="9"/>
  <c r="CI30" i="9"/>
  <c r="CI31" i="9"/>
  <c r="CI32" i="9"/>
  <c r="CI33" i="9"/>
  <c r="CI34" i="9"/>
  <c r="CI35" i="9"/>
  <c r="CI36" i="9"/>
  <c r="CI37" i="9"/>
  <c r="CI38" i="9"/>
  <c r="CI39" i="9"/>
  <c r="CI40" i="9"/>
  <c r="CI41" i="9"/>
  <c r="CI42" i="9"/>
  <c r="CI43" i="9"/>
  <c r="CI44" i="9"/>
  <c r="CI45" i="9"/>
  <c r="CI46" i="9"/>
  <c r="CI47" i="9"/>
  <c r="CI48" i="9"/>
  <c r="CI49" i="9"/>
  <c r="CI50" i="9"/>
  <c r="CI51" i="9"/>
  <c r="CI52" i="9"/>
  <c r="CI53" i="9"/>
  <c r="CI54" i="9"/>
  <c r="CI55" i="9"/>
  <c r="CI56" i="9"/>
  <c r="CI57" i="9"/>
  <c r="CI58" i="9"/>
  <c r="CI59" i="9"/>
  <c r="CI60" i="9"/>
  <c r="CI61" i="9"/>
  <c r="CI62" i="9"/>
  <c r="CI63" i="9"/>
  <c r="CI64" i="9"/>
  <c r="CI65" i="9"/>
  <c r="CI66" i="9"/>
  <c r="CI67" i="9"/>
  <c r="CI68" i="9"/>
  <c r="CI69" i="9"/>
  <c r="CI70" i="9"/>
  <c r="CI71" i="9"/>
  <c r="CI72" i="9"/>
  <c r="CI73" i="9"/>
  <c r="CI74" i="9"/>
  <c r="CI75" i="9"/>
  <c r="CI76" i="9"/>
  <c r="CI77" i="9"/>
  <c r="CI78" i="9"/>
  <c r="CI79" i="9"/>
  <c r="CI80" i="9"/>
  <c r="CI81" i="9"/>
  <c r="CI82" i="9"/>
  <c r="CI83" i="9"/>
  <c r="CI84" i="9"/>
  <c r="CI85" i="9"/>
  <c r="CI86" i="9"/>
  <c r="CI87" i="9"/>
  <c r="CI88" i="9"/>
  <c r="CI89" i="9"/>
  <c r="CI90" i="9"/>
  <c r="CI91" i="9"/>
  <c r="CI92" i="9"/>
  <c r="CI93" i="9"/>
  <c r="CI94" i="9"/>
  <c r="CI95" i="9"/>
  <c r="CI96" i="9"/>
  <c r="CI97" i="9"/>
  <c r="CI98" i="9"/>
  <c r="CI99" i="9"/>
  <c r="CI100" i="9"/>
  <c r="CI101" i="9"/>
  <c r="CI102" i="9"/>
  <c r="CI103" i="9"/>
  <c r="CI104" i="9"/>
  <c r="CI105" i="9"/>
  <c r="CI106" i="9"/>
  <c r="CI107" i="9"/>
  <c r="CI108" i="9"/>
  <c r="CI109" i="9"/>
  <c r="CI110" i="9"/>
  <c r="CI111" i="9"/>
  <c r="CI112" i="9"/>
  <c r="CI113" i="9"/>
  <c r="CI114" i="9"/>
  <c r="CI115" i="9"/>
  <c r="CI116" i="9"/>
  <c r="CI117" i="9"/>
  <c r="CI118" i="9"/>
  <c r="CI119" i="9"/>
  <c r="CI120" i="9"/>
  <c r="CI121" i="9"/>
  <c r="CI122" i="9"/>
  <c r="CI123" i="9"/>
  <c r="CI124" i="9"/>
  <c r="CI125" i="9"/>
  <c r="CI126" i="9"/>
  <c r="CI127" i="9"/>
  <c r="CI128" i="9"/>
  <c r="CI129" i="9"/>
  <c r="CI130" i="9"/>
  <c r="CI131" i="9"/>
  <c r="CI132" i="9"/>
  <c r="CI133" i="9"/>
  <c r="CI134" i="9"/>
  <c r="CI135" i="9"/>
  <c r="CI136" i="9"/>
  <c r="CI137" i="9"/>
  <c r="CI138" i="9"/>
  <c r="CI139" i="9"/>
  <c r="CI140" i="9"/>
  <c r="CI141" i="9"/>
  <c r="CI142" i="9"/>
  <c r="CI143" i="9"/>
  <c r="CI144" i="9"/>
  <c r="CI145" i="9"/>
  <c r="CI146" i="9"/>
  <c r="CI147" i="9"/>
  <c r="CI148" i="9"/>
  <c r="CI149" i="9"/>
  <c r="CI150" i="9"/>
  <c r="CI151" i="9"/>
  <c r="CI152" i="9"/>
  <c r="CI153" i="9"/>
  <c r="CI154" i="9"/>
  <c r="CI155" i="9"/>
  <c r="CI156" i="9"/>
  <c r="CI157" i="9"/>
  <c r="CI158" i="9"/>
  <c r="CI159" i="9"/>
  <c r="CI160" i="9"/>
  <c r="CI161" i="9"/>
  <c r="CI162" i="9"/>
  <c r="CI163" i="9"/>
  <c r="CI164" i="9"/>
  <c r="CI165" i="9"/>
  <c r="CI166" i="9"/>
  <c r="CI167" i="9"/>
  <c r="CI168" i="9"/>
  <c r="CI169" i="9"/>
  <c r="CI170" i="9"/>
  <c r="CI171" i="9"/>
  <c r="CI172" i="9"/>
  <c r="CI173" i="9"/>
  <c r="CI174" i="9"/>
  <c r="CI175" i="9"/>
  <c r="CI176" i="9"/>
  <c r="CI177" i="9"/>
  <c r="CI178" i="9"/>
  <c r="CI179" i="9"/>
  <c r="CI180" i="9"/>
  <c r="CI181" i="9"/>
  <c r="CI182" i="9"/>
  <c r="CI183" i="9"/>
  <c r="CI184" i="9"/>
  <c r="CI185" i="9"/>
  <c r="CI186" i="9"/>
  <c r="CI187" i="9"/>
  <c r="CI188" i="9"/>
  <c r="CI189" i="9"/>
  <c r="CI190" i="9"/>
  <c r="CI191" i="9"/>
  <c r="CI192" i="9"/>
  <c r="CI193" i="9"/>
  <c r="CI194" i="9"/>
  <c r="CI195" i="9"/>
  <c r="CI196" i="9"/>
  <c r="CI197" i="9"/>
  <c r="CI198" i="9"/>
  <c r="CI199" i="9"/>
  <c r="CI200" i="9"/>
  <c r="CI201" i="9"/>
  <c r="CI202" i="9"/>
  <c r="CI203" i="9"/>
  <c r="CI204" i="9"/>
  <c r="CI205" i="9"/>
  <c r="CI206" i="9"/>
  <c r="CI207" i="9"/>
  <c r="CI208" i="9"/>
  <c r="CI209" i="9"/>
  <c r="CI210" i="9"/>
  <c r="CI211" i="9"/>
  <c r="CI212" i="9"/>
  <c r="CI213" i="9"/>
  <c r="CI214" i="9"/>
  <c r="CI215" i="9"/>
  <c r="CI216" i="9"/>
  <c r="CI217" i="9"/>
  <c r="CI218" i="9"/>
  <c r="CI219" i="9"/>
  <c r="CI220" i="9"/>
  <c r="CI221" i="9"/>
  <c r="CI222" i="9"/>
  <c r="CI223" i="9"/>
  <c r="CI224" i="9"/>
  <c r="CI225" i="9"/>
  <c r="CI226" i="9"/>
  <c r="CI227" i="9"/>
  <c r="CI228" i="9"/>
  <c r="CI229" i="9"/>
  <c r="CI230" i="9"/>
  <c r="CI231" i="9"/>
  <c r="CI232" i="9"/>
  <c r="CI233" i="9"/>
  <c r="CI234" i="9"/>
  <c r="CI235" i="9"/>
  <c r="CI236" i="9"/>
  <c r="CI237" i="9"/>
  <c r="CI238" i="9"/>
  <c r="CI239" i="9"/>
  <c r="CI240" i="9"/>
  <c r="CI241" i="9"/>
  <c r="CI242" i="9"/>
  <c r="CI243" i="9"/>
  <c r="CI244" i="9"/>
  <c r="CI245" i="9"/>
  <c r="CI246" i="9"/>
  <c r="CI247" i="9"/>
  <c r="CI248" i="9"/>
  <c r="CI249" i="9"/>
  <c r="CI250" i="9"/>
  <c r="CI251" i="9"/>
  <c r="CI252" i="9"/>
  <c r="CI253" i="9"/>
  <c r="CI254" i="9"/>
  <c r="CI255" i="9"/>
  <c r="CI256" i="9"/>
  <c r="CI257" i="9"/>
  <c r="CI258" i="9"/>
  <c r="CI259" i="9"/>
  <c r="CI260" i="9"/>
  <c r="CI261" i="9"/>
  <c r="CI262" i="9"/>
  <c r="CI263" i="9"/>
  <c r="CI264" i="9"/>
  <c r="CI265" i="9"/>
  <c r="CI266" i="9"/>
  <c r="CI267" i="9"/>
  <c r="CI268" i="9"/>
  <c r="CI269" i="9"/>
  <c r="CI270" i="9"/>
  <c r="CI271" i="9"/>
  <c r="CI272" i="9"/>
  <c r="CI273" i="9"/>
  <c r="CI274" i="9"/>
  <c r="CI275" i="9"/>
  <c r="CI276" i="9"/>
  <c r="CI277" i="9"/>
  <c r="CI278" i="9"/>
  <c r="CI279" i="9"/>
  <c r="CI280" i="9"/>
  <c r="CI281" i="9"/>
  <c r="CI282" i="9"/>
  <c r="CI283" i="9"/>
  <c r="CI284" i="9"/>
  <c r="CI285" i="9"/>
  <c r="CI286" i="9"/>
  <c r="CI287" i="9"/>
  <c r="CI288" i="9"/>
  <c r="CI289" i="9"/>
  <c r="CI290" i="9"/>
  <c r="CI291" i="9"/>
  <c r="CI292" i="9"/>
  <c r="CI293" i="9"/>
  <c r="CI294" i="9"/>
  <c r="CI295" i="9"/>
  <c r="CI296" i="9"/>
  <c r="CI297" i="9"/>
  <c r="CI298" i="9"/>
  <c r="CI299" i="9"/>
  <c r="CI300" i="9"/>
  <c r="CI301" i="9"/>
  <c r="CI302" i="9"/>
  <c r="CI303" i="9"/>
  <c r="CI304" i="9"/>
  <c r="CI305" i="9"/>
  <c r="CI306" i="9"/>
  <c r="CI307" i="9"/>
  <c r="CI308" i="9"/>
  <c r="CI309" i="9"/>
  <c r="CI310" i="9"/>
  <c r="CI311" i="9"/>
  <c r="CI312" i="9"/>
  <c r="CI313" i="9"/>
  <c r="CI314" i="9"/>
  <c r="CI315" i="9"/>
  <c r="CI316" i="9"/>
  <c r="CI317" i="9"/>
  <c r="CI318" i="9"/>
  <c r="CI319" i="9"/>
  <c r="CI320" i="9"/>
  <c r="CI321" i="9"/>
  <c r="CI322" i="9"/>
  <c r="CI323" i="9"/>
  <c r="CI324" i="9"/>
  <c r="CI325" i="9"/>
  <c r="CI326" i="9"/>
  <c r="CI327" i="9"/>
  <c r="CI328" i="9"/>
  <c r="CI329" i="9"/>
  <c r="CI330" i="9"/>
  <c r="CI331" i="9"/>
  <c r="CI332" i="9"/>
  <c r="CI333" i="9"/>
  <c r="CI334" i="9"/>
  <c r="CI335" i="9"/>
  <c r="CI336" i="9"/>
  <c r="CI337" i="9"/>
  <c r="CI338" i="9"/>
  <c r="CI339" i="9"/>
  <c r="CI340" i="9"/>
  <c r="CI341" i="9"/>
  <c r="CI342" i="9"/>
  <c r="CI343" i="9"/>
  <c r="CI344" i="9"/>
  <c r="CI345" i="9"/>
  <c r="CI346" i="9"/>
  <c r="CI347" i="9"/>
  <c r="CI348" i="9"/>
  <c r="CI349" i="9"/>
  <c r="CI350" i="9"/>
  <c r="CI351" i="9"/>
  <c r="CI352" i="9"/>
  <c r="CI353" i="9"/>
  <c r="CI354" i="9"/>
  <c r="CI355" i="9"/>
  <c r="CI356" i="9"/>
  <c r="CI357" i="9"/>
  <c r="CI358" i="9"/>
  <c r="CI359" i="9"/>
  <c r="CI360" i="9"/>
  <c r="CI361" i="9"/>
  <c r="CI362" i="9"/>
  <c r="CI363" i="9"/>
  <c r="CI364" i="9"/>
  <c r="CI365" i="9"/>
  <c r="CI366" i="9"/>
  <c r="CI367" i="9"/>
  <c r="CI368" i="9"/>
  <c r="CE28" i="9"/>
  <c r="CE29" i="9"/>
  <c r="CE30" i="9"/>
  <c r="CE31" i="9"/>
  <c r="CE32" i="9"/>
  <c r="CE33" i="9"/>
  <c r="CE34" i="9"/>
  <c r="CE35" i="9"/>
  <c r="CE36" i="9"/>
  <c r="CE37" i="9"/>
  <c r="CE38" i="9"/>
  <c r="CE39" i="9"/>
  <c r="CE40" i="9"/>
  <c r="CE41" i="9"/>
  <c r="CE42" i="9"/>
  <c r="CE43" i="9"/>
  <c r="CE44" i="9"/>
  <c r="CE45" i="9"/>
  <c r="CE46" i="9"/>
  <c r="CE47" i="9"/>
  <c r="CE48" i="9"/>
  <c r="CE49" i="9"/>
  <c r="CE50" i="9"/>
  <c r="CE51" i="9"/>
  <c r="CE52" i="9"/>
  <c r="CE53" i="9"/>
  <c r="CE54" i="9"/>
  <c r="CE55" i="9"/>
  <c r="CE56" i="9"/>
  <c r="CE57" i="9"/>
  <c r="CE58" i="9"/>
  <c r="CE59" i="9"/>
  <c r="CE60" i="9"/>
  <c r="CE61" i="9"/>
  <c r="CE62" i="9"/>
  <c r="CE63" i="9"/>
  <c r="CE64" i="9"/>
  <c r="CE65" i="9"/>
  <c r="CE66" i="9"/>
  <c r="CE67" i="9"/>
  <c r="CE68" i="9"/>
  <c r="CE69" i="9"/>
  <c r="CE70" i="9"/>
  <c r="CE71" i="9"/>
  <c r="CE72" i="9"/>
  <c r="CE73" i="9"/>
  <c r="CE74" i="9"/>
  <c r="CE75" i="9"/>
  <c r="CE76" i="9"/>
  <c r="CE77" i="9"/>
  <c r="CE78" i="9"/>
  <c r="CE79" i="9"/>
  <c r="CE80" i="9"/>
  <c r="CE81" i="9"/>
  <c r="CE82" i="9"/>
  <c r="CE83" i="9"/>
  <c r="CE84" i="9"/>
  <c r="CE85" i="9"/>
  <c r="CE86" i="9"/>
  <c r="CE87" i="9"/>
  <c r="CE88" i="9"/>
  <c r="CE89" i="9"/>
  <c r="CE90" i="9"/>
  <c r="CE91" i="9"/>
  <c r="CE92" i="9"/>
  <c r="CE93" i="9"/>
  <c r="CE94" i="9"/>
  <c r="CE95" i="9"/>
  <c r="CE96" i="9"/>
  <c r="CE97" i="9"/>
  <c r="CE98" i="9"/>
  <c r="CE99" i="9"/>
  <c r="CE100" i="9"/>
  <c r="CE101" i="9"/>
  <c r="CE102" i="9"/>
  <c r="CE103" i="9"/>
  <c r="CE104" i="9"/>
  <c r="CE105" i="9"/>
  <c r="CE106" i="9"/>
  <c r="CE107" i="9"/>
  <c r="CE108" i="9"/>
  <c r="CE109" i="9"/>
  <c r="CE110" i="9"/>
  <c r="CE111" i="9"/>
  <c r="CE112" i="9"/>
  <c r="CE113" i="9"/>
  <c r="CE114" i="9"/>
  <c r="CE115" i="9"/>
  <c r="CE116" i="9"/>
  <c r="CE117" i="9"/>
  <c r="CE118" i="9"/>
  <c r="CE119" i="9"/>
  <c r="CE120" i="9"/>
  <c r="CE121" i="9"/>
  <c r="CE122" i="9"/>
  <c r="CE123" i="9"/>
  <c r="CE124" i="9"/>
  <c r="CE125" i="9"/>
  <c r="CE126" i="9"/>
  <c r="CE127" i="9"/>
  <c r="CE128" i="9"/>
  <c r="CE129" i="9"/>
  <c r="CE130" i="9"/>
  <c r="CE131" i="9"/>
  <c r="CE132" i="9"/>
  <c r="CE133" i="9"/>
  <c r="CE134" i="9"/>
  <c r="CE135" i="9"/>
  <c r="CE136" i="9"/>
  <c r="CE137" i="9"/>
  <c r="CE138" i="9"/>
  <c r="CE139" i="9"/>
  <c r="CE140" i="9"/>
  <c r="CE141" i="9"/>
  <c r="CE142" i="9"/>
  <c r="CE143" i="9"/>
  <c r="CE144" i="9"/>
  <c r="CE145" i="9"/>
  <c r="CE146" i="9"/>
  <c r="CE147" i="9"/>
  <c r="CE148" i="9"/>
  <c r="CE149" i="9"/>
  <c r="CE150" i="9"/>
  <c r="CE151" i="9"/>
  <c r="CE152" i="9"/>
  <c r="CE153" i="9"/>
  <c r="CE154" i="9"/>
  <c r="CE155" i="9"/>
  <c r="CE156" i="9"/>
  <c r="CE157" i="9"/>
  <c r="CE158" i="9"/>
  <c r="CE159" i="9"/>
  <c r="CE160" i="9"/>
  <c r="CE161" i="9"/>
  <c r="CE162" i="9"/>
  <c r="CE163" i="9"/>
  <c r="CE164" i="9"/>
  <c r="CE165" i="9"/>
  <c r="CE166" i="9"/>
  <c r="CE167" i="9"/>
  <c r="CE168" i="9"/>
  <c r="CE169" i="9"/>
  <c r="CE170" i="9"/>
  <c r="CE171" i="9"/>
  <c r="CE172" i="9"/>
  <c r="CE173" i="9"/>
  <c r="CE174" i="9"/>
  <c r="CE175" i="9"/>
  <c r="CE176" i="9"/>
  <c r="CE177" i="9"/>
  <c r="CE178" i="9"/>
  <c r="CE179" i="9"/>
  <c r="CE180" i="9"/>
  <c r="CE181" i="9"/>
  <c r="CE182" i="9"/>
  <c r="CE183" i="9"/>
  <c r="CE184" i="9"/>
  <c r="CE185" i="9"/>
  <c r="CE186" i="9"/>
  <c r="CE187" i="9"/>
  <c r="CE188" i="9"/>
  <c r="CE189" i="9"/>
  <c r="CE190" i="9"/>
  <c r="CE191" i="9"/>
  <c r="CE192" i="9"/>
  <c r="CE193" i="9"/>
  <c r="CE194" i="9"/>
  <c r="CE195" i="9"/>
  <c r="CE196" i="9"/>
  <c r="CE197" i="9"/>
  <c r="CE198" i="9"/>
  <c r="CE199" i="9"/>
  <c r="CE200" i="9"/>
  <c r="CE201" i="9"/>
  <c r="CE202" i="9"/>
  <c r="CE203" i="9"/>
  <c r="CE204" i="9"/>
  <c r="CE205" i="9"/>
  <c r="CE206" i="9"/>
  <c r="CE207" i="9"/>
  <c r="CE208" i="9"/>
  <c r="CE209" i="9"/>
  <c r="CE210" i="9"/>
  <c r="CE211" i="9"/>
  <c r="CE212" i="9"/>
  <c r="CE213" i="9"/>
  <c r="CE214" i="9"/>
  <c r="CE215" i="9"/>
  <c r="CE216" i="9"/>
  <c r="CE217" i="9"/>
  <c r="CE218" i="9"/>
  <c r="CE219" i="9"/>
  <c r="CE220" i="9"/>
  <c r="CE221" i="9"/>
  <c r="CE222" i="9"/>
  <c r="CE223" i="9"/>
  <c r="CE224" i="9"/>
  <c r="CE225" i="9"/>
  <c r="CE226" i="9"/>
  <c r="CE227" i="9"/>
  <c r="CE228" i="9"/>
  <c r="CE229" i="9"/>
  <c r="CE230" i="9"/>
  <c r="CE231" i="9"/>
  <c r="CE232" i="9"/>
  <c r="CE233" i="9"/>
  <c r="CE234" i="9"/>
  <c r="CE235" i="9"/>
  <c r="CE236" i="9"/>
  <c r="CE237" i="9"/>
  <c r="CE238" i="9"/>
  <c r="CE239" i="9"/>
  <c r="CE240" i="9"/>
  <c r="CE241" i="9"/>
  <c r="CE242" i="9"/>
  <c r="CE243" i="9"/>
  <c r="CE244" i="9"/>
  <c r="CE245" i="9"/>
  <c r="CE246" i="9"/>
  <c r="CE247" i="9"/>
  <c r="CE248" i="9"/>
  <c r="CE249" i="9"/>
  <c r="CE250" i="9"/>
  <c r="CE251" i="9"/>
  <c r="CE252" i="9"/>
  <c r="CE253" i="9"/>
  <c r="CE254" i="9"/>
  <c r="CE255" i="9"/>
  <c r="CE256" i="9"/>
  <c r="CE257" i="9"/>
  <c r="CE258" i="9"/>
  <c r="CE259" i="9"/>
  <c r="CE260" i="9"/>
  <c r="CE261" i="9"/>
  <c r="CE262" i="9"/>
  <c r="CE263" i="9"/>
  <c r="CE264" i="9"/>
  <c r="CE265" i="9"/>
  <c r="CE266" i="9"/>
  <c r="CE267" i="9"/>
  <c r="CE268" i="9"/>
  <c r="CE269" i="9"/>
  <c r="CE270" i="9"/>
  <c r="CE271" i="9"/>
  <c r="CE272" i="9"/>
  <c r="CE273" i="9"/>
  <c r="CE274" i="9"/>
  <c r="CE275" i="9"/>
  <c r="CE276" i="9"/>
  <c r="CE277" i="9"/>
  <c r="CE278" i="9"/>
  <c r="CE279" i="9"/>
  <c r="CE280" i="9"/>
  <c r="CE281" i="9"/>
  <c r="CE282" i="9"/>
  <c r="CE283" i="9"/>
  <c r="CE284" i="9"/>
  <c r="CE285" i="9"/>
  <c r="CE286" i="9"/>
  <c r="CE287" i="9"/>
  <c r="CE288" i="9"/>
  <c r="CE289" i="9"/>
  <c r="CE290" i="9"/>
  <c r="CE291" i="9"/>
  <c r="CE292" i="9"/>
  <c r="CE293" i="9"/>
  <c r="CE294" i="9"/>
  <c r="CE295" i="9"/>
  <c r="CE296" i="9"/>
  <c r="CE297" i="9"/>
  <c r="CE298" i="9"/>
  <c r="CE299" i="9"/>
  <c r="CE300" i="9"/>
  <c r="CE301" i="9"/>
  <c r="CE302" i="9"/>
  <c r="CE303" i="9"/>
  <c r="CE304" i="9"/>
  <c r="CE305" i="9"/>
  <c r="CE306" i="9"/>
  <c r="CE307" i="9"/>
  <c r="CE308" i="9"/>
  <c r="CE309" i="9"/>
  <c r="CE310" i="9"/>
  <c r="CE311" i="9"/>
  <c r="CE312" i="9"/>
  <c r="CE313" i="9"/>
  <c r="CE314" i="9"/>
  <c r="CE315" i="9"/>
  <c r="CE316" i="9"/>
  <c r="CE317" i="9"/>
  <c r="CE318" i="9"/>
  <c r="CE319" i="9"/>
  <c r="CE320" i="9"/>
  <c r="CE321" i="9"/>
  <c r="CE322" i="9"/>
  <c r="CE323" i="9"/>
  <c r="CE324" i="9"/>
  <c r="CE325" i="9"/>
  <c r="CE326" i="9"/>
  <c r="CE327" i="9"/>
  <c r="CE328" i="9"/>
  <c r="CE329" i="9"/>
  <c r="CE330" i="9"/>
  <c r="CE331" i="9"/>
  <c r="CE332" i="9"/>
  <c r="CE333" i="9"/>
  <c r="CE334" i="9"/>
  <c r="CE335" i="9"/>
  <c r="CE336" i="9"/>
  <c r="CE337" i="9"/>
  <c r="CE338" i="9"/>
  <c r="CE339" i="9"/>
  <c r="CE340" i="9"/>
  <c r="CE341" i="9"/>
  <c r="CE342" i="9"/>
  <c r="CE343" i="9"/>
  <c r="CE344" i="9"/>
  <c r="CE345" i="9"/>
  <c r="CE346" i="9"/>
  <c r="CE347" i="9"/>
  <c r="CE348" i="9"/>
  <c r="CE349" i="9"/>
  <c r="CE350" i="9"/>
  <c r="CE351" i="9"/>
  <c r="CE352" i="9"/>
  <c r="CE353" i="9"/>
  <c r="CE354" i="9"/>
  <c r="CE355" i="9"/>
  <c r="CE356" i="9"/>
  <c r="CE357" i="9"/>
  <c r="CE358" i="9"/>
  <c r="CE359" i="9"/>
  <c r="CE360" i="9"/>
  <c r="CE361" i="9"/>
  <c r="CE362" i="9"/>
  <c r="CE363" i="9"/>
  <c r="CE364" i="9"/>
  <c r="CE365" i="9"/>
  <c r="CE366" i="9"/>
  <c r="CE367" i="9"/>
  <c r="CE368" i="9"/>
  <c r="CE17" i="9"/>
  <c r="CE18" i="9"/>
  <c r="CE19" i="9"/>
  <c r="CE20" i="9"/>
  <c r="CE21" i="9"/>
  <c r="CE22" i="9"/>
  <c r="CE23" i="9"/>
  <c r="CE24" i="9"/>
  <c r="CE25" i="9"/>
  <c r="CE26" i="9"/>
  <c r="CE27" i="9"/>
  <c r="CA17" i="9"/>
  <c r="CA18" i="9"/>
  <c r="CA19" i="9"/>
  <c r="CA20" i="9"/>
  <c r="CA21" i="9"/>
  <c r="CA22" i="9"/>
  <c r="CA23" i="9"/>
  <c r="CA24" i="9"/>
  <c r="CA25" i="9"/>
  <c r="CA26" i="9"/>
  <c r="CA27" i="9"/>
  <c r="CA28" i="9"/>
  <c r="CA29" i="9"/>
  <c r="CA30" i="9"/>
  <c r="CA31" i="9"/>
  <c r="CA32" i="9"/>
  <c r="CA33" i="9"/>
  <c r="CA34" i="9"/>
  <c r="CA35" i="9"/>
  <c r="CA36" i="9"/>
  <c r="CA37" i="9"/>
  <c r="CA38" i="9"/>
  <c r="CA39" i="9"/>
  <c r="CA40" i="9"/>
  <c r="CA41" i="9"/>
  <c r="CA42" i="9"/>
  <c r="CA43" i="9"/>
  <c r="CA44" i="9"/>
  <c r="CA45" i="9"/>
  <c r="CA46" i="9"/>
  <c r="CA47" i="9"/>
  <c r="CA48" i="9"/>
  <c r="CA49" i="9"/>
  <c r="CA50" i="9"/>
  <c r="CA51" i="9"/>
  <c r="CA52" i="9"/>
  <c r="CA53" i="9"/>
  <c r="CA54" i="9"/>
  <c r="CA55" i="9"/>
  <c r="CA56" i="9"/>
  <c r="CA57" i="9"/>
  <c r="CA58" i="9"/>
  <c r="CA59" i="9"/>
  <c r="CA60" i="9"/>
  <c r="CA61" i="9"/>
  <c r="CA62" i="9"/>
  <c r="CA63" i="9"/>
  <c r="CA64" i="9"/>
  <c r="CA65" i="9"/>
  <c r="CA66" i="9"/>
  <c r="CA67" i="9"/>
  <c r="CA68" i="9"/>
  <c r="CA69" i="9"/>
  <c r="CA70" i="9"/>
  <c r="CA71" i="9"/>
  <c r="CA72" i="9"/>
  <c r="CA73" i="9"/>
  <c r="CA74" i="9"/>
  <c r="CA75" i="9"/>
  <c r="CA76" i="9"/>
  <c r="CA77" i="9"/>
  <c r="CA78" i="9"/>
  <c r="CA79" i="9"/>
  <c r="CA80" i="9"/>
  <c r="CA81" i="9"/>
  <c r="CA82" i="9"/>
  <c r="CA83" i="9"/>
  <c r="CA84" i="9"/>
  <c r="CA85" i="9"/>
  <c r="CA86" i="9"/>
  <c r="CA87" i="9"/>
  <c r="CA88" i="9"/>
  <c r="CA89" i="9"/>
  <c r="CA90" i="9"/>
  <c r="CA91" i="9"/>
  <c r="CA92" i="9"/>
  <c r="CA93" i="9"/>
  <c r="CA94" i="9"/>
  <c r="CA95" i="9"/>
  <c r="CA96" i="9"/>
  <c r="CA97" i="9"/>
  <c r="CA98" i="9"/>
  <c r="CA99" i="9"/>
  <c r="CA100" i="9"/>
  <c r="CA101" i="9"/>
  <c r="CA102" i="9"/>
  <c r="CA103" i="9"/>
  <c r="CA104" i="9"/>
  <c r="CA105" i="9"/>
  <c r="CA106" i="9"/>
  <c r="CA107" i="9"/>
  <c r="CA108" i="9"/>
  <c r="CA109" i="9"/>
  <c r="CA110" i="9"/>
  <c r="CA111" i="9"/>
  <c r="CA112" i="9"/>
  <c r="CA113" i="9"/>
  <c r="CA114" i="9"/>
  <c r="CA115" i="9"/>
  <c r="CA116" i="9"/>
  <c r="CA117" i="9"/>
  <c r="CA118" i="9"/>
  <c r="CA119" i="9"/>
  <c r="CA120" i="9"/>
  <c r="CA121" i="9"/>
  <c r="CA122" i="9"/>
  <c r="CA123" i="9"/>
  <c r="CA124" i="9"/>
  <c r="CA125" i="9"/>
  <c r="CA126" i="9"/>
  <c r="CA127" i="9"/>
  <c r="CA128" i="9"/>
  <c r="CA129" i="9"/>
  <c r="CA130" i="9"/>
  <c r="CA131" i="9"/>
  <c r="CA132" i="9"/>
  <c r="CA133" i="9"/>
  <c r="CA134" i="9"/>
  <c r="CA135" i="9"/>
  <c r="CA136" i="9"/>
  <c r="CA137" i="9"/>
  <c r="CA138" i="9"/>
  <c r="CA139" i="9"/>
  <c r="CA140" i="9"/>
  <c r="CA141" i="9"/>
  <c r="CA142" i="9"/>
  <c r="CA143" i="9"/>
  <c r="CA144" i="9"/>
  <c r="CA145" i="9"/>
  <c r="CA146" i="9"/>
  <c r="CA147" i="9"/>
  <c r="CA148" i="9"/>
  <c r="CA149" i="9"/>
  <c r="CA150" i="9"/>
  <c r="CA151" i="9"/>
  <c r="CA152" i="9"/>
  <c r="CA153" i="9"/>
  <c r="CA154" i="9"/>
  <c r="CA155" i="9"/>
  <c r="CA156" i="9"/>
  <c r="CA157" i="9"/>
  <c r="CA158" i="9"/>
  <c r="CA159" i="9"/>
  <c r="CA160" i="9"/>
  <c r="CA161" i="9"/>
  <c r="CA162" i="9"/>
  <c r="CA163" i="9"/>
  <c r="CA164" i="9"/>
  <c r="CA165" i="9"/>
  <c r="CA166" i="9"/>
  <c r="CA167" i="9"/>
  <c r="CA168" i="9"/>
  <c r="CA169" i="9"/>
  <c r="CA170" i="9"/>
  <c r="CA171" i="9"/>
  <c r="CA172" i="9"/>
  <c r="CA173" i="9"/>
  <c r="CA174" i="9"/>
  <c r="CA175" i="9"/>
  <c r="CA176" i="9"/>
  <c r="CA177" i="9"/>
  <c r="CA178" i="9"/>
  <c r="CA179" i="9"/>
  <c r="CA180" i="9"/>
  <c r="CA181" i="9"/>
  <c r="CA182" i="9"/>
  <c r="CA183" i="9"/>
  <c r="CA184" i="9"/>
  <c r="CA185" i="9"/>
  <c r="CA186" i="9"/>
  <c r="CA187" i="9"/>
  <c r="CA188" i="9"/>
  <c r="CA189" i="9"/>
  <c r="CA190" i="9"/>
  <c r="CA191" i="9"/>
  <c r="CA192" i="9"/>
  <c r="CA193" i="9"/>
  <c r="CA194" i="9"/>
  <c r="CA195" i="9"/>
  <c r="CA196" i="9"/>
  <c r="CA197" i="9"/>
  <c r="CA198" i="9"/>
  <c r="CA199" i="9"/>
  <c r="CA200" i="9"/>
  <c r="CA201" i="9"/>
  <c r="CA202" i="9"/>
  <c r="CA203" i="9"/>
  <c r="CA204" i="9"/>
  <c r="CA205" i="9"/>
  <c r="CA206" i="9"/>
  <c r="CA207" i="9"/>
  <c r="CA208" i="9"/>
  <c r="CA209" i="9"/>
  <c r="CA210" i="9"/>
  <c r="CA211" i="9"/>
  <c r="CA212" i="9"/>
  <c r="CA213" i="9"/>
  <c r="CA214" i="9"/>
  <c r="CA215" i="9"/>
  <c r="CA216" i="9"/>
  <c r="CA217" i="9"/>
  <c r="CA218" i="9"/>
  <c r="CA219" i="9"/>
  <c r="CA220" i="9"/>
  <c r="CA221" i="9"/>
  <c r="CA222" i="9"/>
  <c r="CA223" i="9"/>
  <c r="CA224" i="9"/>
  <c r="CA225" i="9"/>
  <c r="CA226" i="9"/>
  <c r="CA227" i="9"/>
  <c r="CA228" i="9"/>
  <c r="CA229" i="9"/>
  <c r="CA230" i="9"/>
  <c r="CA231" i="9"/>
  <c r="CA232" i="9"/>
  <c r="CA233" i="9"/>
  <c r="CA234" i="9"/>
  <c r="CA235" i="9"/>
  <c r="CA236" i="9"/>
  <c r="CA237" i="9"/>
  <c r="CA238" i="9"/>
  <c r="CA239" i="9"/>
  <c r="CA240" i="9"/>
  <c r="CA241" i="9"/>
  <c r="CA242" i="9"/>
  <c r="CA243" i="9"/>
  <c r="CA244" i="9"/>
  <c r="CA245" i="9"/>
  <c r="CA246" i="9"/>
  <c r="CA247" i="9"/>
  <c r="CA248" i="9"/>
  <c r="CA249" i="9"/>
  <c r="CA250" i="9"/>
  <c r="CA251" i="9"/>
  <c r="CA252" i="9"/>
  <c r="CA253" i="9"/>
  <c r="CA254" i="9"/>
  <c r="CA255" i="9"/>
  <c r="CA256" i="9"/>
  <c r="CA257" i="9"/>
  <c r="CA258" i="9"/>
  <c r="CA259" i="9"/>
  <c r="CA260" i="9"/>
  <c r="CA261" i="9"/>
  <c r="CA262" i="9"/>
  <c r="CA263" i="9"/>
  <c r="CA264" i="9"/>
  <c r="CA265" i="9"/>
  <c r="CA266" i="9"/>
  <c r="CA267" i="9"/>
  <c r="CA268" i="9"/>
  <c r="CA269" i="9"/>
  <c r="CA270" i="9"/>
  <c r="CA271" i="9"/>
  <c r="CA272" i="9"/>
  <c r="CA273" i="9"/>
  <c r="CA274" i="9"/>
  <c r="CA275" i="9"/>
  <c r="CA276" i="9"/>
  <c r="CA277" i="9"/>
  <c r="CA278" i="9"/>
  <c r="CA279" i="9"/>
  <c r="CA280" i="9"/>
  <c r="CA281" i="9"/>
  <c r="CA282" i="9"/>
  <c r="CA283" i="9"/>
  <c r="CA284" i="9"/>
  <c r="CA285" i="9"/>
  <c r="CA286" i="9"/>
  <c r="CA287" i="9"/>
  <c r="CA288" i="9"/>
  <c r="CA289" i="9"/>
  <c r="CA290" i="9"/>
  <c r="CA291" i="9"/>
  <c r="CA292" i="9"/>
  <c r="CA293" i="9"/>
  <c r="CA294" i="9"/>
  <c r="CA295" i="9"/>
  <c r="CA296" i="9"/>
  <c r="CA297" i="9"/>
  <c r="CA298" i="9"/>
  <c r="CA299" i="9"/>
  <c r="CA300" i="9"/>
  <c r="CA301" i="9"/>
  <c r="CA302" i="9"/>
  <c r="CA303" i="9"/>
  <c r="CA304" i="9"/>
  <c r="CA305" i="9"/>
  <c r="CA306" i="9"/>
  <c r="CA307" i="9"/>
  <c r="CA308" i="9"/>
  <c r="CA309" i="9"/>
  <c r="CA310" i="9"/>
  <c r="CA311" i="9"/>
  <c r="CA312" i="9"/>
  <c r="CA313" i="9"/>
  <c r="CA314" i="9"/>
  <c r="CA315" i="9"/>
  <c r="CA316" i="9"/>
  <c r="CA317" i="9"/>
  <c r="CA318" i="9"/>
  <c r="CA319" i="9"/>
  <c r="CA320" i="9"/>
  <c r="CA321" i="9"/>
  <c r="CA322" i="9"/>
  <c r="CA323" i="9"/>
  <c r="CA324" i="9"/>
  <c r="CA325" i="9"/>
  <c r="CA326" i="9"/>
  <c r="CA327" i="9"/>
  <c r="CA328" i="9"/>
  <c r="CA329" i="9"/>
  <c r="CA330" i="9"/>
  <c r="CA331" i="9"/>
  <c r="CA332" i="9"/>
  <c r="CA333" i="9"/>
  <c r="CA334" i="9"/>
  <c r="CA335" i="9"/>
  <c r="CA336" i="9"/>
  <c r="CA337" i="9"/>
  <c r="CA338" i="9"/>
  <c r="CA339" i="9"/>
  <c r="CA340" i="9"/>
  <c r="CA341" i="9"/>
  <c r="CA342" i="9"/>
  <c r="CA343" i="9"/>
  <c r="CA344" i="9"/>
  <c r="CA345" i="9"/>
  <c r="CA346" i="9"/>
  <c r="CA347" i="9"/>
  <c r="CA348" i="9"/>
  <c r="CA349" i="9"/>
  <c r="CA350" i="9"/>
  <c r="CA351" i="9"/>
  <c r="CA352" i="9"/>
  <c r="CA353" i="9"/>
  <c r="CA354" i="9"/>
  <c r="CA355" i="9"/>
  <c r="CA356" i="9"/>
  <c r="CA357" i="9"/>
  <c r="CA358" i="9"/>
  <c r="CA359" i="9"/>
  <c r="CA360" i="9"/>
  <c r="CA361" i="9"/>
  <c r="CA362" i="9"/>
  <c r="CA363" i="9"/>
  <c r="CA364" i="9"/>
  <c r="CA365" i="9"/>
  <c r="CA366" i="9"/>
  <c r="CA367" i="9"/>
  <c r="CA368" i="9"/>
  <c r="BW17" i="9"/>
  <c r="BW18" i="9"/>
  <c r="BW19" i="9"/>
  <c r="BW20" i="9"/>
  <c r="BW21" i="9"/>
  <c r="BW22" i="9"/>
  <c r="BW23" i="9"/>
  <c r="BW24" i="9"/>
  <c r="BW25" i="9"/>
  <c r="BW26" i="9"/>
  <c r="BW27" i="9"/>
  <c r="BW28" i="9"/>
  <c r="BW29" i="9"/>
  <c r="BW30" i="9"/>
  <c r="BW31" i="9"/>
  <c r="BW32" i="9"/>
  <c r="BW33" i="9"/>
  <c r="BW34" i="9"/>
  <c r="BW35" i="9"/>
  <c r="BW36" i="9"/>
  <c r="BW37" i="9"/>
  <c r="BW38" i="9"/>
  <c r="BW39" i="9"/>
  <c r="BW40" i="9"/>
  <c r="BW41" i="9"/>
  <c r="BW42" i="9"/>
  <c r="BW43" i="9"/>
  <c r="BW44" i="9"/>
  <c r="BW45" i="9"/>
  <c r="BW46" i="9"/>
  <c r="BW47" i="9"/>
  <c r="BW48" i="9"/>
  <c r="BW49" i="9"/>
  <c r="BW50" i="9"/>
  <c r="BW51" i="9"/>
  <c r="BW52" i="9"/>
  <c r="BW53" i="9"/>
  <c r="BW54" i="9"/>
  <c r="BW55" i="9"/>
  <c r="BW56" i="9"/>
  <c r="BW57" i="9"/>
  <c r="BW58" i="9"/>
  <c r="BW59" i="9"/>
  <c r="BW60" i="9"/>
  <c r="BW61" i="9"/>
  <c r="BW62" i="9"/>
  <c r="BW63" i="9"/>
  <c r="BW64" i="9"/>
  <c r="BW65" i="9"/>
  <c r="BW66" i="9"/>
  <c r="BW67" i="9"/>
  <c r="BW68" i="9"/>
  <c r="BW69" i="9"/>
  <c r="BW70" i="9"/>
  <c r="BW71" i="9"/>
  <c r="BW72" i="9"/>
  <c r="BW73" i="9"/>
  <c r="BW74" i="9"/>
  <c r="BW75" i="9"/>
  <c r="BW76" i="9"/>
  <c r="BW77" i="9"/>
  <c r="BW78" i="9"/>
  <c r="BW79" i="9"/>
  <c r="BW80" i="9"/>
  <c r="BW81" i="9"/>
  <c r="BW82" i="9"/>
  <c r="BW83" i="9"/>
  <c r="BW84" i="9"/>
  <c r="BW85" i="9"/>
  <c r="BW86" i="9"/>
  <c r="BW87" i="9"/>
  <c r="BW88" i="9"/>
  <c r="BW89" i="9"/>
  <c r="BW90" i="9"/>
  <c r="BW91" i="9"/>
  <c r="BW92" i="9"/>
  <c r="BW93" i="9"/>
  <c r="BW94" i="9"/>
  <c r="BW95" i="9"/>
  <c r="BW96" i="9"/>
  <c r="BW97" i="9"/>
  <c r="BW98" i="9"/>
  <c r="BW99" i="9"/>
  <c r="BW100" i="9"/>
  <c r="BW101" i="9"/>
  <c r="BW102" i="9"/>
  <c r="BW103" i="9"/>
  <c r="BW104" i="9"/>
  <c r="BW105" i="9"/>
  <c r="BW106" i="9"/>
  <c r="BW107" i="9"/>
  <c r="BW108" i="9"/>
  <c r="BW109" i="9"/>
  <c r="BW110" i="9"/>
  <c r="BW111" i="9"/>
  <c r="BW112" i="9"/>
  <c r="BW113" i="9"/>
  <c r="BW114" i="9"/>
  <c r="BW115" i="9"/>
  <c r="BW116" i="9"/>
  <c r="BW117" i="9"/>
  <c r="BW118" i="9"/>
  <c r="BW119" i="9"/>
  <c r="BW120" i="9"/>
  <c r="BW121" i="9"/>
  <c r="BW122" i="9"/>
  <c r="BW123" i="9"/>
  <c r="BW124" i="9"/>
  <c r="BW125" i="9"/>
  <c r="BW126" i="9"/>
  <c r="BW127" i="9"/>
  <c r="BW128" i="9"/>
  <c r="BW129" i="9"/>
  <c r="BW130" i="9"/>
  <c r="BW131" i="9"/>
  <c r="BW132" i="9"/>
  <c r="BW133" i="9"/>
  <c r="BW134" i="9"/>
  <c r="BW135" i="9"/>
  <c r="BW136" i="9"/>
  <c r="BW137" i="9"/>
  <c r="BW138" i="9"/>
  <c r="BW139" i="9"/>
  <c r="BW140" i="9"/>
  <c r="BW141" i="9"/>
  <c r="BW142" i="9"/>
  <c r="BW143" i="9"/>
  <c r="BW144" i="9"/>
  <c r="BW145" i="9"/>
  <c r="BW146" i="9"/>
  <c r="BW147" i="9"/>
  <c r="BW148" i="9"/>
  <c r="BW149" i="9"/>
  <c r="BW150" i="9"/>
  <c r="BW151" i="9"/>
  <c r="BW152" i="9"/>
  <c r="BW153" i="9"/>
  <c r="BW154" i="9"/>
  <c r="BW155" i="9"/>
  <c r="BW156" i="9"/>
  <c r="BW157" i="9"/>
  <c r="BW158" i="9"/>
  <c r="BW159" i="9"/>
  <c r="BW160" i="9"/>
  <c r="BW161" i="9"/>
  <c r="BW162" i="9"/>
  <c r="BW163" i="9"/>
  <c r="BW164" i="9"/>
  <c r="BW165" i="9"/>
  <c r="BW166" i="9"/>
  <c r="BW167" i="9"/>
  <c r="BW168" i="9"/>
  <c r="BW169" i="9"/>
  <c r="BW170" i="9"/>
  <c r="BW171" i="9"/>
  <c r="BW172" i="9"/>
  <c r="BW173" i="9"/>
  <c r="BW174" i="9"/>
  <c r="BW175" i="9"/>
  <c r="BW176" i="9"/>
  <c r="BW177" i="9"/>
  <c r="BW178" i="9"/>
  <c r="BW179" i="9"/>
  <c r="BW180" i="9"/>
  <c r="BW181" i="9"/>
  <c r="BW182" i="9"/>
  <c r="BW183" i="9"/>
  <c r="BW184" i="9"/>
  <c r="BW185" i="9"/>
  <c r="BW186" i="9"/>
  <c r="BW187" i="9"/>
  <c r="BW188" i="9"/>
  <c r="BW189" i="9"/>
  <c r="BW190" i="9"/>
  <c r="BW191" i="9"/>
  <c r="BW192" i="9"/>
  <c r="BW193" i="9"/>
  <c r="BW194" i="9"/>
  <c r="BW195" i="9"/>
  <c r="BW196" i="9"/>
  <c r="BW197" i="9"/>
  <c r="BW198" i="9"/>
  <c r="BW199" i="9"/>
  <c r="BW200" i="9"/>
  <c r="BW201" i="9"/>
  <c r="BW202" i="9"/>
  <c r="BW203" i="9"/>
  <c r="BW204" i="9"/>
  <c r="BW205" i="9"/>
  <c r="BW206" i="9"/>
  <c r="BW207" i="9"/>
  <c r="BW208" i="9"/>
  <c r="BW209" i="9"/>
  <c r="BW210" i="9"/>
  <c r="BW211" i="9"/>
  <c r="BW212" i="9"/>
  <c r="BW213" i="9"/>
  <c r="BW214" i="9"/>
  <c r="BW215" i="9"/>
  <c r="BW216" i="9"/>
  <c r="BW217" i="9"/>
  <c r="BW218" i="9"/>
  <c r="BW219" i="9"/>
  <c r="BW220" i="9"/>
  <c r="BW221" i="9"/>
  <c r="BW222" i="9"/>
  <c r="BW223" i="9"/>
  <c r="BW224" i="9"/>
  <c r="BW225" i="9"/>
  <c r="BW226" i="9"/>
  <c r="BW227" i="9"/>
  <c r="BW228" i="9"/>
  <c r="BW229" i="9"/>
  <c r="BW230" i="9"/>
  <c r="BW231" i="9"/>
  <c r="BW232" i="9"/>
  <c r="BW233" i="9"/>
  <c r="BW234" i="9"/>
  <c r="BW235" i="9"/>
  <c r="BW236" i="9"/>
  <c r="BW237" i="9"/>
  <c r="BW238" i="9"/>
  <c r="BW239" i="9"/>
  <c r="BW240" i="9"/>
  <c r="BW241" i="9"/>
  <c r="BW242" i="9"/>
  <c r="BW243" i="9"/>
  <c r="BW244" i="9"/>
  <c r="BW245" i="9"/>
  <c r="BW246" i="9"/>
  <c r="BW247" i="9"/>
  <c r="BW248" i="9"/>
  <c r="BW249" i="9"/>
  <c r="BW250" i="9"/>
  <c r="BW251" i="9"/>
  <c r="BW252" i="9"/>
  <c r="BW253" i="9"/>
  <c r="BW254" i="9"/>
  <c r="BW255" i="9"/>
  <c r="BW256" i="9"/>
  <c r="BW257" i="9"/>
  <c r="BW258" i="9"/>
  <c r="BW259" i="9"/>
  <c r="BW260" i="9"/>
  <c r="BW261" i="9"/>
  <c r="BW262" i="9"/>
  <c r="BW263" i="9"/>
  <c r="BW264" i="9"/>
  <c r="BW265" i="9"/>
  <c r="BW266" i="9"/>
  <c r="BW267" i="9"/>
  <c r="BW268" i="9"/>
  <c r="BW269" i="9"/>
  <c r="BW270" i="9"/>
  <c r="BW271" i="9"/>
  <c r="BW272" i="9"/>
  <c r="BW273" i="9"/>
  <c r="BW274" i="9"/>
  <c r="BW275" i="9"/>
  <c r="BW276" i="9"/>
  <c r="BW277" i="9"/>
  <c r="BW278" i="9"/>
  <c r="BW279" i="9"/>
  <c r="BW280" i="9"/>
  <c r="BW281" i="9"/>
  <c r="BW282" i="9"/>
  <c r="BW283" i="9"/>
  <c r="BW284" i="9"/>
  <c r="BW285" i="9"/>
  <c r="BW286" i="9"/>
  <c r="BW287" i="9"/>
  <c r="BW288" i="9"/>
  <c r="BW289" i="9"/>
  <c r="BW290" i="9"/>
  <c r="BW291" i="9"/>
  <c r="BW292" i="9"/>
  <c r="BW293" i="9"/>
  <c r="BW294" i="9"/>
  <c r="BW295" i="9"/>
  <c r="BW296" i="9"/>
  <c r="BW297" i="9"/>
  <c r="BW298" i="9"/>
  <c r="BW299" i="9"/>
  <c r="BW300" i="9"/>
  <c r="BW301" i="9"/>
  <c r="BW302" i="9"/>
  <c r="BW303" i="9"/>
  <c r="BW304" i="9"/>
  <c r="BW305" i="9"/>
  <c r="BW306" i="9"/>
  <c r="BW307" i="9"/>
  <c r="BW308" i="9"/>
  <c r="BW309" i="9"/>
  <c r="BW310" i="9"/>
  <c r="BW311" i="9"/>
  <c r="BW312" i="9"/>
  <c r="BW313" i="9"/>
  <c r="BW314" i="9"/>
  <c r="BW315" i="9"/>
  <c r="BW316" i="9"/>
  <c r="BW317" i="9"/>
  <c r="BW318" i="9"/>
  <c r="BW319" i="9"/>
  <c r="BW320" i="9"/>
  <c r="BW321" i="9"/>
  <c r="BW322" i="9"/>
  <c r="BW323" i="9"/>
  <c r="BW324" i="9"/>
  <c r="BW325" i="9"/>
  <c r="BW326" i="9"/>
  <c r="BW327" i="9"/>
  <c r="BW328" i="9"/>
  <c r="BW329" i="9"/>
  <c r="BW330" i="9"/>
  <c r="BW331" i="9"/>
  <c r="BW332" i="9"/>
  <c r="BW333" i="9"/>
  <c r="BW334" i="9"/>
  <c r="BW335" i="9"/>
  <c r="BW336" i="9"/>
  <c r="BW337" i="9"/>
  <c r="BW338" i="9"/>
  <c r="BW339" i="9"/>
  <c r="BW340" i="9"/>
  <c r="BW341" i="9"/>
  <c r="BW342" i="9"/>
  <c r="BW343" i="9"/>
  <c r="BW344" i="9"/>
  <c r="BW345" i="9"/>
  <c r="BW346" i="9"/>
  <c r="BW347" i="9"/>
  <c r="BW348" i="9"/>
  <c r="BW349" i="9"/>
  <c r="BW350" i="9"/>
  <c r="BW351" i="9"/>
  <c r="BW352" i="9"/>
  <c r="BW353" i="9"/>
  <c r="BW354" i="9"/>
  <c r="BW355" i="9"/>
  <c r="BW356" i="9"/>
  <c r="BW357" i="9"/>
  <c r="BW358" i="9"/>
  <c r="BW359" i="9"/>
  <c r="BW360" i="9"/>
  <c r="BW361" i="9"/>
  <c r="BW362" i="9"/>
  <c r="BW363" i="9"/>
  <c r="BW364" i="9"/>
  <c r="BW365" i="9"/>
  <c r="BW366" i="9"/>
  <c r="BW367" i="9"/>
  <c r="BW368" i="9"/>
  <c r="BS17" i="9"/>
  <c r="BS18" i="9"/>
  <c r="BS19" i="9"/>
  <c r="BS20" i="9"/>
  <c r="BS21" i="9"/>
  <c r="BS22" i="9"/>
  <c r="BS23" i="9"/>
  <c r="BS24" i="9"/>
  <c r="BS25" i="9"/>
  <c r="BS26" i="9"/>
  <c r="BS27" i="9"/>
  <c r="BS28" i="9"/>
  <c r="BS29" i="9"/>
  <c r="BS30" i="9"/>
  <c r="BS31" i="9"/>
  <c r="BS32" i="9"/>
  <c r="BS33" i="9"/>
  <c r="BS34" i="9"/>
  <c r="BS35" i="9"/>
  <c r="BS36" i="9"/>
  <c r="BS37" i="9"/>
  <c r="BS38" i="9"/>
  <c r="BS39" i="9"/>
  <c r="BS40" i="9"/>
  <c r="BS41" i="9"/>
  <c r="BS42" i="9"/>
  <c r="BS43" i="9"/>
  <c r="BS44" i="9"/>
  <c r="BS45" i="9"/>
  <c r="BS46" i="9"/>
  <c r="BS47" i="9"/>
  <c r="BS48" i="9"/>
  <c r="BS49" i="9"/>
  <c r="BS50" i="9"/>
  <c r="BS51" i="9"/>
  <c r="BS52" i="9"/>
  <c r="BS53" i="9"/>
  <c r="BS54" i="9"/>
  <c r="BS55" i="9"/>
  <c r="BS56" i="9"/>
  <c r="BS57" i="9"/>
  <c r="BS58" i="9"/>
  <c r="BS59" i="9"/>
  <c r="BS60" i="9"/>
  <c r="BS61" i="9"/>
  <c r="BS62" i="9"/>
  <c r="BS63" i="9"/>
  <c r="BS64" i="9"/>
  <c r="BS65" i="9"/>
  <c r="BS66" i="9"/>
  <c r="BS67" i="9"/>
  <c r="BS68" i="9"/>
  <c r="BS69" i="9"/>
  <c r="BS70" i="9"/>
  <c r="BS71" i="9"/>
  <c r="BS72" i="9"/>
  <c r="BS73" i="9"/>
  <c r="BS74" i="9"/>
  <c r="BS75" i="9"/>
  <c r="BS76" i="9"/>
  <c r="BS77" i="9"/>
  <c r="BS78" i="9"/>
  <c r="BS79" i="9"/>
  <c r="BS80" i="9"/>
  <c r="BS81" i="9"/>
  <c r="BS82" i="9"/>
  <c r="BS83" i="9"/>
  <c r="BS84" i="9"/>
  <c r="BS85" i="9"/>
  <c r="BS86" i="9"/>
  <c r="BS87" i="9"/>
  <c r="BS88" i="9"/>
  <c r="BS89" i="9"/>
  <c r="BS90" i="9"/>
  <c r="BS91" i="9"/>
  <c r="BS92" i="9"/>
  <c r="BS93" i="9"/>
  <c r="BS94" i="9"/>
  <c r="BS95" i="9"/>
  <c r="BS96" i="9"/>
  <c r="BS97" i="9"/>
  <c r="BS98" i="9"/>
  <c r="BS99" i="9"/>
  <c r="BS100" i="9"/>
  <c r="BS101" i="9"/>
  <c r="BS102" i="9"/>
  <c r="BS103" i="9"/>
  <c r="BS104" i="9"/>
  <c r="BS105" i="9"/>
  <c r="BS106" i="9"/>
  <c r="BS107" i="9"/>
  <c r="BS108" i="9"/>
  <c r="BS109" i="9"/>
  <c r="BS110" i="9"/>
  <c r="BS111" i="9"/>
  <c r="BS112" i="9"/>
  <c r="BS113" i="9"/>
  <c r="BS114" i="9"/>
  <c r="BS115" i="9"/>
  <c r="BS116" i="9"/>
  <c r="BS117" i="9"/>
  <c r="BS118" i="9"/>
  <c r="BS119" i="9"/>
  <c r="BS120" i="9"/>
  <c r="BS121" i="9"/>
  <c r="BS122" i="9"/>
  <c r="BS123" i="9"/>
  <c r="BS124" i="9"/>
  <c r="BS125" i="9"/>
  <c r="BS126" i="9"/>
  <c r="BS127" i="9"/>
  <c r="BS128" i="9"/>
  <c r="BS129" i="9"/>
  <c r="BS130" i="9"/>
  <c r="BS131" i="9"/>
  <c r="BS132" i="9"/>
  <c r="BS133" i="9"/>
  <c r="BS134" i="9"/>
  <c r="BS135" i="9"/>
  <c r="BS136" i="9"/>
  <c r="BS137" i="9"/>
  <c r="BS138" i="9"/>
  <c r="BS139" i="9"/>
  <c r="BS140" i="9"/>
  <c r="BS141" i="9"/>
  <c r="BS142" i="9"/>
  <c r="BS143" i="9"/>
  <c r="BS144" i="9"/>
  <c r="BS145" i="9"/>
  <c r="BS146" i="9"/>
  <c r="BS147" i="9"/>
  <c r="BS148" i="9"/>
  <c r="BS149" i="9"/>
  <c r="BS150" i="9"/>
  <c r="BS151" i="9"/>
  <c r="BS152" i="9"/>
  <c r="BS153" i="9"/>
  <c r="BS154" i="9"/>
  <c r="BS155" i="9"/>
  <c r="BS156" i="9"/>
  <c r="BS157" i="9"/>
  <c r="BS158" i="9"/>
  <c r="BS159" i="9"/>
  <c r="BS160" i="9"/>
  <c r="BS161" i="9"/>
  <c r="BS162" i="9"/>
  <c r="BS163" i="9"/>
  <c r="BS164" i="9"/>
  <c r="BS165" i="9"/>
  <c r="BS166" i="9"/>
  <c r="BS167" i="9"/>
  <c r="BS168" i="9"/>
  <c r="BS169" i="9"/>
  <c r="BS170" i="9"/>
  <c r="BS171" i="9"/>
  <c r="BS172" i="9"/>
  <c r="BS173" i="9"/>
  <c r="BS174" i="9"/>
  <c r="BS175" i="9"/>
  <c r="BS176" i="9"/>
  <c r="BS177" i="9"/>
  <c r="BS178" i="9"/>
  <c r="BS179" i="9"/>
  <c r="BS180" i="9"/>
  <c r="BS181" i="9"/>
  <c r="BS182" i="9"/>
  <c r="BS183" i="9"/>
  <c r="BS184" i="9"/>
  <c r="BS185" i="9"/>
  <c r="BS186" i="9"/>
  <c r="BS187" i="9"/>
  <c r="BS188" i="9"/>
  <c r="BS189" i="9"/>
  <c r="BS190" i="9"/>
  <c r="BS191" i="9"/>
  <c r="BS192" i="9"/>
  <c r="BS193" i="9"/>
  <c r="BS194" i="9"/>
  <c r="BS195" i="9"/>
  <c r="BS196" i="9"/>
  <c r="BS197" i="9"/>
  <c r="BS198" i="9"/>
  <c r="BS199" i="9"/>
  <c r="BS200" i="9"/>
  <c r="BS201" i="9"/>
  <c r="BS202" i="9"/>
  <c r="BS203" i="9"/>
  <c r="BS204" i="9"/>
  <c r="BS205" i="9"/>
  <c r="BS206" i="9"/>
  <c r="BS207" i="9"/>
  <c r="BS208" i="9"/>
  <c r="BS209" i="9"/>
  <c r="BS210" i="9"/>
  <c r="BS211" i="9"/>
  <c r="BS212" i="9"/>
  <c r="BS213" i="9"/>
  <c r="BS214" i="9"/>
  <c r="BS215" i="9"/>
  <c r="BS216" i="9"/>
  <c r="BS217" i="9"/>
  <c r="BS218" i="9"/>
  <c r="BS219" i="9"/>
  <c r="BS220" i="9"/>
  <c r="BS221" i="9"/>
  <c r="BS222" i="9"/>
  <c r="BS223" i="9"/>
  <c r="BS224" i="9"/>
  <c r="BS225" i="9"/>
  <c r="BS226" i="9"/>
  <c r="BS227" i="9"/>
  <c r="BS228" i="9"/>
  <c r="BS229" i="9"/>
  <c r="BS230" i="9"/>
  <c r="BS231" i="9"/>
  <c r="BS232" i="9"/>
  <c r="BS233" i="9"/>
  <c r="BS234" i="9"/>
  <c r="BS235" i="9"/>
  <c r="BS236" i="9"/>
  <c r="BS237" i="9"/>
  <c r="BS238" i="9"/>
  <c r="BS239" i="9"/>
  <c r="BS240" i="9"/>
  <c r="BS241" i="9"/>
  <c r="BS242" i="9"/>
  <c r="BS243" i="9"/>
  <c r="BS244" i="9"/>
  <c r="BS245" i="9"/>
  <c r="BS246" i="9"/>
  <c r="BS247" i="9"/>
  <c r="BS248" i="9"/>
  <c r="BS249" i="9"/>
  <c r="BS250" i="9"/>
  <c r="BS251" i="9"/>
  <c r="BS252" i="9"/>
  <c r="BS253" i="9"/>
  <c r="BS254" i="9"/>
  <c r="BS255" i="9"/>
  <c r="BS256" i="9"/>
  <c r="BS257" i="9"/>
  <c r="BS258" i="9"/>
  <c r="BS259" i="9"/>
  <c r="BS260" i="9"/>
  <c r="BS261" i="9"/>
  <c r="BS262" i="9"/>
  <c r="BS263" i="9"/>
  <c r="BS264" i="9"/>
  <c r="BS265" i="9"/>
  <c r="BS266" i="9"/>
  <c r="BS267" i="9"/>
  <c r="BS268" i="9"/>
  <c r="BS269" i="9"/>
  <c r="BS270" i="9"/>
  <c r="BS271" i="9"/>
  <c r="BS272" i="9"/>
  <c r="BS273" i="9"/>
  <c r="BS274" i="9"/>
  <c r="BS275" i="9"/>
  <c r="BS276" i="9"/>
  <c r="BS277" i="9"/>
  <c r="BS278" i="9"/>
  <c r="BS279" i="9"/>
  <c r="BS280" i="9"/>
  <c r="BS281" i="9"/>
  <c r="BS282" i="9"/>
  <c r="BS283" i="9"/>
  <c r="BS284" i="9"/>
  <c r="BS285" i="9"/>
  <c r="BS286" i="9"/>
  <c r="BS287" i="9"/>
  <c r="BS288" i="9"/>
  <c r="BS289" i="9"/>
  <c r="BS290" i="9"/>
  <c r="BS291" i="9"/>
  <c r="BS292" i="9"/>
  <c r="BS293" i="9"/>
  <c r="BS294" i="9"/>
  <c r="BS295" i="9"/>
  <c r="BS296" i="9"/>
  <c r="BS297" i="9"/>
  <c r="BS298" i="9"/>
  <c r="BS299" i="9"/>
  <c r="BS300" i="9"/>
  <c r="BS301" i="9"/>
  <c r="BS302" i="9"/>
  <c r="BS303" i="9"/>
  <c r="BS304" i="9"/>
  <c r="BS305" i="9"/>
  <c r="BS306" i="9"/>
  <c r="BS307" i="9"/>
  <c r="BS308" i="9"/>
  <c r="BS309" i="9"/>
  <c r="BS310" i="9"/>
  <c r="BS311" i="9"/>
  <c r="BS312" i="9"/>
  <c r="BS313" i="9"/>
  <c r="BS314" i="9"/>
  <c r="BS315" i="9"/>
  <c r="BS316" i="9"/>
  <c r="BS317" i="9"/>
  <c r="BS318" i="9"/>
  <c r="BS319" i="9"/>
  <c r="BS320" i="9"/>
  <c r="BS321" i="9"/>
  <c r="BS322" i="9"/>
  <c r="BS323" i="9"/>
  <c r="BS324" i="9"/>
  <c r="BS325" i="9"/>
  <c r="BS326" i="9"/>
  <c r="BS327" i="9"/>
  <c r="BS328" i="9"/>
  <c r="BS329" i="9"/>
  <c r="BS330" i="9"/>
  <c r="BS331" i="9"/>
  <c r="BS332" i="9"/>
  <c r="BS333" i="9"/>
  <c r="BS334" i="9"/>
  <c r="BS335" i="9"/>
  <c r="BS336" i="9"/>
  <c r="BS337" i="9"/>
  <c r="BS338" i="9"/>
  <c r="BS339" i="9"/>
  <c r="BS340" i="9"/>
  <c r="BS341" i="9"/>
  <c r="BS342" i="9"/>
  <c r="BS343" i="9"/>
  <c r="BS344" i="9"/>
  <c r="BS345" i="9"/>
  <c r="BS346" i="9"/>
  <c r="BS347" i="9"/>
  <c r="BS348" i="9"/>
  <c r="BS349" i="9"/>
  <c r="BS350" i="9"/>
  <c r="BS351" i="9"/>
  <c r="BS352" i="9"/>
  <c r="BS353" i="9"/>
  <c r="BS354" i="9"/>
  <c r="BS355" i="9"/>
  <c r="BS356" i="9"/>
  <c r="BS357" i="9"/>
  <c r="BS358" i="9"/>
  <c r="BS359" i="9"/>
  <c r="BS360" i="9"/>
  <c r="BS361" i="9"/>
  <c r="BS362" i="9"/>
  <c r="BS363" i="9"/>
  <c r="BS364" i="9"/>
  <c r="BS365" i="9"/>
  <c r="BS366" i="9"/>
  <c r="BS367" i="9"/>
  <c r="BS368" i="9"/>
  <c r="BO17" i="9"/>
  <c r="BO18" i="9"/>
  <c r="BO19" i="9"/>
  <c r="BO20" i="9"/>
  <c r="BO21" i="9"/>
  <c r="BO22" i="9"/>
  <c r="BO23" i="9"/>
  <c r="BO24" i="9"/>
  <c r="BO25" i="9"/>
  <c r="BO26" i="9"/>
  <c r="BO27" i="9"/>
  <c r="BO28" i="9"/>
  <c r="BO29" i="9"/>
  <c r="BO30" i="9"/>
  <c r="BO31" i="9"/>
  <c r="BO32" i="9"/>
  <c r="BO33" i="9"/>
  <c r="BO34" i="9"/>
  <c r="BO35" i="9"/>
  <c r="BO36" i="9"/>
  <c r="BO37" i="9"/>
  <c r="BO38" i="9"/>
  <c r="BO39" i="9"/>
  <c r="BO40" i="9"/>
  <c r="BO41" i="9"/>
  <c r="BO42" i="9"/>
  <c r="BO43" i="9"/>
  <c r="BO44" i="9"/>
  <c r="BO45" i="9"/>
  <c r="BO46" i="9"/>
  <c r="BO47" i="9"/>
  <c r="BO48" i="9"/>
  <c r="BO49" i="9"/>
  <c r="BO50" i="9"/>
  <c r="BO51" i="9"/>
  <c r="BO52" i="9"/>
  <c r="BO53" i="9"/>
  <c r="BO54" i="9"/>
  <c r="BO55" i="9"/>
  <c r="BO56" i="9"/>
  <c r="BO57" i="9"/>
  <c r="BO58" i="9"/>
  <c r="BO59" i="9"/>
  <c r="BO60" i="9"/>
  <c r="BO61" i="9"/>
  <c r="BO62" i="9"/>
  <c r="BO63" i="9"/>
  <c r="BO64" i="9"/>
  <c r="BO65" i="9"/>
  <c r="BO66" i="9"/>
  <c r="BO67" i="9"/>
  <c r="BO68" i="9"/>
  <c r="BO69" i="9"/>
  <c r="BO70" i="9"/>
  <c r="BO71" i="9"/>
  <c r="BO72" i="9"/>
  <c r="BO73" i="9"/>
  <c r="BO74" i="9"/>
  <c r="BO75" i="9"/>
  <c r="BO76" i="9"/>
  <c r="BO77" i="9"/>
  <c r="BO78" i="9"/>
  <c r="BO79" i="9"/>
  <c r="BO80" i="9"/>
  <c r="BO81" i="9"/>
  <c r="BO82" i="9"/>
  <c r="BO83" i="9"/>
  <c r="BO84" i="9"/>
  <c r="BO85" i="9"/>
  <c r="BO86" i="9"/>
  <c r="BO87" i="9"/>
  <c r="BO88" i="9"/>
  <c r="BO89" i="9"/>
  <c r="BO90" i="9"/>
  <c r="BO91" i="9"/>
  <c r="BO92" i="9"/>
  <c r="BO93" i="9"/>
  <c r="BO94" i="9"/>
  <c r="BO95" i="9"/>
  <c r="BO96" i="9"/>
  <c r="BO97" i="9"/>
  <c r="BO98" i="9"/>
  <c r="BO99" i="9"/>
  <c r="BO100" i="9"/>
  <c r="BO101" i="9"/>
  <c r="BO102" i="9"/>
  <c r="BO103" i="9"/>
  <c r="BO104" i="9"/>
  <c r="BO105" i="9"/>
  <c r="BO106" i="9"/>
  <c r="BO107" i="9"/>
  <c r="BO108" i="9"/>
  <c r="BO109" i="9"/>
  <c r="BO110" i="9"/>
  <c r="BO111" i="9"/>
  <c r="BO112" i="9"/>
  <c r="BO113" i="9"/>
  <c r="BO114" i="9"/>
  <c r="BO115" i="9"/>
  <c r="BO116" i="9"/>
  <c r="BO117" i="9"/>
  <c r="BO118" i="9"/>
  <c r="BO119" i="9"/>
  <c r="BO120" i="9"/>
  <c r="BO121" i="9"/>
  <c r="BO122" i="9"/>
  <c r="BO123" i="9"/>
  <c r="BO124" i="9"/>
  <c r="BO125" i="9"/>
  <c r="BO126" i="9"/>
  <c r="BO127" i="9"/>
  <c r="BO128" i="9"/>
  <c r="BO129" i="9"/>
  <c r="BO130" i="9"/>
  <c r="BO131" i="9"/>
  <c r="BO132" i="9"/>
  <c r="BO133" i="9"/>
  <c r="BO134" i="9"/>
  <c r="BO135" i="9"/>
  <c r="BO136" i="9"/>
  <c r="BO137" i="9"/>
  <c r="BO138" i="9"/>
  <c r="BO139" i="9"/>
  <c r="BO140" i="9"/>
  <c r="BO141" i="9"/>
  <c r="BO142" i="9"/>
  <c r="BO143" i="9"/>
  <c r="BO144" i="9"/>
  <c r="BO145" i="9"/>
  <c r="BO146" i="9"/>
  <c r="BO147" i="9"/>
  <c r="BO148" i="9"/>
  <c r="BO149" i="9"/>
  <c r="BO150" i="9"/>
  <c r="BO151" i="9"/>
  <c r="BO152" i="9"/>
  <c r="BO153" i="9"/>
  <c r="BO154" i="9"/>
  <c r="BO155" i="9"/>
  <c r="BO156" i="9"/>
  <c r="BO157" i="9"/>
  <c r="BO158" i="9"/>
  <c r="BO159" i="9"/>
  <c r="BO160" i="9"/>
  <c r="BO161" i="9"/>
  <c r="BO162" i="9"/>
  <c r="BO163" i="9"/>
  <c r="BO164" i="9"/>
  <c r="BO165" i="9"/>
  <c r="BO166" i="9"/>
  <c r="BO167" i="9"/>
  <c r="BO168" i="9"/>
  <c r="BO169" i="9"/>
  <c r="BO170" i="9"/>
  <c r="BO171" i="9"/>
  <c r="BO172" i="9"/>
  <c r="BO173" i="9"/>
  <c r="BO174" i="9"/>
  <c r="BO175" i="9"/>
  <c r="BO176" i="9"/>
  <c r="BO177" i="9"/>
  <c r="BO178" i="9"/>
  <c r="BO179" i="9"/>
  <c r="BO180" i="9"/>
  <c r="BO181" i="9"/>
  <c r="BO182" i="9"/>
  <c r="BO183" i="9"/>
  <c r="BO184" i="9"/>
  <c r="BO185" i="9"/>
  <c r="BO186" i="9"/>
  <c r="BO187" i="9"/>
  <c r="BO188" i="9"/>
  <c r="BO189" i="9"/>
  <c r="BO190" i="9"/>
  <c r="BO191" i="9"/>
  <c r="BO192" i="9"/>
  <c r="BO193" i="9"/>
  <c r="BO194" i="9"/>
  <c r="BO195" i="9"/>
  <c r="BO196" i="9"/>
  <c r="BO197" i="9"/>
  <c r="BO198" i="9"/>
  <c r="BO199" i="9"/>
  <c r="BO200" i="9"/>
  <c r="BO201" i="9"/>
  <c r="BO202" i="9"/>
  <c r="BO203" i="9"/>
  <c r="BO204" i="9"/>
  <c r="BO205" i="9"/>
  <c r="BO206" i="9"/>
  <c r="BO207" i="9"/>
  <c r="BO208" i="9"/>
  <c r="BO209" i="9"/>
  <c r="BO210" i="9"/>
  <c r="BO211" i="9"/>
  <c r="BO212" i="9"/>
  <c r="BO213" i="9"/>
  <c r="BO214" i="9"/>
  <c r="BO215" i="9"/>
  <c r="BO216" i="9"/>
  <c r="BO217" i="9"/>
  <c r="BO218" i="9"/>
  <c r="BO219" i="9"/>
  <c r="BO220" i="9"/>
  <c r="BO221" i="9"/>
  <c r="BO222" i="9"/>
  <c r="BO223" i="9"/>
  <c r="BO224" i="9"/>
  <c r="BO225" i="9"/>
  <c r="BO226" i="9"/>
  <c r="BO227" i="9"/>
  <c r="BO228" i="9"/>
  <c r="BO229" i="9"/>
  <c r="BO230" i="9"/>
  <c r="BO231" i="9"/>
  <c r="BO232" i="9"/>
  <c r="BO233" i="9"/>
  <c r="BO234" i="9"/>
  <c r="BO235" i="9"/>
  <c r="BO236" i="9"/>
  <c r="BO237" i="9"/>
  <c r="BO238" i="9"/>
  <c r="BO239" i="9"/>
  <c r="BO240" i="9"/>
  <c r="BO241" i="9"/>
  <c r="BO242" i="9"/>
  <c r="BO243" i="9"/>
  <c r="BO244" i="9"/>
  <c r="BO245" i="9"/>
  <c r="BO246" i="9"/>
  <c r="BO247" i="9"/>
  <c r="BO248" i="9"/>
  <c r="BO249" i="9"/>
  <c r="BO250" i="9"/>
  <c r="BO251" i="9"/>
  <c r="BO252" i="9"/>
  <c r="BO253" i="9"/>
  <c r="BO254" i="9"/>
  <c r="BO255" i="9"/>
  <c r="BO256" i="9"/>
  <c r="BO257" i="9"/>
  <c r="BO258" i="9"/>
  <c r="BO259" i="9"/>
  <c r="BO260" i="9"/>
  <c r="BO261" i="9"/>
  <c r="BO262" i="9"/>
  <c r="BO263" i="9"/>
  <c r="BO264" i="9"/>
  <c r="BO265" i="9"/>
  <c r="BO266" i="9"/>
  <c r="BO267" i="9"/>
  <c r="BO268" i="9"/>
  <c r="BO269" i="9"/>
  <c r="BO270" i="9"/>
  <c r="BO271" i="9"/>
  <c r="BO272" i="9"/>
  <c r="BO273" i="9"/>
  <c r="BO274" i="9"/>
  <c r="BO275" i="9"/>
  <c r="BO276" i="9"/>
  <c r="BO277" i="9"/>
  <c r="BO278" i="9"/>
  <c r="BO279" i="9"/>
  <c r="BO280" i="9"/>
  <c r="BO281" i="9"/>
  <c r="BO282" i="9"/>
  <c r="BO283" i="9"/>
  <c r="BO284" i="9"/>
  <c r="BO285" i="9"/>
  <c r="BO286" i="9"/>
  <c r="BO287" i="9"/>
  <c r="BO288" i="9"/>
  <c r="BO289" i="9"/>
  <c r="BO290" i="9"/>
  <c r="BO291" i="9"/>
  <c r="BO292" i="9"/>
  <c r="BO293" i="9"/>
  <c r="BO294" i="9"/>
  <c r="BO295" i="9"/>
  <c r="BO296" i="9"/>
  <c r="BO297" i="9"/>
  <c r="BO298" i="9"/>
  <c r="BO299" i="9"/>
  <c r="BO300" i="9"/>
  <c r="BO301" i="9"/>
  <c r="BO302" i="9"/>
  <c r="BO303" i="9"/>
  <c r="BO304" i="9"/>
  <c r="BO305" i="9"/>
  <c r="BO306" i="9"/>
  <c r="BO307" i="9"/>
  <c r="BO308" i="9"/>
  <c r="BO309" i="9"/>
  <c r="BO310" i="9"/>
  <c r="BO311" i="9"/>
  <c r="BO312" i="9"/>
  <c r="BO313" i="9"/>
  <c r="BO314" i="9"/>
  <c r="BO315" i="9"/>
  <c r="BO316" i="9"/>
  <c r="BO317" i="9"/>
  <c r="BO318" i="9"/>
  <c r="BO319" i="9"/>
  <c r="BO320" i="9"/>
  <c r="BO321" i="9"/>
  <c r="BO322" i="9"/>
  <c r="BO323" i="9"/>
  <c r="BO324" i="9"/>
  <c r="BO325" i="9"/>
  <c r="BO326" i="9"/>
  <c r="BO327" i="9"/>
  <c r="BO328" i="9"/>
  <c r="BO329" i="9"/>
  <c r="BO330" i="9"/>
  <c r="BO331" i="9"/>
  <c r="BO332" i="9"/>
  <c r="BO333" i="9"/>
  <c r="BO334" i="9"/>
  <c r="BO335" i="9"/>
  <c r="BO336" i="9"/>
  <c r="BO337" i="9"/>
  <c r="BO338" i="9"/>
  <c r="BO339" i="9"/>
  <c r="BO340" i="9"/>
  <c r="BO341" i="9"/>
  <c r="BO342" i="9"/>
  <c r="BO343" i="9"/>
  <c r="BO344" i="9"/>
  <c r="BO345" i="9"/>
  <c r="BO346" i="9"/>
  <c r="BO347" i="9"/>
  <c r="BO348" i="9"/>
  <c r="BO349" i="9"/>
  <c r="BO350" i="9"/>
  <c r="BO351" i="9"/>
  <c r="BO352" i="9"/>
  <c r="BO353" i="9"/>
  <c r="BO354" i="9"/>
  <c r="BO355" i="9"/>
  <c r="BO356" i="9"/>
  <c r="BO357" i="9"/>
  <c r="BO358" i="9"/>
  <c r="BO359" i="9"/>
  <c r="BO360" i="9"/>
  <c r="BO361" i="9"/>
  <c r="BO362" i="9"/>
  <c r="BO363" i="9"/>
  <c r="BO364" i="9"/>
  <c r="BO365" i="9"/>
  <c r="BO366" i="9"/>
  <c r="BO367" i="9"/>
  <c r="BO368" i="9"/>
  <c r="BK17" i="9"/>
  <c r="BK18" i="9"/>
  <c r="BK19" i="9"/>
  <c r="BK20" i="9"/>
  <c r="BK21" i="9"/>
  <c r="BK22" i="9"/>
  <c r="BK23" i="9"/>
  <c r="BK24" i="9"/>
  <c r="BK25" i="9"/>
  <c r="BK26" i="9"/>
  <c r="BK27" i="9"/>
  <c r="BK28" i="9"/>
  <c r="BK29" i="9"/>
  <c r="BK30" i="9"/>
  <c r="BK31" i="9"/>
  <c r="BK32" i="9"/>
  <c r="BK33" i="9"/>
  <c r="BK34" i="9"/>
  <c r="BK35" i="9"/>
  <c r="BK36" i="9"/>
  <c r="BK37" i="9"/>
  <c r="BK38" i="9"/>
  <c r="BK39" i="9"/>
  <c r="BK40" i="9"/>
  <c r="BK41" i="9"/>
  <c r="BK42" i="9"/>
  <c r="BK43" i="9"/>
  <c r="BK44" i="9"/>
  <c r="BK45" i="9"/>
  <c r="BK46" i="9"/>
  <c r="BK47" i="9"/>
  <c r="BK48" i="9"/>
  <c r="BK49" i="9"/>
  <c r="BK50" i="9"/>
  <c r="BK51" i="9"/>
  <c r="BK52" i="9"/>
  <c r="BK53" i="9"/>
  <c r="BK54" i="9"/>
  <c r="BK55" i="9"/>
  <c r="BK56" i="9"/>
  <c r="BK57" i="9"/>
  <c r="BK58" i="9"/>
  <c r="BK59" i="9"/>
  <c r="BK60" i="9"/>
  <c r="BK61" i="9"/>
  <c r="BK62" i="9"/>
  <c r="BK63" i="9"/>
  <c r="BK64" i="9"/>
  <c r="BK65" i="9"/>
  <c r="BK66" i="9"/>
  <c r="BK67" i="9"/>
  <c r="BK68" i="9"/>
  <c r="BK69" i="9"/>
  <c r="BK70" i="9"/>
  <c r="BK71" i="9"/>
  <c r="BK72" i="9"/>
  <c r="BK73" i="9"/>
  <c r="BK74" i="9"/>
  <c r="BK75" i="9"/>
  <c r="BK76" i="9"/>
  <c r="BK77" i="9"/>
  <c r="BK78" i="9"/>
  <c r="BK79" i="9"/>
  <c r="BK80" i="9"/>
  <c r="BK81" i="9"/>
  <c r="BK82" i="9"/>
  <c r="BK83" i="9"/>
  <c r="BK84" i="9"/>
  <c r="BK85" i="9"/>
  <c r="BK86" i="9"/>
  <c r="BK87" i="9"/>
  <c r="BK88" i="9"/>
  <c r="BK89" i="9"/>
  <c r="BK90" i="9"/>
  <c r="BK91" i="9"/>
  <c r="BK92" i="9"/>
  <c r="BK93" i="9"/>
  <c r="BK94" i="9"/>
  <c r="BK95" i="9"/>
  <c r="BK96" i="9"/>
  <c r="BK97" i="9"/>
  <c r="BK98" i="9"/>
  <c r="BK99" i="9"/>
  <c r="BK100" i="9"/>
  <c r="BK101" i="9"/>
  <c r="BK102" i="9"/>
  <c r="BK103" i="9"/>
  <c r="BK104" i="9"/>
  <c r="BK105" i="9"/>
  <c r="BK106" i="9"/>
  <c r="BK107" i="9"/>
  <c r="BK108" i="9"/>
  <c r="BK109" i="9"/>
  <c r="BK110" i="9"/>
  <c r="BK111" i="9"/>
  <c r="BK112" i="9"/>
  <c r="BK113" i="9"/>
  <c r="BK114" i="9"/>
  <c r="BK115" i="9"/>
  <c r="BK116" i="9"/>
  <c r="BK117" i="9"/>
  <c r="BK118" i="9"/>
  <c r="BK119" i="9"/>
  <c r="BK120" i="9"/>
  <c r="BK121" i="9"/>
  <c r="BK122" i="9"/>
  <c r="BK123" i="9"/>
  <c r="BK124" i="9"/>
  <c r="BK125" i="9"/>
  <c r="BK126" i="9"/>
  <c r="BK127" i="9"/>
  <c r="BK128" i="9"/>
  <c r="BK129" i="9"/>
  <c r="BK130" i="9"/>
  <c r="BK131" i="9"/>
  <c r="BK132" i="9"/>
  <c r="BK133" i="9"/>
  <c r="BK134" i="9"/>
  <c r="BK135" i="9"/>
  <c r="BK136" i="9"/>
  <c r="BK137" i="9"/>
  <c r="BK138" i="9"/>
  <c r="BK139" i="9"/>
  <c r="BK140" i="9"/>
  <c r="BK141" i="9"/>
  <c r="BK142" i="9"/>
  <c r="BK143" i="9"/>
  <c r="BK144" i="9"/>
  <c r="BK145" i="9"/>
  <c r="BK146" i="9"/>
  <c r="BK147" i="9"/>
  <c r="BK148" i="9"/>
  <c r="BK149" i="9"/>
  <c r="BK150" i="9"/>
  <c r="BK151" i="9"/>
  <c r="BK152" i="9"/>
  <c r="BK153" i="9"/>
  <c r="BK154" i="9"/>
  <c r="BK155" i="9"/>
  <c r="BK156" i="9"/>
  <c r="BK157" i="9"/>
  <c r="BK158" i="9"/>
  <c r="BK159" i="9"/>
  <c r="BK160" i="9"/>
  <c r="BK161" i="9"/>
  <c r="BK162" i="9"/>
  <c r="BK163" i="9"/>
  <c r="BK164" i="9"/>
  <c r="BK165" i="9"/>
  <c r="BK166" i="9"/>
  <c r="BK167" i="9"/>
  <c r="BK168" i="9"/>
  <c r="BK169" i="9"/>
  <c r="BK170" i="9"/>
  <c r="BK171" i="9"/>
  <c r="BK172" i="9"/>
  <c r="BK173" i="9"/>
  <c r="BK174" i="9"/>
  <c r="BK175" i="9"/>
  <c r="BK176" i="9"/>
  <c r="BK177" i="9"/>
  <c r="BK178" i="9"/>
  <c r="BK179" i="9"/>
  <c r="BK180" i="9"/>
  <c r="BK181" i="9"/>
  <c r="BK182" i="9"/>
  <c r="BK183" i="9"/>
  <c r="BK184" i="9"/>
  <c r="BK185" i="9"/>
  <c r="BK186" i="9"/>
  <c r="BK187" i="9"/>
  <c r="BK188" i="9"/>
  <c r="BK189" i="9"/>
  <c r="BK190" i="9"/>
  <c r="BK191" i="9"/>
  <c r="BK192" i="9"/>
  <c r="BK193" i="9"/>
  <c r="BK194" i="9"/>
  <c r="BK195" i="9"/>
  <c r="BK196" i="9"/>
  <c r="BK197" i="9"/>
  <c r="BK198" i="9"/>
  <c r="BK199" i="9"/>
  <c r="BK200" i="9"/>
  <c r="BK201" i="9"/>
  <c r="BK202" i="9"/>
  <c r="BK203" i="9"/>
  <c r="BK204" i="9"/>
  <c r="BK205" i="9"/>
  <c r="BK206" i="9"/>
  <c r="BK207" i="9"/>
  <c r="BK208" i="9"/>
  <c r="BK209" i="9"/>
  <c r="BK210" i="9"/>
  <c r="BK211" i="9"/>
  <c r="BK212" i="9"/>
  <c r="BK213" i="9"/>
  <c r="BK214" i="9"/>
  <c r="BK215" i="9"/>
  <c r="BK216" i="9"/>
  <c r="BK217" i="9"/>
  <c r="BK218" i="9"/>
  <c r="BK219" i="9"/>
  <c r="BK220" i="9"/>
  <c r="BK221" i="9"/>
  <c r="BK222" i="9"/>
  <c r="BK223" i="9"/>
  <c r="BK224" i="9"/>
  <c r="BK225" i="9"/>
  <c r="BK226" i="9"/>
  <c r="BK227" i="9"/>
  <c r="BK228" i="9"/>
  <c r="BK229" i="9"/>
  <c r="BK230" i="9"/>
  <c r="BK231" i="9"/>
  <c r="BK232" i="9"/>
  <c r="BK233" i="9"/>
  <c r="BK234" i="9"/>
  <c r="BK235" i="9"/>
  <c r="BK236" i="9"/>
  <c r="BK237" i="9"/>
  <c r="BK238" i="9"/>
  <c r="BK239" i="9"/>
  <c r="BK240" i="9"/>
  <c r="BK241" i="9"/>
  <c r="BK242" i="9"/>
  <c r="BK243" i="9"/>
  <c r="BK244" i="9"/>
  <c r="BK245" i="9"/>
  <c r="BK246" i="9"/>
  <c r="BK247" i="9"/>
  <c r="BK248" i="9"/>
  <c r="BK249" i="9"/>
  <c r="BK250" i="9"/>
  <c r="BK251" i="9"/>
  <c r="BK252" i="9"/>
  <c r="BK253" i="9"/>
  <c r="BK254" i="9"/>
  <c r="BK255" i="9"/>
  <c r="BK256" i="9"/>
  <c r="BK257" i="9"/>
  <c r="BK258" i="9"/>
  <c r="BK259" i="9"/>
  <c r="BK260" i="9"/>
  <c r="BK261" i="9"/>
  <c r="BK262" i="9"/>
  <c r="BK263" i="9"/>
  <c r="BK264" i="9"/>
  <c r="BK265" i="9"/>
  <c r="BK266" i="9"/>
  <c r="BK267" i="9"/>
  <c r="BK268" i="9"/>
  <c r="BK269" i="9"/>
  <c r="BK270" i="9"/>
  <c r="BK271" i="9"/>
  <c r="BK272" i="9"/>
  <c r="BK273" i="9"/>
  <c r="BK274" i="9"/>
  <c r="BK275" i="9"/>
  <c r="BK276" i="9"/>
  <c r="BK277" i="9"/>
  <c r="BK278" i="9"/>
  <c r="BK279" i="9"/>
  <c r="BK280" i="9"/>
  <c r="BK281" i="9"/>
  <c r="BK282" i="9"/>
  <c r="BK283" i="9"/>
  <c r="BK284" i="9"/>
  <c r="BK285" i="9"/>
  <c r="BK286" i="9"/>
  <c r="BK287" i="9"/>
  <c r="BK288" i="9"/>
  <c r="BK289" i="9"/>
  <c r="BK290" i="9"/>
  <c r="BK291" i="9"/>
  <c r="BK292" i="9"/>
  <c r="BK293" i="9"/>
  <c r="BK294" i="9"/>
  <c r="BK295" i="9"/>
  <c r="BK296" i="9"/>
  <c r="BK297" i="9"/>
  <c r="BK298" i="9"/>
  <c r="BK299" i="9"/>
  <c r="BK300" i="9"/>
  <c r="BK301" i="9"/>
  <c r="BK302" i="9"/>
  <c r="BK303" i="9"/>
  <c r="BK304" i="9"/>
  <c r="BK305" i="9"/>
  <c r="BK306" i="9"/>
  <c r="BK307" i="9"/>
  <c r="BK308" i="9"/>
  <c r="BK309" i="9"/>
  <c r="BK310" i="9"/>
  <c r="BK311" i="9"/>
  <c r="BK312" i="9"/>
  <c r="BK313" i="9"/>
  <c r="BK314" i="9"/>
  <c r="BK315" i="9"/>
  <c r="BK316" i="9"/>
  <c r="BK317" i="9"/>
  <c r="BK318" i="9"/>
  <c r="BK319" i="9"/>
  <c r="BK320" i="9"/>
  <c r="BK321" i="9"/>
  <c r="BK322" i="9"/>
  <c r="BK323" i="9"/>
  <c r="BK324" i="9"/>
  <c r="BK325" i="9"/>
  <c r="BK326" i="9"/>
  <c r="BK327" i="9"/>
  <c r="BK328" i="9"/>
  <c r="BK329" i="9"/>
  <c r="BK330" i="9"/>
  <c r="BK331" i="9"/>
  <c r="BK332" i="9"/>
  <c r="BK333" i="9"/>
  <c r="BK334" i="9"/>
  <c r="BK335" i="9"/>
  <c r="BK336" i="9"/>
  <c r="BK337" i="9"/>
  <c r="BK338" i="9"/>
  <c r="BK339" i="9"/>
  <c r="BK340" i="9"/>
  <c r="BK341" i="9"/>
  <c r="BK342" i="9"/>
  <c r="BK343" i="9"/>
  <c r="BK344" i="9"/>
  <c r="BK345" i="9"/>
  <c r="BK346" i="9"/>
  <c r="BK347" i="9"/>
  <c r="BK348" i="9"/>
  <c r="BK349" i="9"/>
  <c r="BK350" i="9"/>
  <c r="BK351" i="9"/>
  <c r="BK352" i="9"/>
  <c r="BK353" i="9"/>
  <c r="BK354" i="9"/>
  <c r="BK355" i="9"/>
  <c r="BK356" i="9"/>
  <c r="BK357" i="9"/>
  <c r="BK358" i="9"/>
  <c r="BK359" i="9"/>
  <c r="BK360" i="9"/>
  <c r="BK361" i="9"/>
  <c r="BK362" i="9"/>
  <c r="BK363" i="9"/>
  <c r="BK364" i="9"/>
  <c r="BK365" i="9"/>
  <c r="BK366" i="9"/>
  <c r="BK367" i="9"/>
  <c r="BK368" i="9"/>
  <c r="BG17" i="9"/>
  <c r="BG18" i="9"/>
  <c r="BG19" i="9"/>
  <c r="BG20" i="9"/>
  <c r="BG21" i="9"/>
  <c r="BG22" i="9"/>
  <c r="BG23" i="9"/>
  <c r="BG24" i="9"/>
  <c r="BG25" i="9"/>
  <c r="BG26" i="9"/>
  <c r="BG27" i="9"/>
  <c r="BG28" i="9"/>
  <c r="BG29" i="9"/>
  <c r="BG30" i="9"/>
  <c r="BG31" i="9"/>
  <c r="BG32" i="9"/>
  <c r="BG33" i="9"/>
  <c r="BG34" i="9"/>
  <c r="BG35" i="9"/>
  <c r="BG36" i="9"/>
  <c r="BG37" i="9"/>
  <c r="BG38" i="9"/>
  <c r="BG39" i="9"/>
  <c r="BG40" i="9"/>
  <c r="BG41" i="9"/>
  <c r="BG42" i="9"/>
  <c r="BG43" i="9"/>
  <c r="BG44" i="9"/>
  <c r="BG45" i="9"/>
  <c r="BG46" i="9"/>
  <c r="BG47" i="9"/>
  <c r="BG48" i="9"/>
  <c r="BG49" i="9"/>
  <c r="BG50" i="9"/>
  <c r="BG51" i="9"/>
  <c r="BG52" i="9"/>
  <c r="BG53" i="9"/>
  <c r="BG54" i="9"/>
  <c r="BG55" i="9"/>
  <c r="BG56" i="9"/>
  <c r="BG57" i="9"/>
  <c r="BG58" i="9"/>
  <c r="BG59" i="9"/>
  <c r="BG60" i="9"/>
  <c r="BG61" i="9"/>
  <c r="BG62" i="9"/>
  <c r="BG63" i="9"/>
  <c r="BG64" i="9"/>
  <c r="BG65" i="9"/>
  <c r="BG66" i="9"/>
  <c r="BG67" i="9"/>
  <c r="BG68" i="9"/>
  <c r="BG69" i="9"/>
  <c r="BG70" i="9"/>
  <c r="BG71" i="9"/>
  <c r="BG72" i="9"/>
  <c r="BG73" i="9"/>
  <c r="BG74" i="9"/>
  <c r="BG75" i="9"/>
  <c r="BG76" i="9"/>
  <c r="BG77" i="9"/>
  <c r="BG78" i="9"/>
  <c r="BG79" i="9"/>
  <c r="BG80" i="9"/>
  <c r="BG81" i="9"/>
  <c r="BG82" i="9"/>
  <c r="BG83" i="9"/>
  <c r="BG84" i="9"/>
  <c r="BG85" i="9"/>
  <c r="BG86" i="9"/>
  <c r="BG87" i="9"/>
  <c r="BG88" i="9"/>
  <c r="BG89" i="9"/>
  <c r="BG90" i="9"/>
  <c r="BG91" i="9"/>
  <c r="BG92" i="9"/>
  <c r="BG93" i="9"/>
  <c r="BG94" i="9"/>
  <c r="BG95" i="9"/>
  <c r="BG96" i="9"/>
  <c r="BG97" i="9"/>
  <c r="BG98" i="9"/>
  <c r="BG99" i="9"/>
  <c r="BG100" i="9"/>
  <c r="BG101" i="9"/>
  <c r="BG102" i="9"/>
  <c r="BG103" i="9"/>
  <c r="BG104" i="9"/>
  <c r="BG105" i="9"/>
  <c r="BG106" i="9"/>
  <c r="BG107" i="9"/>
  <c r="BG108" i="9"/>
  <c r="BG109" i="9"/>
  <c r="BG110" i="9"/>
  <c r="BG111" i="9"/>
  <c r="BG112" i="9"/>
  <c r="BG113" i="9"/>
  <c r="BG114" i="9"/>
  <c r="BG115" i="9"/>
  <c r="BG116" i="9"/>
  <c r="BG117" i="9"/>
  <c r="BG118" i="9"/>
  <c r="BG119" i="9"/>
  <c r="BG120" i="9"/>
  <c r="BG121" i="9"/>
  <c r="BG122" i="9"/>
  <c r="BG123" i="9"/>
  <c r="BG124" i="9"/>
  <c r="BG125" i="9"/>
  <c r="BG126" i="9"/>
  <c r="BG127" i="9"/>
  <c r="BG128" i="9"/>
  <c r="BG129" i="9"/>
  <c r="BG130" i="9"/>
  <c r="BG131" i="9"/>
  <c r="BG132" i="9"/>
  <c r="BG133" i="9"/>
  <c r="BG134" i="9"/>
  <c r="BG135" i="9"/>
  <c r="BG136" i="9"/>
  <c r="BG137" i="9"/>
  <c r="BG138" i="9"/>
  <c r="BG139" i="9"/>
  <c r="BG140" i="9"/>
  <c r="BG141" i="9"/>
  <c r="BG142" i="9"/>
  <c r="BG143" i="9"/>
  <c r="BG144" i="9"/>
  <c r="BG145" i="9"/>
  <c r="BG146" i="9"/>
  <c r="BG147" i="9"/>
  <c r="BG148" i="9"/>
  <c r="BG149" i="9"/>
  <c r="BG150" i="9"/>
  <c r="BG151" i="9"/>
  <c r="BG152" i="9"/>
  <c r="BG153" i="9"/>
  <c r="BG154" i="9"/>
  <c r="BG155" i="9"/>
  <c r="BG156" i="9"/>
  <c r="BG157" i="9"/>
  <c r="BG158" i="9"/>
  <c r="BG159" i="9"/>
  <c r="BG160" i="9"/>
  <c r="BG161" i="9"/>
  <c r="BG162" i="9"/>
  <c r="BG163" i="9"/>
  <c r="BG164" i="9"/>
  <c r="BG165" i="9"/>
  <c r="BG166" i="9"/>
  <c r="BG167" i="9"/>
  <c r="BG168" i="9"/>
  <c r="BG169" i="9"/>
  <c r="BG170" i="9"/>
  <c r="BG171" i="9"/>
  <c r="BG172" i="9"/>
  <c r="BG173" i="9"/>
  <c r="BG174" i="9"/>
  <c r="BG175" i="9"/>
  <c r="BG176" i="9"/>
  <c r="BG177" i="9"/>
  <c r="BG178" i="9"/>
  <c r="BG179" i="9"/>
  <c r="BG180" i="9"/>
  <c r="BG181" i="9"/>
  <c r="BG182" i="9"/>
  <c r="BG183" i="9"/>
  <c r="BG184" i="9"/>
  <c r="BG185" i="9"/>
  <c r="BG186" i="9"/>
  <c r="BG187" i="9"/>
  <c r="BG188" i="9"/>
  <c r="BG189" i="9"/>
  <c r="BG190" i="9"/>
  <c r="BG191" i="9"/>
  <c r="BG192" i="9"/>
  <c r="BG193" i="9"/>
  <c r="BG194" i="9"/>
  <c r="BG195" i="9"/>
  <c r="BG196" i="9"/>
  <c r="BG197" i="9"/>
  <c r="BG198" i="9"/>
  <c r="BG199" i="9"/>
  <c r="BG200" i="9"/>
  <c r="BG201" i="9"/>
  <c r="BG202" i="9"/>
  <c r="BG203" i="9"/>
  <c r="BG204" i="9"/>
  <c r="BG205" i="9"/>
  <c r="BG206" i="9"/>
  <c r="BG207" i="9"/>
  <c r="BG208" i="9"/>
  <c r="BG209" i="9"/>
  <c r="BG210" i="9"/>
  <c r="BG211" i="9"/>
  <c r="BG212" i="9"/>
  <c r="BG213" i="9"/>
  <c r="BG214" i="9"/>
  <c r="BG215" i="9"/>
  <c r="BG216" i="9"/>
  <c r="BG217" i="9"/>
  <c r="BG218" i="9"/>
  <c r="BG219" i="9"/>
  <c r="BG220" i="9"/>
  <c r="BG221" i="9"/>
  <c r="BG222" i="9"/>
  <c r="BG223" i="9"/>
  <c r="BG224" i="9"/>
  <c r="BG225" i="9"/>
  <c r="BG226" i="9"/>
  <c r="BG227" i="9"/>
  <c r="BG228" i="9"/>
  <c r="BG229" i="9"/>
  <c r="BG230" i="9"/>
  <c r="BG231" i="9"/>
  <c r="BG232" i="9"/>
  <c r="BG233" i="9"/>
  <c r="BG234" i="9"/>
  <c r="BG235" i="9"/>
  <c r="BG236" i="9"/>
  <c r="BG237" i="9"/>
  <c r="BG238" i="9"/>
  <c r="BG239" i="9"/>
  <c r="BG240" i="9"/>
  <c r="BG241" i="9"/>
  <c r="BG242" i="9"/>
  <c r="BG243" i="9"/>
  <c r="BG244" i="9"/>
  <c r="BG245" i="9"/>
  <c r="BG246" i="9"/>
  <c r="BG247" i="9"/>
  <c r="BG248" i="9"/>
  <c r="BG249" i="9"/>
  <c r="BG250" i="9"/>
  <c r="BG251" i="9"/>
  <c r="BG252" i="9"/>
  <c r="BG253" i="9"/>
  <c r="BG254" i="9"/>
  <c r="BG255" i="9"/>
  <c r="BG256" i="9"/>
  <c r="BG257" i="9"/>
  <c r="BG258" i="9"/>
  <c r="BG259" i="9"/>
  <c r="BG260" i="9"/>
  <c r="BG261" i="9"/>
  <c r="BG262" i="9"/>
  <c r="BG263" i="9"/>
  <c r="BG264" i="9"/>
  <c r="BG265" i="9"/>
  <c r="BG266" i="9"/>
  <c r="BG267" i="9"/>
  <c r="BG268" i="9"/>
  <c r="BG269" i="9"/>
  <c r="BG270" i="9"/>
  <c r="BG271" i="9"/>
  <c r="BG272" i="9"/>
  <c r="BG273" i="9"/>
  <c r="BG274" i="9"/>
  <c r="BG275" i="9"/>
  <c r="BG276" i="9"/>
  <c r="BG277" i="9"/>
  <c r="BG278" i="9"/>
  <c r="BG279" i="9"/>
  <c r="BG280" i="9"/>
  <c r="BG281" i="9"/>
  <c r="BG282" i="9"/>
  <c r="BG283" i="9"/>
  <c r="BG284" i="9"/>
  <c r="BG285" i="9"/>
  <c r="BG286" i="9"/>
  <c r="BG287" i="9"/>
  <c r="BG288" i="9"/>
  <c r="BG289" i="9"/>
  <c r="BG290" i="9"/>
  <c r="BG291" i="9"/>
  <c r="BG292" i="9"/>
  <c r="BG293" i="9"/>
  <c r="BG294" i="9"/>
  <c r="BG295" i="9"/>
  <c r="BG296" i="9"/>
  <c r="BG297" i="9"/>
  <c r="BG298" i="9"/>
  <c r="BG299" i="9"/>
  <c r="BG300" i="9"/>
  <c r="BG301" i="9"/>
  <c r="BG302" i="9"/>
  <c r="BG303" i="9"/>
  <c r="BG304" i="9"/>
  <c r="BG305" i="9"/>
  <c r="BG306" i="9"/>
  <c r="BG307" i="9"/>
  <c r="BG308" i="9"/>
  <c r="BG309" i="9"/>
  <c r="BG310" i="9"/>
  <c r="BG311" i="9"/>
  <c r="BG312" i="9"/>
  <c r="BG313" i="9"/>
  <c r="BG314" i="9"/>
  <c r="BG315" i="9"/>
  <c r="BG316" i="9"/>
  <c r="BG317" i="9"/>
  <c r="BG318" i="9"/>
  <c r="BG319" i="9"/>
  <c r="BG320" i="9"/>
  <c r="BG321" i="9"/>
  <c r="BG322" i="9"/>
  <c r="BG323" i="9"/>
  <c r="BG324" i="9"/>
  <c r="BG325" i="9"/>
  <c r="BG326" i="9"/>
  <c r="BG327" i="9"/>
  <c r="BG328" i="9"/>
  <c r="BG329" i="9"/>
  <c r="BG330" i="9"/>
  <c r="BG331" i="9"/>
  <c r="BG332" i="9"/>
  <c r="BG333" i="9"/>
  <c r="BG334" i="9"/>
  <c r="BG335" i="9"/>
  <c r="BG336" i="9"/>
  <c r="BG337" i="9"/>
  <c r="BG338" i="9"/>
  <c r="BG339" i="9"/>
  <c r="BG340" i="9"/>
  <c r="BG341" i="9"/>
  <c r="BG342" i="9"/>
  <c r="BG343" i="9"/>
  <c r="BG344" i="9"/>
  <c r="BG345" i="9"/>
  <c r="BG346" i="9"/>
  <c r="BG347" i="9"/>
  <c r="BG348" i="9"/>
  <c r="BG349" i="9"/>
  <c r="BG350" i="9"/>
  <c r="BG351" i="9"/>
  <c r="BG352" i="9"/>
  <c r="BG353" i="9"/>
  <c r="BG354" i="9"/>
  <c r="BG355" i="9"/>
  <c r="BG356" i="9"/>
  <c r="BG357" i="9"/>
  <c r="BG358" i="9"/>
  <c r="BG359" i="9"/>
  <c r="BG360" i="9"/>
  <c r="BG361" i="9"/>
  <c r="BG362" i="9"/>
  <c r="BG363" i="9"/>
  <c r="BG364" i="9"/>
  <c r="BG365" i="9"/>
  <c r="BG366" i="9"/>
  <c r="BG367" i="9"/>
  <c r="BG368" i="9"/>
  <c r="BC17" i="9"/>
  <c r="BC18" i="9"/>
  <c r="BC19" i="9"/>
  <c r="BC20" i="9"/>
  <c r="BC21" i="9"/>
  <c r="BC22" i="9"/>
  <c r="BC23" i="9"/>
  <c r="BC24" i="9"/>
  <c r="BC25" i="9"/>
  <c r="BC26" i="9"/>
  <c r="BC27" i="9"/>
  <c r="BC28" i="9"/>
  <c r="BC29" i="9"/>
  <c r="BC30" i="9"/>
  <c r="BC31" i="9"/>
  <c r="BC32" i="9"/>
  <c r="BC33" i="9"/>
  <c r="BC34" i="9"/>
  <c r="BC35" i="9"/>
  <c r="BC36" i="9"/>
  <c r="BC37" i="9"/>
  <c r="BC38" i="9"/>
  <c r="BC39" i="9"/>
  <c r="BC40" i="9"/>
  <c r="BC41" i="9"/>
  <c r="BC42" i="9"/>
  <c r="BC43" i="9"/>
  <c r="BC44" i="9"/>
  <c r="BC45" i="9"/>
  <c r="BC46" i="9"/>
  <c r="BC47" i="9"/>
  <c r="BC48" i="9"/>
  <c r="BC49" i="9"/>
  <c r="BC50" i="9"/>
  <c r="BC51" i="9"/>
  <c r="BC52" i="9"/>
  <c r="BC53" i="9"/>
  <c r="BC54" i="9"/>
  <c r="BC55" i="9"/>
  <c r="BC56" i="9"/>
  <c r="BC57" i="9"/>
  <c r="BC58" i="9"/>
  <c r="BC59" i="9"/>
  <c r="BC60" i="9"/>
  <c r="BC61" i="9"/>
  <c r="BC62" i="9"/>
  <c r="BC63" i="9"/>
  <c r="BC64" i="9"/>
  <c r="BC65" i="9"/>
  <c r="BC66" i="9"/>
  <c r="BC67" i="9"/>
  <c r="BC68" i="9"/>
  <c r="BC69" i="9"/>
  <c r="BC70" i="9"/>
  <c r="BC71" i="9"/>
  <c r="BC72" i="9"/>
  <c r="BC73" i="9"/>
  <c r="BC74" i="9"/>
  <c r="BC75" i="9"/>
  <c r="BC76" i="9"/>
  <c r="BC77" i="9"/>
  <c r="BC78" i="9"/>
  <c r="BC79" i="9"/>
  <c r="BC80" i="9"/>
  <c r="BC81" i="9"/>
  <c r="BC82" i="9"/>
  <c r="BC83" i="9"/>
  <c r="BC84" i="9"/>
  <c r="BC85" i="9"/>
  <c r="BC86" i="9"/>
  <c r="BC87" i="9"/>
  <c r="BC88" i="9"/>
  <c r="BC89" i="9"/>
  <c r="BC90" i="9"/>
  <c r="BC91" i="9"/>
  <c r="BC92" i="9"/>
  <c r="BC93" i="9"/>
  <c r="BC94" i="9"/>
  <c r="BC95" i="9"/>
  <c r="BC96" i="9"/>
  <c r="BC97" i="9"/>
  <c r="BC98" i="9"/>
  <c r="BC99" i="9"/>
  <c r="BC100" i="9"/>
  <c r="BC101" i="9"/>
  <c r="BC102" i="9"/>
  <c r="BC103" i="9"/>
  <c r="BC104" i="9"/>
  <c r="BC105" i="9"/>
  <c r="BC106" i="9"/>
  <c r="BC107" i="9"/>
  <c r="BC108" i="9"/>
  <c r="BC109" i="9"/>
  <c r="BC110" i="9"/>
  <c r="BC111" i="9"/>
  <c r="BC112" i="9"/>
  <c r="BC113" i="9"/>
  <c r="BC114" i="9"/>
  <c r="BC115" i="9"/>
  <c r="BC116" i="9"/>
  <c r="BC117" i="9"/>
  <c r="BC118" i="9"/>
  <c r="BC119" i="9"/>
  <c r="BC120" i="9"/>
  <c r="BC121" i="9"/>
  <c r="BC122" i="9"/>
  <c r="BC123" i="9"/>
  <c r="BC124" i="9"/>
  <c r="BC125" i="9"/>
  <c r="BC126" i="9"/>
  <c r="BC127" i="9"/>
  <c r="BC128" i="9"/>
  <c r="BC129" i="9"/>
  <c r="BC130" i="9"/>
  <c r="BC131" i="9"/>
  <c r="BC132" i="9"/>
  <c r="BC133" i="9"/>
  <c r="BC134" i="9"/>
  <c r="BC135" i="9"/>
  <c r="BC136" i="9"/>
  <c r="BC137" i="9"/>
  <c r="BC138" i="9"/>
  <c r="BC139" i="9"/>
  <c r="BC140" i="9"/>
  <c r="BC141" i="9"/>
  <c r="BC142" i="9"/>
  <c r="BC143" i="9"/>
  <c r="BC144" i="9"/>
  <c r="BC145" i="9"/>
  <c r="BC146" i="9"/>
  <c r="BC147" i="9"/>
  <c r="BC148" i="9"/>
  <c r="BC149" i="9"/>
  <c r="BC150" i="9"/>
  <c r="BC151" i="9"/>
  <c r="BC152" i="9"/>
  <c r="BC153" i="9"/>
  <c r="BC154" i="9"/>
  <c r="BC155" i="9"/>
  <c r="BC156" i="9"/>
  <c r="BC157" i="9"/>
  <c r="BC158" i="9"/>
  <c r="BC159" i="9"/>
  <c r="BC160" i="9"/>
  <c r="BC161" i="9"/>
  <c r="BC162" i="9"/>
  <c r="BC163" i="9"/>
  <c r="BC164" i="9"/>
  <c r="BC165" i="9"/>
  <c r="BC166" i="9"/>
  <c r="BC167" i="9"/>
  <c r="BC168" i="9"/>
  <c r="BC169" i="9"/>
  <c r="BC170" i="9"/>
  <c r="BC171" i="9"/>
  <c r="BC172" i="9"/>
  <c r="BC173" i="9"/>
  <c r="BC174" i="9"/>
  <c r="BC175" i="9"/>
  <c r="BC176" i="9"/>
  <c r="BC177" i="9"/>
  <c r="BC178" i="9"/>
  <c r="BC179" i="9"/>
  <c r="BC180" i="9"/>
  <c r="BC181" i="9"/>
  <c r="BC182" i="9"/>
  <c r="BC183" i="9"/>
  <c r="BC184" i="9"/>
  <c r="BC185" i="9"/>
  <c r="BC186" i="9"/>
  <c r="BC187" i="9"/>
  <c r="BC188" i="9"/>
  <c r="BC189" i="9"/>
  <c r="BC190" i="9"/>
  <c r="BC191" i="9"/>
  <c r="BC192" i="9"/>
  <c r="BC193" i="9"/>
  <c r="BC194" i="9"/>
  <c r="BC195" i="9"/>
  <c r="BC196" i="9"/>
  <c r="BC197" i="9"/>
  <c r="BC198" i="9"/>
  <c r="BC199" i="9"/>
  <c r="BC200" i="9"/>
  <c r="BC201" i="9"/>
  <c r="BC202" i="9"/>
  <c r="BC203" i="9"/>
  <c r="BC204" i="9"/>
  <c r="BC205" i="9"/>
  <c r="BC206" i="9"/>
  <c r="BC207" i="9"/>
  <c r="BC208" i="9"/>
  <c r="BC209" i="9"/>
  <c r="BC210" i="9"/>
  <c r="BC211" i="9"/>
  <c r="BC212" i="9"/>
  <c r="BC213" i="9"/>
  <c r="BC214" i="9"/>
  <c r="BC215" i="9"/>
  <c r="BC216" i="9"/>
  <c r="BC217" i="9"/>
  <c r="BC218" i="9"/>
  <c r="BC219" i="9"/>
  <c r="BC220" i="9"/>
  <c r="BC221" i="9"/>
  <c r="BC222" i="9"/>
  <c r="BC223" i="9"/>
  <c r="BC224" i="9"/>
  <c r="BC225" i="9"/>
  <c r="BC226" i="9"/>
  <c r="BC227" i="9"/>
  <c r="BC228" i="9"/>
  <c r="BC229" i="9"/>
  <c r="BC230" i="9"/>
  <c r="BC231" i="9"/>
  <c r="BC232" i="9"/>
  <c r="BC233" i="9"/>
  <c r="BC234" i="9"/>
  <c r="BC235" i="9"/>
  <c r="BC236" i="9"/>
  <c r="BC237" i="9"/>
  <c r="BC238" i="9"/>
  <c r="BC239" i="9"/>
  <c r="BC240" i="9"/>
  <c r="BC241" i="9"/>
  <c r="BC242" i="9"/>
  <c r="BC243" i="9"/>
  <c r="BC244" i="9"/>
  <c r="BC245" i="9"/>
  <c r="BC246" i="9"/>
  <c r="BC247" i="9"/>
  <c r="BC248" i="9"/>
  <c r="BC249" i="9"/>
  <c r="BC250" i="9"/>
  <c r="BC251" i="9"/>
  <c r="BC252" i="9"/>
  <c r="BC253" i="9"/>
  <c r="BC254" i="9"/>
  <c r="BC255" i="9"/>
  <c r="BC256" i="9"/>
  <c r="BC257" i="9"/>
  <c r="BC258" i="9"/>
  <c r="BC259" i="9"/>
  <c r="BC260" i="9"/>
  <c r="BC261" i="9"/>
  <c r="BC262" i="9"/>
  <c r="BC263" i="9"/>
  <c r="BC264" i="9"/>
  <c r="BC265" i="9"/>
  <c r="BC266" i="9"/>
  <c r="BC267" i="9"/>
  <c r="BC268" i="9"/>
  <c r="BC269" i="9"/>
  <c r="BC270" i="9"/>
  <c r="BC271" i="9"/>
  <c r="BC272" i="9"/>
  <c r="BC273" i="9"/>
  <c r="BC274" i="9"/>
  <c r="BC275" i="9"/>
  <c r="BC276" i="9"/>
  <c r="BC277" i="9"/>
  <c r="BC278" i="9"/>
  <c r="BC279" i="9"/>
  <c r="BC280" i="9"/>
  <c r="BC281" i="9"/>
  <c r="BC282" i="9"/>
  <c r="BC283" i="9"/>
  <c r="BC284" i="9"/>
  <c r="BC285" i="9"/>
  <c r="BC286" i="9"/>
  <c r="BC287" i="9"/>
  <c r="BC288" i="9"/>
  <c r="BC289" i="9"/>
  <c r="BC290" i="9"/>
  <c r="BC291" i="9"/>
  <c r="BC292" i="9"/>
  <c r="BC293" i="9"/>
  <c r="BC294" i="9"/>
  <c r="BC295" i="9"/>
  <c r="BC296" i="9"/>
  <c r="BC297" i="9"/>
  <c r="BC298" i="9"/>
  <c r="BC299" i="9"/>
  <c r="BC300" i="9"/>
  <c r="BC301" i="9"/>
  <c r="BC302" i="9"/>
  <c r="BC303" i="9"/>
  <c r="BC304" i="9"/>
  <c r="BC305" i="9"/>
  <c r="BC306" i="9"/>
  <c r="BC307" i="9"/>
  <c r="BC308" i="9"/>
  <c r="BC309" i="9"/>
  <c r="BC310" i="9"/>
  <c r="BC311" i="9"/>
  <c r="BC312" i="9"/>
  <c r="BC313" i="9"/>
  <c r="BC314" i="9"/>
  <c r="BC315" i="9"/>
  <c r="BC316" i="9"/>
  <c r="BC317" i="9"/>
  <c r="BC318" i="9"/>
  <c r="BC319" i="9"/>
  <c r="BC320" i="9"/>
  <c r="BC321" i="9"/>
  <c r="BC322" i="9"/>
  <c r="BC323" i="9"/>
  <c r="BC324" i="9"/>
  <c r="BC325" i="9"/>
  <c r="BC326" i="9"/>
  <c r="BC327" i="9"/>
  <c r="BC328" i="9"/>
  <c r="BC329" i="9"/>
  <c r="BC330" i="9"/>
  <c r="BC331" i="9"/>
  <c r="BC332" i="9"/>
  <c r="BC333" i="9"/>
  <c r="BC334" i="9"/>
  <c r="BC335" i="9"/>
  <c r="BC336" i="9"/>
  <c r="BC337" i="9"/>
  <c r="BC338" i="9"/>
  <c r="BC339" i="9"/>
  <c r="BC340" i="9"/>
  <c r="BC341" i="9"/>
  <c r="BC342" i="9"/>
  <c r="BC343" i="9"/>
  <c r="BC344" i="9"/>
  <c r="BC345" i="9"/>
  <c r="BC346" i="9"/>
  <c r="BC347" i="9"/>
  <c r="BC348" i="9"/>
  <c r="BC349" i="9"/>
  <c r="BC350" i="9"/>
  <c r="BC351" i="9"/>
  <c r="BC352" i="9"/>
  <c r="BC353" i="9"/>
  <c r="BC354" i="9"/>
  <c r="BC355" i="9"/>
  <c r="BC356" i="9"/>
  <c r="BC357" i="9"/>
  <c r="BC358" i="9"/>
  <c r="BC359" i="9"/>
  <c r="BC360" i="9"/>
  <c r="BC361" i="9"/>
  <c r="BC362" i="9"/>
  <c r="BC363" i="9"/>
  <c r="BC364" i="9"/>
  <c r="BC365" i="9"/>
  <c r="BC366" i="9"/>
  <c r="BC367" i="9"/>
  <c r="BC368" i="9"/>
  <c r="AY17" i="9"/>
  <c r="AY18" i="9"/>
  <c r="AY19" i="9"/>
  <c r="AY20" i="9"/>
  <c r="AY21" i="9"/>
  <c r="AY22" i="9"/>
  <c r="AY23" i="9"/>
  <c r="AY24" i="9"/>
  <c r="AY25" i="9"/>
  <c r="AY26" i="9"/>
  <c r="AY27" i="9"/>
  <c r="AY28" i="9"/>
  <c r="AY29" i="9"/>
  <c r="AY30" i="9"/>
  <c r="AY31" i="9"/>
  <c r="AY32" i="9"/>
  <c r="AY33" i="9"/>
  <c r="AY34" i="9"/>
  <c r="AY35" i="9"/>
  <c r="AY36" i="9"/>
  <c r="AY37" i="9"/>
  <c r="AY38" i="9"/>
  <c r="AY39" i="9"/>
  <c r="AY40" i="9"/>
  <c r="AY41" i="9"/>
  <c r="AY42" i="9"/>
  <c r="AY43" i="9"/>
  <c r="AY44" i="9"/>
  <c r="AY45" i="9"/>
  <c r="AY46" i="9"/>
  <c r="AY47" i="9"/>
  <c r="AY48" i="9"/>
  <c r="AY49" i="9"/>
  <c r="AY50" i="9"/>
  <c r="AY51" i="9"/>
  <c r="AY52" i="9"/>
  <c r="AY53" i="9"/>
  <c r="AY54" i="9"/>
  <c r="AY55" i="9"/>
  <c r="AY56" i="9"/>
  <c r="AY57" i="9"/>
  <c r="AY58" i="9"/>
  <c r="AY59" i="9"/>
  <c r="AY60" i="9"/>
  <c r="AY61" i="9"/>
  <c r="AY62" i="9"/>
  <c r="AY63" i="9"/>
  <c r="AY64" i="9"/>
  <c r="AY65" i="9"/>
  <c r="AY66" i="9"/>
  <c r="AY67" i="9"/>
  <c r="AY68" i="9"/>
  <c r="AY69" i="9"/>
  <c r="AY70" i="9"/>
  <c r="AY71" i="9"/>
  <c r="AY72" i="9"/>
  <c r="AY73" i="9"/>
  <c r="AY74" i="9"/>
  <c r="AY75" i="9"/>
  <c r="AY76" i="9"/>
  <c r="AY77" i="9"/>
  <c r="AY78" i="9"/>
  <c r="AY79" i="9"/>
  <c r="AY80" i="9"/>
  <c r="AY81" i="9"/>
  <c r="AY82" i="9"/>
  <c r="AY83" i="9"/>
  <c r="AY84" i="9"/>
  <c r="AY85" i="9"/>
  <c r="AY86" i="9"/>
  <c r="AY87" i="9"/>
  <c r="AY88" i="9"/>
  <c r="AY89" i="9"/>
  <c r="AY90" i="9"/>
  <c r="AY91" i="9"/>
  <c r="AY92" i="9"/>
  <c r="AY93" i="9"/>
  <c r="AY94" i="9"/>
  <c r="AY95" i="9"/>
  <c r="AY96" i="9"/>
  <c r="AY97" i="9"/>
  <c r="AY98" i="9"/>
  <c r="AY99" i="9"/>
  <c r="AY100" i="9"/>
  <c r="AY101" i="9"/>
  <c r="AY102" i="9"/>
  <c r="AY103" i="9"/>
  <c r="AY104" i="9"/>
  <c r="AY105" i="9"/>
  <c r="AY106" i="9"/>
  <c r="AY107" i="9"/>
  <c r="AY108" i="9"/>
  <c r="AY109" i="9"/>
  <c r="AY110" i="9"/>
  <c r="AY111" i="9"/>
  <c r="AY112" i="9"/>
  <c r="AY113" i="9"/>
  <c r="AY114" i="9"/>
  <c r="AY115" i="9"/>
  <c r="AY116" i="9"/>
  <c r="AY117" i="9"/>
  <c r="AY118" i="9"/>
  <c r="AY119" i="9"/>
  <c r="AY120" i="9"/>
  <c r="AY121" i="9"/>
  <c r="AY122" i="9"/>
  <c r="AY123" i="9"/>
  <c r="AY124" i="9"/>
  <c r="AY125" i="9"/>
  <c r="AY126" i="9"/>
  <c r="AY127" i="9"/>
  <c r="AY128" i="9"/>
  <c r="AY129" i="9"/>
  <c r="AY130" i="9"/>
  <c r="AY131" i="9"/>
  <c r="AY132" i="9"/>
  <c r="AY133" i="9"/>
  <c r="AY134" i="9"/>
  <c r="AY135" i="9"/>
  <c r="AY136" i="9"/>
  <c r="AY137" i="9"/>
  <c r="AY138" i="9"/>
  <c r="AY139" i="9"/>
  <c r="AY140" i="9"/>
  <c r="AY141" i="9"/>
  <c r="AY142" i="9"/>
  <c r="AY143" i="9"/>
  <c r="AY144" i="9"/>
  <c r="AY145" i="9"/>
  <c r="AY146" i="9"/>
  <c r="AY147" i="9"/>
  <c r="AY148" i="9"/>
  <c r="AY149" i="9"/>
  <c r="AY150" i="9"/>
  <c r="AY151" i="9"/>
  <c r="AY152" i="9"/>
  <c r="AY153" i="9"/>
  <c r="AY154" i="9"/>
  <c r="AY155" i="9"/>
  <c r="AY156" i="9"/>
  <c r="AY157" i="9"/>
  <c r="AY158" i="9"/>
  <c r="AY159" i="9"/>
  <c r="AY160" i="9"/>
  <c r="AY161" i="9"/>
  <c r="AY162" i="9"/>
  <c r="AY163" i="9"/>
  <c r="AY164" i="9"/>
  <c r="AY165" i="9"/>
  <c r="AY166" i="9"/>
  <c r="AY167" i="9"/>
  <c r="AY168" i="9"/>
  <c r="AY169" i="9"/>
  <c r="AY170" i="9"/>
  <c r="AY171" i="9"/>
  <c r="AY172" i="9"/>
  <c r="AY173" i="9"/>
  <c r="AY174" i="9"/>
  <c r="AY175" i="9"/>
  <c r="AY176" i="9"/>
  <c r="AY177" i="9"/>
  <c r="AY178" i="9"/>
  <c r="AY179" i="9"/>
  <c r="AY180" i="9"/>
  <c r="AY181" i="9"/>
  <c r="AY182" i="9"/>
  <c r="AY183" i="9"/>
  <c r="AY184" i="9"/>
  <c r="AY185" i="9"/>
  <c r="AY186" i="9"/>
  <c r="AY187" i="9"/>
  <c r="AY188" i="9"/>
  <c r="AY189" i="9"/>
  <c r="AY190" i="9"/>
  <c r="AY191" i="9"/>
  <c r="AY192" i="9"/>
  <c r="AY193" i="9"/>
  <c r="AY194" i="9"/>
  <c r="AY195" i="9"/>
  <c r="AY196" i="9"/>
  <c r="AY197" i="9"/>
  <c r="AY198" i="9"/>
  <c r="AY199" i="9"/>
  <c r="AY200" i="9"/>
  <c r="AY201" i="9"/>
  <c r="AY202" i="9"/>
  <c r="AY203" i="9"/>
  <c r="AY204" i="9"/>
  <c r="AY205" i="9"/>
  <c r="AY206" i="9"/>
  <c r="AY207" i="9"/>
  <c r="AY208" i="9"/>
  <c r="AY209" i="9"/>
  <c r="AY210" i="9"/>
  <c r="AY211" i="9"/>
  <c r="AY212" i="9"/>
  <c r="AY213" i="9"/>
  <c r="AY214" i="9"/>
  <c r="AY215" i="9"/>
  <c r="AY216" i="9"/>
  <c r="AY217" i="9"/>
  <c r="AY218" i="9"/>
  <c r="AY219" i="9"/>
  <c r="AY220" i="9"/>
  <c r="AY221" i="9"/>
  <c r="AY222" i="9"/>
  <c r="AY223" i="9"/>
  <c r="AY224" i="9"/>
  <c r="AY225" i="9"/>
  <c r="AY226" i="9"/>
  <c r="AY227" i="9"/>
  <c r="AY228" i="9"/>
  <c r="AY229" i="9"/>
  <c r="AY230" i="9"/>
  <c r="AY231" i="9"/>
  <c r="AY232" i="9"/>
  <c r="AY233" i="9"/>
  <c r="AY234" i="9"/>
  <c r="AY235" i="9"/>
  <c r="AY236" i="9"/>
  <c r="AY237" i="9"/>
  <c r="AY238" i="9"/>
  <c r="AY239" i="9"/>
  <c r="AY240" i="9"/>
  <c r="AY241" i="9"/>
  <c r="AY242" i="9"/>
  <c r="AY243" i="9"/>
  <c r="AY244" i="9"/>
  <c r="AY245" i="9"/>
  <c r="AY246" i="9"/>
  <c r="AY247" i="9"/>
  <c r="AY248" i="9"/>
  <c r="AY249" i="9"/>
  <c r="AY250" i="9"/>
  <c r="AY251" i="9"/>
  <c r="AY252" i="9"/>
  <c r="AY253" i="9"/>
  <c r="AY254" i="9"/>
  <c r="AY255" i="9"/>
  <c r="AY256" i="9"/>
  <c r="AY257" i="9"/>
  <c r="AY258" i="9"/>
  <c r="AY259" i="9"/>
  <c r="AY260" i="9"/>
  <c r="AY261" i="9"/>
  <c r="AY262" i="9"/>
  <c r="AY263" i="9"/>
  <c r="AY264" i="9"/>
  <c r="AY265" i="9"/>
  <c r="AY266" i="9"/>
  <c r="AY267" i="9"/>
  <c r="AY268" i="9"/>
  <c r="AY269" i="9"/>
  <c r="AY270" i="9"/>
  <c r="AY271" i="9"/>
  <c r="AY272" i="9"/>
  <c r="AY273" i="9"/>
  <c r="AY274" i="9"/>
  <c r="AY275" i="9"/>
  <c r="AY276" i="9"/>
  <c r="AY277" i="9"/>
  <c r="AY278" i="9"/>
  <c r="AY279" i="9"/>
  <c r="AY280" i="9"/>
  <c r="AY281" i="9"/>
  <c r="AY282" i="9"/>
  <c r="AY283" i="9"/>
  <c r="AY284" i="9"/>
  <c r="AY285" i="9"/>
  <c r="AY286" i="9"/>
  <c r="AY287" i="9"/>
  <c r="AY288" i="9"/>
  <c r="AY289" i="9"/>
  <c r="AY290" i="9"/>
  <c r="AY291" i="9"/>
  <c r="AY292" i="9"/>
  <c r="AY293" i="9"/>
  <c r="AY294" i="9"/>
  <c r="AY295" i="9"/>
  <c r="AY296" i="9"/>
  <c r="AY297" i="9"/>
  <c r="AY298" i="9"/>
  <c r="AY299" i="9"/>
  <c r="AY300" i="9"/>
  <c r="AY301" i="9"/>
  <c r="AY302" i="9"/>
  <c r="AY303" i="9"/>
  <c r="AY304" i="9"/>
  <c r="AY305" i="9"/>
  <c r="AY306" i="9"/>
  <c r="AY307" i="9"/>
  <c r="AY308" i="9"/>
  <c r="AY309" i="9"/>
  <c r="AY310" i="9"/>
  <c r="AY311" i="9"/>
  <c r="AY312" i="9"/>
  <c r="AY313" i="9"/>
  <c r="AY314" i="9"/>
  <c r="AY315" i="9"/>
  <c r="AY316" i="9"/>
  <c r="AY317" i="9"/>
  <c r="AY318" i="9"/>
  <c r="AY319" i="9"/>
  <c r="AY320" i="9"/>
  <c r="AY321" i="9"/>
  <c r="AY322" i="9"/>
  <c r="AY323" i="9"/>
  <c r="AY324" i="9"/>
  <c r="AY325" i="9"/>
  <c r="AY326" i="9"/>
  <c r="AY327" i="9"/>
  <c r="AY328" i="9"/>
  <c r="AY329" i="9"/>
  <c r="AY330" i="9"/>
  <c r="AY331" i="9"/>
  <c r="AY332" i="9"/>
  <c r="AY333" i="9"/>
  <c r="AY334" i="9"/>
  <c r="AY335" i="9"/>
  <c r="AY336" i="9"/>
  <c r="AY337" i="9"/>
  <c r="AY338" i="9"/>
  <c r="AY339" i="9"/>
  <c r="AY340" i="9"/>
  <c r="AY341" i="9"/>
  <c r="AY342" i="9"/>
  <c r="AY343" i="9"/>
  <c r="AY344" i="9"/>
  <c r="AY345" i="9"/>
  <c r="AY346" i="9"/>
  <c r="AY347" i="9"/>
  <c r="AY348" i="9"/>
  <c r="AY349" i="9"/>
  <c r="AY350" i="9"/>
  <c r="AY351" i="9"/>
  <c r="AY352" i="9"/>
  <c r="AY353" i="9"/>
  <c r="AY354" i="9"/>
  <c r="AY355" i="9"/>
  <c r="AY356" i="9"/>
  <c r="AY357" i="9"/>
  <c r="AY358" i="9"/>
  <c r="AY359" i="9"/>
  <c r="AY360" i="9"/>
  <c r="AY361" i="9"/>
  <c r="AY362" i="9"/>
  <c r="AY363" i="9"/>
  <c r="AY364" i="9"/>
  <c r="AY365" i="9"/>
  <c r="AY366" i="9"/>
  <c r="AY367" i="9"/>
  <c r="AY368" i="9"/>
  <c r="AU17" i="9"/>
  <c r="AU18" i="9"/>
  <c r="AU19" i="9"/>
  <c r="AU20" i="9"/>
  <c r="AU21" i="9"/>
  <c r="AU22" i="9"/>
  <c r="AU23" i="9"/>
  <c r="AU24" i="9"/>
  <c r="AU25" i="9"/>
  <c r="AU26" i="9"/>
  <c r="AU27" i="9"/>
  <c r="AU28" i="9"/>
  <c r="AU29" i="9"/>
  <c r="AU30" i="9"/>
  <c r="AU31" i="9"/>
  <c r="AU32" i="9"/>
  <c r="AU33" i="9"/>
  <c r="AU34" i="9"/>
  <c r="AU35" i="9"/>
  <c r="AU36" i="9"/>
  <c r="AU37" i="9"/>
  <c r="AU38" i="9"/>
  <c r="AU39" i="9"/>
  <c r="AU40" i="9"/>
  <c r="AU41" i="9"/>
  <c r="AU42" i="9"/>
  <c r="AU43" i="9"/>
  <c r="AU44" i="9"/>
  <c r="AU45" i="9"/>
  <c r="AU46" i="9"/>
  <c r="AU47" i="9"/>
  <c r="AU48" i="9"/>
  <c r="AU49" i="9"/>
  <c r="AU50" i="9"/>
  <c r="AU51" i="9"/>
  <c r="AU52" i="9"/>
  <c r="AU53" i="9"/>
  <c r="AU54" i="9"/>
  <c r="AU55" i="9"/>
  <c r="AU56" i="9"/>
  <c r="AU57" i="9"/>
  <c r="AU58" i="9"/>
  <c r="AU59" i="9"/>
  <c r="AU60" i="9"/>
  <c r="AU61" i="9"/>
  <c r="AU62" i="9"/>
  <c r="AU63" i="9"/>
  <c r="AU64" i="9"/>
  <c r="AU65" i="9"/>
  <c r="AU66" i="9"/>
  <c r="AU67" i="9"/>
  <c r="AU68" i="9"/>
  <c r="AU69" i="9"/>
  <c r="AU70" i="9"/>
  <c r="AU71" i="9"/>
  <c r="AU72" i="9"/>
  <c r="AU73" i="9"/>
  <c r="AU74" i="9"/>
  <c r="AU75" i="9"/>
  <c r="AU76" i="9"/>
  <c r="AU77" i="9"/>
  <c r="AU78" i="9"/>
  <c r="AU79" i="9"/>
  <c r="AU80" i="9"/>
  <c r="AU81" i="9"/>
  <c r="AU82" i="9"/>
  <c r="AU83" i="9"/>
  <c r="AU84" i="9"/>
  <c r="AU85" i="9"/>
  <c r="AU86" i="9"/>
  <c r="AU87" i="9"/>
  <c r="AU88" i="9"/>
  <c r="AU89" i="9"/>
  <c r="AU90" i="9"/>
  <c r="AU91" i="9"/>
  <c r="AU92" i="9"/>
  <c r="AU93" i="9"/>
  <c r="AU94" i="9"/>
  <c r="AU95" i="9"/>
  <c r="AU96" i="9"/>
  <c r="AU97" i="9"/>
  <c r="AU98" i="9"/>
  <c r="AU99" i="9"/>
  <c r="AU100" i="9"/>
  <c r="AU101" i="9"/>
  <c r="AU102" i="9"/>
  <c r="AU103" i="9"/>
  <c r="AU104" i="9"/>
  <c r="AU105" i="9"/>
  <c r="AU106" i="9"/>
  <c r="AU107" i="9"/>
  <c r="AU108" i="9"/>
  <c r="AU109" i="9"/>
  <c r="AU110" i="9"/>
  <c r="AU111" i="9"/>
  <c r="AU112" i="9"/>
  <c r="AU113" i="9"/>
  <c r="AU114" i="9"/>
  <c r="AU115" i="9"/>
  <c r="AU116" i="9"/>
  <c r="AU117" i="9"/>
  <c r="AU118" i="9"/>
  <c r="AU119" i="9"/>
  <c r="AU120" i="9"/>
  <c r="AU121" i="9"/>
  <c r="AU122" i="9"/>
  <c r="AU123" i="9"/>
  <c r="AU124" i="9"/>
  <c r="AU125" i="9"/>
  <c r="AU126" i="9"/>
  <c r="AU127" i="9"/>
  <c r="AU128" i="9"/>
  <c r="AU129" i="9"/>
  <c r="AU130" i="9"/>
  <c r="AU131" i="9"/>
  <c r="AU132" i="9"/>
  <c r="AU133" i="9"/>
  <c r="AU134" i="9"/>
  <c r="AU135" i="9"/>
  <c r="AU136" i="9"/>
  <c r="AU137" i="9"/>
  <c r="AU138" i="9"/>
  <c r="AU139" i="9"/>
  <c r="AU140" i="9"/>
  <c r="AU141" i="9"/>
  <c r="AU142" i="9"/>
  <c r="AU143" i="9"/>
  <c r="AU144" i="9"/>
  <c r="AU145" i="9"/>
  <c r="AU146" i="9"/>
  <c r="AU147" i="9"/>
  <c r="AU148" i="9"/>
  <c r="AU149" i="9"/>
  <c r="AU150" i="9"/>
  <c r="AU151" i="9"/>
  <c r="AU152" i="9"/>
  <c r="AU153" i="9"/>
  <c r="AU154" i="9"/>
  <c r="AU155" i="9"/>
  <c r="AU156" i="9"/>
  <c r="AU157" i="9"/>
  <c r="AU158" i="9"/>
  <c r="AU159" i="9"/>
  <c r="AU160" i="9"/>
  <c r="AU161" i="9"/>
  <c r="AU162" i="9"/>
  <c r="AU163" i="9"/>
  <c r="AU164" i="9"/>
  <c r="AU165" i="9"/>
  <c r="AU166" i="9"/>
  <c r="AU167" i="9"/>
  <c r="AU168" i="9"/>
  <c r="AU169" i="9"/>
  <c r="AU170" i="9"/>
  <c r="AU171" i="9"/>
  <c r="AU172" i="9"/>
  <c r="AU173" i="9"/>
  <c r="AU174" i="9"/>
  <c r="AU175" i="9"/>
  <c r="AU176" i="9"/>
  <c r="AU177" i="9"/>
  <c r="AU178" i="9"/>
  <c r="AU179" i="9"/>
  <c r="AU180" i="9"/>
  <c r="AU181" i="9"/>
  <c r="AU182" i="9"/>
  <c r="AU183" i="9"/>
  <c r="AU184" i="9"/>
  <c r="AU185" i="9"/>
  <c r="AU186" i="9"/>
  <c r="AU187" i="9"/>
  <c r="AU188" i="9"/>
  <c r="AU189" i="9"/>
  <c r="AU190" i="9"/>
  <c r="AU191" i="9"/>
  <c r="AU192" i="9"/>
  <c r="AU193" i="9"/>
  <c r="AU194" i="9"/>
  <c r="AU195" i="9"/>
  <c r="AU196" i="9"/>
  <c r="AU197" i="9"/>
  <c r="AU198" i="9"/>
  <c r="AU199" i="9"/>
  <c r="AU200" i="9"/>
  <c r="AU201" i="9"/>
  <c r="AU202" i="9"/>
  <c r="AU203" i="9"/>
  <c r="AU204" i="9"/>
  <c r="AU205" i="9"/>
  <c r="AU206" i="9"/>
  <c r="AU207" i="9"/>
  <c r="AU208" i="9"/>
  <c r="AU209" i="9"/>
  <c r="AU210" i="9"/>
  <c r="AU211" i="9"/>
  <c r="AU212" i="9"/>
  <c r="AU213" i="9"/>
  <c r="AU214" i="9"/>
  <c r="AU215" i="9"/>
  <c r="AU216" i="9"/>
  <c r="AU217" i="9"/>
  <c r="AU218" i="9"/>
  <c r="AU219" i="9"/>
  <c r="AU220" i="9"/>
  <c r="AU221" i="9"/>
  <c r="AU222" i="9"/>
  <c r="AU223" i="9"/>
  <c r="AU224" i="9"/>
  <c r="AU225" i="9"/>
  <c r="AU226" i="9"/>
  <c r="AU227" i="9"/>
  <c r="AU228" i="9"/>
  <c r="AU229" i="9"/>
  <c r="AU230" i="9"/>
  <c r="AU231" i="9"/>
  <c r="AU232" i="9"/>
  <c r="AU233" i="9"/>
  <c r="AU234" i="9"/>
  <c r="AU235" i="9"/>
  <c r="AU236" i="9"/>
  <c r="AU237" i="9"/>
  <c r="AU238" i="9"/>
  <c r="AU239" i="9"/>
  <c r="AU240" i="9"/>
  <c r="AU241" i="9"/>
  <c r="AU242" i="9"/>
  <c r="AU243" i="9"/>
  <c r="AU244" i="9"/>
  <c r="AU245" i="9"/>
  <c r="AU246" i="9"/>
  <c r="AU247" i="9"/>
  <c r="AU248" i="9"/>
  <c r="AU249" i="9"/>
  <c r="AU250" i="9"/>
  <c r="AU251" i="9"/>
  <c r="AU252" i="9"/>
  <c r="AU253" i="9"/>
  <c r="AU254" i="9"/>
  <c r="AU255" i="9"/>
  <c r="AU256" i="9"/>
  <c r="AU257" i="9"/>
  <c r="AU258" i="9"/>
  <c r="AU259" i="9"/>
  <c r="AU260" i="9"/>
  <c r="AU261" i="9"/>
  <c r="AU262" i="9"/>
  <c r="AU263" i="9"/>
  <c r="AU264" i="9"/>
  <c r="AU265" i="9"/>
  <c r="AU266" i="9"/>
  <c r="AU267" i="9"/>
  <c r="AU268" i="9"/>
  <c r="AU269" i="9"/>
  <c r="AU270" i="9"/>
  <c r="AU271" i="9"/>
  <c r="AU272" i="9"/>
  <c r="AU273" i="9"/>
  <c r="AU274" i="9"/>
  <c r="AU275" i="9"/>
  <c r="AU276" i="9"/>
  <c r="AU277" i="9"/>
  <c r="AU278" i="9"/>
  <c r="AU279" i="9"/>
  <c r="AU280" i="9"/>
  <c r="AU281" i="9"/>
  <c r="AU282" i="9"/>
  <c r="AU283" i="9"/>
  <c r="AU284" i="9"/>
  <c r="AU285" i="9"/>
  <c r="AU286" i="9"/>
  <c r="AU287" i="9"/>
  <c r="AU288" i="9"/>
  <c r="AU289" i="9"/>
  <c r="AU290" i="9"/>
  <c r="AU291" i="9"/>
  <c r="AU292" i="9"/>
  <c r="AU293" i="9"/>
  <c r="AU294" i="9"/>
  <c r="AU295" i="9"/>
  <c r="AU296" i="9"/>
  <c r="AU297" i="9"/>
  <c r="AU298" i="9"/>
  <c r="AU299" i="9"/>
  <c r="AU300" i="9"/>
  <c r="AU301" i="9"/>
  <c r="AU302" i="9"/>
  <c r="AU303" i="9"/>
  <c r="AU304" i="9"/>
  <c r="AU305" i="9"/>
  <c r="AU306" i="9"/>
  <c r="AU307" i="9"/>
  <c r="AU308" i="9"/>
  <c r="AU309" i="9"/>
  <c r="AU310" i="9"/>
  <c r="AU311" i="9"/>
  <c r="AU312" i="9"/>
  <c r="AU313" i="9"/>
  <c r="AU314" i="9"/>
  <c r="AU315" i="9"/>
  <c r="AU316" i="9"/>
  <c r="AU317" i="9"/>
  <c r="AU318" i="9"/>
  <c r="AU319" i="9"/>
  <c r="AU320" i="9"/>
  <c r="AU321" i="9"/>
  <c r="AU322" i="9"/>
  <c r="AU323" i="9"/>
  <c r="AU324" i="9"/>
  <c r="AU325" i="9"/>
  <c r="AU326" i="9"/>
  <c r="AU327" i="9"/>
  <c r="AU328" i="9"/>
  <c r="AU329" i="9"/>
  <c r="AU330" i="9"/>
  <c r="AU331" i="9"/>
  <c r="AU332" i="9"/>
  <c r="AU333" i="9"/>
  <c r="AU334" i="9"/>
  <c r="AU335" i="9"/>
  <c r="AU336" i="9"/>
  <c r="AU337" i="9"/>
  <c r="AU338" i="9"/>
  <c r="AU339" i="9"/>
  <c r="AU340" i="9"/>
  <c r="AU341" i="9"/>
  <c r="AU342" i="9"/>
  <c r="AU343" i="9"/>
  <c r="AU344" i="9"/>
  <c r="AU345" i="9"/>
  <c r="AU346" i="9"/>
  <c r="AU347" i="9"/>
  <c r="AU348" i="9"/>
  <c r="AU349" i="9"/>
  <c r="AU350" i="9"/>
  <c r="AU351" i="9"/>
  <c r="AU352" i="9"/>
  <c r="AU353" i="9"/>
  <c r="AU354" i="9"/>
  <c r="AU355" i="9"/>
  <c r="AU356" i="9"/>
  <c r="AU357" i="9"/>
  <c r="AU358" i="9"/>
  <c r="AU359" i="9"/>
  <c r="AU360" i="9"/>
  <c r="AU361" i="9"/>
  <c r="AU362" i="9"/>
  <c r="AU363" i="9"/>
  <c r="AU364" i="9"/>
  <c r="AU365" i="9"/>
  <c r="AU366" i="9"/>
  <c r="AU367" i="9"/>
  <c r="AU368" i="9"/>
  <c r="AQ227" i="9"/>
  <c r="AQ17" i="9"/>
  <c r="AQ18" i="9"/>
  <c r="AQ19" i="9"/>
  <c r="AQ20" i="9"/>
  <c r="AQ21" i="9"/>
  <c r="AQ22" i="9"/>
  <c r="AQ23" i="9"/>
  <c r="AQ24" i="9"/>
  <c r="AQ25" i="9"/>
  <c r="AQ26" i="9"/>
  <c r="AQ27" i="9"/>
  <c r="AQ28" i="9"/>
  <c r="AQ29" i="9"/>
  <c r="AQ30" i="9"/>
  <c r="AQ31" i="9"/>
  <c r="AQ32" i="9"/>
  <c r="AQ33" i="9"/>
  <c r="AQ34" i="9"/>
  <c r="AQ35" i="9"/>
  <c r="AQ36" i="9"/>
  <c r="AQ37" i="9"/>
  <c r="AQ38" i="9"/>
  <c r="AQ39" i="9"/>
  <c r="AQ40" i="9"/>
  <c r="AQ41" i="9"/>
  <c r="AQ42" i="9"/>
  <c r="AQ43" i="9"/>
  <c r="AQ44" i="9"/>
  <c r="AQ45" i="9"/>
  <c r="AQ46" i="9"/>
  <c r="AQ47" i="9"/>
  <c r="AQ48" i="9"/>
  <c r="AQ49" i="9"/>
  <c r="AQ50" i="9"/>
  <c r="AQ51" i="9"/>
  <c r="AQ52" i="9"/>
  <c r="AQ53" i="9"/>
  <c r="AQ54" i="9"/>
  <c r="AQ55" i="9"/>
  <c r="AQ56" i="9"/>
  <c r="AQ57" i="9"/>
  <c r="AQ58" i="9"/>
  <c r="AQ59" i="9"/>
  <c r="AQ60" i="9"/>
  <c r="AQ61" i="9"/>
  <c r="AQ62" i="9"/>
  <c r="AQ63" i="9"/>
  <c r="AQ64" i="9"/>
  <c r="AQ65" i="9"/>
  <c r="AQ66" i="9"/>
  <c r="AQ67" i="9"/>
  <c r="AQ68" i="9"/>
  <c r="AQ69" i="9"/>
  <c r="AQ70" i="9"/>
  <c r="AQ71" i="9"/>
  <c r="AQ72" i="9"/>
  <c r="AQ73" i="9"/>
  <c r="AQ74" i="9"/>
  <c r="AQ75" i="9"/>
  <c r="AQ76" i="9"/>
  <c r="AQ77" i="9"/>
  <c r="AQ78" i="9"/>
  <c r="AQ79" i="9"/>
  <c r="AQ80" i="9"/>
  <c r="AQ81" i="9"/>
  <c r="AQ82" i="9"/>
  <c r="AQ83" i="9"/>
  <c r="AQ84" i="9"/>
  <c r="AQ85" i="9"/>
  <c r="AQ86" i="9"/>
  <c r="AQ87" i="9"/>
  <c r="AQ88" i="9"/>
  <c r="AQ89" i="9"/>
  <c r="AQ90" i="9"/>
  <c r="AQ91" i="9"/>
  <c r="AQ92" i="9"/>
  <c r="AQ93" i="9"/>
  <c r="AQ94" i="9"/>
  <c r="AQ95" i="9"/>
  <c r="AQ96" i="9"/>
  <c r="AQ97" i="9"/>
  <c r="AQ98" i="9"/>
  <c r="AQ99" i="9"/>
  <c r="AQ100" i="9"/>
  <c r="AQ101" i="9"/>
  <c r="AQ102" i="9"/>
  <c r="AQ103" i="9"/>
  <c r="AQ104" i="9"/>
  <c r="AQ105" i="9"/>
  <c r="AQ106" i="9"/>
  <c r="AQ107" i="9"/>
  <c r="AQ108" i="9"/>
  <c r="AQ109" i="9"/>
  <c r="AQ110" i="9"/>
  <c r="AQ111" i="9"/>
  <c r="AQ112" i="9"/>
  <c r="AQ113" i="9"/>
  <c r="AQ114" i="9"/>
  <c r="AQ115" i="9"/>
  <c r="AQ116" i="9"/>
  <c r="AQ117" i="9"/>
  <c r="AQ118" i="9"/>
  <c r="AQ119" i="9"/>
  <c r="AQ120" i="9"/>
  <c r="AQ121" i="9"/>
  <c r="AQ122" i="9"/>
  <c r="AQ123" i="9"/>
  <c r="AQ124" i="9"/>
  <c r="AQ125" i="9"/>
  <c r="AQ126" i="9"/>
  <c r="AQ127" i="9"/>
  <c r="AQ128" i="9"/>
  <c r="AQ129" i="9"/>
  <c r="AQ130" i="9"/>
  <c r="AQ131" i="9"/>
  <c r="AQ132" i="9"/>
  <c r="AQ133" i="9"/>
  <c r="AQ134" i="9"/>
  <c r="AQ135" i="9"/>
  <c r="AQ136" i="9"/>
  <c r="AQ137" i="9"/>
  <c r="AQ138" i="9"/>
  <c r="AQ139" i="9"/>
  <c r="AQ140" i="9"/>
  <c r="AQ141" i="9"/>
  <c r="AQ142" i="9"/>
  <c r="AQ143" i="9"/>
  <c r="AQ144" i="9"/>
  <c r="AQ145" i="9"/>
  <c r="AQ146" i="9"/>
  <c r="AQ147" i="9"/>
  <c r="AQ148" i="9"/>
  <c r="AQ149" i="9"/>
  <c r="AQ150" i="9"/>
  <c r="AQ151" i="9"/>
  <c r="AQ152" i="9"/>
  <c r="AQ153" i="9"/>
  <c r="AQ154" i="9"/>
  <c r="AQ155" i="9"/>
  <c r="AQ156" i="9"/>
  <c r="AQ157" i="9"/>
  <c r="AQ158" i="9"/>
  <c r="AQ159" i="9"/>
  <c r="AQ160" i="9"/>
  <c r="AQ161" i="9"/>
  <c r="AQ162" i="9"/>
  <c r="AQ163" i="9"/>
  <c r="AQ164" i="9"/>
  <c r="AQ165" i="9"/>
  <c r="AQ166" i="9"/>
  <c r="AQ167" i="9"/>
  <c r="AQ168" i="9"/>
  <c r="AQ169" i="9"/>
  <c r="AQ170" i="9"/>
  <c r="AQ171" i="9"/>
  <c r="AQ172" i="9"/>
  <c r="AQ173" i="9"/>
  <c r="AQ174" i="9"/>
  <c r="AQ175" i="9"/>
  <c r="AQ176" i="9"/>
  <c r="AQ177" i="9"/>
  <c r="AQ178" i="9"/>
  <c r="AQ179" i="9"/>
  <c r="AQ180" i="9"/>
  <c r="AQ181" i="9"/>
  <c r="AQ182" i="9"/>
  <c r="AQ183" i="9"/>
  <c r="AQ184" i="9"/>
  <c r="AQ185" i="9"/>
  <c r="AQ186" i="9"/>
  <c r="AQ187" i="9"/>
  <c r="AQ188" i="9"/>
  <c r="AQ189" i="9"/>
  <c r="AQ190" i="9"/>
  <c r="AQ191" i="9"/>
  <c r="AQ192" i="9"/>
  <c r="AQ193" i="9"/>
  <c r="AQ194" i="9"/>
  <c r="AQ195" i="9"/>
  <c r="AQ196" i="9"/>
  <c r="AQ197" i="9"/>
  <c r="AQ198" i="9"/>
  <c r="AQ199" i="9"/>
  <c r="AQ200" i="9"/>
  <c r="AQ201" i="9"/>
  <c r="AQ202" i="9"/>
  <c r="AQ203" i="9"/>
  <c r="AQ204" i="9"/>
  <c r="AQ205" i="9"/>
  <c r="AQ206" i="9"/>
  <c r="AQ207" i="9"/>
  <c r="AQ208" i="9"/>
  <c r="AQ209" i="9"/>
  <c r="AQ210" i="9"/>
  <c r="AQ211" i="9"/>
  <c r="AQ212" i="9"/>
  <c r="AQ213" i="9"/>
  <c r="AQ214" i="9"/>
  <c r="AQ215" i="9"/>
  <c r="AQ216" i="9"/>
  <c r="AQ217" i="9"/>
  <c r="AQ218" i="9"/>
  <c r="AQ219" i="9"/>
  <c r="AQ220" i="9"/>
  <c r="AQ221" i="9"/>
  <c r="AQ222" i="9"/>
  <c r="AQ223" i="9"/>
  <c r="AQ224" i="9"/>
  <c r="AQ225" i="9"/>
  <c r="AQ226" i="9"/>
  <c r="AQ228" i="9"/>
  <c r="AQ229" i="9"/>
  <c r="AQ230" i="9"/>
  <c r="AQ231" i="9"/>
  <c r="AQ232" i="9"/>
  <c r="AQ233" i="9"/>
  <c r="AQ234" i="9"/>
  <c r="AQ235" i="9"/>
  <c r="AQ236" i="9"/>
  <c r="AQ237" i="9"/>
  <c r="AQ238" i="9"/>
  <c r="AQ239" i="9"/>
  <c r="AQ240" i="9"/>
  <c r="AQ241" i="9"/>
  <c r="AQ242" i="9"/>
  <c r="AQ243" i="9"/>
  <c r="AQ244" i="9"/>
  <c r="AQ245" i="9"/>
  <c r="AQ246" i="9"/>
  <c r="AQ247" i="9"/>
  <c r="AQ248" i="9"/>
  <c r="AQ249" i="9"/>
  <c r="AQ250" i="9"/>
  <c r="AQ251" i="9"/>
  <c r="AQ252" i="9"/>
  <c r="AQ253" i="9"/>
  <c r="AQ254" i="9"/>
  <c r="AQ255" i="9"/>
  <c r="AQ256" i="9"/>
  <c r="AQ257" i="9"/>
  <c r="AQ258" i="9"/>
  <c r="AQ259" i="9"/>
  <c r="AQ260" i="9"/>
  <c r="AQ261" i="9"/>
  <c r="AQ262" i="9"/>
  <c r="AQ263" i="9"/>
  <c r="AQ264" i="9"/>
  <c r="AQ265" i="9"/>
  <c r="AQ266" i="9"/>
  <c r="AQ267" i="9"/>
  <c r="AQ268" i="9"/>
  <c r="AQ269" i="9"/>
  <c r="AQ270" i="9"/>
  <c r="AQ271" i="9"/>
  <c r="AQ272" i="9"/>
  <c r="AQ273" i="9"/>
  <c r="AQ274" i="9"/>
  <c r="AQ275" i="9"/>
  <c r="AQ276" i="9"/>
  <c r="AQ277" i="9"/>
  <c r="AQ278" i="9"/>
  <c r="AQ279" i="9"/>
  <c r="AQ280" i="9"/>
  <c r="AQ281" i="9"/>
  <c r="AQ282" i="9"/>
  <c r="AQ283" i="9"/>
  <c r="AQ284" i="9"/>
  <c r="AQ285" i="9"/>
  <c r="AQ286" i="9"/>
  <c r="AQ287" i="9"/>
  <c r="AQ288" i="9"/>
  <c r="AQ289" i="9"/>
  <c r="AQ290" i="9"/>
  <c r="AQ291" i="9"/>
  <c r="AQ292" i="9"/>
  <c r="AQ293" i="9"/>
  <c r="AQ294" i="9"/>
  <c r="AQ295" i="9"/>
  <c r="AQ296" i="9"/>
  <c r="AQ297" i="9"/>
  <c r="AQ298" i="9"/>
  <c r="AQ299" i="9"/>
  <c r="AQ300" i="9"/>
  <c r="AQ301" i="9"/>
  <c r="AQ302" i="9"/>
  <c r="AQ303" i="9"/>
  <c r="AQ304" i="9"/>
  <c r="AQ305" i="9"/>
  <c r="AQ306" i="9"/>
  <c r="AQ307" i="9"/>
  <c r="AQ308" i="9"/>
  <c r="AQ309" i="9"/>
  <c r="AQ310" i="9"/>
  <c r="AQ311" i="9"/>
  <c r="AQ312" i="9"/>
  <c r="AQ313" i="9"/>
  <c r="AQ314" i="9"/>
  <c r="AQ315" i="9"/>
  <c r="AQ316" i="9"/>
  <c r="AQ317" i="9"/>
  <c r="AQ318" i="9"/>
  <c r="AQ319" i="9"/>
  <c r="AQ320" i="9"/>
  <c r="AQ321" i="9"/>
  <c r="AQ322" i="9"/>
  <c r="AQ323" i="9"/>
  <c r="AQ324" i="9"/>
  <c r="AQ325" i="9"/>
  <c r="AQ326" i="9"/>
  <c r="AQ327" i="9"/>
  <c r="AQ328" i="9"/>
  <c r="AQ329" i="9"/>
  <c r="AQ330" i="9"/>
  <c r="AQ331" i="9"/>
  <c r="AQ332" i="9"/>
  <c r="AQ333" i="9"/>
  <c r="AQ334" i="9"/>
  <c r="AQ335" i="9"/>
  <c r="AQ336" i="9"/>
  <c r="AQ337" i="9"/>
  <c r="AQ338" i="9"/>
  <c r="AQ339" i="9"/>
  <c r="AQ340" i="9"/>
  <c r="AQ341" i="9"/>
  <c r="AQ342" i="9"/>
  <c r="AQ343" i="9"/>
  <c r="AQ344" i="9"/>
  <c r="AQ345" i="9"/>
  <c r="AQ346" i="9"/>
  <c r="AQ347" i="9"/>
  <c r="AQ348" i="9"/>
  <c r="AQ349" i="9"/>
  <c r="AQ350" i="9"/>
  <c r="AQ351" i="9"/>
  <c r="AQ352" i="9"/>
  <c r="AQ353" i="9"/>
  <c r="AQ354" i="9"/>
  <c r="AQ355" i="9"/>
  <c r="AQ356" i="9"/>
  <c r="AQ357" i="9"/>
  <c r="AQ358" i="9"/>
  <c r="AQ359" i="9"/>
  <c r="AQ360" i="9"/>
  <c r="AQ361" i="9"/>
  <c r="AQ362" i="9"/>
  <c r="AQ363" i="9"/>
  <c r="AQ364" i="9"/>
  <c r="AQ365" i="9"/>
  <c r="AQ366" i="9"/>
  <c r="AQ367" i="9"/>
  <c r="AQ368" i="9"/>
  <c r="AM17" i="9"/>
  <c r="AM18" i="9"/>
  <c r="AM19" i="9"/>
  <c r="AM20" i="9"/>
  <c r="AM21" i="9"/>
  <c r="AM22" i="9"/>
  <c r="AM23" i="9"/>
  <c r="AM24" i="9"/>
  <c r="AM25" i="9"/>
  <c r="AM26" i="9"/>
  <c r="AM27" i="9"/>
  <c r="AM28" i="9"/>
  <c r="AM29" i="9"/>
  <c r="AM30" i="9"/>
  <c r="AM31" i="9"/>
  <c r="AM32" i="9"/>
  <c r="AM33" i="9"/>
  <c r="AM34" i="9"/>
  <c r="AM35" i="9"/>
  <c r="AM36" i="9"/>
  <c r="AM37" i="9"/>
  <c r="AM38" i="9"/>
  <c r="AM39" i="9"/>
  <c r="AM40" i="9"/>
  <c r="AM41" i="9"/>
  <c r="AM42" i="9"/>
  <c r="AM43" i="9"/>
  <c r="AM44" i="9"/>
  <c r="AM45" i="9"/>
  <c r="AM46" i="9"/>
  <c r="AM47" i="9"/>
  <c r="AM48" i="9"/>
  <c r="AM49" i="9"/>
  <c r="AM50" i="9"/>
  <c r="AM51" i="9"/>
  <c r="AM52" i="9"/>
  <c r="AM53" i="9"/>
  <c r="AM54" i="9"/>
  <c r="AM55" i="9"/>
  <c r="AM56" i="9"/>
  <c r="AM57" i="9"/>
  <c r="AM58" i="9"/>
  <c r="AM59" i="9"/>
  <c r="AM60" i="9"/>
  <c r="AM61" i="9"/>
  <c r="AM62" i="9"/>
  <c r="AM63" i="9"/>
  <c r="AM64" i="9"/>
  <c r="AM65" i="9"/>
  <c r="AM66" i="9"/>
  <c r="AM67" i="9"/>
  <c r="AM68" i="9"/>
  <c r="AM69" i="9"/>
  <c r="AM70" i="9"/>
  <c r="AM71" i="9"/>
  <c r="AM72" i="9"/>
  <c r="AM73" i="9"/>
  <c r="AM74" i="9"/>
  <c r="AM75" i="9"/>
  <c r="AM76" i="9"/>
  <c r="AM77" i="9"/>
  <c r="AM78" i="9"/>
  <c r="AM79" i="9"/>
  <c r="AM80" i="9"/>
  <c r="AM81" i="9"/>
  <c r="AM82" i="9"/>
  <c r="AM83" i="9"/>
  <c r="AM84" i="9"/>
  <c r="AM85" i="9"/>
  <c r="AM86" i="9"/>
  <c r="AM87" i="9"/>
  <c r="AM88" i="9"/>
  <c r="AM89" i="9"/>
  <c r="AM90" i="9"/>
  <c r="AM91" i="9"/>
  <c r="AM92" i="9"/>
  <c r="AM93" i="9"/>
  <c r="AM94" i="9"/>
  <c r="AM95" i="9"/>
  <c r="AM96" i="9"/>
  <c r="AM97" i="9"/>
  <c r="AM98" i="9"/>
  <c r="AM99" i="9"/>
  <c r="AM100" i="9"/>
  <c r="AM101" i="9"/>
  <c r="AM102" i="9"/>
  <c r="AM103" i="9"/>
  <c r="AM104" i="9"/>
  <c r="AM105" i="9"/>
  <c r="AM106" i="9"/>
  <c r="AM107" i="9"/>
  <c r="AM108" i="9"/>
  <c r="AM109" i="9"/>
  <c r="AM110" i="9"/>
  <c r="AM111" i="9"/>
  <c r="AM112" i="9"/>
  <c r="AM113" i="9"/>
  <c r="AM114" i="9"/>
  <c r="AM115" i="9"/>
  <c r="AM116" i="9"/>
  <c r="AM117" i="9"/>
  <c r="AM118" i="9"/>
  <c r="AM119" i="9"/>
  <c r="AM120" i="9"/>
  <c r="AM121" i="9"/>
  <c r="AM122" i="9"/>
  <c r="AM123" i="9"/>
  <c r="AM124" i="9"/>
  <c r="AM125" i="9"/>
  <c r="AM126" i="9"/>
  <c r="AM127" i="9"/>
  <c r="AM128" i="9"/>
  <c r="AM129" i="9"/>
  <c r="AM130" i="9"/>
  <c r="AM131" i="9"/>
  <c r="AM132" i="9"/>
  <c r="AM133" i="9"/>
  <c r="AM134" i="9"/>
  <c r="AM135" i="9"/>
  <c r="AM136" i="9"/>
  <c r="AM137" i="9"/>
  <c r="AM138" i="9"/>
  <c r="AM139" i="9"/>
  <c r="AM140" i="9"/>
  <c r="AM141" i="9"/>
  <c r="AM142" i="9"/>
  <c r="AM143" i="9"/>
  <c r="AM144" i="9"/>
  <c r="AM145" i="9"/>
  <c r="AM146" i="9"/>
  <c r="AM147" i="9"/>
  <c r="AM148" i="9"/>
  <c r="AM149" i="9"/>
  <c r="AM150" i="9"/>
  <c r="AM151" i="9"/>
  <c r="AM152" i="9"/>
  <c r="AM153" i="9"/>
  <c r="AM154" i="9"/>
  <c r="AM155" i="9"/>
  <c r="AM156" i="9"/>
  <c r="AM157" i="9"/>
  <c r="AM158" i="9"/>
  <c r="AM159" i="9"/>
  <c r="AM160" i="9"/>
  <c r="AM161" i="9"/>
  <c r="AM162" i="9"/>
  <c r="AM163" i="9"/>
  <c r="AM164" i="9"/>
  <c r="AM165" i="9"/>
  <c r="AM166" i="9"/>
  <c r="AM167" i="9"/>
  <c r="AM168" i="9"/>
  <c r="AM169" i="9"/>
  <c r="AM170" i="9"/>
  <c r="AM171" i="9"/>
  <c r="AM172" i="9"/>
  <c r="AM173" i="9"/>
  <c r="AM174" i="9"/>
  <c r="AM175" i="9"/>
  <c r="AM176" i="9"/>
  <c r="AM177" i="9"/>
  <c r="AM178" i="9"/>
  <c r="AM179" i="9"/>
  <c r="AM180" i="9"/>
  <c r="AM181" i="9"/>
  <c r="AM182" i="9"/>
  <c r="AM183" i="9"/>
  <c r="AM184" i="9"/>
  <c r="AM185" i="9"/>
  <c r="AM186" i="9"/>
  <c r="AM187" i="9"/>
  <c r="AM188" i="9"/>
  <c r="AM189" i="9"/>
  <c r="AM190" i="9"/>
  <c r="AM191" i="9"/>
  <c r="AM192" i="9"/>
  <c r="AM193" i="9"/>
  <c r="AM194" i="9"/>
  <c r="AM195" i="9"/>
  <c r="AM196" i="9"/>
  <c r="AM197" i="9"/>
  <c r="AM198" i="9"/>
  <c r="AM199" i="9"/>
  <c r="AM200" i="9"/>
  <c r="AM201" i="9"/>
  <c r="AM202" i="9"/>
  <c r="AM203" i="9"/>
  <c r="AM204" i="9"/>
  <c r="AM205" i="9"/>
  <c r="AM206" i="9"/>
  <c r="AM207" i="9"/>
  <c r="AM208" i="9"/>
  <c r="AM209" i="9"/>
  <c r="AM210" i="9"/>
  <c r="AM211" i="9"/>
  <c r="AM212" i="9"/>
  <c r="AM213" i="9"/>
  <c r="AM214" i="9"/>
  <c r="AM215" i="9"/>
  <c r="AM216" i="9"/>
  <c r="AM217" i="9"/>
  <c r="AM218" i="9"/>
  <c r="AM219" i="9"/>
  <c r="AM220" i="9"/>
  <c r="AM221" i="9"/>
  <c r="AM222" i="9"/>
  <c r="AM223" i="9"/>
  <c r="AM224" i="9"/>
  <c r="AM225" i="9"/>
  <c r="AM226" i="9"/>
  <c r="AM227" i="9"/>
  <c r="AM228" i="9"/>
  <c r="AM229" i="9"/>
  <c r="AM230" i="9"/>
  <c r="AM231" i="9"/>
  <c r="AM232" i="9"/>
  <c r="AM233" i="9"/>
  <c r="AM234" i="9"/>
  <c r="AM235" i="9"/>
  <c r="AM236" i="9"/>
  <c r="AM237" i="9"/>
  <c r="AM238" i="9"/>
  <c r="AM239" i="9"/>
  <c r="AM240" i="9"/>
  <c r="AM241" i="9"/>
  <c r="AM242" i="9"/>
  <c r="AM243" i="9"/>
  <c r="AM244" i="9"/>
  <c r="AM245" i="9"/>
  <c r="AM246" i="9"/>
  <c r="AM247" i="9"/>
  <c r="AM248" i="9"/>
  <c r="AM249" i="9"/>
  <c r="AM250" i="9"/>
  <c r="AM251" i="9"/>
  <c r="AM252" i="9"/>
  <c r="AM253" i="9"/>
  <c r="AM254" i="9"/>
  <c r="AM255" i="9"/>
  <c r="AM256" i="9"/>
  <c r="AM257" i="9"/>
  <c r="AM258" i="9"/>
  <c r="AM259" i="9"/>
  <c r="AM260" i="9"/>
  <c r="AM261" i="9"/>
  <c r="AM262" i="9"/>
  <c r="AM263" i="9"/>
  <c r="AM264" i="9"/>
  <c r="AM265" i="9"/>
  <c r="AM266" i="9"/>
  <c r="AM267" i="9"/>
  <c r="AM268" i="9"/>
  <c r="AM269" i="9"/>
  <c r="AM270" i="9"/>
  <c r="AM271" i="9"/>
  <c r="AM272" i="9"/>
  <c r="AM273" i="9"/>
  <c r="AM274" i="9"/>
  <c r="AM275" i="9"/>
  <c r="AM276" i="9"/>
  <c r="AM277" i="9"/>
  <c r="AM278" i="9"/>
  <c r="AM279" i="9"/>
  <c r="AM280" i="9"/>
  <c r="AM281" i="9"/>
  <c r="AM282" i="9"/>
  <c r="AM283" i="9"/>
  <c r="AM284" i="9"/>
  <c r="AM285" i="9"/>
  <c r="AM286" i="9"/>
  <c r="AM287" i="9"/>
  <c r="AM288" i="9"/>
  <c r="AM289" i="9"/>
  <c r="AM290" i="9"/>
  <c r="AM291" i="9"/>
  <c r="AM292" i="9"/>
  <c r="AM293" i="9"/>
  <c r="AM294" i="9"/>
  <c r="AM295" i="9"/>
  <c r="AM296" i="9"/>
  <c r="AM297" i="9"/>
  <c r="AM298" i="9"/>
  <c r="AM299" i="9"/>
  <c r="AM300" i="9"/>
  <c r="AM301" i="9"/>
  <c r="AM302" i="9"/>
  <c r="AM303" i="9"/>
  <c r="AM304" i="9"/>
  <c r="AM305" i="9"/>
  <c r="AM306" i="9"/>
  <c r="AM307" i="9"/>
  <c r="AM308" i="9"/>
  <c r="AM309" i="9"/>
  <c r="AM310" i="9"/>
  <c r="AM311" i="9"/>
  <c r="AM312" i="9"/>
  <c r="AM313" i="9"/>
  <c r="AM314" i="9"/>
  <c r="AM315" i="9"/>
  <c r="AM316" i="9"/>
  <c r="AM317" i="9"/>
  <c r="AM318" i="9"/>
  <c r="AM319" i="9"/>
  <c r="AM320" i="9"/>
  <c r="AM321" i="9"/>
  <c r="AM322" i="9"/>
  <c r="AM323" i="9"/>
  <c r="AM324" i="9"/>
  <c r="AM325" i="9"/>
  <c r="AM326" i="9"/>
  <c r="AM327" i="9"/>
  <c r="AM328" i="9"/>
  <c r="AM329" i="9"/>
  <c r="AM330" i="9"/>
  <c r="AM331" i="9"/>
  <c r="AM332" i="9"/>
  <c r="AM333" i="9"/>
  <c r="AM334" i="9"/>
  <c r="AM335" i="9"/>
  <c r="AM336" i="9"/>
  <c r="AM337" i="9"/>
  <c r="AM338" i="9"/>
  <c r="AM339" i="9"/>
  <c r="AM340" i="9"/>
  <c r="AM341" i="9"/>
  <c r="AM342" i="9"/>
  <c r="AM343" i="9"/>
  <c r="AM344" i="9"/>
  <c r="AM345" i="9"/>
  <c r="AM346" i="9"/>
  <c r="AM347" i="9"/>
  <c r="AM348" i="9"/>
  <c r="AM349" i="9"/>
  <c r="AM350" i="9"/>
  <c r="AM351" i="9"/>
  <c r="AM352" i="9"/>
  <c r="AM353" i="9"/>
  <c r="AM354" i="9"/>
  <c r="AM355" i="9"/>
  <c r="AM357" i="9"/>
  <c r="AM358" i="9"/>
  <c r="AM359" i="9"/>
  <c r="AM360" i="9"/>
  <c r="AM361" i="9"/>
  <c r="AM362" i="9"/>
  <c r="AM363" i="9"/>
  <c r="AM364" i="9"/>
  <c r="AM365" i="9"/>
  <c r="AM366" i="9"/>
  <c r="AM367" i="9"/>
  <c r="AM368" i="9"/>
  <c r="AI17" i="9"/>
  <c r="AI18" i="9"/>
  <c r="AI19" i="9"/>
  <c r="AI20" i="9"/>
  <c r="AI21" i="9"/>
  <c r="AI22" i="9"/>
  <c r="AI23" i="9"/>
  <c r="AI24" i="9"/>
  <c r="AI25" i="9"/>
  <c r="AI26" i="9"/>
  <c r="AI27" i="9"/>
  <c r="AI28" i="9"/>
  <c r="AI29" i="9"/>
  <c r="AI30" i="9"/>
  <c r="AI31" i="9"/>
  <c r="AI32" i="9"/>
  <c r="AI33" i="9"/>
  <c r="AI34" i="9"/>
  <c r="AI35" i="9"/>
  <c r="AI36" i="9"/>
  <c r="AI37" i="9"/>
  <c r="AI38" i="9"/>
  <c r="AI39" i="9"/>
  <c r="AI40" i="9"/>
  <c r="AI41" i="9"/>
  <c r="AI42" i="9"/>
  <c r="AI43" i="9"/>
  <c r="AI44" i="9"/>
  <c r="AI45" i="9"/>
  <c r="AI46" i="9"/>
  <c r="AI47" i="9"/>
  <c r="AI48" i="9"/>
  <c r="AI49" i="9"/>
  <c r="AI50" i="9"/>
  <c r="AI51" i="9"/>
  <c r="AI52" i="9"/>
  <c r="AI53" i="9"/>
  <c r="AI54" i="9"/>
  <c r="AI55" i="9"/>
  <c r="AI56" i="9"/>
  <c r="AI57" i="9"/>
  <c r="AI58" i="9"/>
  <c r="AI59" i="9"/>
  <c r="AI60" i="9"/>
  <c r="AI61" i="9"/>
  <c r="AI62" i="9"/>
  <c r="AI63" i="9"/>
  <c r="AI64" i="9"/>
  <c r="AI65" i="9"/>
  <c r="AI66" i="9"/>
  <c r="AI67" i="9"/>
  <c r="AI68" i="9"/>
  <c r="AI69" i="9"/>
  <c r="AI70" i="9"/>
  <c r="AI71" i="9"/>
  <c r="AI72" i="9"/>
  <c r="AI73" i="9"/>
  <c r="AI74" i="9"/>
  <c r="AI75" i="9"/>
  <c r="AI76" i="9"/>
  <c r="AI77" i="9"/>
  <c r="AI78" i="9"/>
  <c r="AI79" i="9"/>
  <c r="AI80" i="9"/>
  <c r="AI81" i="9"/>
  <c r="AI82" i="9"/>
  <c r="AI83" i="9"/>
  <c r="AI84" i="9"/>
  <c r="AI85" i="9"/>
  <c r="AI86" i="9"/>
  <c r="AI87" i="9"/>
  <c r="AI88" i="9"/>
  <c r="AI89" i="9"/>
  <c r="AI90" i="9"/>
  <c r="AI91" i="9"/>
  <c r="AI92" i="9"/>
  <c r="AI93" i="9"/>
  <c r="AI94" i="9"/>
  <c r="AI95" i="9"/>
  <c r="AI96" i="9"/>
  <c r="AI97" i="9"/>
  <c r="AI98" i="9"/>
  <c r="AI99" i="9"/>
  <c r="AI100" i="9"/>
  <c r="AI101" i="9"/>
  <c r="AI102" i="9"/>
  <c r="AI103" i="9"/>
  <c r="AI104" i="9"/>
  <c r="AI105" i="9"/>
  <c r="AI106" i="9"/>
  <c r="AI107" i="9"/>
  <c r="AI108" i="9"/>
  <c r="AI109" i="9"/>
  <c r="AI110" i="9"/>
  <c r="AI111" i="9"/>
  <c r="AI112" i="9"/>
  <c r="AI113" i="9"/>
  <c r="AI114" i="9"/>
  <c r="AI115" i="9"/>
  <c r="AI116" i="9"/>
  <c r="AI117" i="9"/>
  <c r="AI118" i="9"/>
  <c r="AI119" i="9"/>
  <c r="AI120" i="9"/>
  <c r="AI121" i="9"/>
  <c r="AI122" i="9"/>
  <c r="AI123" i="9"/>
  <c r="AI124" i="9"/>
  <c r="AI125" i="9"/>
  <c r="AI126" i="9"/>
  <c r="AI127" i="9"/>
  <c r="AI128" i="9"/>
  <c r="AI129" i="9"/>
  <c r="AI130" i="9"/>
  <c r="AI131" i="9"/>
  <c r="AI132" i="9"/>
  <c r="AI133" i="9"/>
  <c r="AI134" i="9"/>
  <c r="AI135" i="9"/>
  <c r="AI136" i="9"/>
  <c r="AI137" i="9"/>
  <c r="AI138" i="9"/>
  <c r="AI139" i="9"/>
  <c r="AI140" i="9"/>
  <c r="AI141" i="9"/>
  <c r="AI142" i="9"/>
  <c r="AI143" i="9"/>
  <c r="AI144" i="9"/>
  <c r="AI145" i="9"/>
  <c r="AI146" i="9"/>
  <c r="AI147" i="9"/>
  <c r="AI148" i="9"/>
  <c r="AI149" i="9"/>
  <c r="AI150" i="9"/>
  <c r="AI151" i="9"/>
  <c r="AI152" i="9"/>
  <c r="AI153" i="9"/>
  <c r="AI154" i="9"/>
  <c r="AI155" i="9"/>
  <c r="AI156" i="9"/>
  <c r="AI157" i="9"/>
  <c r="AI158" i="9"/>
  <c r="AI159" i="9"/>
  <c r="AI160" i="9"/>
  <c r="AI161" i="9"/>
  <c r="AI162" i="9"/>
  <c r="AI163" i="9"/>
  <c r="AI164" i="9"/>
  <c r="AI165" i="9"/>
  <c r="AI166" i="9"/>
  <c r="AI167" i="9"/>
  <c r="AI168" i="9"/>
  <c r="AI169" i="9"/>
  <c r="AI170" i="9"/>
  <c r="AI171" i="9"/>
  <c r="AI172" i="9"/>
  <c r="AI173" i="9"/>
  <c r="AI174" i="9"/>
  <c r="AI175" i="9"/>
  <c r="AI176" i="9"/>
  <c r="AI177" i="9"/>
  <c r="AI178" i="9"/>
  <c r="AI179" i="9"/>
  <c r="AI180" i="9"/>
  <c r="AI181" i="9"/>
  <c r="AI182" i="9"/>
  <c r="AI183" i="9"/>
  <c r="AI184" i="9"/>
  <c r="AI185" i="9"/>
  <c r="AI186" i="9"/>
  <c r="AI187" i="9"/>
  <c r="AI188" i="9"/>
  <c r="AI189" i="9"/>
  <c r="AI190" i="9"/>
  <c r="AI191" i="9"/>
  <c r="AI192" i="9"/>
  <c r="AI193" i="9"/>
  <c r="AI194" i="9"/>
  <c r="AI195" i="9"/>
  <c r="AI196" i="9"/>
  <c r="AI197" i="9"/>
  <c r="AI198" i="9"/>
  <c r="AI199" i="9"/>
  <c r="AI200" i="9"/>
  <c r="AI201" i="9"/>
  <c r="AI202" i="9"/>
  <c r="AI203" i="9"/>
  <c r="AI204" i="9"/>
  <c r="AI205" i="9"/>
  <c r="AI206" i="9"/>
  <c r="AI207" i="9"/>
  <c r="AI208" i="9"/>
  <c r="AI209" i="9"/>
  <c r="AI210" i="9"/>
  <c r="AI211" i="9"/>
  <c r="AI212" i="9"/>
  <c r="AI213" i="9"/>
  <c r="AI214" i="9"/>
  <c r="AI215" i="9"/>
  <c r="AI216" i="9"/>
  <c r="AI217" i="9"/>
  <c r="AI218" i="9"/>
  <c r="AI219" i="9"/>
  <c r="AI220" i="9"/>
  <c r="AI221" i="9"/>
  <c r="AI222" i="9"/>
  <c r="AI223" i="9"/>
  <c r="AI224" i="9"/>
  <c r="AI225" i="9"/>
  <c r="AI226" i="9"/>
  <c r="AI227" i="9"/>
  <c r="AI228" i="9"/>
  <c r="AI229" i="9"/>
  <c r="AI230" i="9"/>
  <c r="AI231" i="9"/>
  <c r="AI232" i="9"/>
  <c r="AI233" i="9"/>
  <c r="AI234" i="9"/>
  <c r="AI235" i="9"/>
  <c r="AI236" i="9"/>
  <c r="AI237" i="9"/>
  <c r="AI238" i="9"/>
  <c r="AI239" i="9"/>
  <c r="AI240" i="9"/>
  <c r="AI241" i="9"/>
  <c r="AI242" i="9"/>
  <c r="AI243" i="9"/>
  <c r="AI244" i="9"/>
  <c r="AI245" i="9"/>
  <c r="AI246" i="9"/>
  <c r="AI247" i="9"/>
  <c r="AI248" i="9"/>
  <c r="AI249" i="9"/>
  <c r="AI250" i="9"/>
  <c r="AI251" i="9"/>
  <c r="AI252" i="9"/>
  <c r="AI253" i="9"/>
  <c r="AI254" i="9"/>
  <c r="AI255" i="9"/>
  <c r="AI256" i="9"/>
  <c r="AI257" i="9"/>
  <c r="AI258" i="9"/>
  <c r="AI259" i="9"/>
  <c r="AI260" i="9"/>
  <c r="AI261" i="9"/>
  <c r="AI262" i="9"/>
  <c r="AI263" i="9"/>
  <c r="AI264" i="9"/>
  <c r="AI265" i="9"/>
  <c r="AI266" i="9"/>
  <c r="AI267" i="9"/>
  <c r="AI268" i="9"/>
  <c r="AI269" i="9"/>
  <c r="AI270" i="9"/>
  <c r="AI271" i="9"/>
  <c r="AI272" i="9"/>
  <c r="AI273" i="9"/>
  <c r="AI274" i="9"/>
  <c r="AI275" i="9"/>
  <c r="AI276" i="9"/>
  <c r="AI277" i="9"/>
  <c r="AI278" i="9"/>
  <c r="AI279" i="9"/>
  <c r="AI280" i="9"/>
  <c r="AI281" i="9"/>
  <c r="AI282" i="9"/>
  <c r="AI283" i="9"/>
  <c r="AI284" i="9"/>
  <c r="AI285" i="9"/>
  <c r="AI286" i="9"/>
  <c r="AI287" i="9"/>
  <c r="AI288" i="9"/>
  <c r="AI289" i="9"/>
  <c r="AI290" i="9"/>
  <c r="AI291" i="9"/>
  <c r="AI292" i="9"/>
  <c r="AI293" i="9"/>
  <c r="AI294" i="9"/>
  <c r="AI295" i="9"/>
  <c r="AI296" i="9"/>
  <c r="AI297" i="9"/>
  <c r="AI298" i="9"/>
  <c r="AI299" i="9"/>
  <c r="AI300" i="9"/>
  <c r="AI301" i="9"/>
  <c r="AI302" i="9"/>
  <c r="AI303" i="9"/>
  <c r="AI304" i="9"/>
  <c r="AI305" i="9"/>
  <c r="AI306" i="9"/>
  <c r="AI307" i="9"/>
  <c r="AI308" i="9"/>
  <c r="AI309" i="9"/>
  <c r="AI310" i="9"/>
  <c r="AI311" i="9"/>
  <c r="AI312" i="9"/>
  <c r="AI313" i="9"/>
  <c r="AI314" i="9"/>
  <c r="AI315" i="9"/>
  <c r="AI316" i="9"/>
  <c r="AI317" i="9"/>
  <c r="AI318" i="9"/>
  <c r="AI319" i="9"/>
  <c r="AI320" i="9"/>
  <c r="AI321" i="9"/>
  <c r="AI322" i="9"/>
  <c r="AI323" i="9"/>
  <c r="AI324" i="9"/>
  <c r="AI325" i="9"/>
  <c r="AI326" i="9"/>
  <c r="AI327" i="9"/>
  <c r="AI328" i="9"/>
  <c r="AI329" i="9"/>
  <c r="AI330" i="9"/>
  <c r="AI331" i="9"/>
  <c r="AI332" i="9"/>
  <c r="AI333" i="9"/>
  <c r="AI334" i="9"/>
  <c r="AI335" i="9"/>
  <c r="AI336" i="9"/>
  <c r="AI337" i="9"/>
  <c r="AI338" i="9"/>
  <c r="AI339" i="9"/>
  <c r="AI340" i="9"/>
  <c r="AI341" i="9"/>
  <c r="AI342" i="9"/>
  <c r="AI343" i="9"/>
  <c r="AI344" i="9"/>
  <c r="AI345" i="9"/>
  <c r="AI346" i="9"/>
  <c r="AI347" i="9"/>
  <c r="AI348" i="9"/>
  <c r="AI349" i="9"/>
  <c r="AI350" i="9"/>
  <c r="AI351" i="9"/>
  <c r="AI352" i="9"/>
  <c r="AI353" i="9"/>
  <c r="AI354" i="9"/>
  <c r="AI355" i="9"/>
  <c r="AI356" i="9"/>
  <c r="AI357" i="9"/>
  <c r="AI358" i="9"/>
  <c r="AI359" i="9"/>
  <c r="AI360" i="9"/>
  <c r="AI361" i="9"/>
  <c r="AI362" i="9"/>
  <c r="AI363" i="9"/>
  <c r="AI364" i="9"/>
  <c r="AI365" i="9"/>
  <c r="AI366" i="9"/>
  <c r="AI367" i="9"/>
  <c r="AI368" i="9"/>
  <c r="AE54" i="9"/>
  <c r="AE55" i="9"/>
  <c r="AE56" i="9"/>
  <c r="AE57" i="9"/>
  <c r="AE58" i="9"/>
  <c r="AE59" i="9"/>
  <c r="AE60" i="9"/>
  <c r="AE61" i="9"/>
  <c r="AE62" i="9"/>
  <c r="AE63" i="9"/>
  <c r="AE64" i="9"/>
  <c r="AE65" i="9"/>
  <c r="AE66" i="9"/>
  <c r="AE67" i="9"/>
  <c r="AE68" i="9"/>
  <c r="AE69" i="9"/>
  <c r="AE70" i="9"/>
  <c r="AE71" i="9"/>
  <c r="AE72" i="9"/>
  <c r="AE73" i="9"/>
  <c r="AE74" i="9"/>
  <c r="AE75" i="9"/>
  <c r="AE76" i="9"/>
  <c r="AE77" i="9"/>
  <c r="AE78" i="9"/>
  <c r="AE79" i="9"/>
  <c r="AE80" i="9"/>
  <c r="AE81" i="9"/>
  <c r="AE82" i="9"/>
  <c r="AE83" i="9"/>
  <c r="AE84" i="9"/>
  <c r="AE85" i="9"/>
  <c r="AE86" i="9"/>
  <c r="AE87" i="9"/>
  <c r="AE88" i="9"/>
  <c r="AE89" i="9"/>
  <c r="AE90" i="9"/>
  <c r="AE91" i="9"/>
  <c r="AE92" i="9"/>
  <c r="AE93" i="9"/>
  <c r="AE94" i="9"/>
  <c r="AE95" i="9"/>
  <c r="AE96" i="9"/>
  <c r="AE97" i="9"/>
  <c r="AE98" i="9"/>
  <c r="AE99" i="9"/>
  <c r="AE100" i="9"/>
  <c r="AE101" i="9"/>
  <c r="AE102" i="9"/>
  <c r="AE103" i="9"/>
  <c r="AE104" i="9"/>
  <c r="AE105" i="9"/>
  <c r="AE106" i="9"/>
  <c r="AE107" i="9"/>
  <c r="AE108" i="9"/>
  <c r="AE109" i="9"/>
  <c r="AE110" i="9"/>
  <c r="AE111" i="9"/>
  <c r="AE112" i="9"/>
  <c r="AE113" i="9"/>
  <c r="AE114" i="9"/>
  <c r="AE115" i="9"/>
  <c r="AE116" i="9"/>
  <c r="AE117" i="9"/>
  <c r="AE118" i="9"/>
  <c r="AE119" i="9"/>
  <c r="AE120" i="9"/>
  <c r="AE121" i="9"/>
  <c r="AE122" i="9"/>
  <c r="AE123" i="9"/>
  <c r="AE124" i="9"/>
  <c r="AE125" i="9"/>
  <c r="AE126" i="9"/>
  <c r="AE127" i="9"/>
  <c r="AE128" i="9"/>
  <c r="AE129" i="9"/>
  <c r="AE130" i="9"/>
  <c r="AE131" i="9"/>
  <c r="AE132" i="9"/>
  <c r="AE133" i="9"/>
  <c r="AE134" i="9"/>
  <c r="AE135" i="9"/>
  <c r="AE136" i="9"/>
  <c r="AE137" i="9"/>
  <c r="AE138" i="9"/>
  <c r="AE139" i="9"/>
  <c r="AE140" i="9"/>
  <c r="AE141" i="9"/>
  <c r="AE142" i="9"/>
  <c r="AE143" i="9"/>
  <c r="AE144" i="9"/>
  <c r="AE145" i="9"/>
  <c r="AE146" i="9"/>
  <c r="AE147" i="9"/>
  <c r="AE148" i="9"/>
  <c r="AE149" i="9"/>
  <c r="AE150" i="9"/>
  <c r="AE151" i="9"/>
  <c r="AE152" i="9"/>
  <c r="AE153" i="9"/>
  <c r="AE154" i="9"/>
  <c r="AE155" i="9"/>
  <c r="AE156" i="9"/>
  <c r="AE157" i="9"/>
  <c r="AE158" i="9"/>
  <c r="AE159" i="9"/>
  <c r="AE160" i="9"/>
  <c r="AE161" i="9"/>
  <c r="AE162" i="9"/>
  <c r="AE163" i="9"/>
  <c r="AE164" i="9"/>
  <c r="AE165" i="9"/>
  <c r="AE166" i="9"/>
  <c r="AE167" i="9"/>
  <c r="AE168" i="9"/>
  <c r="AE169" i="9"/>
  <c r="AE170" i="9"/>
  <c r="AE171" i="9"/>
  <c r="AE172" i="9"/>
  <c r="AE173" i="9"/>
  <c r="AE174" i="9"/>
  <c r="AE175" i="9"/>
  <c r="AE176" i="9"/>
  <c r="AE177" i="9"/>
  <c r="AE178" i="9"/>
  <c r="AE179" i="9"/>
  <c r="AE180" i="9"/>
  <c r="AE181" i="9"/>
  <c r="AE182" i="9"/>
  <c r="AE183" i="9"/>
  <c r="AE184" i="9"/>
  <c r="AE185" i="9"/>
  <c r="AE186" i="9"/>
  <c r="AE187" i="9"/>
  <c r="AE188" i="9"/>
  <c r="AE189" i="9"/>
  <c r="AE190" i="9"/>
  <c r="AE191" i="9"/>
  <c r="AE192" i="9"/>
  <c r="AE193" i="9"/>
  <c r="AE194" i="9"/>
  <c r="AE195" i="9"/>
  <c r="AE196" i="9"/>
  <c r="AE197" i="9"/>
  <c r="AE198" i="9"/>
  <c r="AE199" i="9"/>
  <c r="AE200" i="9"/>
  <c r="AE201" i="9"/>
  <c r="AE202" i="9"/>
  <c r="AE203" i="9"/>
  <c r="AE204" i="9"/>
  <c r="AE205" i="9"/>
  <c r="AE206" i="9"/>
  <c r="AE207" i="9"/>
  <c r="AE208" i="9"/>
  <c r="AE209" i="9"/>
  <c r="AE210" i="9"/>
  <c r="AE211" i="9"/>
  <c r="AE212" i="9"/>
  <c r="AE213" i="9"/>
  <c r="AE214" i="9"/>
  <c r="AE215" i="9"/>
  <c r="AE216" i="9"/>
  <c r="AE217" i="9"/>
  <c r="AE218" i="9"/>
  <c r="AE219" i="9"/>
  <c r="AE220" i="9"/>
  <c r="AE221" i="9"/>
  <c r="AE222" i="9"/>
  <c r="AE223" i="9"/>
  <c r="AE224" i="9"/>
  <c r="AE225" i="9"/>
  <c r="AE226" i="9"/>
  <c r="AE227" i="9"/>
  <c r="AE228" i="9"/>
  <c r="AE229" i="9"/>
  <c r="AE230" i="9"/>
  <c r="AE231" i="9"/>
  <c r="AE232" i="9"/>
  <c r="AE233" i="9"/>
  <c r="AE234" i="9"/>
  <c r="AE235" i="9"/>
  <c r="AE236" i="9"/>
  <c r="AE237" i="9"/>
  <c r="AE238" i="9"/>
  <c r="AE239" i="9"/>
  <c r="AE240" i="9"/>
  <c r="AE241" i="9"/>
  <c r="AE242" i="9"/>
  <c r="AE243" i="9"/>
  <c r="AE244" i="9"/>
  <c r="AE245" i="9"/>
  <c r="AE246" i="9"/>
  <c r="AE247" i="9"/>
  <c r="AE248" i="9"/>
  <c r="AE249" i="9"/>
  <c r="AE250" i="9"/>
  <c r="AE251" i="9"/>
  <c r="AE252" i="9"/>
  <c r="AE253" i="9"/>
  <c r="AE254" i="9"/>
  <c r="AE255" i="9"/>
  <c r="AE256" i="9"/>
  <c r="AE257" i="9"/>
  <c r="AE258" i="9"/>
  <c r="AE259" i="9"/>
  <c r="AE260" i="9"/>
  <c r="AE261" i="9"/>
  <c r="AE262" i="9"/>
  <c r="AE263" i="9"/>
  <c r="AE264" i="9"/>
  <c r="AE265" i="9"/>
  <c r="AE266" i="9"/>
  <c r="AE267" i="9"/>
  <c r="AE268" i="9"/>
  <c r="AE269" i="9"/>
  <c r="AE270" i="9"/>
  <c r="AE271" i="9"/>
  <c r="AE272" i="9"/>
  <c r="AE273" i="9"/>
  <c r="AE274" i="9"/>
  <c r="AE275" i="9"/>
  <c r="AE276" i="9"/>
  <c r="AE277" i="9"/>
  <c r="AE278" i="9"/>
  <c r="AE279" i="9"/>
  <c r="AE280" i="9"/>
  <c r="AE281" i="9"/>
  <c r="AE282" i="9"/>
  <c r="AE283" i="9"/>
  <c r="AE284" i="9"/>
  <c r="AE285" i="9"/>
  <c r="AE286" i="9"/>
  <c r="AE287" i="9"/>
  <c r="AE288" i="9"/>
  <c r="AE289" i="9"/>
  <c r="AE290" i="9"/>
  <c r="AE291" i="9"/>
  <c r="AE292" i="9"/>
  <c r="AE293" i="9"/>
  <c r="AE294" i="9"/>
  <c r="AE295" i="9"/>
  <c r="AE296" i="9"/>
  <c r="AE297" i="9"/>
  <c r="AE298" i="9"/>
  <c r="AE299" i="9"/>
  <c r="AE300" i="9"/>
  <c r="AE301" i="9"/>
  <c r="AE302" i="9"/>
  <c r="AE303" i="9"/>
  <c r="AE304" i="9"/>
  <c r="AE305" i="9"/>
  <c r="AE306" i="9"/>
  <c r="AE307" i="9"/>
  <c r="AE308" i="9"/>
  <c r="AE309" i="9"/>
  <c r="AE310" i="9"/>
  <c r="AE311" i="9"/>
  <c r="AE312" i="9"/>
  <c r="AE313" i="9"/>
  <c r="AE314" i="9"/>
  <c r="AE315" i="9"/>
  <c r="AE316" i="9"/>
  <c r="AE317" i="9"/>
  <c r="AE318" i="9"/>
  <c r="AE319" i="9"/>
  <c r="AE320" i="9"/>
  <c r="AE321" i="9"/>
  <c r="AE322" i="9"/>
  <c r="AE323" i="9"/>
  <c r="AE324" i="9"/>
  <c r="AE325" i="9"/>
  <c r="AE326" i="9"/>
  <c r="AE327" i="9"/>
  <c r="AE328" i="9"/>
  <c r="AE329" i="9"/>
  <c r="AE330" i="9"/>
  <c r="AE331" i="9"/>
  <c r="AE332" i="9"/>
  <c r="AE333" i="9"/>
  <c r="AE334" i="9"/>
  <c r="AE335" i="9"/>
  <c r="AE336" i="9"/>
  <c r="AE337" i="9"/>
  <c r="AE338" i="9"/>
  <c r="AE339" i="9"/>
  <c r="AE340" i="9"/>
  <c r="AE341" i="9"/>
  <c r="AE342" i="9"/>
  <c r="AE343" i="9"/>
  <c r="AE344" i="9"/>
  <c r="AE345" i="9"/>
  <c r="AE346" i="9"/>
  <c r="AE347" i="9"/>
  <c r="AE348" i="9"/>
  <c r="AE349" i="9"/>
  <c r="AE350" i="9"/>
  <c r="AE351" i="9"/>
  <c r="AE352" i="9"/>
  <c r="AE353" i="9"/>
  <c r="AE354" i="9"/>
  <c r="AE355" i="9"/>
  <c r="AE356" i="9"/>
  <c r="AE357" i="9"/>
  <c r="AE358" i="9"/>
  <c r="AE359" i="9"/>
  <c r="AE360" i="9"/>
  <c r="AE361" i="9"/>
  <c r="AE362" i="9"/>
  <c r="AE363" i="9"/>
  <c r="AE364" i="9"/>
  <c r="AE365" i="9"/>
  <c r="AE366" i="9"/>
  <c r="AE367" i="9"/>
  <c r="AE368" i="9"/>
  <c r="AE25" i="9"/>
  <c r="AE26" i="9"/>
  <c r="AE27" i="9"/>
  <c r="AE28" i="9"/>
  <c r="AE29" i="9"/>
  <c r="AE30" i="9"/>
  <c r="AE31" i="9"/>
  <c r="AE32" i="9"/>
  <c r="AE33" i="9"/>
  <c r="AE34" i="9"/>
  <c r="AE35" i="9"/>
  <c r="AE36" i="9"/>
  <c r="AE37" i="9"/>
  <c r="AE38" i="9"/>
  <c r="AE39" i="9"/>
  <c r="AE40" i="9"/>
  <c r="AE41" i="9"/>
  <c r="AE42" i="9"/>
  <c r="AE43" i="9"/>
  <c r="AE44" i="9"/>
  <c r="AE45" i="9"/>
  <c r="AE46" i="9"/>
  <c r="AE47" i="9"/>
  <c r="AE48" i="9"/>
  <c r="AE49" i="9"/>
  <c r="AE50" i="9"/>
  <c r="AE51" i="9"/>
  <c r="AE52" i="9"/>
  <c r="AE53" i="9"/>
  <c r="AE17" i="9"/>
  <c r="AE18" i="9"/>
  <c r="AE19" i="9"/>
  <c r="AE20" i="9"/>
  <c r="AE21" i="9"/>
  <c r="AE22" i="9"/>
  <c r="AE23" i="9"/>
  <c r="AE24" i="9"/>
  <c r="AA17" i="9"/>
  <c r="AA18" i="9"/>
  <c r="AA19" i="9"/>
  <c r="AA20" i="9"/>
  <c r="AA21" i="9"/>
  <c r="AA22" i="9"/>
  <c r="AA23" i="9"/>
  <c r="AA24" i="9"/>
  <c r="AA25" i="9"/>
  <c r="AA26" i="9"/>
  <c r="AA27" i="9"/>
  <c r="AA28" i="9"/>
  <c r="AA29" i="9"/>
  <c r="AA30" i="9"/>
  <c r="AA31" i="9"/>
  <c r="AA32" i="9"/>
  <c r="AA33" i="9"/>
  <c r="AA34" i="9"/>
  <c r="AA35" i="9"/>
  <c r="AA36" i="9"/>
  <c r="AA37" i="9"/>
  <c r="AA38" i="9"/>
  <c r="AA39" i="9"/>
  <c r="AA40" i="9"/>
  <c r="AA41" i="9"/>
  <c r="AA42" i="9"/>
  <c r="AA43" i="9"/>
  <c r="AA44" i="9"/>
  <c r="AA45" i="9"/>
  <c r="AA46" i="9"/>
  <c r="AA47" i="9"/>
  <c r="AA48" i="9"/>
  <c r="AA49" i="9"/>
  <c r="AA50" i="9"/>
  <c r="AA51" i="9"/>
  <c r="AA52" i="9"/>
  <c r="AA53" i="9"/>
  <c r="AA54" i="9"/>
  <c r="AA55" i="9"/>
  <c r="AA56" i="9"/>
  <c r="AA57" i="9"/>
  <c r="AA58" i="9"/>
  <c r="AA59" i="9"/>
  <c r="AA60" i="9"/>
  <c r="AA61" i="9"/>
  <c r="AA62" i="9"/>
  <c r="AA63" i="9"/>
  <c r="AA64" i="9"/>
  <c r="AA65" i="9"/>
  <c r="AA66" i="9"/>
  <c r="AA67" i="9"/>
  <c r="AA68" i="9"/>
  <c r="AA69" i="9"/>
  <c r="AA70" i="9"/>
  <c r="AA71" i="9"/>
  <c r="AA72" i="9"/>
  <c r="AA73" i="9"/>
  <c r="AA74" i="9"/>
  <c r="AA75" i="9"/>
  <c r="AA76" i="9"/>
  <c r="AA77" i="9"/>
  <c r="AA78" i="9"/>
  <c r="AA79" i="9"/>
  <c r="AA80" i="9"/>
  <c r="AA81" i="9"/>
  <c r="AA82" i="9"/>
  <c r="AA83" i="9"/>
  <c r="AA84" i="9"/>
  <c r="AA85" i="9"/>
  <c r="AA86" i="9"/>
  <c r="AA87" i="9"/>
  <c r="AA88" i="9"/>
  <c r="AA89" i="9"/>
  <c r="AA90" i="9"/>
  <c r="AA91" i="9"/>
  <c r="AA92" i="9"/>
  <c r="AA93" i="9"/>
  <c r="AA94" i="9"/>
  <c r="AA95" i="9"/>
  <c r="AA96" i="9"/>
  <c r="AA97" i="9"/>
  <c r="AA98" i="9"/>
  <c r="AA99" i="9"/>
  <c r="AA100" i="9"/>
  <c r="AA101" i="9"/>
  <c r="AA102" i="9"/>
  <c r="AA103" i="9"/>
  <c r="AA104" i="9"/>
  <c r="AA105" i="9"/>
  <c r="AA106" i="9"/>
  <c r="AA107" i="9"/>
  <c r="AA108" i="9"/>
  <c r="AA109" i="9"/>
  <c r="AA110" i="9"/>
  <c r="AA111" i="9"/>
  <c r="AA112" i="9"/>
  <c r="AA113" i="9"/>
  <c r="AA114" i="9"/>
  <c r="AA115" i="9"/>
  <c r="AA116" i="9"/>
  <c r="AA117" i="9"/>
  <c r="AA118" i="9"/>
  <c r="AA119" i="9"/>
  <c r="AA120" i="9"/>
  <c r="AA121" i="9"/>
  <c r="AA122" i="9"/>
  <c r="AA123" i="9"/>
  <c r="AA124" i="9"/>
  <c r="AA125" i="9"/>
  <c r="AA126" i="9"/>
  <c r="AA127" i="9"/>
  <c r="AA128" i="9"/>
  <c r="AA129" i="9"/>
  <c r="AA130" i="9"/>
  <c r="AA131" i="9"/>
  <c r="AA132" i="9"/>
  <c r="AA133" i="9"/>
  <c r="AA134" i="9"/>
  <c r="AA135" i="9"/>
  <c r="AA136" i="9"/>
  <c r="AA137" i="9"/>
  <c r="AA138" i="9"/>
  <c r="AA139" i="9"/>
  <c r="AA140" i="9"/>
  <c r="AA141" i="9"/>
  <c r="AA142" i="9"/>
  <c r="AA143" i="9"/>
  <c r="AA144" i="9"/>
  <c r="AA145" i="9"/>
  <c r="AA146" i="9"/>
  <c r="AA147" i="9"/>
  <c r="AA148" i="9"/>
  <c r="AA149" i="9"/>
  <c r="AA150" i="9"/>
  <c r="AA151" i="9"/>
  <c r="AA152" i="9"/>
  <c r="AA153" i="9"/>
  <c r="AA154" i="9"/>
  <c r="AA155" i="9"/>
  <c r="AA156" i="9"/>
  <c r="AA157" i="9"/>
  <c r="AA158" i="9"/>
  <c r="AA159" i="9"/>
  <c r="AA160" i="9"/>
  <c r="AA161" i="9"/>
  <c r="AA162" i="9"/>
  <c r="AA163" i="9"/>
  <c r="AA164" i="9"/>
  <c r="AA165" i="9"/>
  <c r="AA166" i="9"/>
  <c r="AA167" i="9"/>
  <c r="AA168" i="9"/>
  <c r="AA169" i="9"/>
  <c r="AA170" i="9"/>
  <c r="AA171" i="9"/>
  <c r="AA172" i="9"/>
  <c r="AA173" i="9"/>
  <c r="AA174" i="9"/>
  <c r="AA175" i="9"/>
  <c r="AA176" i="9"/>
  <c r="AA177" i="9"/>
  <c r="AA178" i="9"/>
  <c r="AA179" i="9"/>
  <c r="AA180" i="9"/>
  <c r="AA181" i="9"/>
  <c r="AA182" i="9"/>
  <c r="AA183" i="9"/>
  <c r="AA184" i="9"/>
  <c r="AA185" i="9"/>
  <c r="AA186" i="9"/>
  <c r="AA187" i="9"/>
  <c r="AA188" i="9"/>
  <c r="AA189" i="9"/>
  <c r="AA190" i="9"/>
  <c r="AA191" i="9"/>
  <c r="AA192" i="9"/>
  <c r="AA193" i="9"/>
  <c r="AA194" i="9"/>
  <c r="AA195" i="9"/>
  <c r="AA196" i="9"/>
  <c r="AA197" i="9"/>
  <c r="AA198" i="9"/>
  <c r="AA199" i="9"/>
  <c r="AA200" i="9"/>
  <c r="AA201" i="9"/>
  <c r="AA202" i="9"/>
  <c r="AA203" i="9"/>
  <c r="AA204" i="9"/>
  <c r="AA205" i="9"/>
  <c r="AA206" i="9"/>
  <c r="AA207" i="9"/>
  <c r="AA208" i="9"/>
  <c r="AA209" i="9"/>
  <c r="AA210" i="9"/>
  <c r="AA211" i="9"/>
  <c r="AA212" i="9"/>
  <c r="AA213" i="9"/>
  <c r="AA214" i="9"/>
  <c r="AA215" i="9"/>
  <c r="AA216" i="9"/>
  <c r="AA217" i="9"/>
  <c r="AA218" i="9"/>
  <c r="AA219" i="9"/>
  <c r="AA220" i="9"/>
  <c r="AA221" i="9"/>
  <c r="AA222" i="9"/>
  <c r="AA223" i="9"/>
  <c r="AA224" i="9"/>
  <c r="AA225" i="9"/>
  <c r="AA226" i="9"/>
  <c r="AA227" i="9"/>
  <c r="AA228" i="9"/>
  <c r="AA229" i="9"/>
  <c r="AA230" i="9"/>
  <c r="AA231" i="9"/>
  <c r="AA232" i="9"/>
  <c r="AA233" i="9"/>
  <c r="AA234" i="9"/>
  <c r="AA235" i="9"/>
  <c r="AA236" i="9"/>
  <c r="AA237" i="9"/>
  <c r="AA238" i="9"/>
  <c r="AA239" i="9"/>
  <c r="AA240" i="9"/>
  <c r="AA241" i="9"/>
  <c r="AA242" i="9"/>
  <c r="AA243" i="9"/>
  <c r="AA244" i="9"/>
  <c r="AA245" i="9"/>
  <c r="AA246" i="9"/>
  <c r="AA247" i="9"/>
  <c r="AA248" i="9"/>
  <c r="AA249" i="9"/>
  <c r="AA250" i="9"/>
  <c r="AA251" i="9"/>
  <c r="AA252" i="9"/>
  <c r="AA253" i="9"/>
  <c r="AA254" i="9"/>
  <c r="AA255" i="9"/>
  <c r="AA256" i="9"/>
  <c r="AA257" i="9"/>
  <c r="AA258" i="9"/>
  <c r="AA259" i="9"/>
  <c r="AA260" i="9"/>
  <c r="AA261" i="9"/>
  <c r="AA262" i="9"/>
  <c r="AA263" i="9"/>
  <c r="AA264" i="9"/>
  <c r="AA265" i="9"/>
  <c r="AA266" i="9"/>
  <c r="AA267" i="9"/>
  <c r="AA268" i="9"/>
  <c r="AA269" i="9"/>
  <c r="AA270" i="9"/>
  <c r="AA271" i="9"/>
  <c r="AA272" i="9"/>
  <c r="AA273" i="9"/>
  <c r="AA274" i="9"/>
  <c r="AA275" i="9"/>
  <c r="AA276" i="9"/>
  <c r="AA277" i="9"/>
  <c r="AA278" i="9"/>
  <c r="AA279" i="9"/>
  <c r="AA280" i="9"/>
  <c r="AA281" i="9"/>
  <c r="AA282" i="9"/>
  <c r="AA283" i="9"/>
  <c r="AA284" i="9"/>
  <c r="AA285" i="9"/>
  <c r="AA286" i="9"/>
  <c r="AA287" i="9"/>
  <c r="AA288" i="9"/>
  <c r="AA289" i="9"/>
  <c r="AA290" i="9"/>
  <c r="AA291" i="9"/>
  <c r="AA292" i="9"/>
  <c r="AA293" i="9"/>
  <c r="AA294" i="9"/>
  <c r="AA295" i="9"/>
  <c r="AA296" i="9"/>
  <c r="AA297" i="9"/>
  <c r="AA298" i="9"/>
  <c r="AA299" i="9"/>
  <c r="AA300" i="9"/>
  <c r="AA301" i="9"/>
  <c r="AA302" i="9"/>
  <c r="AA303" i="9"/>
  <c r="AA304" i="9"/>
  <c r="AA305" i="9"/>
  <c r="AA306" i="9"/>
  <c r="AA307" i="9"/>
  <c r="AA308" i="9"/>
  <c r="AA309" i="9"/>
  <c r="AA310" i="9"/>
  <c r="AA311" i="9"/>
  <c r="AA312" i="9"/>
  <c r="AA313" i="9"/>
  <c r="AA314" i="9"/>
  <c r="AA315" i="9"/>
  <c r="AA316" i="9"/>
  <c r="AA317" i="9"/>
  <c r="AA318" i="9"/>
  <c r="AA319" i="9"/>
  <c r="AA320" i="9"/>
  <c r="AA321" i="9"/>
  <c r="AA322" i="9"/>
  <c r="AA323" i="9"/>
  <c r="AA324" i="9"/>
  <c r="AA325" i="9"/>
  <c r="AA326" i="9"/>
  <c r="AA327" i="9"/>
  <c r="AA328" i="9"/>
  <c r="AA329" i="9"/>
  <c r="AA330" i="9"/>
  <c r="AA331" i="9"/>
  <c r="AA332" i="9"/>
  <c r="AA333" i="9"/>
  <c r="AA334" i="9"/>
  <c r="AA335" i="9"/>
  <c r="AA336" i="9"/>
  <c r="AA337" i="9"/>
  <c r="AA338" i="9"/>
  <c r="AA339" i="9"/>
  <c r="AA340" i="9"/>
  <c r="AA341" i="9"/>
  <c r="AA342" i="9"/>
  <c r="AA343" i="9"/>
  <c r="AA344" i="9"/>
  <c r="AA345" i="9"/>
  <c r="AA346" i="9"/>
  <c r="AA347" i="9"/>
  <c r="AA348" i="9"/>
  <c r="AA349" i="9"/>
  <c r="AA350" i="9"/>
  <c r="AA351" i="9"/>
  <c r="AA352" i="9"/>
  <c r="AA353" i="9"/>
  <c r="AA354" i="9"/>
  <c r="AA355" i="9"/>
  <c r="AA356" i="9"/>
  <c r="AA357" i="9"/>
  <c r="AA358" i="9"/>
  <c r="AA359" i="9"/>
  <c r="AA360" i="9"/>
  <c r="AA361" i="9"/>
  <c r="AA362" i="9"/>
  <c r="AA363" i="9"/>
  <c r="AA364" i="9"/>
  <c r="AA365" i="9"/>
  <c r="AA366" i="9"/>
  <c r="AA367" i="9"/>
  <c r="AA368" i="9"/>
  <c r="W35" i="9"/>
  <c r="W36" i="9"/>
  <c r="W37" i="9"/>
  <c r="W38" i="9"/>
  <c r="W39" i="9"/>
  <c r="W40" i="9"/>
  <c r="W41" i="9"/>
  <c r="W42" i="9"/>
  <c r="W43" i="9"/>
  <c r="W44" i="9"/>
  <c r="W45" i="9"/>
  <c r="W46" i="9"/>
  <c r="W47" i="9"/>
  <c r="W48" i="9"/>
  <c r="W49" i="9"/>
  <c r="W50" i="9"/>
  <c r="W51" i="9"/>
  <c r="W52" i="9"/>
  <c r="W53" i="9"/>
  <c r="W54" i="9"/>
  <c r="W55" i="9"/>
  <c r="W56" i="9"/>
  <c r="W57" i="9"/>
  <c r="W58" i="9"/>
  <c r="W59" i="9"/>
  <c r="W60" i="9"/>
  <c r="W61" i="9"/>
  <c r="W62" i="9"/>
  <c r="W63" i="9"/>
  <c r="W64" i="9"/>
  <c r="W65" i="9"/>
  <c r="W66" i="9"/>
  <c r="W67" i="9"/>
  <c r="W68" i="9"/>
  <c r="W69" i="9"/>
  <c r="W70" i="9"/>
  <c r="W71" i="9"/>
  <c r="W72" i="9"/>
  <c r="W73" i="9"/>
  <c r="W74" i="9"/>
  <c r="W75" i="9"/>
  <c r="W76" i="9"/>
  <c r="W77" i="9"/>
  <c r="W78" i="9"/>
  <c r="W79" i="9"/>
  <c r="W80" i="9"/>
  <c r="W81" i="9"/>
  <c r="W82" i="9"/>
  <c r="W83" i="9"/>
  <c r="W84" i="9"/>
  <c r="W85" i="9"/>
  <c r="W86" i="9"/>
  <c r="W87" i="9"/>
  <c r="W88" i="9"/>
  <c r="W89" i="9"/>
  <c r="W90" i="9"/>
  <c r="W91" i="9"/>
  <c r="W92" i="9"/>
  <c r="W93" i="9"/>
  <c r="W94" i="9"/>
  <c r="W95" i="9"/>
  <c r="W96" i="9"/>
  <c r="W97" i="9"/>
  <c r="W98" i="9"/>
  <c r="W99" i="9"/>
  <c r="W100" i="9"/>
  <c r="W101" i="9"/>
  <c r="W102" i="9"/>
  <c r="W103" i="9"/>
  <c r="W104" i="9"/>
  <c r="W105" i="9"/>
  <c r="W106" i="9"/>
  <c r="W107" i="9"/>
  <c r="W108" i="9"/>
  <c r="W109" i="9"/>
  <c r="W110" i="9"/>
  <c r="W111" i="9"/>
  <c r="W112" i="9"/>
  <c r="W113" i="9"/>
  <c r="W114" i="9"/>
  <c r="W115" i="9"/>
  <c r="W116" i="9"/>
  <c r="W117" i="9"/>
  <c r="W118" i="9"/>
  <c r="W119" i="9"/>
  <c r="W120" i="9"/>
  <c r="W121" i="9"/>
  <c r="W122" i="9"/>
  <c r="W123" i="9"/>
  <c r="W124" i="9"/>
  <c r="W125" i="9"/>
  <c r="W126" i="9"/>
  <c r="W127" i="9"/>
  <c r="W128" i="9"/>
  <c r="W129" i="9"/>
  <c r="W130" i="9"/>
  <c r="W131" i="9"/>
  <c r="W132" i="9"/>
  <c r="W133" i="9"/>
  <c r="W134" i="9"/>
  <c r="W135" i="9"/>
  <c r="W136" i="9"/>
  <c r="W137" i="9"/>
  <c r="W138" i="9"/>
  <c r="W139" i="9"/>
  <c r="W140" i="9"/>
  <c r="W141" i="9"/>
  <c r="W142" i="9"/>
  <c r="W143" i="9"/>
  <c r="W144" i="9"/>
  <c r="W145" i="9"/>
  <c r="W146" i="9"/>
  <c r="W147" i="9"/>
  <c r="W148" i="9"/>
  <c r="W149" i="9"/>
  <c r="W150" i="9"/>
  <c r="W151" i="9"/>
  <c r="W152" i="9"/>
  <c r="W153" i="9"/>
  <c r="W154" i="9"/>
  <c r="W155" i="9"/>
  <c r="W156" i="9"/>
  <c r="W157" i="9"/>
  <c r="W158" i="9"/>
  <c r="W159" i="9"/>
  <c r="W160" i="9"/>
  <c r="W161" i="9"/>
  <c r="W162" i="9"/>
  <c r="W163" i="9"/>
  <c r="W164" i="9"/>
  <c r="W165" i="9"/>
  <c r="W166" i="9"/>
  <c r="W167" i="9"/>
  <c r="W168" i="9"/>
  <c r="W169" i="9"/>
  <c r="W170" i="9"/>
  <c r="W171" i="9"/>
  <c r="W172" i="9"/>
  <c r="W173" i="9"/>
  <c r="W174" i="9"/>
  <c r="W175" i="9"/>
  <c r="W176" i="9"/>
  <c r="W177" i="9"/>
  <c r="W178" i="9"/>
  <c r="W179" i="9"/>
  <c r="W180" i="9"/>
  <c r="W181" i="9"/>
  <c r="W182" i="9"/>
  <c r="W183" i="9"/>
  <c r="W184" i="9"/>
  <c r="W185" i="9"/>
  <c r="W186" i="9"/>
  <c r="W187" i="9"/>
  <c r="W188" i="9"/>
  <c r="W189" i="9"/>
  <c r="W190" i="9"/>
  <c r="W191" i="9"/>
  <c r="W192" i="9"/>
  <c r="W193" i="9"/>
  <c r="W194" i="9"/>
  <c r="W195" i="9"/>
  <c r="W196" i="9"/>
  <c r="W197" i="9"/>
  <c r="W198" i="9"/>
  <c r="W199" i="9"/>
  <c r="W200" i="9"/>
  <c r="W201" i="9"/>
  <c r="W202" i="9"/>
  <c r="W203" i="9"/>
  <c r="W204" i="9"/>
  <c r="W205" i="9"/>
  <c r="W206" i="9"/>
  <c r="W207" i="9"/>
  <c r="W208" i="9"/>
  <c r="W209" i="9"/>
  <c r="W210" i="9"/>
  <c r="W211" i="9"/>
  <c r="W212" i="9"/>
  <c r="W213" i="9"/>
  <c r="W214" i="9"/>
  <c r="W215" i="9"/>
  <c r="W216" i="9"/>
  <c r="W217" i="9"/>
  <c r="W218" i="9"/>
  <c r="W219" i="9"/>
  <c r="W220" i="9"/>
  <c r="W221" i="9"/>
  <c r="W222" i="9"/>
  <c r="W223" i="9"/>
  <c r="W224" i="9"/>
  <c r="W225" i="9"/>
  <c r="W226" i="9"/>
  <c r="W227" i="9"/>
  <c r="W228" i="9"/>
  <c r="W229" i="9"/>
  <c r="W230" i="9"/>
  <c r="W231" i="9"/>
  <c r="W232" i="9"/>
  <c r="W233" i="9"/>
  <c r="W234" i="9"/>
  <c r="W235" i="9"/>
  <c r="W236" i="9"/>
  <c r="W237" i="9"/>
  <c r="W238" i="9"/>
  <c r="W239" i="9"/>
  <c r="W240" i="9"/>
  <c r="W241" i="9"/>
  <c r="W242" i="9"/>
  <c r="W243" i="9"/>
  <c r="W244" i="9"/>
  <c r="W245" i="9"/>
  <c r="W246" i="9"/>
  <c r="W247" i="9"/>
  <c r="W248" i="9"/>
  <c r="W249" i="9"/>
  <c r="W250" i="9"/>
  <c r="W251" i="9"/>
  <c r="W252" i="9"/>
  <c r="W253" i="9"/>
  <c r="W254" i="9"/>
  <c r="W255" i="9"/>
  <c r="W256" i="9"/>
  <c r="W257" i="9"/>
  <c r="W258" i="9"/>
  <c r="W259" i="9"/>
  <c r="W260" i="9"/>
  <c r="W261" i="9"/>
  <c r="W262" i="9"/>
  <c r="W263" i="9"/>
  <c r="W264" i="9"/>
  <c r="W265" i="9"/>
  <c r="W266" i="9"/>
  <c r="W267" i="9"/>
  <c r="W268" i="9"/>
  <c r="W269" i="9"/>
  <c r="W270" i="9"/>
  <c r="W271" i="9"/>
  <c r="W272" i="9"/>
  <c r="W273" i="9"/>
  <c r="W274" i="9"/>
  <c r="W275" i="9"/>
  <c r="W276" i="9"/>
  <c r="W277" i="9"/>
  <c r="W278" i="9"/>
  <c r="W279" i="9"/>
  <c r="W280" i="9"/>
  <c r="W281" i="9"/>
  <c r="W282" i="9"/>
  <c r="W283" i="9"/>
  <c r="W284" i="9"/>
  <c r="W285" i="9"/>
  <c r="W286" i="9"/>
  <c r="W287" i="9"/>
  <c r="W288" i="9"/>
  <c r="W289" i="9"/>
  <c r="W290" i="9"/>
  <c r="W291" i="9"/>
  <c r="W292" i="9"/>
  <c r="W293" i="9"/>
  <c r="W294" i="9"/>
  <c r="W295" i="9"/>
  <c r="W296" i="9"/>
  <c r="W297" i="9"/>
  <c r="W298" i="9"/>
  <c r="W299" i="9"/>
  <c r="W300" i="9"/>
  <c r="W301" i="9"/>
  <c r="W302" i="9"/>
  <c r="W303" i="9"/>
  <c r="W304" i="9"/>
  <c r="W305" i="9"/>
  <c r="W306" i="9"/>
  <c r="W307" i="9"/>
  <c r="W308" i="9"/>
  <c r="W309" i="9"/>
  <c r="W310" i="9"/>
  <c r="W311" i="9"/>
  <c r="W312" i="9"/>
  <c r="W313" i="9"/>
  <c r="W314" i="9"/>
  <c r="W315" i="9"/>
  <c r="W316" i="9"/>
  <c r="W317" i="9"/>
  <c r="W318" i="9"/>
  <c r="W319" i="9"/>
  <c r="W320" i="9"/>
  <c r="W321" i="9"/>
  <c r="W322" i="9"/>
  <c r="W323" i="9"/>
  <c r="W324" i="9"/>
  <c r="W325" i="9"/>
  <c r="W326" i="9"/>
  <c r="W327" i="9"/>
  <c r="W328" i="9"/>
  <c r="W329" i="9"/>
  <c r="W330" i="9"/>
  <c r="W331" i="9"/>
  <c r="W332" i="9"/>
  <c r="W333" i="9"/>
  <c r="W334" i="9"/>
  <c r="W335" i="9"/>
  <c r="W336" i="9"/>
  <c r="W337" i="9"/>
  <c r="W338" i="9"/>
  <c r="W339" i="9"/>
  <c r="W340" i="9"/>
  <c r="W341" i="9"/>
  <c r="W342" i="9"/>
  <c r="W343" i="9"/>
  <c r="W344" i="9"/>
  <c r="W345" i="9"/>
  <c r="W346" i="9"/>
  <c r="W347" i="9"/>
  <c r="W348" i="9"/>
  <c r="W349" i="9"/>
  <c r="W350" i="9"/>
  <c r="W351" i="9"/>
  <c r="W352" i="9"/>
  <c r="W353" i="9"/>
  <c r="W354" i="9"/>
  <c r="W355" i="9"/>
  <c r="W356" i="9"/>
  <c r="W357" i="9"/>
  <c r="W358" i="9"/>
  <c r="W359" i="9"/>
  <c r="W360" i="9"/>
  <c r="W361" i="9"/>
  <c r="W362" i="9"/>
  <c r="W363" i="9"/>
  <c r="W364" i="9"/>
  <c r="W365" i="9"/>
  <c r="W366" i="9"/>
  <c r="W367" i="9"/>
  <c r="W368" i="9"/>
  <c r="W17" i="9"/>
  <c r="W18" i="9"/>
  <c r="W19" i="9"/>
  <c r="W20" i="9"/>
  <c r="W21" i="9"/>
  <c r="W22" i="9"/>
  <c r="W23" i="9"/>
  <c r="W24" i="9"/>
  <c r="W25" i="9"/>
  <c r="W26" i="9"/>
  <c r="W27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43" i="9"/>
  <c r="S244" i="9"/>
  <c r="S245" i="9"/>
  <c r="S246" i="9"/>
  <c r="S247" i="9"/>
  <c r="S248" i="9"/>
  <c r="S249" i="9"/>
  <c r="S250" i="9"/>
  <c r="S251" i="9"/>
  <c r="S252" i="9"/>
  <c r="S253" i="9"/>
  <c r="S254" i="9"/>
  <c r="S255" i="9"/>
  <c r="S256" i="9"/>
  <c r="S257" i="9"/>
  <c r="S258" i="9"/>
  <c r="S259" i="9"/>
  <c r="S260" i="9"/>
  <c r="S261" i="9"/>
  <c r="S262" i="9"/>
  <c r="S263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287" i="9"/>
  <c r="S288" i="9"/>
  <c r="S289" i="9"/>
  <c r="S290" i="9"/>
  <c r="S291" i="9"/>
  <c r="S292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305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5" i="9"/>
  <c r="S346" i="9"/>
  <c r="S347" i="9"/>
  <c r="S348" i="9"/>
  <c r="S349" i="9"/>
  <c r="S350" i="9"/>
  <c r="S351" i="9"/>
  <c r="S352" i="9"/>
  <c r="S353" i="9"/>
  <c r="S354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43" i="9"/>
  <c r="O244" i="9"/>
  <c r="O245" i="9"/>
  <c r="O246" i="9"/>
  <c r="O247" i="9"/>
  <c r="O248" i="9"/>
  <c r="O249" i="9"/>
  <c r="O250" i="9"/>
  <c r="O251" i="9"/>
  <c r="O252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6" i="9"/>
  <c r="O267" i="9"/>
  <c r="O268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81" i="9"/>
  <c r="O282" i="9"/>
  <c r="O283" i="9"/>
  <c r="O284" i="9"/>
  <c r="O285" i="9"/>
  <c r="O286" i="9"/>
  <c r="O287" i="9"/>
  <c r="O288" i="9"/>
  <c r="O289" i="9"/>
  <c r="O290" i="9"/>
  <c r="O291" i="9"/>
  <c r="O292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305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5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235" i="9"/>
  <c r="K236" i="9"/>
  <c r="K237" i="9"/>
  <c r="K238" i="9"/>
  <c r="K239" i="9"/>
  <c r="K240" i="9"/>
  <c r="K241" i="9"/>
  <c r="K242" i="9"/>
  <c r="K243" i="9"/>
  <c r="K244" i="9"/>
  <c r="K245" i="9"/>
  <c r="K246" i="9"/>
  <c r="K247" i="9"/>
  <c r="K248" i="9"/>
  <c r="K249" i="9"/>
  <c r="K250" i="9"/>
  <c r="K251" i="9"/>
  <c r="K252" i="9"/>
  <c r="K253" i="9"/>
  <c r="K254" i="9"/>
  <c r="K255" i="9"/>
  <c r="K256" i="9"/>
  <c r="K257" i="9"/>
  <c r="K258" i="9"/>
  <c r="K259" i="9"/>
  <c r="K260" i="9"/>
  <c r="K261" i="9"/>
  <c r="K262" i="9"/>
  <c r="K263" i="9"/>
  <c r="K264" i="9"/>
  <c r="K265" i="9"/>
  <c r="K266" i="9"/>
  <c r="K267" i="9"/>
  <c r="K268" i="9"/>
  <c r="K269" i="9"/>
  <c r="K270" i="9"/>
  <c r="K271" i="9"/>
  <c r="K272" i="9"/>
  <c r="K273" i="9"/>
  <c r="K274" i="9"/>
  <c r="K275" i="9"/>
  <c r="K276" i="9"/>
  <c r="K277" i="9"/>
  <c r="K278" i="9"/>
  <c r="K279" i="9"/>
  <c r="K280" i="9"/>
  <c r="K281" i="9"/>
  <c r="K282" i="9"/>
  <c r="K283" i="9"/>
  <c r="K284" i="9"/>
  <c r="K285" i="9"/>
  <c r="K286" i="9"/>
  <c r="K287" i="9"/>
  <c r="K288" i="9"/>
  <c r="K289" i="9"/>
  <c r="K290" i="9"/>
  <c r="K291" i="9"/>
  <c r="K292" i="9"/>
  <c r="K293" i="9"/>
  <c r="K294" i="9"/>
  <c r="K295" i="9"/>
  <c r="K296" i="9"/>
  <c r="K297" i="9"/>
  <c r="K298" i="9"/>
  <c r="K299" i="9"/>
  <c r="K300" i="9"/>
  <c r="K301" i="9"/>
  <c r="K302" i="9"/>
  <c r="K303" i="9"/>
  <c r="K304" i="9"/>
  <c r="K305" i="9"/>
  <c r="K306" i="9"/>
  <c r="K307" i="9"/>
  <c r="K308" i="9"/>
  <c r="K309" i="9"/>
  <c r="K310" i="9"/>
  <c r="K311" i="9"/>
  <c r="K312" i="9"/>
  <c r="K313" i="9"/>
  <c r="K314" i="9"/>
  <c r="K315" i="9"/>
  <c r="K316" i="9"/>
  <c r="K317" i="9"/>
  <c r="K318" i="9"/>
  <c r="K319" i="9"/>
  <c r="K320" i="9"/>
  <c r="K321" i="9"/>
  <c r="K322" i="9"/>
  <c r="K323" i="9"/>
  <c r="K324" i="9"/>
  <c r="K325" i="9"/>
  <c r="K326" i="9"/>
  <c r="K327" i="9"/>
  <c r="K328" i="9"/>
  <c r="K329" i="9"/>
  <c r="K330" i="9"/>
  <c r="K331" i="9"/>
  <c r="K332" i="9"/>
  <c r="K333" i="9"/>
  <c r="K334" i="9"/>
  <c r="K335" i="9"/>
  <c r="K336" i="9"/>
  <c r="K337" i="9"/>
  <c r="K338" i="9"/>
  <c r="K339" i="9"/>
  <c r="K340" i="9"/>
  <c r="K341" i="9"/>
  <c r="K342" i="9"/>
  <c r="K343" i="9"/>
  <c r="K344" i="9"/>
  <c r="K345" i="9"/>
  <c r="K346" i="9"/>
  <c r="K347" i="9"/>
  <c r="K348" i="9"/>
  <c r="K349" i="9"/>
  <c r="K350" i="9"/>
  <c r="K351" i="9"/>
  <c r="K352" i="9"/>
  <c r="K353" i="9"/>
  <c r="K354" i="9"/>
  <c r="K355" i="9"/>
  <c r="K356" i="9"/>
  <c r="K357" i="9"/>
  <c r="K358" i="9"/>
  <c r="K359" i="9"/>
  <c r="K360" i="9"/>
  <c r="K361" i="9"/>
  <c r="K362" i="9"/>
  <c r="K363" i="9"/>
  <c r="K364" i="9"/>
  <c r="K365" i="9"/>
  <c r="K366" i="9"/>
  <c r="K367" i="9"/>
  <c r="K368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290" i="9"/>
  <c r="C291" i="9"/>
  <c r="C292" i="9"/>
  <c r="C293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34" i="9"/>
  <c r="C235" i="9"/>
  <c r="C236" i="9"/>
  <c r="C237" i="9"/>
  <c r="C238" i="9"/>
  <c r="C239" i="9"/>
  <c r="C228" i="9"/>
  <c r="C229" i="9"/>
  <c r="C230" i="9"/>
  <c r="C231" i="9"/>
  <c r="C232" i="9"/>
  <c r="C233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81" i="9"/>
  <c r="C82" i="9"/>
  <c r="C83" i="9"/>
  <c r="C84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5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39" i="9"/>
  <c r="C40" i="9"/>
  <c r="C41" i="9"/>
  <c r="C42" i="9"/>
  <c r="C43" i="9"/>
  <c r="C44" i="9"/>
  <c r="C45" i="9"/>
  <c r="C46" i="9"/>
  <c r="C28" i="9"/>
  <c r="C29" i="9"/>
  <c r="C30" i="9"/>
  <c r="C31" i="9"/>
  <c r="C32" i="9"/>
  <c r="C33" i="9"/>
  <c r="C34" i="9"/>
  <c r="C35" i="9"/>
  <c r="C36" i="9"/>
  <c r="C37" i="9"/>
  <c r="C38" i="9"/>
  <c r="C27" i="9"/>
  <c r="C26" i="9"/>
  <c r="C17" i="9"/>
  <c r="C18" i="9"/>
  <c r="C19" i="9"/>
  <c r="C20" i="9"/>
  <c r="C21" i="9"/>
  <c r="C22" i="9"/>
  <c r="C23" i="9"/>
  <c r="C24" i="9"/>
  <c r="C25" i="9"/>
  <c r="C16" i="9"/>
  <c r="G16" i="9"/>
  <c r="K16" i="9"/>
  <c r="O16" i="9"/>
  <c r="S16" i="9"/>
  <c r="W16" i="9"/>
  <c r="AA16" i="9"/>
  <c r="AE16" i="9"/>
  <c r="AI16" i="9"/>
  <c r="AM16" i="9"/>
  <c r="AQ16" i="9"/>
  <c r="AU16" i="9"/>
  <c r="AY16" i="9"/>
  <c r="BC16" i="9"/>
  <c r="BG16" i="9"/>
  <c r="BK16" i="9"/>
  <c r="BO16" i="9"/>
  <c r="BS16" i="9"/>
  <c r="BW16" i="9"/>
  <c r="CA16" i="9"/>
  <c r="CE16" i="9"/>
  <c r="CI16" i="9"/>
  <c r="CM16" i="9"/>
  <c r="CQ16" i="9"/>
  <c r="CU16" i="9"/>
  <c r="CS3" i="9"/>
  <c r="CP4" i="9" s="1"/>
  <c r="CS4" i="9" s="1"/>
  <c r="CP5" i="9" s="1"/>
  <c r="CS5" i="9" s="1"/>
  <c r="CP6" i="9" s="1"/>
  <c r="CS6" i="9" s="1"/>
  <c r="CP7" i="9" s="1"/>
  <c r="CS7" i="9" s="1"/>
  <c r="CP8" i="9" s="1"/>
  <c r="CS8" i="9" s="1"/>
  <c r="CP9" i="9" s="1"/>
  <c r="CS9" i="9" s="1"/>
  <c r="CP10" i="9" s="1"/>
  <c r="CS10" i="9" s="1"/>
  <c r="CP11" i="9" s="1"/>
  <c r="CS11" i="9" s="1"/>
  <c r="CP12" i="9" s="1"/>
  <c r="CS12" i="9" s="1"/>
  <c r="CP13" i="9" s="1"/>
  <c r="CS13" i="9" s="1"/>
  <c r="CP14" i="9" s="1"/>
  <c r="CS14" i="9" s="1"/>
  <c r="CP15" i="9" s="1"/>
  <c r="CS15" i="9" s="1"/>
  <c r="CP16" i="9" s="1"/>
  <c r="CS16" i="9" s="1"/>
  <c r="CP17" i="9" s="1"/>
  <c r="CS17" i="9" s="1"/>
  <c r="CP18" i="9" s="1"/>
  <c r="CS18" i="9" s="1"/>
  <c r="CP19" i="9" s="1"/>
  <c r="CS19" i="9" s="1"/>
  <c r="CP20" i="9" s="1"/>
  <c r="CS20" i="9" s="1"/>
  <c r="CP21" i="9" s="1"/>
  <c r="CS21" i="9" s="1"/>
  <c r="CP22" i="9" s="1"/>
  <c r="CS22" i="9" s="1"/>
  <c r="CP23" i="9" s="1"/>
  <c r="CS23" i="9" s="1"/>
  <c r="CP24" i="9" s="1"/>
  <c r="CG3" i="9"/>
  <c r="CD4" i="9" s="1"/>
  <c r="CG4" i="9" s="1"/>
  <c r="CD5" i="9" s="1"/>
  <c r="BM3" i="9"/>
  <c r="BJ4" i="9" s="1"/>
  <c r="W5" i="9"/>
  <c r="W6" i="9"/>
  <c r="W7" i="9"/>
  <c r="W8" i="9"/>
  <c r="W9" i="9"/>
  <c r="W10" i="9"/>
  <c r="W11" i="9"/>
  <c r="W12" i="9"/>
  <c r="W13" i="9"/>
  <c r="W14" i="9"/>
  <c r="W15" i="9"/>
  <c r="U3" i="9"/>
  <c r="R4" i="9" s="1"/>
  <c r="U4" i="9" s="1"/>
  <c r="R5" i="9" s="1"/>
  <c r="U5" i="9" s="1"/>
  <c r="R6" i="9" s="1"/>
  <c r="U6" i="9" s="1"/>
  <c r="R7" i="9" s="1"/>
  <c r="U7" i="9" s="1"/>
  <c r="N4" i="9"/>
  <c r="Q4" i="9" s="1"/>
  <c r="N5" i="9" s="1"/>
  <c r="Q5" i="9" s="1"/>
  <c r="N6" i="9" s="1"/>
  <c r="Q3" i="9"/>
  <c r="CU4" i="9"/>
  <c r="CU5" i="9"/>
  <c r="CU6" i="9"/>
  <c r="CU7" i="9"/>
  <c r="CU8" i="9"/>
  <c r="CU9" i="9"/>
  <c r="CU10" i="9"/>
  <c r="CU11" i="9"/>
  <c r="CU12" i="9"/>
  <c r="CU13" i="9"/>
  <c r="CU14" i="9"/>
  <c r="CU15" i="9"/>
  <c r="CU3" i="9"/>
  <c r="CW3" i="9" s="1"/>
  <c r="CT4" i="9" s="1"/>
  <c r="CW4" i="9" s="1"/>
  <c r="CT5" i="9" s="1"/>
  <c r="CW5" i="9" s="1"/>
  <c r="CT6" i="9" s="1"/>
  <c r="CW6" i="9" s="1"/>
  <c r="CT7" i="9" s="1"/>
  <c r="CW7" i="9" s="1"/>
  <c r="CT8" i="9" s="1"/>
  <c r="CW8" i="9" s="1"/>
  <c r="CT9" i="9" s="1"/>
  <c r="CW9" i="9" s="1"/>
  <c r="CT10" i="9" s="1"/>
  <c r="CW10" i="9" s="1"/>
  <c r="CT11" i="9" s="1"/>
  <c r="CW11" i="9" s="1"/>
  <c r="CT12" i="9" s="1"/>
  <c r="CW12" i="9" s="1"/>
  <c r="CT13" i="9" s="1"/>
  <c r="CW13" i="9" s="1"/>
  <c r="CT14" i="9" s="1"/>
  <c r="CW14" i="9" s="1"/>
  <c r="CT15" i="9" s="1"/>
  <c r="CW15" i="9" s="1"/>
  <c r="CT16" i="9" s="1"/>
  <c r="CW16" i="9" s="1"/>
  <c r="CT17" i="9" s="1"/>
  <c r="CW17" i="9" s="1"/>
  <c r="CT18" i="9" s="1"/>
  <c r="CW18" i="9" s="1"/>
  <c r="CT19" i="9" s="1"/>
  <c r="CW19" i="9" s="1"/>
  <c r="CT20" i="9" s="1"/>
  <c r="CW20" i="9" s="1"/>
  <c r="CT21" i="9" s="1"/>
  <c r="CW21" i="9" s="1"/>
  <c r="CT22" i="9" s="1"/>
  <c r="CW22" i="9" s="1"/>
  <c r="CT23" i="9" s="1"/>
  <c r="CW23" i="9" s="1"/>
  <c r="CT24" i="9" s="1"/>
  <c r="CW24" i="9" s="1"/>
  <c r="CT25" i="9" s="1"/>
  <c r="CW25" i="9" s="1"/>
  <c r="CT26" i="9" s="1"/>
  <c r="CW26" i="9" s="1"/>
  <c r="CT27" i="9" s="1"/>
  <c r="CW27" i="9" s="1"/>
  <c r="CT28" i="9" s="1"/>
  <c r="CW28" i="9" s="1"/>
  <c r="CT29" i="9" s="1"/>
  <c r="CW29" i="9" s="1"/>
  <c r="CT30" i="9" s="1"/>
  <c r="CW30" i="9" s="1"/>
  <c r="CT31" i="9" s="1"/>
  <c r="CW31" i="9" s="1"/>
  <c r="CT32" i="9" s="1"/>
  <c r="CW32" i="9" s="1"/>
  <c r="CT33" i="9" s="1"/>
  <c r="CW33" i="9" s="1"/>
  <c r="CT34" i="9" s="1"/>
  <c r="CW34" i="9" s="1"/>
  <c r="CT35" i="9" s="1"/>
  <c r="CW35" i="9" s="1"/>
  <c r="CT36" i="9" s="1"/>
  <c r="CW36" i="9" s="1"/>
  <c r="CT37" i="9" s="1"/>
  <c r="CW37" i="9" s="1"/>
  <c r="CT38" i="9" s="1"/>
  <c r="CW38" i="9" s="1"/>
  <c r="CT39" i="9" s="1"/>
  <c r="CW39" i="9" s="1"/>
  <c r="CT40" i="9" s="1"/>
  <c r="CW40" i="9" s="1"/>
  <c r="CT41" i="9" s="1"/>
  <c r="CW41" i="9" s="1"/>
  <c r="CT42" i="9" s="1"/>
  <c r="CW42" i="9" s="1"/>
  <c r="CT43" i="9" s="1"/>
  <c r="CW43" i="9" s="1"/>
  <c r="CT44" i="9" s="1"/>
  <c r="CW44" i="9" s="1"/>
  <c r="CT45" i="9" s="1"/>
  <c r="CW45" i="9" s="1"/>
  <c r="CT46" i="9" s="1"/>
  <c r="CW46" i="9" s="1"/>
  <c r="CT47" i="9" s="1"/>
  <c r="CW47" i="9" s="1"/>
  <c r="CT48" i="9" s="1"/>
  <c r="CW48" i="9" s="1"/>
  <c r="CT49" i="9" s="1"/>
  <c r="CW49" i="9" s="1"/>
  <c r="CT50" i="9" s="1"/>
  <c r="CW50" i="9" s="1"/>
  <c r="CT51" i="9" s="1"/>
  <c r="CW51" i="9" s="1"/>
  <c r="CT52" i="9" s="1"/>
  <c r="CW52" i="9" s="1"/>
  <c r="CT53" i="9" s="1"/>
  <c r="CW53" i="9" s="1"/>
  <c r="CT54" i="9" s="1"/>
  <c r="CW54" i="9" s="1"/>
  <c r="CT55" i="9" s="1"/>
  <c r="CW55" i="9" s="1"/>
  <c r="CT56" i="9" s="1"/>
  <c r="CW56" i="9" s="1"/>
  <c r="CT57" i="9" s="1"/>
  <c r="CW57" i="9" s="1"/>
  <c r="CT58" i="9" s="1"/>
  <c r="CW58" i="9" s="1"/>
  <c r="CT59" i="9" s="1"/>
  <c r="CW59" i="9" s="1"/>
  <c r="CT60" i="9" s="1"/>
  <c r="CW60" i="9" s="1"/>
  <c r="CT61" i="9" s="1"/>
  <c r="CW61" i="9" s="1"/>
  <c r="CT62" i="9" s="1"/>
  <c r="CW62" i="9" s="1"/>
  <c r="CT63" i="9" s="1"/>
  <c r="CW63" i="9" s="1"/>
  <c r="CT64" i="9" s="1"/>
  <c r="CW64" i="9" s="1"/>
  <c r="CT65" i="9" s="1"/>
  <c r="CW65" i="9" s="1"/>
  <c r="CT66" i="9" s="1"/>
  <c r="CW66" i="9" s="1"/>
  <c r="CT67" i="9" s="1"/>
  <c r="CW67" i="9" s="1"/>
  <c r="CT68" i="9" s="1"/>
  <c r="CW68" i="9" s="1"/>
  <c r="CT69" i="9" s="1"/>
  <c r="CW69" i="9" s="1"/>
  <c r="CT70" i="9" s="1"/>
  <c r="CW70" i="9" s="1"/>
  <c r="CT71" i="9" s="1"/>
  <c r="CW71" i="9" s="1"/>
  <c r="CT72" i="9" s="1"/>
  <c r="CW72" i="9" s="1"/>
  <c r="CT73" i="9" s="1"/>
  <c r="CW73" i="9" s="1"/>
  <c r="CT74" i="9" s="1"/>
  <c r="CW74" i="9" s="1"/>
  <c r="CT75" i="9" s="1"/>
  <c r="CW75" i="9" s="1"/>
  <c r="CT76" i="9" s="1"/>
  <c r="CW76" i="9" s="1"/>
  <c r="CT77" i="9" s="1"/>
  <c r="CW77" i="9" s="1"/>
  <c r="CT78" i="9" s="1"/>
  <c r="CW78" i="9" s="1"/>
  <c r="CT79" i="9" s="1"/>
  <c r="CW79" i="9" s="1"/>
  <c r="CT80" i="9" s="1"/>
  <c r="CW80" i="9" s="1"/>
  <c r="CT81" i="9" s="1"/>
  <c r="CW81" i="9" s="1"/>
  <c r="CT82" i="9" s="1"/>
  <c r="CW82" i="9" s="1"/>
  <c r="CT83" i="9" s="1"/>
  <c r="CW83" i="9" s="1"/>
  <c r="CT84" i="9" s="1"/>
  <c r="CW84" i="9" s="1"/>
  <c r="CT85" i="9" s="1"/>
  <c r="CW85" i="9" s="1"/>
  <c r="CT86" i="9" s="1"/>
  <c r="CW86" i="9" s="1"/>
  <c r="CT87" i="9" s="1"/>
  <c r="CW87" i="9" s="1"/>
  <c r="CT88" i="9" s="1"/>
  <c r="CW88" i="9" s="1"/>
  <c r="CT89" i="9" s="1"/>
  <c r="CW89" i="9" s="1"/>
  <c r="CT90" i="9" s="1"/>
  <c r="CW90" i="9" s="1"/>
  <c r="CT91" i="9" s="1"/>
  <c r="CW91" i="9" s="1"/>
  <c r="CT92" i="9" s="1"/>
  <c r="CW92" i="9" s="1"/>
  <c r="CT93" i="9" s="1"/>
  <c r="CW93" i="9" s="1"/>
  <c r="CT94" i="9" s="1"/>
  <c r="CW94" i="9" s="1"/>
  <c r="CT95" i="9" s="1"/>
  <c r="CW95" i="9" s="1"/>
  <c r="CT96" i="9" s="1"/>
  <c r="CW96" i="9" s="1"/>
  <c r="CT97" i="9" s="1"/>
  <c r="CW97" i="9" s="1"/>
  <c r="CT98" i="9" s="1"/>
  <c r="CW98" i="9" s="1"/>
  <c r="CT99" i="9" s="1"/>
  <c r="CW99" i="9" s="1"/>
  <c r="CT100" i="9" s="1"/>
  <c r="CW100" i="9" s="1"/>
  <c r="CT101" i="9" s="1"/>
  <c r="CW101" i="9" s="1"/>
  <c r="CT102" i="9" s="1"/>
  <c r="CW102" i="9" s="1"/>
  <c r="CT103" i="9" s="1"/>
  <c r="CW103" i="9" s="1"/>
  <c r="CT104" i="9" s="1"/>
  <c r="CW104" i="9" s="1"/>
  <c r="CT105" i="9" s="1"/>
  <c r="CW105" i="9" s="1"/>
  <c r="CT106" i="9" s="1"/>
  <c r="CW106" i="9" s="1"/>
  <c r="CT107" i="9" s="1"/>
  <c r="CW107" i="9" s="1"/>
  <c r="CT108" i="9" s="1"/>
  <c r="CW108" i="9" s="1"/>
  <c r="CT109" i="9" s="1"/>
  <c r="CW109" i="9" s="1"/>
  <c r="CT110" i="9" s="1"/>
  <c r="CW110" i="9" s="1"/>
  <c r="CT111" i="9" s="1"/>
  <c r="CW111" i="9" s="1"/>
  <c r="CT112" i="9" s="1"/>
  <c r="CW112" i="9" s="1"/>
  <c r="CT113" i="9" s="1"/>
  <c r="CW113" i="9" s="1"/>
  <c r="CT114" i="9" s="1"/>
  <c r="CW114" i="9" s="1"/>
  <c r="CT115" i="9" s="1"/>
  <c r="CW115" i="9" s="1"/>
  <c r="CT116" i="9" s="1"/>
  <c r="CW116" i="9" s="1"/>
  <c r="CT117" i="9" s="1"/>
  <c r="CW117" i="9" s="1"/>
  <c r="CT118" i="9" s="1"/>
  <c r="CW118" i="9" s="1"/>
  <c r="CT119" i="9" s="1"/>
  <c r="CW119" i="9" s="1"/>
  <c r="CT120" i="9" s="1"/>
  <c r="CW120" i="9" s="1"/>
  <c r="CT121" i="9" s="1"/>
  <c r="CW121" i="9" s="1"/>
  <c r="CT122" i="9" s="1"/>
  <c r="CW122" i="9" s="1"/>
  <c r="CT123" i="9" s="1"/>
  <c r="CW123" i="9" s="1"/>
  <c r="CT124" i="9" s="1"/>
  <c r="CW124" i="9" s="1"/>
  <c r="CT125" i="9" s="1"/>
  <c r="CW125" i="9" s="1"/>
  <c r="CT126" i="9" s="1"/>
  <c r="CW126" i="9" s="1"/>
  <c r="CT127" i="9" s="1"/>
  <c r="CW127" i="9" s="1"/>
  <c r="CT128" i="9" s="1"/>
  <c r="CW128" i="9" s="1"/>
  <c r="CT129" i="9" s="1"/>
  <c r="CW129" i="9" s="1"/>
  <c r="CT130" i="9" s="1"/>
  <c r="CW130" i="9" s="1"/>
  <c r="CT131" i="9" s="1"/>
  <c r="CW131" i="9" s="1"/>
  <c r="CT132" i="9" s="1"/>
  <c r="CW132" i="9" s="1"/>
  <c r="CT133" i="9" s="1"/>
  <c r="CW133" i="9" s="1"/>
  <c r="CT134" i="9" s="1"/>
  <c r="CW134" i="9" s="1"/>
  <c r="CT135" i="9" s="1"/>
  <c r="CW135" i="9" s="1"/>
  <c r="CT136" i="9" s="1"/>
  <c r="CW136" i="9" s="1"/>
  <c r="CT137" i="9" s="1"/>
  <c r="CW137" i="9" s="1"/>
  <c r="CT138" i="9" s="1"/>
  <c r="CW138" i="9" s="1"/>
  <c r="CT139" i="9" s="1"/>
  <c r="CW139" i="9" s="1"/>
  <c r="CT140" i="9" s="1"/>
  <c r="CW140" i="9" s="1"/>
  <c r="CT141" i="9" s="1"/>
  <c r="CW141" i="9" s="1"/>
  <c r="CT142" i="9" s="1"/>
  <c r="CW142" i="9" s="1"/>
  <c r="CT143" i="9" s="1"/>
  <c r="CW143" i="9" s="1"/>
  <c r="CT144" i="9" s="1"/>
  <c r="CW144" i="9" s="1"/>
  <c r="CT145" i="9" s="1"/>
  <c r="CW145" i="9" s="1"/>
  <c r="CT146" i="9" s="1"/>
  <c r="CW146" i="9" s="1"/>
  <c r="CT147" i="9" s="1"/>
  <c r="CW147" i="9" s="1"/>
  <c r="CT148" i="9" s="1"/>
  <c r="CW148" i="9" s="1"/>
  <c r="CT149" i="9" s="1"/>
  <c r="CW149" i="9" s="1"/>
  <c r="CT150" i="9" s="1"/>
  <c r="CW150" i="9" s="1"/>
  <c r="CT151" i="9" s="1"/>
  <c r="CW151" i="9" s="1"/>
  <c r="CT152" i="9" s="1"/>
  <c r="CW152" i="9" s="1"/>
  <c r="CT153" i="9" s="1"/>
  <c r="CW153" i="9" s="1"/>
  <c r="CT154" i="9" s="1"/>
  <c r="CW154" i="9" s="1"/>
  <c r="CT155" i="9" s="1"/>
  <c r="CW155" i="9" s="1"/>
  <c r="CT156" i="9" s="1"/>
  <c r="CW156" i="9" s="1"/>
  <c r="CT157" i="9" s="1"/>
  <c r="CW157" i="9" s="1"/>
  <c r="CT158" i="9" s="1"/>
  <c r="CW158" i="9" s="1"/>
  <c r="CT159" i="9" s="1"/>
  <c r="CW159" i="9" s="1"/>
  <c r="CT160" i="9" s="1"/>
  <c r="CW160" i="9" s="1"/>
  <c r="CT161" i="9" s="1"/>
  <c r="CW161" i="9" s="1"/>
  <c r="CT162" i="9" s="1"/>
  <c r="CW162" i="9" s="1"/>
  <c r="CT163" i="9" s="1"/>
  <c r="CW163" i="9" s="1"/>
  <c r="CT164" i="9" s="1"/>
  <c r="CW164" i="9" s="1"/>
  <c r="CT165" i="9" s="1"/>
  <c r="CW165" i="9" s="1"/>
  <c r="CT166" i="9" s="1"/>
  <c r="CW166" i="9" s="1"/>
  <c r="CT167" i="9" s="1"/>
  <c r="CW167" i="9" s="1"/>
  <c r="CT168" i="9" s="1"/>
  <c r="CW168" i="9" s="1"/>
  <c r="CT169" i="9" s="1"/>
  <c r="CW169" i="9" s="1"/>
  <c r="CT170" i="9" s="1"/>
  <c r="CW170" i="9" s="1"/>
  <c r="CT171" i="9" s="1"/>
  <c r="CW171" i="9" s="1"/>
  <c r="CT172" i="9" s="1"/>
  <c r="CW172" i="9" s="1"/>
  <c r="CT173" i="9" s="1"/>
  <c r="CW173" i="9" s="1"/>
  <c r="CT174" i="9" s="1"/>
  <c r="CW174" i="9" s="1"/>
  <c r="CT175" i="9" s="1"/>
  <c r="CW175" i="9" s="1"/>
  <c r="CT176" i="9" s="1"/>
  <c r="CW176" i="9" s="1"/>
  <c r="CT177" i="9" s="1"/>
  <c r="CW177" i="9" s="1"/>
  <c r="CT178" i="9" s="1"/>
  <c r="CW178" i="9" s="1"/>
  <c r="CT179" i="9" s="1"/>
  <c r="CW179" i="9" s="1"/>
  <c r="CT180" i="9" s="1"/>
  <c r="CW180" i="9" s="1"/>
  <c r="CT181" i="9" s="1"/>
  <c r="CW181" i="9" s="1"/>
  <c r="CT182" i="9" s="1"/>
  <c r="CW182" i="9" s="1"/>
  <c r="CT183" i="9" s="1"/>
  <c r="CW183" i="9" s="1"/>
  <c r="CT184" i="9" s="1"/>
  <c r="CW184" i="9" s="1"/>
  <c r="CT185" i="9" s="1"/>
  <c r="CW185" i="9" s="1"/>
  <c r="CT186" i="9" s="1"/>
  <c r="CW186" i="9" s="1"/>
  <c r="CT187" i="9" s="1"/>
  <c r="CW187" i="9" s="1"/>
  <c r="CT188" i="9" s="1"/>
  <c r="CW188" i="9" s="1"/>
  <c r="CT189" i="9" s="1"/>
  <c r="CW189" i="9" s="1"/>
  <c r="CT190" i="9" s="1"/>
  <c r="CW190" i="9" s="1"/>
  <c r="CT191" i="9" s="1"/>
  <c r="CW191" i="9" s="1"/>
  <c r="CT192" i="9" s="1"/>
  <c r="CW192" i="9" s="1"/>
  <c r="CT193" i="9" s="1"/>
  <c r="CW193" i="9" s="1"/>
  <c r="CT194" i="9" s="1"/>
  <c r="CW194" i="9" s="1"/>
  <c r="CT195" i="9" s="1"/>
  <c r="CW195" i="9" s="1"/>
  <c r="CT196" i="9" s="1"/>
  <c r="CW196" i="9" s="1"/>
  <c r="CT197" i="9" s="1"/>
  <c r="CW197" i="9" s="1"/>
  <c r="CT198" i="9" s="1"/>
  <c r="CW198" i="9" s="1"/>
  <c r="CT199" i="9" s="1"/>
  <c r="CW199" i="9" s="1"/>
  <c r="CT200" i="9" s="1"/>
  <c r="CW200" i="9" s="1"/>
  <c r="CT201" i="9" s="1"/>
  <c r="CW201" i="9" s="1"/>
  <c r="CT202" i="9" s="1"/>
  <c r="CW202" i="9" s="1"/>
  <c r="CT203" i="9" s="1"/>
  <c r="CW203" i="9" s="1"/>
  <c r="CT204" i="9" s="1"/>
  <c r="CW204" i="9" s="1"/>
  <c r="CT205" i="9" s="1"/>
  <c r="CW205" i="9" s="1"/>
  <c r="CT206" i="9" s="1"/>
  <c r="CW206" i="9" s="1"/>
  <c r="CT207" i="9" s="1"/>
  <c r="CW207" i="9" s="1"/>
  <c r="CT208" i="9" s="1"/>
  <c r="CW208" i="9" s="1"/>
  <c r="CT209" i="9" s="1"/>
  <c r="CW209" i="9" s="1"/>
  <c r="CT210" i="9" s="1"/>
  <c r="CW210" i="9" s="1"/>
  <c r="CT211" i="9" s="1"/>
  <c r="CW211" i="9" s="1"/>
  <c r="CT212" i="9" s="1"/>
  <c r="CW212" i="9" s="1"/>
  <c r="CT213" i="9" s="1"/>
  <c r="CW213" i="9" s="1"/>
  <c r="CT214" i="9" s="1"/>
  <c r="CW214" i="9" s="1"/>
  <c r="CT215" i="9" s="1"/>
  <c r="CW215" i="9" s="1"/>
  <c r="CT216" i="9" s="1"/>
  <c r="CW216" i="9" s="1"/>
  <c r="CT217" i="9" s="1"/>
  <c r="CW217" i="9" s="1"/>
  <c r="CT218" i="9" s="1"/>
  <c r="CW218" i="9" s="1"/>
  <c r="CT219" i="9" s="1"/>
  <c r="CW219" i="9" s="1"/>
  <c r="CT220" i="9" s="1"/>
  <c r="CW220" i="9" s="1"/>
  <c r="CT221" i="9" s="1"/>
  <c r="CW221" i="9" s="1"/>
  <c r="CT222" i="9" s="1"/>
  <c r="CW222" i="9" s="1"/>
  <c r="CT223" i="9" s="1"/>
  <c r="CW223" i="9" s="1"/>
  <c r="CT224" i="9" s="1"/>
  <c r="CW224" i="9" s="1"/>
  <c r="CT225" i="9" s="1"/>
  <c r="CW225" i="9" s="1"/>
  <c r="CT226" i="9" s="1"/>
  <c r="CW226" i="9" s="1"/>
  <c r="CT227" i="9" s="1"/>
  <c r="CW227" i="9" s="1"/>
  <c r="CT228" i="9" s="1"/>
  <c r="CW228" i="9" s="1"/>
  <c r="CT229" i="9" s="1"/>
  <c r="CW229" i="9" s="1"/>
  <c r="CT230" i="9" s="1"/>
  <c r="CW230" i="9" s="1"/>
  <c r="CT231" i="9" s="1"/>
  <c r="CW231" i="9" s="1"/>
  <c r="CT232" i="9" s="1"/>
  <c r="CW232" i="9" s="1"/>
  <c r="CT233" i="9" s="1"/>
  <c r="CW233" i="9" s="1"/>
  <c r="CT234" i="9" s="1"/>
  <c r="CW234" i="9" s="1"/>
  <c r="CT235" i="9" s="1"/>
  <c r="CW235" i="9" s="1"/>
  <c r="CT236" i="9" s="1"/>
  <c r="CW236" i="9" s="1"/>
  <c r="CT237" i="9" s="1"/>
  <c r="CW237" i="9" s="1"/>
  <c r="CT238" i="9" s="1"/>
  <c r="CW238" i="9" s="1"/>
  <c r="CT239" i="9" s="1"/>
  <c r="CW239" i="9" s="1"/>
  <c r="CT240" i="9" s="1"/>
  <c r="CW240" i="9" s="1"/>
  <c r="CT241" i="9" s="1"/>
  <c r="CW241" i="9" s="1"/>
  <c r="CT242" i="9" s="1"/>
  <c r="CW242" i="9" s="1"/>
  <c r="CT243" i="9" s="1"/>
  <c r="CW243" i="9" s="1"/>
  <c r="CT244" i="9" s="1"/>
  <c r="CW244" i="9" s="1"/>
  <c r="CT245" i="9" s="1"/>
  <c r="CW245" i="9" s="1"/>
  <c r="CT246" i="9" s="1"/>
  <c r="CW246" i="9" s="1"/>
  <c r="CT247" i="9" s="1"/>
  <c r="CW247" i="9" s="1"/>
  <c r="CT248" i="9" s="1"/>
  <c r="CW248" i="9" s="1"/>
  <c r="CT249" i="9" s="1"/>
  <c r="CW249" i="9" s="1"/>
  <c r="CT250" i="9" s="1"/>
  <c r="CW250" i="9" s="1"/>
  <c r="CT251" i="9" s="1"/>
  <c r="CW251" i="9" s="1"/>
  <c r="CT252" i="9" s="1"/>
  <c r="CW252" i="9" s="1"/>
  <c r="CT253" i="9" s="1"/>
  <c r="CW253" i="9" s="1"/>
  <c r="CT254" i="9" s="1"/>
  <c r="CW254" i="9" s="1"/>
  <c r="CT255" i="9" s="1"/>
  <c r="CW255" i="9" s="1"/>
  <c r="CT256" i="9" s="1"/>
  <c r="CW256" i="9" s="1"/>
  <c r="CT257" i="9" s="1"/>
  <c r="CW257" i="9" s="1"/>
  <c r="CT258" i="9" s="1"/>
  <c r="CW258" i="9" s="1"/>
  <c r="CT259" i="9" s="1"/>
  <c r="CW259" i="9" s="1"/>
  <c r="CT260" i="9" s="1"/>
  <c r="CW260" i="9" s="1"/>
  <c r="CT261" i="9" s="1"/>
  <c r="CW261" i="9" s="1"/>
  <c r="CT262" i="9" s="1"/>
  <c r="CW262" i="9" s="1"/>
  <c r="CT263" i="9" s="1"/>
  <c r="CW263" i="9" s="1"/>
  <c r="CT264" i="9" s="1"/>
  <c r="CW264" i="9" s="1"/>
  <c r="CT265" i="9" s="1"/>
  <c r="CW265" i="9" s="1"/>
  <c r="CT266" i="9" s="1"/>
  <c r="CW266" i="9" s="1"/>
  <c r="CT267" i="9" s="1"/>
  <c r="CW267" i="9" s="1"/>
  <c r="CT268" i="9" s="1"/>
  <c r="CW268" i="9" s="1"/>
  <c r="CT269" i="9" s="1"/>
  <c r="CW269" i="9" s="1"/>
  <c r="CT270" i="9" s="1"/>
  <c r="CW270" i="9" s="1"/>
  <c r="CT271" i="9" s="1"/>
  <c r="CW271" i="9" s="1"/>
  <c r="CT272" i="9" s="1"/>
  <c r="CW272" i="9" s="1"/>
  <c r="CT273" i="9" s="1"/>
  <c r="CW273" i="9" s="1"/>
  <c r="CT274" i="9" s="1"/>
  <c r="CW274" i="9" s="1"/>
  <c r="CT275" i="9" s="1"/>
  <c r="CW275" i="9" s="1"/>
  <c r="CT276" i="9" s="1"/>
  <c r="CW276" i="9" s="1"/>
  <c r="CT277" i="9" s="1"/>
  <c r="CW277" i="9" s="1"/>
  <c r="CT278" i="9" s="1"/>
  <c r="CW278" i="9" s="1"/>
  <c r="CT279" i="9" s="1"/>
  <c r="CW279" i="9" s="1"/>
  <c r="CT280" i="9" s="1"/>
  <c r="CW280" i="9" s="1"/>
  <c r="CT281" i="9" s="1"/>
  <c r="CW281" i="9" s="1"/>
  <c r="CT282" i="9" s="1"/>
  <c r="CW282" i="9" s="1"/>
  <c r="CT283" i="9" s="1"/>
  <c r="CW283" i="9" s="1"/>
  <c r="CT284" i="9" s="1"/>
  <c r="CW284" i="9" s="1"/>
  <c r="CT285" i="9" s="1"/>
  <c r="CW285" i="9" s="1"/>
  <c r="CT286" i="9" s="1"/>
  <c r="CW286" i="9" s="1"/>
  <c r="CT287" i="9" s="1"/>
  <c r="CW287" i="9" s="1"/>
  <c r="CT288" i="9" s="1"/>
  <c r="CW288" i="9" s="1"/>
  <c r="CT289" i="9" s="1"/>
  <c r="CW289" i="9" s="1"/>
  <c r="CT290" i="9" s="1"/>
  <c r="CW290" i="9" s="1"/>
  <c r="CT291" i="9" s="1"/>
  <c r="CW291" i="9" s="1"/>
  <c r="CT292" i="9" s="1"/>
  <c r="CW292" i="9" s="1"/>
  <c r="CT293" i="9" s="1"/>
  <c r="CW293" i="9" s="1"/>
  <c r="CT294" i="9" s="1"/>
  <c r="CW294" i="9" s="1"/>
  <c r="CT295" i="9" s="1"/>
  <c r="CW295" i="9" s="1"/>
  <c r="CT296" i="9" s="1"/>
  <c r="CW296" i="9" s="1"/>
  <c r="CT297" i="9" s="1"/>
  <c r="CW297" i="9" s="1"/>
  <c r="CT298" i="9" s="1"/>
  <c r="CW298" i="9" s="1"/>
  <c r="CT299" i="9" s="1"/>
  <c r="CW299" i="9" s="1"/>
  <c r="CT300" i="9" s="1"/>
  <c r="CW300" i="9" s="1"/>
  <c r="CT301" i="9" s="1"/>
  <c r="CW301" i="9" s="1"/>
  <c r="CT302" i="9" s="1"/>
  <c r="CW302" i="9" s="1"/>
  <c r="CT303" i="9" s="1"/>
  <c r="CW303" i="9" s="1"/>
  <c r="CT304" i="9" s="1"/>
  <c r="CW304" i="9" s="1"/>
  <c r="CT305" i="9" s="1"/>
  <c r="CW305" i="9" s="1"/>
  <c r="CT306" i="9" s="1"/>
  <c r="CW306" i="9" s="1"/>
  <c r="CT307" i="9" s="1"/>
  <c r="CW307" i="9" s="1"/>
  <c r="CT308" i="9" s="1"/>
  <c r="CW308" i="9" s="1"/>
  <c r="CT309" i="9" s="1"/>
  <c r="CW309" i="9" s="1"/>
  <c r="CT310" i="9" s="1"/>
  <c r="CW310" i="9" s="1"/>
  <c r="CT311" i="9" s="1"/>
  <c r="CW311" i="9" s="1"/>
  <c r="CT312" i="9" s="1"/>
  <c r="CW312" i="9" s="1"/>
  <c r="CT313" i="9" s="1"/>
  <c r="CW313" i="9" s="1"/>
  <c r="CT314" i="9" s="1"/>
  <c r="CW314" i="9" s="1"/>
  <c r="CT315" i="9" s="1"/>
  <c r="CW315" i="9" s="1"/>
  <c r="CT316" i="9" s="1"/>
  <c r="CW316" i="9" s="1"/>
  <c r="CT317" i="9" s="1"/>
  <c r="CW317" i="9" s="1"/>
  <c r="CT318" i="9" s="1"/>
  <c r="CW318" i="9" s="1"/>
  <c r="CT319" i="9" s="1"/>
  <c r="CW319" i="9" s="1"/>
  <c r="CT320" i="9" s="1"/>
  <c r="CW320" i="9" s="1"/>
  <c r="CT321" i="9" s="1"/>
  <c r="CW321" i="9" s="1"/>
  <c r="CT322" i="9" s="1"/>
  <c r="CW322" i="9" s="1"/>
  <c r="CT323" i="9" s="1"/>
  <c r="CW323" i="9" s="1"/>
  <c r="CT324" i="9" s="1"/>
  <c r="CW324" i="9" s="1"/>
  <c r="CT325" i="9" s="1"/>
  <c r="CW325" i="9" s="1"/>
  <c r="CT326" i="9" s="1"/>
  <c r="CW326" i="9" s="1"/>
  <c r="CT327" i="9" s="1"/>
  <c r="CW327" i="9" s="1"/>
  <c r="CT328" i="9" s="1"/>
  <c r="CW328" i="9" s="1"/>
  <c r="CT329" i="9" s="1"/>
  <c r="CW329" i="9" s="1"/>
  <c r="CT330" i="9" s="1"/>
  <c r="CW330" i="9" s="1"/>
  <c r="CT331" i="9" s="1"/>
  <c r="CW331" i="9" s="1"/>
  <c r="CT332" i="9" s="1"/>
  <c r="CW332" i="9" s="1"/>
  <c r="CT333" i="9" s="1"/>
  <c r="CW333" i="9" s="1"/>
  <c r="CT334" i="9" s="1"/>
  <c r="CW334" i="9" s="1"/>
  <c r="CT335" i="9" s="1"/>
  <c r="CW335" i="9" s="1"/>
  <c r="CT336" i="9" s="1"/>
  <c r="CW336" i="9" s="1"/>
  <c r="CT337" i="9" s="1"/>
  <c r="CW337" i="9" s="1"/>
  <c r="CT338" i="9" s="1"/>
  <c r="CW338" i="9" s="1"/>
  <c r="CT339" i="9" s="1"/>
  <c r="CW339" i="9" s="1"/>
  <c r="CT340" i="9" s="1"/>
  <c r="CW340" i="9" s="1"/>
  <c r="CT341" i="9" s="1"/>
  <c r="CW341" i="9" s="1"/>
  <c r="CT342" i="9" s="1"/>
  <c r="CW342" i="9" s="1"/>
  <c r="CT343" i="9" s="1"/>
  <c r="CW343" i="9" s="1"/>
  <c r="CT344" i="9" s="1"/>
  <c r="CW344" i="9" s="1"/>
  <c r="CT345" i="9" s="1"/>
  <c r="CW345" i="9" s="1"/>
  <c r="CT346" i="9" s="1"/>
  <c r="CW346" i="9" s="1"/>
  <c r="CT347" i="9" s="1"/>
  <c r="CW347" i="9" s="1"/>
  <c r="CT348" i="9" s="1"/>
  <c r="CW348" i="9" s="1"/>
  <c r="CT349" i="9" s="1"/>
  <c r="CW349" i="9" s="1"/>
  <c r="CT350" i="9" s="1"/>
  <c r="CW350" i="9" s="1"/>
  <c r="CT351" i="9" s="1"/>
  <c r="CW351" i="9" s="1"/>
  <c r="CT352" i="9" s="1"/>
  <c r="CW352" i="9" s="1"/>
  <c r="CT353" i="9" s="1"/>
  <c r="CW353" i="9" s="1"/>
  <c r="CT354" i="9" s="1"/>
  <c r="CW354" i="9" s="1"/>
  <c r="CT355" i="9" s="1"/>
  <c r="CW355" i="9" s="1"/>
  <c r="CT356" i="9" s="1"/>
  <c r="CW356" i="9" s="1"/>
  <c r="CT357" i="9" s="1"/>
  <c r="CW357" i="9" s="1"/>
  <c r="CT358" i="9" s="1"/>
  <c r="CW358" i="9" s="1"/>
  <c r="CT359" i="9" s="1"/>
  <c r="CW359" i="9" s="1"/>
  <c r="CT360" i="9" s="1"/>
  <c r="CW360" i="9" s="1"/>
  <c r="CT361" i="9" s="1"/>
  <c r="CW361" i="9" s="1"/>
  <c r="CT362" i="9" s="1"/>
  <c r="CW362" i="9" s="1"/>
  <c r="CT363" i="9" s="1"/>
  <c r="CW363" i="9" s="1"/>
  <c r="CT364" i="9" s="1"/>
  <c r="CW364" i="9" s="1"/>
  <c r="CT365" i="9" s="1"/>
  <c r="CW365" i="9" s="1"/>
  <c r="CT366" i="9" s="1"/>
  <c r="CW366" i="9" s="1"/>
  <c r="CT367" i="9" s="1"/>
  <c r="CW367" i="9" s="1"/>
  <c r="CT368" i="9" s="1"/>
  <c r="CW368" i="9" s="1"/>
  <c r="CQ4" i="9"/>
  <c r="CQ5" i="9"/>
  <c r="CQ6" i="9"/>
  <c r="CQ7" i="9"/>
  <c r="CQ8" i="9"/>
  <c r="CQ9" i="9"/>
  <c r="CQ10" i="9"/>
  <c r="CQ11" i="9"/>
  <c r="CQ12" i="9"/>
  <c r="CQ13" i="9"/>
  <c r="CQ14" i="9"/>
  <c r="CQ15" i="9"/>
  <c r="CQ3" i="9"/>
  <c r="CM4" i="9"/>
  <c r="CM5" i="9"/>
  <c r="CM6" i="9"/>
  <c r="CM7" i="9"/>
  <c r="CM8" i="9"/>
  <c r="CM9" i="9"/>
  <c r="CM10" i="9"/>
  <c r="CM11" i="9"/>
  <c r="CM12" i="9"/>
  <c r="CM13" i="9"/>
  <c r="CM14" i="9"/>
  <c r="CM15" i="9"/>
  <c r="CM3" i="9"/>
  <c r="CO3" i="9" s="1"/>
  <c r="CL4" i="9" s="1"/>
  <c r="CI4" i="9"/>
  <c r="CI5" i="9"/>
  <c r="CI6" i="9"/>
  <c r="CI7" i="9"/>
  <c r="CI8" i="9"/>
  <c r="CI9" i="9"/>
  <c r="CI10" i="9"/>
  <c r="CI11" i="9"/>
  <c r="CI12" i="9"/>
  <c r="CI13" i="9"/>
  <c r="CI14" i="9"/>
  <c r="CI15" i="9"/>
  <c r="CI3" i="9"/>
  <c r="CK3" i="9" s="1"/>
  <c r="CH4" i="9" s="1"/>
  <c r="CK4" i="9" s="1"/>
  <c r="CH5" i="9" s="1"/>
  <c r="CK5" i="9" s="1"/>
  <c r="CH6" i="9" s="1"/>
  <c r="CK6" i="9" s="1"/>
  <c r="CH7" i="9" s="1"/>
  <c r="CE4" i="9"/>
  <c r="CE5" i="9"/>
  <c r="CE6" i="9"/>
  <c r="CE7" i="9"/>
  <c r="CE8" i="9"/>
  <c r="CE9" i="9"/>
  <c r="CE10" i="9"/>
  <c r="CE11" i="9"/>
  <c r="CE12" i="9"/>
  <c r="CE13" i="9"/>
  <c r="CE14" i="9"/>
  <c r="CE15" i="9"/>
  <c r="CE3" i="9"/>
  <c r="CA4" i="9"/>
  <c r="CA5" i="9"/>
  <c r="CA6" i="9"/>
  <c r="CA7" i="9"/>
  <c r="CA8" i="9"/>
  <c r="CA9" i="9"/>
  <c r="CA10" i="9"/>
  <c r="CA11" i="9"/>
  <c r="CA12" i="9"/>
  <c r="CA13" i="9"/>
  <c r="CA14" i="9"/>
  <c r="CA15" i="9"/>
  <c r="CA3" i="9"/>
  <c r="CC3" i="9" s="1"/>
  <c r="BZ4" i="9" s="1"/>
  <c r="CC4" i="9" s="1"/>
  <c r="BZ5" i="9" s="1"/>
  <c r="BW4" i="9"/>
  <c r="BW5" i="9"/>
  <c r="BW6" i="9"/>
  <c r="BW7" i="9"/>
  <c r="BW8" i="9"/>
  <c r="BW9" i="9"/>
  <c r="BW10" i="9"/>
  <c r="BW11" i="9"/>
  <c r="BW12" i="9"/>
  <c r="BW13" i="9"/>
  <c r="BW14" i="9"/>
  <c r="BW15" i="9"/>
  <c r="BW3" i="9"/>
  <c r="BY3" i="9" s="1"/>
  <c r="BV4" i="9" s="1"/>
  <c r="BS4" i="9"/>
  <c r="BS5" i="9"/>
  <c r="BS6" i="9"/>
  <c r="BS7" i="9"/>
  <c r="BS8" i="9"/>
  <c r="BS9" i="9"/>
  <c r="BS10" i="9"/>
  <c r="BS11" i="9"/>
  <c r="BS12" i="9"/>
  <c r="BS13" i="9"/>
  <c r="BS14" i="9"/>
  <c r="BS15" i="9"/>
  <c r="BS3" i="9"/>
  <c r="BU3" i="9" s="1"/>
  <c r="BR4" i="9" s="1"/>
  <c r="BO4" i="9"/>
  <c r="BO5" i="9"/>
  <c r="BO6" i="9"/>
  <c r="BO7" i="9"/>
  <c r="BO8" i="9"/>
  <c r="BO9" i="9"/>
  <c r="BO10" i="9"/>
  <c r="BO11" i="9"/>
  <c r="BO12" i="9"/>
  <c r="BO13" i="9"/>
  <c r="BO14" i="9"/>
  <c r="BO15" i="9"/>
  <c r="BO3" i="9"/>
  <c r="BQ3" i="9" s="1"/>
  <c r="BN4" i="9" s="1"/>
  <c r="BQ4" i="9" s="1"/>
  <c r="BN5" i="9" s="1"/>
  <c r="BQ5" i="9" s="1"/>
  <c r="BN6" i="9" s="1"/>
  <c r="BK4" i="9"/>
  <c r="BK5" i="9"/>
  <c r="BK6" i="9"/>
  <c r="BK7" i="9"/>
  <c r="BK8" i="9"/>
  <c r="BK9" i="9"/>
  <c r="BK10" i="9"/>
  <c r="BK11" i="9"/>
  <c r="BK12" i="9"/>
  <c r="BK13" i="9"/>
  <c r="BK14" i="9"/>
  <c r="BK15" i="9"/>
  <c r="BK3" i="9"/>
  <c r="BG4" i="9"/>
  <c r="BG5" i="9"/>
  <c r="BG6" i="9"/>
  <c r="BG7" i="9"/>
  <c r="BG8" i="9"/>
  <c r="BG9" i="9"/>
  <c r="BG10" i="9"/>
  <c r="BG11" i="9"/>
  <c r="BG12" i="9"/>
  <c r="BG13" i="9"/>
  <c r="BG14" i="9"/>
  <c r="BG15" i="9"/>
  <c r="BG3" i="9"/>
  <c r="BC4" i="9"/>
  <c r="BC5" i="9"/>
  <c r="BC6" i="9"/>
  <c r="BC7" i="9"/>
  <c r="BC8" i="9"/>
  <c r="BC9" i="9"/>
  <c r="BC10" i="9"/>
  <c r="BC11" i="9"/>
  <c r="BC12" i="9"/>
  <c r="BC13" i="9"/>
  <c r="BC14" i="9"/>
  <c r="BC15" i="9"/>
  <c r="BC3" i="9"/>
  <c r="BE3" i="9" s="1"/>
  <c r="BB4" i="9" s="1"/>
  <c r="BE4" i="9" s="1"/>
  <c r="BB5" i="9" s="1"/>
  <c r="BE5" i="9" s="1"/>
  <c r="BB6" i="9" s="1"/>
  <c r="BE6" i="9" s="1"/>
  <c r="BB7" i="9" s="1"/>
  <c r="BE7" i="9" s="1"/>
  <c r="BB8" i="9" s="1"/>
  <c r="BE8" i="9" s="1"/>
  <c r="AY4" i="9"/>
  <c r="AY5" i="9"/>
  <c r="AY6" i="9"/>
  <c r="AY7" i="9"/>
  <c r="AY8" i="9"/>
  <c r="AY9" i="9"/>
  <c r="AY10" i="9"/>
  <c r="AY11" i="9"/>
  <c r="AY12" i="9"/>
  <c r="AY13" i="9"/>
  <c r="AY14" i="9"/>
  <c r="AY15" i="9"/>
  <c r="AY3" i="9"/>
  <c r="BA3" i="9" s="1"/>
  <c r="AX4" i="9" s="1"/>
  <c r="AU4" i="9"/>
  <c r="AU5" i="9"/>
  <c r="AU6" i="9"/>
  <c r="AU7" i="9"/>
  <c r="AU8" i="9"/>
  <c r="AU9" i="9"/>
  <c r="AU10" i="9"/>
  <c r="AU11" i="9"/>
  <c r="AU12" i="9"/>
  <c r="AU13" i="9"/>
  <c r="AU14" i="9"/>
  <c r="AU15" i="9"/>
  <c r="AU3" i="9"/>
  <c r="AW3" i="9" s="1"/>
  <c r="AT4" i="9" s="1"/>
  <c r="AW4" i="9" s="1"/>
  <c r="AT5" i="9" s="1"/>
  <c r="AQ4" i="9"/>
  <c r="AQ5" i="9"/>
  <c r="AQ6" i="9"/>
  <c r="AQ7" i="9"/>
  <c r="AQ8" i="9"/>
  <c r="AQ9" i="9"/>
  <c r="AQ10" i="9"/>
  <c r="AQ11" i="9"/>
  <c r="AQ12" i="9"/>
  <c r="AQ13" i="9"/>
  <c r="AQ14" i="9"/>
  <c r="AQ15" i="9"/>
  <c r="AQ3" i="9"/>
  <c r="AS3" i="9" s="1"/>
  <c r="AP4" i="9" s="1"/>
  <c r="AS4" i="9" s="1"/>
  <c r="AP5" i="9" s="1"/>
  <c r="AS5" i="9" s="1"/>
  <c r="AP6" i="9" s="1"/>
  <c r="AS6" i="9" s="1"/>
  <c r="AP7" i="9" s="1"/>
  <c r="AS7" i="9" s="1"/>
  <c r="AP8" i="9" s="1"/>
  <c r="AS8" i="9" s="1"/>
  <c r="AP9" i="9" s="1"/>
  <c r="AS9" i="9" s="1"/>
  <c r="AP10" i="9" s="1"/>
  <c r="AS10" i="9" s="1"/>
  <c r="AP11" i="9" s="1"/>
  <c r="AS11" i="9" s="1"/>
  <c r="AP12" i="9" s="1"/>
  <c r="AS12" i="9" s="1"/>
  <c r="AP13" i="9" s="1"/>
  <c r="AS13" i="9" s="1"/>
  <c r="AP14" i="9" s="1"/>
  <c r="AS14" i="9" s="1"/>
  <c r="AP15" i="9" s="1"/>
  <c r="AS15" i="9" s="1"/>
  <c r="AP16" i="9" s="1"/>
  <c r="AS16" i="9" s="1"/>
  <c r="AP17" i="9" s="1"/>
  <c r="AM4" i="9"/>
  <c r="AM5" i="9"/>
  <c r="AM6" i="9"/>
  <c r="AM7" i="9"/>
  <c r="AM8" i="9"/>
  <c r="AM9" i="9"/>
  <c r="AM10" i="9"/>
  <c r="AM11" i="9"/>
  <c r="AM12" i="9"/>
  <c r="AM13" i="9"/>
  <c r="AM14" i="9"/>
  <c r="AM15" i="9"/>
  <c r="AM3" i="9"/>
  <c r="AO3" i="9" s="1"/>
  <c r="AL4" i="9" s="1"/>
  <c r="AO4" i="9" s="1"/>
  <c r="AL5" i="9" s="1"/>
  <c r="AO5" i="9" s="1"/>
  <c r="AL6" i="9" s="1"/>
  <c r="AO6" i="9" s="1"/>
  <c r="AL7" i="9" s="1"/>
  <c r="AO7" i="9" s="1"/>
  <c r="AL8" i="9" s="1"/>
  <c r="AO8" i="9" s="1"/>
  <c r="AL9" i="9" s="1"/>
  <c r="AO9" i="9" s="1"/>
  <c r="AL10" i="9" s="1"/>
  <c r="AO10" i="9" s="1"/>
  <c r="AL11" i="9" s="1"/>
  <c r="AO11" i="9" s="1"/>
  <c r="AL12" i="9" s="1"/>
  <c r="AO12" i="9" s="1"/>
  <c r="AL13" i="9" s="1"/>
  <c r="AO13" i="9" s="1"/>
  <c r="AL14" i="9" s="1"/>
  <c r="AO14" i="9" s="1"/>
  <c r="AL15" i="9" s="1"/>
  <c r="AO15" i="9" s="1"/>
  <c r="AL16" i="9" s="1"/>
  <c r="AO16" i="9" s="1"/>
  <c r="AL17" i="9" s="1"/>
  <c r="AO17" i="9" s="1"/>
  <c r="AL18" i="9" s="1"/>
  <c r="AO18" i="9" s="1"/>
  <c r="AL19" i="9" s="1"/>
  <c r="AO19" i="9" s="1"/>
  <c r="AL20" i="9" s="1"/>
  <c r="AO20" i="9" s="1"/>
  <c r="AL21" i="9" s="1"/>
  <c r="AO21" i="9" s="1"/>
  <c r="AL22" i="9" s="1"/>
  <c r="AO22" i="9" s="1"/>
  <c r="AL23" i="9" s="1"/>
  <c r="AO23" i="9" s="1"/>
  <c r="AL24" i="9" s="1"/>
  <c r="AO24" i="9" s="1"/>
  <c r="AL25" i="9" s="1"/>
  <c r="AO25" i="9" s="1"/>
  <c r="AL26" i="9" s="1"/>
  <c r="AO26" i="9" s="1"/>
  <c r="AL27" i="9" s="1"/>
  <c r="AO27" i="9" s="1"/>
  <c r="AL28" i="9" s="1"/>
  <c r="AO28" i="9" s="1"/>
  <c r="AL29" i="9" s="1"/>
  <c r="AO29" i="9" s="1"/>
  <c r="AL30" i="9" s="1"/>
  <c r="AO30" i="9" s="1"/>
  <c r="AL31" i="9" s="1"/>
  <c r="AO31" i="9" s="1"/>
  <c r="AL32" i="9" s="1"/>
  <c r="AO32" i="9" s="1"/>
  <c r="AL33" i="9" s="1"/>
  <c r="AO33" i="9" s="1"/>
  <c r="AL34" i="9" s="1"/>
  <c r="AO34" i="9" s="1"/>
  <c r="AL35" i="9" s="1"/>
  <c r="AO35" i="9" s="1"/>
  <c r="AL36" i="9" s="1"/>
  <c r="AO36" i="9" s="1"/>
  <c r="AL37" i="9" s="1"/>
  <c r="AO37" i="9" s="1"/>
  <c r="AL38" i="9" s="1"/>
  <c r="AO38" i="9" s="1"/>
  <c r="AL39" i="9" s="1"/>
  <c r="AO39" i="9" s="1"/>
  <c r="AL40" i="9" s="1"/>
  <c r="AO40" i="9" s="1"/>
  <c r="AL41" i="9" s="1"/>
  <c r="AO41" i="9" s="1"/>
  <c r="AL42" i="9" s="1"/>
  <c r="AO42" i="9" s="1"/>
  <c r="AL43" i="9" s="1"/>
  <c r="AO43" i="9" s="1"/>
  <c r="AL44" i="9" s="1"/>
  <c r="AO44" i="9" s="1"/>
  <c r="AL45" i="9" s="1"/>
  <c r="AO45" i="9" s="1"/>
  <c r="AL46" i="9" s="1"/>
  <c r="AO46" i="9" s="1"/>
  <c r="AL47" i="9" s="1"/>
  <c r="AO47" i="9" s="1"/>
  <c r="AL48" i="9" s="1"/>
  <c r="AO48" i="9" s="1"/>
  <c r="AL49" i="9" s="1"/>
  <c r="AO49" i="9" s="1"/>
  <c r="AL50" i="9" s="1"/>
  <c r="AO50" i="9" s="1"/>
  <c r="AL51" i="9" s="1"/>
  <c r="AO51" i="9" s="1"/>
  <c r="AL52" i="9" s="1"/>
  <c r="AO52" i="9" s="1"/>
  <c r="AL53" i="9" s="1"/>
  <c r="AO53" i="9" s="1"/>
  <c r="AL54" i="9" s="1"/>
  <c r="AO54" i="9" s="1"/>
  <c r="AL55" i="9" s="1"/>
  <c r="AO55" i="9" s="1"/>
  <c r="AL56" i="9" s="1"/>
  <c r="AO56" i="9" s="1"/>
  <c r="AL57" i="9" s="1"/>
  <c r="AO57" i="9" s="1"/>
  <c r="AL58" i="9" s="1"/>
  <c r="AO58" i="9" s="1"/>
  <c r="AL59" i="9" s="1"/>
  <c r="AO59" i="9" s="1"/>
  <c r="AL60" i="9" s="1"/>
  <c r="AO60" i="9" s="1"/>
  <c r="AL61" i="9" s="1"/>
  <c r="AO61" i="9" s="1"/>
  <c r="AL62" i="9" s="1"/>
  <c r="AO62" i="9" s="1"/>
  <c r="AL63" i="9" s="1"/>
  <c r="AO63" i="9" s="1"/>
  <c r="AL64" i="9" s="1"/>
  <c r="AO64" i="9" s="1"/>
  <c r="AL65" i="9" s="1"/>
  <c r="AO65" i="9" s="1"/>
  <c r="AL66" i="9" s="1"/>
  <c r="AO66" i="9" s="1"/>
  <c r="AL67" i="9" s="1"/>
  <c r="AO67" i="9" s="1"/>
  <c r="AL68" i="9" s="1"/>
  <c r="AO68" i="9" s="1"/>
  <c r="AL69" i="9" s="1"/>
  <c r="AO69" i="9" s="1"/>
  <c r="AL70" i="9" s="1"/>
  <c r="AO70" i="9" s="1"/>
  <c r="AL71" i="9" s="1"/>
  <c r="AO71" i="9" s="1"/>
  <c r="AL72" i="9" s="1"/>
  <c r="AO72" i="9" s="1"/>
  <c r="AL73" i="9" s="1"/>
  <c r="AO73" i="9" s="1"/>
  <c r="AL74" i="9" s="1"/>
  <c r="AO74" i="9" s="1"/>
  <c r="AL75" i="9" s="1"/>
  <c r="AO75" i="9" s="1"/>
  <c r="AL76" i="9" s="1"/>
  <c r="AO76" i="9" s="1"/>
  <c r="AL77" i="9" s="1"/>
  <c r="AO77" i="9" s="1"/>
  <c r="AL78" i="9" s="1"/>
  <c r="AO78" i="9" s="1"/>
  <c r="AL79" i="9" s="1"/>
  <c r="AO79" i="9" s="1"/>
  <c r="AL80" i="9" s="1"/>
  <c r="AO80" i="9" s="1"/>
  <c r="AL81" i="9" s="1"/>
  <c r="AO81" i="9" s="1"/>
  <c r="AL82" i="9" s="1"/>
  <c r="AO82" i="9" s="1"/>
  <c r="AL83" i="9" s="1"/>
  <c r="AO83" i="9" s="1"/>
  <c r="AL84" i="9" s="1"/>
  <c r="AO84" i="9" s="1"/>
  <c r="AL85" i="9" s="1"/>
  <c r="AO85" i="9" s="1"/>
  <c r="AL86" i="9" s="1"/>
  <c r="AO86" i="9" s="1"/>
  <c r="AL87" i="9" s="1"/>
  <c r="AO87" i="9" s="1"/>
  <c r="AL88" i="9" s="1"/>
  <c r="AO88" i="9" s="1"/>
  <c r="AL89" i="9" s="1"/>
  <c r="AO89" i="9" s="1"/>
  <c r="AL90" i="9" s="1"/>
  <c r="AO90" i="9" s="1"/>
  <c r="AL91" i="9" s="1"/>
  <c r="AO91" i="9" s="1"/>
  <c r="AL92" i="9" s="1"/>
  <c r="AO92" i="9" s="1"/>
  <c r="AL93" i="9" s="1"/>
  <c r="AO93" i="9" s="1"/>
  <c r="AL94" i="9" s="1"/>
  <c r="AO94" i="9" s="1"/>
  <c r="AL95" i="9" s="1"/>
  <c r="AO95" i="9" s="1"/>
  <c r="AL96" i="9" s="1"/>
  <c r="AO96" i="9" s="1"/>
  <c r="AL97" i="9" s="1"/>
  <c r="AO97" i="9" s="1"/>
  <c r="AL98" i="9" s="1"/>
  <c r="AO98" i="9" s="1"/>
  <c r="AL99" i="9" s="1"/>
  <c r="AO99" i="9" s="1"/>
  <c r="AL100" i="9" s="1"/>
  <c r="AO100" i="9" s="1"/>
  <c r="AL101" i="9" s="1"/>
  <c r="AO101" i="9" s="1"/>
  <c r="AL102" i="9" s="1"/>
  <c r="AO102" i="9" s="1"/>
  <c r="AL103" i="9" s="1"/>
  <c r="AO103" i="9" s="1"/>
  <c r="AL104" i="9" s="1"/>
  <c r="AO104" i="9" s="1"/>
  <c r="AL105" i="9" s="1"/>
  <c r="AO105" i="9" s="1"/>
  <c r="AL106" i="9" s="1"/>
  <c r="AO106" i="9" s="1"/>
  <c r="AL107" i="9" s="1"/>
  <c r="AO107" i="9" s="1"/>
  <c r="AL108" i="9" s="1"/>
  <c r="AO108" i="9" s="1"/>
  <c r="AL109" i="9" s="1"/>
  <c r="AO109" i="9" s="1"/>
  <c r="AL110" i="9" s="1"/>
  <c r="AO110" i="9" s="1"/>
  <c r="AL111" i="9" s="1"/>
  <c r="AO111" i="9" s="1"/>
  <c r="AL112" i="9" s="1"/>
  <c r="AO112" i="9" s="1"/>
  <c r="AL113" i="9" s="1"/>
  <c r="AO113" i="9" s="1"/>
  <c r="AL114" i="9" s="1"/>
  <c r="AO114" i="9" s="1"/>
  <c r="AL115" i="9" s="1"/>
  <c r="AO115" i="9" s="1"/>
  <c r="AL116" i="9" s="1"/>
  <c r="AO116" i="9" s="1"/>
  <c r="AL117" i="9" s="1"/>
  <c r="AO117" i="9" s="1"/>
  <c r="AL118" i="9" s="1"/>
  <c r="AO118" i="9" s="1"/>
  <c r="AL119" i="9" s="1"/>
  <c r="AO119" i="9" s="1"/>
  <c r="AL120" i="9" s="1"/>
  <c r="AO120" i="9" s="1"/>
  <c r="AL121" i="9" s="1"/>
  <c r="AO121" i="9" s="1"/>
  <c r="AL122" i="9" s="1"/>
  <c r="AO122" i="9" s="1"/>
  <c r="AL123" i="9" s="1"/>
  <c r="AO123" i="9" s="1"/>
  <c r="AL124" i="9" s="1"/>
  <c r="AO124" i="9" s="1"/>
  <c r="AL125" i="9" s="1"/>
  <c r="AO125" i="9" s="1"/>
  <c r="AL126" i="9" s="1"/>
  <c r="AO126" i="9" s="1"/>
  <c r="AL127" i="9" s="1"/>
  <c r="AO127" i="9" s="1"/>
  <c r="AL128" i="9" s="1"/>
  <c r="AO128" i="9" s="1"/>
  <c r="AL129" i="9" s="1"/>
  <c r="AO129" i="9" s="1"/>
  <c r="AL130" i="9" s="1"/>
  <c r="AO130" i="9" s="1"/>
  <c r="AL131" i="9" s="1"/>
  <c r="AO131" i="9" s="1"/>
  <c r="AL132" i="9" s="1"/>
  <c r="AO132" i="9" s="1"/>
  <c r="AL133" i="9" s="1"/>
  <c r="AO133" i="9" s="1"/>
  <c r="AL134" i="9" s="1"/>
  <c r="AO134" i="9" s="1"/>
  <c r="AL135" i="9" s="1"/>
  <c r="AO135" i="9" s="1"/>
  <c r="AL136" i="9" s="1"/>
  <c r="AO136" i="9" s="1"/>
  <c r="AL137" i="9" s="1"/>
  <c r="AO137" i="9" s="1"/>
  <c r="AL138" i="9" s="1"/>
  <c r="AO138" i="9" s="1"/>
  <c r="AL139" i="9" s="1"/>
  <c r="AO139" i="9" s="1"/>
  <c r="AL140" i="9" s="1"/>
  <c r="AO140" i="9" s="1"/>
  <c r="AL141" i="9" s="1"/>
  <c r="AO141" i="9" s="1"/>
  <c r="AL142" i="9" s="1"/>
  <c r="AO142" i="9" s="1"/>
  <c r="AL143" i="9" s="1"/>
  <c r="AO143" i="9" s="1"/>
  <c r="AL144" i="9" s="1"/>
  <c r="AO144" i="9" s="1"/>
  <c r="AL145" i="9" s="1"/>
  <c r="AO145" i="9" s="1"/>
  <c r="AL146" i="9" s="1"/>
  <c r="AO146" i="9" s="1"/>
  <c r="AL147" i="9" s="1"/>
  <c r="AO147" i="9" s="1"/>
  <c r="AL148" i="9" s="1"/>
  <c r="AO148" i="9" s="1"/>
  <c r="AL149" i="9" s="1"/>
  <c r="AO149" i="9" s="1"/>
  <c r="AL150" i="9" s="1"/>
  <c r="AO150" i="9" s="1"/>
  <c r="AL151" i="9" s="1"/>
  <c r="AO151" i="9" s="1"/>
  <c r="AL152" i="9" s="1"/>
  <c r="AO152" i="9" s="1"/>
  <c r="AL153" i="9" s="1"/>
  <c r="AO153" i="9" s="1"/>
  <c r="AL154" i="9" s="1"/>
  <c r="AO154" i="9" s="1"/>
  <c r="AL155" i="9" s="1"/>
  <c r="AO155" i="9" s="1"/>
  <c r="AL156" i="9" s="1"/>
  <c r="AO156" i="9" s="1"/>
  <c r="AL157" i="9" s="1"/>
  <c r="AO157" i="9" s="1"/>
  <c r="AL158" i="9" s="1"/>
  <c r="AO158" i="9" s="1"/>
  <c r="AL159" i="9" s="1"/>
  <c r="AO159" i="9" s="1"/>
  <c r="AL160" i="9" s="1"/>
  <c r="AO160" i="9" s="1"/>
  <c r="AL161" i="9" s="1"/>
  <c r="AO161" i="9" s="1"/>
  <c r="AL162" i="9" s="1"/>
  <c r="AO162" i="9" s="1"/>
  <c r="AL163" i="9" s="1"/>
  <c r="AO163" i="9" s="1"/>
  <c r="AL164" i="9" s="1"/>
  <c r="AO164" i="9" s="1"/>
  <c r="AL165" i="9" s="1"/>
  <c r="AO165" i="9" s="1"/>
  <c r="AL166" i="9" s="1"/>
  <c r="AO166" i="9" s="1"/>
  <c r="AL167" i="9" s="1"/>
  <c r="AO167" i="9" s="1"/>
  <c r="AL168" i="9" s="1"/>
  <c r="AO168" i="9" s="1"/>
  <c r="AL169" i="9" s="1"/>
  <c r="AO169" i="9" s="1"/>
  <c r="AL170" i="9" s="1"/>
  <c r="AO170" i="9" s="1"/>
  <c r="AL171" i="9" s="1"/>
  <c r="AO171" i="9" s="1"/>
  <c r="AL172" i="9" s="1"/>
  <c r="AO172" i="9" s="1"/>
  <c r="AL173" i="9" s="1"/>
  <c r="AO173" i="9" s="1"/>
  <c r="AL174" i="9" s="1"/>
  <c r="AO174" i="9" s="1"/>
  <c r="AL175" i="9" s="1"/>
  <c r="AO175" i="9" s="1"/>
  <c r="AL176" i="9" s="1"/>
  <c r="AO176" i="9" s="1"/>
  <c r="AL177" i="9" s="1"/>
  <c r="AO177" i="9" s="1"/>
  <c r="AL178" i="9" s="1"/>
  <c r="AO178" i="9" s="1"/>
  <c r="AL179" i="9" s="1"/>
  <c r="AO179" i="9" s="1"/>
  <c r="AL180" i="9" s="1"/>
  <c r="AO180" i="9" s="1"/>
  <c r="AL181" i="9" s="1"/>
  <c r="AO181" i="9" s="1"/>
  <c r="AL182" i="9" s="1"/>
  <c r="AO182" i="9" s="1"/>
  <c r="AL183" i="9" s="1"/>
  <c r="AO183" i="9" s="1"/>
  <c r="AL184" i="9" s="1"/>
  <c r="AO184" i="9" s="1"/>
  <c r="AL185" i="9" s="1"/>
  <c r="AO185" i="9" s="1"/>
  <c r="AL186" i="9" s="1"/>
  <c r="AO186" i="9" s="1"/>
  <c r="AL187" i="9" s="1"/>
  <c r="AO187" i="9" s="1"/>
  <c r="AL188" i="9" s="1"/>
  <c r="AO188" i="9" s="1"/>
  <c r="AL189" i="9" s="1"/>
  <c r="AO189" i="9" s="1"/>
  <c r="AL190" i="9" s="1"/>
  <c r="AO190" i="9" s="1"/>
  <c r="AL191" i="9" s="1"/>
  <c r="AO191" i="9" s="1"/>
  <c r="AL192" i="9" s="1"/>
  <c r="AO192" i="9" s="1"/>
  <c r="AL193" i="9" s="1"/>
  <c r="AO193" i="9" s="1"/>
  <c r="AL194" i="9" s="1"/>
  <c r="AO194" i="9" s="1"/>
  <c r="AL195" i="9" s="1"/>
  <c r="AO195" i="9" s="1"/>
  <c r="AL196" i="9" s="1"/>
  <c r="AO196" i="9" s="1"/>
  <c r="AL197" i="9" s="1"/>
  <c r="AO197" i="9" s="1"/>
  <c r="AL198" i="9" s="1"/>
  <c r="AO198" i="9" s="1"/>
  <c r="AL199" i="9" s="1"/>
  <c r="AO199" i="9" s="1"/>
  <c r="AL200" i="9" s="1"/>
  <c r="AO200" i="9" s="1"/>
  <c r="AL201" i="9" s="1"/>
  <c r="AO201" i="9" s="1"/>
  <c r="AL202" i="9" s="1"/>
  <c r="AO202" i="9" s="1"/>
  <c r="AL203" i="9" s="1"/>
  <c r="AO203" i="9" s="1"/>
  <c r="AL204" i="9" s="1"/>
  <c r="AO204" i="9" s="1"/>
  <c r="AL205" i="9" s="1"/>
  <c r="AO205" i="9" s="1"/>
  <c r="AL206" i="9" s="1"/>
  <c r="AO206" i="9" s="1"/>
  <c r="AL207" i="9" s="1"/>
  <c r="AO207" i="9" s="1"/>
  <c r="AL208" i="9" s="1"/>
  <c r="AO208" i="9" s="1"/>
  <c r="AL209" i="9" s="1"/>
  <c r="AO209" i="9" s="1"/>
  <c r="AL210" i="9" s="1"/>
  <c r="AO210" i="9" s="1"/>
  <c r="AL211" i="9" s="1"/>
  <c r="AO211" i="9" s="1"/>
  <c r="AL212" i="9" s="1"/>
  <c r="AO212" i="9" s="1"/>
  <c r="AL213" i="9" s="1"/>
  <c r="AO213" i="9" s="1"/>
  <c r="AL214" i="9" s="1"/>
  <c r="AO214" i="9" s="1"/>
  <c r="AL215" i="9" s="1"/>
  <c r="AO215" i="9" s="1"/>
  <c r="AL216" i="9" s="1"/>
  <c r="AO216" i="9" s="1"/>
  <c r="AL217" i="9" s="1"/>
  <c r="AO217" i="9" s="1"/>
  <c r="AL218" i="9" s="1"/>
  <c r="AO218" i="9" s="1"/>
  <c r="AL219" i="9" s="1"/>
  <c r="AO219" i="9" s="1"/>
  <c r="AL220" i="9" s="1"/>
  <c r="AO220" i="9" s="1"/>
  <c r="AL221" i="9" s="1"/>
  <c r="AO221" i="9" s="1"/>
  <c r="AL222" i="9" s="1"/>
  <c r="AO222" i="9" s="1"/>
  <c r="AL223" i="9" s="1"/>
  <c r="AO223" i="9" s="1"/>
  <c r="AL224" i="9" s="1"/>
  <c r="AO224" i="9" s="1"/>
  <c r="AL225" i="9" s="1"/>
  <c r="AO225" i="9" s="1"/>
  <c r="AL226" i="9" s="1"/>
  <c r="AO226" i="9" s="1"/>
  <c r="AL227" i="9" s="1"/>
  <c r="AO227" i="9" s="1"/>
  <c r="AL228" i="9" s="1"/>
  <c r="AO228" i="9" s="1"/>
  <c r="AL229" i="9" s="1"/>
  <c r="AO229" i="9" s="1"/>
  <c r="AL230" i="9" s="1"/>
  <c r="AO230" i="9" s="1"/>
  <c r="AL231" i="9" s="1"/>
  <c r="AO231" i="9" s="1"/>
  <c r="AL232" i="9" s="1"/>
  <c r="AO232" i="9" s="1"/>
  <c r="AL233" i="9" s="1"/>
  <c r="AO233" i="9" s="1"/>
  <c r="AL234" i="9" s="1"/>
  <c r="AO234" i="9" s="1"/>
  <c r="AL235" i="9" s="1"/>
  <c r="AO235" i="9" s="1"/>
  <c r="AL236" i="9" s="1"/>
  <c r="AO236" i="9" s="1"/>
  <c r="AL237" i="9" s="1"/>
  <c r="AO237" i="9" s="1"/>
  <c r="AL238" i="9" s="1"/>
  <c r="AO238" i="9" s="1"/>
  <c r="AL239" i="9" s="1"/>
  <c r="AO239" i="9" s="1"/>
  <c r="AL240" i="9" s="1"/>
  <c r="AO240" i="9" s="1"/>
  <c r="AL241" i="9" s="1"/>
  <c r="AO241" i="9" s="1"/>
  <c r="AL242" i="9" s="1"/>
  <c r="AO242" i="9" s="1"/>
  <c r="AL243" i="9" s="1"/>
  <c r="AO243" i="9" s="1"/>
  <c r="AL244" i="9" s="1"/>
  <c r="AO244" i="9" s="1"/>
  <c r="AL245" i="9" s="1"/>
  <c r="AO245" i="9" s="1"/>
  <c r="AL246" i="9" s="1"/>
  <c r="AO246" i="9" s="1"/>
  <c r="AL247" i="9" s="1"/>
  <c r="AO247" i="9" s="1"/>
  <c r="AL248" i="9" s="1"/>
  <c r="AO248" i="9" s="1"/>
  <c r="AL249" i="9" s="1"/>
  <c r="AO249" i="9" s="1"/>
  <c r="AL250" i="9" s="1"/>
  <c r="AO250" i="9" s="1"/>
  <c r="AL251" i="9" s="1"/>
  <c r="AO251" i="9" s="1"/>
  <c r="AL252" i="9" s="1"/>
  <c r="AO252" i="9" s="1"/>
  <c r="AL253" i="9" s="1"/>
  <c r="AO253" i="9" s="1"/>
  <c r="AL254" i="9" s="1"/>
  <c r="AO254" i="9" s="1"/>
  <c r="AL255" i="9" s="1"/>
  <c r="AO255" i="9" s="1"/>
  <c r="AL256" i="9" s="1"/>
  <c r="AO256" i="9" s="1"/>
  <c r="AL257" i="9" s="1"/>
  <c r="AO257" i="9" s="1"/>
  <c r="AL258" i="9" s="1"/>
  <c r="AO258" i="9" s="1"/>
  <c r="AL259" i="9" s="1"/>
  <c r="AO259" i="9" s="1"/>
  <c r="AL260" i="9" s="1"/>
  <c r="AO260" i="9" s="1"/>
  <c r="AL261" i="9" s="1"/>
  <c r="AO261" i="9" s="1"/>
  <c r="AL262" i="9" s="1"/>
  <c r="AO262" i="9" s="1"/>
  <c r="AL263" i="9" s="1"/>
  <c r="AO263" i="9" s="1"/>
  <c r="AL264" i="9" s="1"/>
  <c r="AO264" i="9" s="1"/>
  <c r="AL265" i="9" s="1"/>
  <c r="AO265" i="9" s="1"/>
  <c r="AL266" i="9" s="1"/>
  <c r="AO266" i="9" s="1"/>
  <c r="AL267" i="9" s="1"/>
  <c r="AO267" i="9" s="1"/>
  <c r="AL268" i="9" s="1"/>
  <c r="AO268" i="9" s="1"/>
  <c r="AL269" i="9" s="1"/>
  <c r="AO269" i="9" s="1"/>
  <c r="AL270" i="9" s="1"/>
  <c r="AO270" i="9" s="1"/>
  <c r="AL271" i="9" s="1"/>
  <c r="AO271" i="9" s="1"/>
  <c r="AL272" i="9" s="1"/>
  <c r="AO272" i="9" s="1"/>
  <c r="AL273" i="9" s="1"/>
  <c r="AO273" i="9" s="1"/>
  <c r="AL274" i="9" s="1"/>
  <c r="AO274" i="9" s="1"/>
  <c r="AL275" i="9" s="1"/>
  <c r="AO275" i="9" s="1"/>
  <c r="AL276" i="9" s="1"/>
  <c r="AO276" i="9" s="1"/>
  <c r="AL277" i="9" s="1"/>
  <c r="AO277" i="9" s="1"/>
  <c r="AL278" i="9" s="1"/>
  <c r="AO278" i="9" s="1"/>
  <c r="AL279" i="9" s="1"/>
  <c r="AO279" i="9" s="1"/>
  <c r="AL280" i="9" s="1"/>
  <c r="AO280" i="9" s="1"/>
  <c r="AL281" i="9" s="1"/>
  <c r="AO281" i="9" s="1"/>
  <c r="AL282" i="9" s="1"/>
  <c r="AO282" i="9" s="1"/>
  <c r="AL283" i="9" s="1"/>
  <c r="AO283" i="9" s="1"/>
  <c r="AL284" i="9" s="1"/>
  <c r="AO284" i="9" s="1"/>
  <c r="AL285" i="9" s="1"/>
  <c r="AO285" i="9" s="1"/>
  <c r="AL286" i="9" s="1"/>
  <c r="AO286" i="9" s="1"/>
  <c r="AL287" i="9" s="1"/>
  <c r="AO287" i="9" s="1"/>
  <c r="AL288" i="9" s="1"/>
  <c r="AO288" i="9" s="1"/>
  <c r="AL289" i="9" s="1"/>
  <c r="AO289" i="9" s="1"/>
  <c r="AL290" i="9" s="1"/>
  <c r="AO290" i="9" s="1"/>
  <c r="AL291" i="9" s="1"/>
  <c r="AO291" i="9" s="1"/>
  <c r="AL292" i="9" s="1"/>
  <c r="AO292" i="9" s="1"/>
  <c r="AL293" i="9" s="1"/>
  <c r="AO293" i="9" s="1"/>
  <c r="AL294" i="9" s="1"/>
  <c r="AO294" i="9" s="1"/>
  <c r="AL295" i="9" s="1"/>
  <c r="AO295" i="9" s="1"/>
  <c r="AL296" i="9" s="1"/>
  <c r="AO296" i="9" s="1"/>
  <c r="AL297" i="9" s="1"/>
  <c r="AO297" i="9" s="1"/>
  <c r="AL298" i="9" s="1"/>
  <c r="AO298" i="9" s="1"/>
  <c r="AL299" i="9" s="1"/>
  <c r="AO299" i="9" s="1"/>
  <c r="AL300" i="9" s="1"/>
  <c r="AO300" i="9" s="1"/>
  <c r="AL301" i="9" s="1"/>
  <c r="AO301" i="9" s="1"/>
  <c r="AL302" i="9" s="1"/>
  <c r="AO302" i="9" s="1"/>
  <c r="AL303" i="9" s="1"/>
  <c r="AO303" i="9" s="1"/>
  <c r="AL304" i="9" s="1"/>
  <c r="AO304" i="9" s="1"/>
  <c r="AL305" i="9" s="1"/>
  <c r="AO305" i="9" s="1"/>
  <c r="AL306" i="9" s="1"/>
  <c r="AO306" i="9" s="1"/>
  <c r="AL307" i="9" s="1"/>
  <c r="AO307" i="9" s="1"/>
  <c r="AL308" i="9" s="1"/>
  <c r="AO308" i="9" s="1"/>
  <c r="AL309" i="9" s="1"/>
  <c r="AO309" i="9" s="1"/>
  <c r="AL310" i="9" s="1"/>
  <c r="AO310" i="9" s="1"/>
  <c r="AL311" i="9" s="1"/>
  <c r="AO311" i="9" s="1"/>
  <c r="AL312" i="9" s="1"/>
  <c r="AO312" i="9" s="1"/>
  <c r="AL313" i="9" s="1"/>
  <c r="AO313" i="9" s="1"/>
  <c r="AL314" i="9" s="1"/>
  <c r="AO314" i="9" s="1"/>
  <c r="AL315" i="9" s="1"/>
  <c r="AO315" i="9" s="1"/>
  <c r="AL316" i="9" s="1"/>
  <c r="AO316" i="9" s="1"/>
  <c r="AL317" i="9" s="1"/>
  <c r="AO317" i="9" s="1"/>
  <c r="AL318" i="9" s="1"/>
  <c r="AO318" i="9" s="1"/>
  <c r="AL319" i="9" s="1"/>
  <c r="AO319" i="9" s="1"/>
  <c r="AL320" i="9" s="1"/>
  <c r="AO320" i="9" s="1"/>
  <c r="AL321" i="9" s="1"/>
  <c r="AO321" i="9" s="1"/>
  <c r="AL322" i="9" s="1"/>
  <c r="AO322" i="9" s="1"/>
  <c r="AL323" i="9" s="1"/>
  <c r="AO323" i="9" s="1"/>
  <c r="AL324" i="9" s="1"/>
  <c r="AO324" i="9" s="1"/>
  <c r="AL325" i="9" s="1"/>
  <c r="AO325" i="9" s="1"/>
  <c r="AL326" i="9" s="1"/>
  <c r="AO326" i="9" s="1"/>
  <c r="AL327" i="9" s="1"/>
  <c r="AO327" i="9" s="1"/>
  <c r="AL328" i="9" s="1"/>
  <c r="AO328" i="9" s="1"/>
  <c r="AL329" i="9" s="1"/>
  <c r="AO329" i="9" s="1"/>
  <c r="AL330" i="9" s="1"/>
  <c r="AO330" i="9" s="1"/>
  <c r="AL331" i="9" s="1"/>
  <c r="AO331" i="9" s="1"/>
  <c r="AL332" i="9" s="1"/>
  <c r="AO332" i="9" s="1"/>
  <c r="AL333" i="9" s="1"/>
  <c r="AO333" i="9" s="1"/>
  <c r="AL334" i="9" s="1"/>
  <c r="AO334" i="9" s="1"/>
  <c r="AL335" i="9" s="1"/>
  <c r="AO335" i="9" s="1"/>
  <c r="AL336" i="9" s="1"/>
  <c r="AO336" i="9" s="1"/>
  <c r="AL337" i="9" s="1"/>
  <c r="AO337" i="9" s="1"/>
  <c r="AL338" i="9" s="1"/>
  <c r="AO338" i="9" s="1"/>
  <c r="AL339" i="9" s="1"/>
  <c r="AO339" i="9" s="1"/>
  <c r="AL340" i="9" s="1"/>
  <c r="AO340" i="9" s="1"/>
  <c r="AL341" i="9" s="1"/>
  <c r="AO341" i="9" s="1"/>
  <c r="AL342" i="9" s="1"/>
  <c r="AO342" i="9" s="1"/>
  <c r="AL343" i="9" s="1"/>
  <c r="AO343" i="9" s="1"/>
  <c r="AL344" i="9" s="1"/>
  <c r="AO344" i="9" s="1"/>
  <c r="AL345" i="9" s="1"/>
  <c r="AO345" i="9" s="1"/>
  <c r="AL346" i="9" s="1"/>
  <c r="AO346" i="9" s="1"/>
  <c r="AL347" i="9" s="1"/>
  <c r="AO347" i="9" s="1"/>
  <c r="AL348" i="9" s="1"/>
  <c r="AO348" i="9" s="1"/>
  <c r="AL349" i="9" s="1"/>
  <c r="AO349" i="9" s="1"/>
  <c r="AL350" i="9" s="1"/>
  <c r="AO350" i="9" s="1"/>
  <c r="AL351" i="9" s="1"/>
  <c r="AO351" i="9" s="1"/>
  <c r="AL352" i="9" s="1"/>
  <c r="AO352" i="9" s="1"/>
  <c r="AL353" i="9" s="1"/>
  <c r="AO353" i="9" s="1"/>
  <c r="AL354" i="9" s="1"/>
  <c r="AO354" i="9" s="1"/>
  <c r="AL355" i="9" s="1"/>
  <c r="AO355" i="9" s="1"/>
  <c r="AL356" i="9" s="1"/>
  <c r="AO356" i="9" s="1"/>
  <c r="AL357" i="9" s="1"/>
  <c r="AO357" i="9" s="1"/>
  <c r="AL358" i="9" s="1"/>
  <c r="AO358" i="9" s="1"/>
  <c r="AL359" i="9" s="1"/>
  <c r="AO359" i="9" s="1"/>
  <c r="AL360" i="9" s="1"/>
  <c r="AO360" i="9" s="1"/>
  <c r="AL361" i="9" s="1"/>
  <c r="AO361" i="9" s="1"/>
  <c r="AL362" i="9" s="1"/>
  <c r="AO362" i="9" s="1"/>
  <c r="AL363" i="9" s="1"/>
  <c r="AO363" i="9" s="1"/>
  <c r="AL364" i="9" s="1"/>
  <c r="AO364" i="9" s="1"/>
  <c r="AL365" i="9" s="1"/>
  <c r="AO365" i="9" s="1"/>
  <c r="AL366" i="9" s="1"/>
  <c r="AO366" i="9" s="1"/>
  <c r="AL367" i="9" s="1"/>
  <c r="AO367" i="9" s="1"/>
  <c r="AL368" i="9" s="1"/>
  <c r="AO368" i="9" s="1"/>
  <c r="AI4" i="9"/>
  <c r="AI5" i="9"/>
  <c r="AI6" i="9"/>
  <c r="AI7" i="9"/>
  <c r="AI8" i="9"/>
  <c r="AI9" i="9"/>
  <c r="AI10" i="9"/>
  <c r="AI11" i="9"/>
  <c r="AI12" i="9"/>
  <c r="AI13" i="9"/>
  <c r="AI14" i="9"/>
  <c r="AI15" i="9"/>
  <c r="AI3" i="9"/>
  <c r="AK3" i="9" s="1"/>
  <c r="AH4" i="9" s="1"/>
  <c r="AK4" i="9" s="1"/>
  <c r="AH5" i="9" s="1"/>
  <c r="AK5" i="9" s="1"/>
  <c r="AH6" i="9" s="1"/>
  <c r="AK6" i="9" s="1"/>
  <c r="AH7" i="9" s="1"/>
  <c r="AK7" i="9" s="1"/>
  <c r="AH8" i="9" s="1"/>
  <c r="AK8" i="9" s="1"/>
  <c r="AH9" i="9" s="1"/>
  <c r="AK9" i="9" s="1"/>
  <c r="AH10" i="9" s="1"/>
  <c r="AK10" i="9" s="1"/>
  <c r="AH11" i="9" s="1"/>
  <c r="AK11" i="9" s="1"/>
  <c r="AH12" i="9" s="1"/>
  <c r="AK12" i="9" s="1"/>
  <c r="AH13" i="9" s="1"/>
  <c r="AK13" i="9" s="1"/>
  <c r="AH14" i="9" s="1"/>
  <c r="AK14" i="9" s="1"/>
  <c r="AH15" i="9" s="1"/>
  <c r="AK15" i="9" s="1"/>
  <c r="AH16" i="9" s="1"/>
  <c r="AK16" i="9" s="1"/>
  <c r="AH17" i="9" s="1"/>
  <c r="AK17" i="9" s="1"/>
  <c r="AH18" i="9" s="1"/>
  <c r="AK18" i="9" s="1"/>
  <c r="AH19" i="9" s="1"/>
  <c r="AK19" i="9" s="1"/>
  <c r="AH20" i="9" s="1"/>
  <c r="AK20" i="9" s="1"/>
  <c r="AH21" i="9" s="1"/>
  <c r="AK21" i="9" s="1"/>
  <c r="AH22" i="9" s="1"/>
  <c r="AK22" i="9" s="1"/>
  <c r="AH23" i="9" s="1"/>
  <c r="AK23" i="9" s="1"/>
  <c r="AH24" i="9" s="1"/>
  <c r="AK24" i="9" s="1"/>
  <c r="AH25" i="9" s="1"/>
  <c r="AK25" i="9" s="1"/>
  <c r="AH26" i="9" s="1"/>
  <c r="AK26" i="9" s="1"/>
  <c r="AH27" i="9" s="1"/>
  <c r="AK27" i="9" s="1"/>
  <c r="AH28" i="9" s="1"/>
  <c r="AK28" i="9" s="1"/>
  <c r="AH29" i="9" s="1"/>
  <c r="AK29" i="9" s="1"/>
  <c r="AH30" i="9" s="1"/>
  <c r="AK30" i="9" s="1"/>
  <c r="AH31" i="9" s="1"/>
  <c r="AK31" i="9" s="1"/>
  <c r="AH32" i="9" s="1"/>
  <c r="AK32" i="9" s="1"/>
  <c r="AH33" i="9" s="1"/>
  <c r="AK33" i="9" s="1"/>
  <c r="AH34" i="9" s="1"/>
  <c r="AK34" i="9" s="1"/>
  <c r="AH35" i="9" s="1"/>
  <c r="AK35" i="9" s="1"/>
  <c r="AH36" i="9" s="1"/>
  <c r="AK36" i="9" s="1"/>
  <c r="AH37" i="9" s="1"/>
  <c r="AK37" i="9" s="1"/>
  <c r="AH38" i="9" s="1"/>
  <c r="AK38" i="9" s="1"/>
  <c r="AH39" i="9" s="1"/>
  <c r="AK39" i="9" s="1"/>
  <c r="AH40" i="9" s="1"/>
  <c r="AK40" i="9" s="1"/>
  <c r="AH41" i="9" s="1"/>
  <c r="AK41" i="9" s="1"/>
  <c r="AH42" i="9" s="1"/>
  <c r="AK42" i="9" s="1"/>
  <c r="AH43" i="9" s="1"/>
  <c r="AK43" i="9" s="1"/>
  <c r="AH44" i="9" s="1"/>
  <c r="AK44" i="9" s="1"/>
  <c r="AH45" i="9" s="1"/>
  <c r="AK45" i="9" s="1"/>
  <c r="AH46" i="9" s="1"/>
  <c r="AK46" i="9" s="1"/>
  <c r="AH47" i="9" s="1"/>
  <c r="AK47" i="9" s="1"/>
  <c r="AH48" i="9" s="1"/>
  <c r="AK48" i="9" s="1"/>
  <c r="AH49" i="9" s="1"/>
  <c r="AK49" i="9" s="1"/>
  <c r="AH50" i="9" s="1"/>
  <c r="AK50" i="9" s="1"/>
  <c r="AH51" i="9" s="1"/>
  <c r="AK51" i="9" s="1"/>
  <c r="AH52" i="9" s="1"/>
  <c r="AK52" i="9" s="1"/>
  <c r="AH53" i="9" s="1"/>
  <c r="AK53" i="9" s="1"/>
  <c r="AH54" i="9" s="1"/>
  <c r="AK54" i="9" s="1"/>
  <c r="AH55" i="9" s="1"/>
  <c r="AK55" i="9" s="1"/>
  <c r="AH56" i="9" s="1"/>
  <c r="AK56" i="9" s="1"/>
  <c r="AH57" i="9" s="1"/>
  <c r="AK57" i="9" s="1"/>
  <c r="AH58" i="9" s="1"/>
  <c r="AK58" i="9" s="1"/>
  <c r="AH59" i="9" s="1"/>
  <c r="AK59" i="9" s="1"/>
  <c r="AH60" i="9" s="1"/>
  <c r="AK60" i="9" s="1"/>
  <c r="AH61" i="9" s="1"/>
  <c r="AK61" i="9" s="1"/>
  <c r="AH62" i="9" s="1"/>
  <c r="AK62" i="9" s="1"/>
  <c r="AH63" i="9" s="1"/>
  <c r="AK63" i="9" s="1"/>
  <c r="AH64" i="9" s="1"/>
  <c r="AK64" i="9" s="1"/>
  <c r="AH65" i="9" s="1"/>
  <c r="AK65" i="9" s="1"/>
  <c r="AH66" i="9" s="1"/>
  <c r="AK66" i="9" s="1"/>
  <c r="AH67" i="9" s="1"/>
  <c r="AK67" i="9" s="1"/>
  <c r="AH68" i="9" s="1"/>
  <c r="AK68" i="9" s="1"/>
  <c r="AH69" i="9" s="1"/>
  <c r="AK69" i="9" s="1"/>
  <c r="AH70" i="9" s="1"/>
  <c r="AK70" i="9" s="1"/>
  <c r="AH71" i="9" s="1"/>
  <c r="AK71" i="9" s="1"/>
  <c r="AH72" i="9" s="1"/>
  <c r="AK72" i="9" s="1"/>
  <c r="AH73" i="9" s="1"/>
  <c r="AK73" i="9" s="1"/>
  <c r="AH74" i="9" s="1"/>
  <c r="AK74" i="9" s="1"/>
  <c r="AH75" i="9" s="1"/>
  <c r="AK75" i="9" s="1"/>
  <c r="AH76" i="9" s="1"/>
  <c r="AK76" i="9" s="1"/>
  <c r="AH77" i="9" s="1"/>
  <c r="AK77" i="9" s="1"/>
  <c r="AH78" i="9" s="1"/>
  <c r="AK78" i="9" s="1"/>
  <c r="AH79" i="9" s="1"/>
  <c r="AK79" i="9" s="1"/>
  <c r="AH80" i="9" s="1"/>
  <c r="AK80" i="9" s="1"/>
  <c r="AH81" i="9" s="1"/>
  <c r="AK81" i="9" s="1"/>
  <c r="AH82" i="9" s="1"/>
  <c r="AK82" i="9" s="1"/>
  <c r="AH83" i="9" s="1"/>
  <c r="AK83" i="9" s="1"/>
  <c r="AH84" i="9" s="1"/>
  <c r="AK84" i="9" s="1"/>
  <c r="AH85" i="9" s="1"/>
  <c r="AK85" i="9" s="1"/>
  <c r="AH86" i="9" s="1"/>
  <c r="AK86" i="9" s="1"/>
  <c r="AH87" i="9" s="1"/>
  <c r="AK87" i="9" s="1"/>
  <c r="AH88" i="9" s="1"/>
  <c r="AK88" i="9" s="1"/>
  <c r="AH89" i="9" s="1"/>
  <c r="AK89" i="9" s="1"/>
  <c r="AH90" i="9" s="1"/>
  <c r="AK90" i="9" s="1"/>
  <c r="AH91" i="9" s="1"/>
  <c r="AK91" i="9" s="1"/>
  <c r="AH92" i="9" s="1"/>
  <c r="AK92" i="9" s="1"/>
  <c r="AH93" i="9" s="1"/>
  <c r="AK93" i="9" s="1"/>
  <c r="AH94" i="9" s="1"/>
  <c r="AK94" i="9" s="1"/>
  <c r="AH95" i="9" s="1"/>
  <c r="AK95" i="9" s="1"/>
  <c r="AH96" i="9" s="1"/>
  <c r="AK96" i="9" s="1"/>
  <c r="AH97" i="9" s="1"/>
  <c r="AK97" i="9" s="1"/>
  <c r="AH98" i="9" s="1"/>
  <c r="AK98" i="9" s="1"/>
  <c r="AH99" i="9" s="1"/>
  <c r="AK99" i="9" s="1"/>
  <c r="AH100" i="9" s="1"/>
  <c r="AK100" i="9" s="1"/>
  <c r="AH101" i="9" s="1"/>
  <c r="AK101" i="9" s="1"/>
  <c r="AH102" i="9" s="1"/>
  <c r="AK102" i="9" s="1"/>
  <c r="AH103" i="9" s="1"/>
  <c r="AK103" i="9" s="1"/>
  <c r="AH104" i="9" s="1"/>
  <c r="AK104" i="9" s="1"/>
  <c r="AH105" i="9" s="1"/>
  <c r="AK105" i="9" s="1"/>
  <c r="AH106" i="9" s="1"/>
  <c r="AK106" i="9" s="1"/>
  <c r="AH107" i="9" s="1"/>
  <c r="AK107" i="9" s="1"/>
  <c r="AH108" i="9" s="1"/>
  <c r="AK108" i="9" s="1"/>
  <c r="AH109" i="9" s="1"/>
  <c r="AK109" i="9" s="1"/>
  <c r="AH110" i="9" s="1"/>
  <c r="AK110" i="9" s="1"/>
  <c r="AH111" i="9" s="1"/>
  <c r="AK111" i="9" s="1"/>
  <c r="AH112" i="9" s="1"/>
  <c r="AK112" i="9" s="1"/>
  <c r="AH113" i="9" s="1"/>
  <c r="AK113" i="9" s="1"/>
  <c r="AH114" i="9" s="1"/>
  <c r="AK114" i="9" s="1"/>
  <c r="AH115" i="9" s="1"/>
  <c r="AK115" i="9" s="1"/>
  <c r="AH116" i="9" s="1"/>
  <c r="AK116" i="9" s="1"/>
  <c r="AH117" i="9" s="1"/>
  <c r="AK117" i="9" s="1"/>
  <c r="AH118" i="9" s="1"/>
  <c r="AK118" i="9" s="1"/>
  <c r="AH119" i="9" s="1"/>
  <c r="AK119" i="9" s="1"/>
  <c r="AH120" i="9" s="1"/>
  <c r="AK120" i="9" s="1"/>
  <c r="AH121" i="9" s="1"/>
  <c r="AK121" i="9" s="1"/>
  <c r="AH122" i="9" s="1"/>
  <c r="AK122" i="9" s="1"/>
  <c r="AH123" i="9" s="1"/>
  <c r="AK123" i="9" s="1"/>
  <c r="AH124" i="9" s="1"/>
  <c r="AK124" i="9" s="1"/>
  <c r="AH125" i="9" s="1"/>
  <c r="AK125" i="9" s="1"/>
  <c r="AH126" i="9" s="1"/>
  <c r="AK126" i="9" s="1"/>
  <c r="AH127" i="9" s="1"/>
  <c r="AK127" i="9" s="1"/>
  <c r="AH128" i="9" s="1"/>
  <c r="AK128" i="9" s="1"/>
  <c r="AH129" i="9" s="1"/>
  <c r="AK129" i="9" s="1"/>
  <c r="AH130" i="9" s="1"/>
  <c r="AK130" i="9" s="1"/>
  <c r="AH131" i="9" s="1"/>
  <c r="AK131" i="9" s="1"/>
  <c r="AH132" i="9" s="1"/>
  <c r="AK132" i="9" s="1"/>
  <c r="AH133" i="9" s="1"/>
  <c r="AK133" i="9" s="1"/>
  <c r="AH134" i="9" s="1"/>
  <c r="AK134" i="9" s="1"/>
  <c r="AH135" i="9" s="1"/>
  <c r="AK135" i="9" s="1"/>
  <c r="AH136" i="9" s="1"/>
  <c r="AK136" i="9" s="1"/>
  <c r="AH137" i="9" s="1"/>
  <c r="AK137" i="9" s="1"/>
  <c r="AH138" i="9" s="1"/>
  <c r="AK138" i="9" s="1"/>
  <c r="AH139" i="9" s="1"/>
  <c r="AK139" i="9" s="1"/>
  <c r="AH140" i="9" s="1"/>
  <c r="AK140" i="9" s="1"/>
  <c r="AH141" i="9" s="1"/>
  <c r="AK141" i="9" s="1"/>
  <c r="AH142" i="9" s="1"/>
  <c r="AK142" i="9" s="1"/>
  <c r="AH143" i="9" s="1"/>
  <c r="AK143" i="9" s="1"/>
  <c r="AH144" i="9" s="1"/>
  <c r="AK144" i="9" s="1"/>
  <c r="AH145" i="9" s="1"/>
  <c r="AK145" i="9" s="1"/>
  <c r="AH146" i="9" s="1"/>
  <c r="AK146" i="9" s="1"/>
  <c r="AH147" i="9" s="1"/>
  <c r="AK147" i="9" s="1"/>
  <c r="AH148" i="9" s="1"/>
  <c r="AK148" i="9" s="1"/>
  <c r="AH149" i="9" s="1"/>
  <c r="AK149" i="9" s="1"/>
  <c r="AH150" i="9" s="1"/>
  <c r="AK150" i="9" s="1"/>
  <c r="AH151" i="9" s="1"/>
  <c r="AK151" i="9" s="1"/>
  <c r="AH152" i="9" s="1"/>
  <c r="AK152" i="9" s="1"/>
  <c r="AH153" i="9" s="1"/>
  <c r="AK153" i="9" s="1"/>
  <c r="AH154" i="9" s="1"/>
  <c r="AK154" i="9" s="1"/>
  <c r="AH155" i="9" s="1"/>
  <c r="AK155" i="9" s="1"/>
  <c r="AH156" i="9" s="1"/>
  <c r="AK156" i="9" s="1"/>
  <c r="AH157" i="9" s="1"/>
  <c r="AK157" i="9" s="1"/>
  <c r="AH158" i="9" s="1"/>
  <c r="AK158" i="9" s="1"/>
  <c r="AH159" i="9" s="1"/>
  <c r="AK159" i="9" s="1"/>
  <c r="AH160" i="9" s="1"/>
  <c r="AK160" i="9" s="1"/>
  <c r="AH161" i="9" s="1"/>
  <c r="AK161" i="9" s="1"/>
  <c r="AH162" i="9" s="1"/>
  <c r="AK162" i="9" s="1"/>
  <c r="AH163" i="9" s="1"/>
  <c r="AK163" i="9" s="1"/>
  <c r="AH164" i="9" s="1"/>
  <c r="AK164" i="9" s="1"/>
  <c r="AH165" i="9" s="1"/>
  <c r="AK165" i="9" s="1"/>
  <c r="AH166" i="9" s="1"/>
  <c r="AK166" i="9" s="1"/>
  <c r="AH167" i="9" s="1"/>
  <c r="AK167" i="9" s="1"/>
  <c r="AH168" i="9" s="1"/>
  <c r="AK168" i="9" s="1"/>
  <c r="AH169" i="9" s="1"/>
  <c r="AK169" i="9" s="1"/>
  <c r="AH170" i="9" s="1"/>
  <c r="AK170" i="9" s="1"/>
  <c r="AH171" i="9" s="1"/>
  <c r="AK171" i="9" s="1"/>
  <c r="AH172" i="9" s="1"/>
  <c r="AK172" i="9" s="1"/>
  <c r="AH173" i="9" s="1"/>
  <c r="AK173" i="9" s="1"/>
  <c r="AH174" i="9" s="1"/>
  <c r="AK174" i="9" s="1"/>
  <c r="AH175" i="9" s="1"/>
  <c r="AK175" i="9" s="1"/>
  <c r="AH176" i="9" s="1"/>
  <c r="AK176" i="9" s="1"/>
  <c r="AH177" i="9" s="1"/>
  <c r="AK177" i="9" s="1"/>
  <c r="AH178" i="9" s="1"/>
  <c r="AK178" i="9" s="1"/>
  <c r="AH179" i="9" s="1"/>
  <c r="AK179" i="9" s="1"/>
  <c r="AH180" i="9" s="1"/>
  <c r="AK180" i="9" s="1"/>
  <c r="AH181" i="9" s="1"/>
  <c r="AK181" i="9" s="1"/>
  <c r="AH182" i="9" s="1"/>
  <c r="AK182" i="9" s="1"/>
  <c r="AH183" i="9" s="1"/>
  <c r="AK183" i="9" s="1"/>
  <c r="AH184" i="9" s="1"/>
  <c r="AK184" i="9" s="1"/>
  <c r="AH185" i="9" s="1"/>
  <c r="AK185" i="9" s="1"/>
  <c r="AH186" i="9" s="1"/>
  <c r="AK186" i="9" s="1"/>
  <c r="AH187" i="9" s="1"/>
  <c r="AK187" i="9" s="1"/>
  <c r="AH188" i="9" s="1"/>
  <c r="AK188" i="9" s="1"/>
  <c r="AH189" i="9" s="1"/>
  <c r="AK189" i="9" s="1"/>
  <c r="AH190" i="9" s="1"/>
  <c r="AK190" i="9" s="1"/>
  <c r="AH191" i="9" s="1"/>
  <c r="AK191" i="9" s="1"/>
  <c r="AH192" i="9" s="1"/>
  <c r="AK192" i="9" s="1"/>
  <c r="AH193" i="9" s="1"/>
  <c r="AK193" i="9" s="1"/>
  <c r="AH194" i="9" s="1"/>
  <c r="AK194" i="9" s="1"/>
  <c r="AH195" i="9" s="1"/>
  <c r="AK195" i="9" s="1"/>
  <c r="AH196" i="9" s="1"/>
  <c r="AK196" i="9" s="1"/>
  <c r="AH197" i="9" s="1"/>
  <c r="AK197" i="9" s="1"/>
  <c r="AH198" i="9" s="1"/>
  <c r="AK198" i="9" s="1"/>
  <c r="AH199" i="9" s="1"/>
  <c r="AK199" i="9" s="1"/>
  <c r="AH200" i="9" s="1"/>
  <c r="AK200" i="9" s="1"/>
  <c r="AH201" i="9" s="1"/>
  <c r="AK201" i="9" s="1"/>
  <c r="AH202" i="9" s="1"/>
  <c r="AK202" i="9" s="1"/>
  <c r="AH203" i="9" s="1"/>
  <c r="AK203" i="9" s="1"/>
  <c r="AH204" i="9" s="1"/>
  <c r="AK204" i="9" s="1"/>
  <c r="AH205" i="9" s="1"/>
  <c r="AK205" i="9" s="1"/>
  <c r="AH206" i="9" s="1"/>
  <c r="AK206" i="9" s="1"/>
  <c r="AH207" i="9" s="1"/>
  <c r="AK207" i="9" s="1"/>
  <c r="AH208" i="9" s="1"/>
  <c r="AK208" i="9" s="1"/>
  <c r="AH209" i="9" s="1"/>
  <c r="AK209" i="9" s="1"/>
  <c r="AH210" i="9" s="1"/>
  <c r="AK210" i="9" s="1"/>
  <c r="AH211" i="9" s="1"/>
  <c r="AK211" i="9" s="1"/>
  <c r="AH212" i="9" s="1"/>
  <c r="AK212" i="9" s="1"/>
  <c r="AH213" i="9" s="1"/>
  <c r="AK213" i="9" s="1"/>
  <c r="AH214" i="9" s="1"/>
  <c r="AK214" i="9" s="1"/>
  <c r="AH215" i="9" s="1"/>
  <c r="AK215" i="9" s="1"/>
  <c r="AH216" i="9" s="1"/>
  <c r="AK216" i="9" s="1"/>
  <c r="AH217" i="9" s="1"/>
  <c r="AK217" i="9" s="1"/>
  <c r="AH218" i="9" s="1"/>
  <c r="AK218" i="9" s="1"/>
  <c r="AH219" i="9" s="1"/>
  <c r="AK219" i="9" s="1"/>
  <c r="AH220" i="9" s="1"/>
  <c r="AK220" i="9" s="1"/>
  <c r="AH221" i="9" s="1"/>
  <c r="AK221" i="9" s="1"/>
  <c r="AH222" i="9" s="1"/>
  <c r="AK222" i="9" s="1"/>
  <c r="AH223" i="9" s="1"/>
  <c r="AK223" i="9" s="1"/>
  <c r="AH224" i="9" s="1"/>
  <c r="AK224" i="9" s="1"/>
  <c r="AH225" i="9" s="1"/>
  <c r="AK225" i="9" s="1"/>
  <c r="AH226" i="9" s="1"/>
  <c r="AK226" i="9" s="1"/>
  <c r="AH227" i="9" s="1"/>
  <c r="AK227" i="9" s="1"/>
  <c r="AH228" i="9" s="1"/>
  <c r="AK228" i="9" s="1"/>
  <c r="AH229" i="9" s="1"/>
  <c r="AK229" i="9" s="1"/>
  <c r="AH230" i="9" s="1"/>
  <c r="AK230" i="9" s="1"/>
  <c r="AH231" i="9" s="1"/>
  <c r="AK231" i="9" s="1"/>
  <c r="AH232" i="9" s="1"/>
  <c r="AK232" i="9" s="1"/>
  <c r="AH233" i="9" s="1"/>
  <c r="AK233" i="9" s="1"/>
  <c r="AH234" i="9" s="1"/>
  <c r="AK234" i="9" s="1"/>
  <c r="AH235" i="9" s="1"/>
  <c r="AK235" i="9" s="1"/>
  <c r="AH236" i="9" s="1"/>
  <c r="AK236" i="9" s="1"/>
  <c r="AH237" i="9" s="1"/>
  <c r="AK237" i="9" s="1"/>
  <c r="AH238" i="9" s="1"/>
  <c r="AK238" i="9" s="1"/>
  <c r="AH239" i="9" s="1"/>
  <c r="AK239" i="9" s="1"/>
  <c r="AH240" i="9" s="1"/>
  <c r="AK240" i="9" s="1"/>
  <c r="AH241" i="9" s="1"/>
  <c r="AK241" i="9" s="1"/>
  <c r="AH242" i="9" s="1"/>
  <c r="AK242" i="9" s="1"/>
  <c r="AH243" i="9" s="1"/>
  <c r="AK243" i="9" s="1"/>
  <c r="AH244" i="9" s="1"/>
  <c r="AK244" i="9" s="1"/>
  <c r="AH245" i="9" s="1"/>
  <c r="AK245" i="9" s="1"/>
  <c r="AH246" i="9" s="1"/>
  <c r="AK246" i="9" s="1"/>
  <c r="AH247" i="9" s="1"/>
  <c r="AK247" i="9" s="1"/>
  <c r="AH248" i="9" s="1"/>
  <c r="AK248" i="9" s="1"/>
  <c r="AH249" i="9" s="1"/>
  <c r="AK249" i="9" s="1"/>
  <c r="AH250" i="9" s="1"/>
  <c r="AK250" i="9" s="1"/>
  <c r="AH251" i="9" s="1"/>
  <c r="AK251" i="9" s="1"/>
  <c r="AH252" i="9" s="1"/>
  <c r="AK252" i="9" s="1"/>
  <c r="AH253" i="9" s="1"/>
  <c r="AK253" i="9" s="1"/>
  <c r="AH254" i="9" s="1"/>
  <c r="AK254" i="9" s="1"/>
  <c r="AH255" i="9" s="1"/>
  <c r="AK255" i="9" s="1"/>
  <c r="AH256" i="9" s="1"/>
  <c r="AK256" i="9" s="1"/>
  <c r="AH257" i="9" s="1"/>
  <c r="AK257" i="9" s="1"/>
  <c r="AH258" i="9" s="1"/>
  <c r="AK258" i="9" s="1"/>
  <c r="AH259" i="9" s="1"/>
  <c r="AK259" i="9" s="1"/>
  <c r="AH260" i="9" s="1"/>
  <c r="AK260" i="9" s="1"/>
  <c r="AH261" i="9" s="1"/>
  <c r="AK261" i="9" s="1"/>
  <c r="AH262" i="9" s="1"/>
  <c r="AK262" i="9" s="1"/>
  <c r="AH263" i="9" s="1"/>
  <c r="AK263" i="9" s="1"/>
  <c r="AH264" i="9" s="1"/>
  <c r="AK264" i="9" s="1"/>
  <c r="AH265" i="9" s="1"/>
  <c r="AK265" i="9" s="1"/>
  <c r="AH266" i="9" s="1"/>
  <c r="AK266" i="9" s="1"/>
  <c r="AH267" i="9" s="1"/>
  <c r="AK267" i="9" s="1"/>
  <c r="AH268" i="9" s="1"/>
  <c r="AK268" i="9" s="1"/>
  <c r="AH269" i="9" s="1"/>
  <c r="AK269" i="9" s="1"/>
  <c r="AH270" i="9" s="1"/>
  <c r="AK270" i="9" s="1"/>
  <c r="AH271" i="9" s="1"/>
  <c r="AK271" i="9" s="1"/>
  <c r="AH272" i="9" s="1"/>
  <c r="AK272" i="9" s="1"/>
  <c r="AH273" i="9" s="1"/>
  <c r="AK273" i="9" s="1"/>
  <c r="AH274" i="9" s="1"/>
  <c r="AK274" i="9" s="1"/>
  <c r="AH275" i="9" s="1"/>
  <c r="AK275" i="9" s="1"/>
  <c r="AH276" i="9" s="1"/>
  <c r="AK276" i="9" s="1"/>
  <c r="AH277" i="9" s="1"/>
  <c r="AK277" i="9" s="1"/>
  <c r="AH278" i="9" s="1"/>
  <c r="AK278" i="9" s="1"/>
  <c r="AH279" i="9" s="1"/>
  <c r="AK279" i="9" s="1"/>
  <c r="AH280" i="9" s="1"/>
  <c r="AK280" i="9" s="1"/>
  <c r="AH281" i="9" s="1"/>
  <c r="AK281" i="9" s="1"/>
  <c r="AH282" i="9" s="1"/>
  <c r="AK282" i="9" s="1"/>
  <c r="AH283" i="9" s="1"/>
  <c r="AK283" i="9" s="1"/>
  <c r="AH284" i="9" s="1"/>
  <c r="AK284" i="9" s="1"/>
  <c r="AH285" i="9" s="1"/>
  <c r="AK285" i="9" s="1"/>
  <c r="AH286" i="9" s="1"/>
  <c r="AK286" i="9" s="1"/>
  <c r="AH287" i="9" s="1"/>
  <c r="AK287" i="9" s="1"/>
  <c r="AH288" i="9" s="1"/>
  <c r="AK288" i="9" s="1"/>
  <c r="AH289" i="9" s="1"/>
  <c r="AK289" i="9" s="1"/>
  <c r="AH290" i="9" s="1"/>
  <c r="AK290" i="9" s="1"/>
  <c r="AH291" i="9" s="1"/>
  <c r="AK291" i="9" s="1"/>
  <c r="AH292" i="9" s="1"/>
  <c r="AK292" i="9" s="1"/>
  <c r="AH293" i="9" s="1"/>
  <c r="AK293" i="9" s="1"/>
  <c r="AH294" i="9" s="1"/>
  <c r="AK294" i="9" s="1"/>
  <c r="AH295" i="9" s="1"/>
  <c r="AK295" i="9" s="1"/>
  <c r="AH296" i="9" s="1"/>
  <c r="AK296" i="9" s="1"/>
  <c r="AH297" i="9" s="1"/>
  <c r="AK297" i="9" s="1"/>
  <c r="AH298" i="9" s="1"/>
  <c r="AK298" i="9" s="1"/>
  <c r="AH299" i="9" s="1"/>
  <c r="AK299" i="9" s="1"/>
  <c r="AH300" i="9" s="1"/>
  <c r="AK300" i="9" s="1"/>
  <c r="AH301" i="9" s="1"/>
  <c r="AK301" i="9" s="1"/>
  <c r="AH302" i="9" s="1"/>
  <c r="AK302" i="9" s="1"/>
  <c r="AH303" i="9" s="1"/>
  <c r="AK303" i="9" s="1"/>
  <c r="AH304" i="9" s="1"/>
  <c r="AK304" i="9" s="1"/>
  <c r="AH305" i="9" s="1"/>
  <c r="AK305" i="9" s="1"/>
  <c r="AH306" i="9" s="1"/>
  <c r="AK306" i="9" s="1"/>
  <c r="AH307" i="9" s="1"/>
  <c r="AK307" i="9" s="1"/>
  <c r="AH308" i="9" s="1"/>
  <c r="AK308" i="9" s="1"/>
  <c r="AH309" i="9" s="1"/>
  <c r="AK309" i="9" s="1"/>
  <c r="AH310" i="9" s="1"/>
  <c r="AK310" i="9" s="1"/>
  <c r="AH311" i="9" s="1"/>
  <c r="AK311" i="9" s="1"/>
  <c r="AH312" i="9" s="1"/>
  <c r="AK312" i="9" s="1"/>
  <c r="AH313" i="9" s="1"/>
  <c r="AK313" i="9" s="1"/>
  <c r="AH314" i="9" s="1"/>
  <c r="AK314" i="9" s="1"/>
  <c r="AH315" i="9" s="1"/>
  <c r="AK315" i="9" s="1"/>
  <c r="AH316" i="9" s="1"/>
  <c r="AK316" i="9" s="1"/>
  <c r="AH317" i="9" s="1"/>
  <c r="AK317" i="9" s="1"/>
  <c r="AH318" i="9" s="1"/>
  <c r="AK318" i="9" s="1"/>
  <c r="AH319" i="9" s="1"/>
  <c r="AK319" i="9" s="1"/>
  <c r="AH320" i="9" s="1"/>
  <c r="AK320" i="9" s="1"/>
  <c r="AH321" i="9" s="1"/>
  <c r="AK321" i="9" s="1"/>
  <c r="AH322" i="9" s="1"/>
  <c r="AK322" i="9" s="1"/>
  <c r="AH323" i="9" s="1"/>
  <c r="AK323" i="9" s="1"/>
  <c r="AH324" i="9" s="1"/>
  <c r="AK324" i="9" s="1"/>
  <c r="AH325" i="9" s="1"/>
  <c r="AK325" i="9" s="1"/>
  <c r="AH326" i="9" s="1"/>
  <c r="AK326" i="9" s="1"/>
  <c r="AH327" i="9" s="1"/>
  <c r="AK327" i="9" s="1"/>
  <c r="AH328" i="9" s="1"/>
  <c r="AK328" i="9" s="1"/>
  <c r="AH329" i="9" s="1"/>
  <c r="AK329" i="9" s="1"/>
  <c r="AH330" i="9" s="1"/>
  <c r="AK330" i="9" s="1"/>
  <c r="AH331" i="9" s="1"/>
  <c r="AK331" i="9" s="1"/>
  <c r="AH332" i="9" s="1"/>
  <c r="AK332" i="9" s="1"/>
  <c r="AH333" i="9" s="1"/>
  <c r="AK333" i="9" s="1"/>
  <c r="AH334" i="9" s="1"/>
  <c r="AK334" i="9" s="1"/>
  <c r="AH335" i="9" s="1"/>
  <c r="AK335" i="9" s="1"/>
  <c r="AH336" i="9" s="1"/>
  <c r="AK336" i="9" s="1"/>
  <c r="AH337" i="9" s="1"/>
  <c r="AK337" i="9" s="1"/>
  <c r="AH338" i="9" s="1"/>
  <c r="AK338" i="9" s="1"/>
  <c r="AH339" i="9" s="1"/>
  <c r="AK339" i="9" s="1"/>
  <c r="AH340" i="9" s="1"/>
  <c r="AK340" i="9" s="1"/>
  <c r="AH341" i="9" s="1"/>
  <c r="AK341" i="9" s="1"/>
  <c r="AH342" i="9" s="1"/>
  <c r="AK342" i="9" s="1"/>
  <c r="AH343" i="9" s="1"/>
  <c r="AK343" i="9" s="1"/>
  <c r="AH344" i="9" s="1"/>
  <c r="AK344" i="9" s="1"/>
  <c r="AH345" i="9" s="1"/>
  <c r="AK345" i="9" s="1"/>
  <c r="AH346" i="9" s="1"/>
  <c r="AK346" i="9" s="1"/>
  <c r="AH347" i="9" s="1"/>
  <c r="AK347" i="9" s="1"/>
  <c r="AH348" i="9" s="1"/>
  <c r="AK348" i="9" s="1"/>
  <c r="AH349" i="9" s="1"/>
  <c r="AK349" i="9" s="1"/>
  <c r="AH350" i="9" s="1"/>
  <c r="AK350" i="9" s="1"/>
  <c r="AH351" i="9" s="1"/>
  <c r="AK351" i="9" s="1"/>
  <c r="AH352" i="9" s="1"/>
  <c r="AK352" i="9" s="1"/>
  <c r="AH353" i="9" s="1"/>
  <c r="AK353" i="9" s="1"/>
  <c r="AH354" i="9" s="1"/>
  <c r="AK354" i="9" s="1"/>
  <c r="AH355" i="9" s="1"/>
  <c r="AK355" i="9" s="1"/>
  <c r="AH356" i="9" s="1"/>
  <c r="AK356" i="9" s="1"/>
  <c r="AH357" i="9" s="1"/>
  <c r="AK357" i="9" s="1"/>
  <c r="AH358" i="9" s="1"/>
  <c r="AK358" i="9" s="1"/>
  <c r="AH359" i="9" s="1"/>
  <c r="AK359" i="9" s="1"/>
  <c r="AH360" i="9" s="1"/>
  <c r="AK360" i="9" s="1"/>
  <c r="AH361" i="9" s="1"/>
  <c r="AK361" i="9" s="1"/>
  <c r="AH362" i="9" s="1"/>
  <c r="AK362" i="9" s="1"/>
  <c r="AH363" i="9" s="1"/>
  <c r="AK363" i="9" s="1"/>
  <c r="AH364" i="9" s="1"/>
  <c r="AK364" i="9" s="1"/>
  <c r="AH365" i="9" s="1"/>
  <c r="AK365" i="9" s="1"/>
  <c r="AH366" i="9" s="1"/>
  <c r="AK366" i="9" s="1"/>
  <c r="AH367" i="9" s="1"/>
  <c r="AK367" i="9" s="1"/>
  <c r="AH368" i="9" s="1"/>
  <c r="AK368" i="9" s="1"/>
  <c r="AE4" i="9"/>
  <c r="AE5" i="9"/>
  <c r="AE6" i="9"/>
  <c r="AE7" i="9"/>
  <c r="AE8" i="9"/>
  <c r="AE9" i="9"/>
  <c r="AE10" i="9"/>
  <c r="AE11" i="9"/>
  <c r="AE12" i="9"/>
  <c r="AE13" i="9"/>
  <c r="AE14" i="9"/>
  <c r="AE15" i="9"/>
  <c r="AE3" i="9"/>
  <c r="AG3" i="9" s="1"/>
  <c r="AD4" i="9" s="1"/>
  <c r="AA4" i="9"/>
  <c r="AA5" i="9"/>
  <c r="AA6" i="9"/>
  <c r="AA7" i="9"/>
  <c r="AA8" i="9"/>
  <c r="AA9" i="9"/>
  <c r="AA10" i="9"/>
  <c r="AA11" i="9"/>
  <c r="AA12" i="9"/>
  <c r="AA13" i="9"/>
  <c r="AA14" i="9"/>
  <c r="AA15" i="9"/>
  <c r="AA3" i="9"/>
  <c r="AC3" i="9" s="1"/>
  <c r="Z4" i="9" s="1"/>
  <c r="W4" i="9"/>
  <c r="W28" i="9"/>
  <c r="W29" i="9"/>
  <c r="W30" i="9"/>
  <c r="W31" i="9"/>
  <c r="W32" i="9"/>
  <c r="W33" i="9"/>
  <c r="W34" i="9"/>
  <c r="W3" i="9"/>
  <c r="Y3" i="9" s="1"/>
  <c r="V4" i="9" s="1"/>
  <c r="Y4" i="9" s="1"/>
  <c r="V5" i="9" s="1"/>
  <c r="Y5" i="9" s="1"/>
  <c r="V6" i="9" s="1"/>
  <c r="Y6" i="9" s="1"/>
  <c r="V7" i="9" s="1"/>
  <c r="Y7" i="9" s="1"/>
  <c r="V8" i="9" s="1"/>
  <c r="Y8" i="9" s="1"/>
  <c r="V9" i="9" s="1"/>
  <c r="Y9" i="9" s="1"/>
  <c r="V10" i="9" s="1"/>
  <c r="Y10" i="9" s="1"/>
  <c r="V11" i="9" s="1"/>
  <c r="Y11" i="9" s="1"/>
  <c r="V12" i="9" s="1"/>
  <c r="Y12" i="9" s="1"/>
  <c r="V13" i="9" s="1"/>
  <c r="Y13" i="9" s="1"/>
  <c r="V14" i="9" s="1"/>
  <c r="Y14" i="9" s="1"/>
  <c r="V15" i="9" s="1"/>
  <c r="Y15" i="9" s="1"/>
  <c r="V16" i="9" s="1"/>
  <c r="Y16" i="9" s="1"/>
  <c r="V17" i="9" s="1"/>
  <c r="Y17" i="9" s="1"/>
  <c r="V18" i="9" s="1"/>
  <c r="Y18" i="9" s="1"/>
  <c r="V19" i="9" s="1"/>
  <c r="Y19" i="9" s="1"/>
  <c r="V20" i="9" s="1"/>
  <c r="Y20" i="9" s="1"/>
  <c r="V21" i="9" s="1"/>
  <c r="Y21" i="9" s="1"/>
  <c r="V22" i="9" s="1"/>
  <c r="Y22" i="9" s="1"/>
  <c r="V23" i="9" s="1"/>
  <c r="Y23" i="9" s="1"/>
  <c r="V24" i="9" s="1"/>
  <c r="Y24" i="9" s="1"/>
  <c r="V25" i="9" s="1"/>
  <c r="Y25" i="9" s="1"/>
  <c r="V26" i="9" s="1"/>
  <c r="Y26" i="9" s="1"/>
  <c r="V27" i="9" s="1"/>
  <c r="Y27" i="9" s="1"/>
  <c r="V28" i="9" s="1"/>
  <c r="Y28" i="9" s="1"/>
  <c r="V29" i="9" s="1"/>
  <c r="Y29" i="9" s="1"/>
  <c r="V30" i="9" s="1"/>
  <c r="Y30" i="9" s="1"/>
  <c r="V31" i="9" s="1"/>
  <c r="Y31" i="9" s="1"/>
  <c r="V32" i="9" s="1"/>
  <c r="Y32" i="9" s="1"/>
  <c r="V33" i="9" s="1"/>
  <c r="Y33" i="9" s="1"/>
  <c r="V34" i="9" s="1"/>
  <c r="Y34" i="9" s="1"/>
  <c r="V35" i="9" s="1"/>
  <c r="Y35" i="9" s="1"/>
  <c r="V36" i="9" s="1"/>
  <c r="Y36" i="9" s="1"/>
  <c r="V37" i="9" s="1"/>
  <c r="Y37" i="9" s="1"/>
  <c r="V38" i="9" s="1"/>
  <c r="Y38" i="9" s="1"/>
  <c r="V39" i="9" s="1"/>
  <c r="Y39" i="9" s="1"/>
  <c r="V40" i="9" s="1"/>
  <c r="Y40" i="9" s="1"/>
  <c r="V41" i="9" s="1"/>
  <c r="S4" i="9"/>
  <c r="S5" i="9"/>
  <c r="S6" i="9"/>
  <c r="S7" i="9"/>
  <c r="S8" i="9"/>
  <c r="S9" i="9"/>
  <c r="S10" i="9"/>
  <c r="S11" i="9"/>
  <c r="S12" i="9"/>
  <c r="S13" i="9"/>
  <c r="S14" i="9"/>
  <c r="S15" i="9"/>
  <c r="S3" i="9"/>
  <c r="O4" i="9"/>
  <c r="O5" i="9"/>
  <c r="O6" i="9"/>
  <c r="O7" i="9"/>
  <c r="O8" i="9"/>
  <c r="O9" i="9"/>
  <c r="O10" i="9"/>
  <c r="O11" i="9"/>
  <c r="O12" i="9"/>
  <c r="O13" i="9"/>
  <c r="O14" i="9"/>
  <c r="O15" i="9"/>
  <c r="O3" i="9"/>
  <c r="K4" i="9"/>
  <c r="K5" i="9"/>
  <c r="K6" i="9"/>
  <c r="K7" i="9"/>
  <c r="K8" i="9"/>
  <c r="K9" i="9"/>
  <c r="K10" i="9"/>
  <c r="K11" i="9"/>
  <c r="K12" i="9"/>
  <c r="K13" i="9"/>
  <c r="K14" i="9"/>
  <c r="K15" i="9"/>
  <c r="K17" i="9"/>
  <c r="K18" i="9"/>
  <c r="K19" i="9"/>
  <c r="K20" i="9"/>
  <c r="K21" i="9"/>
  <c r="K3" i="9"/>
  <c r="G4" i="9"/>
  <c r="G5" i="9"/>
  <c r="G6" i="9"/>
  <c r="G7" i="9"/>
  <c r="G8" i="9"/>
  <c r="G9" i="9"/>
  <c r="G10" i="9"/>
  <c r="G11" i="9"/>
  <c r="G12" i="9"/>
  <c r="G13" i="9"/>
  <c r="G14" i="9"/>
  <c r="G15" i="9"/>
  <c r="G17" i="9"/>
  <c r="G18" i="9"/>
  <c r="G19" i="9"/>
  <c r="G20" i="9"/>
  <c r="G21" i="9"/>
  <c r="G22" i="9"/>
  <c r="G23" i="9"/>
  <c r="G3" i="9"/>
  <c r="C4" i="9"/>
  <c r="C5" i="9"/>
  <c r="C6" i="9"/>
  <c r="C7" i="9"/>
  <c r="C8" i="9"/>
  <c r="C9" i="9"/>
  <c r="C10" i="9"/>
  <c r="C11" i="9"/>
  <c r="C12" i="9"/>
  <c r="C13" i="9"/>
  <c r="C14" i="9"/>
  <c r="C15" i="9"/>
  <c r="C62" i="9"/>
  <c r="C63" i="9"/>
  <c r="C64" i="9"/>
  <c r="C65" i="9"/>
  <c r="C86" i="9"/>
  <c r="C87" i="9"/>
  <c r="C88" i="9"/>
  <c r="C89" i="9"/>
  <c r="C240" i="9"/>
  <c r="C241" i="9"/>
  <c r="C242" i="9"/>
  <c r="C294" i="9"/>
  <c r="C295" i="9"/>
  <c r="C296" i="9"/>
  <c r="C297" i="9"/>
  <c r="C298" i="9"/>
  <c r="C335" i="9"/>
  <c r="C336" i="9"/>
  <c r="C337" i="9"/>
  <c r="C338" i="9"/>
  <c r="C339" i="9"/>
  <c r="C340" i="9"/>
  <c r="C3" i="9"/>
  <c r="E3" i="9" s="1"/>
  <c r="B4" i="9" s="1"/>
  <c r="E4" i="9" s="1"/>
  <c r="B5" i="9" s="1"/>
  <c r="E5" i="9" s="1"/>
  <c r="B6" i="9" s="1"/>
  <c r="E6" i="9" s="1"/>
  <c r="B7" i="9" s="1"/>
  <c r="F2873" i="1"/>
  <c r="F2874" i="1"/>
  <c r="F2916" i="1"/>
  <c r="F2937" i="1"/>
  <c r="F2938" i="1"/>
  <c r="F2953" i="1"/>
  <c r="F3001" i="1"/>
  <c r="F3002" i="1"/>
  <c r="F3178" i="1"/>
  <c r="F2585" i="1"/>
  <c r="F2713" i="1"/>
  <c r="F2729" i="1"/>
  <c r="F2730" i="1"/>
  <c r="F2731" i="1"/>
  <c r="F2734" i="1"/>
  <c r="F2810" i="1"/>
  <c r="F2485" i="1"/>
  <c r="F2554" i="1"/>
  <c r="F2057" i="1"/>
  <c r="F2058" i="1"/>
  <c r="F2137" i="1"/>
  <c r="F2138" i="1"/>
  <c r="F2174" i="1"/>
  <c r="F2217" i="1"/>
  <c r="F2249" i="1"/>
  <c r="F2282" i="1"/>
  <c r="F1711" i="1"/>
  <c r="F1727" i="1"/>
  <c r="F1758" i="1"/>
  <c r="F1807" i="1"/>
  <c r="F1833" i="1"/>
  <c r="F1849" i="1"/>
  <c r="F1867" i="1"/>
  <c r="F1868" i="1"/>
  <c r="F1882" i="1"/>
  <c r="I1882" i="1" s="1"/>
  <c r="F1945" i="1"/>
  <c r="F1993" i="1"/>
  <c r="F1322" i="1"/>
  <c r="F1334" i="1"/>
  <c r="F1343" i="1"/>
  <c r="F1359" i="1"/>
  <c r="F1374" i="1"/>
  <c r="F1375" i="1"/>
  <c r="F1439" i="1"/>
  <c r="F1478" i="1"/>
  <c r="F1487" i="1"/>
  <c r="F1502" i="1"/>
  <c r="F1503" i="1"/>
  <c r="F1509" i="1"/>
  <c r="F1519" i="1"/>
  <c r="F1525" i="1"/>
  <c r="F1526" i="1"/>
  <c r="F1599" i="1"/>
  <c r="F1615" i="1"/>
  <c r="F1630" i="1"/>
  <c r="F1631" i="1"/>
  <c r="F1638" i="1"/>
  <c r="F998" i="1"/>
  <c r="F999" i="1"/>
  <c r="F1030" i="1"/>
  <c r="F1038" i="1"/>
  <c r="F1039" i="1"/>
  <c r="I1039" i="1" s="1"/>
  <c r="F1054" i="1"/>
  <c r="F1103" i="1"/>
  <c r="F1119" i="1"/>
  <c r="F1135" i="1"/>
  <c r="F1151" i="1"/>
  <c r="F1155" i="1"/>
  <c r="I1155" i="1" s="1"/>
  <c r="F1158" i="1"/>
  <c r="F1159" i="1"/>
  <c r="F1167" i="1"/>
  <c r="F1174" i="1"/>
  <c r="I1174" i="1" s="1"/>
  <c r="F1190" i="1"/>
  <c r="F1231" i="1"/>
  <c r="F1246" i="1"/>
  <c r="I1246" i="1" s="1"/>
  <c r="F1247" i="1"/>
  <c r="F1263" i="1"/>
  <c r="F1270" i="1"/>
  <c r="F1301" i="1"/>
  <c r="F1302" i="1"/>
  <c r="F727" i="1"/>
  <c r="F729" i="1"/>
  <c r="F734" i="1"/>
  <c r="F735" i="1"/>
  <c r="F750" i="1"/>
  <c r="F751" i="1"/>
  <c r="F766" i="1"/>
  <c r="I766" i="1" s="1"/>
  <c r="F767" i="1"/>
  <c r="I767" i="1" s="1"/>
  <c r="F814" i="1"/>
  <c r="F830" i="1"/>
  <c r="F831" i="1"/>
  <c r="F838" i="1"/>
  <c r="F847" i="1"/>
  <c r="F862" i="1"/>
  <c r="F863" i="1"/>
  <c r="F869" i="1"/>
  <c r="I869" i="1" s="1"/>
  <c r="F878" i="1"/>
  <c r="F902" i="1"/>
  <c r="F911" i="1"/>
  <c r="I911" i="1" s="1"/>
  <c r="F927" i="1"/>
  <c r="F942" i="1"/>
  <c r="F943" i="1"/>
  <c r="F959" i="1"/>
  <c r="F484" i="1"/>
  <c r="F494" i="1"/>
  <c r="F500" i="1"/>
  <c r="F501" i="1"/>
  <c r="I501" i="1" s="1"/>
  <c r="F504" i="1"/>
  <c r="F510" i="1"/>
  <c r="F511" i="1"/>
  <c r="F516" i="1"/>
  <c r="I516" i="1" s="1"/>
  <c r="F526" i="1"/>
  <c r="I526" i="1" s="1"/>
  <c r="F547" i="1"/>
  <c r="F558" i="1"/>
  <c r="F574" i="1"/>
  <c r="F575" i="1"/>
  <c r="F590" i="1"/>
  <c r="F591" i="1"/>
  <c r="F598" i="1"/>
  <c r="F606" i="1"/>
  <c r="F607" i="1"/>
  <c r="F614" i="1"/>
  <c r="F629" i="1"/>
  <c r="F654" i="1"/>
  <c r="F671" i="1"/>
  <c r="F687" i="1"/>
  <c r="F702" i="1"/>
  <c r="F703" i="1"/>
  <c r="F4" i="1"/>
  <c r="I4" i="1" s="1"/>
  <c r="F14" i="1"/>
  <c r="F20" i="1"/>
  <c r="F21" i="1"/>
  <c r="F22" i="1"/>
  <c r="F350" i="1"/>
  <c r="F351" i="1"/>
  <c r="I351" i="1" s="1"/>
  <c r="F366" i="1"/>
  <c r="F367" i="1"/>
  <c r="F399" i="1"/>
  <c r="F404" i="1"/>
  <c r="F414" i="1"/>
  <c r="F415" i="1"/>
  <c r="F422" i="1"/>
  <c r="F430" i="1"/>
  <c r="F431" i="1"/>
  <c r="F446" i="1"/>
  <c r="F478" i="1"/>
  <c r="F479" i="1"/>
  <c r="F239" i="1"/>
  <c r="F244" i="1"/>
  <c r="F245" i="1"/>
  <c r="I245" i="1" s="1"/>
  <c r="F246" i="1"/>
  <c r="F249" i="1"/>
  <c r="F262" i="1"/>
  <c r="F273" i="1"/>
  <c r="I273" i="1" s="1"/>
  <c r="F286" i="1"/>
  <c r="F287" i="1"/>
  <c r="I287" i="1" s="1"/>
  <c r="F308" i="1"/>
  <c r="F310" i="1"/>
  <c r="F319" i="1"/>
  <c r="F324" i="1"/>
  <c r="F325" i="1"/>
  <c r="F326" i="1"/>
  <c r="F327" i="1"/>
  <c r="F328" i="1"/>
  <c r="I328" i="1" s="1"/>
  <c r="F334" i="1"/>
  <c r="F335" i="1"/>
  <c r="F227" i="1"/>
  <c r="F111" i="1"/>
  <c r="F116" i="1"/>
  <c r="F126" i="1"/>
  <c r="F127" i="1"/>
  <c r="F132" i="1"/>
  <c r="I132" i="1" s="1"/>
  <c r="F134" i="1"/>
  <c r="F142" i="1"/>
  <c r="F143" i="1"/>
  <c r="F148" i="1"/>
  <c r="I148" i="1" s="1"/>
  <c r="F158" i="1"/>
  <c r="I158" i="1" s="1"/>
  <c r="F164" i="1"/>
  <c r="F175" i="1"/>
  <c r="I175" i="1" s="1"/>
  <c r="F190" i="1"/>
  <c r="F191" i="1"/>
  <c r="F196" i="1"/>
  <c r="F206" i="1"/>
  <c r="F207" i="1"/>
  <c r="F213" i="1"/>
  <c r="I213" i="1" s="1"/>
  <c r="F214" i="1"/>
  <c r="F222" i="1"/>
  <c r="F84" i="1"/>
  <c r="I84" i="1" s="1"/>
  <c r="F86" i="1"/>
  <c r="I86" i="1" s="1"/>
  <c r="F68" i="1"/>
  <c r="I68" i="1" s="1"/>
  <c r="F69" i="1"/>
  <c r="I69" i="1" s="1"/>
  <c r="F46" i="1"/>
  <c r="I46" i="1" s="1"/>
  <c r="F47" i="1"/>
  <c r="I47" i="1" s="1"/>
  <c r="F30" i="1"/>
  <c r="F36" i="1"/>
  <c r="F37" i="1"/>
  <c r="F38" i="1"/>
  <c r="F39" i="1"/>
  <c r="F40" i="1"/>
  <c r="D354" i="17" l="1"/>
  <c r="E354" i="17" s="1"/>
  <c r="D338" i="17"/>
  <c r="E338" i="17" s="1"/>
  <c r="D322" i="17"/>
  <c r="E322" i="17" s="1"/>
  <c r="D306" i="17"/>
  <c r="E306" i="17" s="1"/>
  <c r="D290" i="17"/>
  <c r="E290" i="17" s="1"/>
  <c r="D274" i="17"/>
  <c r="E274" i="17" s="1"/>
  <c r="D258" i="17"/>
  <c r="E258" i="17" s="1"/>
  <c r="D242" i="17"/>
  <c r="E242" i="17" s="1"/>
  <c r="D226" i="17"/>
  <c r="E226" i="17" s="1"/>
  <c r="D210" i="17"/>
  <c r="E210" i="17" s="1"/>
  <c r="D194" i="17"/>
  <c r="E194" i="17" s="1"/>
  <c r="D178" i="17"/>
  <c r="E178" i="17" s="1"/>
  <c r="D162" i="17"/>
  <c r="E162" i="17" s="1"/>
  <c r="D146" i="17"/>
  <c r="E146" i="17" s="1"/>
  <c r="D130" i="17"/>
  <c r="E130" i="17" s="1"/>
  <c r="D114" i="17"/>
  <c r="E114" i="17" s="1"/>
  <c r="D98" i="17"/>
  <c r="E98" i="17" s="1"/>
  <c r="D82" i="17"/>
  <c r="E82" i="17" s="1"/>
  <c r="D66" i="17"/>
  <c r="E66" i="17" s="1"/>
  <c r="D50" i="17"/>
  <c r="E50" i="17" s="1"/>
  <c r="D34" i="17"/>
  <c r="E34" i="17" s="1"/>
  <c r="D18" i="17"/>
  <c r="E18" i="17" s="1"/>
  <c r="D352" i="17"/>
  <c r="E352" i="17" s="1"/>
  <c r="D336" i="17"/>
  <c r="E336" i="17" s="1"/>
  <c r="D366" i="17"/>
  <c r="E366" i="17" s="1"/>
  <c r="D350" i="17"/>
  <c r="E350" i="17" s="1"/>
  <c r="D334" i="17"/>
  <c r="E334" i="17" s="1"/>
  <c r="D363" i="17"/>
  <c r="E363" i="17" s="1"/>
  <c r="D347" i="17"/>
  <c r="E347" i="17" s="1"/>
  <c r="D331" i="17"/>
  <c r="E331" i="17" s="1"/>
  <c r="D315" i="17"/>
  <c r="E315" i="17" s="1"/>
  <c r="B368" i="17"/>
  <c r="D2" i="17"/>
  <c r="Y94" i="14"/>
  <c r="P112" i="14"/>
  <c r="Y95" i="14"/>
  <c r="AQ90" i="14"/>
  <c r="AQ102" i="14"/>
  <c r="G92" i="14"/>
  <c r="AQ106" i="14"/>
  <c r="Y84" i="14"/>
  <c r="AH90" i="14"/>
  <c r="AQ107" i="14"/>
  <c r="P86" i="14"/>
  <c r="Y85" i="14"/>
  <c r="AQ91" i="14"/>
  <c r="AQ92" i="14"/>
  <c r="P87" i="14"/>
  <c r="G91" i="14"/>
  <c r="G35" i="14"/>
  <c r="G36" i="14"/>
  <c r="G93" i="14"/>
  <c r="P105" i="14"/>
  <c r="AH106" i="14"/>
  <c r="AQ105" i="14"/>
  <c r="AH94" i="14"/>
  <c r="P107" i="14"/>
  <c r="Y104" i="14"/>
  <c r="AH108" i="14"/>
  <c r="G85" i="14"/>
  <c r="G87" i="14"/>
  <c r="Y107" i="14"/>
  <c r="AH112" i="14"/>
  <c r="G44" i="14"/>
  <c r="F74" i="14"/>
  <c r="G74" i="14" s="1"/>
  <c r="O75" i="14"/>
  <c r="P75" i="14" s="1"/>
  <c r="AG75" i="14"/>
  <c r="F88" i="14"/>
  <c r="G88" i="14" s="1"/>
  <c r="H84" i="14"/>
  <c r="X84" i="14"/>
  <c r="AG92" i="14"/>
  <c r="AH92" i="14" s="1"/>
  <c r="AP88" i="14"/>
  <c r="AQ88" i="14" s="1"/>
  <c r="AR84" i="14"/>
  <c r="G101" i="14"/>
  <c r="O112" i="14"/>
  <c r="Q111" i="14"/>
  <c r="Q103" i="14"/>
  <c r="X109" i="14"/>
  <c r="Y109" i="14" s="1"/>
  <c r="AG105" i="14"/>
  <c r="AH105" i="14" s="1"/>
  <c r="AQ101" i="14"/>
  <c r="AR109" i="14"/>
  <c r="Z109" i="14"/>
  <c r="Z71" i="14"/>
  <c r="G43" i="14"/>
  <c r="X33" i="14"/>
  <c r="Y33" i="14" s="1"/>
  <c r="F70" i="14"/>
  <c r="F76" i="14"/>
  <c r="G76" i="14" s="1"/>
  <c r="AG74" i="14"/>
  <c r="F87" i="14"/>
  <c r="X95" i="14"/>
  <c r="AG91" i="14"/>
  <c r="AH91" i="14" s="1"/>
  <c r="AP87" i="14"/>
  <c r="AQ87" i="14" s="1"/>
  <c r="O111" i="14"/>
  <c r="P111" i="14" s="1"/>
  <c r="P103" i="14"/>
  <c r="X108" i="14"/>
  <c r="Y108" i="14" s="1"/>
  <c r="AG104" i="14"/>
  <c r="AH104" i="14" s="1"/>
  <c r="AR108" i="14"/>
  <c r="Y112" i="14"/>
  <c r="Z108" i="14"/>
  <c r="X44" i="14"/>
  <c r="Y44" i="14" s="1"/>
  <c r="F68" i="14"/>
  <c r="F72" i="14"/>
  <c r="O73" i="14"/>
  <c r="P73" i="14" s="1"/>
  <c r="AG73" i="14"/>
  <c r="AH73" i="14" s="1"/>
  <c r="F86" i="14"/>
  <c r="G86" i="14" s="1"/>
  <c r="H94" i="14"/>
  <c r="X94" i="14"/>
  <c r="Y90" i="14"/>
  <c r="Z86" i="14"/>
  <c r="AG90" i="14"/>
  <c r="AH86" i="14"/>
  <c r="AP86" i="14"/>
  <c r="AQ86" i="14" s="1"/>
  <c r="AR94" i="14"/>
  <c r="G111" i="14"/>
  <c r="O110" i="14"/>
  <c r="P110" i="14" s="1"/>
  <c r="X107" i="14"/>
  <c r="AG103" i="14"/>
  <c r="AQ111" i="14"/>
  <c r="AR107" i="14"/>
  <c r="AH103" i="14"/>
  <c r="Y111" i="14"/>
  <c r="Z107" i="14"/>
  <c r="G41" i="14"/>
  <c r="F59" i="14"/>
  <c r="G59" i="14" s="1"/>
  <c r="AP53" i="14"/>
  <c r="O72" i="14"/>
  <c r="P72" i="14" s="1"/>
  <c r="AG72" i="14"/>
  <c r="F85" i="14"/>
  <c r="H93" i="14"/>
  <c r="X93" i="14"/>
  <c r="Y93" i="14" s="1"/>
  <c r="Z85" i="14"/>
  <c r="AG89" i="14"/>
  <c r="AH89" i="14" s="1"/>
  <c r="AH85" i="14"/>
  <c r="AP85" i="14"/>
  <c r="AQ85" i="14" s="1"/>
  <c r="AR93" i="14"/>
  <c r="G110" i="14"/>
  <c r="O109" i="14"/>
  <c r="P109" i="14" s="1"/>
  <c r="X106" i="14"/>
  <c r="Y106" i="14" s="1"/>
  <c r="AG102" i="14"/>
  <c r="AH102" i="14" s="1"/>
  <c r="AR106" i="14"/>
  <c r="G40" i="14"/>
  <c r="Y68" i="14"/>
  <c r="X67" i="14"/>
  <c r="AG71" i="14"/>
  <c r="AP67" i="14"/>
  <c r="H92" i="14"/>
  <c r="X92" i="14"/>
  <c r="Y92" i="14" s="1"/>
  <c r="AG88" i="14"/>
  <c r="AH88" i="14" s="1"/>
  <c r="AR92" i="14"/>
  <c r="O108" i="14"/>
  <c r="P108" i="14" s="1"/>
  <c r="AP101" i="14"/>
  <c r="AR105" i="14"/>
  <c r="AI101" i="14"/>
  <c r="Z104" i="14"/>
  <c r="G39" i="14"/>
  <c r="H36" i="14"/>
  <c r="Y70" i="14"/>
  <c r="AH78" i="14"/>
  <c r="O70" i="14"/>
  <c r="P70" i="14" s="1"/>
  <c r="X78" i="14"/>
  <c r="AG70" i="14"/>
  <c r="AH70" i="14" s="1"/>
  <c r="AP78" i="14"/>
  <c r="H91" i="14"/>
  <c r="O95" i="14"/>
  <c r="P95" i="14" s="1"/>
  <c r="X91" i="14"/>
  <c r="Y91" i="14" s="1"/>
  <c r="AG87" i="14"/>
  <c r="AH87" i="14" s="1"/>
  <c r="AR91" i="14"/>
  <c r="F112" i="14"/>
  <c r="G112" i="14" s="1"/>
  <c r="O107" i="14"/>
  <c r="X104" i="14"/>
  <c r="AP112" i="14"/>
  <c r="AQ112" i="14" s="1"/>
  <c r="AR104" i="14"/>
  <c r="AI112" i="14"/>
  <c r="Z103" i="14"/>
  <c r="Z61" i="14"/>
  <c r="AR103" i="14"/>
  <c r="AI111" i="14"/>
  <c r="Z102" i="14"/>
  <c r="Z41" i="14"/>
  <c r="AH74" i="14"/>
  <c r="O68" i="14"/>
  <c r="X76" i="14"/>
  <c r="Y76" i="14" s="1"/>
  <c r="AG68" i="14"/>
  <c r="AH68" i="14" s="1"/>
  <c r="AP76" i="14"/>
  <c r="AQ76" i="14" s="1"/>
  <c r="H89" i="14"/>
  <c r="O93" i="14"/>
  <c r="P93" i="14" s="1"/>
  <c r="Q85" i="14"/>
  <c r="X89" i="14"/>
  <c r="Y89" i="14" s="1"/>
  <c r="AG85" i="14"/>
  <c r="AI93" i="14"/>
  <c r="AR89" i="14"/>
  <c r="F110" i="14"/>
  <c r="H102" i="14"/>
  <c r="O105" i="14"/>
  <c r="X102" i="14"/>
  <c r="Y102" i="14" s="1"/>
  <c r="AP110" i="14"/>
  <c r="AQ110" i="14" s="1"/>
  <c r="AR102" i="14"/>
  <c r="AI110" i="14"/>
  <c r="Z105" i="14"/>
  <c r="AG86" i="14"/>
  <c r="P44" i="14"/>
  <c r="F73" i="14"/>
  <c r="G73" i="14" s="1"/>
  <c r="AI74" i="14"/>
  <c r="F77" i="14"/>
  <c r="G77" i="14" s="1"/>
  <c r="X75" i="14"/>
  <c r="Y75" i="14" s="1"/>
  <c r="AP75" i="14"/>
  <c r="AQ75" i="14" s="1"/>
  <c r="F84" i="14"/>
  <c r="G84" i="14" s="1"/>
  <c r="O92" i="14"/>
  <c r="P92" i="14" s="1"/>
  <c r="P88" i="14"/>
  <c r="X88" i="14"/>
  <c r="Y88" i="14" s="1"/>
  <c r="Z84" i="14"/>
  <c r="AH84" i="14"/>
  <c r="AP84" i="14"/>
  <c r="AQ84" i="14" s="1"/>
  <c r="F109" i="14"/>
  <c r="G109" i="14" s="1"/>
  <c r="O104" i="14"/>
  <c r="P104" i="14" s="1"/>
  <c r="Q107" i="14"/>
  <c r="AG101" i="14"/>
  <c r="AP109" i="14"/>
  <c r="AQ109" i="14" s="1"/>
  <c r="AH101" i="14"/>
  <c r="AI109" i="14"/>
  <c r="Y105" i="14"/>
  <c r="Z67" i="14"/>
  <c r="AP77" i="14"/>
  <c r="AQ77" i="14" s="1"/>
  <c r="G42" i="14"/>
  <c r="G34" i="14"/>
  <c r="X43" i="14"/>
  <c r="AG41" i="14"/>
  <c r="O52" i="14"/>
  <c r="P52" i="14" s="1"/>
  <c r="X74" i="14"/>
  <c r="Y74" i="14" s="1"/>
  <c r="AP74" i="14"/>
  <c r="AQ74" i="14" s="1"/>
  <c r="F95" i="14"/>
  <c r="G95" i="14" s="1"/>
  <c r="H87" i="14"/>
  <c r="O91" i="14"/>
  <c r="P91" i="14" s="1"/>
  <c r="X87" i="14"/>
  <c r="Y87" i="14" s="1"/>
  <c r="Z95" i="14"/>
  <c r="AI91" i="14"/>
  <c r="AP95" i="14"/>
  <c r="AQ95" i="14" s="1"/>
  <c r="AR87" i="14"/>
  <c r="F108" i="14"/>
  <c r="G108" i="14" s="1"/>
  <c r="O103" i="14"/>
  <c r="AG112" i="14"/>
  <c r="AP108" i="14"/>
  <c r="AQ108" i="14" s="1"/>
  <c r="AI108" i="14"/>
  <c r="AG40" i="14"/>
  <c r="AH40" i="14" s="1"/>
  <c r="X54" i="14"/>
  <c r="F67" i="14"/>
  <c r="G67" i="14" s="1"/>
  <c r="F69" i="14"/>
  <c r="G69" i="14" s="1"/>
  <c r="F71" i="14"/>
  <c r="X73" i="14"/>
  <c r="Y73" i="14" s="1"/>
  <c r="AP73" i="14"/>
  <c r="AQ73" i="14" s="1"/>
  <c r="F94" i="14"/>
  <c r="G94" i="14" s="1"/>
  <c r="H86" i="14"/>
  <c r="O90" i="14"/>
  <c r="P90" i="14" s="1"/>
  <c r="X86" i="14"/>
  <c r="Y86" i="14" s="1"/>
  <c r="Z94" i="14"/>
  <c r="AI90" i="14"/>
  <c r="AP94" i="14"/>
  <c r="AQ94" i="14" s="1"/>
  <c r="AR86" i="14"/>
  <c r="F107" i="14"/>
  <c r="G107" i="14" s="1"/>
  <c r="O102" i="14"/>
  <c r="P102" i="14" s="1"/>
  <c r="Q106" i="14"/>
  <c r="AG111" i="14"/>
  <c r="AH111" i="14" s="1"/>
  <c r="AP107" i="14"/>
  <c r="AI107" i="14"/>
  <c r="G38" i="14"/>
  <c r="H35" i="14"/>
  <c r="AG69" i="14"/>
  <c r="AH69" i="14" s="1"/>
  <c r="G33" i="14"/>
  <c r="AG42" i="14"/>
  <c r="AH42" i="14" s="1"/>
  <c r="X61" i="14"/>
  <c r="Y61" i="14" s="1"/>
  <c r="H69" i="14"/>
  <c r="X72" i="14"/>
  <c r="Y72" i="14" s="1"/>
  <c r="AP72" i="14"/>
  <c r="AQ72" i="14" s="1"/>
  <c r="F93" i="14"/>
  <c r="H85" i="14"/>
  <c r="O89" i="14"/>
  <c r="P89" i="14" s="1"/>
  <c r="P85" i="14"/>
  <c r="X85" i="14"/>
  <c r="AI89" i="14"/>
  <c r="AP93" i="14"/>
  <c r="AQ93" i="14" s="1"/>
  <c r="F106" i="14"/>
  <c r="G106" i="14" s="1"/>
  <c r="O101" i="14"/>
  <c r="P101" i="14" s="1"/>
  <c r="AG110" i="14"/>
  <c r="AH110" i="14" s="1"/>
  <c r="AP106" i="14"/>
  <c r="AI106" i="14"/>
  <c r="Z76" i="14"/>
  <c r="AP36" i="14"/>
  <c r="O51" i="14"/>
  <c r="P51" i="14" s="1"/>
  <c r="O67" i="14"/>
  <c r="P67" i="14" s="1"/>
  <c r="X71" i="14"/>
  <c r="Y71" i="14" s="1"/>
  <c r="AG67" i="14"/>
  <c r="AP71" i="14"/>
  <c r="F92" i="14"/>
  <c r="AG84" i="14"/>
  <c r="AP92" i="14"/>
  <c r="F105" i="14"/>
  <c r="G105" i="14" s="1"/>
  <c r="X101" i="14"/>
  <c r="Y101" i="14" s="1"/>
  <c r="AG109" i="14"/>
  <c r="AH109" i="14" s="1"/>
  <c r="AP105" i="14"/>
  <c r="AR101" i="14"/>
  <c r="Z101" i="14"/>
  <c r="O78" i="14"/>
  <c r="P78" i="14" s="1"/>
  <c r="X70" i="14"/>
  <c r="AP70" i="14"/>
  <c r="AQ70" i="14" s="1"/>
  <c r="F91" i="14"/>
  <c r="AG95" i="14"/>
  <c r="AH95" i="14" s="1"/>
  <c r="AP91" i="14"/>
  <c r="F104" i="14"/>
  <c r="G104" i="14" s="1"/>
  <c r="X112" i="14"/>
  <c r="AG108" i="14"/>
  <c r="AP104" i="14"/>
  <c r="AQ104" i="14" s="1"/>
  <c r="Z74" i="14"/>
  <c r="O38" i="14"/>
  <c r="P38" i="14" s="1"/>
  <c r="AH67" i="14"/>
  <c r="AR73" i="14"/>
  <c r="AH77" i="14"/>
  <c r="O77" i="14"/>
  <c r="X69" i="14"/>
  <c r="AG77" i="14"/>
  <c r="AP69" i="14"/>
  <c r="AQ69" i="14" s="1"/>
  <c r="F90" i="14"/>
  <c r="G90" i="14" s="1"/>
  <c r="O86" i="14"/>
  <c r="AP90" i="14"/>
  <c r="Q112" i="14"/>
  <c r="AG107" i="14"/>
  <c r="AH107" i="14" s="1"/>
  <c r="O35" i="14"/>
  <c r="AQ36" i="14"/>
  <c r="X50" i="14"/>
  <c r="Y50" i="14" s="1"/>
  <c r="AI67" i="14"/>
  <c r="O76" i="14"/>
  <c r="P76" i="14" s="1"/>
  <c r="AG76" i="14"/>
  <c r="AP68" i="14"/>
  <c r="AG93" i="14"/>
  <c r="AH93" i="14" s="1"/>
  <c r="Z72" i="14"/>
  <c r="Z51" i="14"/>
  <c r="AQ71" i="14"/>
  <c r="AR77" i="14"/>
  <c r="AQ67" i="14"/>
  <c r="AR69" i="14"/>
  <c r="AI78" i="14"/>
  <c r="AH76" i="14"/>
  <c r="Y69" i="14"/>
  <c r="Y78" i="14"/>
  <c r="Y67" i="14"/>
  <c r="P77" i="14"/>
  <c r="P71" i="14"/>
  <c r="Q72" i="14"/>
  <c r="P68" i="14"/>
  <c r="G68" i="14"/>
  <c r="H73" i="14"/>
  <c r="G75" i="14"/>
  <c r="G71" i="14"/>
  <c r="H77" i="14"/>
  <c r="G70" i="14"/>
  <c r="AH72" i="14"/>
  <c r="AQ68" i="14"/>
  <c r="G72" i="14"/>
  <c r="AH71" i="14"/>
  <c r="G78" i="14"/>
  <c r="P69" i="14"/>
  <c r="AH75" i="14"/>
  <c r="AQ78" i="14"/>
  <c r="AQ52" i="14"/>
  <c r="AQ53" i="14"/>
  <c r="AP50" i="14"/>
  <c r="AQ50" i="14" s="1"/>
  <c r="AR54" i="14"/>
  <c r="AP61" i="14"/>
  <c r="AQ61" i="14" s="1"/>
  <c r="AP60" i="14"/>
  <c r="AQ60" i="14" s="1"/>
  <c r="AR52" i="14"/>
  <c r="AP59" i="14"/>
  <c r="AQ59" i="14" s="1"/>
  <c r="AQ55" i="14"/>
  <c r="AR51" i="14"/>
  <c r="AP58" i="14"/>
  <c r="AQ58" i="14" s="1"/>
  <c r="AP57" i="14"/>
  <c r="AQ57" i="14" s="1"/>
  <c r="AP56" i="14"/>
  <c r="AQ56" i="14" s="1"/>
  <c r="AP54" i="14"/>
  <c r="AQ54" i="14" s="1"/>
  <c r="AR50" i="14"/>
  <c r="AR61" i="14"/>
  <c r="AP52" i="14"/>
  <c r="AG50" i="14"/>
  <c r="AH50" i="14" s="1"/>
  <c r="AG61" i="14"/>
  <c r="AH61" i="14" s="1"/>
  <c r="AI57" i="14"/>
  <c r="AG60" i="14"/>
  <c r="AH60" i="14"/>
  <c r="AI56" i="14"/>
  <c r="AG59" i="14"/>
  <c r="AH59" i="14" s="1"/>
  <c r="AG58" i="14"/>
  <c r="AH58" i="14" s="1"/>
  <c r="AG57" i="14"/>
  <c r="AH57" i="14" s="1"/>
  <c r="AG56" i="14"/>
  <c r="AH56" i="14" s="1"/>
  <c r="AG55" i="14"/>
  <c r="AH55" i="14" s="1"/>
  <c r="AG54" i="14"/>
  <c r="AH54" i="14" s="1"/>
  <c r="AG53" i="14"/>
  <c r="AH53" i="14" s="1"/>
  <c r="AG52" i="14"/>
  <c r="AH52" i="14" s="1"/>
  <c r="AG51" i="14"/>
  <c r="AH51" i="14" s="1"/>
  <c r="Y54" i="14"/>
  <c r="Y57" i="14"/>
  <c r="X60" i="14"/>
  <c r="Y60" i="14" s="1"/>
  <c r="X59" i="14"/>
  <c r="Y59" i="14" s="1"/>
  <c r="X58" i="14"/>
  <c r="Y58" i="14" s="1"/>
  <c r="X57" i="14"/>
  <c r="X56" i="14"/>
  <c r="Y56" i="14" s="1"/>
  <c r="X55" i="14"/>
  <c r="Y55" i="14" s="1"/>
  <c r="X53" i="14"/>
  <c r="Y53" i="14" s="1"/>
  <c r="X52" i="14"/>
  <c r="Y52" i="14" s="1"/>
  <c r="X51" i="14"/>
  <c r="Y51" i="14" s="1"/>
  <c r="Q55" i="14"/>
  <c r="O50" i="14"/>
  <c r="P50" i="14" s="1"/>
  <c r="Q54" i="14"/>
  <c r="O61" i="14"/>
  <c r="P61" i="14" s="1"/>
  <c r="Q53" i="14"/>
  <c r="O60" i="14"/>
  <c r="P60" i="14" s="1"/>
  <c r="O59" i="14"/>
  <c r="P59" i="14" s="1"/>
  <c r="O58" i="14"/>
  <c r="P58" i="14" s="1"/>
  <c r="O57" i="14"/>
  <c r="P57" i="14" s="1"/>
  <c r="O56" i="14"/>
  <c r="P56" i="14" s="1"/>
  <c r="O55" i="14"/>
  <c r="P55" i="14" s="1"/>
  <c r="O54" i="14"/>
  <c r="P54" i="14" s="1"/>
  <c r="Q50" i="14"/>
  <c r="O53" i="14"/>
  <c r="P53" i="14" s="1"/>
  <c r="H56" i="14"/>
  <c r="F50" i="14"/>
  <c r="G50" i="14" s="1"/>
  <c r="F61" i="14"/>
  <c r="G61" i="14" s="1"/>
  <c r="F60" i="14"/>
  <c r="G60" i="14" s="1"/>
  <c r="H52" i="14"/>
  <c r="F58" i="14"/>
  <c r="G58" i="14" s="1"/>
  <c r="F57" i="14"/>
  <c r="G57" i="14" s="1"/>
  <c r="F56" i="14"/>
  <c r="G56" i="14" s="1"/>
  <c r="F55" i="14"/>
  <c r="G55" i="14" s="1"/>
  <c r="F54" i="14"/>
  <c r="G54" i="14" s="1"/>
  <c r="H50" i="14"/>
  <c r="F53" i="14"/>
  <c r="G53" i="14" s="1"/>
  <c r="F52" i="14"/>
  <c r="G52" i="14" s="1"/>
  <c r="F51" i="14"/>
  <c r="G51" i="14" s="1"/>
  <c r="AP34" i="14"/>
  <c r="AQ34" i="14" s="1"/>
  <c r="AP35" i="14"/>
  <c r="AQ35" i="14" s="1"/>
  <c r="AQ33" i="14"/>
  <c r="AR39" i="14"/>
  <c r="AR38" i="14"/>
  <c r="AP33" i="14"/>
  <c r="AP44" i="14"/>
  <c r="AQ44" i="14" s="1"/>
  <c r="AR36" i="14"/>
  <c r="AP43" i="14"/>
  <c r="AQ43" i="14" s="1"/>
  <c r="AP42" i="14"/>
  <c r="AQ42" i="14" s="1"/>
  <c r="AR34" i="14"/>
  <c r="AP41" i="14"/>
  <c r="AQ41" i="14" s="1"/>
  <c r="AP40" i="14"/>
  <c r="AQ40" i="14" s="1"/>
  <c r="AP39" i="14"/>
  <c r="AQ39" i="14" s="1"/>
  <c r="AP38" i="14"/>
  <c r="AQ38" i="14" s="1"/>
  <c r="AP37" i="14"/>
  <c r="AQ37" i="14" s="1"/>
  <c r="AR33" i="14"/>
  <c r="AH41" i="14"/>
  <c r="AG39" i="14"/>
  <c r="AH39" i="14" s="1"/>
  <c r="AH35" i="14"/>
  <c r="AG38" i="14"/>
  <c r="AH38" i="14" s="1"/>
  <c r="AG37" i="14"/>
  <c r="AH37" i="14" s="1"/>
  <c r="AG36" i="14"/>
  <c r="AH36" i="14" s="1"/>
  <c r="AG35" i="14"/>
  <c r="AI43" i="14"/>
  <c r="AG34" i="14"/>
  <c r="AH34" i="14" s="1"/>
  <c r="AI42" i="14"/>
  <c r="AI41" i="14"/>
  <c r="AG33" i="14"/>
  <c r="AH33" i="14" s="1"/>
  <c r="AG44" i="14"/>
  <c r="AH44" i="14" s="1"/>
  <c r="AG43" i="14"/>
  <c r="AH43" i="14" s="1"/>
  <c r="AI35" i="14"/>
  <c r="Y43" i="14"/>
  <c r="X42" i="14"/>
  <c r="Y42" i="14" s="1"/>
  <c r="X41" i="14"/>
  <c r="Y41" i="14" s="1"/>
  <c r="X40" i="14"/>
  <c r="Y40" i="14" s="1"/>
  <c r="X39" i="14"/>
  <c r="Y39" i="14" s="1"/>
  <c r="X38" i="14"/>
  <c r="Y38" i="14" s="1"/>
  <c r="X37" i="14"/>
  <c r="Y37" i="14" s="1"/>
  <c r="X36" i="14"/>
  <c r="Y36" i="14" s="1"/>
  <c r="Z33" i="14"/>
  <c r="X35" i="14"/>
  <c r="Y35" i="14" s="1"/>
  <c r="X34" i="14"/>
  <c r="Y34" i="14" s="1"/>
  <c r="Z43" i="14"/>
  <c r="Z42" i="14"/>
  <c r="Z40" i="14"/>
  <c r="P36" i="14"/>
  <c r="O34" i="14"/>
  <c r="P34" i="14" s="1"/>
  <c r="P33" i="14"/>
  <c r="Q36" i="14"/>
  <c r="Q35" i="14"/>
  <c r="O33" i="14"/>
  <c r="O43" i="14"/>
  <c r="P43" i="14" s="1"/>
  <c r="O42" i="14"/>
  <c r="P42" i="14" s="1"/>
  <c r="O41" i="14"/>
  <c r="P41" i="14" s="1"/>
  <c r="O40" i="14"/>
  <c r="P40" i="14" s="1"/>
  <c r="O39" i="14"/>
  <c r="P39" i="14" s="1"/>
  <c r="P35" i="14"/>
  <c r="O37" i="14"/>
  <c r="P37" i="14" s="1"/>
  <c r="O36" i="14"/>
  <c r="G18" i="14"/>
  <c r="G19" i="14"/>
  <c r="G17" i="14"/>
  <c r="G16" i="14"/>
  <c r="G15" i="14"/>
  <c r="G14" i="14"/>
  <c r="G13" i="14"/>
  <c r="G3" i="14"/>
  <c r="G12" i="14"/>
  <c r="G27" i="14"/>
  <c r="G11" i="14"/>
  <c r="G26" i="14"/>
  <c r="G10" i="14"/>
  <c r="G25" i="14"/>
  <c r="G9" i="14"/>
  <c r="G24" i="14"/>
  <c r="G8" i="14"/>
  <c r="G23" i="14"/>
  <c r="G7" i="14"/>
  <c r="G22" i="14"/>
  <c r="G6" i="14"/>
  <c r="G21" i="14"/>
  <c r="G5" i="14"/>
  <c r="G20" i="14"/>
  <c r="G4" i="14"/>
  <c r="G37" i="14"/>
  <c r="F18" i="14"/>
  <c r="F17" i="14"/>
  <c r="F16" i="14"/>
  <c r="F15" i="14"/>
  <c r="F14" i="14"/>
  <c r="F13" i="14"/>
  <c r="F19" i="14"/>
  <c r="F12" i="14"/>
  <c r="F10" i="14"/>
  <c r="F25" i="14"/>
  <c r="F24" i="14"/>
  <c r="F23" i="14"/>
  <c r="F22" i="14"/>
  <c r="F6" i="14"/>
  <c r="F27" i="14"/>
  <c r="F26" i="14"/>
  <c r="F8" i="14"/>
  <c r="F7" i="14"/>
  <c r="F21" i="14"/>
  <c r="F5" i="14"/>
  <c r="F11" i="14"/>
  <c r="F9" i="14"/>
  <c r="F20" i="14"/>
  <c r="F4" i="14"/>
  <c r="F3" i="14"/>
  <c r="I60" i="1"/>
  <c r="I44" i="1"/>
  <c r="I28" i="1"/>
  <c r="I12" i="1"/>
  <c r="I2178" i="1"/>
  <c r="I1291" i="1"/>
  <c r="I1275" i="1"/>
  <c r="I1259" i="1"/>
  <c r="I1243" i="1"/>
  <c r="I1227" i="1"/>
  <c r="I1211" i="1"/>
  <c r="I1179" i="1"/>
  <c r="I1163" i="1"/>
  <c r="I1147" i="1"/>
  <c r="I1131" i="1"/>
  <c r="I1115" i="1"/>
  <c r="I1099" i="1"/>
  <c r="I1083" i="1"/>
  <c r="I1067" i="1"/>
  <c r="I1035" i="1"/>
  <c r="I1019" i="1"/>
  <c r="I1003" i="1"/>
  <c r="I987" i="1"/>
  <c r="I971" i="1"/>
  <c r="I955" i="1"/>
  <c r="I939" i="1"/>
  <c r="I923" i="1"/>
  <c r="I907" i="1"/>
  <c r="I891" i="1"/>
  <c r="I875" i="1"/>
  <c r="I859" i="1"/>
  <c r="I843" i="1"/>
  <c r="I827" i="1"/>
  <c r="I811" i="1"/>
  <c r="I795" i="1"/>
  <c r="I779" i="1"/>
  <c r="I763" i="1"/>
  <c r="I747" i="1"/>
  <c r="I731" i="1"/>
  <c r="I715" i="1"/>
  <c r="I699" i="1"/>
  <c r="I683" i="1"/>
  <c r="I667" i="1"/>
  <c r="I651" i="1"/>
  <c r="I635" i="1"/>
  <c r="I619" i="1"/>
  <c r="I603" i="1"/>
  <c r="I587" i="1"/>
  <c r="I571" i="1"/>
  <c r="I555" i="1"/>
  <c r="I539" i="1"/>
  <c r="I523" i="1"/>
  <c r="I507" i="1"/>
  <c r="I491" i="1"/>
  <c r="I475" i="1"/>
  <c r="I43" i="1"/>
  <c r="I1642" i="1"/>
  <c r="I1178" i="1"/>
  <c r="I890" i="1"/>
  <c r="I40" i="1"/>
  <c r="I1109" i="1"/>
  <c r="I709" i="1"/>
  <c r="I196" i="1"/>
  <c r="I2201" i="1"/>
  <c r="I2137" i="1"/>
  <c r="I547" i="1"/>
  <c r="I227" i="1"/>
  <c r="I399" i="1"/>
  <c r="I943" i="1"/>
  <c r="I1263" i="1"/>
  <c r="I1119" i="1"/>
  <c r="I1279" i="1"/>
  <c r="I1199" i="1"/>
  <c r="I1183" i="1"/>
  <c r="I1087" i="1"/>
  <c r="I1055" i="1"/>
  <c r="I1023" i="1"/>
  <c r="I1007" i="1"/>
  <c r="I991" i="1"/>
  <c r="I975" i="1"/>
  <c r="I879" i="1"/>
  <c r="I655" i="1"/>
  <c r="I639" i="1"/>
  <c r="I623" i="1"/>
  <c r="I543" i="1"/>
  <c r="I495" i="1"/>
  <c r="I463" i="1"/>
  <c r="I383" i="1"/>
  <c r="I303" i="1"/>
  <c r="I271" i="1"/>
  <c r="I255" i="1"/>
  <c r="I223" i="1"/>
  <c r="I159" i="1"/>
  <c r="I95" i="1"/>
  <c r="I79" i="1"/>
  <c r="I31" i="1"/>
  <c r="I15" i="1"/>
  <c r="I2177" i="1"/>
  <c r="I431" i="1"/>
  <c r="I206" i="1"/>
  <c r="I126" i="1"/>
  <c r="I479" i="1"/>
  <c r="I703" i="1"/>
  <c r="I702" i="1"/>
  <c r="I574" i="1"/>
  <c r="I831" i="1"/>
  <c r="I111" i="1"/>
  <c r="I942" i="1"/>
  <c r="I1214" i="1"/>
  <c r="I1102" i="1"/>
  <c r="I894" i="1"/>
  <c r="I798" i="1"/>
  <c r="I670" i="1"/>
  <c r="I622" i="1"/>
  <c r="I542" i="1"/>
  <c r="I382" i="1"/>
  <c r="I302" i="1"/>
  <c r="I270" i="1"/>
  <c r="I62" i="1"/>
  <c r="I16" i="1"/>
  <c r="I1725" i="1"/>
  <c r="I1437" i="1"/>
  <c r="I1213" i="1"/>
  <c r="I1133" i="1"/>
  <c r="I1005" i="1"/>
  <c r="I973" i="1"/>
  <c r="I925" i="1"/>
  <c r="I733" i="1"/>
  <c r="I653" i="1"/>
  <c r="I301" i="1"/>
  <c r="I157" i="1"/>
  <c r="I335" i="1"/>
  <c r="I334" i="1"/>
  <c r="I654" i="1"/>
  <c r="I1231" i="1"/>
  <c r="I735" i="1"/>
  <c r="I415" i="1"/>
  <c r="I863" i="1"/>
  <c r="I2788" i="1"/>
  <c r="I878" i="1"/>
  <c r="I734" i="1"/>
  <c r="I1167" i="1"/>
  <c r="I14" i="1"/>
  <c r="I591" i="1"/>
  <c r="I207" i="1"/>
  <c r="I127" i="1"/>
  <c r="I239" i="1"/>
  <c r="I590" i="1"/>
  <c r="I494" i="1"/>
  <c r="I847" i="1"/>
  <c r="I459" i="1"/>
  <c r="I443" i="1"/>
  <c r="I427" i="1"/>
  <c r="I411" i="1"/>
  <c r="I395" i="1"/>
  <c r="I379" i="1"/>
  <c r="I363" i="1"/>
  <c r="I347" i="1"/>
  <c r="I331" i="1"/>
  <c r="I315" i="1"/>
  <c r="I299" i="1"/>
  <c r="I283" i="1"/>
  <c r="I267" i="1"/>
  <c r="I251" i="1"/>
  <c r="I235" i="1"/>
  <c r="I219" i="1"/>
  <c r="I203" i="1"/>
  <c r="I187" i="1"/>
  <c r="I171" i="1"/>
  <c r="I155" i="1"/>
  <c r="I139" i="1"/>
  <c r="I123" i="1"/>
  <c r="I107" i="1"/>
  <c r="I91" i="1"/>
  <c r="I75" i="1"/>
  <c r="I59" i="1"/>
  <c r="I27" i="1"/>
  <c r="I11" i="1"/>
  <c r="I116" i="1"/>
  <c r="I1690" i="1"/>
  <c r="I180" i="1"/>
  <c r="I324" i="1"/>
  <c r="I404" i="1"/>
  <c r="I38" i="1"/>
  <c r="I1190" i="1"/>
  <c r="I1061" i="1"/>
  <c r="I645" i="1"/>
  <c r="I469" i="1"/>
  <c r="I133" i="1"/>
  <c r="I36" i="1"/>
  <c r="I452" i="1"/>
  <c r="I1364" i="1"/>
  <c r="I1300" i="1"/>
  <c r="I1284" i="1"/>
  <c r="I1268" i="1"/>
  <c r="I1252" i="1"/>
  <c r="I1236" i="1"/>
  <c r="I1220" i="1"/>
  <c r="I1204" i="1"/>
  <c r="I1188" i="1"/>
  <c r="I1172" i="1"/>
  <c r="I1156" i="1"/>
  <c r="I1140" i="1"/>
  <c r="I1124" i="1"/>
  <c r="I1108" i="1"/>
  <c r="I1076" i="1"/>
  <c r="I1060" i="1"/>
  <c r="I1044" i="1"/>
  <c r="I1028" i="1"/>
  <c r="I1012" i="1"/>
  <c r="I996" i="1"/>
  <c r="I980" i="1"/>
  <c r="I37" i="1"/>
  <c r="I165" i="1"/>
  <c r="I453" i="1"/>
  <c r="I629" i="1"/>
  <c r="I1141" i="1"/>
  <c r="I1013" i="1"/>
  <c r="I837" i="1"/>
  <c r="I661" i="1"/>
  <c r="I597" i="1"/>
  <c r="I533" i="1"/>
  <c r="I181" i="1"/>
  <c r="I117" i="1"/>
  <c r="I228" i="1"/>
  <c r="I372" i="1"/>
  <c r="I403" i="1"/>
  <c r="I195" i="1"/>
  <c r="I1210" i="1"/>
  <c r="I1002" i="1"/>
  <c r="I650" i="1"/>
  <c r="I1225" i="1"/>
  <c r="I1193" i="1"/>
  <c r="I1097" i="1"/>
  <c r="I1065" i="1"/>
  <c r="I1001" i="1"/>
  <c r="I937" i="1"/>
  <c r="I841" i="1"/>
  <c r="I761" i="1"/>
  <c r="I585" i="1"/>
  <c r="I425" i="1"/>
  <c r="I393" i="1"/>
  <c r="I297" i="1"/>
  <c r="I265" i="1"/>
  <c r="I137" i="1"/>
  <c r="I105" i="1"/>
  <c r="I89" i="1"/>
  <c r="I25" i="1"/>
  <c r="I1242" i="1"/>
  <c r="I1082" i="1"/>
  <c r="I762" i="1"/>
  <c r="I394" i="1"/>
  <c r="I1192" i="1"/>
  <c r="I1096" i="1"/>
  <c r="I1000" i="1"/>
  <c r="I760" i="1"/>
  <c r="I584" i="1"/>
  <c r="I392" i="1"/>
  <c r="I376" i="1"/>
  <c r="I296" i="1"/>
  <c r="I184" i="1"/>
  <c r="I136" i="1"/>
  <c r="I104" i="1"/>
  <c r="I88" i="1"/>
  <c r="I1290" i="1"/>
  <c r="I1226" i="1"/>
  <c r="I266" i="1"/>
  <c r="I457" i="1"/>
  <c r="I1258" i="1"/>
  <c r="I1098" i="1"/>
  <c r="I378" i="1"/>
  <c r="I1194" i="1"/>
  <c r="I218" i="1"/>
  <c r="I1274" i="1"/>
  <c r="I842" i="1"/>
  <c r="I249" i="1"/>
  <c r="I248" i="1"/>
  <c r="I1114" i="1"/>
  <c r="I1034" i="1"/>
  <c r="I938" i="1"/>
  <c r="I826" i="1"/>
  <c r="I714" i="1"/>
  <c r="I602" i="1"/>
  <c r="I458" i="1"/>
  <c r="I314" i="1"/>
  <c r="I170" i="1"/>
  <c r="I74" i="1"/>
  <c r="I1257" i="1"/>
  <c r="I969" i="1"/>
  <c r="I857" i="1"/>
  <c r="I745" i="1"/>
  <c r="I681" i="1"/>
  <c r="I441" i="1"/>
  <c r="I361" i="1"/>
  <c r="I153" i="1"/>
  <c r="I57" i="1"/>
  <c r="I1128" i="1"/>
  <c r="I1048" i="1"/>
  <c r="I968" i="1"/>
  <c r="I1162" i="1"/>
  <c r="I1018" i="1"/>
  <c r="I922" i="1"/>
  <c r="I810" i="1"/>
  <c r="I666" i="1"/>
  <c r="I538" i="1"/>
  <c r="I298" i="1"/>
  <c r="I90" i="1"/>
  <c r="I601" i="1"/>
  <c r="I728" i="1"/>
  <c r="I1208" i="1"/>
  <c r="I1112" i="1"/>
  <c r="I1016" i="1"/>
  <c r="I904" i="1"/>
  <c r="I840" i="1"/>
  <c r="I712" i="1"/>
  <c r="I600" i="1"/>
  <c r="I472" i="1"/>
  <c r="I264" i="1"/>
  <c r="I72" i="1"/>
  <c r="I1269" i="1"/>
  <c r="I1205" i="1"/>
  <c r="I981" i="1"/>
  <c r="I901" i="1"/>
  <c r="I757" i="1"/>
  <c r="I341" i="1"/>
  <c r="I261" i="1"/>
  <c r="I149" i="1"/>
  <c r="I53" i="1"/>
  <c r="I1286" i="1"/>
  <c r="I1066" i="1"/>
  <c r="I986" i="1"/>
  <c r="I906" i="1"/>
  <c r="I778" i="1"/>
  <c r="I698" i="1"/>
  <c r="I618" i="1"/>
  <c r="I522" i="1"/>
  <c r="I426" i="1"/>
  <c r="I362" i="1"/>
  <c r="I42" i="1"/>
  <c r="I504" i="1"/>
  <c r="I729" i="1"/>
  <c r="I1241" i="1"/>
  <c r="I1177" i="1"/>
  <c r="I1033" i="1"/>
  <c r="I953" i="1"/>
  <c r="I777" i="1"/>
  <c r="I713" i="1"/>
  <c r="I617" i="1"/>
  <c r="I505" i="1"/>
  <c r="I409" i="1"/>
  <c r="I329" i="1"/>
  <c r="I217" i="1"/>
  <c r="I121" i="1"/>
  <c r="I1288" i="1"/>
  <c r="I776" i="1"/>
  <c r="I696" i="1"/>
  <c r="I616" i="1"/>
  <c r="I536" i="1"/>
  <c r="I440" i="1"/>
  <c r="I360" i="1"/>
  <c r="I200" i="1"/>
  <c r="I24" i="1"/>
  <c r="I325" i="1"/>
  <c r="I278" i="1"/>
  <c r="I22" i="1"/>
  <c r="I550" i="1"/>
  <c r="I934" i="1"/>
  <c r="I1207" i="1"/>
  <c r="I903" i="1"/>
  <c r="I375" i="1"/>
  <c r="I7" i="1"/>
  <c r="I182" i="1"/>
  <c r="I1301" i="1"/>
  <c r="I1189" i="1"/>
  <c r="I1029" i="1"/>
  <c r="I389" i="1"/>
  <c r="I229" i="1"/>
  <c r="I2875" i="1"/>
  <c r="I2139" i="1"/>
  <c r="I2091" i="1"/>
  <c r="I598" i="1"/>
  <c r="I134" i="1"/>
  <c r="I310" i="1"/>
  <c r="I470" i="1"/>
  <c r="I838" i="1"/>
  <c r="I1130" i="1"/>
  <c r="I954" i="1"/>
  <c r="I794" i="1"/>
  <c r="I730" i="1"/>
  <c r="I570" i="1"/>
  <c r="I474" i="1"/>
  <c r="I346" i="1"/>
  <c r="I234" i="1"/>
  <c r="I122" i="1"/>
  <c r="I26" i="1"/>
  <c r="I1129" i="1"/>
  <c r="I1017" i="1"/>
  <c r="I905" i="1"/>
  <c r="I825" i="1"/>
  <c r="I633" i="1"/>
  <c r="I521" i="1"/>
  <c r="I345" i="1"/>
  <c r="I233" i="1"/>
  <c r="I73" i="1"/>
  <c r="I2847" i="1"/>
  <c r="I1240" i="1"/>
  <c r="I1176" i="1"/>
  <c r="I1032" i="1"/>
  <c r="I952" i="1"/>
  <c r="I856" i="1"/>
  <c r="I744" i="1"/>
  <c r="I664" i="1"/>
  <c r="I552" i="1"/>
  <c r="I456" i="1"/>
  <c r="I280" i="1"/>
  <c r="I373" i="1"/>
  <c r="I586" i="1"/>
  <c r="I506" i="1"/>
  <c r="I282" i="1"/>
  <c r="I154" i="1"/>
  <c r="I106" i="1"/>
  <c r="I1289" i="1"/>
  <c r="I1081" i="1"/>
  <c r="I985" i="1"/>
  <c r="I665" i="1"/>
  <c r="I569" i="1"/>
  <c r="I489" i="1"/>
  <c r="I281" i="1"/>
  <c r="I185" i="1"/>
  <c r="I1224" i="1"/>
  <c r="I1144" i="1"/>
  <c r="I1080" i="1"/>
  <c r="I936" i="1"/>
  <c r="I872" i="1"/>
  <c r="I808" i="1"/>
  <c r="I648" i="1"/>
  <c r="I488" i="1"/>
  <c r="I408" i="1"/>
  <c r="I312" i="1"/>
  <c r="I232" i="1"/>
  <c r="I152" i="1"/>
  <c r="I1285" i="1"/>
  <c r="I1221" i="1"/>
  <c r="I1125" i="1"/>
  <c r="I1093" i="1"/>
  <c r="I997" i="1"/>
  <c r="I917" i="1"/>
  <c r="I805" i="1"/>
  <c r="I741" i="1"/>
  <c r="I677" i="1"/>
  <c r="I581" i="1"/>
  <c r="I485" i="1"/>
  <c r="I405" i="1"/>
  <c r="I309" i="1"/>
  <c r="I5" i="1"/>
  <c r="I534" i="1"/>
  <c r="I1062" i="1"/>
  <c r="I262" i="1"/>
  <c r="I422" i="1"/>
  <c r="I2579" i="1"/>
  <c r="I858" i="1"/>
  <c r="I746" i="1"/>
  <c r="I634" i="1"/>
  <c r="I442" i="1"/>
  <c r="I330" i="1"/>
  <c r="I186" i="1"/>
  <c r="I10" i="1"/>
  <c r="I1273" i="1"/>
  <c r="I1161" i="1"/>
  <c r="I921" i="1"/>
  <c r="I793" i="1"/>
  <c r="I649" i="1"/>
  <c r="I313" i="1"/>
  <c r="I201" i="1"/>
  <c r="I41" i="1"/>
  <c r="I1256" i="1"/>
  <c r="I824" i="1"/>
  <c r="I632" i="1"/>
  <c r="I520" i="1"/>
  <c r="I168" i="1"/>
  <c r="I8" i="1"/>
  <c r="I423" i="1"/>
  <c r="I2156" i="1"/>
  <c r="I965" i="1"/>
  <c r="I885" i="1"/>
  <c r="I821" i="1"/>
  <c r="I773" i="1"/>
  <c r="I613" i="1"/>
  <c r="I517" i="1"/>
  <c r="I421" i="1"/>
  <c r="I1146" i="1"/>
  <c r="I970" i="1"/>
  <c r="I874" i="1"/>
  <c r="I682" i="1"/>
  <c r="I554" i="1"/>
  <c r="I490" i="1"/>
  <c r="I250" i="1"/>
  <c r="I138" i="1"/>
  <c r="I58" i="1"/>
  <c r="I1209" i="1"/>
  <c r="I1113" i="1"/>
  <c r="I889" i="1"/>
  <c r="I809" i="1"/>
  <c r="I697" i="1"/>
  <c r="I553" i="1"/>
  <c r="I473" i="1"/>
  <c r="I169" i="1"/>
  <c r="I9" i="1"/>
  <c r="I326" i="1"/>
  <c r="I1272" i="1"/>
  <c r="I1160" i="1"/>
  <c r="I1064" i="1"/>
  <c r="I984" i="1"/>
  <c r="I920" i="1"/>
  <c r="I888" i="1"/>
  <c r="I792" i="1"/>
  <c r="I680" i="1"/>
  <c r="I568" i="1"/>
  <c r="I424" i="1"/>
  <c r="I344" i="1"/>
  <c r="I216" i="1"/>
  <c r="I120" i="1"/>
  <c r="I56" i="1"/>
  <c r="I101" i="1"/>
  <c r="I21" i="1"/>
  <c r="I549" i="1"/>
  <c r="I933" i="1"/>
  <c r="I774" i="1"/>
  <c r="I1302" i="1"/>
  <c r="I1158" i="1"/>
  <c r="I1173" i="1"/>
  <c r="I1077" i="1"/>
  <c r="I853" i="1"/>
  <c r="I789" i="1"/>
  <c r="I725" i="1"/>
  <c r="I565" i="1"/>
  <c r="I437" i="1"/>
  <c r="I277" i="1"/>
  <c r="I197" i="1"/>
  <c r="I85" i="1"/>
  <c r="I70" i="1"/>
  <c r="I214" i="1"/>
  <c r="I710" i="1"/>
  <c r="I166" i="1"/>
  <c r="I246" i="1"/>
  <c r="I454" i="1"/>
  <c r="I982" i="1"/>
  <c r="I758" i="1"/>
  <c r="I998" i="1"/>
  <c r="I1444" i="1"/>
  <c r="I1316" i="1"/>
  <c r="I54" i="1"/>
  <c r="I1078" i="1"/>
  <c r="I1962" i="1"/>
  <c r="I406" i="1"/>
  <c r="I518" i="1"/>
  <c r="I918" i="1"/>
  <c r="I806" i="1"/>
  <c r="I966" i="1"/>
  <c r="I1270" i="1"/>
  <c r="I1206" i="1"/>
  <c r="I1030" i="1"/>
  <c r="I614" i="1"/>
  <c r="I678" i="1"/>
  <c r="I566" i="1"/>
  <c r="I902" i="1"/>
  <c r="I3208" i="1"/>
  <c r="I3192" i="1"/>
  <c r="I3176" i="1"/>
  <c r="I3160" i="1"/>
  <c r="I3144" i="1"/>
  <c r="I3128" i="1"/>
  <c r="I3112" i="1"/>
  <c r="I3096" i="1"/>
  <c r="I3080" i="1"/>
  <c r="I3064" i="1"/>
  <c r="I3048" i="1"/>
  <c r="I3032" i="1"/>
  <c r="I3016" i="1"/>
  <c r="I3000" i="1"/>
  <c r="I2984" i="1"/>
  <c r="I2968" i="1"/>
  <c r="I2952" i="1"/>
  <c r="I2936" i="1"/>
  <c r="I2920" i="1"/>
  <c r="I2904" i="1"/>
  <c r="I2888" i="1"/>
  <c r="I2872" i="1"/>
  <c r="I2856" i="1"/>
  <c r="I2840" i="1"/>
  <c r="I2824" i="1"/>
  <c r="I2808" i="1"/>
  <c r="I2792" i="1"/>
  <c r="I2776" i="1"/>
  <c r="I2760" i="1"/>
  <c r="I2744" i="1"/>
  <c r="I2728" i="1"/>
  <c r="I2712" i="1"/>
  <c r="I2696" i="1"/>
  <c r="I2680" i="1"/>
  <c r="I2664" i="1"/>
  <c r="I2648" i="1"/>
  <c r="I2632" i="1"/>
  <c r="I2616" i="1"/>
  <c r="I2600" i="1"/>
  <c r="I2584" i="1"/>
  <c r="I2568" i="1"/>
  <c r="I2552" i="1"/>
  <c r="I2536" i="1"/>
  <c r="I2520" i="1"/>
  <c r="I2504" i="1"/>
  <c r="I2488" i="1"/>
  <c r="I2472" i="1"/>
  <c r="I2456" i="1"/>
  <c r="I2440" i="1"/>
  <c r="I2424" i="1"/>
  <c r="I2408" i="1"/>
  <c r="I2392" i="1"/>
  <c r="I2376" i="1"/>
  <c r="I2360" i="1"/>
  <c r="I2344" i="1"/>
  <c r="I2328" i="1"/>
  <c r="I2312" i="1"/>
  <c r="I2296" i="1"/>
  <c r="I2280" i="1"/>
  <c r="I2264" i="1"/>
  <c r="I2248" i="1"/>
  <c r="I2232" i="1"/>
  <c r="I2216" i="1"/>
  <c r="I2200" i="1"/>
  <c r="I2184" i="1"/>
  <c r="I2168" i="1"/>
  <c r="I2152" i="1"/>
  <c r="I2136" i="1"/>
  <c r="I2120" i="1"/>
  <c r="I2104" i="1"/>
  <c r="I2088" i="1"/>
  <c r="I2072" i="1"/>
  <c r="I2056" i="1"/>
  <c r="I2040" i="1"/>
  <c r="I2024" i="1"/>
  <c r="I2008" i="1"/>
  <c r="I1992" i="1"/>
  <c r="I1976" i="1"/>
  <c r="I1960" i="1"/>
  <c r="I1944" i="1"/>
  <c r="I1238" i="1"/>
  <c r="I1222" i="1"/>
  <c r="I1142" i="1"/>
  <c r="I1126" i="1"/>
  <c r="I1110" i="1"/>
  <c r="I1094" i="1"/>
  <c r="I1046" i="1"/>
  <c r="I1014" i="1"/>
  <c r="I950" i="1"/>
  <c r="I886" i="1"/>
  <c r="I870" i="1"/>
  <c r="I854" i="1"/>
  <c r="I790" i="1"/>
  <c r="I742" i="1"/>
  <c r="I726" i="1"/>
  <c r="I662" i="1"/>
  <c r="I646" i="1"/>
  <c r="I630" i="1"/>
  <c r="I582" i="1"/>
  <c r="I502" i="1"/>
  <c r="I486" i="1"/>
  <c r="I438" i="1"/>
  <c r="I390" i="1"/>
  <c r="I374" i="1"/>
  <c r="I358" i="1"/>
  <c r="I342" i="1"/>
  <c r="I230" i="1"/>
  <c r="I198" i="1"/>
  <c r="I150" i="1"/>
  <c r="I118" i="1"/>
  <c r="I102" i="1"/>
  <c r="I6" i="1"/>
  <c r="I419" i="1"/>
  <c r="I964" i="1"/>
  <c r="I948" i="1"/>
  <c r="I916" i="1"/>
  <c r="I900" i="1"/>
  <c r="I884" i="1"/>
  <c r="I868" i="1"/>
  <c r="I852" i="1"/>
  <c r="I836" i="1"/>
  <c r="I820" i="1"/>
  <c r="I804" i="1"/>
  <c r="I788" i="1"/>
  <c r="I772" i="1"/>
  <c r="I756" i="1"/>
  <c r="I2082" i="1"/>
  <c r="I2371" i="1"/>
  <c r="I2910" i="1"/>
  <c r="I2434" i="1"/>
  <c r="I2835" i="1"/>
  <c r="I2563" i="1"/>
  <c r="I142" i="1"/>
  <c r="I318" i="1"/>
  <c r="I366" i="1"/>
  <c r="I1229" i="1"/>
  <c r="I1038" i="1"/>
  <c r="I110" i="1"/>
  <c r="I365" i="1"/>
  <c r="I558" i="1"/>
  <c r="I862" i="1"/>
  <c r="I1324" i="1"/>
  <c r="I1436" i="1"/>
  <c r="I1711" i="1"/>
  <c r="I2355" i="1"/>
  <c r="I830" i="1"/>
  <c r="I2819" i="1"/>
  <c r="I2131" i="1"/>
  <c r="I1971" i="1"/>
  <c r="I109" i="1"/>
  <c r="I45" i="1"/>
  <c r="I78" i="1"/>
  <c r="I462" i="1"/>
  <c r="I398" i="1"/>
  <c r="I557" i="1"/>
  <c r="I222" i="1"/>
  <c r="I173" i="1"/>
  <c r="I446" i="1"/>
  <c r="I510" i="1"/>
  <c r="I989" i="1"/>
  <c r="I1054" i="1"/>
  <c r="I2282" i="1"/>
  <c r="I285" i="1"/>
  <c r="I445" i="1"/>
  <c r="I414" i="1"/>
  <c r="I814" i="1"/>
  <c r="I1053" i="1"/>
  <c r="I1425" i="1"/>
  <c r="I1318" i="1"/>
  <c r="I30" i="1"/>
  <c r="I174" i="1"/>
  <c r="I94" i="1"/>
  <c r="I317" i="1"/>
  <c r="I478" i="1"/>
  <c r="I701" i="1"/>
  <c r="I669" i="1"/>
  <c r="I990" i="1"/>
  <c r="I1021" i="1"/>
  <c r="I2240" i="1"/>
  <c r="I221" i="1"/>
  <c r="I1760" i="1"/>
  <c r="I1728" i="1"/>
  <c r="I1712" i="1"/>
  <c r="I1680" i="1"/>
  <c r="I1648" i="1"/>
  <c r="I1600" i="1"/>
  <c r="I1360" i="1"/>
  <c r="I286" i="1"/>
  <c r="I237" i="1"/>
  <c r="I430" i="1"/>
  <c r="I671" i="1"/>
  <c r="I559" i="1"/>
  <c r="I845" i="1"/>
  <c r="I815" i="1"/>
  <c r="I1278" i="1"/>
  <c r="I1247" i="1"/>
  <c r="I1215" i="1"/>
  <c r="I1182" i="1"/>
  <c r="I1101" i="1"/>
  <c r="I1069" i="1"/>
  <c r="I1727" i="1"/>
  <c r="I1984" i="1"/>
  <c r="I191" i="1"/>
  <c r="I254" i="1"/>
  <c r="I350" i="1"/>
  <c r="I719" i="1"/>
  <c r="I638" i="1"/>
  <c r="I607" i="1"/>
  <c r="I525" i="1"/>
  <c r="I927" i="1"/>
  <c r="I750" i="1"/>
  <c r="I1118" i="1"/>
  <c r="I1295" i="1"/>
  <c r="I1071" i="1"/>
  <c r="I527" i="1"/>
  <c r="I1304" i="1"/>
  <c r="I3206" i="1"/>
  <c r="I3190" i="1"/>
  <c r="I3174" i="1"/>
  <c r="I3158" i="1"/>
  <c r="I3142" i="1"/>
  <c r="I3126" i="1"/>
  <c r="I3110" i="1"/>
  <c r="I3094" i="1"/>
  <c r="I3078" i="1"/>
  <c r="I3062" i="1"/>
  <c r="I3046" i="1"/>
  <c r="I3030" i="1"/>
  <c r="I3014" i="1"/>
  <c r="I2998" i="1"/>
  <c r="I2982" i="1"/>
  <c r="I2966" i="1"/>
  <c r="I2950" i="1"/>
  <c r="I2934" i="1"/>
  <c r="I2918" i="1"/>
  <c r="I2902" i="1"/>
  <c r="I2886" i="1"/>
  <c r="I2870" i="1"/>
  <c r="I63" i="1"/>
  <c r="I190" i="1"/>
  <c r="I253" i="1"/>
  <c r="I447" i="1"/>
  <c r="I718" i="1"/>
  <c r="I606" i="1"/>
  <c r="I926" i="1"/>
  <c r="I749" i="1"/>
  <c r="I1117" i="1"/>
  <c r="I1789" i="1"/>
  <c r="I2298" i="1"/>
  <c r="I2854" i="1"/>
  <c r="I2838" i="1"/>
  <c r="I2822" i="1"/>
  <c r="I2806" i="1"/>
  <c r="I2790" i="1"/>
  <c r="I2774" i="1"/>
  <c r="I2758" i="1"/>
  <c r="I2742" i="1"/>
  <c r="I2726" i="1"/>
  <c r="I2710" i="1"/>
  <c r="I2694" i="1"/>
  <c r="I2678" i="1"/>
  <c r="I2662" i="1"/>
  <c r="I2646" i="1"/>
  <c r="I2630" i="1"/>
  <c r="I2614" i="1"/>
  <c r="I2598" i="1"/>
  <c r="I2582" i="1"/>
  <c r="I2566" i="1"/>
  <c r="I2550" i="1"/>
  <c r="I2534" i="1"/>
  <c r="I2518" i="1"/>
  <c r="I2502" i="1"/>
  <c r="I2486" i="1"/>
  <c r="I2470" i="1"/>
  <c r="I2454" i="1"/>
  <c r="I2438" i="1"/>
  <c r="I2422" i="1"/>
  <c r="I2406" i="1"/>
  <c r="I2390" i="1"/>
  <c r="I2374" i="1"/>
  <c r="I2358" i="1"/>
  <c r="I2342" i="1"/>
  <c r="I2326" i="1"/>
  <c r="I2310" i="1"/>
  <c r="I2294" i="1"/>
  <c r="I2278" i="1"/>
  <c r="I2262" i="1"/>
  <c r="I2246" i="1"/>
  <c r="I2230" i="1"/>
  <c r="I2214" i="1"/>
  <c r="I2198" i="1"/>
  <c r="I2182" i="1"/>
  <c r="I2166" i="1"/>
  <c r="I2150" i="1"/>
  <c r="I2134" i="1"/>
  <c r="I2118" i="1"/>
  <c r="I2102" i="1"/>
  <c r="I2086" i="1"/>
  <c r="I2070" i="1"/>
  <c r="I2054" i="1"/>
  <c r="I2038" i="1"/>
  <c r="I2022" i="1"/>
  <c r="I2006" i="1"/>
  <c r="I1990" i="1"/>
  <c r="I1974" i="1"/>
  <c r="I1958" i="1"/>
  <c r="I1942" i="1"/>
  <c r="I1926" i="1"/>
  <c r="I1910" i="1"/>
  <c r="I1894" i="1"/>
  <c r="I1878" i="1"/>
  <c r="I1862" i="1"/>
  <c r="I1846" i="1"/>
  <c r="I1830" i="1"/>
  <c r="I1814" i="1"/>
  <c r="I1798" i="1"/>
  <c r="I1766" i="1"/>
  <c r="I1734" i="1"/>
  <c r="I1702" i="1"/>
  <c r="I1670" i="1"/>
  <c r="I1622" i="1"/>
  <c r="I1606" i="1"/>
  <c r="I1574" i="1"/>
  <c r="I1558" i="1"/>
  <c r="I1542" i="1"/>
  <c r="I1510" i="1"/>
  <c r="I1494" i="1"/>
  <c r="I1478" i="1"/>
  <c r="I1446" i="1"/>
  <c r="I1430" i="1"/>
  <c r="I1414" i="1"/>
  <c r="I1382" i="1"/>
  <c r="I1366" i="1"/>
  <c r="I1350" i="1"/>
  <c r="I1806" i="1"/>
  <c r="I1726" i="1"/>
  <c r="I1614" i="1"/>
  <c r="I1486" i="1"/>
  <c r="I1294" i="1"/>
  <c r="I1262" i="1"/>
  <c r="I1230" i="1"/>
  <c r="I1198" i="1"/>
  <c r="I1166" i="1"/>
  <c r="I1150" i="1"/>
  <c r="I1134" i="1"/>
  <c r="I1086" i="1"/>
  <c r="I1070" i="1"/>
  <c r="I1022" i="1"/>
  <c r="I1006" i="1"/>
  <c r="I974" i="1"/>
  <c r="I958" i="1"/>
  <c r="I910" i="1"/>
  <c r="I846" i="1"/>
  <c r="I782" i="1"/>
  <c r="I686" i="1"/>
  <c r="I238" i="1"/>
  <c r="I1565" i="1"/>
  <c r="I1485" i="1"/>
  <c r="I1309" i="1"/>
  <c r="I1293" i="1"/>
  <c r="I1277" i="1"/>
  <c r="I1261" i="1"/>
  <c r="I1245" i="1"/>
  <c r="I1197" i="1"/>
  <c r="I1181" i="1"/>
  <c r="I1165" i="1"/>
  <c r="I1149" i="1"/>
  <c r="I1085" i="1"/>
  <c r="I1037" i="1"/>
  <c r="I957" i="1"/>
  <c r="I941" i="1"/>
  <c r="I909" i="1"/>
  <c r="I893" i="1"/>
  <c r="I877" i="1"/>
  <c r="I861" i="1"/>
  <c r="I829" i="1"/>
  <c r="I813" i="1"/>
  <c r="I797" i="1"/>
  <c r="I781" i="1"/>
  <c r="I765" i="1"/>
  <c r="I717" i="1"/>
  <c r="I685" i="1"/>
  <c r="I637" i="1"/>
  <c r="I621" i="1"/>
  <c r="I605" i="1"/>
  <c r="I589" i="1"/>
  <c r="I573" i="1"/>
  <c r="I541" i="1"/>
  <c r="I509" i="1"/>
  <c r="I493" i="1"/>
  <c r="I477" i="1"/>
  <c r="I461" i="1"/>
  <c r="I429" i="1"/>
  <c r="I413" i="1"/>
  <c r="I397" i="1"/>
  <c r="I381" i="1"/>
  <c r="I349" i="1"/>
  <c r="I333" i="1"/>
  <c r="I269" i="1"/>
  <c r="I205" i="1"/>
  <c r="I189" i="1"/>
  <c r="I141" i="1"/>
  <c r="I125" i="1"/>
  <c r="I93" i="1"/>
  <c r="I77" i="1"/>
  <c r="I61" i="1"/>
  <c r="I29" i="1"/>
  <c r="I13" i="1"/>
  <c r="I388" i="1"/>
  <c r="I740" i="1"/>
  <c r="I724" i="1"/>
  <c r="I708" i="1"/>
  <c r="I692" i="1"/>
  <c r="I676" i="1"/>
  <c r="I660" i="1"/>
  <c r="I644" i="1"/>
  <c r="I628" i="1"/>
  <c r="I612" i="1"/>
  <c r="I596" i="1"/>
  <c r="I580" i="1"/>
  <c r="I564" i="1"/>
  <c r="I548" i="1"/>
  <c r="I532" i="1"/>
  <c r="I436" i="1"/>
  <c r="I292" i="1"/>
  <c r="I212" i="1"/>
  <c r="I100" i="1"/>
  <c r="I2333" i="1"/>
  <c r="I2301" i="1"/>
  <c r="I2205" i="1"/>
  <c r="I2189" i="1"/>
  <c r="I2077" i="1"/>
  <c r="I87" i="1"/>
  <c r="I295" i="1"/>
  <c r="I983" i="1"/>
  <c r="I951" i="1"/>
  <c r="I759" i="1"/>
  <c r="I1657" i="1"/>
  <c r="I1031" i="1"/>
  <c r="I1111" i="1"/>
  <c r="I247" i="1"/>
  <c r="I135" i="1"/>
  <c r="I1287" i="1"/>
  <c r="I359" i="1"/>
  <c r="I1381" i="1"/>
  <c r="I23" i="1"/>
  <c r="I199" i="1"/>
  <c r="I1686" i="1"/>
  <c r="I1803" i="1"/>
  <c r="I1801" i="1"/>
  <c r="I519" i="1"/>
  <c r="I1750" i="1"/>
  <c r="I1638" i="1"/>
  <c r="I71" i="1"/>
  <c r="I583" i="1"/>
  <c r="I679" i="1"/>
  <c r="I1127" i="1"/>
  <c r="I39" i="1"/>
  <c r="I55" i="1"/>
  <c r="I151" i="1"/>
  <c r="I695" i="1"/>
  <c r="I647" i="1"/>
  <c r="I871" i="1"/>
  <c r="I775" i="1"/>
  <c r="I727" i="1"/>
  <c r="I1297" i="1"/>
  <c r="I1281" i="1"/>
  <c r="I1265" i="1"/>
  <c r="I1249" i="1"/>
  <c r="I1233" i="1"/>
  <c r="I1217" i="1"/>
  <c r="I1201" i="1"/>
  <c r="I1185" i="1"/>
  <c r="I1169" i="1"/>
  <c r="I1153" i="1"/>
  <c r="I1137" i="1"/>
  <c r="I1121" i="1"/>
  <c r="I1105" i="1"/>
  <c r="I1089" i="1"/>
  <c r="I1073" i="1"/>
  <c r="I1057" i="1"/>
  <c r="I1041" i="1"/>
  <c r="I1025" i="1"/>
  <c r="I1009" i="1"/>
  <c r="I993" i="1"/>
  <c r="I977" i="1"/>
  <c r="I961" i="1"/>
  <c r="I945" i="1"/>
  <c r="I929" i="1"/>
  <c r="I913" i="1"/>
  <c r="I897" i="1"/>
  <c r="I881" i="1"/>
  <c r="I865" i="1"/>
  <c r="I849" i="1"/>
  <c r="I833" i="1"/>
  <c r="I817" i="1"/>
  <c r="I801" i="1"/>
  <c r="I785" i="1"/>
  <c r="I769" i="1"/>
  <c r="I753" i="1"/>
  <c r="I737" i="1"/>
  <c r="I721" i="1"/>
  <c r="I705" i="1"/>
  <c r="I689" i="1"/>
  <c r="I673" i="1"/>
  <c r="I657" i="1"/>
  <c r="I641" i="1"/>
  <c r="I625" i="1"/>
  <c r="I609" i="1"/>
  <c r="I593" i="1"/>
  <c r="I577" i="1"/>
  <c r="I561" i="1"/>
  <c r="I545" i="1"/>
  <c r="I529" i="1"/>
  <c r="I513" i="1"/>
  <c r="I497" i="1"/>
  <c r="I481" i="1"/>
  <c r="I465" i="1"/>
  <c r="I449" i="1"/>
  <c r="I433" i="1"/>
  <c r="I417" i="1"/>
  <c r="I401" i="1"/>
  <c r="I385" i="1"/>
  <c r="I369" i="1"/>
  <c r="I353" i="1"/>
  <c r="I337" i="1"/>
  <c r="I321" i="1"/>
  <c r="I305" i="1"/>
  <c r="I289" i="1"/>
  <c r="I241" i="1"/>
  <c r="I225" i="1"/>
  <c r="I209" i="1"/>
  <c r="I193" i="1"/>
  <c r="I177" i="1"/>
  <c r="I161" i="1"/>
  <c r="I129" i="1"/>
  <c r="I97" i="1"/>
  <c r="I81" i="1"/>
  <c r="I65" i="1"/>
  <c r="I49" i="1"/>
  <c r="I33" i="1"/>
  <c r="I17" i="1"/>
  <c r="I1866" i="1"/>
  <c r="I215" i="1"/>
  <c r="I103" i="1"/>
  <c r="I231" i="1"/>
  <c r="I244" i="1"/>
  <c r="I20" i="1"/>
  <c r="I599" i="1"/>
  <c r="I551" i="1"/>
  <c r="I484" i="1"/>
  <c r="I919" i="1"/>
  <c r="I274" i="1"/>
  <c r="I1488" i="1"/>
  <c r="I1424" i="1"/>
  <c r="I1296" i="1"/>
  <c r="I1280" i="1"/>
  <c r="I1264" i="1"/>
  <c r="I1248" i="1"/>
  <c r="I1232" i="1"/>
  <c r="I1216" i="1"/>
  <c r="I1200" i="1"/>
  <c r="I263" i="1"/>
  <c r="I439" i="1"/>
  <c r="I2095" i="1"/>
  <c r="I1191" i="1"/>
  <c r="I2437" i="1"/>
  <c r="I967" i="1"/>
  <c r="I1223" i="1"/>
  <c r="I1047" i="1"/>
  <c r="I503" i="1"/>
  <c r="I1143" i="1"/>
  <c r="I1693" i="1"/>
  <c r="I3185" i="1"/>
  <c r="I2516" i="1"/>
  <c r="I407" i="1"/>
  <c r="I663" i="1"/>
  <c r="I615" i="1"/>
  <c r="I839" i="1"/>
  <c r="I80" i="1"/>
  <c r="I164" i="1"/>
  <c r="I308" i="1"/>
  <c r="I455" i="1"/>
  <c r="I935" i="1"/>
  <c r="I887" i="1"/>
  <c r="I1271" i="1"/>
  <c r="I1754" i="1"/>
  <c r="I1691" i="1"/>
  <c r="I327" i="1"/>
  <c r="I500" i="1"/>
  <c r="I1063" i="1"/>
  <c r="I2859" i="1"/>
  <c r="I1184" i="1"/>
  <c r="I1168" i="1"/>
  <c r="I1152" i="1"/>
  <c r="I1136" i="1"/>
  <c r="I1120" i="1"/>
  <c r="I1104" i="1"/>
  <c r="I1088" i="1"/>
  <c r="I1072" i="1"/>
  <c r="I1056" i="1"/>
  <c r="I1040" i="1"/>
  <c r="I1024" i="1"/>
  <c r="I1008" i="1"/>
  <c r="I992" i="1"/>
  <c r="I976" i="1"/>
  <c r="I960" i="1"/>
  <c r="I944" i="1"/>
  <c r="I928" i="1"/>
  <c r="I912" i="1"/>
  <c r="I896" i="1"/>
  <c r="I880" i="1"/>
  <c r="I864" i="1"/>
  <c r="I848" i="1"/>
  <c r="I832" i="1"/>
  <c r="I816" i="1"/>
  <c r="I800" i="1"/>
  <c r="I784" i="1"/>
  <c r="I768" i="1"/>
  <c r="I736" i="1"/>
  <c r="I720" i="1"/>
  <c r="I704" i="1"/>
  <c r="I688" i="1"/>
  <c r="I672" i="1"/>
  <c r="I656" i="1"/>
  <c r="I640" i="1"/>
  <c r="I624" i="1"/>
  <c r="I608" i="1"/>
  <c r="I592" i="1"/>
  <c r="I576" i="1"/>
  <c r="I560" i="1"/>
  <c r="I544" i="1"/>
  <c r="I528" i="1"/>
  <c r="I512" i="1"/>
  <c r="I496" i="1"/>
  <c r="I480" i="1"/>
  <c r="I464" i="1"/>
  <c r="I448" i="1"/>
  <c r="I432" i="1"/>
  <c r="I416" i="1"/>
  <c r="I400" i="1"/>
  <c r="I384" i="1"/>
  <c r="I368" i="1"/>
  <c r="I352" i="1"/>
  <c r="I336" i="1"/>
  <c r="I320" i="1"/>
  <c r="I304" i="1"/>
  <c r="I288" i="1"/>
  <c r="I272" i="1"/>
  <c r="I256" i="1"/>
  <c r="I240" i="1"/>
  <c r="I224" i="1"/>
  <c r="I208" i="1"/>
  <c r="I192" i="1"/>
  <c r="I176" i="1"/>
  <c r="I160" i="1"/>
  <c r="I144" i="1"/>
  <c r="I128" i="1"/>
  <c r="I112" i="1"/>
  <c r="I96" i="1"/>
  <c r="I64" i="1"/>
  <c r="I48" i="1"/>
  <c r="I32" i="1"/>
  <c r="I2229" i="1"/>
  <c r="I3049" i="1"/>
  <c r="I2818" i="1"/>
  <c r="I2389" i="1"/>
  <c r="I2357" i="1"/>
  <c r="I2197" i="1"/>
  <c r="I2117" i="1"/>
  <c r="I2101" i="1"/>
  <c r="I1989" i="1"/>
  <c r="I1941" i="1"/>
  <c r="I1925" i="1"/>
  <c r="I1643" i="1"/>
  <c r="I1195" i="1"/>
  <c r="I167" i="1"/>
  <c r="I143" i="1"/>
  <c r="I311" i="1"/>
  <c r="I487" i="1"/>
  <c r="I855" i="1"/>
  <c r="I807" i="1"/>
  <c r="I1239" i="1"/>
  <c r="I202" i="1"/>
  <c r="I391" i="1"/>
  <c r="I367" i="1"/>
  <c r="I631" i="1"/>
  <c r="I895" i="1"/>
  <c r="I783" i="1"/>
  <c r="I1135" i="1"/>
  <c r="I1509" i="1"/>
  <c r="I1326" i="1"/>
  <c r="I2587" i="1"/>
  <c r="I2370" i="1"/>
  <c r="I420" i="1"/>
  <c r="I260" i="1"/>
  <c r="I803" i="1"/>
  <c r="I387" i="1"/>
  <c r="I371" i="1"/>
  <c r="I355" i="1"/>
  <c r="I339" i="1"/>
  <c r="I323" i="1"/>
  <c r="I307" i="1"/>
  <c r="I291" i="1"/>
  <c r="I275" i="1"/>
  <c r="I259" i="1"/>
  <c r="I243" i="1"/>
  <c r="I211" i="1"/>
  <c r="I179" i="1"/>
  <c r="I163" i="1"/>
  <c r="I147" i="1"/>
  <c r="I131" i="1"/>
  <c r="I115" i="1"/>
  <c r="I99" i="1"/>
  <c r="I83" i="1"/>
  <c r="I67" i="1"/>
  <c r="I51" i="1"/>
  <c r="I35" i="1"/>
  <c r="I19" i="1"/>
  <c r="I3" i="1"/>
  <c r="I2159" i="1"/>
  <c r="I823" i="1"/>
  <c r="I799" i="1"/>
  <c r="I1151" i="1"/>
  <c r="I1015" i="1"/>
  <c r="I1397" i="1"/>
  <c r="I183" i="1"/>
  <c r="I119" i="1"/>
  <c r="I471" i="1"/>
  <c r="I687" i="1"/>
  <c r="I575" i="1"/>
  <c r="I535" i="1"/>
  <c r="I511" i="1"/>
  <c r="I751" i="1"/>
  <c r="I1103" i="1"/>
  <c r="I1298" i="1"/>
  <c r="I1282" i="1"/>
  <c r="I1266" i="1"/>
  <c r="I1250" i="1"/>
  <c r="I1234" i="1"/>
  <c r="I1218" i="1"/>
  <c r="I1202" i="1"/>
  <c r="I1186" i="1"/>
  <c r="I1170" i="1"/>
  <c r="I1154" i="1"/>
  <c r="I1122" i="1"/>
  <c r="I1106" i="1"/>
  <c r="I1090" i="1"/>
  <c r="I1074" i="1"/>
  <c r="I1058" i="1"/>
  <c r="I1042" i="1"/>
  <c r="I1026" i="1"/>
  <c r="I1010" i="1"/>
  <c r="I994" i="1"/>
  <c r="I962" i="1"/>
  <c r="I946" i="1"/>
  <c r="I930" i="1"/>
  <c r="I914" i="1"/>
  <c r="I898" i="1"/>
  <c r="I882" i="1"/>
  <c r="I866" i="1"/>
  <c r="I850" i="1"/>
  <c r="I834" i="1"/>
  <c r="I818" i="1"/>
  <c r="I802" i="1"/>
  <c r="I786" i="1"/>
  <c r="I770" i="1"/>
  <c r="I754" i="1"/>
  <c r="I738" i="1"/>
  <c r="I722" i="1"/>
  <c r="I690" i="1"/>
  <c r="I658" i="1"/>
  <c r="I642" i="1"/>
  <c r="I610" i="1"/>
  <c r="I578" i="1"/>
  <c r="I562" i="1"/>
  <c r="I546" i="1"/>
  <c r="I514" i="1"/>
  <c r="I498" i="1"/>
  <c r="I482" i="1"/>
  <c r="I466" i="1"/>
  <c r="I450" i="1"/>
  <c r="I434" i="1"/>
  <c r="I418" i="1"/>
  <c r="I402" i="1"/>
  <c r="I386" i="1"/>
  <c r="I370" i="1"/>
  <c r="I354" i="1"/>
  <c r="I338" i="1"/>
  <c r="I322" i="1"/>
  <c r="I306" i="1"/>
  <c r="I290" i="1"/>
  <c r="I258" i="1"/>
  <c r="I242" i="1"/>
  <c r="I226" i="1"/>
  <c r="I210" i="1"/>
  <c r="I194" i="1"/>
  <c r="I178" i="1"/>
  <c r="I162" i="1"/>
  <c r="I146" i="1"/>
  <c r="I130" i="1"/>
  <c r="I114" i="1"/>
  <c r="I98" i="1"/>
  <c r="I82" i="1"/>
  <c r="I66" i="1"/>
  <c r="I50" i="1"/>
  <c r="I34" i="1"/>
  <c r="I18" i="1"/>
  <c r="I2740" i="1"/>
  <c r="I1753" i="1"/>
  <c r="I2675" i="1"/>
  <c r="I2498" i="1"/>
  <c r="I343" i="1"/>
  <c r="I319" i="1"/>
  <c r="I279" i="1"/>
  <c r="I377" i="1"/>
  <c r="I537" i="1"/>
  <c r="I959" i="1"/>
  <c r="I873" i="1"/>
  <c r="I1145" i="1"/>
  <c r="I1079" i="1"/>
  <c r="I1689" i="1"/>
  <c r="I2571" i="1"/>
  <c r="I1678" i="1"/>
  <c r="I1646" i="1"/>
  <c r="I1550" i="1"/>
  <c r="I2827" i="1"/>
  <c r="I2223" i="1"/>
  <c r="I2466" i="1"/>
  <c r="I2820" i="1"/>
  <c r="I2771" i="1"/>
  <c r="I2723" i="1"/>
  <c r="I2659" i="1"/>
  <c r="I2595" i="1"/>
  <c r="I2547" i="1"/>
  <c r="I2467" i="1"/>
  <c r="I2275" i="1"/>
  <c r="I2243" i="1"/>
  <c r="I2051" i="1"/>
  <c r="I1987" i="1"/>
  <c r="I2074" i="1"/>
  <c r="I2451" i="1"/>
  <c r="I2242" i="1"/>
  <c r="I2450" i="1"/>
  <c r="I2323" i="1"/>
  <c r="I2099" i="1"/>
  <c r="I2707" i="1"/>
  <c r="I2322" i="1"/>
  <c r="I2176" i="1"/>
  <c r="I2779" i="1"/>
  <c r="I2715" i="1"/>
  <c r="I2667" i="1"/>
  <c r="I2539" i="1"/>
  <c r="BB9" i="9"/>
  <c r="BE9" i="9" s="1"/>
  <c r="BB10" i="9" s="1"/>
  <c r="BE10" i="9" s="1"/>
  <c r="BB11" i="9" s="1"/>
  <c r="BE11" i="9" s="1"/>
  <c r="BB12" i="9" s="1"/>
  <c r="BE12" i="9" s="1"/>
  <c r="BB13" i="9" s="1"/>
  <c r="BE13" i="9" s="1"/>
  <c r="BB14" i="9" s="1"/>
  <c r="BE14" i="9" s="1"/>
  <c r="BB15" i="9" s="1"/>
  <c r="BE15" i="9" s="1"/>
  <c r="BB16" i="9" s="1"/>
  <c r="BE16" i="9" s="1"/>
  <c r="BB17" i="9" s="1"/>
  <c r="BE17" i="9" s="1"/>
  <c r="BB18" i="9" s="1"/>
  <c r="BE18" i="9" s="1"/>
  <c r="BB19" i="9" s="1"/>
  <c r="BE19" i="9" s="1"/>
  <c r="BB20" i="9" s="1"/>
  <c r="BE20" i="9" s="1"/>
  <c r="BB21" i="9" s="1"/>
  <c r="BE21" i="9" s="1"/>
  <c r="BB22" i="9" s="1"/>
  <c r="BE22" i="9" s="1"/>
  <c r="BB23" i="9" s="1"/>
  <c r="BE23" i="9" s="1"/>
  <c r="BB24" i="9" s="1"/>
  <c r="BE24" i="9" s="1"/>
  <c r="BB25" i="9" s="1"/>
  <c r="BE25" i="9" s="1"/>
  <c r="BB26" i="9" s="1"/>
  <c r="BE26" i="9" s="1"/>
  <c r="BB27" i="9" s="1"/>
  <c r="BE27" i="9" s="1"/>
  <c r="BB28" i="9" s="1"/>
  <c r="BE28" i="9" s="1"/>
  <c r="BB29" i="9" s="1"/>
  <c r="BE29" i="9" s="1"/>
  <c r="BB30" i="9" s="1"/>
  <c r="BE30" i="9" s="1"/>
  <c r="BB31" i="9" s="1"/>
  <c r="BE31" i="9" s="1"/>
  <c r="BB32" i="9" s="1"/>
  <c r="BE32" i="9" s="1"/>
  <c r="BB33" i="9" s="1"/>
  <c r="BE33" i="9" s="1"/>
  <c r="BB34" i="9" s="1"/>
  <c r="BE34" i="9" s="1"/>
  <c r="BB35" i="9" s="1"/>
  <c r="BE35" i="9" s="1"/>
  <c r="BB36" i="9" s="1"/>
  <c r="BE36" i="9" s="1"/>
  <c r="BB37" i="9" s="1"/>
  <c r="BE37" i="9" s="1"/>
  <c r="BB38" i="9" s="1"/>
  <c r="BE38" i="9" s="1"/>
  <c r="BB39" i="9" s="1"/>
  <c r="BE39" i="9" s="1"/>
  <c r="BB40" i="9" s="1"/>
  <c r="BE40" i="9" s="1"/>
  <c r="BB41" i="9" s="1"/>
  <c r="BE41" i="9" s="1"/>
  <c r="BB42" i="9" s="1"/>
  <c r="BE42" i="9" s="1"/>
  <c r="BB43" i="9" s="1"/>
  <c r="BE43" i="9" s="1"/>
  <c r="BB44" i="9" s="1"/>
  <c r="BE44" i="9" s="1"/>
  <c r="BB45" i="9" s="1"/>
  <c r="BE45" i="9" s="1"/>
  <c r="BB46" i="9" s="1"/>
  <c r="BE46" i="9" s="1"/>
  <c r="BB47" i="9" s="1"/>
  <c r="BE47" i="9" s="1"/>
  <c r="BB48" i="9" s="1"/>
  <c r="BE48" i="9" s="1"/>
  <c r="BB49" i="9" s="1"/>
  <c r="BE49" i="9" s="1"/>
  <c r="BB50" i="9" s="1"/>
  <c r="BE50" i="9" s="1"/>
  <c r="BB51" i="9" s="1"/>
  <c r="BE51" i="9" s="1"/>
  <c r="BB52" i="9" s="1"/>
  <c r="BE52" i="9" s="1"/>
  <c r="BB53" i="9" s="1"/>
  <c r="BE53" i="9" s="1"/>
  <c r="BB54" i="9" s="1"/>
  <c r="BE54" i="9" s="1"/>
  <c r="BB55" i="9" s="1"/>
  <c r="BE55" i="9" s="1"/>
  <c r="BB56" i="9" s="1"/>
  <c r="BE56" i="9" s="1"/>
  <c r="BB57" i="9" s="1"/>
  <c r="BE57" i="9" s="1"/>
  <c r="BB58" i="9" s="1"/>
  <c r="BE58" i="9" s="1"/>
  <c r="BB59" i="9" s="1"/>
  <c r="BE59" i="9" s="1"/>
  <c r="BB60" i="9" s="1"/>
  <c r="BE60" i="9" s="1"/>
  <c r="BB61" i="9" s="1"/>
  <c r="BE61" i="9" s="1"/>
  <c r="BB62" i="9" s="1"/>
  <c r="BE62" i="9" s="1"/>
  <c r="BB63" i="9" s="1"/>
  <c r="BE63" i="9" s="1"/>
  <c r="BB64" i="9" s="1"/>
  <c r="BE64" i="9" s="1"/>
  <c r="BB65" i="9" s="1"/>
  <c r="BE65" i="9" s="1"/>
  <c r="BB66" i="9" s="1"/>
  <c r="BE66" i="9" s="1"/>
  <c r="BB67" i="9" s="1"/>
  <c r="BE67" i="9" s="1"/>
  <c r="BB68" i="9" s="1"/>
  <c r="BE68" i="9" s="1"/>
  <c r="BB69" i="9" s="1"/>
  <c r="BE69" i="9" s="1"/>
  <c r="BB70" i="9" s="1"/>
  <c r="BE70" i="9" s="1"/>
  <c r="BB71" i="9" s="1"/>
  <c r="BE71" i="9" s="1"/>
  <c r="BB72" i="9" s="1"/>
  <c r="BE72" i="9" s="1"/>
  <c r="BB73" i="9" s="1"/>
  <c r="BE73" i="9" s="1"/>
  <c r="BB74" i="9" s="1"/>
  <c r="BE74" i="9" s="1"/>
  <c r="BB75" i="9" s="1"/>
  <c r="BE75" i="9" s="1"/>
  <c r="BB76" i="9" s="1"/>
  <c r="BE76" i="9" s="1"/>
  <c r="BB77" i="9" s="1"/>
  <c r="BE77" i="9" s="1"/>
  <c r="BB78" i="9" s="1"/>
  <c r="BE78" i="9" s="1"/>
  <c r="BB79" i="9" s="1"/>
  <c r="BE79" i="9" s="1"/>
  <c r="BB80" i="9" s="1"/>
  <c r="BE80" i="9" s="1"/>
  <c r="BB81" i="9" s="1"/>
  <c r="BE81" i="9" s="1"/>
  <c r="BB82" i="9" s="1"/>
  <c r="BE82" i="9" s="1"/>
  <c r="BB83" i="9" s="1"/>
  <c r="BE83" i="9" s="1"/>
  <c r="BB84" i="9" s="1"/>
  <c r="BE84" i="9" s="1"/>
  <c r="BB85" i="9" s="1"/>
  <c r="BE85" i="9" s="1"/>
  <c r="BB86" i="9" s="1"/>
  <c r="BE86" i="9" s="1"/>
  <c r="BB87" i="9" s="1"/>
  <c r="BE87" i="9" s="1"/>
  <c r="BB88" i="9" s="1"/>
  <c r="BE88" i="9" s="1"/>
  <c r="BB89" i="9" s="1"/>
  <c r="BE89" i="9" s="1"/>
  <c r="BB90" i="9" s="1"/>
  <c r="BE90" i="9" s="1"/>
  <c r="BB91" i="9" s="1"/>
  <c r="BE91" i="9" s="1"/>
  <c r="BB92" i="9" s="1"/>
  <c r="BE92" i="9" s="1"/>
  <c r="BB93" i="9" s="1"/>
  <c r="BE93" i="9" s="1"/>
  <c r="BB94" i="9" s="1"/>
  <c r="BE94" i="9" s="1"/>
  <c r="BB95" i="9" s="1"/>
  <c r="BE95" i="9" s="1"/>
  <c r="BB96" i="9" s="1"/>
  <c r="BE96" i="9" s="1"/>
  <c r="BB97" i="9" s="1"/>
  <c r="BE97" i="9" s="1"/>
  <c r="BB98" i="9" s="1"/>
  <c r="BE98" i="9" s="1"/>
  <c r="BB99" i="9" s="1"/>
  <c r="BE99" i="9" s="1"/>
  <c r="BB100" i="9" s="1"/>
  <c r="BE100" i="9" s="1"/>
  <c r="BB101" i="9" s="1"/>
  <c r="BE101" i="9" s="1"/>
  <c r="BB102" i="9" s="1"/>
  <c r="BE102" i="9" s="1"/>
  <c r="BB103" i="9" s="1"/>
  <c r="BE103" i="9" s="1"/>
  <c r="BB104" i="9" s="1"/>
  <c r="BE104" i="9" s="1"/>
  <c r="BB105" i="9" s="1"/>
  <c r="BE105" i="9" s="1"/>
  <c r="BB106" i="9" s="1"/>
  <c r="BE106" i="9" s="1"/>
  <c r="BB107" i="9" s="1"/>
  <c r="BE107" i="9" s="1"/>
  <c r="BB108" i="9" s="1"/>
  <c r="BE108" i="9" s="1"/>
  <c r="BB109" i="9" s="1"/>
  <c r="BE109" i="9" s="1"/>
  <c r="BB110" i="9" s="1"/>
  <c r="BE110" i="9" s="1"/>
  <c r="BB111" i="9" s="1"/>
  <c r="BE111" i="9" s="1"/>
  <c r="BB112" i="9" s="1"/>
  <c r="BE112" i="9" s="1"/>
  <c r="BB113" i="9" s="1"/>
  <c r="BE113" i="9" s="1"/>
  <c r="BB114" i="9" s="1"/>
  <c r="BE114" i="9" s="1"/>
  <c r="BB115" i="9" s="1"/>
  <c r="BE115" i="9" s="1"/>
  <c r="BB116" i="9" s="1"/>
  <c r="BE116" i="9" s="1"/>
  <c r="BB117" i="9" s="1"/>
  <c r="BE117" i="9" s="1"/>
  <c r="BB118" i="9" s="1"/>
  <c r="BE118" i="9" s="1"/>
  <c r="BB119" i="9" s="1"/>
  <c r="BE119" i="9" s="1"/>
  <c r="BB120" i="9" s="1"/>
  <c r="BE120" i="9" s="1"/>
  <c r="BB121" i="9" s="1"/>
  <c r="BE121" i="9" s="1"/>
  <c r="BB122" i="9" s="1"/>
  <c r="BE122" i="9" s="1"/>
  <c r="BB123" i="9" s="1"/>
  <c r="BE123" i="9" s="1"/>
  <c r="BB124" i="9" s="1"/>
  <c r="BE124" i="9" s="1"/>
  <c r="BB125" i="9" s="1"/>
  <c r="BE125" i="9" s="1"/>
  <c r="BB126" i="9" s="1"/>
  <c r="BE126" i="9" s="1"/>
  <c r="BB127" i="9" s="1"/>
  <c r="BE127" i="9" s="1"/>
  <c r="BB128" i="9" s="1"/>
  <c r="BE128" i="9" s="1"/>
  <c r="BB129" i="9" s="1"/>
  <c r="BE129" i="9" s="1"/>
  <c r="BB130" i="9" s="1"/>
  <c r="BE130" i="9" s="1"/>
  <c r="BB131" i="9" s="1"/>
  <c r="BE131" i="9" s="1"/>
  <c r="BB132" i="9" s="1"/>
  <c r="BE132" i="9" s="1"/>
  <c r="BB133" i="9" s="1"/>
  <c r="BE133" i="9" s="1"/>
  <c r="BB134" i="9" s="1"/>
  <c r="BE134" i="9" s="1"/>
  <c r="BB135" i="9" s="1"/>
  <c r="BE135" i="9" s="1"/>
  <c r="BB136" i="9" s="1"/>
  <c r="BE136" i="9" s="1"/>
  <c r="BB137" i="9" s="1"/>
  <c r="BE137" i="9" s="1"/>
  <c r="BB138" i="9" s="1"/>
  <c r="BE138" i="9" s="1"/>
  <c r="BB139" i="9" s="1"/>
  <c r="BE139" i="9" s="1"/>
  <c r="BB140" i="9" s="1"/>
  <c r="BE140" i="9" s="1"/>
  <c r="BB141" i="9" s="1"/>
  <c r="BE141" i="9" s="1"/>
  <c r="BB142" i="9" s="1"/>
  <c r="BE142" i="9" s="1"/>
  <c r="BB143" i="9" s="1"/>
  <c r="BE143" i="9" s="1"/>
  <c r="BB144" i="9" s="1"/>
  <c r="BE144" i="9" s="1"/>
  <c r="BB145" i="9" s="1"/>
  <c r="BE145" i="9" s="1"/>
  <c r="BB146" i="9" s="1"/>
  <c r="BE146" i="9" s="1"/>
  <c r="BB147" i="9" s="1"/>
  <c r="BE147" i="9" s="1"/>
  <c r="BB148" i="9" s="1"/>
  <c r="BE148" i="9" s="1"/>
  <c r="BB149" i="9" s="1"/>
  <c r="BE149" i="9" s="1"/>
  <c r="BB150" i="9" s="1"/>
  <c r="BE150" i="9" s="1"/>
  <c r="BB151" i="9" s="1"/>
  <c r="BE151" i="9" s="1"/>
  <c r="BB152" i="9" s="1"/>
  <c r="BE152" i="9" s="1"/>
  <c r="BB153" i="9" s="1"/>
  <c r="BE153" i="9" s="1"/>
  <c r="BB154" i="9" s="1"/>
  <c r="BE154" i="9" s="1"/>
  <c r="BB155" i="9" s="1"/>
  <c r="BE155" i="9" s="1"/>
  <c r="BB156" i="9" s="1"/>
  <c r="BE156" i="9" s="1"/>
  <c r="BB157" i="9" s="1"/>
  <c r="BE157" i="9" s="1"/>
  <c r="BB158" i="9" s="1"/>
  <c r="BE158" i="9" s="1"/>
  <c r="BB159" i="9" s="1"/>
  <c r="BE159" i="9" s="1"/>
  <c r="BB160" i="9" s="1"/>
  <c r="BE160" i="9" s="1"/>
  <c r="BB161" i="9" s="1"/>
  <c r="BE161" i="9" s="1"/>
  <c r="BB162" i="9" s="1"/>
  <c r="BE162" i="9" s="1"/>
  <c r="BB163" i="9" s="1"/>
  <c r="BE163" i="9" s="1"/>
  <c r="BB164" i="9" s="1"/>
  <c r="BE164" i="9" s="1"/>
  <c r="BB165" i="9" s="1"/>
  <c r="BE165" i="9" s="1"/>
  <c r="BB166" i="9" s="1"/>
  <c r="BE166" i="9" s="1"/>
  <c r="BB167" i="9" s="1"/>
  <c r="BE167" i="9" s="1"/>
  <c r="BB168" i="9" s="1"/>
  <c r="BE168" i="9" s="1"/>
  <c r="BB169" i="9" s="1"/>
  <c r="BE169" i="9" s="1"/>
  <c r="BB170" i="9" s="1"/>
  <c r="BE170" i="9" s="1"/>
  <c r="BB171" i="9" s="1"/>
  <c r="BE171" i="9" s="1"/>
  <c r="BB172" i="9" s="1"/>
  <c r="BE172" i="9" s="1"/>
  <c r="BB173" i="9" s="1"/>
  <c r="BE173" i="9" s="1"/>
  <c r="BB174" i="9" s="1"/>
  <c r="BE174" i="9" s="1"/>
  <c r="BB175" i="9" s="1"/>
  <c r="BE175" i="9" s="1"/>
  <c r="BB176" i="9" s="1"/>
  <c r="BE176" i="9" s="1"/>
  <c r="BB177" i="9" s="1"/>
  <c r="BE177" i="9" s="1"/>
  <c r="BB178" i="9" s="1"/>
  <c r="BE178" i="9" s="1"/>
  <c r="BB179" i="9" s="1"/>
  <c r="BE179" i="9" s="1"/>
  <c r="BB180" i="9" s="1"/>
  <c r="BE180" i="9" s="1"/>
  <c r="BB181" i="9" s="1"/>
  <c r="BE181" i="9" s="1"/>
  <c r="BB182" i="9" s="1"/>
  <c r="BE182" i="9" s="1"/>
  <c r="BB183" i="9" s="1"/>
  <c r="BE183" i="9" s="1"/>
  <c r="BB184" i="9" s="1"/>
  <c r="BE184" i="9" s="1"/>
  <c r="BB185" i="9" s="1"/>
  <c r="BE185" i="9" s="1"/>
  <c r="BB186" i="9" s="1"/>
  <c r="BE186" i="9" s="1"/>
  <c r="BB187" i="9" s="1"/>
  <c r="BE187" i="9" s="1"/>
  <c r="BB188" i="9" s="1"/>
  <c r="BE188" i="9" s="1"/>
  <c r="BB189" i="9" s="1"/>
  <c r="BE189" i="9" s="1"/>
  <c r="BB190" i="9" s="1"/>
  <c r="BE190" i="9" s="1"/>
  <c r="BB191" i="9" s="1"/>
  <c r="BE191" i="9" s="1"/>
  <c r="BB192" i="9" s="1"/>
  <c r="BE192" i="9" s="1"/>
  <c r="BB193" i="9" s="1"/>
  <c r="BE193" i="9" s="1"/>
  <c r="BB194" i="9" s="1"/>
  <c r="BE194" i="9" s="1"/>
  <c r="BB195" i="9" s="1"/>
  <c r="BE195" i="9" s="1"/>
  <c r="BB196" i="9" s="1"/>
  <c r="BE196" i="9" s="1"/>
  <c r="BB197" i="9" s="1"/>
  <c r="BE197" i="9" s="1"/>
  <c r="BB198" i="9" s="1"/>
  <c r="BE198" i="9" s="1"/>
  <c r="BB199" i="9" s="1"/>
  <c r="BE199" i="9" s="1"/>
  <c r="BB200" i="9" s="1"/>
  <c r="BE200" i="9" s="1"/>
  <c r="BB201" i="9" s="1"/>
  <c r="BE201" i="9" s="1"/>
  <c r="BB202" i="9" s="1"/>
  <c r="BE202" i="9" s="1"/>
  <c r="BB203" i="9" s="1"/>
  <c r="BE203" i="9" s="1"/>
  <c r="BB204" i="9" s="1"/>
  <c r="BE204" i="9" s="1"/>
  <c r="BB205" i="9" s="1"/>
  <c r="BE205" i="9" s="1"/>
  <c r="BB206" i="9" s="1"/>
  <c r="BE206" i="9" s="1"/>
  <c r="BB207" i="9" s="1"/>
  <c r="BE207" i="9" s="1"/>
  <c r="BB208" i="9" s="1"/>
  <c r="BE208" i="9" s="1"/>
  <c r="BB209" i="9" s="1"/>
  <c r="BE209" i="9" s="1"/>
  <c r="BB210" i="9" s="1"/>
  <c r="BE210" i="9" s="1"/>
  <c r="BB211" i="9" s="1"/>
  <c r="BE211" i="9" s="1"/>
  <c r="BB212" i="9" s="1"/>
  <c r="BE212" i="9" s="1"/>
  <c r="BB213" i="9" s="1"/>
  <c r="BE213" i="9" s="1"/>
  <c r="BB214" i="9" s="1"/>
  <c r="BE214" i="9" s="1"/>
  <c r="BB215" i="9" s="1"/>
  <c r="BE215" i="9" s="1"/>
  <c r="BB216" i="9" s="1"/>
  <c r="BE216" i="9" s="1"/>
  <c r="BB217" i="9" s="1"/>
  <c r="BE217" i="9" s="1"/>
  <c r="BB218" i="9" s="1"/>
  <c r="BE218" i="9" s="1"/>
  <c r="BB219" i="9" s="1"/>
  <c r="BE219" i="9" s="1"/>
  <c r="BB220" i="9" s="1"/>
  <c r="BE220" i="9" s="1"/>
  <c r="BB221" i="9" s="1"/>
  <c r="BE221" i="9" s="1"/>
  <c r="BB222" i="9" s="1"/>
  <c r="BE222" i="9" s="1"/>
  <c r="BB223" i="9" s="1"/>
  <c r="BE223" i="9" s="1"/>
  <c r="BB224" i="9" s="1"/>
  <c r="BE224" i="9" s="1"/>
  <c r="BB225" i="9" s="1"/>
  <c r="BE225" i="9" s="1"/>
  <c r="BB226" i="9" s="1"/>
  <c r="BE226" i="9" s="1"/>
  <c r="BB227" i="9" s="1"/>
  <c r="BE227" i="9" s="1"/>
  <c r="BB228" i="9" s="1"/>
  <c r="BE228" i="9" s="1"/>
  <c r="BB229" i="9" s="1"/>
  <c r="BE229" i="9" s="1"/>
  <c r="BB230" i="9" s="1"/>
  <c r="BE230" i="9" s="1"/>
  <c r="BB231" i="9" s="1"/>
  <c r="BE231" i="9" s="1"/>
  <c r="BB232" i="9" s="1"/>
  <c r="BE232" i="9" s="1"/>
  <c r="BB233" i="9" s="1"/>
  <c r="BE233" i="9" s="1"/>
  <c r="BB234" i="9" s="1"/>
  <c r="BE234" i="9" s="1"/>
  <c r="BB235" i="9" s="1"/>
  <c r="BE235" i="9" s="1"/>
  <c r="BB236" i="9" s="1"/>
  <c r="BE236" i="9" s="1"/>
  <c r="BB237" i="9" s="1"/>
  <c r="BE237" i="9" s="1"/>
  <c r="BB238" i="9" s="1"/>
  <c r="BE238" i="9" s="1"/>
  <c r="BB239" i="9" s="1"/>
  <c r="BE239" i="9" s="1"/>
  <c r="BB240" i="9" s="1"/>
  <c r="BE240" i="9" s="1"/>
  <c r="BB241" i="9" s="1"/>
  <c r="BE241" i="9" s="1"/>
  <c r="BB242" i="9" s="1"/>
  <c r="BE242" i="9" s="1"/>
  <c r="BB243" i="9" s="1"/>
  <c r="BE243" i="9" s="1"/>
  <c r="BB244" i="9" s="1"/>
  <c r="BE244" i="9" s="1"/>
  <c r="BB245" i="9" s="1"/>
  <c r="BE245" i="9" s="1"/>
  <c r="BB246" i="9" s="1"/>
  <c r="BE246" i="9" s="1"/>
  <c r="BB247" i="9" s="1"/>
  <c r="BE247" i="9" s="1"/>
  <c r="BB248" i="9" s="1"/>
  <c r="BE248" i="9" s="1"/>
  <c r="BB249" i="9" s="1"/>
  <c r="BE249" i="9" s="1"/>
  <c r="BB250" i="9" s="1"/>
  <c r="BE250" i="9" s="1"/>
  <c r="BB251" i="9" s="1"/>
  <c r="BE251" i="9" s="1"/>
  <c r="BB252" i="9" s="1"/>
  <c r="BE252" i="9" s="1"/>
  <c r="BB253" i="9" s="1"/>
  <c r="BE253" i="9" s="1"/>
  <c r="BB254" i="9" s="1"/>
  <c r="BE254" i="9" s="1"/>
  <c r="BB255" i="9" s="1"/>
  <c r="BE255" i="9" s="1"/>
  <c r="BB256" i="9" s="1"/>
  <c r="BE256" i="9" s="1"/>
  <c r="BB257" i="9" s="1"/>
  <c r="BE257" i="9" s="1"/>
  <c r="BB258" i="9" s="1"/>
  <c r="BE258" i="9" s="1"/>
  <c r="BB259" i="9" s="1"/>
  <c r="BE259" i="9" s="1"/>
  <c r="BB260" i="9" s="1"/>
  <c r="BE260" i="9" s="1"/>
  <c r="BB261" i="9" s="1"/>
  <c r="BE261" i="9" s="1"/>
  <c r="BB262" i="9" s="1"/>
  <c r="BE262" i="9" s="1"/>
  <c r="BB263" i="9" s="1"/>
  <c r="BE263" i="9" s="1"/>
  <c r="BB264" i="9" s="1"/>
  <c r="BE264" i="9" s="1"/>
  <c r="BB265" i="9" s="1"/>
  <c r="BE265" i="9" s="1"/>
  <c r="BB266" i="9" s="1"/>
  <c r="BE266" i="9" s="1"/>
  <c r="BB267" i="9" s="1"/>
  <c r="BE267" i="9" s="1"/>
  <c r="BB268" i="9" s="1"/>
  <c r="BE268" i="9" s="1"/>
  <c r="BB269" i="9" s="1"/>
  <c r="BE269" i="9" s="1"/>
  <c r="BB270" i="9" s="1"/>
  <c r="BE270" i="9" s="1"/>
  <c r="BB271" i="9" s="1"/>
  <c r="BE271" i="9" s="1"/>
  <c r="BB272" i="9" s="1"/>
  <c r="BE272" i="9" s="1"/>
  <c r="BB273" i="9" s="1"/>
  <c r="BE273" i="9" s="1"/>
  <c r="BB274" i="9" s="1"/>
  <c r="BE274" i="9" s="1"/>
  <c r="BB275" i="9" s="1"/>
  <c r="BE275" i="9" s="1"/>
  <c r="BB276" i="9" s="1"/>
  <c r="BE276" i="9" s="1"/>
  <c r="BB277" i="9" s="1"/>
  <c r="BE277" i="9" s="1"/>
  <c r="BB278" i="9" s="1"/>
  <c r="BE278" i="9" s="1"/>
  <c r="BB279" i="9" s="1"/>
  <c r="BE279" i="9" s="1"/>
  <c r="BB280" i="9" s="1"/>
  <c r="BE280" i="9" s="1"/>
  <c r="BB281" i="9" s="1"/>
  <c r="BE281" i="9" s="1"/>
  <c r="BB282" i="9" s="1"/>
  <c r="BE282" i="9" s="1"/>
  <c r="BB283" i="9" s="1"/>
  <c r="BE283" i="9" s="1"/>
  <c r="BB284" i="9" s="1"/>
  <c r="BE284" i="9" s="1"/>
  <c r="BB285" i="9" s="1"/>
  <c r="BE285" i="9" s="1"/>
  <c r="BB286" i="9" s="1"/>
  <c r="BE286" i="9" s="1"/>
  <c r="BB287" i="9" s="1"/>
  <c r="BE287" i="9" s="1"/>
  <c r="BB288" i="9" s="1"/>
  <c r="BE288" i="9" s="1"/>
  <c r="BB289" i="9" s="1"/>
  <c r="BE289" i="9" s="1"/>
  <c r="BB290" i="9" s="1"/>
  <c r="BE290" i="9" s="1"/>
  <c r="BB291" i="9" s="1"/>
  <c r="BE291" i="9" s="1"/>
  <c r="BB292" i="9" s="1"/>
  <c r="BE292" i="9" s="1"/>
  <c r="BB293" i="9" s="1"/>
  <c r="BE293" i="9" s="1"/>
  <c r="BB294" i="9" s="1"/>
  <c r="BE294" i="9" s="1"/>
  <c r="BB295" i="9" s="1"/>
  <c r="BE295" i="9" s="1"/>
  <c r="BB296" i="9" s="1"/>
  <c r="BE296" i="9" s="1"/>
  <c r="BB297" i="9" s="1"/>
  <c r="BE297" i="9" s="1"/>
  <c r="BB298" i="9" s="1"/>
  <c r="BE298" i="9" s="1"/>
  <c r="BB299" i="9" s="1"/>
  <c r="BE299" i="9" s="1"/>
  <c r="BB300" i="9" s="1"/>
  <c r="BE300" i="9" s="1"/>
  <c r="BB301" i="9" s="1"/>
  <c r="BE301" i="9" s="1"/>
  <c r="BB302" i="9" s="1"/>
  <c r="BE302" i="9" s="1"/>
  <c r="BB303" i="9" s="1"/>
  <c r="BE303" i="9" s="1"/>
  <c r="BB304" i="9" s="1"/>
  <c r="BE304" i="9" s="1"/>
  <c r="BB305" i="9" s="1"/>
  <c r="BE305" i="9" s="1"/>
  <c r="BB306" i="9" s="1"/>
  <c r="BE306" i="9" s="1"/>
  <c r="BB307" i="9" s="1"/>
  <c r="BE307" i="9" s="1"/>
  <c r="BB308" i="9" s="1"/>
  <c r="BE308" i="9" s="1"/>
  <c r="BB309" i="9" s="1"/>
  <c r="BE309" i="9" s="1"/>
  <c r="BB310" i="9" s="1"/>
  <c r="BE310" i="9" s="1"/>
  <c r="BB311" i="9" s="1"/>
  <c r="BE311" i="9" s="1"/>
  <c r="BB312" i="9" s="1"/>
  <c r="BE312" i="9" s="1"/>
  <c r="BB313" i="9" s="1"/>
  <c r="BE313" i="9" s="1"/>
  <c r="BB314" i="9" s="1"/>
  <c r="BE314" i="9" s="1"/>
  <c r="BB315" i="9" s="1"/>
  <c r="BE315" i="9" s="1"/>
  <c r="BB316" i="9" s="1"/>
  <c r="BE316" i="9" s="1"/>
  <c r="BB317" i="9" s="1"/>
  <c r="BE317" i="9" s="1"/>
  <c r="BB318" i="9" s="1"/>
  <c r="BE318" i="9" s="1"/>
  <c r="BB319" i="9" s="1"/>
  <c r="BE319" i="9" s="1"/>
  <c r="BB320" i="9" s="1"/>
  <c r="BE320" i="9" s="1"/>
  <c r="BB321" i="9" s="1"/>
  <c r="BE321" i="9" s="1"/>
  <c r="BB322" i="9" s="1"/>
  <c r="BE322" i="9" s="1"/>
  <c r="BB323" i="9" s="1"/>
  <c r="BE323" i="9" s="1"/>
  <c r="BB324" i="9" s="1"/>
  <c r="BE324" i="9" s="1"/>
  <c r="BB325" i="9" s="1"/>
  <c r="BE325" i="9" s="1"/>
  <c r="BB326" i="9" s="1"/>
  <c r="BE326" i="9" s="1"/>
  <c r="BB327" i="9" s="1"/>
  <c r="BE327" i="9" s="1"/>
  <c r="BB328" i="9" s="1"/>
  <c r="BE328" i="9" s="1"/>
  <c r="BB329" i="9" s="1"/>
  <c r="BE329" i="9" s="1"/>
  <c r="BB330" i="9" s="1"/>
  <c r="BE330" i="9" s="1"/>
  <c r="BB331" i="9" s="1"/>
  <c r="BE331" i="9" s="1"/>
  <c r="BB332" i="9" s="1"/>
  <c r="BE332" i="9" s="1"/>
  <c r="BB333" i="9" s="1"/>
  <c r="BE333" i="9" s="1"/>
  <c r="BB334" i="9" s="1"/>
  <c r="BE334" i="9" s="1"/>
  <c r="BB335" i="9" s="1"/>
  <c r="BE335" i="9" s="1"/>
  <c r="BB336" i="9" s="1"/>
  <c r="BE336" i="9" s="1"/>
  <c r="BB337" i="9" s="1"/>
  <c r="BE337" i="9" s="1"/>
  <c r="BB338" i="9" s="1"/>
  <c r="BE338" i="9" s="1"/>
  <c r="BB339" i="9" s="1"/>
  <c r="BE339" i="9" s="1"/>
  <c r="BB340" i="9" s="1"/>
  <c r="BE340" i="9" s="1"/>
  <c r="BB341" i="9" s="1"/>
  <c r="BE341" i="9" s="1"/>
  <c r="BB342" i="9" s="1"/>
  <c r="BE342" i="9" s="1"/>
  <c r="BB343" i="9" s="1"/>
  <c r="BE343" i="9" s="1"/>
  <c r="BB344" i="9" s="1"/>
  <c r="BE344" i="9" s="1"/>
  <c r="BB345" i="9" s="1"/>
  <c r="BE345" i="9" s="1"/>
  <c r="BB346" i="9" s="1"/>
  <c r="BE346" i="9" s="1"/>
  <c r="BB347" i="9" s="1"/>
  <c r="BE347" i="9" s="1"/>
  <c r="BB348" i="9" s="1"/>
  <c r="BE348" i="9" s="1"/>
  <c r="BB349" i="9" s="1"/>
  <c r="BE349" i="9" s="1"/>
  <c r="BB350" i="9" s="1"/>
  <c r="BE350" i="9" s="1"/>
  <c r="BB351" i="9" s="1"/>
  <c r="BE351" i="9" s="1"/>
  <c r="BB352" i="9" s="1"/>
  <c r="BE352" i="9" s="1"/>
  <c r="BB353" i="9" s="1"/>
  <c r="BE353" i="9" s="1"/>
  <c r="BB354" i="9" s="1"/>
  <c r="BE354" i="9" s="1"/>
  <c r="BB355" i="9" s="1"/>
  <c r="BE355" i="9" s="1"/>
  <c r="BB356" i="9" s="1"/>
  <c r="BE356" i="9" s="1"/>
  <c r="BB357" i="9" s="1"/>
  <c r="BE357" i="9" s="1"/>
  <c r="BB358" i="9" s="1"/>
  <c r="BE358" i="9" s="1"/>
  <c r="BB359" i="9" s="1"/>
  <c r="BE359" i="9" s="1"/>
  <c r="BB360" i="9" s="1"/>
  <c r="BE360" i="9" s="1"/>
  <c r="BB361" i="9" s="1"/>
  <c r="BE361" i="9" s="1"/>
  <c r="BB362" i="9" s="1"/>
  <c r="BE362" i="9" s="1"/>
  <c r="BB363" i="9" s="1"/>
  <c r="BE363" i="9" s="1"/>
  <c r="BB364" i="9" s="1"/>
  <c r="BE364" i="9" s="1"/>
  <c r="BB365" i="9" s="1"/>
  <c r="BE365" i="9" s="1"/>
  <c r="BB366" i="9" s="1"/>
  <c r="BE366" i="9" s="1"/>
  <c r="BB367" i="9" s="1"/>
  <c r="BE367" i="9" s="1"/>
  <c r="BB368" i="9" s="1"/>
  <c r="BE368" i="9" s="1"/>
  <c r="BI3" i="9"/>
  <c r="BF4" i="9" s="1"/>
  <c r="BI4" i="9" s="1"/>
  <c r="BF5" i="9" s="1"/>
  <c r="BI5" i="9" s="1"/>
  <c r="BF6" i="9" s="1"/>
  <c r="BI6" i="9" s="1"/>
  <c r="BF7" i="9" s="1"/>
  <c r="BI7" i="9" s="1"/>
  <c r="BF8" i="9" s="1"/>
  <c r="BI8" i="9" s="1"/>
  <c r="BF9" i="9" s="1"/>
  <c r="BI9" i="9" s="1"/>
  <c r="BF10" i="9" s="1"/>
  <c r="BI10" i="9" s="1"/>
  <c r="BF11" i="9" s="1"/>
  <c r="BI11" i="9" s="1"/>
  <c r="BF12" i="9" s="1"/>
  <c r="CC5" i="9"/>
  <c r="BZ6" i="9" s="1"/>
  <c r="CC6" i="9" s="1"/>
  <c r="BZ7" i="9" s="1"/>
  <c r="CC7" i="9" s="1"/>
  <c r="BZ8" i="9" s="1"/>
  <c r="CC8" i="9" s="1"/>
  <c r="BZ9" i="9" s="1"/>
  <c r="CC9" i="9" s="1"/>
  <c r="BZ10" i="9" s="1"/>
  <c r="CC10" i="9" s="1"/>
  <c r="BZ11" i="9" s="1"/>
  <c r="CC11" i="9" s="1"/>
  <c r="BZ12" i="9" s="1"/>
  <c r="CC12" i="9" s="1"/>
  <c r="BZ13" i="9" s="1"/>
  <c r="CC13" i="9" s="1"/>
  <c r="BZ14" i="9" s="1"/>
  <c r="CC14" i="9" s="1"/>
  <c r="BZ15" i="9" s="1"/>
  <c r="CC15" i="9" s="1"/>
  <c r="BZ16" i="9" s="1"/>
  <c r="CC16" i="9" s="1"/>
  <c r="BZ17" i="9" s="1"/>
  <c r="CC17" i="9" s="1"/>
  <c r="BZ18" i="9" s="1"/>
  <c r="CC18" i="9" s="1"/>
  <c r="BZ19" i="9" s="1"/>
  <c r="CC19" i="9" s="1"/>
  <c r="BZ20" i="9" s="1"/>
  <c r="CC20" i="9" s="1"/>
  <c r="BZ21" i="9" s="1"/>
  <c r="CC21" i="9" s="1"/>
  <c r="BZ22" i="9" s="1"/>
  <c r="CC22" i="9" s="1"/>
  <c r="BZ23" i="9" s="1"/>
  <c r="CC23" i="9" s="1"/>
  <c r="BZ24" i="9" s="1"/>
  <c r="CC24" i="9" s="1"/>
  <c r="BZ25" i="9" s="1"/>
  <c r="CC25" i="9" s="1"/>
  <c r="BZ26" i="9" s="1"/>
  <c r="CC26" i="9" s="1"/>
  <c r="BZ27" i="9" s="1"/>
  <c r="CC27" i="9" s="1"/>
  <c r="BZ28" i="9" s="1"/>
  <c r="CC28" i="9" s="1"/>
  <c r="BZ29" i="9" s="1"/>
  <c r="CC29" i="9" s="1"/>
  <c r="BZ30" i="9" s="1"/>
  <c r="CC30" i="9" s="1"/>
  <c r="BZ31" i="9" s="1"/>
  <c r="CC31" i="9" s="1"/>
  <c r="BZ32" i="9" s="1"/>
  <c r="CC32" i="9" s="1"/>
  <c r="BZ33" i="9" s="1"/>
  <c r="CC33" i="9" s="1"/>
  <c r="BZ34" i="9" s="1"/>
  <c r="CC34" i="9" s="1"/>
  <c r="BZ35" i="9" s="1"/>
  <c r="CC35" i="9" s="1"/>
  <c r="BZ36" i="9" s="1"/>
  <c r="CC36" i="9" s="1"/>
  <c r="BZ37" i="9" s="1"/>
  <c r="CC37" i="9" s="1"/>
  <c r="BZ38" i="9" s="1"/>
  <c r="CC38" i="9" s="1"/>
  <c r="BZ39" i="9" s="1"/>
  <c r="CC39" i="9" s="1"/>
  <c r="BZ40" i="9" s="1"/>
  <c r="CC40" i="9" s="1"/>
  <c r="BZ41" i="9" s="1"/>
  <c r="CC41" i="9" s="1"/>
  <c r="BZ42" i="9" s="1"/>
  <c r="CC42" i="9" s="1"/>
  <c r="BZ43" i="9" s="1"/>
  <c r="CC43" i="9" s="1"/>
  <c r="BZ44" i="9" s="1"/>
  <c r="CC44" i="9" s="1"/>
  <c r="BZ45" i="9" s="1"/>
  <c r="CC45" i="9" s="1"/>
  <c r="BZ46" i="9" s="1"/>
  <c r="CC46" i="9" s="1"/>
  <c r="BZ47" i="9" s="1"/>
  <c r="CC47" i="9" s="1"/>
  <c r="BZ48" i="9" s="1"/>
  <c r="CC48" i="9" s="1"/>
  <c r="BZ49" i="9" s="1"/>
  <c r="CC49" i="9" s="1"/>
  <c r="BZ50" i="9" s="1"/>
  <c r="CC50" i="9" s="1"/>
  <c r="BZ51" i="9" s="1"/>
  <c r="CC51" i="9" s="1"/>
  <c r="BZ52" i="9" s="1"/>
  <c r="CC52" i="9" s="1"/>
  <c r="BZ53" i="9" s="1"/>
  <c r="CC53" i="9" s="1"/>
  <c r="BZ54" i="9" s="1"/>
  <c r="CC54" i="9" s="1"/>
  <c r="BZ55" i="9" s="1"/>
  <c r="CC55" i="9" s="1"/>
  <c r="BZ56" i="9" s="1"/>
  <c r="CC56" i="9" s="1"/>
  <c r="BZ57" i="9" s="1"/>
  <c r="CC57" i="9" s="1"/>
  <c r="BZ58" i="9" s="1"/>
  <c r="CC58" i="9" s="1"/>
  <c r="BZ59" i="9" s="1"/>
  <c r="CC59" i="9" s="1"/>
  <c r="BZ60" i="9" s="1"/>
  <c r="CC60" i="9" s="1"/>
  <c r="BZ61" i="9" s="1"/>
  <c r="CC61" i="9" s="1"/>
  <c r="BZ62" i="9" s="1"/>
  <c r="CC62" i="9" s="1"/>
  <c r="BZ63" i="9" s="1"/>
  <c r="CC63" i="9" s="1"/>
  <c r="BZ64" i="9" s="1"/>
  <c r="CC64" i="9" s="1"/>
  <c r="BZ65" i="9" s="1"/>
  <c r="CC65" i="9" s="1"/>
  <c r="BZ66" i="9" s="1"/>
  <c r="CC66" i="9" s="1"/>
  <c r="BZ67" i="9" s="1"/>
  <c r="CC67" i="9" s="1"/>
  <c r="BZ68" i="9" s="1"/>
  <c r="CC68" i="9" s="1"/>
  <c r="BZ69" i="9" s="1"/>
  <c r="CC69" i="9" s="1"/>
  <c r="BZ70" i="9" s="1"/>
  <c r="CC70" i="9" s="1"/>
  <c r="BZ71" i="9" s="1"/>
  <c r="CC71" i="9" s="1"/>
  <c r="BZ72" i="9" s="1"/>
  <c r="CC72" i="9" s="1"/>
  <c r="BZ73" i="9" s="1"/>
  <c r="CC73" i="9" s="1"/>
  <c r="BZ74" i="9" s="1"/>
  <c r="CC74" i="9" s="1"/>
  <c r="BZ75" i="9" s="1"/>
  <c r="CC75" i="9" s="1"/>
  <c r="BZ76" i="9" s="1"/>
  <c r="CC76" i="9" s="1"/>
  <c r="BZ77" i="9" s="1"/>
  <c r="CC77" i="9" s="1"/>
  <c r="BZ78" i="9" s="1"/>
  <c r="CC78" i="9" s="1"/>
  <c r="BZ79" i="9" s="1"/>
  <c r="CC79" i="9" s="1"/>
  <c r="BZ80" i="9" s="1"/>
  <c r="CC80" i="9" s="1"/>
  <c r="BZ81" i="9" s="1"/>
  <c r="CC81" i="9" s="1"/>
  <c r="BZ82" i="9" s="1"/>
  <c r="CC82" i="9" s="1"/>
  <c r="BZ83" i="9" s="1"/>
  <c r="CC83" i="9" s="1"/>
  <c r="BZ84" i="9" s="1"/>
  <c r="CC84" i="9" s="1"/>
  <c r="BZ85" i="9" s="1"/>
  <c r="CC85" i="9" s="1"/>
  <c r="BZ86" i="9" s="1"/>
  <c r="CC86" i="9" s="1"/>
  <c r="BZ87" i="9" s="1"/>
  <c r="CC87" i="9" s="1"/>
  <c r="BZ88" i="9" s="1"/>
  <c r="CC88" i="9" s="1"/>
  <c r="BZ89" i="9" s="1"/>
  <c r="CC89" i="9" s="1"/>
  <c r="BZ90" i="9" s="1"/>
  <c r="CC90" i="9" s="1"/>
  <c r="BZ91" i="9" s="1"/>
  <c r="CC91" i="9" s="1"/>
  <c r="BZ92" i="9" s="1"/>
  <c r="CC92" i="9" s="1"/>
  <c r="BZ93" i="9" s="1"/>
  <c r="CC93" i="9" s="1"/>
  <c r="BZ94" i="9" s="1"/>
  <c r="CC94" i="9" s="1"/>
  <c r="BZ95" i="9" s="1"/>
  <c r="CC95" i="9" s="1"/>
  <c r="BZ96" i="9" s="1"/>
  <c r="CC96" i="9" s="1"/>
  <c r="BZ97" i="9" s="1"/>
  <c r="CC97" i="9" s="1"/>
  <c r="BZ98" i="9" s="1"/>
  <c r="CC98" i="9" s="1"/>
  <c r="BZ99" i="9" s="1"/>
  <c r="CC99" i="9" s="1"/>
  <c r="BZ100" i="9" s="1"/>
  <c r="CC100" i="9" s="1"/>
  <c r="BZ101" i="9" s="1"/>
  <c r="CC101" i="9" s="1"/>
  <c r="BZ102" i="9" s="1"/>
  <c r="CC102" i="9" s="1"/>
  <c r="BZ103" i="9" s="1"/>
  <c r="CC103" i="9" s="1"/>
  <c r="BZ104" i="9" s="1"/>
  <c r="CC104" i="9" s="1"/>
  <c r="BZ105" i="9" s="1"/>
  <c r="CC105" i="9" s="1"/>
  <c r="BZ106" i="9" s="1"/>
  <c r="CC106" i="9" s="1"/>
  <c r="BZ107" i="9" s="1"/>
  <c r="CC107" i="9" s="1"/>
  <c r="BZ108" i="9" s="1"/>
  <c r="CC108" i="9" s="1"/>
  <c r="BZ109" i="9" s="1"/>
  <c r="CC109" i="9" s="1"/>
  <c r="BZ110" i="9" s="1"/>
  <c r="CC110" i="9" s="1"/>
  <c r="BZ111" i="9" s="1"/>
  <c r="CC111" i="9" s="1"/>
  <c r="BZ112" i="9" s="1"/>
  <c r="CC112" i="9" s="1"/>
  <c r="BZ113" i="9" s="1"/>
  <c r="CC113" i="9" s="1"/>
  <c r="BZ114" i="9" s="1"/>
  <c r="CC114" i="9" s="1"/>
  <c r="BZ115" i="9" s="1"/>
  <c r="CC115" i="9" s="1"/>
  <c r="BZ116" i="9" s="1"/>
  <c r="CC116" i="9" s="1"/>
  <c r="BZ117" i="9" s="1"/>
  <c r="CC117" i="9" s="1"/>
  <c r="BZ118" i="9" s="1"/>
  <c r="CC118" i="9" s="1"/>
  <c r="BZ119" i="9" s="1"/>
  <c r="CC119" i="9" s="1"/>
  <c r="BZ120" i="9" s="1"/>
  <c r="CC120" i="9" s="1"/>
  <c r="BZ121" i="9" s="1"/>
  <c r="CC121" i="9" s="1"/>
  <c r="BZ122" i="9" s="1"/>
  <c r="CC122" i="9" s="1"/>
  <c r="BZ123" i="9" s="1"/>
  <c r="CC123" i="9" s="1"/>
  <c r="BZ124" i="9" s="1"/>
  <c r="CC124" i="9" s="1"/>
  <c r="BZ125" i="9" s="1"/>
  <c r="CC125" i="9" s="1"/>
  <c r="BZ126" i="9" s="1"/>
  <c r="CC126" i="9" s="1"/>
  <c r="BZ127" i="9" s="1"/>
  <c r="CC127" i="9" s="1"/>
  <c r="BZ128" i="9" s="1"/>
  <c r="CC128" i="9" s="1"/>
  <c r="BZ129" i="9" s="1"/>
  <c r="CC129" i="9" s="1"/>
  <c r="BZ130" i="9" s="1"/>
  <c r="CC130" i="9" s="1"/>
  <c r="BZ131" i="9" s="1"/>
  <c r="CC131" i="9" s="1"/>
  <c r="BZ132" i="9" s="1"/>
  <c r="CC132" i="9" s="1"/>
  <c r="BZ133" i="9" s="1"/>
  <c r="CC133" i="9" s="1"/>
  <c r="BZ134" i="9" s="1"/>
  <c r="CC134" i="9" s="1"/>
  <c r="BZ135" i="9" s="1"/>
  <c r="CC135" i="9" s="1"/>
  <c r="BZ136" i="9" s="1"/>
  <c r="CC136" i="9" s="1"/>
  <c r="BZ137" i="9" s="1"/>
  <c r="CC137" i="9" s="1"/>
  <c r="BZ138" i="9" s="1"/>
  <c r="CC138" i="9" s="1"/>
  <c r="BZ139" i="9" s="1"/>
  <c r="CC139" i="9" s="1"/>
  <c r="BZ140" i="9" s="1"/>
  <c r="CC140" i="9" s="1"/>
  <c r="BZ141" i="9" s="1"/>
  <c r="CC141" i="9" s="1"/>
  <c r="BZ142" i="9" s="1"/>
  <c r="CC142" i="9" s="1"/>
  <c r="BZ143" i="9" s="1"/>
  <c r="CC143" i="9" s="1"/>
  <c r="BZ144" i="9" s="1"/>
  <c r="CC144" i="9" s="1"/>
  <c r="BZ145" i="9" s="1"/>
  <c r="CC145" i="9" s="1"/>
  <c r="BZ146" i="9" s="1"/>
  <c r="CC146" i="9" s="1"/>
  <c r="BZ147" i="9" s="1"/>
  <c r="CC147" i="9" s="1"/>
  <c r="BZ148" i="9" s="1"/>
  <c r="CC148" i="9" s="1"/>
  <c r="BZ149" i="9" s="1"/>
  <c r="CC149" i="9" s="1"/>
  <c r="BZ150" i="9" s="1"/>
  <c r="CC150" i="9" s="1"/>
  <c r="BZ151" i="9" s="1"/>
  <c r="CC151" i="9" s="1"/>
  <c r="BZ152" i="9" s="1"/>
  <c r="CC152" i="9" s="1"/>
  <c r="BZ153" i="9" s="1"/>
  <c r="CC153" i="9" s="1"/>
  <c r="BZ154" i="9" s="1"/>
  <c r="CC154" i="9" s="1"/>
  <c r="BZ155" i="9" s="1"/>
  <c r="CC155" i="9" s="1"/>
  <c r="BZ156" i="9" s="1"/>
  <c r="CC156" i="9" s="1"/>
  <c r="BZ157" i="9" s="1"/>
  <c r="CC157" i="9" s="1"/>
  <c r="BZ158" i="9" s="1"/>
  <c r="CC158" i="9" s="1"/>
  <c r="BZ159" i="9" s="1"/>
  <c r="CC159" i="9" s="1"/>
  <c r="BZ160" i="9" s="1"/>
  <c r="CC160" i="9" s="1"/>
  <c r="BZ161" i="9" s="1"/>
  <c r="CC161" i="9" s="1"/>
  <c r="BZ162" i="9" s="1"/>
  <c r="CC162" i="9" s="1"/>
  <c r="BZ163" i="9" s="1"/>
  <c r="CC163" i="9" s="1"/>
  <c r="BZ164" i="9" s="1"/>
  <c r="CC164" i="9" s="1"/>
  <c r="BZ165" i="9" s="1"/>
  <c r="CC165" i="9" s="1"/>
  <c r="BZ166" i="9" s="1"/>
  <c r="CC166" i="9" s="1"/>
  <c r="BZ167" i="9" s="1"/>
  <c r="CC167" i="9" s="1"/>
  <c r="BZ168" i="9" s="1"/>
  <c r="CC168" i="9" s="1"/>
  <c r="BZ169" i="9" s="1"/>
  <c r="CC169" i="9" s="1"/>
  <c r="BZ170" i="9" s="1"/>
  <c r="CC170" i="9" s="1"/>
  <c r="BZ171" i="9" s="1"/>
  <c r="CC171" i="9" s="1"/>
  <c r="BZ172" i="9" s="1"/>
  <c r="CC172" i="9" s="1"/>
  <c r="BZ173" i="9" s="1"/>
  <c r="CC173" i="9" s="1"/>
  <c r="BZ174" i="9" s="1"/>
  <c r="CC174" i="9" s="1"/>
  <c r="BZ175" i="9" s="1"/>
  <c r="CC175" i="9" s="1"/>
  <c r="BZ176" i="9" s="1"/>
  <c r="CC176" i="9" s="1"/>
  <c r="BZ177" i="9" s="1"/>
  <c r="CC177" i="9" s="1"/>
  <c r="BZ178" i="9" s="1"/>
  <c r="CC178" i="9" s="1"/>
  <c r="BZ179" i="9" s="1"/>
  <c r="CC179" i="9" s="1"/>
  <c r="BZ180" i="9" s="1"/>
  <c r="CC180" i="9" s="1"/>
  <c r="BZ181" i="9" s="1"/>
  <c r="CC181" i="9" s="1"/>
  <c r="BZ182" i="9" s="1"/>
  <c r="CC182" i="9" s="1"/>
  <c r="BZ183" i="9" s="1"/>
  <c r="CC183" i="9" s="1"/>
  <c r="BZ184" i="9" s="1"/>
  <c r="CC184" i="9" s="1"/>
  <c r="BZ185" i="9" s="1"/>
  <c r="CC185" i="9" s="1"/>
  <c r="BZ186" i="9" s="1"/>
  <c r="CC186" i="9" s="1"/>
  <c r="BZ187" i="9" s="1"/>
  <c r="CC187" i="9" s="1"/>
  <c r="BZ188" i="9" s="1"/>
  <c r="CC188" i="9" s="1"/>
  <c r="BZ189" i="9" s="1"/>
  <c r="CC189" i="9" s="1"/>
  <c r="BZ190" i="9" s="1"/>
  <c r="CC190" i="9" s="1"/>
  <c r="BZ191" i="9" s="1"/>
  <c r="CC191" i="9" s="1"/>
  <c r="BZ192" i="9" s="1"/>
  <c r="CC192" i="9" s="1"/>
  <c r="BZ193" i="9" s="1"/>
  <c r="CC193" i="9" s="1"/>
  <c r="BZ194" i="9" s="1"/>
  <c r="CC194" i="9" s="1"/>
  <c r="BZ195" i="9" s="1"/>
  <c r="CC195" i="9" s="1"/>
  <c r="BZ196" i="9" s="1"/>
  <c r="CC196" i="9" s="1"/>
  <c r="BZ197" i="9" s="1"/>
  <c r="CC197" i="9" s="1"/>
  <c r="BZ198" i="9" s="1"/>
  <c r="CC198" i="9" s="1"/>
  <c r="BZ199" i="9" s="1"/>
  <c r="CC199" i="9" s="1"/>
  <c r="BZ200" i="9" s="1"/>
  <c r="CC200" i="9" s="1"/>
  <c r="BZ201" i="9" s="1"/>
  <c r="CC201" i="9" s="1"/>
  <c r="BZ202" i="9" s="1"/>
  <c r="CC202" i="9" s="1"/>
  <c r="BZ203" i="9" s="1"/>
  <c r="CC203" i="9" s="1"/>
  <c r="BZ204" i="9" s="1"/>
  <c r="CC204" i="9" s="1"/>
  <c r="BZ205" i="9" s="1"/>
  <c r="CC205" i="9" s="1"/>
  <c r="BZ206" i="9" s="1"/>
  <c r="CC206" i="9" s="1"/>
  <c r="BZ207" i="9" s="1"/>
  <c r="CC207" i="9" s="1"/>
  <c r="BZ208" i="9" s="1"/>
  <c r="CC208" i="9" s="1"/>
  <c r="BZ209" i="9" s="1"/>
  <c r="CC209" i="9" s="1"/>
  <c r="BZ210" i="9" s="1"/>
  <c r="CC210" i="9" s="1"/>
  <c r="BZ211" i="9" s="1"/>
  <c r="CC211" i="9" s="1"/>
  <c r="BZ212" i="9" s="1"/>
  <c r="CC212" i="9" s="1"/>
  <c r="BZ213" i="9" s="1"/>
  <c r="CC213" i="9" s="1"/>
  <c r="BZ214" i="9" s="1"/>
  <c r="CC214" i="9" s="1"/>
  <c r="BZ215" i="9" s="1"/>
  <c r="CC215" i="9" s="1"/>
  <c r="BZ216" i="9" s="1"/>
  <c r="CC216" i="9" s="1"/>
  <c r="BZ217" i="9" s="1"/>
  <c r="CC217" i="9" s="1"/>
  <c r="BZ218" i="9" s="1"/>
  <c r="CC218" i="9" s="1"/>
  <c r="BZ219" i="9" s="1"/>
  <c r="CC219" i="9" s="1"/>
  <c r="BZ220" i="9" s="1"/>
  <c r="CC220" i="9" s="1"/>
  <c r="BZ221" i="9" s="1"/>
  <c r="CC221" i="9" s="1"/>
  <c r="BZ222" i="9" s="1"/>
  <c r="CC222" i="9" s="1"/>
  <c r="BZ223" i="9" s="1"/>
  <c r="CC223" i="9" s="1"/>
  <c r="BZ224" i="9" s="1"/>
  <c r="CC224" i="9" s="1"/>
  <c r="BZ225" i="9" s="1"/>
  <c r="CC225" i="9" s="1"/>
  <c r="BZ226" i="9" s="1"/>
  <c r="CC226" i="9" s="1"/>
  <c r="BZ227" i="9" s="1"/>
  <c r="CC227" i="9" s="1"/>
  <c r="BZ228" i="9" s="1"/>
  <c r="CC228" i="9" s="1"/>
  <c r="BZ229" i="9" s="1"/>
  <c r="CC229" i="9" s="1"/>
  <c r="BZ230" i="9" s="1"/>
  <c r="CC230" i="9" s="1"/>
  <c r="BZ231" i="9" s="1"/>
  <c r="CC231" i="9" s="1"/>
  <c r="BZ232" i="9" s="1"/>
  <c r="CC232" i="9" s="1"/>
  <c r="BZ233" i="9" s="1"/>
  <c r="CC233" i="9" s="1"/>
  <c r="BZ234" i="9" s="1"/>
  <c r="CC234" i="9" s="1"/>
  <c r="BZ235" i="9" s="1"/>
  <c r="CC235" i="9" s="1"/>
  <c r="BZ236" i="9" s="1"/>
  <c r="CC236" i="9" s="1"/>
  <c r="BZ237" i="9" s="1"/>
  <c r="CC237" i="9" s="1"/>
  <c r="BZ238" i="9" s="1"/>
  <c r="CC238" i="9" s="1"/>
  <c r="BZ239" i="9" s="1"/>
  <c r="CC239" i="9" s="1"/>
  <c r="BZ240" i="9" s="1"/>
  <c r="CC240" i="9" s="1"/>
  <c r="BZ241" i="9" s="1"/>
  <c r="CC241" i="9" s="1"/>
  <c r="BZ242" i="9" s="1"/>
  <c r="CC242" i="9" s="1"/>
  <c r="BZ243" i="9" s="1"/>
  <c r="CC243" i="9" s="1"/>
  <c r="BZ244" i="9" s="1"/>
  <c r="CC244" i="9" s="1"/>
  <c r="BZ245" i="9" s="1"/>
  <c r="CC245" i="9" s="1"/>
  <c r="BZ246" i="9" s="1"/>
  <c r="CC246" i="9" s="1"/>
  <c r="BZ247" i="9" s="1"/>
  <c r="CC247" i="9" s="1"/>
  <c r="BZ248" i="9" s="1"/>
  <c r="CC248" i="9" s="1"/>
  <c r="BZ249" i="9" s="1"/>
  <c r="CC249" i="9" s="1"/>
  <c r="BZ250" i="9" s="1"/>
  <c r="CC250" i="9" s="1"/>
  <c r="BZ251" i="9" s="1"/>
  <c r="CC251" i="9" s="1"/>
  <c r="BZ252" i="9" s="1"/>
  <c r="CC252" i="9" s="1"/>
  <c r="BZ253" i="9" s="1"/>
  <c r="CC253" i="9" s="1"/>
  <c r="BZ254" i="9" s="1"/>
  <c r="CC254" i="9" s="1"/>
  <c r="BZ255" i="9" s="1"/>
  <c r="CC255" i="9" s="1"/>
  <c r="BZ256" i="9" s="1"/>
  <c r="CC256" i="9" s="1"/>
  <c r="BZ257" i="9" s="1"/>
  <c r="CC257" i="9" s="1"/>
  <c r="BZ258" i="9" s="1"/>
  <c r="CC258" i="9" s="1"/>
  <c r="BZ259" i="9" s="1"/>
  <c r="CC259" i="9" s="1"/>
  <c r="BZ260" i="9" s="1"/>
  <c r="CC260" i="9" s="1"/>
  <c r="BZ261" i="9" s="1"/>
  <c r="CC261" i="9" s="1"/>
  <c r="BZ262" i="9" s="1"/>
  <c r="CC262" i="9" s="1"/>
  <c r="BZ263" i="9" s="1"/>
  <c r="CC263" i="9" s="1"/>
  <c r="BZ264" i="9" s="1"/>
  <c r="CC264" i="9" s="1"/>
  <c r="BZ265" i="9" s="1"/>
  <c r="CC265" i="9" s="1"/>
  <c r="BZ266" i="9" s="1"/>
  <c r="CC266" i="9" s="1"/>
  <c r="BZ267" i="9" s="1"/>
  <c r="CC267" i="9" s="1"/>
  <c r="BZ268" i="9" s="1"/>
  <c r="CC268" i="9" s="1"/>
  <c r="BZ269" i="9" s="1"/>
  <c r="CC269" i="9" s="1"/>
  <c r="BZ270" i="9" s="1"/>
  <c r="CC270" i="9" s="1"/>
  <c r="BZ271" i="9" s="1"/>
  <c r="CC271" i="9" s="1"/>
  <c r="BZ272" i="9" s="1"/>
  <c r="CC272" i="9" s="1"/>
  <c r="BZ273" i="9" s="1"/>
  <c r="CC273" i="9" s="1"/>
  <c r="BZ274" i="9" s="1"/>
  <c r="CC274" i="9" s="1"/>
  <c r="BZ275" i="9" s="1"/>
  <c r="CC275" i="9" s="1"/>
  <c r="BZ276" i="9" s="1"/>
  <c r="CC276" i="9" s="1"/>
  <c r="BZ277" i="9" s="1"/>
  <c r="CC277" i="9" s="1"/>
  <c r="BZ278" i="9" s="1"/>
  <c r="CC278" i="9" s="1"/>
  <c r="BZ279" i="9" s="1"/>
  <c r="CC279" i="9" s="1"/>
  <c r="BZ280" i="9" s="1"/>
  <c r="CC280" i="9" s="1"/>
  <c r="BZ281" i="9" s="1"/>
  <c r="CC281" i="9" s="1"/>
  <c r="BZ282" i="9" s="1"/>
  <c r="CC282" i="9" s="1"/>
  <c r="BZ283" i="9" s="1"/>
  <c r="CC283" i="9" s="1"/>
  <c r="BZ284" i="9" s="1"/>
  <c r="CC284" i="9" s="1"/>
  <c r="BZ285" i="9" s="1"/>
  <c r="CC285" i="9" s="1"/>
  <c r="BZ286" i="9" s="1"/>
  <c r="CC286" i="9" s="1"/>
  <c r="BZ287" i="9" s="1"/>
  <c r="CC287" i="9" s="1"/>
  <c r="BZ288" i="9" s="1"/>
  <c r="CC288" i="9" s="1"/>
  <c r="BZ289" i="9" s="1"/>
  <c r="CC289" i="9" s="1"/>
  <c r="BZ290" i="9" s="1"/>
  <c r="CC290" i="9" s="1"/>
  <c r="BZ291" i="9" s="1"/>
  <c r="CC291" i="9" s="1"/>
  <c r="BZ292" i="9" s="1"/>
  <c r="CC292" i="9" s="1"/>
  <c r="BZ293" i="9" s="1"/>
  <c r="CC293" i="9" s="1"/>
  <c r="BZ294" i="9" s="1"/>
  <c r="CC294" i="9" s="1"/>
  <c r="BZ295" i="9" s="1"/>
  <c r="CC295" i="9" s="1"/>
  <c r="BZ296" i="9" s="1"/>
  <c r="CC296" i="9" s="1"/>
  <c r="BZ297" i="9" s="1"/>
  <c r="CC297" i="9" s="1"/>
  <c r="BZ298" i="9" s="1"/>
  <c r="CC298" i="9" s="1"/>
  <c r="BZ299" i="9" s="1"/>
  <c r="CC299" i="9" s="1"/>
  <c r="BZ300" i="9" s="1"/>
  <c r="CC300" i="9" s="1"/>
  <c r="BZ301" i="9" s="1"/>
  <c r="CC301" i="9" s="1"/>
  <c r="BZ302" i="9" s="1"/>
  <c r="CC302" i="9" s="1"/>
  <c r="BZ303" i="9" s="1"/>
  <c r="CC303" i="9" s="1"/>
  <c r="BZ304" i="9" s="1"/>
  <c r="CC304" i="9" s="1"/>
  <c r="BZ305" i="9" s="1"/>
  <c r="CC305" i="9" s="1"/>
  <c r="BZ306" i="9" s="1"/>
  <c r="CC306" i="9" s="1"/>
  <c r="BZ307" i="9" s="1"/>
  <c r="CC307" i="9" s="1"/>
  <c r="BZ308" i="9" s="1"/>
  <c r="CC308" i="9" s="1"/>
  <c r="BZ309" i="9" s="1"/>
  <c r="CC309" i="9" s="1"/>
  <c r="BZ310" i="9" s="1"/>
  <c r="CC310" i="9" s="1"/>
  <c r="BZ311" i="9" s="1"/>
  <c r="CC311" i="9" s="1"/>
  <c r="BZ312" i="9" s="1"/>
  <c r="CC312" i="9" s="1"/>
  <c r="BZ313" i="9" s="1"/>
  <c r="CC313" i="9" s="1"/>
  <c r="BZ314" i="9" s="1"/>
  <c r="CC314" i="9" s="1"/>
  <c r="BZ315" i="9" s="1"/>
  <c r="CC315" i="9" s="1"/>
  <c r="BZ316" i="9" s="1"/>
  <c r="CC316" i="9" s="1"/>
  <c r="BZ317" i="9" s="1"/>
  <c r="CC317" i="9" s="1"/>
  <c r="BZ318" i="9" s="1"/>
  <c r="CC318" i="9" s="1"/>
  <c r="BZ319" i="9" s="1"/>
  <c r="CC319" i="9" s="1"/>
  <c r="BZ320" i="9" s="1"/>
  <c r="CC320" i="9" s="1"/>
  <c r="BZ321" i="9" s="1"/>
  <c r="CC321" i="9" s="1"/>
  <c r="BZ322" i="9" s="1"/>
  <c r="CC322" i="9" s="1"/>
  <c r="BZ323" i="9" s="1"/>
  <c r="CC323" i="9" s="1"/>
  <c r="BZ324" i="9" s="1"/>
  <c r="CC324" i="9" s="1"/>
  <c r="BZ325" i="9" s="1"/>
  <c r="CC325" i="9" s="1"/>
  <c r="BZ326" i="9" s="1"/>
  <c r="CC326" i="9" s="1"/>
  <c r="BZ327" i="9" s="1"/>
  <c r="CC327" i="9" s="1"/>
  <c r="BZ328" i="9" s="1"/>
  <c r="CC328" i="9" s="1"/>
  <c r="BZ329" i="9" s="1"/>
  <c r="CC329" i="9" s="1"/>
  <c r="BZ330" i="9" s="1"/>
  <c r="CC330" i="9" s="1"/>
  <c r="BZ331" i="9" s="1"/>
  <c r="CC331" i="9" s="1"/>
  <c r="BZ332" i="9" s="1"/>
  <c r="CC332" i="9" s="1"/>
  <c r="BZ333" i="9" s="1"/>
  <c r="CC333" i="9" s="1"/>
  <c r="BZ334" i="9" s="1"/>
  <c r="CC334" i="9" s="1"/>
  <c r="BZ335" i="9" s="1"/>
  <c r="CC335" i="9" s="1"/>
  <c r="BZ336" i="9" s="1"/>
  <c r="CC336" i="9" s="1"/>
  <c r="BZ337" i="9" s="1"/>
  <c r="CC337" i="9" s="1"/>
  <c r="BZ338" i="9" s="1"/>
  <c r="CC338" i="9" s="1"/>
  <c r="BZ339" i="9" s="1"/>
  <c r="CC339" i="9" s="1"/>
  <c r="BZ340" i="9" s="1"/>
  <c r="CC340" i="9" s="1"/>
  <c r="BZ341" i="9" s="1"/>
  <c r="CC341" i="9" s="1"/>
  <c r="BZ342" i="9" s="1"/>
  <c r="CC342" i="9" s="1"/>
  <c r="BZ343" i="9" s="1"/>
  <c r="CC343" i="9" s="1"/>
  <c r="BZ344" i="9" s="1"/>
  <c r="CC344" i="9" s="1"/>
  <c r="BZ345" i="9" s="1"/>
  <c r="CC345" i="9" s="1"/>
  <c r="BZ346" i="9" s="1"/>
  <c r="CC346" i="9" s="1"/>
  <c r="BZ347" i="9" s="1"/>
  <c r="CC347" i="9" s="1"/>
  <c r="BZ348" i="9" s="1"/>
  <c r="CC348" i="9" s="1"/>
  <c r="BZ349" i="9" s="1"/>
  <c r="CC349" i="9" s="1"/>
  <c r="BZ350" i="9" s="1"/>
  <c r="CC350" i="9" s="1"/>
  <c r="BZ351" i="9" s="1"/>
  <c r="CC351" i="9" s="1"/>
  <c r="BZ352" i="9" s="1"/>
  <c r="CC352" i="9" s="1"/>
  <c r="BZ353" i="9" s="1"/>
  <c r="CC353" i="9" s="1"/>
  <c r="BZ354" i="9" s="1"/>
  <c r="CC354" i="9" s="1"/>
  <c r="BZ355" i="9" s="1"/>
  <c r="CC355" i="9" s="1"/>
  <c r="BZ356" i="9" s="1"/>
  <c r="CC356" i="9" s="1"/>
  <c r="BZ357" i="9" s="1"/>
  <c r="CC357" i="9" s="1"/>
  <c r="BZ358" i="9" s="1"/>
  <c r="CC358" i="9" s="1"/>
  <c r="BZ359" i="9" s="1"/>
  <c r="CC359" i="9" s="1"/>
  <c r="BZ360" i="9" s="1"/>
  <c r="CC360" i="9" s="1"/>
  <c r="BZ361" i="9" s="1"/>
  <c r="CC361" i="9" s="1"/>
  <c r="BZ362" i="9" s="1"/>
  <c r="CC362" i="9" s="1"/>
  <c r="BZ363" i="9" s="1"/>
  <c r="CC363" i="9" s="1"/>
  <c r="BZ364" i="9" s="1"/>
  <c r="CC364" i="9" s="1"/>
  <c r="BZ365" i="9" s="1"/>
  <c r="CC365" i="9" s="1"/>
  <c r="BZ366" i="9" s="1"/>
  <c r="CC366" i="9" s="1"/>
  <c r="BZ367" i="9" s="1"/>
  <c r="CC367" i="9" s="1"/>
  <c r="BZ368" i="9" s="1"/>
  <c r="CC368" i="9" s="1"/>
  <c r="BM4" i="9"/>
  <c r="BJ5" i="9" s="1"/>
  <c r="BM5" i="9" s="1"/>
  <c r="BJ6" i="9" s="1"/>
  <c r="BM6" i="9" s="1"/>
  <c r="BJ7" i="9" s="1"/>
  <c r="BM7" i="9" s="1"/>
  <c r="BJ8" i="9" s="1"/>
  <c r="BM8" i="9" s="1"/>
  <c r="BJ9" i="9" s="1"/>
  <c r="CG5" i="9"/>
  <c r="CD6" i="9" s="1"/>
  <c r="CG6" i="9" s="1"/>
  <c r="CD7" i="9" s="1"/>
  <c r="CG7" i="9" s="1"/>
  <c r="CD8" i="9" s="1"/>
  <c r="CG8" i="9" s="1"/>
  <c r="CD9" i="9" s="1"/>
  <c r="CG9" i="9" s="1"/>
  <c r="CD10" i="9" s="1"/>
  <c r="CG10" i="9" s="1"/>
  <c r="CD11" i="9" s="1"/>
  <c r="CG11" i="9" s="1"/>
  <c r="CD12" i="9" s="1"/>
  <c r="CG12" i="9" s="1"/>
  <c r="CD13" i="9" s="1"/>
  <c r="CG13" i="9" s="1"/>
  <c r="CD14" i="9" s="1"/>
  <c r="CG14" i="9" s="1"/>
  <c r="CD15" i="9" s="1"/>
  <c r="CG15" i="9" s="1"/>
  <c r="CD16" i="9" s="1"/>
  <c r="CG16" i="9" s="1"/>
  <c r="CD17" i="9" s="1"/>
  <c r="CG17" i="9" s="1"/>
  <c r="CD18" i="9" s="1"/>
  <c r="CG18" i="9" s="1"/>
  <c r="CD19" i="9" s="1"/>
  <c r="CG19" i="9" s="1"/>
  <c r="CD20" i="9" s="1"/>
  <c r="CG20" i="9" s="1"/>
  <c r="CD21" i="9" s="1"/>
  <c r="CG21" i="9" s="1"/>
  <c r="CD22" i="9" s="1"/>
  <c r="CG22" i="9" s="1"/>
  <c r="CD23" i="9" s="1"/>
  <c r="CG23" i="9" s="1"/>
  <c r="CD24" i="9" s="1"/>
  <c r="CG24" i="9" s="1"/>
  <c r="CD25" i="9" s="1"/>
  <c r="CG25" i="9" s="1"/>
  <c r="CD26" i="9" s="1"/>
  <c r="CG26" i="9" s="1"/>
  <c r="CD27" i="9" s="1"/>
  <c r="CG27" i="9" s="1"/>
  <c r="CD28" i="9" s="1"/>
  <c r="CG28" i="9" s="1"/>
  <c r="CD29" i="9" s="1"/>
  <c r="CG29" i="9" s="1"/>
  <c r="CD30" i="9" s="1"/>
  <c r="CG30" i="9" s="1"/>
  <c r="CD31" i="9" s="1"/>
  <c r="CG31" i="9" s="1"/>
  <c r="CD32" i="9" s="1"/>
  <c r="CG32" i="9" s="1"/>
  <c r="CD33" i="9" s="1"/>
  <c r="CG33" i="9" s="1"/>
  <c r="CD34" i="9" s="1"/>
  <c r="CG34" i="9" s="1"/>
  <c r="CD35" i="9" s="1"/>
  <c r="CG35" i="9" s="1"/>
  <c r="CD36" i="9" s="1"/>
  <c r="CG36" i="9" s="1"/>
  <c r="CD37" i="9" s="1"/>
  <c r="CG37" i="9" s="1"/>
  <c r="CD38" i="9" s="1"/>
  <c r="CG38" i="9" s="1"/>
  <c r="CD39" i="9" s="1"/>
  <c r="CG39" i="9" s="1"/>
  <c r="CD40" i="9" s="1"/>
  <c r="CG40" i="9" s="1"/>
  <c r="CD41" i="9" s="1"/>
  <c r="CG41" i="9" s="1"/>
  <c r="CD42" i="9" s="1"/>
  <c r="CG42" i="9" s="1"/>
  <c r="CD43" i="9" s="1"/>
  <c r="CG43" i="9" s="1"/>
  <c r="CD44" i="9" s="1"/>
  <c r="CG44" i="9" s="1"/>
  <c r="CD45" i="9" s="1"/>
  <c r="CG45" i="9" s="1"/>
  <c r="CD46" i="9" s="1"/>
  <c r="CG46" i="9" s="1"/>
  <c r="CD47" i="9" s="1"/>
  <c r="CG47" i="9" s="1"/>
  <c r="CD48" i="9" s="1"/>
  <c r="CG48" i="9" s="1"/>
  <c r="CD49" i="9" s="1"/>
  <c r="CG49" i="9" s="1"/>
  <c r="CD50" i="9" s="1"/>
  <c r="CG50" i="9" s="1"/>
  <c r="CD51" i="9" s="1"/>
  <c r="CG51" i="9" s="1"/>
  <c r="CD52" i="9" s="1"/>
  <c r="CG52" i="9" s="1"/>
  <c r="CD53" i="9" s="1"/>
  <c r="CG53" i="9" s="1"/>
  <c r="CD54" i="9" s="1"/>
  <c r="CG54" i="9" s="1"/>
  <c r="CD55" i="9" s="1"/>
  <c r="CG55" i="9" s="1"/>
  <c r="CD56" i="9" s="1"/>
  <c r="CG56" i="9" s="1"/>
  <c r="CD57" i="9" s="1"/>
  <c r="CG57" i="9" s="1"/>
  <c r="CD58" i="9" s="1"/>
  <c r="CG58" i="9" s="1"/>
  <c r="CD59" i="9" s="1"/>
  <c r="CG59" i="9" s="1"/>
  <c r="CD60" i="9" s="1"/>
  <c r="CG60" i="9" s="1"/>
  <c r="CD61" i="9" s="1"/>
  <c r="CG61" i="9" s="1"/>
  <c r="CD62" i="9" s="1"/>
  <c r="CG62" i="9" s="1"/>
  <c r="CD63" i="9" s="1"/>
  <c r="CG63" i="9" s="1"/>
  <c r="CD64" i="9" s="1"/>
  <c r="CG64" i="9" s="1"/>
  <c r="CD65" i="9" s="1"/>
  <c r="CG65" i="9" s="1"/>
  <c r="CD66" i="9" s="1"/>
  <c r="CG66" i="9" s="1"/>
  <c r="CD67" i="9" s="1"/>
  <c r="CG67" i="9" s="1"/>
  <c r="CD68" i="9" s="1"/>
  <c r="CG68" i="9" s="1"/>
  <c r="CD69" i="9" s="1"/>
  <c r="CG69" i="9" s="1"/>
  <c r="CD70" i="9" s="1"/>
  <c r="CG70" i="9" s="1"/>
  <c r="CD71" i="9" s="1"/>
  <c r="CG71" i="9" s="1"/>
  <c r="CD72" i="9" s="1"/>
  <c r="CG72" i="9" s="1"/>
  <c r="CD73" i="9" s="1"/>
  <c r="CG73" i="9" s="1"/>
  <c r="CD74" i="9" s="1"/>
  <c r="CG74" i="9" s="1"/>
  <c r="CD75" i="9" s="1"/>
  <c r="CG75" i="9" s="1"/>
  <c r="CD76" i="9" s="1"/>
  <c r="CG76" i="9" s="1"/>
  <c r="CD77" i="9" s="1"/>
  <c r="CG77" i="9" s="1"/>
  <c r="CD78" i="9" s="1"/>
  <c r="CG78" i="9" s="1"/>
  <c r="CD79" i="9" s="1"/>
  <c r="CG79" i="9" s="1"/>
  <c r="CD80" i="9" s="1"/>
  <c r="CG80" i="9" s="1"/>
  <c r="CD81" i="9" s="1"/>
  <c r="CG81" i="9" s="1"/>
  <c r="CD82" i="9" s="1"/>
  <c r="CG82" i="9" s="1"/>
  <c r="CD83" i="9" s="1"/>
  <c r="CG83" i="9" s="1"/>
  <c r="CD84" i="9" s="1"/>
  <c r="CG84" i="9" s="1"/>
  <c r="CD85" i="9" s="1"/>
  <c r="CG85" i="9" s="1"/>
  <c r="CD86" i="9" s="1"/>
  <c r="CG86" i="9" s="1"/>
  <c r="CD87" i="9" s="1"/>
  <c r="CG87" i="9" s="1"/>
  <c r="CD88" i="9" s="1"/>
  <c r="CG88" i="9" s="1"/>
  <c r="CD89" i="9" s="1"/>
  <c r="CG89" i="9" s="1"/>
  <c r="CD90" i="9" s="1"/>
  <c r="CG90" i="9" s="1"/>
  <c r="CD91" i="9" s="1"/>
  <c r="CG91" i="9" s="1"/>
  <c r="CD92" i="9" s="1"/>
  <c r="CG92" i="9" s="1"/>
  <c r="CD93" i="9" s="1"/>
  <c r="CG93" i="9" s="1"/>
  <c r="CD94" i="9" s="1"/>
  <c r="CG94" i="9" s="1"/>
  <c r="CD95" i="9" s="1"/>
  <c r="CG95" i="9" s="1"/>
  <c r="CD96" i="9" s="1"/>
  <c r="CG96" i="9" s="1"/>
  <c r="CD97" i="9" s="1"/>
  <c r="CG97" i="9" s="1"/>
  <c r="CD98" i="9" s="1"/>
  <c r="CG98" i="9" s="1"/>
  <c r="CD99" i="9" s="1"/>
  <c r="CG99" i="9" s="1"/>
  <c r="CD100" i="9" s="1"/>
  <c r="CG100" i="9" s="1"/>
  <c r="CD101" i="9" s="1"/>
  <c r="CG101" i="9" s="1"/>
  <c r="CD102" i="9" s="1"/>
  <c r="CG102" i="9" s="1"/>
  <c r="CD103" i="9" s="1"/>
  <c r="CG103" i="9" s="1"/>
  <c r="CD104" i="9" s="1"/>
  <c r="CG104" i="9" s="1"/>
  <c r="CD105" i="9" s="1"/>
  <c r="CG105" i="9" s="1"/>
  <c r="CD106" i="9" s="1"/>
  <c r="CG106" i="9" s="1"/>
  <c r="CD107" i="9" s="1"/>
  <c r="CG107" i="9" s="1"/>
  <c r="CD108" i="9" s="1"/>
  <c r="CG108" i="9" s="1"/>
  <c r="CD109" i="9" s="1"/>
  <c r="CG109" i="9" s="1"/>
  <c r="CD110" i="9" s="1"/>
  <c r="CG110" i="9" s="1"/>
  <c r="CD111" i="9" s="1"/>
  <c r="CG111" i="9" s="1"/>
  <c r="CD112" i="9" s="1"/>
  <c r="CG112" i="9" s="1"/>
  <c r="CD113" i="9" s="1"/>
  <c r="CG113" i="9" s="1"/>
  <c r="CD114" i="9" s="1"/>
  <c r="CG114" i="9" s="1"/>
  <c r="CD115" i="9" s="1"/>
  <c r="CG115" i="9" s="1"/>
  <c r="CD116" i="9" s="1"/>
  <c r="CG116" i="9" s="1"/>
  <c r="CD117" i="9" s="1"/>
  <c r="CG117" i="9" s="1"/>
  <c r="CD118" i="9" s="1"/>
  <c r="CG118" i="9" s="1"/>
  <c r="CD119" i="9" s="1"/>
  <c r="CG119" i="9" s="1"/>
  <c r="CD120" i="9" s="1"/>
  <c r="CG120" i="9" s="1"/>
  <c r="CD121" i="9" s="1"/>
  <c r="CG121" i="9" s="1"/>
  <c r="CD122" i="9" s="1"/>
  <c r="CG122" i="9" s="1"/>
  <c r="CD123" i="9" s="1"/>
  <c r="CG123" i="9" s="1"/>
  <c r="CD124" i="9" s="1"/>
  <c r="CG124" i="9" s="1"/>
  <c r="CD125" i="9" s="1"/>
  <c r="CG125" i="9" s="1"/>
  <c r="CD126" i="9" s="1"/>
  <c r="CG126" i="9" s="1"/>
  <c r="CD127" i="9" s="1"/>
  <c r="CG127" i="9" s="1"/>
  <c r="CD128" i="9" s="1"/>
  <c r="CG128" i="9" s="1"/>
  <c r="CD129" i="9" s="1"/>
  <c r="CG129" i="9" s="1"/>
  <c r="CD130" i="9" s="1"/>
  <c r="CG130" i="9" s="1"/>
  <c r="CD131" i="9" s="1"/>
  <c r="CG131" i="9" s="1"/>
  <c r="CD132" i="9" s="1"/>
  <c r="CG132" i="9" s="1"/>
  <c r="CD133" i="9" s="1"/>
  <c r="CG133" i="9" s="1"/>
  <c r="CD134" i="9" s="1"/>
  <c r="CG134" i="9" s="1"/>
  <c r="CD135" i="9" s="1"/>
  <c r="CG135" i="9" s="1"/>
  <c r="CD136" i="9" s="1"/>
  <c r="CG136" i="9" s="1"/>
  <c r="CD137" i="9" s="1"/>
  <c r="CG137" i="9" s="1"/>
  <c r="CD138" i="9" s="1"/>
  <c r="CG138" i="9" s="1"/>
  <c r="CD139" i="9" s="1"/>
  <c r="CG139" i="9" s="1"/>
  <c r="CD140" i="9" s="1"/>
  <c r="CG140" i="9" s="1"/>
  <c r="CD141" i="9" s="1"/>
  <c r="CG141" i="9" s="1"/>
  <c r="CD142" i="9" s="1"/>
  <c r="CG142" i="9" s="1"/>
  <c r="CD143" i="9" s="1"/>
  <c r="CG143" i="9" s="1"/>
  <c r="CD144" i="9" s="1"/>
  <c r="CG144" i="9" s="1"/>
  <c r="CD145" i="9" s="1"/>
  <c r="CG145" i="9" s="1"/>
  <c r="CD146" i="9" s="1"/>
  <c r="CG146" i="9" s="1"/>
  <c r="CD147" i="9" s="1"/>
  <c r="CG147" i="9" s="1"/>
  <c r="CD148" i="9" s="1"/>
  <c r="CG148" i="9" s="1"/>
  <c r="CD149" i="9" s="1"/>
  <c r="CG149" i="9" s="1"/>
  <c r="CD150" i="9" s="1"/>
  <c r="CG150" i="9" s="1"/>
  <c r="CD151" i="9" s="1"/>
  <c r="CG151" i="9" s="1"/>
  <c r="CD152" i="9" s="1"/>
  <c r="CG152" i="9" s="1"/>
  <c r="CD153" i="9" s="1"/>
  <c r="CG153" i="9" s="1"/>
  <c r="CD154" i="9" s="1"/>
  <c r="CG154" i="9" s="1"/>
  <c r="CD155" i="9" s="1"/>
  <c r="CG155" i="9" s="1"/>
  <c r="CD156" i="9" s="1"/>
  <c r="CG156" i="9" s="1"/>
  <c r="CD157" i="9" s="1"/>
  <c r="CG157" i="9" s="1"/>
  <c r="CD158" i="9" s="1"/>
  <c r="CG158" i="9" s="1"/>
  <c r="CD159" i="9" s="1"/>
  <c r="CG159" i="9" s="1"/>
  <c r="CD160" i="9" s="1"/>
  <c r="CG160" i="9" s="1"/>
  <c r="CD161" i="9" s="1"/>
  <c r="CG161" i="9" s="1"/>
  <c r="CD162" i="9" s="1"/>
  <c r="CG162" i="9" s="1"/>
  <c r="CD163" i="9" s="1"/>
  <c r="CG163" i="9" s="1"/>
  <c r="CD164" i="9" s="1"/>
  <c r="CG164" i="9" s="1"/>
  <c r="CD165" i="9" s="1"/>
  <c r="CG165" i="9" s="1"/>
  <c r="CD166" i="9" s="1"/>
  <c r="CG166" i="9" s="1"/>
  <c r="CD167" i="9" s="1"/>
  <c r="CG167" i="9" s="1"/>
  <c r="CD168" i="9" s="1"/>
  <c r="CG168" i="9" s="1"/>
  <c r="CD169" i="9" s="1"/>
  <c r="CG169" i="9" s="1"/>
  <c r="CD170" i="9" s="1"/>
  <c r="CG170" i="9" s="1"/>
  <c r="CD171" i="9" s="1"/>
  <c r="CG171" i="9" s="1"/>
  <c r="CD172" i="9" s="1"/>
  <c r="CG172" i="9" s="1"/>
  <c r="CD173" i="9" s="1"/>
  <c r="CG173" i="9" s="1"/>
  <c r="CD174" i="9" s="1"/>
  <c r="CG174" i="9" s="1"/>
  <c r="CD175" i="9" s="1"/>
  <c r="CG175" i="9" s="1"/>
  <c r="CD176" i="9" s="1"/>
  <c r="CG176" i="9" s="1"/>
  <c r="CD177" i="9" s="1"/>
  <c r="CG177" i="9" s="1"/>
  <c r="CD178" i="9" s="1"/>
  <c r="CG178" i="9" s="1"/>
  <c r="CD179" i="9" s="1"/>
  <c r="CG179" i="9" s="1"/>
  <c r="CD180" i="9" s="1"/>
  <c r="CG180" i="9" s="1"/>
  <c r="CD181" i="9" s="1"/>
  <c r="CG181" i="9" s="1"/>
  <c r="CD182" i="9" s="1"/>
  <c r="CG182" i="9" s="1"/>
  <c r="CD183" i="9" s="1"/>
  <c r="CG183" i="9" s="1"/>
  <c r="CD184" i="9" s="1"/>
  <c r="CG184" i="9" s="1"/>
  <c r="CD185" i="9" s="1"/>
  <c r="CG185" i="9" s="1"/>
  <c r="CD186" i="9" s="1"/>
  <c r="CG186" i="9" s="1"/>
  <c r="CD187" i="9" s="1"/>
  <c r="CG187" i="9" s="1"/>
  <c r="CD188" i="9" s="1"/>
  <c r="CG188" i="9" s="1"/>
  <c r="CD189" i="9" s="1"/>
  <c r="CG189" i="9" s="1"/>
  <c r="CD190" i="9" s="1"/>
  <c r="CG190" i="9" s="1"/>
  <c r="CD191" i="9" s="1"/>
  <c r="CG191" i="9" s="1"/>
  <c r="CD192" i="9" s="1"/>
  <c r="CG192" i="9" s="1"/>
  <c r="CD193" i="9" s="1"/>
  <c r="CG193" i="9" s="1"/>
  <c r="CD194" i="9" s="1"/>
  <c r="CG194" i="9" s="1"/>
  <c r="CD195" i="9" s="1"/>
  <c r="CG195" i="9" s="1"/>
  <c r="CD196" i="9" s="1"/>
  <c r="CG196" i="9" s="1"/>
  <c r="CD197" i="9" s="1"/>
  <c r="CG197" i="9" s="1"/>
  <c r="CD198" i="9" s="1"/>
  <c r="CG198" i="9" s="1"/>
  <c r="CD199" i="9" s="1"/>
  <c r="CG199" i="9" s="1"/>
  <c r="CD200" i="9" s="1"/>
  <c r="CG200" i="9" s="1"/>
  <c r="CD201" i="9" s="1"/>
  <c r="CG201" i="9" s="1"/>
  <c r="CD202" i="9" s="1"/>
  <c r="CG202" i="9" s="1"/>
  <c r="CD203" i="9" s="1"/>
  <c r="CG203" i="9" s="1"/>
  <c r="CD204" i="9" s="1"/>
  <c r="CG204" i="9" s="1"/>
  <c r="CD205" i="9" s="1"/>
  <c r="CG205" i="9" s="1"/>
  <c r="CD206" i="9" s="1"/>
  <c r="CG206" i="9" s="1"/>
  <c r="CD207" i="9" s="1"/>
  <c r="CG207" i="9" s="1"/>
  <c r="CD208" i="9" s="1"/>
  <c r="CG208" i="9" s="1"/>
  <c r="CD209" i="9" s="1"/>
  <c r="CG209" i="9" s="1"/>
  <c r="CD210" i="9" s="1"/>
  <c r="CG210" i="9" s="1"/>
  <c r="CD211" i="9" s="1"/>
  <c r="CG211" i="9" s="1"/>
  <c r="CD212" i="9" s="1"/>
  <c r="CG212" i="9" s="1"/>
  <c r="CD213" i="9" s="1"/>
  <c r="CG213" i="9" s="1"/>
  <c r="CD214" i="9" s="1"/>
  <c r="CG214" i="9" s="1"/>
  <c r="CD215" i="9" s="1"/>
  <c r="CG215" i="9" s="1"/>
  <c r="CD216" i="9" s="1"/>
  <c r="CG216" i="9" s="1"/>
  <c r="CD217" i="9" s="1"/>
  <c r="CG217" i="9" s="1"/>
  <c r="CD218" i="9" s="1"/>
  <c r="CG218" i="9" s="1"/>
  <c r="CD219" i="9" s="1"/>
  <c r="CG219" i="9" s="1"/>
  <c r="CD220" i="9" s="1"/>
  <c r="CG220" i="9" s="1"/>
  <c r="CD221" i="9" s="1"/>
  <c r="CG221" i="9" s="1"/>
  <c r="CD222" i="9" s="1"/>
  <c r="CG222" i="9" s="1"/>
  <c r="CD223" i="9" s="1"/>
  <c r="CG223" i="9" s="1"/>
  <c r="CD224" i="9" s="1"/>
  <c r="CG224" i="9" s="1"/>
  <c r="CD225" i="9" s="1"/>
  <c r="CG225" i="9" s="1"/>
  <c r="CD226" i="9" s="1"/>
  <c r="CG226" i="9" s="1"/>
  <c r="CD227" i="9" s="1"/>
  <c r="CG227" i="9" s="1"/>
  <c r="CD228" i="9" s="1"/>
  <c r="CG228" i="9" s="1"/>
  <c r="CD229" i="9" s="1"/>
  <c r="CG229" i="9" s="1"/>
  <c r="CD230" i="9" s="1"/>
  <c r="CG230" i="9" s="1"/>
  <c r="CD231" i="9" s="1"/>
  <c r="CG231" i="9" s="1"/>
  <c r="CD232" i="9" s="1"/>
  <c r="CG232" i="9" s="1"/>
  <c r="CD233" i="9" s="1"/>
  <c r="CG233" i="9" s="1"/>
  <c r="CD234" i="9" s="1"/>
  <c r="CG234" i="9" s="1"/>
  <c r="CD235" i="9" s="1"/>
  <c r="CG235" i="9" s="1"/>
  <c r="CD236" i="9" s="1"/>
  <c r="CG236" i="9" s="1"/>
  <c r="CD237" i="9" s="1"/>
  <c r="CG237" i="9" s="1"/>
  <c r="CD238" i="9" s="1"/>
  <c r="CG238" i="9" s="1"/>
  <c r="CD239" i="9" s="1"/>
  <c r="CG239" i="9" s="1"/>
  <c r="CD240" i="9" s="1"/>
  <c r="CG240" i="9" s="1"/>
  <c r="CD241" i="9" s="1"/>
  <c r="CG241" i="9" s="1"/>
  <c r="CD242" i="9" s="1"/>
  <c r="CG242" i="9" s="1"/>
  <c r="CD243" i="9" s="1"/>
  <c r="CG243" i="9" s="1"/>
  <c r="CD244" i="9" s="1"/>
  <c r="CG244" i="9" s="1"/>
  <c r="CD245" i="9" s="1"/>
  <c r="CG245" i="9" s="1"/>
  <c r="CD246" i="9" s="1"/>
  <c r="CG246" i="9" s="1"/>
  <c r="CD247" i="9" s="1"/>
  <c r="CG247" i="9" s="1"/>
  <c r="CD248" i="9" s="1"/>
  <c r="CG248" i="9" s="1"/>
  <c r="CD249" i="9" s="1"/>
  <c r="CG249" i="9" s="1"/>
  <c r="CD250" i="9" s="1"/>
  <c r="CG250" i="9" s="1"/>
  <c r="CD251" i="9" s="1"/>
  <c r="CG251" i="9" s="1"/>
  <c r="CD252" i="9" s="1"/>
  <c r="CG252" i="9" s="1"/>
  <c r="CD253" i="9" s="1"/>
  <c r="CG253" i="9" s="1"/>
  <c r="CD254" i="9" s="1"/>
  <c r="CG254" i="9" s="1"/>
  <c r="CD255" i="9" s="1"/>
  <c r="CG255" i="9" s="1"/>
  <c r="CD256" i="9" s="1"/>
  <c r="CG256" i="9" s="1"/>
  <c r="CD257" i="9" s="1"/>
  <c r="CG257" i="9" s="1"/>
  <c r="CD258" i="9" s="1"/>
  <c r="CG258" i="9" s="1"/>
  <c r="CD259" i="9" s="1"/>
  <c r="CG259" i="9" s="1"/>
  <c r="CD260" i="9" s="1"/>
  <c r="CG260" i="9" s="1"/>
  <c r="CD261" i="9" s="1"/>
  <c r="CG261" i="9" s="1"/>
  <c r="CD262" i="9" s="1"/>
  <c r="CG262" i="9" s="1"/>
  <c r="CD263" i="9" s="1"/>
  <c r="CG263" i="9" s="1"/>
  <c r="CD264" i="9" s="1"/>
  <c r="CG264" i="9" s="1"/>
  <c r="CD265" i="9" s="1"/>
  <c r="CG265" i="9" s="1"/>
  <c r="CD266" i="9" s="1"/>
  <c r="CG266" i="9" s="1"/>
  <c r="CD267" i="9" s="1"/>
  <c r="CG267" i="9" s="1"/>
  <c r="CD268" i="9" s="1"/>
  <c r="CG268" i="9" s="1"/>
  <c r="CD269" i="9" s="1"/>
  <c r="CG269" i="9" s="1"/>
  <c r="CD270" i="9" s="1"/>
  <c r="CG270" i="9" s="1"/>
  <c r="CD271" i="9" s="1"/>
  <c r="CG271" i="9" s="1"/>
  <c r="CD272" i="9" s="1"/>
  <c r="CG272" i="9" s="1"/>
  <c r="CD273" i="9" s="1"/>
  <c r="CG273" i="9" s="1"/>
  <c r="CD274" i="9" s="1"/>
  <c r="CG274" i="9" s="1"/>
  <c r="CD275" i="9" s="1"/>
  <c r="CG275" i="9" s="1"/>
  <c r="CD276" i="9" s="1"/>
  <c r="CG276" i="9" s="1"/>
  <c r="CD277" i="9" s="1"/>
  <c r="CG277" i="9" s="1"/>
  <c r="CD278" i="9" s="1"/>
  <c r="CG278" i="9" s="1"/>
  <c r="CD279" i="9" s="1"/>
  <c r="CG279" i="9" s="1"/>
  <c r="CD280" i="9" s="1"/>
  <c r="CG280" i="9" s="1"/>
  <c r="CD281" i="9" s="1"/>
  <c r="CG281" i="9" s="1"/>
  <c r="CD282" i="9" s="1"/>
  <c r="CG282" i="9" s="1"/>
  <c r="CD283" i="9" s="1"/>
  <c r="CG283" i="9" s="1"/>
  <c r="CD284" i="9" s="1"/>
  <c r="CG284" i="9" s="1"/>
  <c r="CD285" i="9" s="1"/>
  <c r="CG285" i="9" s="1"/>
  <c r="CD286" i="9" s="1"/>
  <c r="CG286" i="9" s="1"/>
  <c r="CD287" i="9" s="1"/>
  <c r="CG287" i="9" s="1"/>
  <c r="CD288" i="9" s="1"/>
  <c r="CG288" i="9" s="1"/>
  <c r="CD289" i="9" s="1"/>
  <c r="CG289" i="9" s="1"/>
  <c r="CD290" i="9" s="1"/>
  <c r="CG290" i="9" s="1"/>
  <c r="CD291" i="9" s="1"/>
  <c r="CG291" i="9" s="1"/>
  <c r="CD292" i="9" s="1"/>
  <c r="CG292" i="9" s="1"/>
  <c r="CD293" i="9" s="1"/>
  <c r="CG293" i="9" s="1"/>
  <c r="CD294" i="9" s="1"/>
  <c r="CG294" i="9" s="1"/>
  <c r="CD295" i="9" s="1"/>
  <c r="CG295" i="9" s="1"/>
  <c r="CD296" i="9" s="1"/>
  <c r="CG296" i="9" s="1"/>
  <c r="CD297" i="9" s="1"/>
  <c r="CG297" i="9" s="1"/>
  <c r="CD298" i="9" s="1"/>
  <c r="CG298" i="9" s="1"/>
  <c r="CD299" i="9" s="1"/>
  <c r="CG299" i="9" s="1"/>
  <c r="CD300" i="9" s="1"/>
  <c r="CG300" i="9" s="1"/>
  <c r="CD301" i="9" s="1"/>
  <c r="CG301" i="9" s="1"/>
  <c r="CD302" i="9" s="1"/>
  <c r="CG302" i="9" s="1"/>
  <c r="CD303" i="9" s="1"/>
  <c r="CG303" i="9" s="1"/>
  <c r="CD304" i="9" s="1"/>
  <c r="CG304" i="9" s="1"/>
  <c r="CD305" i="9" s="1"/>
  <c r="CG305" i="9" s="1"/>
  <c r="CD306" i="9" s="1"/>
  <c r="CG306" i="9" s="1"/>
  <c r="CD307" i="9" s="1"/>
  <c r="CG307" i="9" s="1"/>
  <c r="CD308" i="9" s="1"/>
  <c r="CG308" i="9" s="1"/>
  <c r="CD309" i="9" s="1"/>
  <c r="CG309" i="9" s="1"/>
  <c r="CD310" i="9" s="1"/>
  <c r="CG310" i="9" s="1"/>
  <c r="CD311" i="9" s="1"/>
  <c r="CG311" i="9" s="1"/>
  <c r="CD312" i="9" s="1"/>
  <c r="CG312" i="9" s="1"/>
  <c r="CD313" i="9" s="1"/>
  <c r="CG313" i="9" s="1"/>
  <c r="CD314" i="9" s="1"/>
  <c r="CG314" i="9" s="1"/>
  <c r="CD315" i="9" s="1"/>
  <c r="CG315" i="9" s="1"/>
  <c r="CD316" i="9" s="1"/>
  <c r="CG316" i="9" s="1"/>
  <c r="CD317" i="9" s="1"/>
  <c r="CG317" i="9" s="1"/>
  <c r="CD318" i="9" s="1"/>
  <c r="CG318" i="9" s="1"/>
  <c r="CD319" i="9" s="1"/>
  <c r="CG319" i="9" s="1"/>
  <c r="CD320" i="9" s="1"/>
  <c r="CG320" i="9" s="1"/>
  <c r="CD321" i="9" s="1"/>
  <c r="CG321" i="9" s="1"/>
  <c r="CD322" i="9" s="1"/>
  <c r="CG322" i="9" s="1"/>
  <c r="CD323" i="9" s="1"/>
  <c r="CG323" i="9" s="1"/>
  <c r="CD324" i="9" s="1"/>
  <c r="CG324" i="9" s="1"/>
  <c r="CD325" i="9" s="1"/>
  <c r="CG325" i="9" s="1"/>
  <c r="CD326" i="9" s="1"/>
  <c r="CG326" i="9" s="1"/>
  <c r="CD327" i="9" s="1"/>
  <c r="CG327" i="9" s="1"/>
  <c r="CD328" i="9" s="1"/>
  <c r="CG328" i="9" s="1"/>
  <c r="CD329" i="9" s="1"/>
  <c r="CG329" i="9" s="1"/>
  <c r="CD330" i="9" s="1"/>
  <c r="CG330" i="9" s="1"/>
  <c r="CD331" i="9" s="1"/>
  <c r="CG331" i="9" s="1"/>
  <c r="CD332" i="9" s="1"/>
  <c r="CG332" i="9" s="1"/>
  <c r="CD333" i="9" s="1"/>
  <c r="CG333" i="9" s="1"/>
  <c r="CD334" i="9" s="1"/>
  <c r="CG334" i="9" s="1"/>
  <c r="CD335" i="9" s="1"/>
  <c r="CG335" i="9" s="1"/>
  <c r="CD336" i="9" s="1"/>
  <c r="CG336" i="9" s="1"/>
  <c r="CD337" i="9" s="1"/>
  <c r="CG337" i="9" s="1"/>
  <c r="CD338" i="9" s="1"/>
  <c r="CG338" i="9" s="1"/>
  <c r="CD339" i="9" s="1"/>
  <c r="CG339" i="9" s="1"/>
  <c r="CD340" i="9" s="1"/>
  <c r="CG340" i="9" s="1"/>
  <c r="CD341" i="9" s="1"/>
  <c r="CG341" i="9" s="1"/>
  <c r="CD342" i="9" s="1"/>
  <c r="CG342" i="9" s="1"/>
  <c r="CD343" i="9" s="1"/>
  <c r="CG343" i="9" s="1"/>
  <c r="CD344" i="9" s="1"/>
  <c r="CG344" i="9" s="1"/>
  <c r="CD345" i="9" s="1"/>
  <c r="CG345" i="9" s="1"/>
  <c r="CD346" i="9" s="1"/>
  <c r="CG346" i="9" s="1"/>
  <c r="CD347" i="9" s="1"/>
  <c r="CG347" i="9" s="1"/>
  <c r="CD348" i="9" s="1"/>
  <c r="CG348" i="9" s="1"/>
  <c r="CD349" i="9" s="1"/>
  <c r="CG349" i="9" s="1"/>
  <c r="CD350" i="9" s="1"/>
  <c r="CG350" i="9" s="1"/>
  <c r="CD351" i="9" s="1"/>
  <c r="CG351" i="9" s="1"/>
  <c r="CD352" i="9" s="1"/>
  <c r="CG352" i="9" s="1"/>
  <c r="CD353" i="9" s="1"/>
  <c r="CG353" i="9" s="1"/>
  <c r="CD354" i="9" s="1"/>
  <c r="CG354" i="9" s="1"/>
  <c r="CD355" i="9" s="1"/>
  <c r="CG355" i="9" s="1"/>
  <c r="CD356" i="9" s="1"/>
  <c r="CG356" i="9" s="1"/>
  <c r="CD357" i="9" s="1"/>
  <c r="CG357" i="9" s="1"/>
  <c r="CD358" i="9" s="1"/>
  <c r="CG358" i="9" s="1"/>
  <c r="CD359" i="9" s="1"/>
  <c r="CG359" i="9" s="1"/>
  <c r="CD360" i="9" s="1"/>
  <c r="CG360" i="9" s="1"/>
  <c r="CD361" i="9" s="1"/>
  <c r="CG361" i="9" s="1"/>
  <c r="CD362" i="9" s="1"/>
  <c r="CG362" i="9" s="1"/>
  <c r="CD363" i="9" s="1"/>
  <c r="CG363" i="9" s="1"/>
  <c r="CD364" i="9" s="1"/>
  <c r="CG364" i="9" s="1"/>
  <c r="CD365" i="9" s="1"/>
  <c r="CG365" i="9" s="1"/>
  <c r="CD366" i="9" s="1"/>
  <c r="CG366" i="9" s="1"/>
  <c r="CD367" i="9" s="1"/>
  <c r="CG367" i="9" s="1"/>
  <c r="CD368" i="9" s="1"/>
  <c r="CG368" i="9" s="1"/>
  <c r="BY4" i="9"/>
  <c r="BV5" i="9" s="1"/>
  <c r="BY5" i="9" s="1"/>
  <c r="BV6" i="9" s="1"/>
  <c r="BY6" i="9" s="1"/>
  <c r="BV7" i="9" s="1"/>
  <c r="BY7" i="9" s="1"/>
  <c r="BV8" i="9" s="1"/>
  <c r="BY8" i="9" s="1"/>
  <c r="BV9" i="9" s="1"/>
  <c r="BY9" i="9" s="1"/>
  <c r="BV10" i="9" s="1"/>
  <c r="BY10" i="9" s="1"/>
  <c r="BV11" i="9" s="1"/>
  <c r="BY11" i="9" s="1"/>
  <c r="BV12" i="9" s="1"/>
  <c r="BY12" i="9" s="1"/>
  <c r="BV13" i="9" s="1"/>
  <c r="BY13" i="9" s="1"/>
  <c r="BV14" i="9" s="1"/>
  <c r="BY14" i="9" s="1"/>
  <c r="BV15" i="9" s="1"/>
  <c r="BY15" i="9" s="1"/>
  <c r="BV16" i="9" s="1"/>
  <c r="BY16" i="9" s="1"/>
  <c r="BV17" i="9" s="1"/>
  <c r="BY17" i="9" s="1"/>
  <c r="BV18" i="9" s="1"/>
  <c r="BY18" i="9" s="1"/>
  <c r="BV19" i="9" s="1"/>
  <c r="BY19" i="9" s="1"/>
  <c r="BV20" i="9" s="1"/>
  <c r="BY20" i="9" s="1"/>
  <c r="BV21" i="9" s="1"/>
  <c r="BY21" i="9" s="1"/>
  <c r="BV22" i="9" s="1"/>
  <c r="BY22" i="9" s="1"/>
  <c r="BV23" i="9" s="1"/>
  <c r="BY23" i="9" s="1"/>
  <c r="BV24" i="9" s="1"/>
  <c r="BY24" i="9" s="1"/>
  <c r="BV25" i="9" s="1"/>
  <c r="BY25" i="9" s="1"/>
  <c r="BV26" i="9" s="1"/>
  <c r="BY26" i="9" s="1"/>
  <c r="BV27" i="9" s="1"/>
  <c r="BY27" i="9" s="1"/>
  <c r="BV28" i="9" s="1"/>
  <c r="BY28" i="9" s="1"/>
  <c r="BV29" i="9" s="1"/>
  <c r="BY29" i="9" s="1"/>
  <c r="BV30" i="9" s="1"/>
  <c r="BY30" i="9" s="1"/>
  <c r="BV31" i="9" s="1"/>
  <c r="BY31" i="9" s="1"/>
  <c r="BV32" i="9" s="1"/>
  <c r="BY32" i="9" s="1"/>
  <c r="BV33" i="9" s="1"/>
  <c r="BY33" i="9" s="1"/>
  <c r="BV34" i="9" s="1"/>
  <c r="BY34" i="9" s="1"/>
  <c r="BV35" i="9" s="1"/>
  <c r="BY35" i="9" s="1"/>
  <c r="BV36" i="9" s="1"/>
  <c r="BY36" i="9" s="1"/>
  <c r="BV37" i="9" s="1"/>
  <c r="BY37" i="9" s="1"/>
  <c r="BV38" i="9" s="1"/>
  <c r="BY38" i="9" s="1"/>
  <c r="BV39" i="9" s="1"/>
  <c r="BY39" i="9" s="1"/>
  <c r="BV40" i="9" s="1"/>
  <c r="BY40" i="9" s="1"/>
  <c r="BV41" i="9" s="1"/>
  <c r="BY41" i="9" s="1"/>
  <c r="BV42" i="9" s="1"/>
  <c r="BY42" i="9" s="1"/>
  <c r="BV43" i="9" s="1"/>
  <c r="BY43" i="9" s="1"/>
  <c r="BV44" i="9" s="1"/>
  <c r="BY44" i="9" s="1"/>
  <c r="BV45" i="9" s="1"/>
  <c r="BY45" i="9" s="1"/>
  <c r="BV46" i="9" s="1"/>
  <c r="BY46" i="9" s="1"/>
  <c r="BV47" i="9" s="1"/>
  <c r="BY47" i="9" s="1"/>
  <c r="BV48" i="9" s="1"/>
  <c r="BY48" i="9" s="1"/>
  <c r="BV49" i="9" s="1"/>
  <c r="BY49" i="9" s="1"/>
  <c r="BV50" i="9" s="1"/>
  <c r="BY50" i="9" s="1"/>
  <c r="BV51" i="9" s="1"/>
  <c r="BY51" i="9" s="1"/>
  <c r="BV52" i="9" s="1"/>
  <c r="BY52" i="9" s="1"/>
  <c r="BV53" i="9" s="1"/>
  <c r="BY53" i="9" s="1"/>
  <c r="BV54" i="9" s="1"/>
  <c r="BY54" i="9" s="1"/>
  <c r="BV55" i="9" s="1"/>
  <c r="BY55" i="9" s="1"/>
  <c r="BV56" i="9" s="1"/>
  <c r="BY56" i="9" s="1"/>
  <c r="BV57" i="9" s="1"/>
  <c r="BY57" i="9" s="1"/>
  <c r="BV58" i="9" s="1"/>
  <c r="BY58" i="9" s="1"/>
  <c r="BV59" i="9" s="1"/>
  <c r="BY59" i="9" s="1"/>
  <c r="BV60" i="9" s="1"/>
  <c r="BY60" i="9" s="1"/>
  <c r="BV61" i="9" s="1"/>
  <c r="BY61" i="9" s="1"/>
  <c r="BV62" i="9" s="1"/>
  <c r="BY62" i="9" s="1"/>
  <c r="BV63" i="9" s="1"/>
  <c r="BY63" i="9" s="1"/>
  <c r="BV64" i="9" s="1"/>
  <c r="BY64" i="9" s="1"/>
  <c r="BV65" i="9" s="1"/>
  <c r="BY65" i="9" s="1"/>
  <c r="BV66" i="9" s="1"/>
  <c r="BY66" i="9" s="1"/>
  <c r="BV67" i="9" s="1"/>
  <c r="BY67" i="9" s="1"/>
  <c r="BV68" i="9" s="1"/>
  <c r="BY68" i="9" s="1"/>
  <c r="BV69" i="9" s="1"/>
  <c r="BY69" i="9" s="1"/>
  <c r="BV70" i="9" s="1"/>
  <c r="BY70" i="9" s="1"/>
  <c r="BV71" i="9" s="1"/>
  <c r="BY71" i="9" s="1"/>
  <c r="BV72" i="9" s="1"/>
  <c r="BY72" i="9" s="1"/>
  <c r="BV73" i="9" s="1"/>
  <c r="BY73" i="9" s="1"/>
  <c r="BV74" i="9" s="1"/>
  <c r="BY74" i="9" s="1"/>
  <c r="BV75" i="9" s="1"/>
  <c r="BY75" i="9" s="1"/>
  <c r="BV76" i="9" s="1"/>
  <c r="BY76" i="9" s="1"/>
  <c r="BV77" i="9" s="1"/>
  <c r="BY77" i="9" s="1"/>
  <c r="BV78" i="9" s="1"/>
  <c r="BY78" i="9" s="1"/>
  <c r="BV79" i="9" s="1"/>
  <c r="BY79" i="9" s="1"/>
  <c r="BV80" i="9" s="1"/>
  <c r="BY80" i="9" s="1"/>
  <c r="BV81" i="9" s="1"/>
  <c r="BY81" i="9" s="1"/>
  <c r="BV82" i="9" s="1"/>
  <c r="BY82" i="9" s="1"/>
  <c r="BV83" i="9" s="1"/>
  <c r="BY83" i="9" s="1"/>
  <c r="BV84" i="9" s="1"/>
  <c r="BY84" i="9" s="1"/>
  <c r="BV85" i="9" s="1"/>
  <c r="BY85" i="9" s="1"/>
  <c r="BV86" i="9" s="1"/>
  <c r="BY86" i="9" s="1"/>
  <c r="BV87" i="9" s="1"/>
  <c r="BY87" i="9" s="1"/>
  <c r="BV88" i="9" s="1"/>
  <c r="BY88" i="9" s="1"/>
  <c r="BV89" i="9" s="1"/>
  <c r="BY89" i="9" s="1"/>
  <c r="BV90" i="9" s="1"/>
  <c r="BY90" i="9" s="1"/>
  <c r="BV91" i="9" s="1"/>
  <c r="BY91" i="9" s="1"/>
  <c r="BV92" i="9" s="1"/>
  <c r="BY92" i="9" s="1"/>
  <c r="BV93" i="9" s="1"/>
  <c r="BY93" i="9" s="1"/>
  <c r="BV94" i="9" s="1"/>
  <c r="BY94" i="9" s="1"/>
  <c r="BV95" i="9" s="1"/>
  <c r="BY95" i="9" s="1"/>
  <c r="BV96" i="9" s="1"/>
  <c r="BY96" i="9" s="1"/>
  <c r="BV97" i="9" s="1"/>
  <c r="BY97" i="9" s="1"/>
  <c r="BV98" i="9" s="1"/>
  <c r="BY98" i="9" s="1"/>
  <c r="BV99" i="9" s="1"/>
  <c r="BY99" i="9" s="1"/>
  <c r="BV100" i="9" s="1"/>
  <c r="BY100" i="9" s="1"/>
  <c r="BV101" i="9" s="1"/>
  <c r="BY101" i="9" s="1"/>
  <c r="BV102" i="9" s="1"/>
  <c r="BY102" i="9" s="1"/>
  <c r="BV103" i="9" s="1"/>
  <c r="BY103" i="9" s="1"/>
  <c r="BV104" i="9" s="1"/>
  <c r="BY104" i="9" s="1"/>
  <c r="BV105" i="9" s="1"/>
  <c r="BY105" i="9" s="1"/>
  <c r="BV106" i="9" s="1"/>
  <c r="BY106" i="9" s="1"/>
  <c r="BV107" i="9" s="1"/>
  <c r="BY107" i="9" s="1"/>
  <c r="BV108" i="9" s="1"/>
  <c r="BY108" i="9" s="1"/>
  <c r="BV109" i="9" s="1"/>
  <c r="BY109" i="9" s="1"/>
  <c r="BV110" i="9" s="1"/>
  <c r="BY110" i="9" s="1"/>
  <c r="BV111" i="9" s="1"/>
  <c r="BY111" i="9" s="1"/>
  <c r="BV112" i="9" s="1"/>
  <c r="BY112" i="9" s="1"/>
  <c r="BV113" i="9" s="1"/>
  <c r="BY113" i="9" s="1"/>
  <c r="BV114" i="9" s="1"/>
  <c r="BY114" i="9" s="1"/>
  <c r="BV115" i="9" s="1"/>
  <c r="BY115" i="9" s="1"/>
  <c r="BV116" i="9" s="1"/>
  <c r="BY116" i="9" s="1"/>
  <c r="BV117" i="9" s="1"/>
  <c r="BY117" i="9" s="1"/>
  <c r="BV118" i="9" s="1"/>
  <c r="BY118" i="9" s="1"/>
  <c r="BV119" i="9" s="1"/>
  <c r="BY119" i="9" s="1"/>
  <c r="BV120" i="9" s="1"/>
  <c r="BY120" i="9" s="1"/>
  <c r="BV121" i="9" s="1"/>
  <c r="BY121" i="9" s="1"/>
  <c r="BV122" i="9" s="1"/>
  <c r="BY122" i="9" s="1"/>
  <c r="BV123" i="9" s="1"/>
  <c r="BY123" i="9" s="1"/>
  <c r="BV124" i="9" s="1"/>
  <c r="BY124" i="9" s="1"/>
  <c r="BV125" i="9" s="1"/>
  <c r="BY125" i="9" s="1"/>
  <c r="BV126" i="9" s="1"/>
  <c r="BY126" i="9" s="1"/>
  <c r="BV127" i="9" s="1"/>
  <c r="BY127" i="9" s="1"/>
  <c r="BV128" i="9" s="1"/>
  <c r="BY128" i="9" s="1"/>
  <c r="BV129" i="9" s="1"/>
  <c r="BY129" i="9" s="1"/>
  <c r="BV130" i="9" s="1"/>
  <c r="BY130" i="9" s="1"/>
  <c r="BV131" i="9" s="1"/>
  <c r="BY131" i="9" s="1"/>
  <c r="BV132" i="9" s="1"/>
  <c r="BY132" i="9" s="1"/>
  <c r="BV133" i="9" s="1"/>
  <c r="BY133" i="9" s="1"/>
  <c r="BV134" i="9" s="1"/>
  <c r="BY134" i="9" s="1"/>
  <c r="BV135" i="9" s="1"/>
  <c r="BY135" i="9" s="1"/>
  <c r="BV136" i="9" s="1"/>
  <c r="BY136" i="9" s="1"/>
  <c r="BV137" i="9" s="1"/>
  <c r="BY137" i="9" s="1"/>
  <c r="BV138" i="9" s="1"/>
  <c r="BY138" i="9" s="1"/>
  <c r="BV139" i="9" s="1"/>
  <c r="BY139" i="9" s="1"/>
  <c r="BV140" i="9" s="1"/>
  <c r="BY140" i="9" s="1"/>
  <c r="BV141" i="9" s="1"/>
  <c r="BY141" i="9" s="1"/>
  <c r="BV142" i="9" s="1"/>
  <c r="BY142" i="9" s="1"/>
  <c r="BV143" i="9" s="1"/>
  <c r="BY143" i="9" s="1"/>
  <c r="BV144" i="9" s="1"/>
  <c r="BY144" i="9" s="1"/>
  <c r="BV145" i="9" s="1"/>
  <c r="BY145" i="9" s="1"/>
  <c r="BV146" i="9" s="1"/>
  <c r="BY146" i="9" s="1"/>
  <c r="BV147" i="9" s="1"/>
  <c r="BY147" i="9" s="1"/>
  <c r="BV148" i="9" s="1"/>
  <c r="BY148" i="9" s="1"/>
  <c r="BV149" i="9" s="1"/>
  <c r="BY149" i="9" s="1"/>
  <c r="BV150" i="9" s="1"/>
  <c r="BY150" i="9" s="1"/>
  <c r="BV151" i="9" s="1"/>
  <c r="BY151" i="9" s="1"/>
  <c r="BV152" i="9" s="1"/>
  <c r="BY152" i="9" s="1"/>
  <c r="BV153" i="9" s="1"/>
  <c r="BY153" i="9" s="1"/>
  <c r="BV154" i="9" s="1"/>
  <c r="BY154" i="9" s="1"/>
  <c r="BV155" i="9" s="1"/>
  <c r="BY155" i="9" s="1"/>
  <c r="BV156" i="9" s="1"/>
  <c r="BY156" i="9" s="1"/>
  <c r="BV157" i="9" s="1"/>
  <c r="BY157" i="9" s="1"/>
  <c r="BV158" i="9" s="1"/>
  <c r="BY158" i="9" s="1"/>
  <c r="BV159" i="9" s="1"/>
  <c r="BY159" i="9" s="1"/>
  <c r="BV160" i="9" s="1"/>
  <c r="BY160" i="9" s="1"/>
  <c r="BV161" i="9" s="1"/>
  <c r="BY161" i="9" s="1"/>
  <c r="BV162" i="9" s="1"/>
  <c r="BY162" i="9" s="1"/>
  <c r="BV163" i="9" s="1"/>
  <c r="BY163" i="9" s="1"/>
  <c r="BV164" i="9" s="1"/>
  <c r="BY164" i="9" s="1"/>
  <c r="BV165" i="9" s="1"/>
  <c r="BY165" i="9" s="1"/>
  <c r="BV166" i="9" s="1"/>
  <c r="BY166" i="9" s="1"/>
  <c r="BV167" i="9" s="1"/>
  <c r="BY167" i="9" s="1"/>
  <c r="BV168" i="9" s="1"/>
  <c r="BY168" i="9" s="1"/>
  <c r="BV169" i="9" s="1"/>
  <c r="BY169" i="9" s="1"/>
  <c r="BV170" i="9" s="1"/>
  <c r="BY170" i="9" s="1"/>
  <c r="BV171" i="9" s="1"/>
  <c r="BY171" i="9" s="1"/>
  <c r="BV172" i="9" s="1"/>
  <c r="BY172" i="9" s="1"/>
  <c r="BV173" i="9" s="1"/>
  <c r="BY173" i="9" s="1"/>
  <c r="BV174" i="9" s="1"/>
  <c r="BY174" i="9" s="1"/>
  <c r="BV175" i="9" s="1"/>
  <c r="BY175" i="9" s="1"/>
  <c r="BV176" i="9" s="1"/>
  <c r="BY176" i="9" s="1"/>
  <c r="BV177" i="9" s="1"/>
  <c r="BY177" i="9" s="1"/>
  <c r="BV178" i="9" s="1"/>
  <c r="BY178" i="9" s="1"/>
  <c r="BV179" i="9" s="1"/>
  <c r="BY179" i="9" s="1"/>
  <c r="BV180" i="9" s="1"/>
  <c r="BY180" i="9" s="1"/>
  <c r="BV181" i="9" s="1"/>
  <c r="BY181" i="9" s="1"/>
  <c r="BV182" i="9" s="1"/>
  <c r="BY182" i="9" s="1"/>
  <c r="BV183" i="9" s="1"/>
  <c r="BY183" i="9" s="1"/>
  <c r="BV184" i="9" s="1"/>
  <c r="BY184" i="9" s="1"/>
  <c r="BV185" i="9" s="1"/>
  <c r="BY185" i="9" s="1"/>
  <c r="BV186" i="9" s="1"/>
  <c r="BY186" i="9" s="1"/>
  <c r="BV187" i="9" s="1"/>
  <c r="BY187" i="9" s="1"/>
  <c r="BV188" i="9" s="1"/>
  <c r="BY188" i="9" s="1"/>
  <c r="BV189" i="9" s="1"/>
  <c r="BY189" i="9" s="1"/>
  <c r="BV190" i="9" s="1"/>
  <c r="BY190" i="9" s="1"/>
  <c r="BV191" i="9" s="1"/>
  <c r="BY191" i="9" s="1"/>
  <c r="BV192" i="9" s="1"/>
  <c r="BY192" i="9" s="1"/>
  <c r="BV193" i="9" s="1"/>
  <c r="BY193" i="9" s="1"/>
  <c r="BV194" i="9" s="1"/>
  <c r="BY194" i="9" s="1"/>
  <c r="BV195" i="9" s="1"/>
  <c r="BY195" i="9" s="1"/>
  <c r="BV196" i="9" s="1"/>
  <c r="BY196" i="9" s="1"/>
  <c r="BV197" i="9" s="1"/>
  <c r="BY197" i="9" s="1"/>
  <c r="BV198" i="9" s="1"/>
  <c r="BY198" i="9" s="1"/>
  <c r="BV199" i="9" s="1"/>
  <c r="BY199" i="9" s="1"/>
  <c r="BV200" i="9" s="1"/>
  <c r="BY200" i="9" s="1"/>
  <c r="BV201" i="9" s="1"/>
  <c r="BY201" i="9" s="1"/>
  <c r="BV202" i="9" s="1"/>
  <c r="BY202" i="9" s="1"/>
  <c r="BV203" i="9" s="1"/>
  <c r="BY203" i="9" s="1"/>
  <c r="BV204" i="9" s="1"/>
  <c r="BY204" i="9" s="1"/>
  <c r="BV205" i="9" s="1"/>
  <c r="BY205" i="9" s="1"/>
  <c r="BV206" i="9" s="1"/>
  <c r="BY206" i="9" s="1"/>
  <c r="BV207" i="9" s="1"/>
  <c r="BY207" i="9" s="1"/>
  <c r="BV208" i="9" s="1"/>
  <c r="BY208" i="9" s="1"/>
  <c r="BV209" i="9" s="1"/>
  <c r="BY209" i="9" s="1"/>
  <c r="BV210" i="9" s="1"/>
  <c r="BY210" i="9" s="1"/>
  <c r="BV211" i="9" s="1"/>
  <c r="BY211" i="9" s="1"/>
  <c r="BV212" i="9" s="1"/>
  <c r="BY212" i="9" s="1"/>
  <c r="BV213" i="9" s="1"/>
  <c r="BY213" i="9" s="1"/>
  <c r="BV214" i="9" s="1"/>
  <c r="BY214" i="9" s="1"/>
  <c r="BV215" i="9" s="1"/>
  <c r="BY215" i="9" s="1"/>
  <c r="BV216" i="9" s="1"/>
  <c r="BY216" i="9" s="1"/>
  <c r="BV217" i="9" s="1"/>
  <c r="BY217" i="9" s="1"/>
  <c r="BV218" i="9" s="1"/>
  <c r="BY218" i="9" s="1"/>
  <c r="BV219" i="9" s="1"/>
  <c r="BY219" i="9" s="1"/>
  <c r="BV220" i="9" s="1"/>
  <c r="BY220" i="9" s="1"/>
  <c r="BV221" i="9" s="1"/>
  <c r="BY221" i="9" s="1"/>
  <c r="BV222" i="9" s="1"/>
  <c r="BY222" i="9" s="1"/>
  <c r="BV223" i="9" s="1"/>
  <c r="BY223" i="9" s="1"/>
  <c r="BV224" i="9" s="1"/>
  <c r="BY224" i="9" s="1"/>
  <c r="BV225" i="9" s="1"/>
  <c r="BY225" i="9" s="1"/>
  <c r="BV226" i="9" s="1"/>
  <c r="BY226" i="9" s="1"/>
  <c r="BV227" i="9" s="1"/>
  <c r="BY227" i="9" s="1"/>
  <c r="BV228" i="9" s="1"/>
  <c r="BY228" i="9" s="1"/>
  <c r="BV229" i="9" s="1"/>
  <c r="BY229" i="9" s="1"/>
  <c r="BV230" i="9" s="1"/>
  <c r="BY230" i="9" s="1"/>
  <c r="BV231" i="9" s="1"/>
  <c r="BY231" i="9" s="1"/>
  <c r="BV232" i="9" s="1"/>
  <c r="BY232" i="9" s="1"/>
  <c r="BV233" i="9" s="1"/>
  <c r="BY233" i="9" s="1"/>
  <c r="BV234" i="9" s="1"/>
  <c r="BY234" i="9" s="1"/>
  <c r="BV235" i="9" s="1"/>
  <c r="BY235" i="9" s="1"/>
  <c r="BV236" i="9" s="1"/>
  <c r="BY236" i="9" s="1"/>
  <c r="BV237" i="9" s="1"/>
  <c r="BY237" i="9" s="1"/>
  <c r="BV238" i="9" s="1"/>
  <c r="BY238" i="9" s="1"/>
  <c r="BV239" i="9" s="1"/>
  <c r="BY239" i="9" s="1"/>
  <c r="BV240" i="9" s="1"/>
  <c r="BY240" i="9" s="1"/>
  <c r="BV241" i="9" s="1"/>
  <c r="BY241" i="9" s="1"/>
  <c r="BV242" i="9" s="1"/>
  <c r="BY242" i="9" s="1"/>
  <c r="BV243" i="9" s="1"/>
  <c r="BY243" i="9" s="1"/>
  <c r="BV244" i="9" s="1"/>
  <c r="BY244" i="9" s="1"/>
  <c r="BV245" i="9" s="1"/>
  <c r="BY245" i="9" s="1"/>
  <c r="BV246" i="9" s="1"/>
  <c r="BY246" i="9" s="1"/>
  <c r="BV247" i="9" s="1"/>
  <c r="BY247" i="9" s="1"/>
  <c r="BV248" i="9" s="1"/>
  <c r="BY248" i="9" s="1"/>
  <c r="BV249" i="9" s="1"/>
  <c r="BY249" i="9" s="1"/>
  <c r="BV250" i="9" s="1"/>
  <c r="BY250" i="9" s="1"/>
  <c r="BV251" i="9" s="1"/>
  <c r="BY251" i="9" s="1"/>
  <c r="BV252" i="9" s="1"/>
  <c r="BY252" i="9" s="1"/>
  <c r="BV253" i="9" s="1"/>
  <c r="BY253" i="9" s="1"/>
  <c r="BV254" i="9" s="1"/>
  <c r="BY254" i="9" s="1"/>
  <c r="BV255" i="9" s="1"/>
  <c r="BY255" i="9" s="1"/>
  <c r="BV256" i="9" s="1"/>
  <c r="BY256" i="9" s="1"/>
  <c r="BV257" i="9" s="1"/>
  <c r="BY257" i="9" s="1"/>
  <c r="BV258" i="9" s="1"/>
  <c r="BY258" i="9" s="1"/>
  <c r="BV259" i="9" s="1"/>
  <c r="BY259" i="9" s="1"/>
  <c r="BV260" i="9" s="1"/>
  <c r="BY260" i="9" s="1"/>
  <c r="BV261" i="9" s="1"/>
  <c r="BY261" i="9" s="1"/>
  <c r="BV262" i="9" s="1"/>
  <c r="BY262" i="9" s="1"/>
  <c r="BV263" i="9" s="1"/>
  <c r="BY263" i="9" s="1"/>
  <c r="BV264" i="9" s="1"/>
  <c r="BY264" i="9" s="1"/>
  <c r="BV265" i="9" s="1"/>
  <c r="BY265" i="9" s="1"/>
  <c r="BV266" i="9" s="1"/>
  <c r="BY266" i="9" s="1"/>
  <c r="BV267" i="9" s="1"/>
  <c r="BY267" i="9" s="1"/>
  <c r="BV268" i="9" s="1"/>
  <c r="BY268" i="9" s="1"/>
  <c r="BV269" i="9" s="1"/>
  <c r="BY269" i="9" s="1"/>
  <c r="BV270" i="9" s="1"/>
  <c r="BY270" i="9" s="1"/>
  <c r="BV271" i="9" s="1"/>
  <c r="BY271" i="9" s="1"/>
  <c r="BV272" i="9" s="1"/>
  <c r="BY272" i="9" s="1"/>
  <c r="BV273" i="9" s="1"/>
  <c r="BY273" i="9" s="1"/>
  <c r="BV274" i="9" s="1"/>
  <c r="BY274" i="9" s="1"/>
  <c r="BV275" i="9" s="1"/>
  <c r="BY275" i="9" s="1"/>
  <c r="BV276" i="9" s="1"/>
  <c r="BY276" i="9" s="1"/>
  <c r="BV277" i="9" s="1"/>
  <c r="BY277" i="9" s="1"/>
  <c r="BV278" i="9" s="1"/>
  <c r="BY278" i="9" s="1"/>
  <c r="BV279" i="9" s="1"/>
  <c r="BY279" i="9" s="1"/>
  <c r="BV280" i="9" s="1"/>
  <c r="BY280" i="9" s="1"/>
  <c r="BV281" i="9" s="1"/>
  <c r="BY281" i="9" s="1"/>
  <c r="BV282" i="9" s="1"/>
  <c r="BY282" i="9" s="1"/>
  <c r="BV283" i="9" s="1"/>
  <c r="BY283" i="9" s="1"/>
  <c r="BV284" i="9" s="1"/>
  <c r="BY284" i="9" s="1"/>
  <c r="BV285" i="9" s="1"/>
  <c r="BY285" i="9" s="1"/>
  <c r="BV286" i="9" s="1"/>
  <c r="BY286" i="9" s="1"/>
  <c r="BV287" i="9" s="1"/>
  <c r="BY287" i="9" s="1"/>
  <c r="BV288" i="9" s="1"/>
  <c r="BY288" i="9" s="1"/>
  <c r="BV289" i="9" s="1"/>
  <c r="BY289" i="9" s="1"/>
  <c r="BV290" i="9" s="1"/>
  <c r="BY290" i="9" s="1"/>
  <c r="BV291" i="9" s="1"/>
  <c r="BY291" i="9" s="1"/>
  <c r="BV292" i="9" s="1"/>
  <c r="BY292" i="9" s="1"/>
  <c r="BV293" i="9" s="1"/>
  <c r="BY293" i="9" s="1"/>
  <c r="BV294" i="9" s="1"/>
  <c r="BY294" i="9" s="1"/>
  <c r="BV295" i="9" s="1"/>
  <c r="BY295" i="9" s="1"/>
  <c r="BV296" i="9" s="1"/>
  <c r="BY296" i="9" s="1"/>
  <c r="BV297" i="9" s="1"/>
  <c r="BY297" i="9" s="1"/>
  <c r="BV298" i="9" s="1"/>
  <c r="BY298" i="9" s="1"/>
  <c r="BV299" i="9" s="1"/>
  <c r="BY299" i="9" s="1"/>
  <c r="BV300" i="9" s="1"/>
  <c r="BY300" i="9" s="1"/>
  <c r="BV301" i="9" s="1"/>
  <c r="BY301" i="9" s="1"/>
  <c r="BV302" i="9" s="1"/>
  <c r="BY302" i="9" s="1"/>
  <c r="BV303" i="9" s="1"/>
  <c r="BY303" i="9" s="1"/>
  <c r="BV304" i="9" s="1"/>
  <c r="BY304" i="9" s="1"/>
  <c r="BV305" i="9" s="1"/>
  <c r="BY305" i="9" s="1"/>
  <c r="BV306" i="9" s="1"/>
  <c r="BY306" i="9" s="1"/>
  <c r="BV307" i="9" s="1"/>
  <c r="BY307" i="9" s="1"/>
  <c r="BV308" i="9" s="1"/>
  <c r="BY308" i="9" s="1"/>
  <c r="BV309" i="9" s="1"/>
  <c r="BY309" i="9" s="1"/>
  <c r="BV310" i="9" s="1"/>
  <c r="BY310" i="9" s="1"/>
  <c r="BV311" i="9" s="1"/>
  <c r="BY311" i="9" s="1"/>
  <c r="BV312" i="9" s="1"/>
  <c r="BY312" i="9" s="1"/>
  <c r="BV313" i="9" s="1"/>
  <c r="BY313" i="9" s="1"/>
  <c r="BV314" i="9" s="1"/>
  <c r="BY314" i="9" s="1"/>
  <c r="BV315" i="9" s="1"/>
  <c r="BY315" i="9" s="1"/>
  <c r="BV316" i="9" s="1"/>
  <c r="BY316" i="9" s="1"/>
  <c r="BV317" i="9" s="1"/>
  <c r="BY317" i="9" s="1"/>
  <c r="BV318" i="9" s="1"/>
  <c r="BY318" i="9" s="1"/>
  <c r="BV319" i="9" s="1"/>
  <c r="BY319" i="9" s="1"/>
  <c r="BV320" i="9" s="1"/>
  <c r="BY320" i="9" s="1"/>
  <c r="BV321" i="9" s="1"/>
  <c r="BY321" i="9" s="1"/>
  <c r="BV322" i="9" s="1"/>
  <c r="BY322" i="9" s="1"/>
  <c r="BV323" i="9" s="1"/>
  <c r="BY323" i="9" s="1"/>
  <c r="BV324" i="9" s="1"/>
  <c r="BY324" i="9" s="1"/>
  <c r="BV325" i="9" s="1"/>
  <c r="BY325" i="9" s="1"/>
  <c r="BV326" i="9" s="1"/>
  <c r="BY326" i="9" s="1"/>
  <c r="BV327" i="9" s="1"/>
  <c r="BY327" i="9" s="1"/>
  <c r="BV328" i="9" s="1"/>
  <c r="BY328" i="9" s="1"/>
  <c r="BV329" i="9" s="1"/>
  <c r="BY329" i="9" s="1"/>
  <c r="BV330" i="9" s="1"/>
  <c r="BY330" i="9" s="1"/>
  <c r="BV331" i="9" s="1"/>
  <c r="BY331" i="9" s="1"/>
  <c r="BV332" i="9" s="1"/>
  <c r="BY332" i="9" s="1"/>
  <c r="BV333" i="9" s="1"/>
  <c r="BY333" i="9" s="1"/>
  <c r="BV334" i="9" s="1"/>
  <c r="BY334" i="9" s="1"/>
  <c r="BV335" i="9" s="1"/>
  <c r="BY335" i="9" s="1"/>
  <c r="BV336" i="9" s="1"/>
  <c r="BY336" i="9" s="1"/>
  <c r="BV337" i="9" s="1"/>
  <c r="BY337" i="9" s="1"/>
  <c r="BV338" i="9" s="1"/>
  <c r="BY338" i="9" s="1"/>
  <c r="BV339" i="9" s="1"/>
  <c r="BY339" i="9" s="1"/>
  <c r="BV340" i="9" s="1"/>
  <c r="BY340" i="9" s="1"/>
  <c r="BV341" i="9" s="1"/>
  <c r="BY341" i="9" s="1"/>
  <c r="BV342" i="9" s="1"/>
  <c r="BY342" i="9" s="1"/>
  <c r="BV343" i="9" s="1"/>
  <c r="BY343" i="9" s="1"/>
  <c r="BV344" i="9" s="1"/>
  <c r="BY344" i="9" s="1"/>
  <c r="BV345" i="9" s="1"/>
  <c r="BY345" i="9" s="1"/>
  <c r="BV346" i="9" s="1"/>
  <c r="BY346" i="9" s="1"/>
  <c r="BV347" i="9" s="1"/>
  <c r="BY347" i="9" s="1"/>
  <c r="BV348" i="9" s="1"/>
  <c r="BY348" i="9" s="1"/>
  <c r="BV349" i="9" s="1"/>
  <c r="BY349" i="9" s="1"/>
  <c r="BV350" i="9" s="1"/>
  <c r="BY350" i="9" s="1"/>
  <c r="BV351" i="9" s="1"/>
  <c r="BY351" i="9" s="1"/>
  <c r="BV352" i="9" s="1"/>
  <c r="BY352" i="9" s="1"/>
  <c r="BV353" i="9" s="1"/>
  <c r="BY353" i="9" s="1"/>
  <c r="BV354" i="9" s="1"/>
  <c r="BY354" i="9" s="1"/>
  <c r="BV355" i="9" s="1"/>
  <c r="BY355" i="9" s="1"/>
  <c r="BV356" i="9" s="1"/>
  <c r="BY356" i="9" s="1"/>
  <c r="BV357" i="9" s="1"/>
  <c r="BY357" i="9" s="1"/>
  <c r="BV358" i="9" s="1"/>
  <c r="BY358" i="9" s="1"/>
  <c r="BV359" i="9" s="1"/>
  <c r="BY359" i="9" s="1"/>
  <c r="BV360" i="9" s="1"/>
  <c r="BY360" i="9" s="1"/>
  <c r="BV361" i="9" s="1"/>
  <c r="BY361" i="9" s="1"/>
  <c r="BV362" i="9" s="1"/>
  <c r="BY362" i="9" s="1"/>
  <c r="BV363" i="9" s="1"/>
  <c r="BY363" i="9" s="1"/>
  <c r="BV364" i="9" s="1"/>
  <c r="BY364" i="9" s="1"/>
  <c r="BV365" i="9" s="1"/>
  <c r="BY365" i="9" s="1"/>
  <c r="BV366" i="9" s="1"/>
  <c r="BY366" i="9" s="1"/>
  <c r="BV367" i="9" s="1"/>
  <c r="BY367" i="9" s="1"/>
  <c r="BV368" i="9" s="1"/>
  <c r="BY368" i="9" s="1"/>
  <c r="AS17" i="9"/>
  <c r="AP18" i="9" s="1"/>
  <c r="AS18" i="9" s="1"/>
  <c r="AP19" i="9" s="1"/>
  <c r="AS19" i="9" s="1"/>
  <c r="AP20" i="9" s="1"/>
  <c r="AS20" i="9" s="1"/>
  <c r="AP21" i="9" s="1"/>
  <c r="AS21" i="9" s="1"/>
  <c r="AP22" i="9" s="1"/>
  <c r="AS22" i="9" s="1"/>
  <c r="AP23" i="9" s="1"/>
  <c r="AS23" i="9" s="1"/>
  <c r="AP24" i="9" s="1"/>
  <c r="AS24" i="9" s="1"/>
  <c r="AP25" i="9" s="1"/>
  <c r="AS25" i="9" s="1"/>
  <c r="AP26" i="9" s="1"/>
  <c r="AS26" i="9" s="1"/>
  <c r="AP27" i="9" s="1"/>
  <c r="AS27" i="9" s="1"/>
  <c r="AP28" i="9" s="1"/>
  <c r="AS28" i="9" s="1"/>
  <c r="AP29" i="9" s="1"/>
  <c r="AS29" i="9" s="1"/>
  <c r="AP30" i="9" s="1"/>
  <c r="AS30" i="9" s="1"/>
  <c r="AP31" i="9" s="1"/>
  <c r="AS31" i="9" s="1"/>
  <c r="AP32" i="9" s="1"/>
  <c r="AS32" i="9" s="1"/>
  <c r="AP33" i="9" s="1"/>
  <c r="AS33" i="9" s="1"/>
  <c r="AP34" i="9" s="1"/>
  <c r="AS34" i="9" s="1"/>
  <c r="AP35" i="9" s="1"/>
  <c r="AS35" i="9" s="1"/>
  <c r="AP36" i="9" s="1"/>
  <c r="AS36" i="9" s="1"/>
  <c r="AP37" i="9" s="1"/>
  <c r="AS37" i="9" s="1"/>
  <c r="AP38" i="9" s="1"/>
  <c r="AS38" i="9" s="1"/>
  <c r="AP39" i="9" s="1"/>
  <c r="AS39" i="9" s="1"/>
  <c r="AP40" i="9" s="1"/>
  <c r="AS40" i="9" s="1"/>
  <c r="AP41" i="9" s="1"/>
  <c r="AS41" i="9" s="1"/>
  <c r="AP42" i="9" s="1"/>
  <c r="AS42" i="9" s="1"/>
  <c r="AP43" i="9" s="1"/>
  <c r="AS43" i="9" s="1"/>
  <c r="AP44" i="9" s="1"/>
  <c r="AS44" i="9" s="1"/>
  <c r="AP45" i="9" s="1"/>
  <c r="AS45" i="9" s="1"/>
  <c r="AP46" i="9" s="1"/>
  <c r="AS46" i="9" s="1"/>
  <c r="AP47" i="9" s="1"/>
  <c r="AS47" i="9" s="1"/>
  <c r="AP48" i="9" s="1"/>
  <c r="AS48" i="9" s="1"/>
  <c r="AP49" i="9" s="1"/>
  <c r="AS49" i="9" s="1"/>
  <c r="AP50" i="9" s="1"/>
  <c r="AS50" i="9" s="1"/>
  <c r="AP51" i="9" s="1"/>
  <c r="AS51" i="9" s="1"/>
  <c r="AP52" i="9" s="1"/>
  <c r="AS52" i="9" s="1"/>
  <c r="AP53" i="9" s="1"/>
  <c r="AS53" i="9" s="1"/>
  <c r="AP54" i="9" s="1"/>
  <c r="AS54" i="9" s="1"/>
  <c r="AP55" i="9" s="1"/>
  <c r="AS55" i="9" s="1"/>
  <c r="AP56" i="9" s="1"/>
  <c r="AS56" i="9" s="1"/>
  <c r="AP57" i="9" s="1"/>
  <c r="AS57" i="9" s="1"/>
  <c r="AP58" i="9" s="1"/>
  <c r="AS58" i="9" s="1"/>
  <c r="AP59" i="9" s="1"/>
  <c r="AS59" i="9" s="1"/>
  <c r="AP60" i="9" s="1"/>
  <c r="AS60" i="9" s="1"/>
  <c r="AP61" i="9" s="1"/>
  <c r="AS61" i="9" s="1"/>
  <c r="AP62" i="9" s="1"/>
  <c r="AS62" i="9" s="1"/>
  <c r="AP63" i="9" s="1"/>
  <c r="AS63" i="9" s="1"/>
  <c r="AP64" i="9" s="1"/>
  <c r="AS64" i="9" s="1"/>
  <c r="AP65" i="9" s="1"/>
  <c r="AS65" i="9" s="1"/>
  <c r="AP66" i="9" s="1"/>
  <c r="AS66" i="9" s="1"/>
  <c r="AP67" i="9" s="1"/>
  <c r="AS67" i="9" s="1"/>
  <c r="AP68" i="9" s="1"/>
  <c r="AS68" i="9" s="1"/>
  <c r="AP69" i="9" s="1"/>
  <c r="AS69" i="9" s="1"/>
  <c r="AP70" i="9" s="1"/>
  <c r="AS70" i="9" s="1"/>
  <c r="AP71" i="9" s="1"/>
  <c r="AS71" i="9" s="1"/>
  <c r="AP72" i="9" s="1"/>
  <c r="AS72" i="9" s="1"/>
  <c r="AP73" i="9" s="1"/>
  <c r="AS73" i="9" s="1"/>
  <c r="AP74" i="9" s="1"/>
  <c r="AS74" i="9" s="1"/>
  <c r="AP75" i="9" s="1"/>
  <c r="AS75" i="9" s="1"/>
  <c r="AP76" i="9" s="1"/>
  <c r="AS76" i="9" s="1"/>
  <c r="AP77" i="9" s="1"/>
  <c r="AS77" i="9" s="1"/>
  <c r="AP78" i="9" s="1"/>
  <c r="AS78" i="9" s="1"/>
  <c r="AP79" i="9" s="1"/>
  <c r="AS79" i="9" s="1"/>
  <c r="AP80" i="9" s="1"/>
  <c r="AS80" i="9" s="1"/>
  <c r="AP81" i="9" s="1"/>
  <c r="AS81" i="9" s="1"/>
  <c r="AP82" i="9" s="1"/>
  <c r="AS82" i="9" s="1"/>
  <c r="AP83" i="9" s="1"/>
  <c r="AS83" i="9" s="1"/>
  <c r="AP84" i="9" s="1"/>
  <c r="AS84" i="9" s="1"/>
  <c r="AP85" i="9" s="1"/>
  <c r="AS85" i="9" s="1"/>
  <c r="AP86" i="9" s="1"/>
  <c r="AS86" i="9" s="1"/>
  <c r="AP87" i="9" s="1"/>
  <c r="AS87" i="9" s="1"/>
  <c r="AP88" i="9" s="1"/>
  <c r="AS88" i="9" s="1"/>
  <c r="AP89" i="9" s="1"/>
  <c r="AS89" i="9" s="1"/>
  <c r="AP90" i="9" s="1"/>
  <c r="AS90" i="9" s="1"/>
  <c r="AP91" i="9" s="1"/>
  <c r="AS91" i="9" s="1"/>
  <c r="AP92" i="9" s="1"/>
  <c r="AS92" i="9" s="1"/>
  <c r="AP93" i="9" s="1"/>
  <c r="AS93" i="9" s="1"/>
  <c r="AP94" i="9" s="1"/>
  <c r="AS94" i="9" s="1"/>
  <c r="AP95" i="9" s="1"/>
  <c r="AS95" i="9" s="1"/>
  <c r="AP96" i="9" s="1"/>
  <c r="AS96" i="9" s="1"/>
  <c r="AP97" i="9" s="1"/>
  <c r="AS97" i="9" s="1"/>
  <c r="AP98" i="9" s="1"/>
  <c r="AS98" i="9" s="1"/>
  <c r="AP99" i="9" s="1"/>
  <c r="AS99" i="9" s="1"/>
  <c r="AP100" i="9" s="1"/>
  <c r="AS100" i="9" s="1"/>
  <c r="AP101" i="9" s="1"/>
  <c r="AS101" i="9" s="1"/>
  <c r="AP102" i="9" s="1"/>
  <c r="AS102" i="9" s="1"/>
  <c r="AP103" i="9" s="1"/>
  <c r="AS103" i="9" s="1"/>
  <c r="AP104" i="9" s="1"/>
  <c r="AS104" i="9" s="1"/>
  <c r="AP105" i="9" s="1"/>
  <c r="AS105" i="9" s="1"/>
  <c r="AP106" i="9" s="1"/>
  <c r="AS106" i="9" s="1"/>
  <c r="AP107" i="9" s="1"/>
  <c r="AS107" i="9" s="1"/>
  <c r="AP108" i="9" s="1"/>
  <c r="AS108" i="9" s="1"/>
  <c r="AP109" i="9" s="1"/>
  <c r="AS109" i="9" s="1"/>
  <c r="AP110" i="9" s="1"/>
  <c r="AS110" i="9" s="1"/>
  <c r="AP111" i="9" s="1"/>
  <c r="AS111" i="9" s="1"/>
  <c r="AP112" i="9" s="1"/>
  <c r="AS112" i="9" s="1"/>
  <c r="AP113" i="9" s="1"/>
  <c r="AS113" i="9" s="1"/>
  <c r="AP114" i="9" s="1"/>
  <c r="AS114" i="9" s="1"/>
  <c r="AP115" i="9" s="1"/>
  <c r="AS115" i="9" s="1"/>
  <c r="AP116" i="9" s="1"/>
  <c r="AS116" i="9" s="1"/>
  <c r="AP117" i="9" s="1"/>
  <c r="AS117" i="9" s="1"/>
  <c r="AP118" i="9" s="1"/>
  <c r="AS118" i="9" s="1"/>
  <c r="AP119" i="9" s="1"/>
  <c r="AS119" i="9" s="1"/>
  <c r="AP120" i="9" s="1"/>
  <c r="AS120" i="9" s="1"/>
  <c r="AP121" i="9" s="1"/>
  <c r="AS121" i="9" s="1"/>
  <c r="AP122" i="9" s="1"/>
  <c r="AS122" i="9" s="1"/>
  <c r="AP123" i="9" s="1"/>
  <c r="AS123" i="9" s="1"/>
  <c r="AP124" i="9" s="1"/>
  <c r="AS124" i="9" s="1"/>
  <c r="AP125" i="9" s="1"/>
  <c r="AS125" i="9" s="1"/>
  <c r="AP126" i="9" s="1"/>
  <c r="AS126" i="9" s="1"/>
  <c r="AP127" i="9" s="1"/>
  <c r="AS127" i="9" s="1"/>
  <c r="AP128" i="9" s="1"/>
  <c r="AS128" i="9" s="1"/>
  <c r="AP129" i="9" s="1"/>
  <c r="AS129" i="9" s="1"/>
  <c r="AP130" i="9" s="1"/>
  <c r="AS130" i="9" s="1"/>
  <c r="AP131" i="9" s="1"/>
  <c r="AS131" i="9" s="1"/>
  <c r="AP132" i="9" s="1"/>
  <c r="AS132" i="9" s="1"/>
  <c r="AP133" i="9" s="1"/>
  <c r="AS133" i="9" s="1"/>
  <c r="AP134" i="9" s="1"/>
  <c r="AS134" i="9" s="1"/>
  <c r="AP135" i="9" s="1"/>
  <c r="AS135" i="9" s="1"/>
  <c r="AP136" i="9" s="1"/>
  <c r="AS136" i="9" s="1"/>
  <c r="AP137" i="9" s="1"/>
  <c r="AS137" i="9" s="1"/>
  <c r="AP138" i="9" s="1"/>
  <c r="AS138" i="9" s="1"/>
  <c r="AP139" i="9" s="1"/>
  <c r="AS139" i="9" s="1"/>
  <c r="AP140" i="9" s="1"/>
  <c r="AS140" i="9" s="1"/>
  <c r="AP141" i="9" s="1"/>
  <c r="AS141" i="9" s="1"/>
  <c r="AP142" i="9" s="1"/>
  <c r="AS142" i="9" s="1"/>
  <c r="AP143" i="9" s="1"/>
  <c r="AS143" i="9" s="1"/>
  <c r="AP144" i="9" s="1"/>
  <c r="AS144" i="9" s="1"/>
  <c r="AP145" i="9" s="1"/>
  <c r="AS145" i="9" s="1"/>
  <c r="AP146" i="9" s="1"/>
  <c r="AS146" i="9" s="1"/>
  <c r="AP147" i="9" s="1"/>
  <c r="AS147" i="9" s="1"/>
  <c r="AP148" i="9" s="1"/>
  <c r="AS148" i="9" s="1"/>
  <c r="AP149" i="9" s="1"/>
  <c r="AS149" i="9" s="1"/>
  <c r="AP150" i="9" s="1"/>
  <c r="AS150" i="9" s="1"/>
  <c r="AP151" i="9" s="1"/>
  <c r="AS151" i="9" s="1"/>
  <c r="AP152" i="9" s="1"/>
  <c r="AS152" i="9" s="1"/>
  <c r="AP153" i="9" s="1"/>
  <c r="AS153" i="9" s="1"/>
  <c r="AP154" i="9" s="1"/>
  <c r="AS154" i="9" s="1"/>
  <c r="AP155" i="9" s="1"/>
  <c r="AS155" i="9" s="1"/>
  <c r="AP156" i="9" s="1"/>
  <c r="AS156" i="9" s="1"/>
  <c r="AP157" i="9" s="1"/>
  <c r="AS157" i="9" s="1"/>
  <c r="AP158" i="9" s="1"/>
  <c r="AS158" i="9" s="1"/>
  <c r="AP159" i="9" s="1"/>
  <c r="AS159" i="9" s="1"/>
  <c r="AP160" i="9" s="1"/>
  <c r="AS160" i="9" s="1"/>
  <c r="AP161" i="9" s="1"/>
  <c r="AS161" i="9" s="1"/>
  <c r="AP162" i="9" s="1"/>
  <c r="AS162" i="9" s="1"/>
  <c r="AP163" i="9" s="1"/>
  <c r="AS163" i="9" s="1"/>
  <c r="AP164" i="9" s="1"/>
  <c r="AS164" i="9" s="1"/>
  <c r="AP165" i="9" s="1"/>
  <c r="AS165" i="9" s="1"/>
  <c r="AP166" i="9" s="1"/>
  <c r="AS166" i="9" s="1"/>
  <c r="AP167" i="9" s="1"/>
  <c r="AS167" i="9" s="1"/>
  <c r="AP168" i="9" s="1"/>
  <c r="AS168" i="9" s="1"/>
  <c r="AP169" i="9" s="1"/>
  <c r="AS169" i="9" s="1"/>
  <c r="AP170" i="9" s="1"/>
  <c r="AS170" i="9" s="1"/>
  <c r="AP171" i="9" s="1"/>
  <c r="AS171" i="9" s="1"/>
  <c r="AP172" i="9" s="1"/>
  <c r="AS172" i="9" s="1"/>
  <c r="AP173" i="9" s="1"/>
  <c r="AS173" i="9" s="1"/>
  <c r="AP174" i="9" s="1"/>
  <c r="AS174" i="9" s="1"/>
  <c r="AP175" i="9" s="1"/>
  <c r="AS175" i="9" s="1"/>
  <c r="AP176" i="9" s="1"/>
  <c r="AS176" i="9" s="1"/>
  <c r="AP177" i="9" s="1"/>
  <c r="AS177" i="9" s="1"/>
  <c r="AP178" i="9" s="1"/>
  <c r="AS178" i="9" s="1"/>
  <c r="AP179" i="9" s="1"/>
  <c r="AS179" i="9" s="1"/>
  <c r="AP180" i="9" s="1"/>
  <c r="AS180" i="9" s="1"/>
  <c r="AP181" i="9" s="1"/>
  <c r="AS181" i="9" s="1"/>
  <c r="AP182" i="9" s="1"/>
  <c r="AS182" i="9" s="1"/>
  <c r="AP183" i="9" s="1"/>
  <c r="AS183" i="9" s="1"/>
  <c r="AP184" i="9" s="1"/>
  <c r="AS184" i="9" s="1"/>
  <c r="AP185" i="9" s="1"/>
  <c r="AS185" i="9" s="1"/>
  <c r="AP186" i="9" s="1"/>
  <c r="AS186" i="9" s="1"/>
  <c r="AP187" i="9" s="1"/>
  <c r="AS187" i="9" s="1"/>
  <c r="AP188" i="9" s="1"/>
  <c r="AS188" i="9" s="1"/>
  <c r="AP189" i="9" s="1"/>
  <c r="AS189" i="9" s="1"/>
  <c r="AP190" i="9" s="1"/>
  <c r="AS190" i="9" s="1"/>
  <c r="AP191" i="9" s="1"/>
  <c r="AS191" i="9" s="1"/>
  <c r="AP192" i="9" s="1"/>
  <c r="AS192" i="9" s="1"/>
  <c r="AP193" i="9" s="1"/>
  <c r="AS193" i="9" s="1"/>
  <c r="AP194" i="9" s="1"/>
  <c r="AS194" i="9" s="1"/>
  <c r="AP195" i="9" s="1"/>
  <c r="AS195" i="9" s="1"/>
  <c r="AP196" i="9" s="1"/>
  <c r="AS196" i="9" s="1"/>
  <c r="AP197" i="9" s="1"/>
  <c r="AS197" i="9" s="1"/>
  <c r="AP198" i="9" s="1"/>
  <c r="AS198" i="9" s="1"/>
  <c r="AP199" i="9" s="1"/>
  <c r="AS199" i="9" s="1"/>
  <c r="AP200" i="9" s="1"/>
  <c r="AS200" i="9" s="1"/>
  <c r="AP201" i="9" s="1"/>
  <c r="AS201" i="9" s="1"/>
  <c r="AP202" i="9" s="1"/>
  <c r="AS202" i="9" s="1"/>
  <c r="AP203" i="9" s="1"/>
  <c r="AS203" i="9" s="1"/>
  <c r="AP204" i="9" s="1"/>
  <c r="AS204" i="9" s="1"/>
  <c r="AP205" i="9" s="1"/>
  <c r="AS205" i="9" s="1"/>
  <c r="AP206" i="9" s="1"/>
  <c r="AS206" i="9" s="1"/>
  <c r="AP207" i="9" s="1"/>
  <c r="AS207" i="9" s="1"/>
  <c r="AP208" i="9" s="1"/>
  <c r="AS208" i="9" s="1"/>
  <c r="AP209" i="9" s="1"/>
  <c r="AS209" i="9" s="1"/>
  <c r="AP210" i="9" s="1"/>
  <c r="AS210" i="9" s="1"/>
  <c r="AP211" i="9" s="1"/>
  <c r="AS211" i="9" s="1"/>
  <c r="AP212" i="9" s="1"/>
  <c r="AS212" i="9" s="1"/>
  <c r="AP213" i="9" s="1"/>
  <c r="AS213" i="9" s="1"/>
  <c r="AP214" i="9" s="1"/>
  <c r="AS214" i="9" s="1"/>
  <c r="AP215" i="9" s="1"/>
  <c r="AS215" i="9" s="1"/>
  <c r="AP216" i="9" s="1"/>
  <c r="AS216" i="9" s="1"/>
  <c r="AP217" i="9" s="1"/>
  <c r="AS217" i="9" s="1"/>
  <c r="AP218" i="9" s="1"/>
  <c r="AS218" i="9" s="1"/>
  <c r="AP219" i="9" s="1"/>
  <c r="AS219" i="9" s="1"/>
  <c r="AP220" i="9" s="1"/>
  <c r="AS220" i="9" s="1"/>
  <c r="AP221" i="9" s="1"/>
  <c r="AS221" i="9" s="1"/>
  <c r="AP222" i="9" s="1"/>
  <c r="AS222" i="9" s="1"/>
  <c r="AP223" i="9" s="1"/>
  <c r="AS223" i="9" s="1"/>
  <c r="AP224" i="9" s="1"/>
  <c r="AS224" i="9" s="1"/>
  <c r="AP225" i="9" s="1"/>
  <c r="AS225" i="9" s="1"/>
  <c r="AP226" i="9" s="1"/>
  <c r="AS226" i="9" s="1"/>
  <c r="AP227" i="9" s="1"/>
  <c r="AG4" i="9"/>
  <c r="AD5" i="9" s="1"/>
  <c r="AG5" i="9" s="1"/>
  <c r="AD6" i="9" s="1"/>
  <c r="AG6" i="9" s="1"/>
  <c r="AD7" i="9" s="1"/>
  <c r="AG7" i="9" s="1"/>
  <c r="AD8" i="9" s="1"/>
  <c r="AG8" i="9" s="1"/>
  <c r="AD9" i="9" s="1"/>
  <c r="AG9" i="9" s="1"/>
  <c r="AD10" i="9" s="1"/>
  <c r="AG10" i="9" s="1"/>
  <c r="AD11" i="9" s="1"/>
  <c r="AG11" i="9" s="1"/>
  <c r="AD12" i="9" s="1"/>
  <c r="AG12" i="9" s="1"/>
  <c r="AD13" i="9" s="1"/>
  <c r="AG13" i="9" s="1"/>
  <c r="AD14" i="9" s="1"/>
  <c r="AG14" i="9" s="1"/>
  <c r="AD15" i="9" s="1"/>
  <c r="AG15" i="9" s="1"/>
  <c r="AD16" i="9" s="1"/>
  <c r="AG16" i="9" s="1"/>
  <c r="AD17" i="9" s="1"/>
  <c r="BA4" i="9"/>
  <c r="AX5" i="9" s="1"/>
  <c r="BA5" i="9" s="1"/>
  <c r="AX6" i="9" s="1"/>
  <c r="BA6" i="9" s="1"/>
  <c r="AX7" i="9" s="1"/>
  <c r="BA7" i="9" s="1"/>
  <c r="AX8" i="9" s="1"/>
  <c r="BA8" i="9" s="1"/>
  <c r="AX9" i="9" s="1"/>
  <c r="BA9" i="9" s="1"/>
  <c r="AX10" i="9" s="1"/>
  <c r="BA10" i="9" s="1"/>
  <c r="AX11" i="9" s="1"/>
  <c r="BA11" i="9" s="1"/>
  <c r="AX12" i="9" s="1"/>
  <c r="BA12" i="9" s="1"/>
  <c r="AX13" i="9" s="1"/>
  <c r="BA13" i="9" s="1"/>
  <c r="AX14" i="9" s="1"/>
  <c r="BA14" i="9" s="1"/>
  <c r="AX15" i="9" s="1"/>
  <c r="BA15" i="9" s="1"/>
  <c r="AX16" i="9" s="1"/>
  <c r="BA16" i="9" s="1"/>
  <c r="AX17" i="9" s="1"/>
  <c r="BA17" i="9" s="1"/>
  <c r="AX18" i="9" s="1"/>
  <c r="BA18" i="9" s="1"/>
  <c r="AX19" i="9" s="1"/>
  <c r="BA19" i="9" s="1"/>
  <c r="AX20" i="9" s="1"/>
  <c r="BA20" i="9" s="1"/>
  <c r="AX21" i="9" s="1"/>
  <c r="BA21" i="9" s="1"/>
  <c r="AX22" i="9" s="1"/>
  <c r="BA22" i="9" s="1"/>
  <c r="AX23" i="9" s="1"/>
  <c r="BA23" i="9" s="1"/>
  <c r="AX24" i="9" s="1"/>
  <c r="BA24" i="9" s="1"/>
  <c r="AX25" i="9" s="1"/>
  <c r="BA25" i="9" s="1"/>
  <c r="AX26" i="9" s="1"/>
  <c r="BA26" i="9" s="1"/>
  <c r="AX27" i="9" s="1"/>
  <c r="BA27" i="9" s="1"/>
  <c r="AX28" i="9" s="1"/>
  <c r="BA28" i="9" s="1"/>
  <c r="AX29" i="9" s="1"/>
  <c r="BA29" i="9" s="1"/>
  <c r="AX30" i="9" s="1"/>
  <c r="BA30" i="9" s="1"/>
  <c r="AX31" i="9" s="1"/>
  <c r="BA31" i="9" s="1"/>
  <c r="AX32" i="9" s="1"/>
  <c r="BA32" i="9" s="1"/>
  <c r="AX33" i="9" s="1"/>
  <c r="BA33" i="9" s="1"/>
  <c r="AX34" i="9" s="1"/>
  <c r="BA34" i="9" s="1"/>
  <c r="AX35" i="9" s="1"/>
  <c r="BA35" i="9" s="1"/>
  <c r="AX36" i="9" s="1"/>
  <c r="BA36" i="9" s="1"/>
  <c r="AX37" i="9" s="1"/>
  <c r="BA37" i="9" s="1"/>
  <c r="AX38" i="9" s="1"/>
  <c r="BA38" i="9" s="1"/>
  <c r="AX39" i="9" s="1"/>
  <c r="BA39" i="9" s="1"/>
  <c r="AX40" i="9" s="1"/>
  <c r="BA40" i="9" s="1"/>
  <c r="AX41" i="9" s="1"/>
  <c r="BA41" i="9" s="1"/>
  <c r="AX42" i="9" s="1"/>
  <c r="BA42" i="9" s="1"/>
  <c r="AX43" i="9" s="1"/>
  <c r="BA43" i="9" s="1"/>
  <c r="AX44" i="9" s="1"/>
  <c r="BA44" i="9" s="1"/>
  <c r="AX45" i="9" s="1"/>
  <c r="BA45" i="9" s="1"/>
  <c r="AX46" i="9" s="1"/>
  <c r="BA46" i="9" s="1"/>
  <c r="AX47" i="9" s="1"/>
  <c r="BA47" i="9" s="1"/>
  <c r="AX48" i="9" s="1"/>
  <c r="BA48" i="9" s="1"/>
  <c r="AX49" i="9" s="1"/>
  <c r="BA49" i="9" s="1"/>
  <c r="AX50" i="9" s="1"/>
  <c r="BA50" i="9" s="1"/>
  <c r="AX51" i="9" s="1"/>
  <c r="BA51" i="9" s="1"/>
  <c r="AX52" i="9" s="1"/>
  <c r="BA52" i="9" s="1"/>
  <c r="AX53" i="9" s="1"/>
  <c r="BA53" i="9" s="1"/>
  <c r="AX54" i="9" s="1"/>
  <c r="BA54" i="9" s="1"/>
  <c r="AX55" i="9" s="1"/>
  <c r="BA55" i="9" s="1"/>
  <c r="AX56" i="9" s="1"/>
  <c r="BA56" i="9" s="1"/>
  <c r="AX57" i="9" s="1"/>
  <c r="BA57" i="9" s="1"/>
  <c r="AX58" i="9" s="1"/>
  <c r="BA58" i="9" s="1"/>
  <c r="AX59" i="9" s="1"/>
  <c r="BA59" i="9" s="1"/>
  <c r="AX60" i="9" s="1"/>
  <c r="BA60" i="9" s="1"/>
  <c r="AX61" i="9" s="1"/>
  <c r="BA61" i="9" s="1"/>
  <c r="AX62" i="9" s="1"/>
  <c r="BA62" i="9" s="1"/>
  <c r="AX63" i="9" s="1"/>
  <c r="BA63" i="9" s="1"/>
  <c r="AX64" i="9" s="1"/>
  <c r="BA64" i="9" s="1"/>
  <c r="AX65" i="9" s="1"/>
  <c r="BA65" i="9" s="1"/>
  <c r="AX66" i="9" s="1"/>
  <c r="BA66" i="9" s="1"/>
  <c r="AX67" i="9" s="1"/>
  <c r="BA67" i="9" s="1"/>
  <c r="AX68" i="9" s="1"/>
  <c r="BA68" i="9" s="1"/>
  <c r="AX69" i="9" s="1"/>
  <c r="BA69" i="9" s="1"/>
  <c r="AX70" i="9" s="1"/>
  <c r="BA70" i="9" s="1"/>
  <c r="AX71" i="9" s="1"/>
  <c r="BA71" i="9" s="1"/>
  <c r="AX72" i="9" s="1"/>
  <c r="BA72" i="9" s="1"/>
  <c r="AX73" i="9" s="1"/>
  <c r="BA73" i="9" s="1"/>
  <c r="AX74" i="9" s="1"/>
  <c r="BA74" i="9" s="1"/>
  <c r="AX75" i="9" s="1"/>
  <c r="BA75" i="9" s="1"/>
  <c r="AX76" i="9" s="1"/>
  <c r="BA76" i="9" s="1"/>
  <c r="AX77" i="9" s="1"/>
  <c r="BA77" i="9" s="1"/>
  <c r="AX78" i="9" s="1"/>
  <c r="BA78" i="9" s="1"/>
  <c r="AX79" i="9" s="1"/>
  <c r="BA79" i="9" s="1"/>
  <c r="AX80" i="9" s="1"/>
  <c r="BA80" i="9" s="1"/>
  <c r="AX81" i="9" s="1"/>
  <c r="BA81" i="9" s="1"/>
  <c r="AX82" i="9" s="1"/>
  <c r="BA82" i="9" s="1"/>
  <c r="AX83" i="9" s="1"/>
  <c r="BA83" i="9" s="1"/>
  <c r="AX84" i="9" s="1"/>
  <c r="BA84" i="9" s="1"/>
  <c r="AX85" i="9" s="1"/>
  <c r="BA85" i="9" s="1"/>
  <c r="AX86" i="9" s="1"/>
  <c r="BA86" i="9" s="1"/>
  <c r="AX87" i="9" s="1"/>
  <c r="BA87" i="9" s="1"/>
  <c r="AX88" i="9" s="1"/>
  <c r="BA88" i="9" s="1"/>
  <c r="AX89" i="9" s="1"/>
  <c r="BA89" i="9" s="1"/>
  <c r="AX90" i="9" s="1"/>
  <c r="BA90" i="9" s="1"/>
  <c r="AX91" i="9" s="1"/>
  <c r="BA91" i="9" s="1"/>
  <c r="AX92" i="9" s="1"/>
  <c r="BA92" i="9" s="1"/>
  <c r="AX93" i="9" s="1"/>
  <c r="BA93" i="9" s="1"/>
  <c r="AX94" i="9" s="1"/>
  <c r="BA94" i="9" s="1"/>
  <c r="AX95" i="9" s="1"/>
  <c r="BA95" i="9" s="1"/>
  <c r="AX96" i="9" s="1"/>
  <c r="BA96" i="9" s="1"/>
  <c r="AX97" i="9" s="1"/>
  <c r="BA97" i="9" s="1"/>
  <c r="AX98" i="9" s="1"/>
  <c r="BA98" i="9" s="1"/>
  <c r="AX99" i="9" s="1"/>
  <c r="BA99" i="9" s="1"/>
  <c r="AX100" i="9" s="1"/>
  <c r="BA100" i="9" s="1"/>
  <c r="AX101" i="9" s="1"/>
  <c r="BA101" i="9" s="1"/>
  <c r="AX102" i="9" s="1"/>
  <c r="BA102" i="9" s="1"/>
  <c r="AX103" i="9" s="1"/>
  <c r="BA103" i="9" s="1"/>
  <c r="AX104" i="9" s="1"/>
  <c r="BA104" i="9" s="1"/>
  <c r="AX105" i="9" s="1"/>
  <c r="BA105" i="9" s="1"/>
  <c r="AX106" i="9" s="1"/>
  <c r="BA106" i="9" s="1"/>
  <c r="AX107" i="9" s="1"/>
  <c r="BA107" i="9" s="1"/>
  <c r="AX108" i="9" s="1"/>
  <c r="BA108" i="9" s="1"/>
  <c r="AX109" i="9" s="1"/>
  <c r="BA109" i="9" s="1"/>
  <c r="AX110" i="9" s="1"/>
  <c r="BA110" i="9" s="1"/>
  <c r="AX111" i="9" s="1"/>
  <c r="BA111" i="9" s="1"/>
  <c r="AX112" i="9" s="1"/>
  <c r="BA112" i="9" s="1"/>
  <c r="AX113" i="9" s="1"/>
  <c r="BA113" i="9" s="1"/>
  <c r="AX114" i="9" s="1"/>
  <c r="BA114" i="9" s="1"/>
  <c r="AX115" i="9" s="1"/>
  <c r="BA115" i="9" s="1"/>
  <c r="AX116" i="9" s="1"/>
  <c r="BA116" i="9" s="1"/>
  <c r="AX117" i="9" s="1"/>
  <c r="BA117" i="9" s="1"/>
  <c r="AX118" i="9" s="1"/>
  <c r="BA118" i="9" s="1"/>
  <c r="AX119" i="9" s="1"/>
  <c r="BA119" i="9" s="1"/>
  <c r="AX120" i="9" s="1"/>
  <c r="BA120" i="9" s="1"/>
  <c r="AX121" i="9" s="1"/>
  <c r="BA121" i="9" s="1"/>
  <c r="AX122" i="9" s="1"/>
  <c r="BA122" i="9" s="1"/>
  <c r="AX123" i="9" s="1"/>
  <c r="BA123" i="9" s="1"/>
  <c r="AX124" i="9" s="1"/>
  <c r="BA124" i="9" s="1"/>
  <c r="AX125" i="9" s="1"/>
  <c r="BA125" i="9" s="1"/>
  <c r="AX126" i="9" s="1"/>
  <c r="BA126" i="9" s="1"/>
  <c r="AX127" i="9" s="1"/>
  <c r="BA127" i="9" s="1"/>
  <c r="AX128" i="9" s="1"/>
  <c r="BA128" i="9" s="1"/>
  <c r="AX129" i="9" s="1"/>
  <c r="BA129" i="9" s="1"/>
  <c r="AX130" i="9" s="1"/>
  <c r="BA130" i="9" s="1"/>
  <c r="AX131" i="9" s="1"/>
  <c r="BA131" i="9" s="1"/>
  <c r="AX132" i="9" s="1"/>
  <c r="BA132" i="9" s="1"/>
  <c r="AX133" i="9" s="1"/>
  <c r="BA133" i="9" s="1"/>
  <c r="AX134" i="9" s="1"/>
  <c r="BA134" i="9" s="1"/>
  <c r="AX135" i="9" s="1"/>
  <c r="BA135" i="9" s="1"/>
  <c r="AX136" i="9" s="1"/>
  <c r="BA136" i="9" s="1"/>
  <c r="AX137" i="9" s="1"/>
  <c r="BA137" i="9" s="1"/>
  <c r="AX138" i="9" s="1"/>
  <c r="BA138" i="9" s="1"/>
  <c r="AX139" i="9" s="1"/>
  <c r="BA139" i="9" s="1"/>
  <c r="AX140" i="9" s="1"/>
  <c r="BA140" i="9" s="1"/>
  <c r="AX141" i="9" s="1"/>
  <c r="BA141" i="9" s="1"/>
  <c r="AX142" i="9" s="1"/>
  <c r="BA142" i="9" s="1"/>
  <c r="AX143" i="9" s="1"/>
  <c r="BA143" i="9" s="1"/>
  <c r="AX144" i="9" s="1"/>
  <c r="BA144" i="9" s="1"/>
  <c r="AX145" i="9" s="1"/>
  <c r="BA145" i="9" s="1"/>
  <c r="AX146" i="9" s="1"/>
  <c r="BA146" i="9" s="1"/>
  <c r="AX147" i="9" s="1"/>
  <c r="BA147" i="9" s="1"/>
  <c r="AX148" i="9" s="1"/>
  <c r="BA148" i="9" s="1"/>
  <c r="AX149" i="9" s="1"/>
  <c r="BA149" i="9" s="1"/>
  <c r="AX150" i="9" s="1"/>
  <c r="BA150" i="9" s="1"/>
  <c r="AX151" i="9" s="1"/>
  <c r="BA151" i="9" s="1"/>
  <c r="AX152" i="9" s="1"/>
  <c r="BA152" i="9" s="1"/>
  <c r="AX153" i="9" s="1"/>
  <c r="BA153" i="9" s="1"/>
  <c r="AX154" i="9" s="1"/>
  <c r="BA154" i="9" s="1"/>
  <c r="AX155" i="9" s="1"/>
  <c r="BA155" i="9" s="1"/>
  <c r="AX156" i="9" s="1"/>
  <c r="BA156" i="9" s="1"/>
  <c r="AX157" i="9" s="1"/>
  <c r="BA157" i="9" s="1"/>
  <c r="AX158" i="9" s="1"/>
  <c r="BA158" i="9" s="1"/>
  <c r="AX159" i="9" s="1"/>
  <c r="BA159" i="9" s="1"/>
  <c r="AX160" i="9" s="1"/>
  <c r="BA160" i="9" s="1"/>
  <c r="AX161" i="9" s="1"/>
  <c r="BA161" i="9" s="1"/>
  <c r="AX162" i="9" s="1"/>
  <c r="BA162" i="9" s="1"/>
  <c r="AX163" i="9" s="1"/>
  <c r="BA163" i="9" s="1"/>
  <c r="AX164" i="9" s="1"/>
  <c r="BA164" i="9" s="1"/>
  <c r="AX165" i="9" s="1"/>
  <c r="BA165" i="9" s="1"/>
  <c r="AX166" i="9" s="1"/>
  <c r="BA166" i="9" s="1"/>
  <c r="AX167" i="9" s="1"/>
  <c r="BA167" i="9" s="1"/>
  <c r="AX168" i="9" s="1"/>
  <c r="BA168" i="9" s="1"/>
  <c r="AX169" i="9" s="1"/>
  <c r="BA169" i="9" s="1"/>
  <c r="AX170" i="9" s="1"/>
  <c r="BA170" i="9" s="1"/>
  <c r="AX171" i="9" s="1"/>
  <c r="BA171" i="9" s="1"/>
  <c r="AX172" i="9" s="1"/>
  <c r="BA172" i="9" s="1"/>
  <c r="AX173" i="9" s="1"/>
  <c r="BA173" i="9" s="1"/>
  <c r="AX174" i="9" s="1"/>
  <c r="BA174" i="9" s="1"/>
  <c r="AX175" i="9" s="1"/>
  <c r="BA175" i="9" s="1"/>
  <c r="AX176" i="9" s="1"/>
  <c r="BA176" i="9" s="1"/>
  <c r="AX177" i="9" s="1"/>
  <c r="BA177" i="9" s="1"/>
  <c r="AX178" i="9" s="1"/>
  <c r="BA178" i="9" s="1"/>
  <c r="AX179" i="9" s="1"/>
  <c r="BA179" i="9" s="1"/>
  <c r="AX180" i="9" s="1"/>
  <c r="BA180" i="9" s="1"/>
  <c r="AX181" i="9" s="1"/>
  <c r="BA181" i="9" s="1"/>
  <c r="AX182" i="9" s="1"/>
  <c r="BA182" i="9" s="1"/>
  <c r="AX183" i="9" s="1"/>
  <c r="BA183" i="9" s="1"/>
  <c r="AX184" i="9" s="1"/>
  <c r="BA184" i="9" s="1"/>
  <c r="AX185" i="9" s="1"/>
  <c r="BA185" i="9" s="1"/>
  <c r="AX186" i="9" s="1"/>
  <c r="BA186" i="9" s="1"/>
  <c r="AX187" i="9" s="1"/>
  <c r="BA187" i="9" s="1"/>
  <c r="AX188" i="9" s="1"/>
  <c r="BA188" i="9" s="1"/>
  <c r="AX189" i="9" s="1"/>
  <c r="BA189" i="9" s="1"/>
  <c r="AX190" i="9" s="1"/>
  <c r="BA190" i="9" s="1"/>
  <c r="AX191" i="9" s="1"/>
  <c r="BA191" i="9" s="1"/>
  <c r="AX192" i="9" s="1"/>
  <c r="BA192" i="9" s="1"/>
  <c r="AX193" i="9" s="1"/>
  <c r="BA193" i="9" s="1"/>
  <c r="AX194" i="9" s="1"/>
  <c r="BA194" i="9" s="1"/>
  <c r="AX195" i="9" s="1"/>
  <c r="BA195" i="9" s="1"/>
  <c r="AX196" i="9" s="1"/>
  <c r="BA196" i="9" s="1"/>
  <c r="AX197" i="9" s="1"/>
  <c r="BA197" i="9" s="1"/>
  <c r="AX198" i="9" s="1"/>
  <c r="BA198" i="9" s="1"/>
  <c r="AX199" i="9" s="1"/>
  <c r="BA199" i="9" s="1"/>
  <c r="AX200" i="9" s="1"/>
  <c r="BA200" i="9" s="1"/>
  <c r="AX201" i="9" s="1"/>
  <c r="BA201" i="9" s="1"/>
  <c r="AX202" i="9" s="1"/>
  <c r="BA202" i="9" s="1"/>
  <c r="AX203" i="9" s="1"/>
  <c r="BA203" i="9" s="1"/>
  <c r="AX204" i="9" s="1"/>
  <c r="BA204" i="9" s="1"/>
  <c r="AX205" i="9" s="1"/>
  <c r="BA205" i="9" s="1"/>
  <c r="AX206" i="9" s="1"/>
  <c r="BA206" i="9" s="1"/>
  <c r="AX207" i="9" s="1"/>
  <c r="BA207" i="9" s="1"/>
  <c r="AX208" i="9" s="1"/>
  <c r="BA208" i="9" s="1"/>
  <c r="AX209" i="9" s="1"/>
  <c r="BA209" i="9" s="1"/>
  <c r="AX210" i="9" s="1"/>
  <c r="BA210" i="9" s="1"/>
  <c r="AX211" i="9" s="1"/>
  <c r="BA211" i="9" s="1"/>
  <c r="AX212" i="9" s="1"/>
  <c r="BA212" i="9" s="1"/>
  <c r="AX213" i="9" s="1"/>
  <c r="BA213" i="9" s="1"/>
  <c r="AX214" i="9" s="1"/>
  <c r="BA214" i="9" s="1"/>
  <c r="AX215" i="9" s="1"/>
  <c r="BA215" i="9" s="1"/>
  <c r="AX216" i="9" s="1"/>
  <c r="BA216" i="9" s="1"/>
  <c r="AX217" i="9" s="1"/>
  <c r="BA217" i="9" s="1"/>
  <c r="AX218" i="9" s="1"/>
  <c r="BA218" i="9" s="1"/>
  <c r="AX219" i="9" s="1"/>
  <c r="BA219" i="9" s="1"/>
  <c r="AX220" i="9" s="1"/>
  <c r="BA220" i="9" s="1"/>
  <c r="AX221" i="9" s="1"/>
  <c r="BA221" i="9" s="1"/>
  <c r="AX222" i="9" s="1"/>
  <c r="BA222" i="9" s="1"/>
  <c r="AX223" i="9" s="1"/>
  <c r="BA223" i="9" s="1"/>
  <c r="AX224" i="9" s="1"/>
  <c r="BA224" i="9" s="1"/>
  <c r="AX225" i="9" s="1"/>
  <c r="BA225" i="9" s="1"/>
  <c r="AX226" i="9" s="1"/>
  <c r="BA226" i="9" s="1"/>
  <c r="AX227" i="9" s="1"/>
  <c r="BA227" i="9" s="1"/>
  <c r="AX228" i="9" s="1"/>
  <c r="BA228" i="9" s="1"/>
  <c r="AX229" i="9" s="1"/>
  <c r="BA229" i="9" s="1"/>
  <c r="AX230" i="9" s="1"/>
  <c r="BA230" i="9" s="1"/>
  <c r="AX231" i="9" s="1"/>
  <c r="BA231" i="9" s="1"/>
  <c r="AX232" i="9" s="1"/>
  <c r="BA232" i="9" s="1"/>
  <c r="AX233" i="9" s="1"/>
  <c r="BA233" i="9" s="1"/>
  <c r="AX234" i="9" s="1"/>
  <c r="BA234" i="9" s="1"/>
  <c r="AX235" i="9" s="1"/>
  <c r="BA235" i="9" s="1"/>
  <c r="AX236" i="9" s="1"/>
  <c r="BA236" i="9" s="1"/>
  <c r="AX237" i="9" s="1"/>
  <c r="BA237" i="9" s="1"/>
  <c r="AX238" i="9" s="1"/>
  <c r="BA238" i="9" s="1"/>
  <c r="AX239" i="9" s="1"/>
  <c r="BA239" i="9" s="1"/>
  <c r="AX240" i="9" s="1"/>
  <c r="BA240" i="9" s="1"/>
  <c r="AX241" i="9" s="1"/>
  <c r="BA241" i="9" s="1"/>
  <c r="AX242" i="9" s="1"/>
  <c r="BA242" i="9" s="1"/>
  <c r="AX243" i="9" s="1"/>
  <c r="BA243" i="9" s="1"/>
  <c r="AX244" i="9" s="1"/>
  <c r="BA244" i="9" s="1"/>
  <c r="AX245" i="9" s="1"/>
  <c r="BA245" i="9" s="1"/>
  <c r="AX246" i="9" s="1"/>
  <c r="BA246" i="9" s="1"/>
  <c r="AX247" i="9" s="1"/>
  <c r="BA247" i="9" s="1"/>
  <c r="AX248" i="9" s="1"/>
  <c r="BA248" i="9" s="1"/>
  <c r="AX249" i="9" s="1"/>
  <c r="BA249" i="9" s="1"/>
  <c r="AX250" i="9" s="1"/>
  <c r="BA250" i="9" s="1"/>
  <c r="AX251" i="9" s="1"/>
  <c r="BA251" i="9" s="1"/>
  <c r="AX252" i="9" s="1"/>
  <c r="BA252" i="9" s="1"/>
  <c r="AX253" i="9" s="1"/>
  <c r="BA253" i="9" s="1"/>
  <c r="AX254" i="9" s="1"/>
  <c r="BA254" i="9" s="1"/>
  <c r="AX255" i="9" s="1"/>
  <c r="BA255" i="9" s="1"/>
  <c r="AX256" i="9" s="1"/>
  <c r="BA256" i="9" s="1"/>
  <c r="AX257" i="9" s="1"/>
  <c r="BA257" i="9" s="1"/>
  <c r="AX258" i="9" s="1"/>
  <c r="BA258" i="9" s="1"/>
  <c r="AX259" i="9" s="1"/>
  <c r="BA259" i="9" s="1"/>
  <c r="AX260" i="9" s="1"/>
  <c r="BA260" i="9" s="1"/>
  <c r="AX261" i="9" s="1"/>
  <c r="BA261" i="9" s="1"/>
  <c r="AX262" i="9" s="1"/>
  <c r="BA262" i="9" s="1"/>
  <c r="AX263" i="9" s="1"/>
  <c r="BA263" i="9" s="1"/>
  <c r="AX264" i="9" s="1"/>
  <c r="BA264" i="9" s="1"/>
  <c r="AX265" i="9" s="1"/>
  <c r="BA265" i="9" s="1"/>
  <c r="AX266" i="9" s="1"/>
  <c r="BA266" i="9" s="1"/>
  <c r="AX267" i="9" s="1"/>
  <c r="BA267" i="9" s="1"/>
  <c r="AX268" i="9" s="1"/>
  <c r="BA268" i="9" s="1"/>
  <c r="AX269" i="9" s="1"/>
  <c r="BA269" i="9" s="1"/>
  <c r="AX270" i="9" s="1"/>
  <c r="BA270" i="9" s="1"/>
  <c r="AX271" i="9" s="1"/>
  <c r="BA271" i="9" s="1"/>
  <c r="AX272" i="9" s="1"/>
  <c r="BA272" i="9" s="1"/>
  <c r="AX273" i="9" s="1"/>
  <c r="BA273" i="9" s="1"/>
  <c r="AX274" i="9" s="1"/>
  <c r="BA274" i="9" s="1"/>
  <c r="AX275" i="9" s="1"/>
  <c r="BA275" i="9" s="1"/>
  <c r="AX276" i="9" s="1"/>
  <c r="BA276" i="9" s="1"/>
  <c r="AX277" i="9" s="1"/>
  <c r="BA277" i="9" s="1"/>
  <c r="AX278" i="9" s="1"/>
  <c r="BA278" i="9" s="1"/>
  <c r="AX279" i="9" s="1"/>
  <c r="BA279" i="9" s="1"/>
  <c r="AX280" i="9" s="1"/>
  <c r="BA280" i="9" s="1"/>
  <c r="AX281" i="9" s="1"/>
  <c r="BA281" i="9" s="1"/>
  <c r="AX282" i="9" s="1"/>
  <c r="BA282" i="9" s="1"/>
  <c r="AX283" i="9" s="1"/>
  <c r="BA283" i="9" s="1"/>
  <c r="AX284" i="9" s="1"/>
  <c r="BA284" i="9" s="1"/>
  <c r="AX285" i="9" s="1"/>
  <c r="BA285" i="9" s="1"/>
  <c r="AX286" i="9" s="1"/>
  <c r="BA286" i="9" s="1"/>
  <c r="AX287" i="9" s="1"/>
  <c r="BA287" i="9" s="1"/>
  <c r="AX288" i="9" s="1"/>
  <c r="BA288" i="9" s="1"/>
  <c r="AX289" i="9" s="1"/>
  <c r="BA289" i="9" s="1"/>
  <c r="AX290" i="9" s="1"/>
  <c r="BA290" i="9" s="1"/>
  <c r="AX291" i="9" s="1"/>
  <c r="BA291" i="9" s="1"/>
  <c r="AX292" i="9" s="1"/>
  <c r="BA292" i="9" s="1"/>
  <c r="AX293" i="9" s="1"/>
  <c r="BA293" i="9" s="1"/>
  <c r="AX294" i="9" s="1"/>
  <c r="BA294" i="9" s="1"/>
  <c r="AX295" i="9" s="1"/>
  <c r="BA295" i="9" s="1"/>
  <c r="AX296" i="9" s="1"/>
  <c r="BA296" i="9" s="1"/>
  <c r="AX297" i="9" s="1"/>
  <c r="BA297" i="9" s="1"/>
  <c r="AX298" i="9" s="1"/>
  <c r="BA298" i="9" s="1"/>
  <c r="AX299" i="9" s="1"/>
  <c r="BA299" i="9" s="1"/>
  <c r="AX300" i="9" s="1"/>
  <c r="BA300" i="9" s="1"/>
  <c r="AX301" i="9" s="1"/>
  <c r="BA301" i="9" s="1"/>
  <c r="AX302" i="9" s="1"/>
  <c r="BA302" i="9" s="1"/>
  <c r="AX303" i="9" s="1"/>
  <c r="BA303" i="9" s="1"/>
  <c r="AX304" i="9" s="1"/>
  <c r="BA304" i="9" s="1"/>
  <c r="AX305" i="9" s="1"/>
  <c r="BA305" i="9" s="1"/>
  <c r="AX306" i="9" s="1"/>
  <c r="BA306" i="9" s="1"/>
  <c r="AX307" i="9" s="1"/>
  <c r="BA307" i="9" s="1"/>
  <c r="AX308" i="9" s="1"/>
  <c r="BA308" i="9" s="1"/>
  <c r="AX309" i="9" s="1"/>
  <c r="BA309" i="9" s="1"/>
  <c r="AX310" i="9" s="1"/>
  <c r="BA310" i="9" s="1"/>
  <c r="AX311" i="9" s="1"/>
  <c r="BA311" i="9" s="1"/>
  <c r="AX312" i="9" s="1"/>
  <c r="BA312" i="9" s="1"/>
  <c r="AX313" i="9" s="1"/>
  <c r="BA313" i="9" s="1"/>
  <c r="AX314" i="9" s="1"/>
  <c r="BA314" i="9" s="1"/>
  <c r="AX315" i="9" s="1"/>
  <c r="BA315" i="9" s="1"/>
  <c r="AX316" i="9" s="1"/>
  <c r="BA316" i="9" s="1"/>
  <c r="AX317" i="9" s="1"/>
  <c r="BA317" i="9" s="1"/>
  <c r="AX318" i="9" s="1"/>
  <c r="BA318" i="9" s="1"/>
  <c r="AX319" i="9" s="1"/>
  <c r="BA319" i="9" s="1"/>
  <c r="AX320" i="9" s="1"/>
  <c r="BA320" i="9" s="1"/>
  <c r="AX321" i="9" s="1"/>
  <c r="BA321" i="9" s="1"/>
  <c r="AX322" i="9" s="1"/>
  <c r="BA322" i="9" s="1"/>
  <c r="AX323" i="9" s="1"/>
  <c r="BA323" i="9" s="1"/>
  <c r="AX324" i="9" s="1"/>
  <c r="BA324" i="9" s="1"/>
  <c r="AX325" i="9" s="1"/>
  <c r="BA325" i="9" s="1"/>
  <c r="AX326" i="9" s="1"/>
  <c r="BA326" i="9" s="1"/>
  <c r="AX327" i="9" s="1"/>
  <c r="BA327" i="9" s="1"/>
  <c r="AX328" i="9" s="1"/>
  <c r="BA328" i="9" s="1"/>
  <c r="AX329" i="9" s="1"/>
  <c r="BA329" i="9" s="1"/>
  <c r="AX330" i="9" s="1"/>
  <c r="BA330" i="9" s="1"/>
  <c r="AX331" i="9" s="1"/>
  <c r="BA331" i="9" s="1"/>
  <c r="AX332" i="9" s="1"/>
  <c r="BA332" i="9" s="1"/>
  <c r="AX333" i="9" s="1"/>
  <c r="BA333" i="9" s="1"/>
  <c r="AX334" i="9" s="1"/>
  <c r="BA334" i="9" s="1"/>
  <c r="AX335" i="9" s="1"/>
  <c r="BA335" i="9" s="1"/>
  <c r="AX336" i="9" s="1"/>
  <c r="BA336" i="9" s="1"/>
  <c r="AX337" i="9" s="1"/>
  <c r="BA337" i="9" s="1"/>
  <c r="AX338" i="9" s="1"/>
  <c r="BA338" i="9" s="1"/>
  <c r="AX339" i="9" s="1"/>
  <c r="BA339" i="9" s="1"/>
  <c r="AX340" i="9" s="1"/>
  <c r="BA340" i="9" s="1"/>
  <c r="AX341" i="9" s="1"/>
  <c r="BA341" i="9" s="1"/>
  <c r="AX342" i="9" s="1"/>
  <c r="BA342" i="9" s="1"/>
  <c r="AX343" i="9" s="1"/>
  <c r="BA343" i="9" s="1"/>
  <c r="AX344" i="9" s="1"/>
  <c r="BA344" i="9" s="1"/>
  <c r="AX345" i="9" s="1"/>
  <c r="BA345" i="9" s="1"/>
  <c r="AX346" i="9" s="1"/>
  <c r="BA346" i="9" s="1"/>
  <c r="AX347" i="9" s="1"/>
  <c r="BA347" i="9" s="1"/>
  <c r="AX348" i="9" s="1"/>
  <c r="BA348" i="9" s="1"/>
  <c r="AX349" i="9" s="1"/>
  <c r="BA349" i="9" s="1"/>
  <c r="AX350" i="9" s="1"/>
  <c r="BA350" i="9" s="1"/>
  <c r="AX351" i="9" s="1"/>
  <c r="BA351" i="9" s="1"/>
  <c r="AX352" i="9" s="1"/>
  <c r="BA352" i="9" s="1"/>
  <c r="AX353" i="9" s="1"/>
  <c r="BA353" i="9" s="1"/>
  <c r="AX354" i="9" s="1"/>
  <c r="BA354" i="9" s="1"/>
  <c r="AX355" i="9" s="1"/>
  <c r="BA355" i="9" s="1"/>
  <c r="AX356" i="9" s="1"/>
  <c r="BA356" i="9" s="1"/>
  <c r="AX357" i="9" s="1"/>
  <c r="BA357" i="9" s="1"/>
  <c r="AX358" i="9" s="1"/>
  <c r="BA358" i="9" s="1"/>
  <c r="AX359" i="9" s="1"/>
  <c r="BA359" i="9" s="1"/>
  <c r="AX360" i="9" s="1"/>
  <c r="BA360" i="9" s="1"/>
  <c r="AX361" i="9" s="1"/>
  <c r="BA361" i="9" s="1"/>
  <c r="AX362" i="9" s="1"/>
  <c r="BA362" i="9" s="1"/>
  <c r="AX363" i="9" s="1"/>
  <c r="BA363" i="9" s="1"/>
  <c r="AX364" i="9" s="1"/>
  <c r="BA364" i="9" s="1"/>
  <c r="AX365" i="9" s="1"/>
  <c r="BA365" i="9" s="1"/>
  <c r="AX366" i="9" s="1"/>
  <c r="BA366" i="9" s="1"/>
  <c r="AX367" i="9" s="1"/>
  <c r="BA367" i="9" s="1"/>
  <c r="AX368" i="9" s="1"/>
  <c r="BA368" i="9" s="1"/>
  <c r="BU4" i="9"/>
  <c r="BR5" i="9" s="1"/>
  <c r="BU5" i="9" s="1"/>
  <c r="BR6" i="9" s="1"/>
  <c r="BU6" i="9" s="1"/>
  <c r="BR7" i="9" s="1"/>
  <c r="BU7" i="9" s="1"/>
  <c r="BR8" i="9" s="1"/>
  <c r="BU8" i="9" s="1"/>
  <c r="BR9" i="9" s="1"/>
  <c r="BU9" i="9" s="1"/>
  <c r="BR10" i="9" s="1"/>
  <c r="BU10" i="9" s="1"/>
  <c r="BR11" i="9" s="1"/>
  <c r="BU11" i="9" s="1"/>
  <c r="BR12" i="9" s="1"/>
  <c r="BU12" i="9" s="1"/>
  <c r="BR13" i="9" s="1"/>
  <c r="BU13" i="9" s="1"/>
  <c r="BR14" i="9" s="1"/>
  <c r="BU14" i="9" s="1"/>
  <c r="BR15" i="9" s="1"/>
  <c r="BU15" i="9" s="1"/>
  <c r="BR16" i="9" s="1"/>
  <c r="BU16" i="9" s="1"/>
  <c r="BR17" i="9" s="1"/>
  <c r="BU17" i="9" s="1"/>
  <c r="BR18" i="9" s="1"/>
  <c r="BU18" i="9" s="1"/>
  <c r="BR19" i="9" s="1"/>
  <c r="BU19" i="9" s="1"/>
  <c r="BR20" i="9" s="1"/>
  <c r="BU20" i="9" s="1"/>
  <c r="BR21" i="9" s="1"/>
  <c r="BU21" i="9" s="1"/>
  <c r="BR22" i="9" s="1"/>
  <c r="BU22" i="9" s="1"/>
  <c r="BR23" i="9" s="1"/>
  <c r="BU23" i="9" s="1"/>
  <c r="BR24" i="9" s="1"/>
  <c r="BU24" i="9" s="1"/>
  <c r="BR25" i="9" s="1"/>
  <c r="BU25" i="9" s="1"/>
  <c r="BR26" i="9" s="1"/>
  <c r="BU26" i="9" s="1"/>
  <c r="BR27" i="9" s="1"/>
  <c r="BU27" i="9" s="1"/>
  <c r="BR28" i="9" s="1"/>
  <c r="BU28" i="9" s="1"/>
  <c r="BR29" i="9" s="1"/>
  <c r="BU29" i="9" s="1"/>
  <c r="BR30" i="9" s="1"/>
  <c r="BU30" i="9" s="1"/>
  <c r="BR31" i="9" s="1"/>
  <c r="BU31" i="9" s="1"/>
  <c r="BR32" i="9" s="1"/>
  <c r="BU32" i="9" s="1"/>
  <c r="BR33" i="9" s="1"/>
  <c r="BU33" i="9" s="1"/>
  <c r="BR34" i="9" s="1"/>
  <c r="BU34" i="9" s="1"/>
  <c r="BR35" i="9" s="1"/>
  <c r="BU35" i="9" s="1"/>
  <c r="BR36" i="9" s="1"/>
  <c r="BU36" i="9" s="1"/>
  <c r="BR37" i="9" s="1"/>
  <c r="BU37" i="9" s="1"/>
  <c r="BR38" i="9" s="1"/>
  <c r="BU38" i="9" s="1"/>
  <c r="BR39" i="9" s="1"/>
  <c r="BU39" i="9" s="1"/>
  <c r="BR40" i="9" s="1"/>
  <c r="BU40" i="9" s="1"/>
  <c r="BR41" i="9" s="1"/>
  <c r="BU41" i="9" s="1"/>
  <c r="BR42" i="9" s="1"/>
  <c r="BU42" i="9" s="1"/>
  <c r="BR43" i="9" s="1"/>
  <c r="BU43" i="9" s="1"/>
  <c r="BR44" i="9" s="1"/>
  <c r="BU44" i="9" s="1"/>
  <c r="BR45" i="9" s="1"/>
  <c r="BU45" i="9" s="1"/>
  <c r="BR46" i="9" s="1"/>
  <c r="BU46" i="9" s="1"/>
  <c r="BR47" i="9" s="1"/>
  <c r="BU47" i="9" s="1"/>
  <c r="BR48" i="9" s="1"/>
  <c r="BU48" i="9" s="1"/>
  <c r="BR49" i="9" s="1"/>
  <c r="BU49" i="9" s="1"/>
  <c r="BR50" i="9" s="1"/>
  <c r="BU50" i="9" s="1"/>
  <c r="BR51" i="9" s="1"/>
  <c r="BU51" i="9" s="1"/>
  <c r="BR52" i="9" s="1"/>
  <c r="BU52" i="9" s="1"/>
  <c r="BR53" i="9" s="1"/>
  <c r="BU53" i="9" s="1"/>
  <c r="BR54" i="9" s="1"/>
  <c r="BU54" i="9" s="1"/>
  <c r="BR55" i="9" s="1"/>
  <c r="BU55" i="9" s="1"/>
  <c r="BR56" i="9" s="1"/>
  <c r="BU56" i="9" s="1"/>
  <c r="BR57" i="9" s="1"/>
  <c r="BU57" i="9" s="1"/>
  <c r="BR58" i="9" s="1"/>
  <c r="BU58" i="9" s="1"/>
  <c r="BR59" i="9" s="1"/>
  <c r="BU59" i="9" s="1"/>
  <c r="BR60" i="9" s="1"/>
  <c r="BU60" i="9" s="1"/>
  <c r="BR61" i="9" s="1"/>
  <c r="BU61" i="9" s="1"/>
  <c r="BR62" i="9" s="1"/>
  <c r="BU62" i="9" s="1"/>
  <c r="BR63" i="9" s="1"/>
  <c r="BU63" i="9" s="1"/>
  <c r="BR64" i="9" s="1"/>
  <c r="BU64" i="9" s="1"/>
  <c r="BR65" i="9" s="1"/>
  <c r="BU65" i="9" s="1"/>
  <c r="BR66" i="9" s="1"/>
  <c r="BU66" i="9" s="1"/>
  <c r="BR67" i="9" s="1"/>
  <c r="BU67" i="9" s="1"/>
  <c r="BR68" i="9" s="1"/>
  <c r="BU68" i="9" s="1"/>
  <c r="BR69" i="9" s="1"/>
  <c r="BU69" i="9" s="1"/>
  <c r="BR70" i="9" s="1"/>
  <c r="BU70" i="9" s="1"/>
  <c r="BR71" i="9" s="1"/>
  <c r="BU71" i="9" s="1"/>
  <c r="BR72" i="9" s="1"/>
  <c r="BU72" i="9" s="1"/>
  <c r="BR73" i="9" s="1"/>
  <c r="BU73" i="9" s="1"/>
  <c r="BR74" i="9" s="1"/>
  <c r="BU74" i="9" s="1"/>
  <c r="BR75" i="9" s="1"/>
  <c r="BU75" i="9" s="1"/>
  <c r="BR76" i="9" s="1"/>
  <c r="BU76" i="9" s="1"/>
  <c r="BR77" i="9" s="1"/>
  <c r="BU77" i="9" s="1"/>
  <c r="BR78" i="9" s="1"/>
  <c r="BU78" i="9" s="1"/>
  <c r="BR79" i="9" s="1"/>
  <c r="BU79" i="9" s="1"/>
  <c r="BR80" i="9" s="1"/>
  <c r="BU80" i="9" s="1"/>
  <c r="BR81" i="9" s="1"/>
  <c r="BU81" i="9" s="1"/>
  <c r="BR82" i="9" s="1"/>
  <c r="BU82" i="9" s="1"/>
  <c r="BR83" i="9" s="1"/>
  <c r="BU83" i="9" s="1"/>
  <c r="BR84" i="9" s="1"/>
  <c r="BU84" i="9" s="1"/>
  <c r="BR85" i="9" s="1"/>
  <c r="BU85" i="9" s="1"/>
  <c r="BR86" i="9" s="1"/>
  <c r="BU86" i="9" s="1"/>
  <c r="BR87" i="9" s="1"/>
  <c r="BU87" i="9" s="1"/>
  <c r="BR88" i="9" s="1"/>
  <c r="BU88" i="9" s="1"/>
  <c r="BR89" i="9" s="1"/>
  <c r="BU89" i="9" s="1"/>
  <c r="BR90" i="9" s="1"/>
  <c r="BU90" i="9" s="1"/>
  <c r="BR91" i="9" s="1"/>
  <c r="BU91" i="9" s="1"/>
  <c r="BR92" i="9" s="1"/>
  <c r="BU92" i="9" s="1"/>
  <c r="BR93" i="9" s="1"/>
  <c r="BU93" i="9" s="1"/>
  <c r="BR94" i="9" s="1"/>
  <c r="BU94" i="9" s="1"/>
  <c r="BR95" i="9" s="1"/>
  <c r="BU95" i="9" s="1"/>
  <c r="BR96" i="9" s="1"/>
  <c r="BU96" i="9" s="1"/>
  <c r="BR97" i="9" s="1"/>
  <c r="BU97" i="9" s="1"/>
  <c r="BR98" i="9" s="1"/>
  <c r="BU98" i="9" s="1"/>
  <c r="BR99" i="9" s="1"/>
  <c r="BU99" i="9" s="1"/>
  <c r="BR100" i="9" s="1"/>
  <c r="BU100" i="9" s="1"/>
  <c r="BR101" i="9" s="1"/>
  <c r="BU101" i="9" s="1"/>
  <c r="BR102" i="9" s="1"/>
  <c r="BU102" i="9" s="1"/>
  <c r="BR103" i="9" s="1"/>
  <c r="BU103" i="9" s="1"/>
  <c r="BR104" i="9" s="1"/>
  <c r="BU104" i="9" s="1"/>
  <c r="BR105" i="9" s="1"/>
  <c r="BU105" i="9" s="1"/>
  <c r="BR106" i="9" s="1"/>
  <c r="BU106" i="9" s="1"/>
  <c r="BR107" i="9" s="1"/>
  <c r="BU107" i="9" s="1"/>
  <c r="BR108" i="9" s="1"/>
  <c r="BU108" i="9" s="1"/>
  <c r="BR109" i="9" s="1"/>
  <c r="BU109" i="9" s="1"/>
  <c r="BR110" i="9" s="1"/>
  <c r="BU110" i="9" s="1"/>
  <c r="BR111" i="9" s="1"/>
  <c r="BU111" i="9" s="1"/>
  <c r="BR112" i="9" s="1"/>
  <c r="BU112" i="9" s="1"/>
  <c r="BR113" i="9" s="1"/>
  <c r="BU113" i="9" s="1"/>
  <c r="BR114" i="9" s="1"/>
  <c r="BU114" i="9" s="1"/>
  <c r="BR115" i="9" s="1"/>
  <c r="BU115" i="9" s="1"/>
  <c r="BR116" i="9" s="1"/>
  <c r="BU116" i="9" s="1"/>
  <c r="BR117" i="9" s="1"/>
  <c r="BU117" i="9" s="1"/>
  <c r="BR118" i="9" s="1"/>
  <c r="BU118" i="9" s="1"/>
  <c r="BR119" i="9" s="1"/>
  <c r="BU119" i="9" s="1"/>
  <c r="BR120" i="9" s="1"/>
  <c r="BU120" i="9" s="1"/>
  <c r="BR121" i="9" s="1"/>
  <c r="BU121" i="9" s="1"/>
  <c r="BR122" i="9" s="1"/>
  <c r="BU122" i="9" s="1"/>
  <c r="BR123" i="9" s="1"/>
  <c r="BU123" i="9" s="1"/>
  <c r="BR124" i="9" s="1"/>
  <c r="BU124" i="9" s="1"/>
  <c r="BR125" i="9" s="1"/>
  <c r="BU125" i="9" s="1"/>
  <c r="BR126" i="9" s="1"/>
  <c r="BU126" i="9" s="1"/>
  <c r="BR127" i="9" s="1"/>
  <c r="BU127" i="9" s="1"/>
  <c r="BR128" i="9" s="1"/>
  <c r="BU128" i="9" s="1"/>
  <c r="BR129" i="9" s="1"/>
  <c r="BU129" i="9" s="1"/>
  <c r="BR130" i="9" s="1"/>
  <c r="BU130" i="9" s="1"/>
  <c r="BR131" i="9" s="1"/>
  <c r="BU131" i="9" s="1"/>
  <c r="BR132" i="9" s="1"/>
  <c r="BU132" i="9" s="1"/>
  <c r="BR133" i="9" s="1"/>
  <c r="BU133" i="9" s="1"/>
  <c r="BR134" i="9" s="1"/>
  <c r="BU134" i="9" s="1"/>
  <c r="BR135" i="9" s="1"/>
  <c r="BU135" i="9" s="1"/>
  <c r="BR136" i="9" s="1"/>
  <c r="BU136" i="9" s="1"/>
  <c r="BR137" i="9" s="1"/>
  <c r="BU137" i="9" s="1"/>
  <c r="BR138" i="9" s="1"/>
  <c r="BU138" i="9" s="1"/>
  <c r="BR139" i="9" s="1"/>
  <c r="BU139" i="9" s="1"/>
  <c r="BR140" i="9" s="1"/>
  <c r="BU140" i="9" s="1"/>
  <c r="BR141" i="9" s="1"/>
  <c r="BU141" i="9" s="1"/>
  <c r="BR142" i="9" s="1"/>
  <c r="BU142" i="9" s="1"/>
  <c r="BR143" i="9" s="1"/>
  <c r="BU143" i="9" s="1"/>
  <c r="BR144" i="9" s="1"/>
  <c r="BU144" i="9" s="1"/>
  <c r="BR145" i="9" s="1"/>
  <c r="BU145" i="9" s="1"/>
  <c r="BR146" i="9" s="1"/>
  <c r="BU146" i="9" s="1"/>
  <c r="BR147" i="9" s="1"/>
  <c r="BU147" i="9" s="1"/>
  <c r="BR148" i="9" s="1"/>
  <c r="BU148" i="9" s="1"/>
  <c r="BR149" i="9" s="1"/>
  <c r="BU149" i="9" s="1"/>
  <c r="BR150" i="9" s="1"/>
  <c r="BU150" i="9" s="1"/>
  <c r="BR151" i="9" s="1"/>
  <c r="BU151" i="9" s="1"/>
  <c r="BR152" i="9" s="1"/>
  <c r="BU152" i="9" s="1"/>
  <c r="BR153" i="9" s="1"/>
  <c r="BU153" i="9" s="1"/>
  <c r="BR154" i="9" s="1"/>
  <c r="BU154" i="9" s="1"/>
  <c r="BR155" i="9" s="1"/>
  <c r="BU155" i="9" s="1"/>
  <c r="BR156" i="9" s="1"/>
  <c r="BU156" i="9" s="1"/>
  <c r="BR157" i="9" s="1"/>
  <c r="BU157" i="9" s="1"/>
  <c r="BR158" i="9" s="1"/>
  <c r="BU158" i="9" s="1"/>
  <c r="BR159" i="9" s="1"/>
  <c r="BU159" i="9" s="1"/>
  <c r="BR160" i="9" s="1"/>
  <c r="BU160" i="9" s="1"/>
  <c r="BR161" i="9" s="1"/>
  <c r="BU161" i="9" s="1"/>
  <c r="BR162" i="9" s="1"/>
  <c r="BU162" i="9" s="1"/>
  <c r="BR163" i="9" s="1"/>
  <c r="BU163" i="9" s="1"/>
  <c r="BR164" i="9" s="1"/>
  <c r="BU164" i="9" s="1"/>
  <c r="BR165" i="9" s="1"/>
  <c r="BU165" i="9" s="1"/>
  <c r="BR166" i="9" s="1"/>
  <c r="BU166" i="9" s="1"/>
  <c r="BR167" i="9" s="1"/>
  <c r="BU167" i="9" s="1"/>
  <c r="BR168" i="9" s="1"/>
  <c r="BU168" i="9" s="1"/>
  <c r="BR169" i="9" s="1"/>
  <c r="BU169" i="9" s="1"/>
  <c r="BR170" i="9" s="1"/>
  <c r="BU170" i="9" s="1"/>
  <c r="BR171" i="9" s="1"/>
  <c r="BU171" i="9" s="1"/>
  <c r="BR172" i="9" s="1"/>
  <c r="BU172" i="9" s="1"/>
  <c r="BR173" i="9" s="1"/>
  <c r="BU173" i="9" s="1"/>
  <c r="BR174" i="9" s="1"/>
  <c r="BU174" i="9" s="1"/>
  <c r="BR175" i="9" s="1"/>
  <c r="BU175" i="9" s="1"/>
  <c r="BR176" i="9" s="1"/>
  <c r="BU176" i="9" s="1"/>
  <c r="BR177" i="9" s="1"/>
  <c r="BU177" i="9" s="1"/>
  <c r="BR178" i="9" s="1"/>
  <c r="BU178" i="9" s="1"/>
  <c r="BR179" i="9" s="1"/>
  <c r="BU179" i="9" s="1"/>
  <c r="BR180" i="9" s="1"/>
  <c r="BU180" i="9" s="1"/>
  <c r="BR181" i="9" s="1"/>
  <c r="BU181" i="9" s="1"/>
  <c r="BR182" i="9" s="1"/>
  <c r="BU182" i="9" s="1"/>
  <c r="BR183" i="9" s="1"/>
  <c r="BU183" i="9" s="1"/>
  <c r="BR184" i="9" s="1"/>
  <c r="BU184" i="9" s="1"/>
  <c r="BR185" i="9" s="1"/>
  <c r="BU185" i="9" s="1"/>
  <c r="BR186" i="9" s="1"/>
  <c r="BU186" i="9" s="1"/>
  <c r="BR187" i="9" s="1"/>
  <c r="BU187" i="9" s="1"/>
  <c r="BR188" i="9" s="1"/>
  <c r="BU188" i="9" s="1"/>
  <c r="BR189" i="9" s="1"/>
  <c r="BU189" i="9" s="1"/>
  <c r="BR190" i="9" s="1"/>
  <c r="BU190" i="9" s="1"/>
  <c r="BR191" i="9" s="1"/>
  <c r="BU191" i="9" s="1"/>
  <c r="BR192" i="9" s="1"/>
  <c r="BU192" i="9" s="1"/>
  <c r="BR193" i="9" s="1"/>
  <c r="BU193" i="9" s="1"/>
  <c r="BR194" i="9" s="1"/>
  <c r="BU194" i="9" s="1"/>
  <c r="BR195" i="9" s="1"/>
  <c r="BU195" i="9" s="1"/>
  <c r="BR196" i="9" s="1"/>
  <c r="BU196" i="9" s="1"/>
  <c r="BR197" i="9" s="1"/>
  <c r="BU197" i="9" s="1"/>
  <c r="BR198" i="9" s="1"/>
  <c r="BU198" i="9" s="1"/>
  <c r="BR199" i="9" s="1"/>
  <c r="BU199" i="9" s="1"/>
  <c r="BR200" i="9" s="1"/>
  <c r="BU200" i="9" s="1"/>
  <c r="BR201" i="9" s="1"/>
  <c r="BU201" i="9" s="1"/>
  <c r="BR202" i="9" s="1"/>
  <c r="BU202" i="9" s="1"/>
  <c r="BR203" i="9" s="1"/>
  <c r="BU203" i="9" s="1"/>
  <c r="BR204" i="9" s="1"/>
  <c r="BU204" i="9" s="1"/>
  <c r="BR205" i="9" s="1"/>
  <c r="BR206" i="9" s="1"/>
  <c r="BU206" i="9" s="1"/>
  <c r="BR207" i="9" s="1"/>
  <c r="BU207" i="9" s="1"/>
  <c r="BR208" i="9" s="1"/>
  <c r="BU208" i="9" s="1"/>
  <c r="BR209" i="9" s="1"/>
  <c r="BU209" i="9" s="1"/>
  <c r="BR210" i="9" s="1"/>
  <c r="BU210" i="9" s="1"/>
  <c r="BR211" i="9" s="1"/>
  <c r="BU211" i="9" s="1"/>
  <c r="BR212" i="9" s="1"/>
  <c r="BU212" i="9" s="1"/>
  <c r="BR213" i="9" s="1"/>
  <c r="BU213" i="9" s="1"/>
  <c r="BR214" i="9" s="1"/>
  <c r="BU214" i="9" s="1"/>
  <c r="BR215" i="9" s="1"/>
  <c r="BU215" i="9" s="1"/>
  <c r="BR216" i="9" s="1"/>
  <c r="BU216" i="9" s="1"/>
  <c r="BR217" i="9" s="1"/>
  <c r="BU217" i="9" s="1"/>
  <c r="BR218" i="9" s="1"/>
  <c r="BU218" i="9" s="1"/>
  <c r="BR219" i="9" s="1"/>
  <c r="BU219" i="9" s="1"/>
  <c r="BR220" i="9" s="1"/>
  <c r="BU220" i="9" s="1"/>
  <c r="BR221" i="9" s="1"/>
  <c r="BU221" i="9" s="1"/>
  <c r="BR222" i="9" s="1"/>
  <c r="BU222" i="9" s="1"/>
  <c r="BR223" i="9" s="1"/>
  <c r="BU223" i="9" s="1"/>
  <c r="BR224" i="9" s="1"/>
  <c r="BU224" i="9" s="1"/>
  <c r="BR225" i="9" s="1"/>
  <c r="BU225" i="9" s="1"/>
  <c r="BR226" i="9" s="1"/>
  <c r="BU226" i="9" s="1"/>
  <c r="BR227" i="9" s="1"/>
  <c r="BU227" i="9" s="1"/>
  <c r="BR228" i="9" s="1"/>
  <c r="BU228" i="9" s="1"/>
  <c r="BR229" i="9" s="1"/>
  <c r="BU229" i="9" s="1"/>
  <c r="BR230" i="9" s="1"/>
  <c r="BU230" i="9" s="1"/>
  <c r="BR231" i="9" s="1"/>
  <c r="BU231" i="9" s="1"/>
  <c r="BR232" i="9" s="1"/>
  <c r="BU232" i="9" s="1"/>
  <c r="BR233" i="9" s="1"/>
  <c r="BU233" i="9" s="1"/>
  <c r="BR234" i="9" s="1"/>
  <c r="BU234" i="9" s="1"/>
  <c r="BR235" i="9" s="1"/>
  <c r="BU235" i="9" s="1"/>
  <c r="BR236" i="9" s="1"/>
  <c r="BU236" i="9" s="1"/>
  <c r="BR237" i="9" s="1"/>
  <c r="BU237" i="9" s="1"/>
  <c r="BR238" i="9" s="1"/>
  <c r="BU238" i="9" s="1"/>
  <c r="BR239" i="9" s="1"/>
  <c r="BU239" i="9" s="1"/>
  <c r="BR240" i="9" s="1"/>
  <c r="BU240" i="9" s="1"/>
  <c r="BR241" i="9" s="1"/>
  <c r="I3" i="9"/>
  <c r="F4" i="9" s="1"/>
  <c r="I4" i="9" s="1"/>
  <c r="F5" i="9" s="1"/>
  <c r="I5" i="9" s="1"/>
  <c r="F6" i="9" s="1"/>
  <c r="I6" i="9" s="1"/>
  <c r="F7" i="9" s="1"/>
  <c r="I7" i="9" s="1"/>
  <c r="F8" i="9" s="1"/>
  <c r="I8" i="9" s="1"/>
  <c r="F9" i="9" s="1"/>
  <c r="I9" i="9" s="1"/>
  <c r="F10" i="9" s="1"/>
  <c r="I10" i="9" s="1"/>
  <c r="F11" i="9" s="1"/>
  <c r="I11" i="9" s="1"/>
  <c r="F12" i="9" s="1"/>
  <c r="I12" i="9" s="1"/>
  <c r="F13" i="9" s="1"/>
  <c r="I13" i="9" s="1"/>
  <c r="F14" i="9" s="1"/>
  <c r="I14" i="9" s="1"/>
  <c r="F15" i="9" s="1"/>
  <c r="I15" i="9" s="1"/>
  <c r="F16" i="9" s="1"/>
  <c r="I16" i="9" s="1"/>
  <c r="F17" i="9" s="1"/>
  <c r="I17" i="9" s="1"/>
  <c r="F18" i="9" s="1"/>
  <c r="I18" i="9" s="1"/>
  <c r="F19" i="9" s="1"/>
  <c r="I19" i="9" s="1"/>
  <c r="F20" i="9" s="1"/>
  <c r="I20" i="9" s="1"/>
  <c r="F21" i="9" s="1"/>
  <c r="I21" i="9" s="1"/>
  <c r="F22" i="9" s="1"/>
  <c r="I22" i="9" s="1"/>
  <c r="F23" i="9" s="1"/>
  <c r="I23" i="9" s="1"/>
  <c r="F24" i="9" s="1"/>
  <c r="I24" i="9" s="1"/>
  <c r="F25" i="9" s="1"/>
  <c r="I25" i="9" s="1"/>
  <c r="F26" i="9" s="1"/>
  <c r="I26" i="9" s="1"/>
  <c r="F27" i="9" s="1"/>
  <c r="I27" i="9" s="1"/>
  <c r="F28" i="9" s="1"/>
  <c r="I28" i="9" s="1"/>
  <c r="F29" i="9" s="1"/>
  <c r="I29" i="9" s="1"/>
  <c r="F30" i="9" s="1"/>
  <c r="I30" i="9" s="1"/>
  <c r="F31" i="9" s="1"/>
  <c r="I31" i="9" s="1"/>
  <c r="F32" i="9" s="1"/>
  <c r="I32" i="9" s="1"/>
  <c r="F33" i="9" s="1"/>
  <c r="I33" i="9" s="1"/>
  <c r="F34" i="9" s="1"/>
  <c r="I34" i="9" s="1"/>
  <c r="F35" i="9" s="1"/>
  <c r="I35" i="9" s="1"/>
  <c r="F36" i="9" s="1"/>
  <c r="I36" i="9" s="1"/>
  <c r="F37" i="9" s="1"/>
  <c r="I37" i="9" s="1"/>
  <c r="F38" i="9" s="1"/>
  <c r="I38" i="9" s="1"/>
  <c r="F39" i="9" s="1"/>
  <c r="I39" i="9" s="1"/>
  <c r="F40" i="9" s="1"/>
  <c r="I40" i="9" s="1"/>
  <c r="F41" i="9" s="1"/>
  <c r="I41" i="9" s="1"/>
  <c r="F42" i="9" s="1"/>
  <c r="I42" i="9" s="1"/>
  <c r="F43" i="9" s="1"/>
  <c r="I43" i="9" s="1"/>
  <c r="F44" i="9" s="1"/>
  <c r="I44" i="9" s="1"/>
  <c r="F45" i="9" s="1"/>
  <c r="I45" i="9" s="1"/>
  <c r="F46" i="9" s="1"/>
  <c r="I46" i="9" s="1"/>
  <c r="F47" i="9" s="1"/>
  <c r="I47" i="9" s="1"/>
  <c r="F48" i="9" s="1"/>
  <c r="I48" i="9" s="1"/>
  <c r="F49" i="9" s="1"/>
  <c r="I49" i="9" s="1"/>
  <c r="F50" i="9" s="1"/>
  <c r="I50" i="9" s="1"/>
  <c r="F51" i="9" s="1"/>
  <c r="I51" i="9" s="1"/>
  <c r="F52" i="9" s="1"/>
  <c r="I52" i="9" s="1"/>
  <c r="F53" i="9" s="1"/>
  <c r="I53" i="9" s="1"/>
  <c r="F54" i="9" s="1"/>
  <c r="I54" i="9" s="1"/>
  <c r="F55" i="9" s="1"/>
  <c r="I55" i="9" s="1"/>
  <c r="F56" i="9" s="1"/>
  <c r="I56" i="9" s="1"/>
  <c r="F57" i="9" s="1"/>
  <c r="I57" i="9" s="1"/>
  <c r="F58" i="9" s="1"/>
  <c r="I58" i="9" s="1"/>
  <c r="F59" i="9" s="1"/>
  <c r="I59" i="9" s="1"/>
  <c r="F60" i="9" s="1"/>
  <c r="I60" i="9" s="1"/>
  <c r="F61" i="9" s="1"/>
  <c r="I61" i="9" s="1"/>
  <c r="F62" i="9" s="1"/>
  <c r="I62" i="9" s="1"/>
  <c r="F63" i="9" s="1"/>
  <c r="I63" i="9" s="1"/>
  <c r="F64" i="9" s="1"/>
  <c r="I64" i="9" s="1"/>
  <c r="F65" i="9" s="1"/>
  <c r="I65" i="9" s="1"/>
  <c r="F66" i="9" s="1"/>
  <c r="I66" i="9" s="1"/>
  <c r="F67" i="9" s="1"/>
  <c r="I67" i="9" s="1"/>
  <c r="F68" i="9" s="1"/>
  <c r="I68" i="9" s="1"/>
  <c r="F69" i="9" s="1"/>
  <c r="I69" i="9" s="1"/>
  <c r="F70" i="9" s="1"/>
  <c r="I70" i="9" s="1"/>
  <c r="F71" i="9" s="1"/>
  <c r="I71" i="9" s="1"/>
  <c r="F72" i="9" s="1"/>
  <c r="I72" i="9" s="1"/>
  <c r="F73" i="9" s="1"/>
  <c r="I73" i="9" s="1"/>
  <c r="F74" i="9" s="1"/>
  <c r="I74" i="9" s="1"/>
  <c r="F75" i="9" s="1"/>
  <c r="I75" i="9" s="1"/>
  <c r="F76" i="9" s="1"/>
  <c r="I76" i="9" s="1"/>
  <c r="F77" i="9" s="1"/>
  <c r="I77" i="9" s="1"/>
  <c r="F78" i="9" s="1"/>
  <c r="I78" i="9" s="1"/>
  <c r="F79" i="9" s="1"/>
  <c r="I79" i="9" s="1"/>
  <c r="F80" i="9" s="1"/>
  <c r="I80" i="9" s="1"/>
  <c r="F81" i="9" s="1"/>
  <c r="I81" i="9" s="1"/>
  <c r="F82" i="9" s="1"/>
  <c r="I82" i="9" s="1"/>
  <c r="F83" i="9" s="1"/>
  <c r="I83" i="9" s="1"/>
  <c r="F84" i="9" s="1"/>
  <c r="I84" i="9" s="1"/>
  <c r="F85" i="9" s="1"/>
  <c r="I85" i="9" s="1"/>
  <c r="F86" i="9" s="1"/>
  <c r="I86" i="9" s="1"/>
  <c r="F87" i="9" s="1"/>
  <c r="I87" i="9" s="1"/>
  <c r="F88" i="9" s="1"/>
  <c r="I88" i="9" s="1"/>
  <c r="F89" i="9" s="1"/>
  <c r="I89" i="9" s="1"/>
  <c r="F90" i="9" s="1"/>
  <c r="I90" i="9" s="1"/>
  <c r="F91" i="9" s="1"/>
  <c r="I91" i="9" s="1"/>
  <c r="F92" i="9" s="1"/>
  <c r="I92" i="9" s="1"/>
  <c r="F93" i="9" s="1"/>
  <c r="I93" i="9" s="1"/>
  <c r="F94" i="9" s="1"/>
  <c r="I94" i="9" s="1"/>
  <c r="F95" i="9" s="1"/>
  <c r="I95" i="9" s="1"/>
  <c r="F96" i="9" s="1"/>
  <c r="I96" i="9" s="1"/>
  <c r="F97" i="9" s="1"/>
  <c r="I97" i="9" s="1"/>
  <c r="F98" i="9" s="1"/>
  <c r="I98" i="9" s="1"/>
  <c r="F99" i="9" s="1"/>
  <c r="I99" i="9" s="1"/>
  <c r="F100" i="9" s="1"/>
  <c r="I100" i="9" s="1"/>
  <c r="F101" i="9" s="1"/>
  <c r="I101" i="9" s="1"/>
  <c r="F102" i="9" s="1"/>
  <c r="I102" i="9" s="1"/>
  <c r="F103" i="9" s="1"/>
  <c r="I103" i="9" s="1"/>
  <c r="F104" i="9" s="1"/>
  <c r="I104" i="9" s="1"/>
  <c r="F105" i="9" s="1"/>
  <c r="I105" i="9" s="1"/>
  <c r="F106" i="9" s="1"/>
  <c r="I106" i="9" s="1"/>
  <c r="F107" i="9" s="1"/>
  <c r="I107" i="9" s="1"/>
  <c r="F108" i="9" s="1"/>
  <c r="I108" i="9" s="1"/>
  <c r="F109" i="9" s="1"/>
  <c r="I109" i="9" s="1"/>
  <c r="F110" i="9" s="1"/>
  <c r="I110" i="9" s="1"/>
  <c r="F111" i="9" s="1"/>
  <c r="I111" i="9" s="1"/>
  <c r="F112" i="9" s="1"/>
  <c r="I112" i="9" s="1"/>
  <c r="F113" i="9" s="1"/>
  <c r="I113" i="9" s="1"/>
  <c r="F114" i="9" s="1"/>
  <c r="I114" i="9" s="1"/>
  <c r="F115" i="9" s="1"/>
  <c r="I115" i="9" s="1"/>
  <c r="F116" i="9" s="1"/>
  <c r="I116" i="9" s="1"/>
  <c r="F117" i="9" s="1"/>
  <c r="I117" i="9" s="1"/>
  <c r="F118" i="9" s="1"/>
  <c r="I118" i="9" s="1"/>
  <c r="F119" i="9" s="1"/>
  <c r="I119" i="9" s="1"/>
  <c r="F120" i="9" s="1"/>
  <c r="I120" i="9" s="1"/>
  <c r="F121" i="9" s="1"/>
  <c r="I121" i="9" s="1"/>
  <c r="F122" i="9" s="1"/>
  <c r="I122" i="9" s="1"/>
  <c r="F123" i="9" s="1"/>
  <c r="I123" i="9" s="1"/>
  <c r="F124" i="9" s="1"/>
  <c r="I124" i="9" s="1"/>
  <c r="F125" i="9" s="1"/>
  <c r="I125" i="9" s="1"/>
  <c r="F126" i="9" s="1"/>
  <c r="I126" i="9" s="1"/>
  <c r="F127" i="9" s="1"/>
  <c r="I127" i="9" s="1"/>
  <c r="F128" i="9" s="1"/>
  <c r="I128" i="9" s="1"/>
  <c r="F129" i="9" s="1"/>
  <c r="I129" i="9" s="1"/>
  <c r="F130" i="9" s="1"/>
  <c r="I130" i="9" s="1"/>
  <c r="F131" i="9" s="1"/>
  <c r="I131" i="9" s="1"/>
  <c r="F132" i="9" s="1"/>
  <c r="I132" i="9" s="1"/>
  <c r="F133" i="9" s="1"/>
  <c r="I133" i="9" s="1"/>
  <c r="F134" i="9" s="1"/>
  <c r="I134" i="9" s="1"/>
  <c r="F135" i="9" s="1"/>
  <c r="I135" i="9" s="1"/>
  <c r="F136" i="9" s="1"/>
  <c r="I136" i="9" s="1"/>
  <c r="F137" i="9" s="1"/>
  <c r="I137" i="9" s="1"/>
  <c r="F138" i="9" s="1"/>
  <c r="I138" i="9" s="1"/>
  <c r="F139" i="9" s="1"/>
  <c r="I139" i="9" s="1"/>
  <c r="F140" i="9" s="1"/>
  <c r="I140" i="9" s="1"/>
  <c r="F141" i="9" s="1"/>
  <c r="I141" i="9" s="1"/>
  <c r="F142" i="9" s="1"/>
  <c r="I142" i="9" s="1"/>
  <c r="F143" i="9" s="1"/>
  <c r="I143" i="9" s="1"/>
  <c r="F144" i="9" s="1"/>
  <c r="I144" i="9" s="1"/>
  <c r="F145" i="9" s="1"/>
  <c r="I145" i="9" s="1"/>
  <c r="F146" i="9" s="1"/>
  <c r="I146" i="9" s="1"/>
  <c r="F147" i="9" s="1"/>
  <c r="I147" i="9" s="1"/>
  <c r="F148" i="9" s="1"/>
  <c r="I148" i="9" s="1"/>
  <c r="F149" i="9" s="1"/>
  <c r="I149" i="9" s="1"/>
  <c r="F150" i="9" s="1"/>
  <c r="I150" i="9" s="1"/>
  <c r="F151" i="9" s="1"/>
  <c r="I151" i="9" s="1"/>
  <c r="F152" i="9" s="1"/>
  <c r="I152" i="9" s="1"/>
  <c r="F153" i="9" s="1"/>
  <c r="I153" i="9" s="1"/>
  <c r="F154" i="9" s="1"/>
  <c r="I154" i="9" s="1"/>
  <c r="F155" i="9" s="1"/>
  <c r="I155" i="9" s="1"/>
  <c r="F156" i="9" s="1"/>
  <c r="I156" i="9" s="1"/>
  <c r="F157" i="9" s="1"/>
  <c r="I157" i="9" s="1"/>
  <c r="F158" i="9" s="1"/>
  <c r="I158" i="9" s="1"/>
  <c r="F159" i="9" s="1"/>
  <c r="I159" i="9" s="1"/>
  <c r="F160" i="9" s="1"/>
  <c r="I160" i="9" s="1"/>
  <c r="F161" i="9" s="1"/>
  <c r="I161" i="9" s="1"/>
  <c r="F162" i="9" s="1"/>
  <c r="I162" i="9" s="1"/>
  <c r="F163" i="9" s="1"/>
  <c r="I163" i="9" s="1"/>
  <c r="F164" i="9" s="1"/>
  <c r="I164" i="9" s="1"/>
  <c r="F165" i="9" s="1"/>
  <c r="I165" i="9" s="1"/>
  <c r="F166" i="9" s="1"/>
  <c r="I166" i="9" s="1"/>
  <c r="F167" i="9" s="1"/>
  <c r="I167" i="9" s="1"/>
  <c r="F168" i="9" s="1"/>
  <c r="I168" i="9" s="1"/>
  <c r="F169" i="9" s="1"/>
  <c r="I169" i="9" s="1"/>
  <c r="F170" i="9" s="1"/>
  <c r="I170" i="9" s="1"/>
  <c r="F171" i="9" s="1"/>
  <c r="I171" i="9" s="1"/>
  <c r="F172" i="9" s="1"/>
  <c r="I172" i="9" s="1"/>
  <c r="F173" i="9" s="1"/>
  <c r="I173" i="9" s="1"/>
  <c r="F174" i="9" s="1"/>
  <c r="I174" i="9" s="1"/>
  <c r="F175" i="9" s="1"/>
  <c r="I175" i="9" s="1"/>
  <c r="F176" i="9" s="1"/>
  <c r="I176" i="9" s="1"/>
  <c r="F177" i="9" s="1"/>
  <c r="I177" i="9" s="1"/>
  <c r="F178" i="9" s="1"/>
  <c r="I178" i="9" s="1"/>
  <c r="F179" i="9" s="1"/>
  <c r="I179" i="9" s="1"/>
  <c r="F180" i="9" s="1"/>
  <c r="I180" i="9" s="1"/>
  <c r="F181" i="9" s="1"/>
  <c r="I181" i="9" s="1"/>
  <c r="F182" i="9" s="1"/>
  <c r="I182" i="9" s="1"/>
  <c r="F183" i="9" s="1"/>
  <c r="I183" i="9" s="1"/>
  <c r="F184" i="9" s="1"/>
  <c r="I184" i="9" s="1"/>
  <c r="F185" i="9" s="1"/>
  <c r="I185" i="9" s="1"/>
  <c r="F186" i="9" s="1"/>
  <c r="I186" i="9" s="1"/>
  <c r="F187" i="9" s="1"/>
  <c r="I187" i="9" s="1"/>
  <c r="F188" i="9" s="1"/>
  <c r="I188" i="9" s="1"/>
  <c r="F189" i="9" s="1"/>
  <c r="I189" i="9" s="1"/>
  <c r="F190" i="9" s="1"/>
  <c r="I190" i="9" s="1"/>
  <c r="F191" i="9" s="1"/>
  <c r="I191" i="9" s="1"/>
  <c r="F192" i="9" s="1"/>
  <c r="I192" i="9" s="1"/>
  <c r="F193" i="9" s="1"/>
  <c r="I193" i="9" s="1"/>
  <c r="F194" i="9" s="1"/>
  <c r="I194" i="9" s="1"/>
  <c r="F195" i="9" s="1"/>
  <c r="I195" i="9" s="1"/>
  <c r="F196" i="9" s="1"/>
  <c r="I196" i="9" s="1"/>
  <c r="F197" i="9" s="1"/>
  <c r="I197" i="9" s="1"/>
  <c r="F198" i="9" s="1"/>
  <c r="I198" i="9" s="1"/>
  <c r="F199" i="9" s="1"/>
  <c r="I199" i="9" s="1"/>
  <c r="F200" i="9" s="1"/>
  <c r="I200" i="9" s="1"/>
  <c r="F201" i="9" s="1"/>
  <c r="I201" i="9" s="1"/>
  <c r="F202" i="9" s="1"/>
  <c r="I202" i="9" s="1"/>
  <c r="F203" i="9" s="1"/>
  <c r="I203" i="9" s="1"/>
  <c r="F204" i="9" s="1"/>
  <c r="I204" i="9" s="1"/>
  <c r="F205" i="9" s="1"/>
  <c r="I205" i="9" s="1"/>
  <c r="F206" i="9" s="1"/>
  <c r="I206" i="9" s="1"/>
  <c r="F207" i="9" s="1"/>
  <c r="I207" i="9" s="1"/>
  <c r="F208" i="9" s="1"/>
  <c r="I208" i="9" s="1"/>
  <c r="F209" i="9" s="1"/>
  <c r="I209" i="9" s="1"/>
  <c r="F210" i="9" s="1"/>
  <c r="I210" i="9" s="1"/>
  <c r="F211" i="9" s="1"/>
  <c r="I211" i="9" s="1"/>
  <c r="F212" i="9" s="1"/>
  <c r="I212" i="9" s="1"/>
  <c r="F213" i="9" s="1"/>
  <c r="I213" i="9" s="1"/>
  <c r="F214" i="9" s="1"/>
  <c r="I214" i="9" s="1"/>
  <c r="F215" i="9" s="1"/>
  <c r="I215" i="9" s="1"/>
  <c r="F216" i="9" s="1"/>
  <c r="I216" i="9" s="1"/>
  <c r="F217" i="9" s="1"/>
  <c r="I217" i="9" s="1"/>
  <c r="F218" i="9" s="1"/>
  <c r="I218" i="9" s="1"/>
  <c r="F219" i="9" s="1"/>
  <c r="I219" i="9" s="1"/>
  <c r="F220" i="9" s="1"/>
  <c r="I220" i="9" s="1"/>
  <c r="F221" i="9" s="1"/>
  <c r="I221" i="9" s="1"/>
  <c r="F222" i="9" s="1"/>
  <c r="I222" i="9" s="1"/>
  <c r="F223" i="9" s="1"/>
  <c r="I223" i="9" s="1"/>
  <c r="F224" i="9" s="1"/>
  <c r="I224" i="9" s="1"/>
  <c r="F225" i="9" s="1"/>
  <c r="I225" i="9" s="1"/>
  <c r="F226" i="9" s="1"/>
  <c r="I226" i="9" s="1"/>
  <c r="F227" i="9" s="1"/>
  <c r="I227" i="9" s="1"/>
  <c r="F228" i="9" s="1"/>
  <c r="I228" i="9" s="1"/>
  <c r="F229" i="9" s="1"/>
  <c r="I229" i="9" s="1"/>
  <c r="F230" i="9" s="1"/>
  <c r="I230" i="9" s="1"/>
  <c r="F231" i="9" s="1"/>
  <c r="I231" i="9" s="1"/>
  <c r="F232" i="9" s="1"/>
  <c r="I232" i="9" s="1"/>
  <c r="F233" i="9" s="1"/>
  <c r="I233" i="9" s="1"/>
  <c r="F234" i="9" s="1"/>
  <c r="I234" i="9" s="1"/>
  <c r="F235" i="9" s="1"/>
  <c r="I235" i="9" s="1"/>
  <c r="F236" i="9" s="1"/>
  <c r="I236" i="9" s="1"/>
  <c r="F237" i="9" s="1"/>
  <c r="I237" i="9" s="1"/>
  <c r="F238" i="9" s="1"/>
  <c r="I238" i="9" s="1"/>
  <c r="F239" i="9" s="1"/>
  <c r="I239" i="9" s="1"/>
  <c r="F240" i="9" s="1"/>
  <c r="I240" i="9" s="1"/>
  <c r="F241" i="9" s="1"/>
  <c r="I241" i="9" s="1"/>
  <c r="F242" i="9" s="1"/>
  <c r="I242" i="9" s="1"/>
  <c r="F243" i="9" s="1"/>
  <c r="I243" i="9" s="1"/>
  <c r="F244" i="9" s="1"/>
  <c r="I244" i="9" s="1"/>
  <c r="F245" i="9" s="1"/>
  <c r="I245" i="9" s="1"/>
  <c r="F246" i="9" s="1"/>
  <c r="I246" i="9" s="1"/>
  <c r="F247" i="9" s="1"/>
  <c r="I247" i="9" s="1"/>
  <c r="F248" i="9" s="1"/>
  <c r="I248" i="9" s="1"/>
  <c r="F249" i="9" s="1"/>
  <c r="I249" i="9" s="1"/>
  <c r="F250" i="9" s="1"/>
  <c r="I250" i="9" s="1"/>
  <c r="F251" i="9" s="1"/>
  <c r="I251" i="9" s="1"/>
  <c r="F252" i="9" s="1"/>
  <c r="I252" i="9" s="1"/>
  <c r="F253" i="9" s="1"/>
  <c r="I253" i="9" s="1"/>
  <c r="F254" i="9" s="1"/>
  <c r="I254" i="9" s="1"/>
  <c r="F255" i="9" s="1"/>
  <c r="I255" i="9" s="1"/>
  <c r="F256" i="9" s="1"/>
  <c r="I256" i="9" s="1"/>
  <c r="F257" i="9" s="1"/>
  <c r="I257" i="9" s="1"/>
  <c r="F258" i="9" s="1"/>
  <c r="I258" i="9" s="1"/>
  <c r="F259" i="9" s="1"/>
  <c r="I259" i="9" s="1"/>
  <c r="F260" i="9" s="1"/>
  <c r="I260" i="9" s="1"/>
  <c r="F261" i="9" s="1"/>
  <c r="I261" i="9" s="1"/>
  <c r="F262" i="9" s="1"/>
  <c r="I262" i="9" s="1"/>
  <c r="F263" i="9" s="1"/>
  <c r="I263" i="9" s="1"/>
  <c r="F264" i="9" s="1"/>
  <c r="I264" i="9" s="1"/>
  <c r="F265" i="9" s="1"/>
  <c r="I265" i="9" s="1"/>
  <c r="F266" i="9" s="1"/>
  <c r="I266" i="9" s="1"/>
  <c r="F267" i="9" s="1"/>
  <c r="I267" i="9" s="1"/>
  <c r="F268" i="9" s="1"/>
  <c r="I268" i="9" s="1"/>
  <c r="F269" i="9" s="1"/>
  <c r="I269" i="9" s="1"/>
  <c r="F270" i="9" s="1"/>
  <c r="I270" i="9" s="1"/>
  <c r="F271" i="9" s="1"/>
  <c r="I271" i="9" s="1"/>
  <c r="F272" i="9" s="1"/>
  <c r="I272" i="9" s="1"/>
  <c r="F273" i="9" s="1"/>
  <c r="I273" i="9" s="1"/>
  <c r="F274" i="9" s="1"/>
  <c r="I274" i="9" s="1"/>
  <c r="F275" i="9" s="1"/>
  <c r="I275" i="9" s="1"/>
  <c r="F276" i="9" s="1"/>
  <c r="I276" i="9" s="1"/>
  <c r="F277" i="9" s="1"/>
  <c r="I277" i="9" s="1"/>
  <c r="F278" i="9" s="1"/>
  <c r="I278" i="9" s="1"/>
  <c r="F279" i="9" s="1"/>
  <c r="I279" i="9" s="1"/>
  <c r="F280" i="9" s="1"/>
  <c r="I280" i="9" s="1"/>
  <c r="F281" i="9" s="1"/>
  <c r="I281" i="9" s="1"/>
  <c r="F282" i="9" s="1"/>
  <c r="I282" i="9" s="1"/>
  <c r="F283" i="9" s="1"/>
  <c r="I283" i="9" s="1"/>
  <c r="F284" i="9" s="1"/>
  <c r="I284" i="9" s="1"/>
  <c r="F285" i="9" s="1"/>
  <c r="I285" i="9" s="1"/>
  <c r="F286" i="9" s="1"/>
  <c r="I286" i="9" s="1"/>
  <c r="F287" i="9" s="1"/>
  <c r="I287" i="9" s="1"/>
  <c r="F288" i="9" s="1"/>
  <c r="I288" i="9" s="1"/>
  <c r="F289" i="9" s="1"/>
  <c r="I289" i="9" s="1"/>
  <c r="F290" i="9" s="1"/>
  <c r="I290" i="9" s="1"/>
  <c r="F291" i="9" s="1"/>
  <c r="I291" i="9" s="1"/>
  <c r="F292" i="9" s="1"/>
  <c r="I292" i="9" s="1"/>
  <c r="F293" i="9" s="1"/>
  <c r="I293" i="9" s="1"/>
  <c r="F294" i="9" s="1"/>
  <c r="I294" i="9" s="1"/>
  <c r="F295" i="9" s="1"/>
  <c r="I295" i="9" s="1"/>
  <c r="F296" i="9" s="1"/>
  <c r="I296" i="9" s="1"/>
  <c r="F297" i="9" s="1"/>
  <c r="I297" i="9" s="1"/>
  <c r="F298" i="9" s="1"/>
  <c r="I298" i="9" s="1"/>
  <c r="F299" i="9" s="1"/>
  <c r="I299" i="9" s="1"/>
  <c r="F300" i="9" s="1"/>
  <c r="I300" i="9" s="1"/>
  <c r="F301" i="9" s="1"/>
  <c r="I301" i="9" s="1"/>
  <c r="F302" i="9" s="1"/>
  <c r="I302" i="9" s="1"/>
  <c r="F303" i="9" s="1"/>
  <c r="I303" i="9" s="1"/>
  <c r="F304" i="9" s="1"/>
  <c r="I304" i="9" s="1"/>
  <c r="F305" i="9" s="1"/>
  <c r="I305" i="9" s="1"/>
  <c r="F306" i="9" s="1"/>
  <c r="I306" i="9" s="1"/>
  <c r="F307" i="9" s="1"/>
  <c r="I307" i="9" s="1"/>
  <c r="F308" i="9" s="1"/>
  <c r="I308" i="9" s="1"/>
  <c r="F309" i="9" s="1"/>
  <c r="I309" i="9" s="1"/>
  <c r="F310" i="9" s="1"/>
  <c r="I310" i="9" s="1"/>
  <c r="F311" i="9" s="1"/>
  <c r="I311" i="9" s="1"/>
  <c r="F312" i="9" s="1"/>
  <c r="I312" i="9" s="1"/>
  <c r="F313" i="9" s="1"/>
  <c r="I313" i="9" s="1"/>
  <c r="F314" i="9" s="1"/>
  <c r="I314" i="9" s="1"/>
  <c r="F315" i="9" s="1"/>
  <c r="I315" i="9" s="1"/>
  <c r="F316" i="9" s="1"/>
  <c r="I316" i="9" s="1"/>
  <c r="F317" i="9" s="1"/>
  <c r="I317" i="9" s="1"/>
  <c r="F318" i="9" s="1"/>
  <c r="I318" i="9" s="1"/>
  <c r="F319" i="9" s="1"/>
  <c r="I319" i="9" s="1"/>
  <c r="F320" i="9" s="1"/>
  <c r="I320" i="9" s="1"/>
  <c r="F321" i="9" s="1"/>
  <c r="I321" i="9" s="1"/>
  <c r="F322" i="9" s="1"/>
  <c r="I322" i="9" s="1"/>
  <c r="F323" i="9" s="1"/>
  <c r="I323" i="9" s="1"/>
  <c r="F324" i="9" s="1"/>
  <c r="I324" i="9" s="1"/>
  <c r="F325" i="9" s="1"/>
  <c r="I325" i="9" s="1"/>
  <c r="F326" i="9" s="1"/>
  <c r="I326" i="9" s="1"/>
  <c r="F327" i="9" s="1"/>
  <c r="I327" i="9" s="1"/>
  <c r="F328" i="9" s="1"/>
  <c r="I328" i="9" s="1"/>
  <c r="F329" i="9" s="1"/>
  <c r="I329" i="9" s="1"/>
  <c r="F330" i="9" s="1"/>
  <c r="I330" i="9" s="1"/>
  <c r="F331" i="9" s="1"/>
  <c r="I331" i="9" s="1"/>
  <c r="F332" i="9" s="1"/>
  <c r="I332" i="9" s="1"/>
  <c r="F333" i="9" s="1"/>
  <c r="I333" i="9" s="1"/>
  <c r="F334" i="9" s="1"/>
  <c r="I334" i="9" s="1"/>
  <c r="F335" i="9" s="1"/>
  <c r="I335" i="9" s="1"/>
  <c r="F336" i="9" s="1"/>
  <c r="I336" i="9" s="1"/>
  <c r="F337" i="9" s="1"/>
  <c r="I337" i="9" s="1"/>
  <c r="F338" i="9" s="1"/>
  <c r="I338" i="9" s="1"/>
  <c r="F339" i="9" s="1"/>
  <c r="I339" i="9" s="1"/>
  <c r="F340" i="9" s="1"/>
  <c r="I340" i="9" s="1"/>
  <c r="F341" i="9" s="1"/>
  <c r="I341" i="9" s="1"/>
  <c r="F342" i="9" s="1"/>
  <c r="I342" i="9" s="1"/>
  <c r="F343" i="9" s="1"/>
  <c r="I343" i="9" s="1"/>
  <c r="F344" i="9" s="1"/>
  <c r="I344" i="9" s="1"/>
  <c r="F345" i="9" s="1"/>
  <c r="I345" i="9" s="1"/>
  <c r="F346" i="9" s="1"/>
  <c r="I346" i="9" s="1"/>
  <c r="F347" i="9" s="1"/>
  <c r="I347" i="9" s="1"/>
  <c r="F348" i="9" s="1"/>
  <c r="I348" i="9" s="1"/>
  <c r="F349" i="9" s="1"/>
  <c r="I349" i="9" s="1"/>
  <c r="F350" i="9" s="1"/>
  <c r="I350" i="9" s="1"/>
  <c r="F351" i="9" s="1"/>
  <c r="I351" i="9" s="1"/>
  <c r="F352" i="9" s="1"/>
  <c r="I352" i="9" s="1"/>
  <c r="F353" i="9" s="1"/>
  <c r="I353" i="9" s="1"/>
  <c r="F354" i="9" s="1"/>
  <c r="I354" i="9" s="1"/>
  <c r="F355" i="9" s="1"/>
  <c r="I355" i="9" s="1"/>
  <c r="F356" i="9" s="1"/>
  <c r="I356" i="9" s="1"/>
  <c r="F357" i="9" s="1"/>
  <c r="I357" i="9" s="1"/>
  <c r="F358" i="9" s="1"/>
  <c r="I358" i="9" s="1"/>
  <c r="F359" i="9" s="1"/>
  <c r="I359" i="9" s="1"/>
  <c r="F360" i="9" s="1"/>
  <c r="I360" i="9" s="1"/>
  <c r="F361" i="9" s="1"/>
  <c r="I361" i="9" s="1"/>
  <c r="F362" i="9" s="1"/>
  <c r="I362" i="9" s="1"/>
  <c r="F363" i="9" s="1"/>
  <c r="I363" i="9" s="1"/>
  <c r="F364" i="9" s="1"/>
  <c r="I364" i="9" s="1"/>
  <c r="F365" i="9" s="1"/>
  <c r="I365" i="9" s="1"/>
  <c r="F366" i="9" s="1"/>
  <c r="I366" i="9" s="1"/>
  <c r="F367" i="9" s="1"/>
  <c r="I367" i="9" s="1"/>
  <c r="F368" i="9" s="1"/>
  <c r="I368" i="9" s="1"/>
  <c r="M3" i="9"/>
  <c r="J4" i="9" s="1"/>
  <c r="Q6" i="9"/>
  <c r="N7" i="9" s="1"/>
  <c r="Q7" i="9" s="1"/>
  <c r="N8" i="9" s="1"/>
  <c r="Q8" i="9" s="1"/>
  <c r="N9" i="9" s="1"/>
  <c r="Q9" i="9" s="1"/>
  <c r="E7" i="9"/>
  <c r="B8" i="9" s="1"/>
  <c r="E8" i="9" s="1"/>
  <c r="B9" i="9" s="1"/>
  <c r="E9" i="9" s="1"/>
  <c r="B10" i="9" s="1"/>
  <c r="E10" i="9" s="1"/>
  <c r="B11" i="9" s="1"/>
  <c r="E11" i="9" s="1"/>
  <c r="B12" i="9" s="1"/>
  <c r="E12" i="9" s="1"/>
  <c r="B13" i="9" s="1"/>
  <c r="E13" i="9" s="1"/>
  <c r="B14" i="9" s="1"/>
  <c r="E14" i="9" s="1"/>
  <c r="B15" i="9" s="1"/>
  <c r="E15" i="9" s="1"/>
  <c r="B16" i="9" s="1"/>
  <c r="E16" i="9" s="1"/>
  <c r="B17" i="9" s="1"/>
  <c r="E17" i="9" s="1"/>
  <c r="B18" i="9" s="1"/>
  <c r="E18" i="9" s="1"/>
  <c r="B19" i="9" s="1"/>
  <c r="E19" i="9" s="1"/>
  <c r="B20" i="9" s="1"/>
  <c r="E20" i="9" s="1"/>
  <c r="B21" i="9" s="1"/>
  <c r="E21" i="9" s="1"/>
  <c r="B22" i="9" s="1"/>
  <c r="E22" i="9" s="1"/>
  <c r="B23" i="9" s="1"/>
  <c r="E23" i="9" s="1"/>
  <c r="B24" i="9" s="1"/>
  <c r="E24" i="9" s="1"/>
  <c r="B25" i="9" s="1"/>
  <c r="E25" i="9" s="1"/>
  <c r="B26" i="9" s="1"/>
  <c r="E26" i="9" s="1"/>
  <c r="B27" i="9" s="1"/>
  <c r="E27" i="9" s="1"/>
  <c r="B28" i="9" s="1"/>
  <c r="E28" i="9" s="1"/>
  <c r="B29" i="9" s="1"/>
  <c r="E29" i="9" s="1"/>
  <c r="B30" i="9" s="1"/>
  <c r="E30" i="9" s="1"/>
  <c r="B31" i="9" s="1"/>
  <c r="E31" i="9" s="1"/>
  <c r="B32" i="9" s="1"/>
  <c r="E32" i="9" s="1"/>
  <c r="B33" i="9" s="1"/>
  <c r="E33" i="9" s="1"/>
  <c r="B34" i="9" s="1"/>
  <c r="E34" i="9" s="1"/>
  <c r="B35" i="9" s="1"/>
  <c r="E35" i="9" s="1"/>
  <c r="B36" i="9" s="1"/>
  <c r="E36" i="9" s="1"/>
  <c r="B37" i="9" s="1"/>
  <c r="E37" i="9" s="1"/>
  <c r="B38" i="9" s="1"/>
  <c r="E38" i="9" s="1"/>
  <c r="B39" i="9" s="1"/>
  <c r="E39" i="9" s="1"/>
  <c r="B40" i="9" s="1"/>
  <c r="E40" i="9" s="1"/>
  <c r="B41" i="9" s="1"/>
  <c r="E41" i="9" s="1"/>
  <c r="B42" i="9" s="1"/>
  <c r="E42" i="9" s="1"/>
  <c r="B43" i="9" s="1"/>
  <c r="E43" i="9" s="1"/>
  <c r="B44" i="9" s="1"/>
  <c r="E44" i="9" s="1"/>
  <c r="B45" i="9" s="1"/>
  <c r="E45" i="9" s="1"/>
  <c r="B46" i="9" s="1"/>
  <c r="E46" i="9" s="1"/>
  <c r="B47" i="9" s="1"/>
  <c r="E47" i="9" s="1"/>
  <c r="B48" i="9" s="1"/>
  <c r="E48" i="9" s="1"/>
  <c r="B49" i="9" s="1"/>
  <c r="E49" i="9" s="1"/>
  <c r="B50" i="9" s="1"/>
  <c r="E50" i="9" s="1"/>
  <c r="B51" i="9" s="1"/>
  <c r="E51" i="9" s="1"/>
  <c r="B52" i="9" s="1"/>
  <c r="E52" i="9" s="1"/>
  <c r="B53" i="9" s="1"/>
  <c r="E53" i="9" s="1"/>
  <c r="B54" i="9" s="1"/>
  <c r="E54" i="9" s="1"/>
  <c r="B55" i="9" s="1"/>
  <c r="E55" i="9" s="1"/>
  <c r="B56" i="9" s="1"/>
  <c r="E56" i="9" s="1"/>
  <c r="B57" i="9" s="1"/>
  <c r="E57" i="9" s="1"/>
  <c r="B58" i="9" s="1"/>
  <c r="E58" i="9" s="1"/>
  <c r="B59" i="9" s="1"/>
  <c r="E59" i="9" s="1"/>
  <c r="B60" i="9" s="1"/>
  <c r="E60" i="9" s="1"/>
  <c r="B61" i="9" s="1"/>
  <c r="E61" i="9" s="1"/>
  <c r="B62" i="9" s="1"/>
  <c r="E62" i="9" s="1"/>
  <c r="B63" i="9" s="1"/>
  <c r="E63" i="9" s="1"/>
  <c r="B64" i="9" s="1"/>
  <c r="E64" i="9" s="1"/>
  <c r="B65" i="9" s="1"/>
  <c r="E65" i="9" s="1"/>
  <c r="B66" i="9" s="1"/>
  <c r="E66" i="9" s="1"/>
  <c r="B67" i="9" s="1"/>
  <c r="E67" i="9" s="1"/>
  <c r="B68" i="9" s="1"/>
  <c r="E68" i="9" s="1"/>
  <c r="B69" i="9" s="1"/>
  <c r="E69" i="9" s="1"/>
  <c r="B70" i="9" s="1"/>
  <c r="E70" i="9" s="1"/>
  <c r="B71" i="9" s="1"/>
  <c r="E71" i="9" s="1"/>
  <c r="B72" i="9" s="1"/>
  <c r="E72" i="9" s="1"/>
  <c r="B73" i="9" s="1"/>
  <c r="E73" i="9" s="1"/>
  <c r="B74" i="9" s="1"/>
  <c r="E74" i="9" s="1"/>
  <c r="B75" i="9" s="1"/>
  <c r="E75" i="9" s="1"/>
  <c r="B76" i="9" s="1"/>
  <c r="E76" i="9" s="1"/>
  <c r="B77" i="9" s="1"/>
  <c r="E77" i="9" s="1"/>
  <c r="B78" i="9" s="1"/>
  <c r="E78" i="9" s="1"/>
  <c r="B79" i="9" s="1"/>
  <c r="E79" i="9" s="1"/>
  <c r="B80" i="9" s="1"/>
  <c r="E80" i="9" s="1"/>
  <c r="B81" i="9" s="1"/>
  <c r="E81" i="9" s="1"/>
  <c r="B82" i="9" s="1"/>
  <c r="E82" i="9" s="1"/>
  <c r="B83" i="9" s="1"/>
  <c r="E83" i="9" s="1"/>
  <c r="B84" i="9" s="1"/>
  <c r="E84" i="9" s="1"/>
  <c r="B85" i="9" s="1"/>
  <c r="E85" i="9" s="1"/>
  <c r="B86" i="9" s="1"/>
  <c r="E86" i="9" s="1"/>
  <c r="B87" i="9" s="1"/>
  <c r="E87" i="9" s="1"/>
  <c r="B88" i="9" s="1"/>
  <c r="E88" i="9" s="1"/>
  <c r="B89" i="9" s="1"/>
  <c r="E89" i="9" s="1"/>
  <c r="B90" i="9" s="1"/>
  <c r="E90" i="9" s="1"/>
  <c r="B91" i="9" s="1"/>
  <c r="E91" i="9" s="1"/>
  <c r="B92" i="9" s="1"/>
  <c r="E92" i="9" s="1"/>
  <c r="B93" i="9" s="1"/>
  <c r="E93" i="9" s="1"/>
  <c r="B94" i="9" s="1"/>
  <c r="E94" i="9" s="1"/>
  <c r="B95" i="9" s="1"/>
  <c r="E95" i="9" s="1"/>
  <c r="B96" i="9" s="1"/>
  <c r="E96" i="9" s="1"/>
  <c r="B97" i="9" s="1"/>
  <c r="E97" i="9" s="1"/>
  <c r="B98" i="9" s="1"/>
  <c r="E98" i="9" s="1"/>
  <c r="B99" i="9" s="1"/>
  <c r="E99" i="9" s="1"/>
  <c r="B100" i="9" s="1"/>
  <c r="E100" i="9" s="1"/>
  <c r="B101" i="9" s="1"/>
  <c r="E101" i="9" s="1"/>
  <c r="B102" i="9" s="1"/>
  <c r="E102" i="9" s="1"/>
  <c r="B103" i="9" s="1"/>
  <c r="E103" i="9" s="1"/>
  <c r="B104" i="9" s="1"/>
  <c r="E104" i="9" s="1"/>
  <c r="B105" i="9" s="1"/>
  <c r="E105" i="9" s="1"/>
  <c r="B106" i="9" s="1"/>
  <c r="E106" i="9" s="1"/>
  <c r="B107" i="9" s="1"/>
  <c r="E107" i="9" s="1"/>
  <c r="B108" i="9" s="1"/>
  <c r="E108" i="9" s="1"/>
  <c r="B109" i="9" s="1"/>
  <c r="E109" i="9" s="1"/>
  <c r="B110" i="9" s="1"/>
  <c r="E110" i="9" s="1"/>
  <c r="B111" i="9" s="1"/>
  <c r="E111" i="9" s="1"/>
  <c r="B112" i="9" s="1"/>
  <c r="E112" i="9" s="1"/>
  <c r="B113" i="9" s="1"/>
  <c r="E113" i="9" s="1"/>
  <c r="B114" i="9" s="1"/>
  <c r="E114" i="9" s="1"/>
  <c r="B115" i="9" s="1"/>
  <c r="E115" i="9" s="1"/>
  <c r="B116" i="9" s="1"/>
  <c r="E116" i="9" s="1"/>
  <c r="B117" i="9" s="1"/>
  <c r="E117" i="9" s="1"/>
  <c r="B118" i="9" s="1"/>
  <c r="E118" i="9" s="1"/>
  <c r="B119" i="9" s="1"/>
  <c r="E119" i="9" s="1"/>
  <c r="B120" i="9" s="1"/>
  <c r="E120" i="9" s="1"/>
  <c r="B121" i="9" s="1"/>
  <c r="E121" i="9" s="1"/>
  <c r="B122" i="9" s="1"/>
  <c r="E122" i="9" s="1"/>
  <c r="B123" i="9" s="1"/>
  <c r="E123" i="9" s="1"/>
  <c r="B124" i="9" s="1"/>
  <c r="E124" i="9" s="1"/>
  <c r="B125" i="9" s="1"/>
  <c r="E125" i="9" s="1"/>
  <c r="B126" i="9" s="1"/>
  <c r="E126" i="9" s="1"/>
  <c r="B127" i="9" s="1"/>
  <c r="E127" i="9" s="1"/>
  <c r="B128" i="9" s="1"/>
  <c r="E128" i="9" s="1"/>
  <c r="B129" i="9" s="1"/>
  <c r="E129" i="9" s="1"/>
  <c r="B130" i="9" s="1"/>
  <c r="E130" i="9" s="1"/>
  <c r="B131" i="9" s="1"/>
  <c r="E131" i="9" s="1"/>
  <c r="B132" i="9" s="1"/>
  <c r="E132" i="9" s="1"/>
  <c r="B133" i="9" s="1"/>
  <c r="E133" i="9" s="1"/>
  <c r="B134" i="9" s="1"/>
  <c r="E134" i="9" s="1"/>
  <c r="B135" i="9" s="1"/>
  <c r="E135" i="9" s="1"/>
  <c r="B136" i="9" s="1"/>
  <c r="E136" i="9" s="1"/>
  <c r="B137" i="9" s="1"/>
  <c r="E137" i="9" s="1"/>
  <c r="B138" i="9" s="1"/>
  <c r="E138" i="9" s="1"/>
  <c r="B139" i="9" s="1"/>
  <c r="E139" i="9" s="1"/>
  <c r="B140" i="9" s="1"/>
  <c r="E140" i="9" s="1"/>
  <c r="B141" i="9" s="1"/>
  <c r="E141" i="9" s="1"/>
  <c r="B142" i="9" s="1"/>
  <c r="E142" i="9" s="1"/>
  <c r="B143" i="9" s="1"/>
  <c r="E143" i="9" s="1"/>
  <c r="B144" i="9" s="1"/>
  <c r="E144" i="9" s="1"/>
  <c r="B145" i="9" s="1"/>
  <c r="E145" i="9" s="1"/>
  <c r="B146" i="9" s="1"/>
  <c r="E146" i="9" s="1"/>
  <c r="B147" i="9" s="1"/>
  <c r="E147" i="9" s="1"/>
  <c r="B148" i="9" s="1"/>
  <c r="E148" i="9" s="1"/>
  <c r="B149" i="9" s="1"/>
  <c r="E149" i="9" s="1"/>
  <c r="B150" i="9" s="1"/>
  <c r="E150" i="9" s="1"/>
  <c r="B151" i="9" s="1"/>
  <c r="E151" i="9" s="1"/>
  <c r="B152" i="9" s="1"/>
  <c r="E152" i="9" s="1"/>
  <c r="B153" i="9" s="1"/>
  <c r="E153" i="9" s="1"/>
  <c r="B154" i="9" s="1"/>
  <c r="E154" i="9" s="1"/>
  <c r="B155" i="9" s="1"/>
  <c r="E155" i="9" s="1"/>
  <c r="B156" i="9" s="1"/>
  <c r="E156" i="9" s="1"/>
  <c r="B157" i="9" s="1"/>
  <c r="E157" i="9" s="1"/>
  <c r="B158" i="9" s="1"/>
  <c r="E158" i="9" s="1"/>
  <c r="B159" i="9" s="1"/>
  <c r="E159" i="9" s="1"/>
  <c r="B160" i="9" s="1"/>
  <c r="E160" i="9" s="1"/>
  <c r="B161" i="9" s="1"/>
  <c r="E161" i="9" s="1"/>
  <c r="B162" i="9" s="1"/>
  <c r="E162" i="9" s="1"/>
  <c r="B163" i="9" s="1"/>
  <c r="E163" i="9" s="1"/>
  <c r="B164" i="9" s="1"/>
  <c r="E164" i="9" s="1"/>
  <c r="B165" i="9" s="1"/>
  <c r="E165" i="9" s="1"/>
  <c r="B166" i="9" s="1"/>
  <c r="E166" i="9" s="1"/>
  <c r="B167" i="9" s="1"/>
  <c r="E167" i="9" s="1"/>
  <c r="B168" i="9" s="1"/>
  <c r="E168" i="9" s="1"/>
  <c r="B169" i="9" s="1"/>
  <c r="E169" i="9" s="1"/>
  <c r="B170" i="9" s="1"/>
  <c r="E170" i="9" s="1"/>
  <c r="B171" i="9" s="1"/>
  <c r="E171" i="9" s="1"/>
  <c r="B172" i="9" s="1"/>
  <c r="E172" i="9" s="1"/>
  <c r="B173" i="9" s="1"/>
  <c r="E173" i="9" s="1"/>
  <c r="B174" i="9" s="1"/>
  <c r="E174" i="9" s="1"/>
  <c r="B175" i="9" s="1"/>
  <c r="E175" i="9" s="1"/>
  <c r="B176" i="9" s="1"/>
  <c r="E176" i="9" s="1"/>
  <c r="B177" i="9" s="1"/>
  <c r="E177" i="9" s="1"/>
  <c r="B178" i="9" s="1"/>
  <c r="E178" i="9" s="1"/>
  <c r="B179" i="9" s="1"/>
  <c r="E179" i="9" s="1"/>
  <c r="B180" i="9" s="1"/>
  <c r="E180" i="9" s="1"/>
  <c r="B181" i="9" s="1"/>
  <c r="E181" i="9" s="1"/>
  <c r="B182" i="9" s="1"/>
  <c r="E182" i="9" s="1"/>
  <c r="B183" i="9" s="1"/>
  <c r="E183" i="9" s="1"/>
  <c r="B184" i="9" s="1"/>
  <c r="E184" i="9" s="1"/>
  <c r="B185" i="9" s="1"/>
  <c r="E185" i="9" s="1"/>
  <c r="B186" i="9" s="1"/>
  <c r="E186" i="9" s="1"/>
  <c r="B187" i="9" s="1"/>
  <c r="E187" i="9" s="1"/>
  <c r="B188" i="9" s="1"/>
  <c r="E188" i="9" s="1"/>
  <c r="B189" i="9" s="1"/>
  <c r="E189" i="9" s="1"/>
  <c r="B190" i="9" s="1"/>
  <c r="E190" i="9" s="1"/>
  <c r="B191" i="9" s="1"/>
  <c r="E191" i="9" s="1"/>
  <c r="B192" i="9" s="1"/>
  <c r="E192" i="9" s="1"/>
  <c r="B193" i="9" s="1"/>
  <c r="E193" i="9" s="1"/>
  <c r="B194" i="9" s="1"/>
  <c r="E194" i="9" s="1"/>
  <c r="B195" i="9" s="1"/>
  <c r="E195" i="9" s="1"/>
  <c r="B196" i="9" s="1"/>
  <c r="E196" i="9" s="1"/>
  <c r="B197" i="9" s="1"/>
  <c r="E197" i="9" s="1"/>
  <c r="B198" i="9" s="1"/>
  <c r="E198" i="9" s="1"/>
  <c r="B199" i="9" s="1"/>
  <c r="E199" i="9" s="1"/>
  <c r="B200" i="9" s="1"/>
  <c r="E200" i="9" s="1"/>
  <c r="B201" i="9" s="1"/>
  <c r="E201" i="9" s="1"/>
  <c r="B202" i="9" s="1"/>
  <c r="E202" i="9" s="1"/>
  <c r="B203" i="9" s="1"/>
  <c r="E203" i="9" s="1"/>
  <c r="B204" i="9" s="1"/>
  <c r="E204" i="9" s="1"/>
  <c r="B205" i="9" s="1"/>
  <c r="E205" i="9" s="1"/>
  <c r="B206" i="9" s="1"/>
  <c r="E206" i="9" s="1"/>
  <c r="B207" i="9" s="1"/>
  <c r="E207" i="9" s="1"/>
  <c r="B208" i="9" s="1"/>
  <c r="E208" i="9" s="1"/>
  <c r="B209" i="9" s="1"/>
  <c r="E209" i="9" s="1"/>
  <c r="B210" i="9" s="1"/>
  <c r="E210" i="9" s="1"/>
  <c r="B211" i="9" s="1"/>
  <c r="E211" i="9" s="1"/>
  <c r="B212" i="9" s="1"/>
  <c r="E212" i="9" s="1"/>
  <c r="B213" i="9" s="1"/>
  <c r="E213" i="9" s="1"/>
  <c r="B214" i="9" s="1"/>
  <c r="E214" i="9" s="1"/>
  <c r="B215" i="9" s="1"/>
  <c r="E215" i="9" s="1"/>
  <c r="B216" i="9" s="1"/>
  <c r="E216" i="9" s="1"/>
  <c r="B217" i="9" s="1"/>
  <c r="E217" i="9" s="1"/>
  <c r="B218" i="9" s="1"/>
  <c r="E218" i="9" s="1"/>
  <c r="B219" i="9" s="1"/>
  <c r="E219" i="9" s="1"/>
  <c r="B220" i="9" s="1"/>
  <c r="E220" i="9" s="1"/>
  <c r="B221" i="9" s="1"/>
  <c r="E221" i="9" s="1"/>
  <c r="B222" i="9" s="1"/>
  <c r="E222" i="9" s="1"/>
  <c r="B223" i="9" s="1"/>
  <c r="E223" i="9" s="1"/>
  <c r="B224" i="9" s="1"/>
  <c r="E224" i="9" s="1"/>
  <c r="B225" i="9" s="1"/>
  <c r="E225" i="9" s="1"/>
  <c r="B226" i="9" s="1"/>
  <c r="E226" i="9" s="1"/>
  <c r="B227" i="9" s="1"/>
  <c r="E227" i="9" s="1"/>
  <c r="B228" i="9" s="1"/>
  <c r="E228" i="9" s="1"/>
  <c r="B229" i="9" s="1"/>
  <c r="E229" i="9" s="1"/>
  <c r="B230" i="9" s="1"/>
  <c r="E230" i="9" s="1"/>
  <c r="B231" i="9" s="1"/>
  <c r="E231" i="9" s="1"/>
  <c r="B232" i="9" s="1"/>
  <c r="E232" i="9" s="1"/>
  <c r="B233" i="9" s="1"/>
  <c r="E233" i="9" s="1"/>
  <c r="B234" i="9" s="1"/>
  <c r="E234" i="9" s="1"/>
  <c r="B235" i="9" s="1"/>
  <c r="E235" i="9" s="1"/>
  <c r="B236" i="9" s="1"/>
  <c r="E236" i="9" s="1"/>
  <c r="B237" i="9" s="1"/>
  <c r="E237" i="9" s="1"/>
  <c r="B238" i="9" s="1"/>
  <c r="E238" i="9" s="1"/>
  <c r="B239" i="9" s="1"/>
  <c r="E239" i="9" s="1"/>
  <c r="B240" i="9" s="1"/>
  <c r="E240" i="9" s="1"/>
  <c r="B241" i="9" s="1"/>
  <c r="E241" i="9" s="1"/>
  <c r="B242" i="9" s="1"/>
  <c r="E242" i="9" s="1"/>
  <c r="B243" i="9" s="1"/>
  <c r="E243" i="9" s="1"/>
  <c r="B244" i="9" s="1"/>
  <c r="E244" i="9" s="1"/>
  <c r="B245" i="9" s="1"/>
  <c r="E245" i="9" s="1"/>
  <c r="B246" i="9" s="1"/>
  <c r="E246" i="9" s="1"/>
  <c r="B247" i="9" s="1"/>
  <c r="E247" i="9" s="1"/>
  <c r="B248" i="9" s="1"/>
  <c r="E248" i="9" s="1"/>
  <c r="B249" i="9" s="1"/>
  <c r="E249" i="9" s="1"/>
  <c r="B250" i="9" s="1"/>
  <c r="E250" i="9" s="1"/>
  <c r="B251" i="9" s="1"/>
  <c r="E251" i="9" s="1"/>
  <c r="B252" i="9" s="1"/>
  <c r="E252" i="9" s="1"/>
  <c r="B253" i="9" s="1"/>
  <c r="E253" i="9" s="1"/>
  <c r="B254" i="9" s="1"/>
  <c r="E254" i="9" s="1"/>
  <c r="B255" i="9" s="1"/>
  <c r="E255" i="9" s="1"/>
  <c r="B256" i="9" s="1"/>
  <c r="E256" i="9" s="1"/>
  <c r="B257" i="9" s="1"/>
  <c r="E257" i="9" s="1"/>
  <c r="B258" i="9" s="1"/>
  <c r="E258" i="9" s="1"/>
  <c r="B259" i="9" s="1"/>
  <c r="E259" i="9" s="1"/>
  <c r="B260" i="9" s="1"/>
  <c r="E260" i="9" s="1"/>
  <c r="B261" i="9" s="1"/>
  <c r="E261" i="9" s="1"/>
  <c r="B262" i="9" s="1"/>
  <c r="E262" i="9" s="1"/>
  <c r="B263" i="9" s="1"/>
  <c r="E263" i="9" s="1"/>
  <c r="B264" i="9" s="1"/>
  <c r="E264" i="9" s="1"/>
  <c r="B265" i="9" s="1"/>
  <c r="E265" i="9" s="1"/>
  <c r="B266" i="9" s="1"/>
  <c r="E266" i="9" s="1"/>
  <c r="B267" i="9" s="1"/>
  <c r="E267" i="9" s="1"/>
  <c r="B268" i="9" s="1"/>
  <c r="E268" i="9" s="1"/>
  <c r="B269" i="9" s="1"/>
  <c r="E269" i="9" s="1"/>
  <c r="B270" i="9" s="1"/>
  <c r="E270" i="9" s="1"/>
  <c r="B271" i="9" s="1"/>
  <c r="E271" i="9" s="1"/>
  <c r="B272" i="9" s="1"/>
  <c r="E272" i="9" s="1"/>
  <c r="B273" i="9" s="1"/>
  <c r="E273" i="9" s="1"/>
  <c r="B274" i="9" s="1"/>
  <c r="E274" i="9" s="1"/>
  <c r="B275" i="9" s="1"/>
  <c r="E275" i="9" s="1"/>
  <c r="B276" i="9" s="1"/>
  <c r="E276" i="9" s="1"/>
  <c r="B277" i="9" s="1"/>
  <c r="E277" i="9" s="1"/>
  <c r="B278" i="9" s="1"/>
  <c r="E278" i="9" s="1"/>
  <c r="B279" i="9" s="1"/>
  <c r="E279" i="9" s="1"/>
  <c r="B280" i="9" s="1"/>
  <c r="I949" i="1"/>
  <c r="I1526" i="1"/>
  <c r="I1334" i="1"/>
  <c r="I711" i="1"/>
  <c r="I2511" i="1"/>
  <c r="I2222" i="1"/>
  <c r="I1159" i="1"/>
  <c r="I1590" i="1"/>
  <c r="I1398" i="1"/>
  <c r="I791" i="1"/>
  <c r="I1095" i="1"/>
  <c r="I822" i="1"/>
  <c r="I1157" i="1"/>
  <c r="I1462" i="1"/>
  <c r="I2" i="1"/>
  <c r="I1175" i="1"/>
  <c r="I1092" i="1"/>
  <c r="I1718" i="1"/>
  <c r="I743" i="1"/>
  <c r="I1045" i="1"/>
  <c r="I1255" i="1"/>
  <c r="I1299" i="1"/>
  <c r="I1283" i="1"/>
  <c r="I1782" i="1"/>
  <c r="I1654" i="1"/>
  <c r="I567" i="1"/>
  <c r="I999" i="1"/>
  <c r="I1813" i="1"/>
  <c r="I1795" i="1"/>
  <c r="I1831" i="1"/>
  <c r="I1811" i="1"/>
  <c r="I1793" i="1"/>
  <c r="I1774" i="1"/>
  <c r="I1827" i="1"/>
  <c r="I1808" i="1"/>
  <c r="I1826" i="1"/>
  <c r="I1807" i="1"/>
  <c r="I1825" i="1"/>
  <c r="I1788" i="1"/>
  <c r="I1769" i="1"/>
  <c r="I1749" i="1"/>
  <c r="I1731" i="1"/>
  <c r="I1713" i="1"/>
  <c r="I1695" i="1"/>
  <c r="I1677" i="1"/>
  <c r="I1659" i="1"/>
  <c r="I1641" i="1"/>
  <c r="I1621" i="1"/>
  <c r="I1603" i="1"/>
  <c r="I1585" i="1"/>
  <c r="I1567" i="1"/>
  <c r="I1549" i="1"/>
  <c r="I1531" i="1"/>
  <c r="I1513" i="1"/>
  <c r="I1493" i="1"/>
  <c r="I1475" i="1"/>
  <c r="I1457" i="1"/>
  <c r="I1439" i="1"/>
  <c r="I1421" i="1"/>
  <c r="I1403" i="1"/>
  <c r="I1385" i="1"/>
  <c r="I1365" i="1"/>
  <c r="I1347" i="1"/>
  <c r="I1329" i="1"/>
  <c r="I1311" i="1"/>
  <c r="I1267" i="1"/>
  <c r="I1251" i="1"/>
  <c r="I1235" i="1"/>
  <c r="I1219" i="1"/>
  <c r="I1203" i="1"/>
  <c r="I1187" i="1"/>
  <c r="I1171" i="1"/>
  <c r="I1139" i="1"/>
  <c r="I1123" i="1"/>
  <c r="I1107" i="1"/>
  <c r="I1091" i="1"/>
  <c r="I1075" i="1"/>
  <c r="I1059" i="1"/>
  <c r="I1043" i="1"/>
  <c r="I1027" i="1"/>
  <c r="I1011" i="1"/>
  <c r="I995" i="1"/>
  <c r="I979" i="1"/>
  <c r="I963" i="1"/>
  <c r="I947" i="1"/>
  <c r="I931" i="1"/>
  <c r="I915" i="1"/>
  <c r="I899" i="1"/>
  <c r="I883" i="1"/>
  <c r="I867" i="1"/>
  <c r="I851" i="1"/>
  <c r="I835" i="1"/>
  <c r="I819" i="1"/>
  <c r="I787" i="1"/>
  <c r="I771" i="1"/>
  <c r="I755" i="1"/>
  <c r="I739" i="1"/>
  <c r="I723" i="1"/>
  <c r="I707" i="1"/>
  <c r="I691" i="1"/>
  <c r="I675" i="1"/>
  <c r="I659" i="1"/>
  <c r="I643" i="1"/>
  <c r="I627" i="1"/>
  <c r="I611" i="1"/>
  <c r="I595" i="1"/>
  <c r="I579" i="1"/>
  <c r="I563" i="1"/>
  <c r="I531" i="1"/>
  <c r="I515" i="1"/>
  <c r="I499" i="1"/>
  <c r="I483" i="1"/>
  <c r="I467" i="1"/>
  <c r="I451" i="1"/>
  <c r="I435" i="1"/>
  <c r="I1823" i="1"/>
  <c r="I1804" i="1"/>
  <c r="I1786" i="1"/>
  <c r="I1765" i="1"/>
  <c r="I1747" i="1"/>
  <c r="I1729" i="1"/>
  <c r="I1675" i="1"/>
  <c r="I1637" i="1"/>
  <c r="I1619" i="1"/>
  <c r="I1601" i="1"/>
  <c r="I1583" i="1"/>
  <c r="I1547" i="1"/>
  <c r="I1529" i="1"/>
  <c r="I1491" i="1"/>
  <c r="I1473" i="1"/>
  <c r="I1455" i="1"/>
  <c r="I1419" i="1"/>
  <c r="I1401" i="1"/>
  <c r="I1363" i="1"/>
  <c r="I1345" i="1"/>
  <c r="I1327" i="1"/>
  <c r="I1138" i="1"/>
  <c r="I978" i="1"/>
  <c r="I706" i="1"/>
  <c r="I674" i="1"/>
  <c r="I626" i="1"/>
  <c r="I594" i="1"/>
  <c r="I530" i="1"/>
  <c r="I1822" i="1"/>
  <c r="I1785" i="1"/>
  <c r="I1764" i="1"/>
  <c r="I1746" i="1"/>
  <c r="I1710" i="1"/>
  <c r="I1692" i="1"/>
  <c r="I1674" i="1"/>
  <c r="I1655" i="1"/>
  <c r="I1636" i="1"/>
  <c r="I1618" i="1"/>
  <c r="I1582" i="1"/>
  <c r="I1546" i="1"/>
  <c r="I1527" i="1"/>
  <c r="I1490" i="1"/>
  <c r="I1472" i="1"/>
  <c r="I1454" i="1"/>
  <c r="I1418" i="1"/>
  <c r="I1399" i="1"/>
  <c r="I1362" i="1"/>
  <c r="I1344" i="1"/>
  <c r="I257" i="1"/>
  <c r="I145" i="1"/>
  <c r="I2115" i="1"/>
  <c r="I1824" i="1"/>
  <c r="I1805" i="1"/>
  <c r="I1787" i="1"/>
  <c r="I1767" i="1"/>
  <c r="I1748" i="1"/>
  <c r="I1730" i="1"/>
  <c r="I1694" i="1"/>
  <c r="I1676" i="1"/>
  <c r="I1658" i="1"/>
  <c r="I1639" i="1"/>
  <c r="I1620" i="1"/>
  <c r="I1602" i="1"/>
  <c r="I1584" i="1"/>
  <c r="I1566" i="1"/>
  <c r="I1548" i="1"/>
  <c r="I1530" i="1"/>
  <c r="I1511" i="1"/>
  <c r="I1492" i="1"/>
  <c r="I2635" i="1"/>
  <c r="I2609" i="1"/>
  <c r="I1821" i="1"/>
  <c r="I1781" i="1"/>
  <c r="I1763" i="1"/>
  <c r="I1745" i="1"/>
  <c r="I1709" i="1"/>
  <c r="I1673" i="1"/>
  <c r="I1653" i="1"/>
  <c r="I1635" i="1"/>
  <c r="I1617" i="1"/>
  <c r="I1599" i="1"/>
  <c r="I1581" i="1"/>
  <c r="I1563" i="1"/>
  <c r="I1545" i="1"/>
  <c r="I1525" i="1"/>
  <c r="I1507" i="1"/>
  <c r="I1489" i="1"/>
  <c r="I1471" i="1"/>
  <c r="I1453" i="1"/>
  <c r="I1435" i="1"/>
  <c r="I1417" i="1"/>
  <c r="I1379" i="1"/>
  <c r="I1361" i="1"/>
  <c r="I1343" i="1"/>
  <c r="I1325" i="1"/>
  <c r="I1307" i="1"/>
  <c r="I3034" i="1"/>
  <c r="I3002" i="1"/>
  <c r="I2964" i="1"/>
  <c r="I2937" i="1"/>
  <c r="I2817" i="1"/>
  <c r="I2787" i="1"/>
  <c r="I2681" i="1"/>
  <c r="I2531" i="1"/>
  <c r="I2367" i="1"/>
  <c r="I1820" i="1"/>
  <c r="I1780" i="1"/>
  <c r="I1762" i="1"/>
  <c r="I1744" i="1"/>
  <c r="I1708" i="1"/>
  <c r="I1671" i="1"/>
  <c r="I1652" i="1"/>
  <c r="I1634" i="1"/>
  <c r="I1616" i="1"/>
  <c r="I1598" i="1"/>
  <c r="I1580" i="1"/>
  <c r="I1562" i="1"/>
  <c r="I1543" i="1"/>
  <c r="I1524" i="1"/>
  <c r="I1506" i="1"/>
  <c r="I1470" i="1"/>
  <c r="I1434" i="1"/>
  <c r="I1415" i="1"/>
  <c r="I1378" i="1"/>
  <c r="I1342" i="1"/>
  <c r="I1306" i="1"/>
  <c r="I1819" i="1"/>
  <c r="I1799" i="1"/>
  <c r="I1779" i="1"/>
  <c r="I1761" i="1"/>
  <c r="I1743" i="1"/>
  <c r="I1707" i="1"/>
  <c r="I1669" i="1"/>
  <c r="I1651" i="1"/>
  <c r="I1633" i="1"/>
  <c r="I1615" i="1"/>
  <c r="I1597" i="1"/>
  <c r="I1579" i="1"/>
  <c r="I1561" i="1"/>
  <c r="I1541" i="1"/>
  <c r="I1523" i="1"/>
  <c r="I1505" i="1"/>
  <c r="I1487" i="1"/>
  <c r="I1469" i="1"/>
  <c r="I1451" i="1"/>
  <c r="I1433" i="1"/>
  <c r="I1413" i="1"/>
  <c r="I1395" i="1"/>
  <c r="I1377" i="1"/>
  <c r="I1359" i="1"/>
  <c r="I1341" i="1"/>
  <c r="I1323" i="1"/>
  <c r="I1305" i="1"/>
  <c r="I1818" i="1"/>
  <c r="I1797" i="1"/>
  <c r="I1778" i="1"/>
  <c r="I1742" i="1"/>
  <c r="I1724" i="1"/>
  <c r="I1706" i="1"/>
  <c r="I1687" i="1"/>
  <c r="I1668" i="1"/>
  <c r="I1650" i="1"/>
  <c r="I1632" i="1"/>
  <c r="I1578" i="1"/>
  <c r="I1559" i="1"/>
  <c r="I1540" i="1"/>
  <c r="I1522" i="1"/>
  <c r="I1504" i="1"/>
  <c r="I1468" i="1"/>
  <c r="I1450" i="1"/>
  <c r="I1431" i="1"/>
  <c r="I1412" i="1"/>
  <c r="I1394" i="1"/>
  <c r="I1376" i="1"/>
  <c r="I1358" i="1"/>
  <c r="I1340" i="1"/>
  <c r="I1322" i="1"/>
  <c r="I1817" i="1"/>
  <c r="I1796" i="1"/>
  <c r="I1777" i="1"/>
  <c r="I1759" i="1"/>
  <c r="I1741" i="1"/>
  <c r="I1723" i="1"/>
  <c r="I1705" i="1"/>
  <c r="I1685" i="1"/>
  <c r="I1667" i="1"/>
  <c r="I1649" i="1"/>
  <c r="I1631" i="1"/>
  <c r="I1613" i="1"/>
  <c r="I1595" i="1"/>
  <c r="I1577" i="1"/>
  <c r="I1557" i="1"/>
  <c r="I1539" i="1"/>
  <c r="I1521" i="1"/>
  <c r="I1503" i="1"/>
  <c r="I1467" i="1"/>
  <c r="I1449" i="1"/>
  <c r="I1429" i="1"/>
  <c r="I1411" i="1"/>
  <c r="I1393" i="1"/>
  <c r="I1375" i="1"/>
  <c r="I1357" i="1"/>
  <c r="I1339" i="1"/>
  <c r="I1321" i="1"/>
  <c r="I1303" i="1"/>
  <c r="I1776" i="1"/>
  <c r="I1758" i="1"/>
  <c r="I1740" i="1"/>
  <c r="I1703" i="1"/>
  <c r="I1684" i="1"/>
  <c r="I1666" i="1"/>
  <c r="I1630" i="1"/>
  <c r="I1594" i="1"/>
  <c r="I1575" i="1"/>
  <c r="I1556" i="1"/>
  <c r="I1538" i="1"/>
  <c r="I1520" i="1"/>
  <c r="I1502" i="1"/>
  <c r="I1484" i="1"/>
  <c r="I1466" i="1"/>
  <c r="I1447" i="1"/>
  <c r="I1428" i="1"/>
  <c r="I1410" i="1"/>
  <c r="I1392" i="1"/>
  <c r="I1374" i="1"/>
  <c r="I1356" i="1"/>
  <c r="I1338" i="1"/>
  <c r="I1319" i="1"/>
  <c r="I1833" i="1"/>
  <c r="I1812" i="1"/>
  <c r="I1794" i="1"/>
  <c r="I1775" i="1"/>
  <c r="I1757" i="1"/>
  <c r="I1739" i="1"/>
  <c r="I1721" i="1"/>
  <c r="I1701" i="1"/>
  <c r="I1683" i="1"/>
  <c r="I1665" i="1"/>
  <c r="I1647" i="1"/>
  <c r="I1629" i="1"/>
  <c r="I1611" i="1"/>
  <c r="I1593" i="1"/>
  <c r="I1573" i="1"/>
  <c r="I1555" i="1"/>
  <c r="I1537" i="1"/>
  <c r="I1519" i="1"/>
  <c r="I1501" i="1"/>
  <c r="I1483" i="1"/>
  <c r="I1465" i="1"/>
  <c r="I1445" i="1"/>
  <c r="I1427" i="1"/>
  <c r="I1409" i="1"/>
  <c r="I1391" i="1"/>
  <c r="I1373" i="1"/>
  <c r="I1355" i="1"/>
  <c r="I1337" i="1"/>
  <c r="I1317" i="1"/>
  <c r="I1756" i="1"/>
  <c r="I1738" i="1"/>
  <c r="I1719" i="1"/>
  <c r="I1700" i="1"/>
  <c r="I1682" i="1"/>
  <c r="I1664" i="1"/>
  <c r="I1628" i="1"/>
  <c r="I1610" i="1"/>
  <c r="I1591" i="1"/>
  <c r="I1554" i="1"/>
  <c r="I1536" i="1"/>
  <c r="I1518" i="1"/>
  <c r="I1500" i="1"/>
  <c r="I1482" i="1"/>
  <c r="I1463" i="1"/>
  <c r="I1426" i="1"/>
  <c r="I1408" i="1"/>
  <c r="I1390" i="1"/>
  <c r="I1372" i="1"/>
  <c r="I1354" i="1"/>
  <c r="I1335" i="1"/>
  <c r="I1829" i="1"/>
  <c r="I1810" i="1"/>
  <c r="I1792" i="1"/>
  <c r="I1773" i="1"/>
  <c r="I1755" i="1"/>
  <c r="I1737" i="1"/>
  <c r="I1717" i="1"/>
  <c r="I1699" i="1"/>
  <c r="I1681" i="1"/>
  <c r="I1663" i="1"/>
  <c r="I1645" i="1"/>
  <c r="I1627" i="1"/>
  <c r="I1609" i="1"/>
  <c r="I1589" i="1"/>
  <c r="I1571" i="1"/>
  <c r="I1553" i="1"/>
  <c r="I1535" i="1"/>
  <c r="I1517" i="1"/>
  <c r="I1499" i="1"/>
  <c r="I1481" i="1"/>
  <c r="I1461" i="1"/>
  <c r="I1443" i="1"/>
  <c r="I1407" i="1"/>
  <c r="I1389" i="1"/>
  <c r="I1371" i="1"/>
  <c r="I1353" i="1"/>
  <c r="I1333" i="1"/>
  <c r="I1315" i="1"/>
  <c r="I1881" i="1"/>
  <c r="I1828" i="1"/>
  <c r="I1809" i="1"/>
  <c r="I1791" i="1"/>
  <c r="I1772" i="1"/>
  <c r="I1735" i="1"/>
  <c r="I1716" i="1"/>
  <c r="I1698" i="1"/>
  <c r="I1662" i="1"/>
  <c r="I1644" i="1"/>
  <c r="I1626" i="1"/>
  <c r="I1607" i="1"/>
  <c r="I1588" i="1"/>
  <c r="I1570" i="1"/>
  <c r="I1552" i="1"/>
  <c r="I1534" i="1"/>
  <c r="I1498" i="1"/>
  <c r="I1479" i="1"/>
  <c r="I1460" i="1"/>
  <c r="I1442" i="1"/>
  <c r="I1406" i="1"/>
  <c r="I1370" i="1"/>
  <c r="I1351" i="1"/>
  <c r="I1332" i="1"/>
  <c r="I1314" i="1"/>
  <c r="I1790" i="1"/>
  <c r="I1771" i="1"/>
  <c r="I1733" i="1"/>
  <c r="I1715" i="1"/>
  <c r="I1697" i="1"/>
  <c r="I1679" i="1"/>
  <c r="I1661" i="1"/>
  <c r="I1625" i="1"/>
  <c r="I1605" i="1"/>
  <c r="I1587" i="1"/>
  <c r="I1569" i="1"/>
  <c r="I1551" i="1"/>
  <c r="I1533" i="1"/>
  <c r="I1515" i="1"/>
  <c r="I1497" i="1"/>
  <c r="I1477" i="1"/>
  <c r="I1459" i="1"/>
  <c r="I1441" i="1"/>
  <c r="I1423" i="1"/>
  <c r="I1405" i="1"/>
  <c r="I1387" i="1"/>
  <c r="I1369" i="1"/>
  <c r="I1349" i="1"/>
  <c r="I1331" i="1"/>
  <c r="I1313" i="1"/>
  <c r="I2097" i="1"/>
  <c r="I2076" i="1"/>
  <c r="I2052" i="1"/>
  <c r="I2029" i="1"/>
  <c r="I2009" i="1"/>
  <c r="I1770" i="1"/>
  <c r="I1751" i="1"/>
  <c r="I1732" i="1"/>
  <c r="I1714" i="1"/>
  <c r="I1696" i="1"/>
  <c r="I1660" i="1"/>
  <c r="I1623" i="1"/>
  <c r="I1586" i="1"/>
  <c r="I1568" i="1"/>
  <c r="I1532" i="1"/>
  <c r="I1514" i="1"/>
  <c r="I1495" i="1"/>
  <c r="I1476" i="1"/>
  <c r="I1458" i="1"/>
  <c r="I1440" i="1"/>
  <c r="I1422" i="1"/>
  <c r="I1404" i="1"/>
  <c r="I1386" i="1"/>
  <c r="I1367" i="1"/>
  <c r="I1348" i="1"/>
  <c r="I1330" i="1"/>
  <c r="I1312" i="1"/>
  <c r="I2179" i="1"/>
  <c r="I2157" i="1"/>
  <c r="I2138" i="1"/>
  <c r="I3188" i="1"/>
  <c r="I3155" i="1"/>
  <c r="I3123" i="1"/>
  <c r="I3098" i="1"/>
  <c r="I3061" i="1"/>
  <c r="I3033" i="1"/>
  <c r="I2997" i="1"/>
  <c r="I2963" i="1"/>
  <c r="I2935" i="1"/>
  <c r="I2900" i="1"/>
  <c r="I2873" i="1"/>
  <c r="I2154" i="1"/>
  <c r="I2132" i="1"/>
  <c r="I3187" i="1"/>
  <c r="I3154" i="1"/>
  <c r="I3122" i="1"/>
  <c r="I3093" i="1"/>
  <c r="I3060" i="1"/>
  <c r="I2933" i="1"/>
  <c r="I2842" i="1"/>
  <c r="I3028" i="1"/>
  <c r="I2995" i="1"/>
  <c r="I2961" i="1"/>
  <c r="I2898" i="1"/>
  <c r="I2868" i="1"/>
  <c r="I2841" i="1"/>
  <c r="I3220" i="1"/>
  <c r="I3152" i="1"/>
  <c r="I3119" i="1"/>
  <c r="I3091" i="1"/>
  <c r="I3058" i="1"/>
  <c r="I2931" i="1"/>
  <c r="I1474" i="1"/>
  <c r="I1456" i="1"/>
  <c r="I1438" i="1"/>
  <c r="I1420" i="1"/>
  <c r="I1402" i="1"/>
  <c r="I1383" i="1"/>
  <c r="I1346" i="1"/>
  <c r="I1328" i="1"/>
  <c r="I1310" i="1"/>
  <c r="I3219" i="1"/>
  <c r="I3147" i="1"/>
  <c r="I3117" i="1"/>
  <c r="I3090" i="1"/>
  <c r="I1928" i="1"/>
  <c r="I1912" i="1"/>
  <c r="I1896" i="1"/>
  <c r="I1880" i="1"/>
  <c r="I1864" i="1"/>
  <c r="I1848" i="1"/>
  <c r="I2261" i="1"/>
  <c r="I2241" i="1"/>
  <c r="I2220" i="1"/>
  <c r="I2196" i="1"/>
  <c r="I3217" i="1"/>
  <c r="I3179" i="1"/>
  <c r="I3145" i="1"/>
  <c r="I3109" i="1"/>
  <c r="I3088" i="1"/>
  <c r="I3050" i="1"/>
  <c r="I3025" i="1"/>
  <c r="I2991" i="1"/>
  <c r="I2954" i="1"/>
  <c r="I2929" i="1"/>
  <c r="I2895" i="1"/>
  <c r="I2866" i="1"/>
  <c r="I2289" i="1"/>
  <c r="I2260" i="1"/>
  <c r="I2219" i="1"/>
  <c r="I2195" i="1"/>
  <c r="I3211" i="1"/>
  <c r="I3178" i="1"/>
  <c r="I3141" i="1"/>
  <c r="I3108" i="1"/>
  <c r="I3086" i="1"/>
  <c r="I3013" i="1"/>
  <c r="I2990" i="1"/>
  <c r="I2953" i="1"/>
  <c r="I2501" i="1"/>
  <c r="I2481" i="1"/>
  <c r="I2453" i="1"/>
  <c r="I2287" i="1"/>
  <c r="I2259" i="1"/>
  <c r="I2546" i="1"/>
  <c r="I2522" i="1"/>
  <c r="I2500" i="1"/>
  <c r="I3189" i="1"/>
  <c r="I3156" i="1"/>
  <c r="I3124" i="1"/>
  <c r="I3099" i="1"/>
  <c r="I3065" i="1"/>
  <c r="I3035" i="1"/>
  <c r="I3003" i="1"/>
  <c r="I2965" i="1"/>
  <c r="I2938" i="1"/>
  <c r="I2881" i="1"/>
  <c r="I2849" i="1"/>
  <c r="I2763" i="1"/>
  <c r="I2658" i="1"/>
  <c r="I2634" i="1"/>
  <c r="I2492" i="1"/>
  <c r="I2116" i="1"/>
  <c r="I1832" i="1"/>
  <c r="I1816" i="1"/>
  <c r="I1800" i="1"/>
  <c r="I1784" i="1"/>
  <c r="I1768" i="1"/>
  <c r="I1752" i="1"/>
  <c r="I1736" i="1"/>
  <c r="I1720" i="1"/>
  <c r="I1704" i="1"/>
  <c r="I1688" i="1"/>
  <c r="I1672" i="1"/>
  <c r="I1656" i="1"/>
  <c r="I1640" i="1"/>
  <c r="I3051" i="1"/>
  <c r="I3026" i="1"/>
  <c r="I2993" i="1"/>
  <c r="I2955" i="1"/>
  <c r="I2930" i="1"/>
  <c r="I2897" i="1"/>
  <c r="I2867" i="1"/>
  <c r="I2837" i="1"/>
  <c r="I2411" i="1"/>
  <c r="I2386" i="1"/>
  <c r="I2265" i="1"/>
  <c r="I2221" i="1"/>
  <c r="I2155" i="1"/>
  <c r="I2545" i="1"/>
  <c r="I2521" i="1"/>
  <c r="I2499" i="1"/>
  <c r="I2309" i="1"/>
  <c r="I2285" i="1"/>
  <c r="I2569" i="1"/>
  <c r="I2544" i="1"/>
  <c r="I2517" i="1"/>
  <c r="I2308" i="1"/>
  <c r="I3102" i="1"/>
  <c r="I2565" i="1"/>
  <c r="I2564" i="1"/>
  <c r="I2767" i="1"/>
  <c r="I2739" i="1"/>
  <c r="I2589" i="1"/>
  <c r="I1858" i="1"/>
  <c r="I1838" i="1"/>
  <c r="I1624" i="1"/>
  <c r="I1608" i="1"/>
  <c r="I1592" i="1"/>
  <c r="I1576" i="1"/>
  <c r="I1560" i="1"/>
  <c r="I1544" i="1"/>
  <c r="I1528" i="1"/>
  <c r="I1512" i="1"/>
  <c r="I1496" i="1"/>
  <c r="I1480" i="1"/>
  <c r="I1464" i="1"/>
  <c r="I1448" i="1"/>
  <c r="I1432" i="1"/>
  <c r="I1416" i="1"/>
  <c r="I1400" i="1"/>
  <c r="I1384" i="1"/>
  <c r="I1368" i="1"/>
  <c r="I1352" i="1"/>
  <c r="I1336" i="1"/>
  <c r="I1320" i="1"/>
  <c r="I2673" i="1"/>
  <c r="I2555" i="1"/>
  <c r="I2331" i="1"/>
  <c r="I2307" i="1"/>
  <c r="I2283" i="1"/>
  <c r="I2111" i="1"/>
  <c r="I2158" i="1"/>
  <c r="I2722" i="1"/>
  <c r="I2698" i="1"/>
  <c r="I2649" i="1"/>
  <c r="I2624" i="1"/>
  <c r="I2597" i="1"/>
  <c r="I2578" i="1"/>
  <c r="I2554" i="1"/>
  <c r="I2354" i="1"/>
  <c r="I2330" i="1"/>
  <c r="I2306" i="1"/>
  <c r="I2257" i="1"/>
  <c r="I2237" i="1"/>
  <c r="I2213" i="1"/>
  <c r="I2110" i="1"/>
  <c r="I3020" i="1"/>
  <c r="I1934" i="1"/>
  <c r="I2799" i="1"/>
  <c r="I2747" i="1"/>
  <c r="I2721" i="1"/>
  <c r="I2668" i="1"/>
  <c r="I2645" i="1"/>
  <c r="I2623" i="1"/>
  <c r="I2596" i="1"/>
  <c r="I2577" i="1"/>
  <c r="I2353" i="1"/>
  <c r="I2329" i="1"/>
  <c r="I2129" i="1"/>
  <c r="I2914" i="1"/>
  <c r="I2884" i="1"/>
  <c r="I2852" i="1"/>
  <c r="I2825" i="1"/>
  <c r="I2797" i="1"/>
  <c r="I2745" i="1"/>
  <c r="I2693" i="1"/>
  <c r="I2644" i="1"/>
  <c r="I2619" i="1"/>
  <c r="I2417" i="1"/>
  <c r="I2393" i="1"/>
  <c r="I2303" i="1"/>
  <c r="I2233" i="1"/>
  <c r="I2211" i="1"/>
  <c r="I2190" i="1"/>
  <c r="I2171" i="1"/>
  <c r="I2147" i="1"/>
  <c r="I2127" i="1"/>
  <c r="I3074" i="1"/>
  <c r="I3041" i="1"/>
  <c r="I3007" i="1"/>
  <c r="I2978" i="1"/>
  <c r="I2940" i="1"/>
  <c r="I2913" i="1"/>
  <c r="I2883" i="1"/>
  <c r="I2851" i="1"/>
  <c r="I2821" i="1"/>
  <c r="I2795" i="1"/>
  <c r="I2770" i="1"/>
  <c r="I2741" i="1"/>
  <c r="I2717" i="1"/>
  <c r="I2692" i="1"/>
  <c r="I2349" i="1"/>
  <c r="I2324" i="1"/>
  <c r="I2276" i="1"/>
  <c r="I2254" i="1"/>
  <c r="I2210" i="1"/>
  <c r="I2170" i="1"/>
  <c r="I2146" i="1"/>
  <c r="I1972" i="1"/>
  <c r="I1954" i="1"/>
  <c r="I1869" i="1"/>
  <c r="I1849" i="1"/>
  <c r="I3197" i="1"/>
  <c r="I3201" i="1"/>
  <c r="I3157" i="1"/>
  <c r="I3125" i="1"/>
  <c r="I3100" i="1"/>
  <c r="I3073" i="1"/>
  <c r="I3037" i="1"/>
  <c r="I3005" i="1"/>
  <c r="I2977" i="1"/>
  <c r="I2939" i="1"/>
  <c r="I2911" i="1"/>
  <c r="I2882" i="1"/>
  <c r="I2850" i="1"/>
  <c r="I2794" i="1"/>
  <c r="I2691" i="1"/>
  <c r="I2523" i="1"/>
  <c r="I2505" i="1"/>
  <c r="I2483" i="1"/>
  <c r="I2459" i="1"/>
  <c r="I2436" i="1"/>
  <c r="I2415" i="1"/>
  <c r="I2299" i="1"/>
  <c r="I2253" i="1"/>
  <c r="I2209" i="1"/>
  <c r="I2037" i="1"/>
  <c r="I2017" i="1"/>
  <c r="I1995" i="1"/>
  <c r="I1953" i="1"/>
  <c r="I2766" i="1"/>
  <c r="I2482" i="1"/>
  <c r="I2457" i="1"/>
  <c r="I2387" i="1"/>
  <c r="I2369" i="1"/>
  <c r="I2346" i="1"/>
  <c r="I2081" i="1"/>
  <c r="I2062" i="1"/>
  <c r="I2036" i="1"/>
  <c r="I2016" i="1"/>
  <c r="I1994" i="1"/>
  <c r="I1906" i="1"/>
  <c r="I1887" i="1"/>
  <c r="I1844" i="1"/>
  <c r="I2100" i="1"/>
  <c r="I2080" i="1"/>
  <c r="I2061" i="1"/>
  <c r="I1951" i="1"/>
  <c r="I1929" i="1"/>
  <c r="I2943" i="1"/>
  <c r="I3068" i="1"/>
  <c r="I2988" i="1"/>
  <c r="I2892" i="1"/>
  <c r="I2860" i="1"/>
  <c r="I2828" i="1"/>
  <c r="I2479" i="1"/>
  <c r="I2452" i="1"/>
  <c r="I2409" i="1"/>
  <c r="I2385" i="1"/>
  <c r="I2366" i="1"/>
  <c r="I2343" i="1"/>
  <c r="I2079" i="1"/>
  <c r="I2059" i="1"/>
  <c r="I2034" i="1"/>
  <c r="I2014" i="1"/>
  <c r="I2543" i="1"/>
  <c r="I2477" i="1"/>
  <c r="I2433" i="1"/>
  <c r="I2405" i="1"/>
  <c r="I1968" i="1"/>
  <c r="I1948" i="1"/>
  <c r="I3082" i="1"/>
  <c r="I2986" i="1"/>
  <c r="I2906" i="1"/>
  <c r="I2826" i="1"/>
  <c r="I2607" i="1"/>
  <c r="I2541" i="1"/>
  <c r="I2057" i="1"/>
  <c r="I2031" i="1"/>
  <c r="I2011" i="1"/>
  <c r="I1988" i="1"/>
  <c r="I2435" i="1"/>
  <c r="I2413" i="1"/>
  <c r="I2388" i="1"/>
  <c r="I2347" i="1"/>
  <c r="I2281" i="1"/>
  <c r="I2256" i="1"/>
  <c r="I2191" i="1"/>
  <c r="I2173" i="1"/>
  <c r="I2148" i="1"/>
  <c r="I2130" i="1"/>
  <c r="I2112" i="1"/>
  <c r="I2093" i="1"/>
  <c r="I2075" i="1"/>
  <c r="I2030" i="1"/>
  <c r="I2010" i="1"/>
  <c r="I1967" i="1"/>
  <c r="I2412" i="1"/>
  <c r="I2983" i="1"/>
  <c r="I3210" i="1"/>
  <c r="I3177" i="1"/>
  <c r="I3140" i="1"/>
  <c r="I3107" i="1"/>
  <c r="I3085" i="1"/>
  <c r="I2729" i="1"/>
  <c r="I2706" i="1"/>
  <c r="I2677" i="1"/>
  <c r="I2657" i="1"/>
  <c r="I2633" i="1"/>
  <c r="I2606" i="1"/>
  <c r="I2475" i="1"/>
  <c r="I2341" i="1"/>
  <c r="I2321" i="1"/>
  <c r="I2251" i="1"/>
  <c r="I1940" i="1"/>
  <c r="I1919" i="1"/>
  <c r="I1899" i="1"/>
  <c r="I1877" i="1"/>
  <c r="I2912" i="1"/>
  <c r="I2542" i="1"/>
  <c r="I2778" i="1"/>
  <c r="I2753" i="1"/>
  <c r="I2725" i="1"/>
  <c r="I2705" i="1"/>
  <c r="I2676" i="1"/>
  <c r="I2655" i="1"/>
  <c r="I2629" i="1"/>
  <c r="I2605" i="1"/>
  <c r="I2586" i="1"/>
  <c r="I2562" i="1"/>
  <c r="I2515" i="1"/>
  <c r="I2497" i="1"/>
  <c r="I2474" i="1"/>
  <c r="I2431" i="1"/>
  <c r="I2403" i="1"/>
  <c r="I2382" i="1"/>
  <c r="I2364" i="1"/>
  <c r="I2340" i="1"/>
  <c r="I1939" i="1"/>
  <c r="I1917" i="1"/>
  <c r="I1898" i="1"/>
  <c r="I1876" i="1"/>
  <c r="I1855" i="1"/>
  <c r="I1836" i="1"/>
  <c r="I2803" i="1"/>
  <c r="I2777" i="1"/>
  <c r="I2752" i="1"/>
  <c r="I2724" i="1"/>
  <c r="I2703" i="1"/>
  <c r="I2654" i="1"/>
  <c r="I2628" i="1"/>
  <c r="I2604" i="1"/>
  <c r="I2585" i="1"/>
  <c r="I2561" i="1"/>
  <c r="I2449" i="1"/>
  <c r="I2429" i="1"/>
  <c r="I2402" i="1"/>
  <c r="I2381" i="1"/>
  <c r="I2363" i="1"/>
  <c r="I1979" i="1"/>
  <c r="I1961" i="1"/>
  <c r="I1938" i="1"/>
  <c r="I1916" i="1"/>
  <c r="I1897" i="1"/>
  <c r="I2286" i="1"/>
  <c r="I2829" i="1"/>
  <c r="I2802" i="1"/>
  <c r="I2773" i="1"/>
  <c r="I2751" i="1"/>
  <c r="I2701" i="1"/>
  <c r="I2653" i="1"/>
  <c r="I2627" i="1"/>
  <c r="I2603" i="1"/>
  <c r="I2581" i="1"/>
  <c r="I2533" i="1"/>
  <c r="I2513" i="1"/>
  <c r="I2495" i="1"/>
  <c r="I2469" i="1"/>
  <c r="I2448" i="1"/>
  <c r="I2427" i="1"/>
  <c r="I2401" i="1"/>
  <c r="I2380" i="1"/>
  <c r="I2362" i="1"/>
  <c r="I2065" i="1"/>
  <c r="I2020" i="1"/>
  <c r="I1999" i="1"/>
  <c r="I1978" i="1"/>
  <c r="I1957" i="1"/>
  <c r="I1937" i="1"/>
  <c r="I1915" i="1"/>
  <c r="I1893" i="1"/>
  <c r="I1874" i="1"/>
  <c r="I1853" i="1"/>
  <c r="I1834" i="1"/>
  <c r="I3120" i="1"/>
  <c r="I2992" i="1"/>
  <c r="I2944" i="1"/>
  <c r="I2896" i="1"/>
  <c r="I2816" i="1"/>
  <c r="I2853" i="1"/>
  <c r="I2801" i="1"/>
  <c r="I2772" i="1"/>
  <c r="I2749" i="1"/>
  <c r="I2699" i="1"/>
  <c r="I2674" i="1"/>
  <c r="I2651" i="1"/>
  <c r="I2626" i="1"/>
  <c r="I2602" i="1"/>
  <c r="I2580" i="1"/>
  <c r="I2557" i="1"/>
  <c r="I2532" i="1"/>
  <c r="I2512" i="1"/>
  <c r="I2493" i="1"/>
  <c r="I2468" i="1"/>
  <c r="I2203" i="1"/>
  <c r="I2180" i="1"/>
  <c r="I2161" i="1"/>
  <c r="I2140" i="1"/>
  <c r="I2063" i="1"/>
  <c r="I2019" i="1"/>
  <c r="I1998" i="1"/>
  <c r="I1977" i="1"/>
  <c r="I1956" i="1"/>
  <c r="I1936" i="1"/>
  <c r="I1914" i="1"/>
  <c r="I1892" i="1"/>
  <c r="I3183" i="1"/>
  <c r="I2735" i="1"/>
  <c r="I2041" i="1"/>
  <c r="I2018" i="1"/>
  <c r="I1997" i="1"/>
  <c r="I1973" i="1"/>
  <c r="I1955" i="1"/>
  <c r="I1935" i="1"/>
  <c r="I1913" i="1"/>
  <c r="I1872" i="1"/>
  <c r="I1851" i="1"/>
  <c r="I3214" i="1"/>
  <c r="I2048" i="1"/>
  <c r="I3182" i="1"/>
  <c r="I3166" i="1"/>
  <c r="I3022" i="1"/>
  <c r="I2830" i="1"/>
  <c r="I2734" i="1"/>
  <c r="I1933" i="1"/>
  <c r="I1909" i="1"/>
  <c r="I1890" i="1"/>
  <c r="I3199" i="1"/>
  <c r="I2848" i="1"/>
  <c r="I3069" i="1"/>
  <c r="I2893" i="1"/>
  <c r="I2133" i="1"/>
  <c r="I2098" i="1"/>
  <c r="I2078" i="1"/>
  <c r="I2058" i="1"/>
  <c r="I2035" i="1"/>
  <c r="I2015" i="1"/>
  <c r="I1993" i="1"/>
  <c r="I1930" i="1"/>
  <c r="I1907" i="1"/>
  <c r="I1888" i="1"/>
  <c r="I1867" i="1"/>
  <c r="I1845" i="1"/>
  <c r="I3163" i="1"/>
  <c r="I3067" i="1"/>
  <c r="I2987" i="1"/>
  <c r="I3221" i="1"/>
  <c r="I3186" i="1"/>
  <c r="I3153" i="1"/>
  <c r="I3121" i="1"/>
  <c r="I3092" i="1"/>
  <c r="I3059" i="1"/>
  <c r="I3029" i="1"/>
  <c r="I2996" i="1"/>
  <c r="I2962" i="1"/>
  <c r="I2901" i="1"/>
  <c r="I2874" i="1"/>
  <c r="I2845" i="1"/>
  <c r="I2789" i="1"/>
  <c r="I2765" i="1"/>
  <c r="I2738" i="1"/>
  <c r="I2461" i="1"/>
  <c r="I2416" i="1"/>
  <c r="I2351" i="1"/>
  <c r="I2325" i="1"/>
  <c r="I2305" i="1"/>
  <c r="I2258" i="1"/>
  <c r="I2239" i="1"/>
  <c r="I2217" i="1"/>
  <c r="I2194" i="1"/>
  <c r="I2175" i="1"/>
  <c r="I2153" i="1"/>
  <c r="I2114" i="1"/>
  <c r="I1969" i="1"/>
  <c r="I1949" i="1"/>
  <c r="I1905" i="1"/>
  <c r="I1886" i="1"/>
  <c r="I3150" i="1"/>
  <c r="I2764" i="1"/>
  <c r="I2652" i="1"/>
  <c r="I2540" i="1"/>
  <c r="I2414" i="1"/>
  <c r="I2279" i="1"/>
  <c r="I2160" i="1"/>
  <c r="I3207" i="1"/>
  <c r="I3191" i="1"/>
  <c r="I3175" i="1"/>
  <c r="I3159" i="1"/>
  <c r="I3143" i="1"/>
  <c r="I3127" i="1"/>
  <c r="I3111" i="1"/>
  <c r="I3095" i="1"/>
  <c r="I3079" i="1"/>
  <c r="I3063" i="1"/>
  <c r="I3047" i="1"/>
  <c r="I3031" i="1"/>
  <c r="I3015" i="1"/>
  <c r="I2999" i="1"/>
  <c r="I2967" i="1"/>
  <c r="I2951" i="1"/>
  <c r="I2919" i="1"/>
  <c r="I2903" i="1"/>
  <c r="I2871" i="1"/>
  <c r="I2855" i="1"/>
  <c r="I2839" i="1"/>
  <c r="I2823" i="1"/>
  <c r="I2807" i="1"/>
  <c r="I2791" i="1"/>
  <c r="I2775" i="1"/>
  <c r="I2759" i="1"/>
  <c r="I2743" i="1"/>
  <c r="I2727" i="1"/>
  <c r="I2711" i="1"/>
  <c r="I2695" i="1"/>
  <c r="I2679" i="1"/>
  <c r="I2663" i="1"/>
  <c r="I2647" i="1"/>
  <c r="I2631" i="1"/>
  <c r="I2615" i="1"/>
  <c r="I2599" i="1"/>
  <c r="I2583" i="1"/>
  <c r="I2567" i="1"/>
  <c r="I2551" i="1"/>
  <c r="I2535" i="1"/>
  <c r="I2519" i="1"/>
  <c r="I2503" i="1"/>
  <c r="I2487" i="1"/>
  <c r="I2471" i="1"/>
  <c r="I2455" i="1"/>
  <c r="I2439" i="1"/>
  <c r="I2423" i="1"/>
  <c r="I2407" i="1"/>
  <c r="I2391" i="1"/>
  <c r="I2375" i="1"/>
  <c r="I2359" i="1"/>
  <c r="I2327" i="1"/>
  <c r="I2311" i="1"/>
  <c r="I2295" i="1"/>
  <c r="I2263" i="1"/>
  <c r="I2247" i="1"/>
  <c r="I2231" i="1"/>
  <c r="I2215" i="1"/>
  <c r="I2183" i="1"/>
  <c r="I2167" i="1"/>
  <c r="I2119" i="1"/>
  <c r="I2103" i="1"/>
  <c r="I2055" i="1"/>
  <c r="I2007" i="1"/>
  <c r="I1991" i="1"/>
  <c r="I1975" i="1"/>
  <c r="I1959" i="1"/>
  <c r="I1943" i="1"/>
  <c r="I1927" i="1"/>
  <c r="I1895" i="1"/>
  <c r="I1879" i="1"/>
  <c r="I1863" i="1"/>
  <c r="I1847" i="1"/>
  <c r="I1815" i="1"/>
  <c r="I1783" i="1"/>
  <c r="I3209" i="1"/>
  <c r="I3173" i="1"/>
  <c r="I3139" i="1"/>
  <c r="I3106" i="1"/>
  <c r="I3081" i="1"/>
  <c r="I3012" i="1"/>
  <c r="I2989" i="1"/>
  <c r="I2949" i="1"/>
  <c r="I2922" i="1"/>
  <c r="I2894" i="1"/>
  <c r="I2865" i="1"/>
  <c r="I2836" i="1"/>
  <c r="I2815" i="1"/>
  <c r="I2786" i="1"/>
  <c r="I2761" i="1"/>
  <c r="I2737" i="1"/>
  <c r="I2714" i="1"/>
  <c r="I2690" i="1"/>
  <c r="I2666" i="1"/>
  <c r="I2643" i="1"/>
  <c r="I2617" i="1"/>
  <c r="I2575" i="1"/>
  <c r="I2553" i="1"/>
  <c r="I2530" i="1"/>
  <c r="I2510" i="1"/>
  <c r="I2491" i="1"/>
  <c r="I2447" i="1"/>
  <c r="I2425" i="1"/>
  <c r="I2399" i="1"/>
  <c r="I2379" i="1"/>
  <c r="I2361" i="1"/>
  <c r="I2339" i="1"/>
  <c r="I2319" i="1"/>
  <c r="I2297" i="1"/>
  <c r="I2274" i="1"/>
  <c r="I2249" i="1"/>
  <c r="I2228" i="1"/>
  <c r="I2208" i="1"/>
  <c r="I2169" i="1"/>
  <c r="I2145" i="1"/>
  <c r="I2125" i="1"/>
  <c r="I2109" i="1"/>
  <c r="I2090" i="1"/>
  <c r="I2073" i="1"/>
  <c r="I2050" i="1"/>
  <c r="I2028" i="1"/>
  <c r="I2005" i="1"/>
  <c r="I1986" i="1"/>
  <c r="I1966" i="1"/>
  <c r="I1947" i="1"/>
  <c r="I1904" i="1"/>
  <c r="I1885" i="1"/>
  <c r="I1843" i="1"/>
  <c r="I2640" i="1"/>
  <c r="I2528" i="1"/>
  <c r="I2272" i="1"/>
  <c r="I2151" i="1"/>
  <c r="I2046" i="1"/>
  <c r="I1932" i="1"/>
  <c r="I3205" i="1"/>
  <c r="I3172" i="1"/>
  <c r="I3138" i="1"/>
  <c r="I3105" i="1"/>
  <c r="I3045" i="1"/>
  <c r="I3011" i="1"/>
  <c r="I2985" i="1"/>
  <c r="I2948" i="1"/>
  <c r="I2921" i="1"/>
  <c r="I2891" i="1"/>
  <c r="I2861" i="1"/>
  <c r="I2811" i="1"/>
  <c r="I2785" i="1"/>
  <c r="I2757" i="1"/>
  <c r="I2733" i="1"/>
  <c r="I2713" i="1"/>
  <c r="I2689" i="1"/>
  <c r="I2665" i="1"/>
  <c r="I2642" i="1"/>
  <c r="I2613" i="1"/>
  <c r="I2594" i="1"/>
  <c r="I2573" i="1"/>
  <c r="I2549" i="1"/>
  <c r="I2529" i="1"/>
  <c r="I2509" i="1"/>
  <c r="I2490" i="1"/>
  <c r="I2446" i="1"/>
  <c r="I2421" i="1"/>
  <c r="I2397" i="1"/>
  <c r="I2378" i="1"/>
  <c r="I2338" i="1"/>
  <c r="I2317" i="1"/>
  <c r="I2293" i="1"/>
  <c r="I2273" i="1"/>
  <c r="I2245" i="1"/>
  <c r="I2227" i="1"/>
  <c r="I2207" i="1"/>
  <c r="I2188" i="1"/>
  <c r="I2165" i="1"/>
  <c r="I2144" i="1"/>
  <c r="I2124" i="1"/>
  <c r="I2107" i="1"/>
  <c r="I2089" i="1"/>
  <c r="I2069" i="1"/>
  <c r="I2049" i="1"/>
  <c r="I2027" i="1"/>
  <c r="I2004" i="1"/>
  <c r="I1985" i="1"/>
  <c r="I1965" i="1"/>
  <c r="I1946" i="1"/>
  <c r="I1924" i="1"/>
  <c r="I1903" i="1"/>
  <c r="I1884" i="1"/>
  <c r="I1865" i="1"/>
  <c r="I1842" i="1"/>
  <c r="I2736" i="1"/>
  <c r="I2636" i="1"/>
  <c r="I2524" i="1"/>
  <c r="I2400" i="1"/>
  <c r="I2270" i="1"/>
  <c r="I2044" i="1"/>
  <c r="I3204" i="1"/>
  <c r="I3171" i="1"/>
  <c r="I3137" i="1"/>
  <c r="I3104" i="1"/>
  <c r="I3077" i="1"/>
  <c r="I3044" i="1"/>
  <c r="I3010" i="1"/>
  <c r="I2981" i="1"/>
  <c r="I2947" i="1"/>
  <c r="I2917" i="1"/>
  <c r="I2890" i="1"/>
  <c r="I2809" i="1"/>
  <c r="I2781" i="1"/>
  <c r="I2756" i="1"/>
  <c r="I2732" i="1"/>
  <c r="I2709" i="1"/>
  <c r="I2688" i="1"/>
  <c r="I2661" i="1"/>
  <c r="I2641" i="1"/>
  <c r="I2612" i="1"/>
  <c r="I2593" i="1"/>
  <c r="I2548" i="1"/>
  <c r="I2527" i="1"/>
  <c r="I2508" i="1"/>
  <c r="I2489" i="1"/>
  <c r="I2445" i="1"/>
  <c r="I2420" i="1"/>
  <c r="I2396" i="1"/>
  <c r="I2377" i="1"/>
  <c r="I2337" i="1"/>
  <c r="I2315" i="1"/>
  <c r="I2292" i="1"/>
  <c r="I2271" i="1"/>
  <c r="I2244" i="1"/>
  <c r="I2226" i="1"/>
  <c r="I2206" i="1"/>
  <c r="I2187" i="1"/>
  <c r="I2164" i="1"/>
  <c r="I2143" i="1"/>
  <c r="I2123" i="1"/>
  <c r="I2085" i="1"/>
  <c r="I2068" i="1"/>
  <c r="I2047" i="1"/>
  <c r="I2026" i="1"/>
  <c r="I2003" i="1"/>
  <c r="I1964" i="1"/>
  <c r="I1945" i="1"/>
  <c r="I1923" i="1"/>
  <c r="I1902" i="1"/>
  <c r="I1883" i="1"/>
  <c r="I1861" i="1"/>
  <c r="I1841" i="1"/>
  <c r="I2039" i="1"/>
  <c r="I1920" i="1"/>
  <c r="I3203" i="1"/>
  <c r="I3170" i="1"/>
  <c r="I3130" i="1"/>
  <c r="I3103" i="1"/>
  <c r="I3076" i="1"/>
  <c r="I3043" i="1"/>
  <c r="I3009" i="1"/>
  <c r="I2980" i="1"/>
  <c r="I2946" i="1"/>
  <c r="I2916" i="1"/>
  <c r="I2889" i="1"/>
  <c r="I2834" i="1"/>
  <c r="I2805" i="1"/>
  <c r="I2755" i="1"/>
  <c r="I2731" i="1"/>
  <c r="I2708" i="1"/>
  <c r="I2687" i="1"/>
  <c r="I2660" i="1"/>
  <c r="I2639" i="1"/>
  <c r="I2611" i="1"/>
  <c r="I2591" i="1"/>
  <c r="I2526" i="1"/>
  <c r="I2507" i="1"/>
  <c r="I2485" i="1"/>
  <c r="I2465" i="1"/>
  <c r="I2443" i="1"/>
  <c r="I2419" i="1"/>
  <c r="I2395" i="1"/>
  <c r="I2373" i="1"/>
  <c r="I2356" i="1"/>
  <c r="I2335" i="1"/>
  <c r="I2314" i="1"/>
  <c r="I2291" i="1"/>
  <c r="I2269" i="1"/>
  <c r="I2225" i="1"/>
  <c r="I2185" i="1"/>
  <c r="I2163" i="1"/>
  <c r="I2142" i="1"/>
  <c r="I2122" i="1"/>
  <c r="I2084" i="1"/>
  <c r="I2067" i="1"/>
  <c r="I2045" i="1"/>
  <c r="I2025" i="1"/>
  <c r="I2002" i="1"/>
  <c r="I1983" i="1"/>
  <c r="I1963" i="1"/>
  <c r="I1922" i="1"/>
  <c r="I1901" i="1"/>
  <c r="I1860" i="1"/>
  <c r="I1840" i="1"/>
  <c r="I2622" i="1"/>
  <c r="I2135" i="1"/>
  <c r="I1918" i="1"/>
  <c r="I3202" i="1"/>
  <c r="I3169" i="1"/>
  <c r="I3129" i="1"/>
  <c r="I3101" i="1"/>
  <c r="I3075" i="1"/>
  <c r="I3042" i="1"/>
  <c r="I3008" i="1"/>
  <c r="I2979" i="1"/>
  <c r="I2945" i="1"/>
  <c r="I2915" i="1"/>
  <c r="I2885" i="1"/>
  <c r="I2857" i="1"/>
  <c r="I2833" i="1"/>
  <c r="I2804" i="1"/>
  <c r="I2754" i="1"/>
  <c r="I2730" i="1"/>
  <c r="I2683" i="1"/>
  <c r="I2637" i="1"/>
  <c r="I2610" i="1"/>
  <c r="I2590" i="1"/>
  <c r="I2570" i="1"/>
  <c r="I2525" i="1"/>
  <c r="I2506" i="1"/>
  <c r="I2484" i="1"/>
  <c r="I2463" i="1"/>
  <c r="I2441" i="1"/>
  <c r="I2418" i="1"/>
  <c r="I2394" i="1"/>
  <c r="I2372" i="1"/>
  <c r="I2313" i="1"/>
  <c r="I2290" i="1"/>
  <c r="I2267" i="1"/>
  <c r="I2224" i="1"/>
  <c r="I2181" i="1"/>
  <c r="I2162" i="1"/>
  <c r="I2141" i="1"/>
  <c r="I2121" i="1"/>
  <c r="I2105" i="1"/>
  <c r="I2083" i="1"/>
  <c r="I2066" i="1"/>
  <c r="I2043" i="1"/>
  <c r="I2021" i="1"/>
  <c r="I2001" i="1"/>
  <c r="I1981" i="1"/>
  <c r="I1921" i="1"/>
  <c r="I1900" i="1"/>
  <c r="I1859" i="1"/>
  <c r="I1839" i="1"/>
  <c r="I2238" i="1"/>
  <c r="I2032" i="1"/>
  <c r="I1911" i="1"/>
  <c r="I3056" i="1"/>
  <c r="I2814" i="1"/>
  <c r="I2718" i="1"/>
  <c r="I2476" i="1"/>
  <c r="I2352" i="1"/>
  <c r="I2236" i="1"/>
  <c r="I2023" i="1"/>
  <c r="I3216" i="1"/>
  <c r="I3200" i="1"/>
  <c r="I3184" i="1"/>
  <c r="I3168" i="1"/>
  <c r="I3136" i="1"/>
  <c r="I3072" i="1"/>
  <c r="I3024" i="1"/>
  <c r="I2976" i="1"/>
  <c r="I2928" i="1"/>
  <c r="I2880" i="1"/>
  <c r="I2832" i="1"/>
  <c r="I2800" i="1"/>
  <c r="I2784" i="1"/>
  <c r="I2768" i="1"/>
  <c r="I2720" i="1"/>
  <c r="I2704" i="1"/>
  <c r="I2656" i="1"/>
  <c r="I2608" i="1"/>
  <c r="I2576" i="1"/>
  <c r="I2560" i="1"/>
  <c r="I2480" i="1"/>
  <c r="I2384" i="1"/>
  <c r="I2368" i="1"/>
  <c r="I2336" i="1"/>
  <c r="I2320" i="1"/>
  <c r="I2288" i="1"/>
  <c r="I2192" i="1"/>
  <c r="I2128" i="1"/>
  <c r="I2064" i="1"/>
  <c r="I2000" i="1"/>
  <c r="I1857" i="1"/>
  <c r="I1837" i="1"/>
  <c r="I3151" i="1"/>
  <c r="I2887" i="1"/>
  <c r="I2813" i="1"/>
  <c r="I2592" i="1"/>
  <c r="I2350" i="1"/>
  <c r="I3167" i="1"/>
  <c r="I3135" i="1"/>
  <c r="I3087" i="1"/>
  <c r="I3071" i="1"/>
  <c r="I3055" i="1"/>
  <c r="I3023" i="1"/>
  <c r="I2975" i="1"/>
  <c r="I2927" i="1"/>
  <c r="I2879" i="1"/>
  <c r="I2831" i="1"/>
  <c r="I2783" i="1"/>
  <c r="I2671" i="1"/>
  <c r="I3040" i="1"/>
  <c r="I2960" i="1"/>
  <c r="I2812" i="1"/>
  <c r="I2588" i="1"/>
  <c r="I2464" i="1"/>
  <c r="I2348" i="1"/>
  <c r="I2094" i="1"/>
  <c r="I3198" i="1"/>
  <c r="I3118" i="1"/>
  <c r="I3070" i="1"/>
  <c r="I3054" i="1"/>
  <c r="I3006" i="1"/>
  <c r="I2974" i="1"/>
  <c r="I2942" i="1"/>
  <c r="I2926" i="1"/>
  <c r="I2878" i="1"/>
  <c r="I2846" i="1"/>
  <c r="I2798" i="1"/>
  <c r="I2750" i="1"/>
  <c r="I2702" i="1"/>
  <c r="I2670" i="1"/>
  <c r="I2638" i="1"/>
  <c r="I2558" i="1"/>
  <c r="I2494" i="1"/>
  <c r="I2478" i="1"/>
  <c r="I2398" i="1"/>
  <c r="I2334" i="1"/>
  <c r="I2318" i="1"/>
  <c r="I2302" i="1"/>
  <c r="I2126" i="1"/>
  <c r="I1950" i="1"/>
  <c r="I1875" i="1"/>
  <c r="I1854" i="1"/>
  <c r="I1835" i="1"/>
  <c r="I3149" i="1"/>
  <c r="I3039" i="1"/>
  <c r="I2959" i="1"/>
  <c r="I2686" i="1"/>
  <c r="I2462" i="1"/>
  <c r="I2204" i="1"/>
  <c r="I2092" i="1"/>
  <c r="I1870" i="1"/>
  <c r="I3213" i="1"/>
  <c r="I3165" i="1"/>
  <c r="I3133" i="1"/>
  <c r="I3053" i="1"/>
  <c r="I3021" i="1"/>
  <c r="I2973" i="1"/>
  <c r="I2941" i="1"/>
  <c r="I2925" i="1"/>
  <c r="I2909" i="1"/>
  <c r="I2877" i="1"/>
  <c r="I2621" i="1"/>
  <c r="I3038" i="1"/>
  <c r="I2958" i="1"/>
  <c r="I2864" i="1"/>
  <c r="I2685" i="1"/>
  <c r="I2574" i="1"/>
  <c r="I2460" i="1"/>
  <c r="I2087" i="1"/>
  <c r="I1868" i="1"/>
  <c r="I3212" i="1"/>
  <c r="I3196" i="1"/>
  <c r="I3180" i="1"/>
  <c r="I3164" i="1"/>
  <c r="I3148" i="1"/>
  <c r="I3132" i="1"/>
  <c r="I3084" i="1"/>
  <c r="I3052" i="1"/>
  <c r="I3004" i="1"/>
  <c r="I2972" i="1"/>
  <c r="I2924" i="1"/>
  <c r="I2908" i="1"/>
  <c r="I2876" i="1"/>
  <c r="I2796" i="1"/>
  <c r="I2748" i="1"/>
  <c r="I2716" i="1"/>
  <c r="I2700" i="1"/>
  <c r="I2620" i="1"/>
  <c r="I2556" i="1"/>
  <c r="I2444" i="1"/>
  <c r="I2428" i="1"/>
  <c r="I2332" i="1"/>
  <c r="I2316" i="1"/>
  <c r="I2300" i="1"/>
  <c r="I2284" i="1"/>
  <c r="I2268" i="1"/>
  <c r="I2252" i="1"/>
  <c r="I2172" i="1"/>
  <c r="I2108" i="1"/>
  <c r="I2060" i="1"/>
  <c r="I2012" i="1"/>
  <c r="I1996" i="1"/>
  <c r="I1891" i="1"/>
  <c r="I1873" i="1"/>
  <c r="I1852" i="1"/>
  <c r="I3215" i="1"/>
  <c r="I3134" i="1"/>
  <c r="I3036" i="1"/>
  <c r="I2956" i="1"/>
  <c r="I2863" i="1"/>
  <c r="I2782" i="1"/>
  <c r="I2684" i="1"/>
  <c r="I2572" i="1"/>
  <c r="I2199" i="1"/>
  <c r="I1982" i="1"/>
  <c r="I3195" i="1"/>
  <c r="I3131" i="1"/>
  <c r="I3115" i="1"/>
  <c r="I3083" i="1"/>
  <c r="I3019" i="1"/>
  <c r="I2971" i="1"/>
  <c r="I2923" i="1"/>
  <c r="I2907" i="1"/>
  <c r="I2843" i="1"/>
  <c r="I2862" i="1"/>
  <c r="I2780" i="1"/>
  <c r="I2304" i="1"/>
  <c r="I1980" i="1"/>
  <c r="I1856" i="1"/>
  <c r="I3194" i="1"/>
  <c r="I3162" i="1"/>
  <c r="I3114" i="1"/>
  <c r="I3066" i="1"/>
  <c r="I3018" i="1"/>
  <c r="I2970" i="1"/>
  <c r="I2858" i="1"/>
  <c r="I2810" i="1"/>
  <c r="I2762" i="1"/>
  <c r="I2746" i="1"/>
  <c r="I2682" i="1"/>
  <c r="I2618" i="1"/>
  <c r="I2538" i="1"/>
  <c r="I2458" i="1"/>
  <c r="I2442" i="1"/>
  <c r="I2426" i="1"/>
  <c r="I2410" i="1"/>
  <c r="I2266" i="1"/>
  <c r="I2250" i="1"/>
  <c r="I2234" i="1"/>
  <c r="I2218" i="1"/>
  <c r="I2202" i="1"/>
  <c r="I2186" i="1"/>
  <c r="I3218" i="1"/>
  <c r="I3181" i="1"/>
  <c r="I3146" i="1"/>
  <c r="I3116" i="1"/>
  <c r="I3089" i="1"/>
  <c r="I3057" i="1"/>
  <c r="I3027" i="1"/>
  <c r="I2994" i="1"/>
  <c r="I2957" i="1"/>
  <c r="I2932" i="1"/>
  <c r="I2899" i="1"/>
  <c r="I2869" i="1"/>
  <c r="I2844" i="1"/>
  <c r="I2793" i="1"/>
  <c r="I2769" i="1"/>
  <c r="I2719" i="1"/>
  <c r="I2697" i="1"/>
  <c r="I2669" i="1"/>
  <c r="I2650" i="1"/>
  <c r="I2625" i="1"/>
  <c r="I2601" i="1"/>
  <c r="I2559" i="1"/>
  <c r="I2537" i="1"/>
  <c r="I2514" i="1"/>
  <c r="I2496" i="1"/>
  <c r="I2473" i="1"/>
  <c r="I2432" i="1"/>
  <c r="I2404" i="1"/>
  <c r="I2383" i="1"/>
  <c r="I2365" i="1"/>
  <c r="I2345" i="1"/>
  <c r="I2277" i="1"/>
  <c r="I2255" i="1"/>
  <c r="I2235" i="1"/>
  <c r="I2212" i="1"/>
  <c r="I2193" i="1"/>
  <c r="I2174" i="1"/>
  <c r="I2149" i="1"/>
  <c r="I2113" i="1"/>
  <c r="I2096" i="1"/>
  <c r="I2053" i="1"/>
  <c r="I2033" i="1"/>
  <c r="I2013" i="1"/>
  <c r="I1970" i="1"/>
  <c r="I1952" i="1"/>
  <c r="I1931" i="1"/>
  <c r="I1908" i="1"/>
  <c r="I1889" i="1"/>
  <c r="I1871" i="1"/>
  <c r="I1850" i="1"/>
  <c r="I2672" i="1"/>
  <c r="I2430" i="1"/>
  <c r="I2071" i="1"/>
  <c r="I3193" i="1"/>
  <c r="I3161" i="1"/>
  <c r="I3113" i="1"/>
  <c r="I3097" i="1"/>
  <c r="I3017" i="1"/>
  <c r="I3001" i="1"/>
  <c r="I2969" i="1"/>
  <c r="I2905" i="1"/>
  <c r="E800" i="11" a="1"/>
  <c r="E800" i="11" s="1"/>
  <c r="E801" i="11" s="1" a="1"/>
  <c r="E801" i="11" s="1"/>
  <c r="E802" i="11" s="1" a="1"/>
  <c r="E802" i="11" s="1"/>
  <c r="E784" i="11" a="1"/>
  <c r="E784" i="11" s="1"/>
  <c r="E785" i="11" s="1" a="1"/>
  <c r="E785" i="11" s="1"/>
  <c r="E830" i="11" a="1"/>
  <c r="E830" i="11" s="1"/>
  <c r="E831" i="11" s="1" a="1"/>
  <c r="E831" i="11" s="1"/>
  <c r="E738" i="11" a="1"/>
  <c r="E738" i="11" s="1"/>
  <c r="E739" i="11" s="1" a="1"/>
  <c r="E739" i="11" s="1"/>
  <c r="E718" i="11" a="1"/>
  <c r="E718" i="11" s="1"/>
  <c r="E719" i="11" s="1" a="1"/>
  <c r="E719" i="11" s="1"/>
  <c r="E720" i="11" s="1" a="1"/>
  <c r="E720" i="11" s="1"/>
  <c r="E721" i="11" s="1" a="1"/>
  <c r="E721" i="11" s="1"/>
  <c r="E722" i="11" s="1" a="1"/>
  <c r="E722" i="11" s="1"/>
  <c r="E723" i="11" s="1" a="1"/>
  <c r="E723" i="11" s="1"/>
  <c r="E724" i="11" s="1" a="1"/>
  <c r="E724" i="11" s="1"/>
  <c r="E725" i="11" s="1" a="1"/>
  <c r="E725" i="11" s="1"/>
  <c r="E726" i="11" s="1" a="1"/>
  <c r="E726" i="11" s="1"/>
  <c r="E727" i="11" s="1" a="1"/>
  <c r="E727" i="11" s="1"/>
  <c r="E702" i="11" a="1"/>
  <c r="E702" i="11" s="1"/>
  <c r="E703" i="11" s="1" a="1"/>
  <c r="E703" i="11" s="1"/>
  <c r="E704" i="11" s="1" a="1"/>
  <c r="E704" i="11" s="1"/>
  <c r="E705" i="11" s="1" a="1"/>
  <c r="E705" i="11" s="1"/>
  <c r="E706" i="11" s="1" a="1"/>
  <c r="E706" i="11" s="1"/>
  <c r="E707" i="11" s="1" a="1"/>
  <c r="E707" i="11" s="1"/>
  <c r="E708" i="11" s="1" a="1"/>
  <c r="E708" i="11" s="1"/>
  <c r="E709" i="11" s="1" a="1"/>
  <c r="E709" i="11" s="1"/>
  <c r="E710" i="11" s="1" a="1"/>
  <c r="E710" i="11" s="1"/>
  <c r="E641" i="11" a="1"/>
  <c r="E641" i="11" s="1"/>
  <c r="E642" i="11" s="1" a="1"/>
  <c r="E642" i="11" s="1"/>
  <c r="E643" i="11" s="1" a="1"/>
  <c r="E643" i="11" s="1"/>
  <c r="E644" i="11" s="1" a="1"/>
  <c r="E644" i="11" s="1"/>
  <c r="E645" i="11" s="1" a="1"/>
  <c r="E645" i="11" s="1"/>
  <c r="E646" i="11" s="1" a="1"/>
  <c r="E646" i="11" s="1"/>
  <c r="E647" i="11" s="1" a="1"/>
  <c r="E647" i="11" s="1"/>
  <c r="E625" i="11" a="1"/>
  <c r="E625" i="11" s="1"/>
  <c r="E626" i="11" s="1" a="1"/>
  <c r="E626" i="11" s="1"/>
  <c r="E539" i="11" a="1"/>
  <c r="E539" i="11" s="1"/>
  <c r="E520" i="11" a="1"/>
  <c r="E520" i="11" s="1"/>
  <c r="E521" i="11" s="1" a="1"/>
  <c r="E521" i="11" s="1"/>
  <c r="E522" i="11" s="1" a="1"/>
  <c r="E522" i="11" s="1"/>
  <c r="E523" i="11" s="1" a="1"/>
  <c r="E523" i="11" s="1"/>
  <c r="E524" i="11" s="1" a="1"/>
  <c r="E524" i="11" s="1"/>
  <c r="E525" i="11" s="1" a="1"/>
  <c r="E525" i="11" s="1"/>
  <c r="E526" i="11" s="1" a="1"/>
  <c r="E526" i="11" s="1"/>
  <c r="E467" i="11" a="1"/>
  <c r="E467" i="11" s="1"/>
  <c r="E468" i="11" s="1" a="1"/>
  <c r="E468" i="11" s="1"/>
  <c r="E469" i="11" s="1" a="1"/>
  <c r="E469" i="11" s="1"/>
  <c r="E445" i="11" a="1"/>
  <c r="E445" i="11" s="1"/>
  <c r="E446" i="11" s="1" a="1"/>
  <c r="E446" i="11" s="1"/>
  <c r="E403" i="11" a="1"/>
  <c r="E403" i="11" s="1"/>
  <c r="E404" i="11" s="1" a="1"/>
  <c r="E404" i="11" s="1"/>
  <c r="E405" i="11" s="1" a="1"/>
  <c r="E405" i="11" s="1"/>
  <c r="E388" i="11" a="1"/>
  <c r="E388" i="11" s="1"/>
  <c r="E389" i="11" s="1" a="1"/>
  <c r="E389" i="11" s="1"/>
  <c r="E240" i="11" a="1"/>
  <c r="E240" i="11" s="1"/>
  <c r="E241" i="11" s="1" a="1"/>
  <c r="E241" i="11" s="1"/>
  <c r="E229" i="11" a="1"/>
  <c r="E229" i="11" s="1"/>
  <c r="E230" i="11" s="1" a="1"/>
  <c r="E230" i="11" s="1"/>
  <c r="E231" i="11" s="1" a="1"/>
  <c r="E231" i="11" s="1"/>
  <c r="E232" i="11" s="1" a="1"/>
  <c r="E232" i="11" s="1"/>
  <c r="E141" i="11" a="1"/>
  <c r="E141" i="11" s="1"/>
  <c r="E142" i="11" s="1" a="1"/>
  <c r="E142" i="11" s="1"/>
  <c r="E143" i="11" s="1" a="1"/>
  <c r="E143" i="11" s="1"/>
  <c r="E144" i="11" s="1" a="1"/>
  <c r="E144" i="11" s="1"/>
  <c r="E145" i="11" s="1" a="1"/>
  <c r="E145" i="11" s="1"/>
  <c r="E108" i="11" a="1"/>
  <c r="E108" i="11" s="1"/>
  <c r="E109" i="11" s="1" a="1"/>
  <c r="E109" i="11" s="1"/>
  <c r="E81" i="11" a="1"/>
  <c r="E81" i="11" s="1"/>
  <c r="E82" i="11" s="1" a="1"/>
  <c r="E82" i="11" s="1"/>
  <c r="E83" i="11" s="1" a="1"/>
  <c r="E83" i="11" s="1"/>
  <c r="E84" i="11" s="1" a="1"/>
  <c r="E84" i="11" s="1"/>
  <c r="E7" i="11" a="1"/>
  <c r="E7" i="11" s="1"/>
  <c r="E8" i="11" s="1" a="1"/>
  <c r="E8" i="11" s="1"/>
  <c r="E9" i="11" s="1" a="1"/>
  <c r="E9" i="11" s="1"/>
  <c r="CS24" i="9"/>
  <c r="CP25" i="9" s="1"/>
  <c r="CS25" i="9" s="1"/>
  <c r="CP26" i="9" s="1"/>
  <c r="CS26" i="9" s="1"/>
  <c r="CP27" i="9" s="1"/>
  <c r="CS27" i="9" s="1"/>
  <c r="CP28" i="9" s="1"/>
  <c r="CS28" i="9" s="1"/>
  <c r="CP29" i="9" s="1"/>
  <c r="CS29" i="9" s="1"/>
  <c r="CP30" i="9" s="1"/>
  <c r="CS30" i="9" s="1"/>
  <c r="CP31" i="9" s="1"/>
  <c r="CS31" i="9" s="1"/>
  <c r="CP32" i="9" s="1"/>
  <c r="CS32" i="9" s="1"/>
  <c r="CP33" i="9" s="1"/>
  <c r="CS33" i="9" s="1"/>
  <c r="CP34" i="9" s="1"/>
  <c r="CS34" i="9" s="1"/>
  <c r="CP35" i="9" s="1"/>
  <c r="CS35" i="9" s="1"/>
  <c r="CP36" i="9" s="1"/>
  <c r="CS36" i="9" s="1"/>
  <c r="CP37" i="9" s="1"/>
  <c r="CS37" i="9" s="1"/>
  <c r="CP38" i="9" s="1"/>
  <c r="CS38" i="9" s="1"/>
  <c r="CP39" i="9" s="1"/>
  <c r="CS39" i="9" s="1"/>
  <c r="CP40" i="9" s="1"/>
  <c r="CS40" i="9" s="1"/>
  <c r="CP41" i="9" s="1"/>
  <c r="CS41" i="9" s="1"/>
  <c r="CP42" i="9" s="1"/>
  <c r="CS42" i="9" s="1"/>
  <c r="CP43" i="9" s="1"/>
  <c r="CS43" i="9" s="1"/>
  <c r="CP44" i="9" s="1"/>
  <c r="CS44" i="9" s="1"/>
  <c r="CP45" i="9" s="1"/>
  <c r="CS45" i="9" s="1"/>
  <c r="CP46" i="9" s="1"/>
  <c r="CS46" i="9" s="1"/>
  <c r="CP47" i="9" s="1"/>
  <c r="CS47" i="9" s="1"/>
  <c r="CP48" i="9" s="1"/>
  <c r="CS48" i="9" s="1"/>
  <c r="CP49" i="9" s="1"/>
  <c r="CS49" i="9" s="1"/>
  <c r="CP50" i="9" s="1"/>
  <c r="CS50" i="9" s="1"/>
  <c r="CP51" i="9" s="1"/>
  <c r="CS51" i="9" s="1"/>
  <c r="CP52" i="9" s="1"/>
  <c r="CS52" i="9" s="1"/>
  <c r="CP53" i="9" s="1"/>
  <c r="CS53" i="9" s="1"/>
  <c r="CP54" i="9" s="1"/>
  <c r="CS54" i="9" s="1"/>
  <c r="CP55" i="9" s="1"/>
  <c r="CS55" i="9" s="1"/>
  <c r="CP56" i="9" s="1"/>
  <c r="CS56" i="9" s="1"/>
  <c r="CP57" i="9" s="1"/>
  <c r="CS57" i="9" s="1"/>
  <c r="CP58" i="9" s="1"/>
  <c r="CS58" i="9" s="1"/>
  <c r="CP59" i="9" s="1"/>
  <c r="CS59" i="9" s="1"/>
  <c r="CP60" i="9" s="1"/>
  <c r="CS60" i="9" s="1"/>
  <c r="CP61" i="9" s="1"/>
  <c r="CS61" i="9" s="1"/>
  <c r="CP62" i="9" s="1"/>
  <c r="CS62" i="9" s="1"/>
  <c r="CP63" i="9" s="1"/>
  <c r="CS63" i="9" s="1"/>
  <c r="CP64" i="9" s="1"/>
  <c r="CS64" i="9" s="1"/>
  <c r="CP65" i="9" s="1"/>
  <c r="CS65" i="9" s="1"/>
  <c r="CP66" i="9" s="1"/>
  <c r="CS66" i="9" s="1"/>
  <c r="CP67" i="9" s="1"/>
  <c r="CS67" i="9" s="1"/>
  <c r="CP68" i="9" s="1"/>
  <c r="CS68" i="9" s="1"/>
  <c r="CP69" i="9" s="1"/>
  <c r="CS69" i="9" s="1"/>
  <c r="CP70" i="9" s="1"/>
  <c r="CS70" i="9" s="1"/>
  <c r="CP71" i="9" s="1"/>
  <c r="CS71" i="9" s="1"/>
  <c r="CP72" i="9" s="1"/>
  <c r="CS72" i="9" s="1"/>
  <c r="CP73" i="9" s="1"/>
  <c r="CS73" i="9" s="1"/>
  <c r="CP74" i="9" s="1"/>
  <c r="CS74" i="9" s="1"/>
  <c r="CP75" i="9" s="1"/>
  <c r="CS75" i="9" s="1"/>
  <c r="CP76" i="9" s="1"/>
  <c r="CS76" i="9" s="1"/>
  <c r="CP77" i="9" s="1"/>
  <c r="CS77" i="9" s="1"/>
  <c r="CP78" i="9" s="1"/>
  <c r="CS78" i="9" s="1"/>
  <c r="CP79" i="9" s="1"/>
  <c r="CS79" i="9" s="1"/>
  <c r="CP80" i="9" s="1"/>
  <c r="CS80" i="9" s="1"/>
  <c r="CP81" i="9" s="1"/>
  <c r="CS81" i="9" s="1"/>
  <c r="CP82" i="9" s="1"/>
  <c r="CS82" i="9" s="1"/>
  <c r="CP83" i="9" s="1"/>
  <c r="CS83" i="9" s="1"/>
  <c r="CP84" i="9" s="1"/>
  <c r="CS84" i="9" s="1"/>
  <c r="CP85" i="9" s="1"/>
  <c r="CS85" i="9" s="1"/>
  <c r="CP86" i="9" s="1"/>
  <c r="CS86" i="9" s="1"/>
  <c r="CP87" i="9" s="1"/>
  <c r="CS87" i="9" s="1"/>
  <c r="CP88" i="9" s="1"/>
  <c r="CS88" i="9" s="1"/>
  <c r="CP89" i="9" s="1"/>
  <c r="CS89" i="9" s="1"/>
  <c r="CP90" i="9" s="1"/>
  <c r="CS90" i="9" s="1"/>
  <c r="CP91" i="9" s="1"/>
  <c r="CS91" i="9" s="1"/>
  <c r="CP92" i="9" s="1"/>
  <c r="CS92" i="9" s="1"/>
  <c r="CP93" i="9" s="1"/>
  <c r="CS93" i="9" s="1"/>
  <c r="CP94" i="9" s="1"/>
  <c r="CS94" i="9" s="1"/>
  <c r="CP95" i="9" s="1"/>
  <c r="CS95" i="9" s="1"/>
  <c r="CP96" i="9" s="1"/>
  <c r="CS96" i="9" s="1"/>
  <c r="CP97" i="9" s="1"/>
  <c r="CS97" i="9" s="1"/>
  <c r="CP98" i="9" s="1"/>
  <c r="CS98" i="9" s="1"/>
  <c r="CP99" i="9" s="1"/>
  <c r="CS99" i="9" s="1"/>
  <c r="CP100" i="9" s="1"/>
  <c r="CS100" i="9" s="1"/>
  <c r="CP101" i="9" s="1"/>
  <c r="CS101" i="9" s="1"/>
  <c r="CP102" i="9" s="1"/>
  <c r="CS102" i="9" s="1"/>
  <c r="CP103" i="9" s="1"/>
  <c r="CS103" i="9" s="1"/>
  <c r="CP104" i="9" s="1"/>
  <c r="CS104" i="9" s="1"/>
  <c r="CP105" i="9" s="1"/>
  <c r="CS105" i="9" s="1"/>
  <c r="CP106" i="9" s="1"/>
  <c r="CS106" i="9" s="1"/>
  <c r="CP107" i="9" s="1"/>
  <c r="CS107" i="9" s="1"/>
  <c r="CP108" i="9" s="1"/>
  <c r="CS108" i="9" s="1"/>
  <c r="CP109" i="9" s="1"/>
  <c r="CS109" i="9" s="1"/>
  <c r="CP110" i="9" s="1"/>
  <c r="CS110" i="9" s="1"/>
  <c r="CP111" i="9" s="1"/>
  <c r="CS111" i="9" s="1"/>
  <c r="CP112" i="9" s="1"/>
  <c r="CS112" i="9" s="1"/>
  <c r="CP113" i="9" s="1"/>
  <c r="CS113" i="9" s="1"/>
  <c r="CP114" i="9" s="1"/>
  <c r="CS114" i="9" s="1"/>
  <c r="CP115" i="9" s="1"/>
  <c r="CS115" i="9" s="1"/>
  <c r="CP116" i="9" s="1"/>
  <c r="CS116" i="9" s="1"/>
  <c r="CP117" i="9" s="1"/>
  <c r="CS117" i="9" s="1"/>
  <c r="CP118" i="9" s="1"/>
  <c r="CS118" i="9" s="1"/>
  <c r="CP119" i="9" s="1"/>
  <c r="CS119" i="9" s="1"/>
  <c r="CP120" i="9" s="1"/>
  <c r="CS120" i="9" s="1"/>
  <c r="CP121" i="9" s="1"/>
  <c r="CS121" i="9" s="1"/>
  <c r="CP122" i="9" s="1"/>
  <c r="CS122" i="9" s="1"/>
  <c r="CP123" i="9" s="1"/>
  <c r="CS123" i="9" s="1"/>
  <c r="CP124" i="9" s="1"/>
  <c r="CS124" i="9" s="1"/>
  <c r="CP125" i="9" s="1"/>
  <c r="CS125" i="9" s="1"/>
  <c r="CP126" i="9" s="1"/>
  <c r="CS126" i="9" s="1"/>
  <c r="CP127" i="9" s="1"/>
  <c r="CS127" i="9" s="1"/>
  <c r="CP128" i="9" s="1"/>
  <c r="CS128" i="9" s="1"/>
  <c r="CP129" i="9" s="1"/>
  <c r="CS129" i="9" s="1"/>
  <c r="CP130" i="9" s="1"/>
  <c r="CS130" i="9" s="1"/>
  <c r="CP131" i="9" s="1"/>
  <c r="CS131" i="9" s="1"/>
  <c r="CP132" i="9" s="1"/>
  <c r="CS132" i="9" s="1"/>
  <c r="CP133" i="9" s="1"/>
  <c r="CS133" i="9" s="1"/>
  <c r="CP134" i="9" s="1"/>
  <c r="CS134" i="9" s="1"/>
  <c r="CP135" i="9" s="1"/>
  <c r="CS135" i="9" s="1"/>
  <c r="CP136" i="9" s="1"/>
  <c r="CS136" i="9" s="1"/>
  <c r="CP137" i="9" s="1"/>
  <c r="CS137" i="9" s="1"/>
  <c r="CP138" i="9" s="1"/>
  <c r="CS138" i="9" s="1"/>
  <c r="CP139" i="9" s="1"/>
  <c r="CS139" i="9" s="1"/>
  <c r="CP140" i="9" s="1"/>
  <c r="CS140" i="9" s="1"/>
  <c r="CP141" i="9" s="1"/>
  <c r="CS141" i="9" s="1"/>
  <c r="CP142" i="9" s="1"/>
  <c r="CS142" i="9" s="1"/>
  <c r="CP143" i="9" s="1"/>
  <c r="CS143" i="9" s="1"/>
  <c r="CP144" i="9" s="1"/>
  <c r="CS144" i="9" s="1"/>
  <c r="CP145" i="9" s="1"/>
  <c r="CS145" i="9" s="1"/>
  <c r="CP146" i="9" s="1"/>
  <c r="CS146" i="9" s="1"/>
  <c r="CP147" i="9" s="1"/>
  <c r="CS147" i="9" s="1"/>
  <c r="CP148" i="9" s="1"/>
  <c r="CS148" i="9" s="1"/>
  <c r="CP149" i="9" s="1"/>
  <c r="CS149" i="9" s="1"/>
  <c r="CP150" i="9" s="1"/>
  <c r="CS150" i="9" s="1"/>
  <c r="CP151" i="9" s="1"/>
  <c r="CS151" i="9" s="1"/>
  <c r="CP152" i="9" s="1"/>
  <c r="CS152" i="9" s="1"/>
  <c r="CP153" i="9" s="1"/>
  <c r="CS153" i="9" s="1"/>
  <c r="CP154" i="9" s="1"/>
  <c r="CS154" i="9" s="1"/>
  <c r="CP155" i="9" s="1"/>
  <c r="CS155" i="9" s="1"/>
  <c r="CP156" i="9" s="1"/>
  <c r="CS156" i="9" s="1"/>
  <c r="CP157" i="9" s="1"/>
  <c r="CS157" i="9" s="1"/>
  <c r="CP158" i="9" s="1"/>
  <c r="CS158" i="9" s="1"/>
  <c r="CP159" i="9" s="1"/>
  <c r="CS159" i="9" s="1"/>
  <c r="CP160" i="9" s="1"/>
  <c r="CS160" i="9" s="1"/>
  <c r="CP161" i="9" s="1"/>
  <c r="CS161" i="9" s="1"/>
  <c r="CP162" i="9" s="1"/>
  <c r="CS162" i="9" s="1"/>
  <c r="CP163" i="9" s="1"/>
  <c r="CS163" i="9" s="1"/>
  <c r="CP164" i="9" s="1"/>
  <c r="CS164" i="9" s="1"/>
  <c r="CP165" i="9" s="1"/>
  <c r="CS165" i="9" s="1"/>
  <c r="CP166" i="9" s="1"/>
  <c r="CS166" i="9" s="1"/>
  <c r="CP167" i="9" s="1"/>
  <c r="CS167" i="9" s="1"/>
  <c r="CP168" i="9" s="1"/>
  <c r="CS168" i="9" s="1"/>
  <c r="CP169" i="9" s="1"/>
  <c r="CS169" i="9" s="1"/>
  <c r="CP170" i="9" s="1"/>
  <c r="CS170" i="9" s="1"/>
  <c r="CP171" i="9" s="1"/>
  <c r="CS171" i="9" s="1"/>
  <c r="CP172" i="9" s="1"/>
  <c r="CS172" i="9" s="1"/>
  <c r="CP173" i="9" s="1"/>
  <c r="CS173" i="9" s="1"/>
  <c r="CP174" i="9" s="1"/>
  <c r="CS174" i="9" s="1"/>
  <c r="CP175" i="9" s="1"/>
  <c r="CS175" i="9" s="1"/>
  <c r="CP176" i="9" s="1"/>
  <c r="CS176" i="9" s="1"/>
  <c r="CP177" i="9" s="1"/>
  <c r="CS177" i="9" s="1"/>
  <c r="CP178" i="9" s="1"/>
  <c r="CS178" i="9" s="1"/>
  <c r="CP179" i="9" s="1"/>
  <c r="CS179" i="9" s="1"/>
  <c r="CP180" i="9" s="1"/>
  <c r="CS180" i="9" s="1"/>
  <c r="CP181" i="9" s="1"/>
  <c r="CS181" i="9" s="1"/>
  <c r="CP182" i="9" s="1"/>
  <c r="CS182" i="9" s="1"/>
  <c r="CP183" i="9" s="1"/>
  <c r="CS183" i="9" s="1"/>
  <c r="CP184" i="9" s="1"/>
  <c r="CS184" i="9" s="1"/>
  <c r="CP185" i="9" s="1"/>
  <c r="CS185" i="9" s="1"/>
  <c r="CP186" i="9" s="1"/>
  <c r="CS186" i="9" s="1"/>
  <c r="CP187" i="9" s="1"/>
  <c r="CS187" i="9" s="1"/>
  <c r="CP188" i="9" s="1"/>
  <c r="CS188" i="9" s="1"/>
  <c r="CP189" i="9" s="1"/>
  <c r="CS189" i="9" s="1"/>
  <c r="CP190" i="9" s="1"/>
  <c r="CS190" i="9" s="1"/>
  <c r="CP191" i="9" s="1"/>
  <c r="CS191" i="9" s="1"/>
  <c r="CP192" i="9" s="1"/>
  <c r="CS192" i="9" s="1"/>
  <c r="CP193" i="9" s="1"/>
  <c r="CS193" i="9" s="1"/>
  <c r="CP194" i="9" s="1"/>
  <c r="CS194" i="9" s="1"/>
  <c r="CP195" i="9" s="1"/>
  <c r="CS195" i="9" s="1"/>
  <c r="CP196" i="9" s="1"/>
  <c r="CS196" i="9" s="1"/>
  <c r="CP197" i="9" s="1"/>
  <c r="CS197" i="9" s="1"/>
  <c r="CP198" i="9" s="1"/>
  <c r="CS198" i="9" s="1"/>
  <c r="CP199" i="9" s="1"/>
  <c r="CS199" i="9" s="1"/>
  <c r="CP200" i="9" s="1"/>
  <c r="CS200" i="9" s="1"/>
  <c r="CP201" i="9" s="1"/>
  <c r="CS201" i="9" s="1"/>
  <c r="CP202" i="9" s="1"/>
  <c r="CS202" i="9" s="1"/>
  <c r="CP203" i="9" s="1"/>
  <c r="CS203" i="9" s="1"/>
  <c r="CP204" i="9" s="1"/>
  <c r="CS204" i="9" s="1"/>
  <c r="CP205" i="9" s="1"/>
  <c r="CS205" i="9" s="1"/>
  <c r="CP206" i="9" s="1"/>
  <c r="CS206" i="9" s="1"/>
  <c r="CP207" i="9" s="1"/>
  <c r="CS207" i="9" s="1"/>
  <c r="CP208" i="9" s="1"/>
  <c r="CS208" i="9" s="1"/>
  <c r="CP209" i="9" s="1"/>
  <c r="CS209" i="9" s="1"/>
  <c r="CP210" i="9" s="1"/>
  <c r="CS210" i="9" s="1"/>
  <c r="CP211" i="9" s="1"/>
  <c r="CS211" i="9" s="1"/>
  <c r="CP212" i="9" s="1"/>
  <c r="CS212" i="9" s="1"/>
  <c r="CP213" i="9" s="1"/>
  <c r="CS213" i="9" s="1"/>
  <c r="CP214" i="9" s="1"/>
  <c r="CS214" i="9" s="1"/>
  <c r="CP215" i="9" s="1"/>
  <c r="CS215" i="9" s="1"/>
  <c r="CP216" i="9" s="1"/>
  <c r="CS216" i="9" s="1"/>
  <c r="CP217" i="9" s="1"/>
  <c r="CS217" i="9" s="1"/>
  <c r="CP218" i="9" s="1"/>
  <c r="CS218" i="9" s="1"/>
  <c r="CP219" i="9" s="1"/>
  <c r="CS219" i="9" s="1"/>
  <c r="CP220" i="9" s="1"/>
  <c r="CS220" i="9" s="1"/>
  <c r="CP221" i="9" s="1"/>
  <c r="CS221" i="9" s="1"/>
  <c r="CP222" i="9" s="1"/>
  <c r="CS222" i="9" s="1"/>
  <c r="CP223" i="9" s="1"/>
  <c r="CS223" i="9" s="1"/>
  <c r="CP224" i="9" s="1"/>
  <c r="CS224" i="9" s="1"/>
  <c r="CP225" i="9" s="1"/>
  <c r="CS225" i="9" s="1"/>
  <c r="CP226" i="9" s="1"/>
  <c r="CS226" i="9" s="1"/>
  <c r="CP227" i="9" s="1"/>
  <c r="CS227" i="9" s="1"/>
  <c r="CP228" i="9" s="1"/>
  <c r="CS228" i="9" s="1"/>
  <c r="CP229" i="9" s="1"/>
  <c r="CS229" i="9" s="1"/>
  <c r="CP230" i="9" s="1"/>
  <c r="CS230" i="9" s="1"/>
  <c r="CP231" i="9" s="1"/>
  <c r="CS231" i="9" s="1"/>
  <c r="CP232" i="9" s="1"/>
  <c r="CS232" i="9" s="1"/>
  <c r="CP233" i="9" s="1"/>
  <c r="CS233" i="9" s="1"/>
  <c r="CP234" i="9" s="1"/>
  <c r="CS234" i="9" s="1"/>
  <c r="CP235" i="9" s="1"/>
  <c r="CS235" i="9" s="1"/>
  <c r="CP236" i="9" s="1"/>
  <c r="CS236" i="9" s="1"/>
  <c r="CP237" i="9" s="1"/>
  <c r="CS237" i="9" s="1"/>
  <c r="CP238" i="9" s="1"/>
  <c r="CS238" i="9" s="1"/>
  <c r="CP239" i="9" s="1"/>
  <c r="CS239" i="9" s="1"/>
  <c r="CP240" i="9" s="1"/>
  <c r="CS240" i="9" s="1"/>
  <c r="CP241" i="9" s="1"/>
  <c r="CS241" i="9" s="1"/>
  <c r="CP242" i="9" s="1"/>
  <c r="CS242" i="9" s="1"/>
  <c r="CP243" i="9" s="1"/>
  <c r="CS243" i="9" s="1"/>
  <c r="CP244" i="9" s="1"/>
  <c r="CS244" i="9" s="1"/>
  <c r="CP245" i="9" s="1"/>
  <c r="CS245" i="9" s="1"/>
  <c r="CP246" i="9" s="1"/>
  <c r="CS246" i="9" s="1"/>
  <c r="CP247" i="9" s="1"/>
  <c r="CS247" i="9" s="1"/>
  <c r="CP248" i="9" s="1"/>
  <c r="CS248" i="9" s="1"/>
  <c r="CP249" i="9" s="1"/>
  <c r="CS249" i="9" s="1"/>
  <c r="CP250" i="9" s="1"/>
  <c r="CS250" i="9" s="1"/>
  <c r="CP251" i="9" s="1"/>
  <c r="CS251" i="9" s="1"/>
  <c r="CP252" i="9" s="1"/>
  <c r="CS252" i="9" s="1"/>
  <c r="CP253" i="9" s="1"/>
  <c r="CS253" i="9" s="1"/>
  <c r="CP254" i="9" s="1"/>
  <c r="CS254" i="9" s="1"/>
  <c r="CP255" i="9" s="1"/>
  <c r="CS255" i="9" s="1"/>
  <c r="CP256" i="9" s="1"/>
  <c r="CS256" i="9" s="1"/>
  <c r="CP257" i="9" s="1"/>
  <c r="CS257" i="9" s="1"/>
  <c r="CP258" i="9" s="1"/>
  <c r="CS258" i="9" s="1"/>
  <c r="CP259" i="9" s="1"/>
  <c r="CS259" i="9" s="1"/>
  <c r="CP260" i="9" s="1"/>
  <c r="CS260" i="9" s="1"/>
  <c r="CP261" i="9" s="1"/>
  <c r="CS261" i="9" s="1"/>
  <c r="CP262" i="9" s="1"/>
  <c r="CS262" i="9" s="1"/>
  <c r="CP263" i="9" s="1"/>
  <c r="CS263" i="9" s="1"/>
  <c r="CP264" i="9" s="1"/>
  <c r="CS264" i="9" s="1"/>
  <c r="CP265" i="9" s="1"/>
  <c r="CS265" i="9" s="1"/>
  <c r="CP266" i="9" s="1"/>
  <c r="CS266" i="9" s="1"/>
  <c r="CP267" i="9" s="1"/>
  <c r="CS267" i="9" s="1"/>
  <c r="CP268" i="9" s="1"/>
  <c r="CS268" i="9" s="1"/>
  <c r="CP269" i="9" s="1"/>
  <c r="CS269" i="9" s="1"/>
  <c r="CP270" i="9" s="1"/>
  <c r="CS270" i="9" s="1"/>
  <c r="CP271" i="9" s="1"/>
  <c r="CS271" i="9" s="1"/>
  <c r="CP272" i="9" s="1"/>
  <c r="CS272" i="9" s="1"/>
  <c r="CP273" i="9" s="1"/>
  <c r="CS273" i="9" s="1"/>
  <c r="CP274" i="9" s="1"/>
  <c r="CS274" i="9" s="1"/>
  <c r="CP275" i="9" s="1"/>
  <c r="CS275" i="9" s="1"/>
  <c r="CP276" i="9" s="1"/>
  <c r="CS276" i="9" s="1"/>
  <c r="CP277" i="9" s="1"/>
  <c r="CS277" i="9" s="1"/>
  <c r="CP278" i="9" s="1"/>
  <c r="CS278" i="9" s="1"/>
  <c r="CP279" i="9" s="1"/>
  <c r="CS279" i="9" s="1"/>
  <c r="CP280" i="9" s="1"/>
  <c r="CS280" i="9" s="1"/>
  <c r="CP281" i="9" s="1"/>
  <c r="CS281" i="9" s="1"/>
  <c r="CP282" i="9" s="1"/>
  <c r="CS282" i="9" s="1"/>
  <c r="CP283" i="9" s="1"/>
  <c r="CS283" i="9" s="1"/>
  <c r="CP284" i="9" s="1"/>
  <c r="CS284" i="9" s="1"/>
  <c r="CP285" i="9" s="1"/>
  <c r="CS285" i="9" s="1"/>
  <c r="CP286" i="9" s="1"/>
  <c r="CS286" i="9" s="1"/>
  <c r="CP287" i="9" s="1"/>
  <c r="CS287" i="9" s="1"/>
  <c r="CP288" i="9" s="1"/>
  <c r="CS288" i="9" s="1"/>
  <c r="CP289" i="9" s="1"/>
  <c r="CS289" i="9" s="1"/>
  <c r="CP290" i="9" s="1"/>
  <c r="CS290" i="9" s="1"/>
  <c r="CP291" i="9" s="1"/>
  <c r="CS291" i="9" s="1"/>
  <c r="CP292" i="9" s="1"/>
  <c r="CS292" i="9" s="1"/>
  <c r="CP293" i="9" s="1"/>
  <c r="CS293" i="9" s="1"/>
  <c r="CP294" i="9" s="1"/>
  <c r="CS294" i="9" s="1"/>
  <c r="CP295" i="9" s="1"/>
  <c r="CS295" i="9" s="1"/>
  <c r="CP296" i="9" s="1"/>
  <c r="CS296" i="9" s="1"/>
  <c r="CP297" i="9" s="1"/>
  <c r="CS297" i="9" s="1"/>
  <c r="CP298" i="9" s="1"/>
  <c r="CS298" i="9" s="1"/>
  <c r="CP299" i="9" s="1"/>
  <c r="CS299" i="9" s="1"/>
  <c r="CP300" i="9" s="1"/>
  <c r="CS300" i="9" s="1"/>
  <c r="CP301" i="9" s="1"/>
  <c r="CS301" i="9" s="1"/>
  <c r="CP302" i="9" s="1"/>
  <c r="CS302" i="9" s="1"/>
  <c r="CP303" i="9" s="1"/>
  <c r="CS303" i="9" s="1"/>
  <c r="CP304" i="9" s="1"/>
  <c r="CS304" i="9" s="1"/>
  <c r="CP305" i="9" s="1"/>
  <c r="CS305" i="9" s="1"/>
  <c r="CP306" i="9" s="1"/>
  <c r="CS306" i="9" s="1"/>
  <c r="CP307" i="9" s="1"/>
  <c r="CS307" i="9" s="1"/>
  <c r="CP308" i="9" s="1"/>
  <c r="CS308" i="9" s="1"/>
  <c r="CP309" i="9" s="1"/>
  <c r="CS309" i="9" s="1"/>
  <c r="CP310" i="9" s="1"/>
  <c r="CS310" i="9" s="1"/>
  <c r="CP311" i="9" s="1"/>
  <c r="CS311" i="9" s="1"/>
  <c r="CP312" i="9" s="1"/>
  <c r="CS312" i="9" s="1"/>
  <c r="CP313" i="9" s="1"/>
  <c r="CS313" i="9" s="1"/>
  <c r="CP314" i="9" s="1"/>
  <c r="CS314" i="9" s="1"/>
  <c r="CP315" i="9" s="1"/>
  <c r="CS315" i="9" s="1"/>
  <c r="CP316" i="9" s="1"/>
  <c r="CS316" i="9" s="1"/>
  <c r="CP317" i="9" s="1"/>
  <c r="CS317" i="9" s="1"/>
  <c r="CP318" i="9" s="1"/>
  <c r="CS318" i="9" s="1"/>
  <c r="CP319" i="9" s="1"/>
  <c r="CS319" i="9" s="1"/>
  <c r="CP320" i="9" s="1"/>
  <c r="CS320" i="9" s="1"/>
  <c r="CP321" i="9" s="1"/>
  <c r="CS321" i="9" s="1"/>
  <c r="CP322" i="9" s="1"/>
  <c r="CS322" i="9" s="1"/>
  <c r="CP323" i="9" s="1"/>
  <c r="CS323" i="9" s="1"/>
  <c r="CP324" i="9" s="1"/>
  <c r="CS324" i="9" s="1"/>
  <c r="CP325" i="9" s="1"/>
  <c r="CS325" i="9" s="1"/>
  <c r="CP326" i="9" s="1"/>
  <c r="CS326" i="9" s="1"/>
  <c r="CP327" i="9" s="1"/>
  <c r="CS327" i="9" s="1"/>
  <c r="CP328" i="9" s="1"/>
  <c r="CS328" i="9" s="1"/>
  <c r="CP329" i="9" s="1"/>
  <c r="CS329" i="9" s="1"/>
  <c r="CP330" i="9" s="1"/>
  <c r="CS330" i="9" s="1"/>
  <c r="CP331" i="9" s="1"/>
  <c r="CS331" i="9" s="1"/>
  <c r="CP332" i="9" s="1"/>
  <c r="CS332" i="9" s="1"/>
  <c r="CP333" i="9" s="1"/>
  <c r="CS333" i="9" s="1"/>
  <c r="CP334" i="9" s="1"/>
  <c r="CS334" i="9" s="1"/>
  <c r="CP335" i="9" s="1"/>
  <c r="CS335" i="9" s="1"/>
  <c r="CP336" i="9" s="1"/>
  <c r="CS336" i="9" s="1"/>
  <c r="CP337" i="9" s="1"/>
  <c r="CS337" i="9" s="1"/>
  <c r="CP338" i="9" s="1"/>
  <c r="CS338" i="9" s="1"/>
  <c r="CP339" i="9" s="1"/>
  <c r="CS339" i="9" s="1"/>
  <c r="CP340" i="9" s="1"/>
  <c r="CS340" i="9" s="1"/>
  <c r="CP341" i="9" s="1"/>
  <c r="CS341" i="9" s="1"/>
  <c r="CP342" i="9" s="1"/>
  <c r="CS342" i="9" s="1"/>
  <c r="CP343" i="9" s="1"/>
  <c r="CS343" i="9" s="1"/>
  <c r="CP344" i="9" s="1"/>
  <c r="CS344" i="9" s="1"/>
  <c r="CP345" i="9" s="1"/>
  <c r="CS345" i="9" s="1"/>
  <c r="CP346" i="9" s="1"/>
  <c r="CS346" i="9" s="1"/>
  <c r="CP347" i="9" s="1"/>
  <c r="CS347" i="9" s="1"/>
  <c r="CP348" i="9" s="1"/>
  <c r="CS348" i="9" s="1"/>
  <c r="CP349" i="9" s="1"/>
  <c r="CS349" i="9" s="1"/>
  <c r="CP350" i="9" s="1"/>
  <c r="CS350" i="9" s="1"/>
  <c r="CP351" i="9" s="1"/>
  <c r="CS351" i="9" s="1"/>
  <c r="CP352" i="9" s="1"/>
  <c r="CS352" i="9" s="1"/>
  <c r="CP353" i="9" s="1"/>
  <c r="CS353" i="9" s="1"/>
  <c r="CP354" i="9" s="1"/>
  <c r="CS354" i="9" s="1"/>
  <c r="CP355" i="9" s="1"/>
  <c r="CS355" i="9" s="1"/>
  <c r="CP356" i="9" s="1"/>
  <c r="CS356" i="9" s="1"/>
  <c r="CP357" i="9" s="1"/>
  <c r="CS357" i="9" s="1"/>
  <c r="CP358" i="9" s="1"/>
  <c r="CS358" i="9" s="1"/>
  <c r="CP359" i="9" s="1"/>
  <c r="CS359" i="9" s="1"/>
  <c r="CP360" i="9" s="1"/>
  <c r="CS360" i="9" s="1"/>
  <c r="CP361" i="9" s="1"/>
  <c r="CS361" i="9" s="1"/>
  <c r="CP362" i="9" s="1"/>
  <c r="CS362" i="9" s="1"/>
  <c r="CP363" i="9" s="1"/>
  <c r="CS363" i="9" s="1"/>
  <c r="CP364" i="9" s="1"/>
  <c r="CS364" i="9" s="1"/>
  <c r="CP365" i="9" s="1"/>
  <c r="CS365" i="9" s="1"/>
  <c r="CP366" i="9" s="1"/>
  <c r="CS366" i="9" s="1"/>
  <c r="CP367" i="9" s="1"/>
  <c r="CS367" i="9" s="1"/>
  <c r="CP368" i="9" s="1"/>
  <c r="CS368" i="9" s="1"/>
  <c r="AS227" i="9"/>
  <c r="AP228" i="9" s="1"/>
  <c r="AS228" i="9" s="1"/>
  <c r="AP229" i="9" s="1"/>
  <c r="AS229" i="9" s="1"/>
  <c r="AP230" i="9" s="1"/>
  <c r="AS230" i="9" s="1"/>
  <c r="AP231" i="9" s="1"/>
  <c r="AS231" i="9" s="1"/>
  <c r="AP232" i="9" s="1"/>
  <c r="AS232" i="9" s="1"/>
  <c r="AP233" i="9" s="1"/>
  <c r="AS233" i="9" s="1"/>
  <c r="AP234" i="9" s="1"/>
  <c r="AS234" i="9" s="1"/>
  <c r="AP235" i="9" s="1"/>
  <c r="AS235" i="9" s="1"/>
  <c r="AP236" i="9" s="1"/>
  <c r="AS236" i="9" s="1"/>
  <c r="AP237" i="9" s="1"/>
  <c r="AS237" i="9" s="1"/>
  <c r="AP238" i="9" s="1"/>
  <c r="AS238" i="9" s="1"/>
  <c r="AP239" i="9" s="1"/>
  <c r="AS239" i="9" s="1"/>
  <c r="AP240" i="9" s="1"/>
  <c r="AS240" i="9" s="1"/>
  <c r="AP241" i="9" s="1"/>
  <c r="AS241" i="9" s="1"/>
  <c r="AP242" i="9" s="1"/>
  <c r="AS242" i="9" s="1"/>
  <c r="AP243" i="9" s="1"/>
  <c r="AS243" i="9" s="1"/>
  <c r="AP244" i="9" s="1"/>
  <c r="AS244" i="9" s="1"/>
  <c r="AP245" i="9" s="1"/>
  <c r="AS245" i="9" s="1"/>
  <c r="AP246" i="9" s="1"/>
  <c r="AS246" i="9" s="1"/>
  <c r="AP247" i="9" s="1"/>
  <c r="AS247" i="9" s="1"/>
  <c r="AP248" i="9" s="1"/>
  <c r="AS248" i="9" s="1"/>
  <c r="AP249" i="9" s="1"/>
  <c r="AS249" i="9" s="1"/>
  <c r="AP250" i="9" s="1"/>
  <c r="AS250" i="9" s="1"/>
  <c r="AP251" i="9" s="1"/>
  <c r="AS251" i="9" s="1"/>
  <c r="AP252" i="9" s="1"/>
  <c r="AS252" i="9" s="1"/>
  <c r="AP253" i="9" s="1"/>
  <c r="AS253" i="9" s="1"/>
  <c r="AP254" i="9" s="1"/>
  <c r="AS254" i="9" s="1"/>
  <c r="AP255" i="9" s="1"/>
  <c r="AS255" i="9" s="1"/>
  <c r="AP256" i="9" s="1"/>
  <c r="AS256" i="9" s="1"/>
  <c r="AP257" i="9" s="1"/>
  <c r="AS257" i="9" s="1"/>
  <c r="AP258" i="9" s="1"/>
  <c r="AS258" i="9" s="1"/>
  <c r="AP259" i="9" s="1"/>
  <c r="AS259" i="9" s="1"/>
  <c r="AP260" i="9" s="1"/>
  <c r="AS260" i="9" s="1"/>
  <c r="AP261" i="9" s="1"/>
  <c r="AS261" i="9" s="1"/>
  <c r="AP262" i="9" s="1"/>
  <c r="AS262" i="9" s="1"/>
  <c r="AP263" i="9" s="1"/>
  <c r="AS263" i="9" s="1"/>
  <c r="AP264" i="9" s="1"/>
  <c r="AS264" i="9" s="1"/>
  <c r="AP265" i="9" s="1"/>
  <c r="AS265" i="9" s="1"/>
  <c r="AP266" i="9" s="1"/>
  <c r="AS266" i="9" s="1"/>
  <c r="AP267" i="9" s="1"/>
  <c r="AS267" i="9" s="1"/>
  <c r="AP268" i="9" s="1"/>
  <c r="AS268" i="9" s="1"/>
  <c r="AP269" i="9" s="1"/>
  <c r="AS269" i="9" s="1"/>
  <c r="AP270" i="9" s="1"/>
  <c r="AS270" i="9" s="1"/>
  <c r="AP271" i="9" s="1"/>
  <c r="AS271" i="9" s="1"/>
  <c r="AP272" i="9" s="1"/>
  <c r="AS272" i="9" s="1"/>
  <c r="AP273" i="9" s="1"/>
  <c r="AS273" i="9" s="1"/>
  <c r="AP274" i="9" s="1"/>
  <c r="AS274" i="9" s="1"/>
  <c r="AP275" i="9" s="1"/>
  <c r="AS275" i="9" s="1"/>
  <c r="AP276" i="9" s="1"/>
  <c r="AS276" i="9" s="1"/>
  <c r="AP277" i="9" s="1"/>
  <c r="AS277" i="9" s="1"/>
  <c r="AP278" i="9" s="1"/>
  <c r="AS278" i="9" s="1"/>
  <c r="AP279" i="9" s="1"/>
  <c r="AS279" i="9" s="1"/>
  <c r="AP280" i="9" s="1"/>
  <c r="AS280" i="9" s="1"/>
  <c r="AP281" i="9" s="1"/>
  <c r="AS281" i="9" s="1"/>
  <c r="AP282" i="9" s="1"/>
  <c r="AS282" i="9" s="1"/>
  <c r="AP283" i="9" s="1"/>
  <c r="AS283" i="9" s="1"/>
  <c r="AP284" i="9" s="1"/>
  <c r="AS284" i="9" s="1"/>
  <c r="AP285" i="9" s="1"/>
  <c r="AS285" i="9" s="1"/>
  <c r="AP286" i="9" s="1"/>
  <c r="AS286" i="9" s="1"/>
  <c r="AP287" i="9" s="1"/>
  <c r="AS287" i="9" s="1"/>
  <c r="AP288" i="9" s="1"/>
  <c r="AS288" i="9" s="1"/>
  <c r="AP289" i="9" s="1"/>
  <c r="AS289" i="9" s="1"/>
  <c r="AP290" i="9" s="1"/>
  <c r="AS290" i="9" s="1"/>
  <c r="AP291" i="9" s="1"/>
  <c r="AS291" i="9" s="1"/>
  <c r="AP292" i="9" s="1"/>
  <c r="AS292" i="9" s="1"/>
  <c r="AP293" i="9" s="1"/>
  <c r="AS293" i="9" s="1"/>
  <c r="AP294" i="9" s="1"/>
  <c r="AS294" i="9" s="1"/>
  <c r="AP295" i="9" s="1"/>
  <c r="AS295" i="9" s="1"/>
  <c r="AP296" i="9" s="1"/>
  <c r="AS296" i="9" s="1"/>
  <c r="AP297" i="9" s="1"/>
  <c r="AS297" i="9" s="1"/>
  <c r="AP298" i="9" s="1"/>
  <c r="AS298" i="9" s="1"/>
  <c r="AP299" i="9" s="1"/>
  <c r="AS299" i="9" s="1"/>
  <c r="AP300" i="9" s="1"/>
  <c r="AS300" i="9" s="1"/>
  <c r="AP301" i="9" s="1"/>
  <c r="AS301" i="9" s="1"/>
  <c r="AP302" i="9" s="1"/>
  <c r="AS302" i="9" s="1"/>
  <c r="AP303" i="9" s="1"/>
  <c r="AS303" i="9" s="1"/>
  <c r="AP304" i="9" s="1"/>
  <c r="AS304" i="9" s="1"/>
  <c r="AP305" i="9" s="1"/>
  <c r="AS305" i="9" s="1"/>
  <c r="AP306" i="9" s="1"/>
  <c r="AS306" i="9" s="1"/>
  <c r="AP307" i="9" s="1"/>
  <c r="AS307" i="9" s="1"/>
  <c r="AP308" i="9" s="1"/>
  <c r="AS308" i="9" s="1"/>
  <c r="AP309" i="9" s="1"/>
  <c r="AS309" i="9" s="1"/>
  <c r="AP310" i="9" s="1"/>
  <c r="AS310" i="9" s="1"/>
  <c r="AP311" i="9" s="1"/>
  <c r="AS311" i="9" s="1"/>
  <c r="AP312" i="9" s="1"/>
  <c r="AS312" i="9" s="1"/>
  <c r="AP313" i="9" s="1"/>
  <c r="AS313" i="9" s="1"/>
  <c r="AP314" i="9" s="1"/>
  <c r="AS314" i="9" s="1"/>
  <c r="AP315" i="9" s="1"/>
  <c r="AS315" i="9" s="1"/>
  <c r="AP316" i="9" s="1"/>
  <c r="AS316" i="9" s="1"/>
  <c r="AP317" i="9" s="1"/>
  <c r="AS317" i="9" s="1"/>
  <c r="AP318" i="9" s="1"/>
  <c r="AS318" i="9" s="1"/>
  <c r="AP319" i="9" s="1"/>
  <c r="AS319" i="9" s="1"/>
  <c r="AP320" i="9" s="1"/>
  <c r="AS320" i="9" s="1"/>
  <c r="AP321" i="9" s="1"/>
  <c r="AS321" i="9" s="1"/>
  <c r="AP322" i="9" s="1"/>
  <c r="AS322" i="9" s="1"/>
  <c r="AP323" i="9" s="1"/>
  <c r="AS323" i="9" s="1"/>
  <c r="AP324" i="9" s="1"/>
  <c r="AS324" i="9" s="1"/>
  <c r="AP325" i="9" s="1"/>
  <c r="AS325" i="9" s="1"/>
  <c r="AP326" i="9" s="1"/>
  <c r="AS326" i="9" s="1"/>
  <c r="AP327" i="9" s="1"/>
  <c r="AS327" i="9" s="1"/>
  <c r="AP328" i="9" s="1"/>
  <c r="AS328" i="9" s="1"/>
  <c r="AP329" i="9" s="1"/>
  <c r="AS329" i="9" s="1"/>
  <c r="AP330" i="9" s="1"/>
  <c r="AS330" i="9" s="1"/>
  <c r="AP331" i="9" s="1"/>
  <c r="AS331" i="9" s="1"/>
  <c r="AP332" i="9" s="1"/>
  <c r="AS332" i="9" s="1"/>
  <c r="AP333" i="9" s="1"/>
  <c r="AS333" i="9" s="1"/>
  <c r="AP334" i="9" s="1"/>
  <c r="AS334" i="9" s="1"/>
  <c r="AP335" i="9" s="1"/>
  <c r="AS335" i="9" s="1"/>
  <c r="AP336" i="9" s="1"/>
  <c r="AS336" i="9" s="1"/>
  <c r="AP337" i="9" s="1"/>
  <c r="AS337" i="9" s="1"/>
  <c r="AP338" i="9" s="1"/>
  <c r="AS338" i="9" s="1"/>
  <c r="AP339" i="9" s="1"/>
  <c r="AS339" i="9" s="1"/>
  <c r="AP340" i="9" s="1"/>
  <c r="AS340" i="9" s="1"/>
  <c r="AP341" i="9" s="1"/>
  <c r="AS341" i="9" s="1"/>
  <c r="AP342" i="9" s="1"/>
  <c r="AS342" i="9" s="1"/>
  <c r="AP343" i="9" s="1"/>
  <c r="AS343" i="9" s="1"/>
  <c r="AP344" i="9" s="1"/>
  <c r="AS344" i="9" s="1"/>
  <c r="AP345" i="9" s="1"/>
  <c r="AS345" i="9" s="1"/>
  <c r="AP346" i="9" s="1"/>
  <c r="AS346" i="9" s="1"/>
  <c r="AP347" i="9" s="1"/>
  <c r="AS347" i="9" s="1"/>
  <c r="AP348" i="9" s="1"/>
  <c r="AS348" i="9" s="1"/>
  <c r="AP349" i="9" s="1"/>
  <c r="AS349" i="9" s="1"/>
  <c r="AP350" i="9" s="1"/>
  <c r="AS350" i="9" s="1"/>
  <c r="AP351" i="9" s="1"/>
  <c r="AS351" i="9" s="1"/>
  <c r="AP352" i="9" s="1"/>
  <c r="AS352" i="9" s="1"/>
  <c r="AP353" i="9" s="1"/>
  <c r="AS353" i="9" s="1"/>
  <c r="AP354" i="9" s="1"/>
  <c r="AS354" i="9" s="1"/>
  <c r="AP355" i="9" s="1"/>
  <c r="AS355" i="9" s="1"/>
  <c r="AP356" i="9" s="1"/>
  <c r="AS356" i="9" s="1"/>
  <c r="AP357" i="9" s="1"/>
  <c r="AS357" i="9" s="1"/>
  <c r="AP358" i="9" s="1"/>
  <c r="AS358" i="9" s="1"/>
  <c r="AP359" i="9" s="1"/>
  <c r="AS359" i="9" s="1"/>
  <c r="AP360" i="9" s="1"/>
  <c r="AS360" i="9" s="1"/>
  <c r="AP361" i="9" s="1"/>
  <c r="AS361" i="9" s="1"/>
  <c r="AP362" i="9" s="1"/>
  <c r="AS362" i="9" s="1"/>
  <c r="AP363" i="9" s="1"/>
  <c r="AS363" i="9" s="1"/>
  <c r="AP364" i="9" s="1"/>
  <c r="AS364" i="9" s="1"/>
  <c r="AP365" i="9" s="1"/>
  <c r="AS365" i="9" s="1"/>
  <c r="AP366" i="9" s="1"/>
  <c r="AS366" i="9" s="1"/>
  <c r="AP367" i="9" s="1"/>
  <c r="AS367" i="9" s="1"/>
  <c r="AP368" i="9" s="1"/>
  <c r="AS368" i="9" s="1"/>
  <c r="BI12" i="9"/>
  <c r="BF13" i="9" s="1"/>
  <c r="BI13" i="9" s="1"/>
  <c r="BF14" i="9" s="1"/>
  <c r="BI14" i="9" s="1"/>
  <c r="BF15" i="9" s="1"/>
  <c r="BI15" i="9" s="1"/>
  <c r="BF16" i="9" s="1"/>
  <c r="BI16" i="9" s="1"/>
  <c r="BF17" i="9" s="1"/>
  <c r="BI17" i="9" s="1"/>
  <c r="BF18" i="9" s="1"/>
  <c r="BI18" i="9" s="1"/>
  <c r="BF19" i="9" s="1"/>
  <c r="BI19" i="9" s="1"/>
  <c r="BF20" i="9" s="1"/>
  <c r="BI20" i="9" s="1"/>
  <c r="BF21" i="9" s="1"/>
  <c r="BI21" i="9" s="1"/>
  <c r="BF22" i="9" s="1"/>
  <c r="BI22" i="9" s="1"/>
  <c r="BF23" i="9" s="1"/>
  <c r="BI23" i="9" s="1"/>
  <c r="BF24" i="9" s="1"/>
  <c r="BI24" i="9" s="1"/>
  <c r="BF25" i="9" s="1"/>
  <c r="BI25" i="9" s="1"/>
  <c r="BF26" i="9" s="1"/>
  <c r="BI26" i="9" s="1"/>
  <c r="BF27" i="9" s="1"/>
  <c r="BI27" i="9" s="1"/>
  <c r="BF28" i="9" s="1"/>
  <c r="BI28" i="9" s="1"/>
  <c r="BF29" i="9" s="1"/>
  <c r="BI29" i="9" s="1"/>
  <c r="BF30" i="9" s="1"/>
  <c r="BI30" i="9" s="1"/>
  <c r="BF31" i="9" s="1"/>
  <c r="BI31" i="9" s="1"/>
  <c r="BF32" i="9" s="1"/>
  <c r="BI32" i="9" s="1"/>
  <c r="BF33" i="9" s="1"/>
  <c r="BI33" i="9" s="1"/>
  <c r="BF34" i="9" s="1"/>
  <c r="BI34" i="9" s="1"/>
  <c r="BF35" i="9" s="1"/>
  <c r="BI35" i="9" s="1"/>
  <c r="BF36" i="9" s="1"/>
  <c r="BI36" i="9" s="1"/>
  <c r="BF37" i="9" s="1"/>
  <c r="BI37" i="9" s="1"/>
  <c r="BF38" i="9" s="1"/>
  <c r="BI38" i="9" s="1"/>
  <c r="BF39" i="9" s="1"/>
  <c r="BI39" i="9" s="1"/>
  <c r="BF40" i="9" s="1"/>
  <c r="BI40" i="9" s="1"/>
  <c r="BF41" i="9" s="1"/>
  <c r="BI41" i="9" s="1"/>
  <c r="BF42" i="9" s="1"/>
  <c r="BI42" i="9" s="1"/>
  <c r="BF43" i="9" s="1"/>
  <c r="BI43" i="9" s="1"/>
  <c r="BF44" i="9" s="1"/>
  <c r="BI44" i="9" s="1"/>
  <c r="BF45" i="9" s="1"/>
  <c r="BI45" i="9" s="1"/>
  <c r="BF46" i="9" s="1"/>
  <c r="BI46" i="9" s="1"/>
  <c r="BF47" i="9" s="1"/>
  <c r="BI47" i="9" s="1"/>
  <c r="BF48" i="9" s="1"/>
  <c r="BI48" i="9" s="1"/>
  <c r="BF49" i="9" s="1"/>
  <c r="BI49" i="9" s="1"/>
  <c r="BF50" i="9" s="1"/>
  <c r="BI50" i="9" s="1"/>
  <c r="BF51" i="9" s="1"/>
  <c r="BI51" i="9" s="1"/>
  <c r="BF52" i="9" s="1"/>
  <c r="BI52" i="9" s="1"/>
  <c r="BF53" i="9" s="1"/>
  <c r="BI53" i="9" s="1"/>
  <c r="BF54" i="9" s="1"/>
  <c r="BI54" i="9" s="1"/>
  <c r="BF55" i="9" s="1"/>
  <c r="BI55" i="9" s="1"/>
  <c r="BF56" i="9" s="1"/>
  <c r="BI56" i="9" s="1"/>
  <c r="BF57" i="9" s="1"/>
  <c r="BI57" i="9" s="1"/>
  <c r="BF58" i="9" s="1"/>
  <c r="BI58" i="9" s="1"/>
  <c r="BF59" i="9" s="1"/>
  <c r="BI59" i="9" s="1"/>
  <c r="BF60" i="9" s="1"/>
  <c r="BI60" i="9" s="1"/>
  <c r="BF61" i="9" s="1"/>
  <c r="BI61" i="9" s="1"/>
  <c r="BF62" i="9" s="1"/>
  <c r="BI62" i="9" s="1"/>
  <c r="BF63" i="9" s="1"/>
  <c r="BI63" i="9" s="1"/>
  <c r="BF64" i="9" s="1"/>
  <c r="BI64" i="9" s="1"/>
  <c r="BF65" i="9" s="1"/>
  <c r="BI65" i="9" s="1"/>
  <c r="BF66" i="9" s="1"/>
  <c r="BI66" i="9" s="1"/>
  <c r="BF67" i="9" s="1"/>
  <c r="BI67" i="9" s="1"/>
  <c r="BF68" i="9" s="1"/>
  <c r="BI68" i="9" s="1"/>
  <c r="BF69" i="9" s="1"/>
  <c r="BI69" i="9" s="1"/>
  <c r="BF70" i="9" s="1"/>
  <c r="BI70" i="9" s="1"/>
  <c r="BF71" i="9" s="1"/>
  <c r="BI71" i="9" s="1"/>
  <c r="BF72" i="9" s="1"/>
  <c r="BI72" i="9" s="1"/>
  <c r="BF73" i="9" s="1"/>
  <c r="BI73" i="9" s="1"/>
  <c r="BF74" i="9" s="1"/>
  <c r="BI74" i="9" s="1"/>
  <c r="BF75" i="9" s="1"/>
  <c r="BI75" i="9" s="1"/>
  <c r="BF76" i="9" s="1"/>
  <c r="BI76" i="9" s="1"/>
  <c r="BF77" i="9" s="1"/>
  <c r="BI77" i="9" s="1"/>
  <c r="BF78" i="9" s="1"/>
  <c r="BI78" i="9" s="1"/>
  <c r="BF79" i="9" s="1"/>
  <c r="BI79" i="9" s="1"/>
  <c r="BF80" i="9" s="1"/>
  <c r="BI80" i="9" s="1"/>
  <c r="BF81" i="9" s="1"/>
  <c r="BI81" i="9" s="1"/>
  <c r="BF82" i="9" s="1"/>
  <c r="BI82" i="9" s="1"/>
  <c r="BF83" i="9" s="1"/>
  <c r="BI83" i="9" s="1"/>
  <c r="BF84" i="9" s="1"/>
  <c r="BI84" i="9" s="1"/>
  <c r="BF85" i="9" s="1"/>
  <c r="BI85" i="9" s="1"/>
  <c r="BF86" i="9" s="1"/>
  <c r="BI86" i="9" s="1"/>
  <c r="BF87" i="9" s="1"/>
  <c r="BI87" i="9" s="1"/>
  <c r="BF88" i="9" s="1"/>
  <c r="BI88" i="9" s="1"/>
  <c r="BF89" i="9" s="1"/>
  <c r="BI89" i="9" s="1"/>
  <c r="BF90" i="9" s="1"/>
  <c r="BI90" i="9" s="1"/>
  <c r="BF91" i="9" s="1"/>
  <c r="BI91" i="9" s="1"/>
  <c r="BF92" i="9" s="1"/>
  <c r="BI92" i="9" s="1"/>
  <c r="BF93" i="9" s="1"/>
  <c r="BI93" i="9" s="1"/>
  <c r="BF94" i="9" s="1"/>
  <c r="BI94" i="9" s="1"/>
  <c r="BF95" i="9" s="1"/>
  <c r="BI95" i="9" s="1"/>
  <c r="BF96" i="9" s="1"/>
  <c r="BI96" i="9" s="1"/>
  <c r="BF97" i="9" s="1"/>
  <c r="BI97" i="9" s="1"/>
  <c r="BF98" i="9" s="1"/>
  <c r="BI98" i="9" s="1"/>
  <c r="BF99" i="9" s="1"/>
  <c r="BI99" i="9" s="1"/>
  <c r="BF100" i="9" s="1"/>
  <c r="BI100" i="9" s="1"/>
  <c r="BF101" i="9" s="1"/>
  <c r="BI101" i="9" s="1"/>
  <c r="BF102" i="9" s="1"/>
  <c r="BI102" i="9" s="1"/>
  <c r="BF103" i="9" s="1"/>
  <c r="BI103" i="9" s="1"/>
  <c r="BF104" i="9" s="1"/>
  <c r="BI104" i="9" s="1"/>
  <c r="BF105" i="9" s="1"/>
  <c r="BI105" i="9" s="1"/>
  <c r="BF106" i="9" s="1"/>
  <c r="BI106" i="9" s="1"/>
  <c r="BF107" i="9" s="1"/>
  <c r="BI107" i="9" s="1"/>
  <c r="BF108" i="9" s="1"/>
  <c r="BI108" i="9" s="1"/>
  <c r="BF109" i="9" s="1"/>
  <c r="BI109" i="9" s="1"/>
  <c r="BF110" i="9" s="1"/>
  <c r="BI110" i="9" s="1"/>
  <c r="BF111" i="9" s="1"/>
  <c r="BI111" i="9" s="1"/>
  <c r="BF112" i="9" s="1"/>
  <c r="BI112" i="9" s="1"/>
  <c r="BF113" i="9" s="1"/>
  <c r="BI113" i="9" s="1"/>
  <c r="BF114" i="9" s="1"/>
  <c r="BI114" i="9" s="1"/>
  <c r="BF115" i="9" s="1"/>
  <c r="BI115" i="9" s="1"/>
  <c r="BF116" i="9" s="1"/>
  <c r="BI116" i="9" s="1"/>
  <c r="BF117" i="9" s="1"/>
  <c r="BI117" i="9" s="1"/>
  <c r="BF118" i="9" s="1"/>
  <c r="BI118" i="9" s="1"/>
  <c r="BF119" i="9" s="1"/>
  <c r="BI119" i="9" s="1"/>
  <c r="BF120" i="9" s="1"/>
  <c r="BI120" i="9" s="1"/>
  <c r="BF121" i="9" s="1"/>
  <c r="BI121" i="9" s="1"/>
  <c r="BF122" i="9" s="1"/>
  <c r="BI122" i="9" s="1"/>
  <c r="BF123" i="9" s="1"/>
  <c r="BI123" i="9" s="1"/>
  <c r="BF124" i="9" s="1"/>
  <c r="BI124" i="9" s="1"/>
  <c r="BF125" i="9" s="1"/>
  <c r="BI125" i="9" s="1"/>
  <c r="BF126" i="9" s="1"/>
  <c r="BI126" i="9" s="1"/>
  <c r="BF127" i="9" s="1"/>
  <c r="BI127" i="9" s="1"/>
  <c r="BF128" i="9" s="1"/>
  <c r="BI128" i="9" s="1"/>
  <c r="BF129" i="9" s="1"/>
  <c r="BI129" i="9" s="1"/>
  <c r="BF130" i="9" s="1"/>
  <c r="BI130" i="9" s="1"/>
  <c r="BF131" i="9" s="1"/>
  <c r="BI131" i="9" s="1"/>
  <c r="BF132" i="9" s="1"/>
  <c r="BI132" i="9" s="1"/>
  <c r="BF133" i="9" s="1"/>
  <c r="BI133" i="9" s="1"/>
  <c r="BF134" i="9" s="1"/>
  <c r="BI134" i="9" s="1"/>
  <c r="BF135" i="9" s="1"/>
  <c r="BI135" i="9" s="1"/>
  <c r="BF136" i="9" s="1"/>
  <c r="BI136" i="9" s="1"/>
  <c r="BF137" i="9" s="1"/>
  <c r="BI137" i="9" s="1"/>
  <c r="BF138" i="9" s="1"/>
  <c r="BI138" i="9" s="1"/>
  <c r="BF139" i="9" s="1"/>
  <c r="BI139" i="9" s="1"/>
  <c r="BF140" i="9" s="1"/>
  <c r="BI140" i="9" s="1"/>
  <c r="BF141" i="9" s="1"/>
  <c r="BI141" i="9" s="1"/>
  <c r="BF142" i="9" s="1"/>
  <c r="BI142" i="9" s="1"/>
  <c r="BF143" i="9" s="1"/>
  <c r="BI143" i="9" s="1"/>
  <c r="BF144" i="9" s="1"/>
  <c r="BI144" i="9" s="1"/>
  <c r="BF145" i="9" s="1"/>
  <c r="BI145" i="9" s="1"/>
  <c r="BF146" i="9" s="1"/>
  <c r="BI146" i="9" s="1"/>
  <c r="BF147" i="9" s="1"/>
  <c r="BI147" i="9" s="1"/>
  <c r="BF148" i="9" s="1"/>
  <c r="BI148" i="9" s="1"/>
  <c r="BF149" i="9" s="1"/>
  <c r="BI149" i="9" s="1"/>
  <c r="BF150" i="9" s="1"/>
  <c r="BI150" i="9" s="1"/>
  <c r="BF151" i="9" s="1"/>
  <c r="BI151" i="9" s="1"/>
  <c r="BF152" i="9" s="1"/>
  <c r="BI152" i="9" s="1"/>
  <c r="BF153" i="9" s="1"/>
  <c r="BI153" i="9" s="1"/>
  <c r="BF154" i="9" s="1"/>
  <c r="BI154" i="9" s="1"/>
  <c r="BF155" i="9" s="1"/>
  <c r="BI155" i="9" s="1"/>
  <c r="BF156" i="9" s="1"/>
  <c r="BI156" i="9" s="1"/>
  <c r="BF157" i="9" s="1"/>
  <c r="BI157" i="9" s="1"/>
  <c r="BF158" i="9" s="1"/>
  <c r="BI158" i="9" s="1"/>
  <c r="BF159" i="9" s="1"/>
  <c r="BI159" i="9" s="1"/>
  <c r="BF160" i="9" s="1"/>
  <c r="BI160" i="9" s="1"/>
  <c r="BF161" i="9" s="1"/>
  <c r="BI161" i="9" s="1"/>
  <c r="BF162" i="9" s="1"/>
  <c r="BI162" i="9" s="1"/>
  <c r="BF163" i="9" s="1"/>
  <c r="BI163" i="9" s="1"/>
  <c r="BF164" i="9" s="1"/>
  <c r="BI164" i="9" s="1"/>
  <c r="BF165" i="9" s="1"/>
  <c r="BI165" i="9" s="1"/>
  <c r="BF166" i="9" s="1"/>
  <c r="BI166" i="9" s="1"/>
  <c r="BF167" i="9" s="1"/>
  <c r="BI167" i="9" s="1"/>
  <c r="BF168" i="9" s="1"/>
  <c r="BI168" i="9" s="1"/>
  <c r="BF169" i="9" s="1"/>
  <c r="BI169" i="9" s="1"/>
  <c r="BF170" i="9" s="1"/>
  <c r="BI170" i="9" s="1"/>
  <c r="BF171" i="9" s="1"/>
  <c r="BI171" i="9" s="1"/>
  <c r="BF172" i="9" s="1"/>
  <c r="BI172" i="9" s="1"/>
  <c r="BF173" i="9" s="1"/>
  <c r="BI173" i="9" s="1"/>
  <c r="BF174" i="9" s="1"/>
  <c r="BI174" i="9" s="1"/>
  <c r="BF175" i="9" s="1"/>
  <c r="BI175" i="9" s="1"/>
  <c r="BF176" i="9" s="1"/>
  <c r="BI176" i="9" s="1"/>
  <c r="BF177" i="9" s="1"/>
  <c r="BI177" i="9" s="1"/>
  <c r="BF178" i="9" s="1"/>
  <c r="BI178" i="9" s="1"/>
  <c r="BF179" i="9" s="1"/>
  <c r="BI179" i="9" s="1"/>
  <c r="BF180" i="9" s="1"/>
  <c r="BI180" i="9" s="1"/>
  <c r="BF181" i="9" s="1"/>
  <c r="BI181" i="9" s="1"/>
  <c r="BF182" i="9" s="1"/>
  <c r="BI182" i="9" s="1"/>
  <c r="BF183" i="9" s="1"/>
  <c r="BI183" i="9" s="1"/>
  <c r="BF184" i="9" s="1"/>
  <c r="BI184" i="9" s="1"/>
  <c r="BF185" i="9" s="1"/>
  <c r="BI185" i="9" s="1"/>
  <c r="BF186" i="9" s="1"/>
  <c r="BI186" i="9" s="1"/>
  <c r="BF187" i="9" s="1"/>
  <c r="BI187" i="9" s="1"/>
  <c r="BF188" i="9" s="1"/>
  <c r="BI188" i="9" s="1"/>
  <c r="BF189" i="9" s="1"/>
  <c r="BI189" i="9" s="1"/>
  <c r="BF190" i="9" s="1"/>
  <c r="BI190" i="9" s="1"/>
  <c r="BF191" i="9" s="1"/>
  <c r="BI191" i="9" s="1"/>
  <c r="BF192" i="9" s="1"/>
  <c r="BI192" i="9" s="1"/>
  <c r="BF193" i="9" s="1"/>
  <c r="BI193" i="9" s="1"/>
  <c r="BF194" i="9" s="1"/>
  <c r="BI194" i="9" s="1"/>
  <c r="BF195" i="9" s="1"/>
  <c r="BI195" i="9" s="1"/>
  <c r="BF196" i="9" s="1"/>
  <c r="BI196" i="9" s="1"/>
  <c r="BF197" i="9" s="1"/>
  <c r="BI197" i="9" s="1"/>
  <c r="BF198" i="9" s="1"/>
  <c r="BI198" i="9" s="1"/>
  <c r="BF199" i="9" s="1"/>
  <c r="BI199" i="9" s="1"/>
  <c r="BF200" i="9" s="1"/>
  <c r="BI200" i="9" s="1"/>
  <c r="BF201" i="9" s="1"/>
  <c r="BI201" i="9" s="1"/>
  <c r="BF202" i="9" s="1"/>
  <c r="BI202" i="9" s="1"/>
  <c r="BF203" i="9" s="1"/>
  <c r="BI203" i="9" s="1"/>
  <c r="BF204" i="9" s="1"/>
  <c r="BI204" i="9" s="1"/>
  <c r="BF205" i="9" s="1"/>
  <c r="BI205" i="9" s="1"/>
  <c r="BF206" i="9" s="1"/>
  <c r="BI206" i="9" s="1"/>
  <c r="BF207" i="9" s="1"/>
  <c r="BI207" i="9" s="1"/>
  <c r="BF208" i="9" s="1"/>
  <c r="BI208" i="9" s="1"/>
  <c r="BF209" i="9" s="1"/>
  <c r="BI209" i="9" s="1"/>
  <c r="BF210" i="9" s="1"/>
  <c r="BI210" i="9" s="1"/>
  <c r="BF211" i="9" s="1"/>
  <c r="BI211" i="9" s="1"/>
  <c r="BF212" i="9" s="1"/>
  <c r="BI212" i="9" s="1"/>
  <c r="BF213" i="9" s="1"/>
  <c r="BI213" i="9" s="1"/>
  <c r="BF214" i="9" s="1"/>
  <c r="BI214" i="9" s="1"/>
  <c r="BF215" i="9" s="1"/>
  <c r="BI215" i="9" s="1"/>
  <c r="BF216" i="9" s="1"/>
  <c r="BI216" i="9" s="1"/>
  <c r="BF217" i="9" s="1"/>
  <c r="BI217" i="9" s="1"/>
  <c r="BF218" i="9" s="1"/>
  <c r="BI218" i="9" s="1"/>
  <c r="BF219" i="9" s="1"/>
  <c r="BI219" i="9" s="1"/>
  <c r="BF220" i="9" s="1"/>
  <c r="BI220" i="9" s="1"/>
  <c r="BF221" i="9" s="1"/>
  <c r="BI221" i="9" s="1"/>
  <c r="BF222" i="9" s="1"/>
  <c r="BI222" i="9" s="1"/>
  <c r="BF223" i="9" s="1"/>
  <c r="BI223" i="9" s="1"/>
  <c r="BF224" i="9" s="1"/>
  <c r="BI224" i="9" s="1"/>
  <c r="BF225" i="9" s="1"/>
  <c r="BI225" i="9" s="1"/>
  <c r="BF226" i="9" s="1"/>
  <c r="BI226" i="9" s="1"/>
  <c r="BF227" i="9" s="1"/>
  <c r="BI227" i="9" s="1"/>
  <c r="BF228" i="9" s="1"/>
  <c r="BI228" i="9" s="1"/>
  <c r="BF229" i="9" s="1"/>
  <c r="BI229" i="9" s="1"/>
  <c r="BF230" i="9" s="1"/>
  <c r="BI230" i="9" s="1"/>
  <c r="BF231" i="9" s="1"/>
  <c r="BI231" i="9" s="1"/>
  <c r="BF232" i="9" s="1"/>
  <c r="BI232" i="9" s="1"/>
  <c r="BF233" i="9" s="1"/>
  <c r="BI233" i="9" s="1"/>
  <c r="BF234" i="9" s="1"/>
  <c r="BI234" i="9" s="1"/>
  <c r="BF235" i="9" s="1"/>
  <c r="BI235" i="9" s="1"/>
  <c r="BF236" i="9" s="1"/>
  <c r="BI236" i="9" s="1"/>
  <c r="BF237" i="9" s="1"/>
  <c r="BI237" i="9" s="1"/>
  <c r="BF238" i="9" s="1"/>
  <c r="BI238" i="9" s="1"/>
  <c r="BF239" i="9" s="1"/>
  <c r="BI239" i="9" s="1"/>
  <c r="BF240" i="9" s="1"/>
  <c r="BI240" i="9" s="1"/>
  <c r="BF241" i="9" s="1"/>
  <c r="BI241" i="9" s="1"/>
  <c r="BF242" i="9" s="1"/>
  <c r="BI242" i="9" s="1"/>
  <c r="BF243" i="9" s="1"/>
  <c r="BI243" i="9" s="1"/>
  <c r="BF244" i="9" s="1"/>
  <c r="BI244" i="9" s="1"/>
  <c r="BF245" i="9" s="1"/>
  <c r="BI245" i="9" s="1"/>
  <c r="BF246" i="9" s="1"/>
  <c r="BI246" i="9" s="1"/>
  <c r="BF247" i="9" s="1"/>
  <c r="BI247" i="9" s="1"/>
  <c r="BF248" i="9" s="1"/>
  <c r="BI248" i="9" s="1"/>
  <c r="BF249" i="9" s="1"/>
  <c r="BI249" i="9" s="1"/>
  <c r="BF250" i="9" s="1"/>
  <c r="BI250" i="9" s="1"/>
  <c r="BF251" i="9" s="1"/>
  <c r="BI251" i="9" s="1"/>
  <c r="BF252" i="9" s="1"/>
  <c r="BI252" i="9" s="1"/>
  <c r="BF253" i="9" s="1"/>
  <c r="BI253" i="9" s="1"/>
  <c r="BF254" i="9" s="1"/>
  <c r="BI254" i="9" s="1"/>
  <c r="BF255" i="9" s="1"/>
  <c r="BI255" i="9" s="1"/>
  <c r="BF256" i="9" s="1"/>
  <c r="BI256" i="9" s="1"/>
  <c r="BF257" i="9" s="1"/>
  <c r="BI257" i="9" s="1"/>
  <c r="BF258" i="9" s="1"/>
  <c r="BI258" i="9" s="1"/>
  <c r="BF259" i="9" s="1"/>
  <c r="BI259" i="9" s="1"/>
  <c r="BF260" i="9" s="1"/>
  <c r="BI260" i="9" s="1"/>
  <c r="BF261" i="9" s="1"/>
  <c r="BI261" i="9" s="1"/>
  <c r="BF262" i="9" s="1"/>
  <c r="BI262" i="9" s="1"/>
  <c r="BF263" i="9" s="1"/>
  <c r="BI263" i="9" s="1"/>
  <c r="BF264" i="9" s="1"/>
  <c r="BI264" i="9" s="1"/>
  <c r="BF265" i="9" s="1"/>
  <c r="BI265" i="9" s="1"/>
  <c r="BF266" i="9" s="1"/>
  <c r="BI266" i="9" s="1"/>
  <c r="BF267" i="9" s="1"/>
  <c r="BI267" i="9" s="1"/>
  <c r="BF268" i="9" s="1"/>
  <c r="BI268" i="9" s="1"/>
  <c r="BF269" i="9" s="1"/>
  <c r="BI269" i="9" s="1"/>
  <c r="BF270" i="9" s="1"/>
  <c r="BI270" i="9" s="1"/>
  <c r="BF271" i="9" s="1"/>
  <c r="BI271" i="9" s="1"/>
  <c r="BF272" i="9" s="1"/>
  <c r="BI272" i="9" s="1"/>
  <c r="BF273" i="9" s="1"/>
  <c r="BI273" i="9" s="1"/>
  <c r="BF274" i="9" s="1"/>
  <c r="BI274" i="9" s="1"/>
  <c r="BF275" i="9" s="1"/>
  <c r="BI275" i="9" s="1"/>
  <c r="BF276" i="9" s="1"/>
  <c r="BI276" i="9" s="1"/>
  <c r="BF277" i="9" s="1"/>
  <c r="BI277" i="9" s="1"/>
  <c r="BF278" i="9" s="1"/>
  <c r="BI278" i="9" s="1"/>
  <c r="BF279" i="9" s="1"/>
  <c r="BI279" i="9" s="1"/>
  <c r="BF280" i="9" s="1"/>
  <c r="BI280" i="9" s="1"/>
  <c r="BF281" i="9" s="1"/>
  <c r="BI281" i="9" s="1"/>
  <c r="BF282" i="9" s="1"/>
  <c r="BI282" i="9" s="1"/>
  <c r="BF283" i="9" s="1"/>
  <c r="BI283" i="9" s="1"/>
  <c r="BF284" i="9" s="1"/>
  <c r="BI284" i="9" s="1"/>
  <c r="BF285" i="9" s="1"/>
  <c r="BI285" i="9" s="1"/>
  <c r="BF286" i="9" s="1"/>
  <c r="BI286" i="9" s="1"/>
  <c r="BF287" i="9" s="1"/>
  <c r="BI287" i="9" s="1"/>
  <c r="BF288" i="9" s="1"/>
  <c r="BI288" i="9" s="1"/>
  <c r="BF289" i="9" s="1"/>
  <c r="BI289" i="9" s="1"/>
  <c r="BF290" i="9" s="1"/>
  <c r="BI290" i="9" s="1"/>
  <c r="BF291" i="9" s="1"/>
  <c r="BI291" i="9" s="1"/>
  <c r="BF292" i="9" s="1"/>
  <c r="BI292" i="9" s="1"/>
  <c r="BF293" i="9" s="1"/>
  <c r="BI293" i="9" s="1"/>
  <c r="BF294" i="9" s="1"/>
  <c r="BI294" i="9" s="1"/>
  <c r="BF295" i="9" s="1"/>
  <c r="BI295" i="9" s="1"/>
  <c r="BF296" i="9" s="1"/>
  <c r="BI296" i="9" s="1"/>
  <c r="BF297" i="9" s="1"/>
  <c r="BI297" i="9" s="1"/>
  <c r="BF298" i="9" s="1"/>
  <c r="BI298" i="9" s="1"/>
  <c r="BF299" i="9" s="1"/>
  <c r="BI299" i="9" s="1"/>
  <c r="BF300" i="9" s="1"/>
  <c r="BI300" i="9" s="1"/>
  <c r="BF301" i="9" s="1"/>
  <c r="BI301" i="9" s="1"/>
  <c r="BF302" i="9" s="1"/>
  <c r="BI302" i="9" s="1"/>
  <c r="BF303" i="9" s="1"/>
  <c r="BI303" i="9" s="1"/>
  <c r="BF304" i="9" s="1"/>
  <c r="BI304" i="9" s="1"/>
  <c r="BF305" i="9" s="1"/>
  <c r="BI305" i="9" s="1"/>
  <c r="BF306" i="9" s="1"/>
  <c r="BI306" i="9" s="1"/>
  <c r="BF307" i="9" s="1"/>
  <c r="BI307" i="9" s="1"/>
  <c r="BF308" i="9" s="1"/>
  <c r="BI308" i="9" s="1"/>
  <c r="BF309" i="9" s="1"/>
  <c r="BI309" i="9" s="1"/>
  <c r="BF310" i="9" s="1"/>
  <c r="BI310" i="9" s="1"/>
  <c r="BF311" i="9" s="1"/>
  <c r="BI311" i="9" s="1"/>
  <c r="BF312" i="9" s="1"/>
  <c r="BI312" i="9" s="1"/>
  <c r="BF313" i="9" s="1"/>
  <c r="BI313" i="9" s="1"/>
  <c r="BF314" i="9" s="1"/>
  <c r="BI314" i="9" s="1"/>
  <c r="BF315" i="9" s="1"/>
  <c r="BI315" i="9" s="1"/>
  <c r="BF316" i="9" s="1"/>
  <c r="BI316" i="9" s="1"/>
  <c r="BF317" i="9" s="1"/>
  <c r="BI317" i="9" s="1"/>
  <c r="BF318" i="9" s="1"/>
  <c r="BI318" i="9" s="1"/>
  <c r="BF319" i="9" s="1"/>
  <c r="BI319" i="9" s="1"/>
  <c r="BF320" i="9" s="1"/>
  <c r="BI320" i="9" s="1"/>
  <c r="BF321" i="9" s="1"/>
  <c r="BI321" i="9" s="1"/>
  <c r="BF322" i="9" s="1"/>
  <c r="BI322" i="9" s="1"/>
  <c r="BF323" i="9" s="1"/>
  <c r="BI323" i="9" s="1"/>
  <c r="BF324" i="9" s="1"/>
  <c r="BI324" i="9" s="1"/>
  <c r="BF325" i="9" s="1"/>
  <c r="BI325" i="9" s="1"/>
  <c r="BF326" i="9" s="1"/>
  <c r="BI326" i="9" s="1"/>
  <c r="BF327" i="9" s="1"/>
  <c r="BI327" i="9" s="1"/>
  <c r="BF328" i="9" s="1"/>
  <c r="BI328" i="9" s="1"/>
  <c r="BF329" i="9" s="1"/>
  <c r="BI329" i="9" s="1"/>
  <c r="BF330" i="9" s="1"/>
  <c r="BI330" i="9" s="1"/>
  <c r="BF331" i="9" s="1"/>
  <c r="BI331" i="9" s="1"/>
  <c r="BF332" i="9" s="1"/>
  <c r="BI332" i="9" s="1"/>
  <c r="BF333" i="9" s="1"/>
  <c r="BI333" i="9" s="1"/>
  <c r="BF334" i="9" s="1"/>
  <c r="BI334" i="9" s="1"/>
  <c r="BF335" i="9" s="1"/>
  <c r="BI335" i="9" s="1"/>
  <c r="BF336" i="9" s="1"/>
  <c r="BI336" i="9" s="1"/>
  <c r="BF337" i="9" s="1"/>
  <c r="BI337" i="9" s="1"/>
  <c r="BF338" i="9" s="1"/>
  <c r="BI338" i="9" s="1"/>
  <c r="BF339" i="9" s="1"/>
  <c r="BI339" i="9" s="1"/>
  <c r="BF340" i="9" s="1"/>
  <c r="BI340" i="9" s="1"/>
  <c r="BF341" i="9" s="1"/>
  <c r="BI341" i="9" s="1"/>
  <c r="BF342" i="9" s="1"/>
  <c r="BI342" i="9" s="1"/>
  <c r="BF343" i="9" s="1"/>
  <c r="BI343" i="9" s="1"/>
  <c r="BF344" i="9" s="1"/>
  <c r="BI344" i="9" s="1"/>
  <c r="BF345" i="9" s="1"/>
  <c r="BI345" i="9" s="1"/>
  <c r="BF346" i="9" s="1"/>
  <c r="BI346" i="9" s="1"/>
  <c r="BF347" i="9" s="1"/>
  <c r="BI347" i="9" s="1"/>
  <c r="BF348" i="9" s="1"/>
  <c r="BI348" i="9" s="1"/>
  <c r="BF349" i="9" s="1"/>
  <c r="BI349" i="9" s="1"/>
  <c r="BF350" i="9" s="1"/>
  <c r="BI350" i="9" s="1"/>
  <c r="BF351" i="9" s="1"/>
  <c r="BI351" i="9" s="1"/>
  <c r="BF352" i="9" s="1"/>
  <c r="BI352" i="9" s="1"/>
  <c r="BF353" i="9" s="1"/>
  <c r="BI353" i="9" s="1"/>
  <c r="BF354" i="9" s="1"/>
  <c r="BI354" i="9" s="1"/>
  <c r="BF355" i="9" s="1"/>
  <c r="BI355" i="9" s="1"/>
  <c r="BF356" i="9" s="1"/>
  <c r="BI356" i="9" s="1"/>
  <c r="BF357" i="9" s="1"/>
  <c r="BI357" i="9" s="1"/>
  <c r="BF358" i="9" s="1"/>
  <c r="BI358" i="9" s="1"/>
  <c r="BF359" i="9" s="1"/>
  <c r="BI359" i="9" s="1"/>
  <c r="BF360" i="9" s="1"/>
  <c r="BI360" i="9" s="1"/>
  <c r="BF361" i="9" s="1"/>
  <c r="BI361" i="9" s="1"/>
  <c r="BF362" i="9" s="1"/>
  <c r="BI362" i="9" s="1"/>
  <c r="BF363" i="9" s="1"/>
  <c r="BI363" i="9" s="1"/>
  <c r="BF364" i="9" s="1"/>
  <c r="BI364" i="9" s="1"/>
  <c r="BF365" i="9" s="1"/>
  <c r="BI365" i="9" s="1"/>
  <c r="BF366" i="9" s="1"/>
  <c r="BI366" i="9" s="1"/>
  <c r="BF367" i="9" s="1"/>
  <c r="BI367" i="9" s="1"/>
  <c r="BF368" i="9" s="1"/>
  <c r="BI368" i="9" s="1"/>
  <c r="AC4" i="9"/>
  <c r="Z5" i="9" s="1"/>
  <c r="AC5" i="9" s="1"/>
  <c r="CO4" i="9"/>
  <c r="CL5" i="9" s="1"/>
  <c r="CO5" i="9" s="1"/>
  <c r="CL6" i="9" s="1"/>
  <c r="CO6" i="9" s="1"/>
  <c r="CL7" i="9" s="1"/>
  <c r="CO7" i="9" s="1"/>
  <c r="CL8" i="9" s="1"/>
  <c r="CO8" i="9" s="1"/>
  <c r="CL9" i="9" s="1"/>
  <c r="CO9" i="9" s="1"/>
  <c r="CL10" i="9" s="1"/>
  <c r="CO10" i="9" s="1"/>
  <c r="CL11" i="9" s="1"/>
  <c r="CO11" i="9" s="1"/>
  <c r="CL12" i="9" s="1"/>
  <c r="CO12" i="9" s="1"/>
  <c r="CL13" i="9" s="1"/>
  <c r="CO13" i="9" s="1"/>
  <c r="CL14" i="9" s="1"/>
  <c r="CO14" i="9" s="1"/>
  <c r="CL15" i="9" s="1"/>
  <c r="CO15" i="9" s="1"/>
  <c r="CL16" i="9" s="1"/>
  <c r="CO16" i="9" s="1"/>
  <c r="CL17" i="9" s="1"/>
  <c r="CO17" i="9" s="1"/>
  <c r="CL18" i="9" s="1"/>
  <c r="CO18" i="9" s="1"/>
  <c r="CL19" i="9" s="1"/>
  <c r="CO19" i="9" s="1"/>
  <c r="CL20" i="9" s="1"/>
  <c r="CO20" i="9" s="1"/>
  <c r="CL21" i="9" s="1"/>
  <c r="CO21" i="9" s="1"/>
  <c r="CL22" i="9" s="1"/>
  <c r="CO22" i="9" s="1"/>
  <c r="CL23" i="9" s="1"/>
  <c r="CO23" i="9" s="1"/>
  <c r="CL24" i="9" s="1"/>
  <c r="CO24" i="9" s="1"/>
  <c r="CL25" i="9" s="1"/>
  <c r="CO25" i="9" s="1"/>
  <c r="CL26" i="9" s="1"/>
  <c r="CO26" i="9" s="1"/>
  <c r="CL27" i="9" s="1"/>
  <c r="CO27" i="9" s="1"/>
  <c r="CL28" i="9" s="1"/>
  <c r="CO28" i="9" s="1"/>
  <c r="CL29" i="9" s="1"/>
  <c r="CO29" i="9" s="1"/>
  <c r="CL30" i="9" s="1"/>
  <c r="CO30" i="9" s="1"/>
  <c r="CL31" i="9" s="1"/>
  <c r="CO31" i="9" s="1"/>
  <c r="CL32" i="9" s="1"/>
  <c r="CO32" i="9" s="1"/>
  <c r="CL33" i="9" s="1"/>
  <c r="CO33" i="9" s="1"/>
  <c r="CL34" i="9" s="1"/>
  <c r="CO34" i="9" s="1"/>
  <c r="CL35" i="9" s="1"/>
  <c r="CO35" i="9" s="1"/>
  <c r="CL36" i="9" s="1"/>
  <c r="CO36" i="9" s="1"/>
  <c r="CL37" i="9" s="1"/>
  <c r="CO37" i="9" s="1"/>
  <c r="CL38" i="9" s="1"/>
  <c r="CO38" i="9" s="1"/>
  <c r="CL39" i="9" s="1"/>
  <c r="CO39" i="9" s="1"/>
  <c r="CL40" i="9" s="1"/>
  <c r="CO40" i="9" s="1"/>
  <c r="CL41" i="9" s="1"/>
  <c r="CO41" i="9" s="1"/>
  <c r="CL42" i="9" s="1"/>
  <c r="CO42" i="9" s="1"/>
  <c r="CL43" i="9" s="1"/>
  <c r="CO43" i="9" s="1"/>
  <c r="CL44" i="9" s="1"/>
  <c r="CO44" i="9" s="1"/>
  <c r="CL45" i="9" s="1"/>
  <c r="CO45" i="9" s="1"/>
  <c r="CL46" i="9" s="1"/>
  <c r="CO46" i="9" s="1"/>
  <c r="CL47" i="9" s="1"/>
  <c r="CO47" i="9" s="1"/>
  <c r="CL48" i="9" s="1"/>
  <c r="CO48" i="9" s="1"/>
  <c r="CL49" i="9" s="1"/>
  <c r="CO49" i="9" s="1"/>
  <c r="CL50" i="9" s="1"/>
  <c r="CO50" i="9" s="1"/>
  <c r="CL51" i="9" s="1"/>
  <c r="CO51" i="9" s="1"/>
  <c r="CL52" i="9" s="1"/>
  <c r="CO52" i="9" s="1"/>
  <c r="CL53" i="9" s="1"/>
  <c r="CO53" i="9" s="1"/>
  <c r="CL54" i="9" s="1"/>
  <c r="CO54" i="9" s="1"/>
  <c r="CL55" i="9" s="1"/>
  <c r="CO55" i="9" s="1"/>
  <c r="CL56" i="9" s="1"/>
  <c r="CO56" i="9" s="1"/>
  <c r="CL57" i="9" s="1"/>
  <c r="CO57" i="9" s="1"/>
  <c r="CL58" i="9" s="1"/>
  <c r="CO58" i="9" s="1"/>
  <c r="CL59" i="9" s="1"/>
  <c r="CO59" i="9" s="1"/>
  <c r="CL60" i="9" s="1"/>
  <c r="CO60" i="9" s="1"/>
  <c r="CL61" i="9" s="1"/>
  <c r="CO61" i="9" s="1"/>
  <c r="CL62" i="9" s="1"/>
  <c r="CO62" i="9" s="1"/>
  <c r="CL63" i="9" s="1"/>
  <c r="CO63" i="9" s="1"/>
  <c r="CL64" i="9" s="1"/>
  <c r="CO64" i="9" s="1"/>
  <c r="CL65" i="9" s="1"/>
  <c r="CO65" i="9" s="1"/>
  <c r="CL66" i="9" s="1"/>
  <c r="CO66" i="9" s="1"/>
  <c r="CL67" i="9" s="1"/>
  <c r="CO67" i="9" s="1"/>
  <c r="CL68" i="9" s="1"/>
  <c r="CO68" i="9" s="1"/>
  <c r="CL69" i="9" s="1"/>
  <c r="CO69" i="9" s="1"/>
  <c r="CL70" i="9" s="1"/>
  <c r="CO70" i="9" s="1"/>
  <c r="CL71" i="9" s="1"/>
  <c r="CO71" i="9" s="1"/>
  <c r="CL72" i="9" s="1"/>
  <c r="CO72" i="9" s="1"/>
  <c r="CL73" i="9" s="1"/>
  <c r="CO73" i="9" s="1"/>
  <c r="CL74" i="9" s="1"/>
  <c r="CO74" i="9" s="1"/>
  <c r="CL75" i="9" s="1"/>
  <c r="CO75" i="9" s="1"/>
  <c r="CL76" i="9" s="1"/>
  <c r="CO76" i="9" s="1"/>
  <c r="CL77" i="9" s="1"/>
  <c r="CO77" i="9" s="1"/>
  <c r="CL78" i="9" s="1"/>
  <c r="CO78" i="9" s="1"/>
  <c r="CL79" i="9" s="1"/>
  <c r="CO79" i="9" s="1"/>
  <c r="CL80" i="9" s="1"/>
  <c r="CO80" i="9" s="1"/>
  <c r="CL81" i="9" s="1"/>
  <c r="CO81" i="9" s="1"/>
  <c r="CL82" i="9" s="1"/>
  <c r="CO82" i="9" s="1"/>
  <c r="CL83" i="9" s="1"/>
  <c r="CO83" i="9" s="1"/>
  <c r="CL84" i="9" s="1"/>
  <c r="CO84" i="9" s="1"/>
  <c r="CL85" i="9" s="1"/>
  <c r="CO85" i="9" s="1"/>
  <c r="CL86" i="9" s="1"/>
  <c r="CO86" i="9" s="1"/>
  <c r="CL87" i="9" s="1"/>
  <c r="CO87" i="9" s="1"/>
  <c r="CL88" i="9" s="1"/>
  <c r="CO88" i="9" s="1"/>
  <c r="CL89" i="9" s="1"/>
  <c r="CO89" i="9" s="1"/>
  <c r="CL90" i="9" s="1"/>
  <c r="CO90" i="9" s="1"/>
  <c r="CL91" i="9" s="1"/>
  <c r="CO91" i="9" s="1"/>
  <c r="CL92" i="9" s="1"/>
  <c r="CO92" i="9" s="1"/>
  <c r="CL93" i="9" s="1"/>
  <c r="CO93" i="9" s="1"/>
  <c r="CL94" i="9" s="1"/>
  <c r="CO94" i="9" s="1"/>
  <c r="CL95" i="9" s="1"/>
  <c r="CO95" i="9" s="1"/>
  <c r="CL96" i="9" s="1"/>
  <c r="CO96" i="9" s="1"/>
  <c r="CL97" i="9" s="1"/>
  <c r="CO97" i="9" s="1"/>
  <c r="CL98" i="9" s="1"/>
  <c r="CO98" i="9" s="1"/>
  <c r="CL99" i="9" s="1"/>
  <c r="CO99" i="9" s="1"/>
  <c r="CL100" i="9" s="1"/>
  <c r="CO100" i="9" s="1"/>
  <c r="CL101" i="9" s="1"/>
  <c r="CO101" i="9" s="1"/>
  <c r="CL102" i="9" s="1"/>
  <c r="CO102" i="9" s="1"/>
  <c r="CL103" i="9" s="1"/>
  <c r="CO103" i="9" s="1"/>
  <c r="CL104" i="9" s="1"/>
  <c r="CO104" i="9" s="1"/>
  <c r="CL105" i="9" s="1"/>
  <c r="CO105" i="9" s="1"/>
  <c r="CL106" i="9" s="1"/>
  <c r="CO106" i="9" s="1"/>
  <c r="CL107" i="9" s="1"/>
  <c r="CO107" i="9" s="1"/>
  <c r="CL108" i="9" s="1"/>
  <c r="CO108" i="9" s="1"/>
  <c r="CL109" i="9" s="1"/>
  <c r="CO109" i="9" s="1"/>
  <c r="CL110" i="9" s="1"/>
  <c r="CO110" i="9" s="1"/>
  <c r="CL111" i="9" s="1"/>
  <c r="CO111" i="9" s="1"/>
  <c r="CL112" i="9" s="1"/>
  <c r="CO112" i="9" s="1"/>
  <c r="CL113" i="9" s="1"/>
  <c r="CO113" i="9" s="1"/>
  <c r="CL114" i="9" s="1"/>
  <c r="CO114" i="9" s="1"/>
  <c r="CL115" i="9" s="1"/>
  <c r="CO115" i="9" s="1"/>
  <c r="CL116" i="9" s="1"/>
  <c r="CO116" i="9" s="1"/>
  <c r="CL117" i="9" s="1"/>
  <c r="CO117" i="9" s="1"/>
  <c r="CL118" i="9" s="1"/>
  <c r="CO118" i="9" s="1"/>
  <c r="CL119" i="9" s="1"/>
  <c r="CO119" i="9" s="1"/>
  <c r="CL120" i="9" s="1"/>
  <c r="CO120" i="9" s="1"/>
  <c r="CL121" i="9" s="1"/>
  <c r="CO121" i="9" s="1"/>
  <c r="CL122" i="9" s="1"/>
  <c r="CO122" i="9" s="1"/>
  <c r="CL123" i="9" s="1"/>
  <c r="CO123" i="9" s="1"/>
  <c r="CL124" i="9" s="1"/>
  <c r="CO124" i="9" s="1"/>
  <c r="CL125" i="9" s="1"/>
  <c r="CO125" i="9" s="1"/>
  <c r="CL126" i="9" s="1"/>
  <c r="CO126" i="9" s="1"/>
  <c r="CL127" i="9" s="1"/>
  <c r="CO127" i="9" s="1"/>
  <c r="CL128" i="9" s="1"/>
  <c r="CO128" i="9" s="1"/>
  <c r="CL129" i="9" s="1"/>
  <c r="CO129" i="9" s="1"/>
  <c r="CL130" i="9" s="1"/>
  <c r="CO130" i="9" s="1"/>
  <c r="CL131" i="9" s="1"/>
  <c r="CO131" i="9" s="1"/>
  <c r="CL132" i="9" s="1"/>
  <c r="CO132" i="9" s="1"/>
  <c r="CL133" i="9" s="1"/>
  <c r="CO133" i="9" s="1"/>
  <c r="CL134" i="9" s="1"/>
  <c r="CO134" i="9" s="1"/>
  <c r="CL135" i="9" s="1"/>
  <c r="CO135" i="9" s="1"/>
  <c r="CL136" i="9" s="1"/>
  <c r="CO136" i="9" s="1"/>
  <c r="CL137" i="9" s="1"/>
  <c r="CO137" i="9" s="1"/>
  <c r="CL138" i="9" s="1"/>
  <c r="CO138" i="9" s="1"/>
  <c r="CL139" i="9" s="1"/>
  <c r="CO139" i="9" s="1"/>
  <c r="CL140" i="9" s="1"/>
  <c r="CO140" i="9" s="1"/>
  <c r="CL141" i="9" s="1"/>
  <c r="CO141" i="9" s="1"/>
  <c r="CL142" i="9" s="1"/>
  <c r="CO142" i="9" s="1"/>
  <c r="CL143" i="9" s="1"/>
  <c r="CO143" i="9" s="1"/>
  <c r="CL144" i="9" s="1"/>
  <c r="CO144" i="9" s="1"/>
  <c r="CL145" i="9" s="1"/>
  <c r="CO145" i="9" s="1"/>
  <c r="CL146" i="9" s="1"/>
  <c r="CO146" i="9" s="1"/>
  <c r="CL147" i="9" s="1"/>
  <c r="CO147" i="9" s="1"/>
  <c r="CL148" i="9" s="1"/>
  <c r="CO148" i="9" s="1"/>
  <c r="CL149" i="9" s="1"/>
  <c r="CO149" i="9" s="1"/>
  <c r="CL150" i="9" s="1"/>
  <c r="CO150" i="9" s="1"/>
  <c r="CL151" i="9" s="1"/>
  <c r="CO151" i="9" s="1"/>
  <c r="CL152" i="9" s="1"/>
  <c r="CO152" i="9" s="1"/>
  <c r="CL153" i="9" s="1"/>
  <c r="CO153" i="9" s="1"/>
  <c r="CL154" i="9" s="1"/>
  <c r="CO154" i="9" s="1"/>
  <c r="CL155" i="9" s="1"/>
  <c r="CO155" i="9" s="1"/>
  <c r="CL156" i="9" s="1"/>
  <c r="CO156" i="9" s="1"/>
  <c r="CL157" i="9" s="1"/>
  <c r="CO157" i="9" s="1"/>
  <c r="CL158" i="9" s="1"/>
  <c r="CO158" i="9" s="1"/>
  <c r="CL159" i="9" s="1"/>
  <c r="CO159" i="9" s="1"/>
  <c r="CL160" i="9" s="1"/>
  <c r="CO160" i="9" s="1"/>
  <c r="CL161" i="9" s="1"/>
  <c r="CO161" i="9" s="1"/>
  <c r="CL162" i="9" s="1"/>
  <c r="CO162" i="9" s="1"/>
  <c r="CL163" i="9" s="1"/>
  <c r="CO163" i="9" s="1"/>
  <c r="CL164" i="9" s="1"/>
  <c r="CO164" i="9" s="1"/>
  <c r="CL165" i="9" s="1"/>
  <c r="CO165" i="9" s="1"/>
  <c r="CL166" i="9" s="1"/>
  <c r="CO166" i="9" s="1"/>
  <c r="CL167" i="9" s="1"/>
  <c r="CO167" i="9" s="1"/>
  <c r="CL168" i="9" s="1"/>
  <c r="CO168" i="9" s="1"/>
  <c r="CL169" i="9" s="1"/>
  <c r="CO169" i="9" s="1"/>
  <c r="CL170" i="9" s="1"/>
  <c r="CO170" i="9" s="1"/>
  <c r="CL171" i="9" s="1"/>
  <c r="CO171" i="9" s="1"/>
  <c r="CL172" i="9" s="1"/>
  <c r="CO172" i="9" s="1"/>
  <c r="CL173" i="9" s="1"/>
  <c r="CO173" i="9" s="1"/>
  <c r="CL174" i="9" s="1"/>
  <c r="CO174" i="9" s="1"/>
  <c r="CL175" i="9" s="1"/>
  <c r="CO175" i="9" s="1"/>
  <c r="CL176" i="9" s="1"/>
  <c r="CO176" i="9" s="1"/>
  <c r="CL177" i="9" s="1"/>
  <c r="CO177" i="9" s="1"/>
  <c r="CL178" i="9" s="1"/>
  <c r="CO178" i="9" s="1"/>
  <c r="CL179" i="9" s="1"/>
  <c r="CO179" i="9" s="1"/>
  <c r="CL180" i="9" s="1"/>
  <c r="CO180" i="9" s="1"/>
  <c r="CL181" i="9" s="1"/>
  <c r="CO181" i="9" s="1"/>
  <c r="CL182" i="9" s="1"/>
  <c r="CO182" i="9" s="1"/>
  <c r="CL183" i="9" s="1"/>
  <c r="CO183" i="9" s="1"/>
  <c r="CL184" i="9" s="1"/>
  <c r="CO184" i="9" s="1"/>
  <c r="CL185" i="9" s="1"/>
  <c r="CO185" i="9" s="1"/>
  <c r="CL186" i="9" s="1"/>
  <c r="CO186" i="9" s="1"/>
  <c r="CL187" i="9" s="1"/>
  <c r="CO187" i="9" s="1"/>
  <c r="CL188" i="9" s="1"/>
  <c r="CO188" i="9" s="1"/>
  <c r="CL189" i="9" s="1"/>
  <c r="CO189" i="9" s="1"/>
  <c r="CL190" i="9" s="1"/>
  <c r="CO190" i="9" s="1"/>
  <c r="CL191" i="9" s="1"/>
  <c r="CO191" i="9" s="1"/>
  <c r="CL192" i="9" s="1"/>
  <c r="CO192" i="9" s="1"/>
  <c r="CL193" i="9" s="1"/>
  <c r="CO193" i="9" s="1"/>
  <c r="CL194" i="9" s="1"/>
  <c r="CO194" i="9" s="1"/>
  <c r="CL195" i="9" s="1"/>
  <c r="CO195" i="9" s="1"/>
  <c r="CL196" i="9" s="1"/>
  <c r="CO196" i="9" s="1"/>
  <c r="CL197" i="9" s="1"/>
  <c r="CO197" i="9" s="1"/>
  <c r="CL198" i="9" s="1"/>
  <c r="CO198" i="9" s="1"/>
  <c r="CL199" i="9" s="1"/>
  <c r="CO199" i="9" s="1"/>
  <c r="CL200" i="9" s="1"/>
  <c r="CO200" i="9" s="1"/>
  <c r="CL201" i="9" s="1"/>
  <c r="CO201" i="9" s="1"/>
  <c r="CL202" i="9" s="1"/>
  <c r="CO202" i="9" s="1"/>
  <c r="CL203" i="9" s="1"/>
  <c r="CO203" i="9" s="1"/>
  <c r="CL204" i="9" s="1"/>
  <c r="CO204" i="9" s="1"/>
  <c r="CL205" i="9" s="1"/>
  <c r="CO205" i="9" s="1"/>
  <c r="CL206" i="9" s="1"/>
  <c r="CO206" i="9" s="1"/>
  <c r="CL207" i="9" s="1"/>
  <c r="CO207" i="9" s="1"/>
  <c r="CL208" i="9" s="1"/>
  <c r="CO208" i="9" s="1"/>
  <c r="CL209" i="9" s="1"/>
  <c r="CO209" i="9" s="1"/>
  <c r="CL210" i="9" s="1"/>
  <c r="CO210" i="9" s="1"/>
  <c r="CL211" i="9" s="1"/>
  <c r="CO211" i="9" s="1"/>
  <c r="CL212" i="9" s="1"/>
  <c r="CO212" i="9" s="1"/>
  <c r="CL213" i="9" s="1"/>
  <c r="CO213" i="9" s="1"/>
  <c r="CL214" i="9" s="1"/>
  <c r="CO214" i="9" s="1"/>
  <c r="CL215" i="9" s="1"/>
  <c r="CO215" i="9" s="1"/>
  <c r="CL216" i="9" s="1"/>
  <c r="CO216" i="9" s="1"/>
  <c r="CL217" i="9" s="1"/>
  <c r="CO217" i="9" s="1"/>
  <c r="CL218" i="9" s="1"/>
  <c r="CO218" i="9" s="1"/>
  <c r="CL219" i="9" s="1"/>
  <c r="CO219" i="9" s="1"/>
  <c r="CL220" i="9" s="1"/>
  <c r="CO220" i="9" s="1"/>
  <c r="CL221" i="9" s="1"/>
  <c r="CO221" i="9" s="1"/>
  <c r="CL222" i="9" s="1"/>
  <c r="CO222" i="9" s="1"/>
  <c r="CL223" i="9" s="1"/>
  <c r="CO223" i="9" s="1"/>
  <c r="CL224" i="9" s="1"/>
  <c r="CO224" i="9" s="1"/>
  <c r="CL225" i="9" s="1"/>
  <c r="CO225" i="9" s="1"/>
  <c r="CL226" i="9" s="1"/>
  <c r="CO226" i="9" s="1"/>
  <c r="CL227" i="9" s="1"/>
  <c r="CO227" i="9" s="1"/>
  <c r="CL228" i="9" s="1"/>
  <c r="CO228" i="9" s="1"/>
  <c r="CL229" i="9" s="1"/>
  <c r="CO229" i="9" s="1"/>
  <c r="CL230" i="9" s="1"/>
  <c r="CO230" i="9" s="1"/>
  <c r="CL231" i="9" s="1"/>
  <c r="CO231" i="9" s="1"/>
  <c r="CL232" i="9" s="1"/>
  <c r="CO232" i="9" s="1"/>
  <c r="CL233" i="9" s="1"/>
  <c r="CO233" i="9" s="1"/>
  <c r="CL234" i="9" s="1"/>
  <c r="CO234" i="9" s="1"/>
  <c r="CL235" i="9" s="1"/>
  <c r="CO235" i="9" s="1"/>
  <c r="CL236" i="9" s="1"/>
  <c r="CO236" i="9" s="1"/>
  <c r="CL237" i="9" s="1"/>
  <c r="CO237" i="9" s="1"/>
  <c r="CL238" i="9" s="1"/>
  <c r="CO238" i="9" s="1"/>
  <c r="CL239" i="9" s="1"/>
  <c r="CO239" i="9" s="1"/>
  <c r="CL240" i="9" s="1"/>
  <c r="CO240" i="9" s="1"/>
  <c r="CL241" i="9" s="1"/>
  <c r="CO241" i="9" s="1"/>
  <c r="CL242" i="9" s="1"/>
  <c r="CO242" i="9" s="1"/>
  <c r="CL243" i="9" s="1"/>
  <c r="CO243" i="9" s="1"/>
  <c r="CL244" i="9" s="1"/>
  <c r="CO244" i="9" s="1"/>
  <c r="CL245" i="9" s="1"/>
  <c r="CO245" i="9" s="1"/>
  <c r="CL246" i="9" s="1"/>
  <c r="CO246" i="9" s="1"/>
  <c r="CL247" i="9" s="1"/>
  <c r="CO247" i="9" s="1"/>
  <c r="CL248" i="9" s="1"/>
  <c r="CO248" i="9" s="1"/>
  <c r="CL249" i="9" s="1"/>
  <c r="CO249" i="9" s="1"/>
  <c r="CL250" i="9" s="1"/>
  <c r="CO250" i="9" s="1"/>
  <c r="CL251" i="9" s="1"/>
  <c r="CO251" i="9" s="1"/>
  <c r="CL252" i="9" s="1"/>
  <c r="CO252" i="9" s="1"/>
  <c r="CL253" i="9" s="1"/>
  <c r="CO253" i="9" s="1"/>
  <c r="CL254" i="9" s="1"/>
  <c r="CO254" i="9" s="1"/>
  <c r="CL255" i="9" s="1"/>
  <c r="CO255" i="9" s="1"/>
  <c r="CL256" i="9" s="1"/>
  <c r="CO256" i="9" s="1"/>
  <c r="CL257" i="9" s="1"/>
  <c r="CO257" i="9" s="1"/>
  <c r="CL258" i="9" s="1"/>
  <c r="CO258" i="9" s="1"/>
  <c r="CL259" i="9" s="1"/>
  <c r="CO259" i="9" s="1"/>
  <c r="CL260" i="9" s="1"/>
  <c r="CO260" i="9" s="1"/>
  <c r="CL261" i="9" s="1"/>
  <c r="CO261" i="9" s="1"/>
  <c r="CL262" i="9" s="1"/>
  <c r="CO262" i="9" s="1"/>
  <c r="CL263" i="9" s="1"/>
  <c r="CO263" i="9" s="1"/>
  <c r="CL264" i="9" s="1"/>
  <c r="CO264" i="9" s="1"/>
  <c r="CL265" i="9" s="1"/>
  <c r="CO265" i="9" s="1"/>
  <c r="CL266" i="9" s="1"/>
  <c r="CO266" i="9" s="1"/>
  <c r="CL267" i="9" s="1"/>
  <c r="CO267" i="9" s="1"/>
  <c r="CL268" i="9" s="1"/>
  <c r="CO268" i="9" s="1"/>
  <c r="CL269" i="9" s="1"/>
  <c r="CO269" i="9" s="1"/>
  <c r="CL270" i="9" s="1"/>
  <c r="CO270" i="9" s="1"/>
  <c r="CL271" i="9" s="1"/>
  <c r="CO271" i="9" s="1"/>
  <c r="CL272" i="9" s="1"/>
  <c r="CO272" i="9" s="1"/>
  <c r="CL273" i="9" s="1"/>
  <c r="CO273" i="9" s="1"/>
  <c r="CL274" i="9" s="1"/>
  <c r="CO274" i="9" s="1"/>
  <c r="CL275" i="9" s="1"/>
  <c r="CO275" i="9" s="1"/>
  <c r="CL276" i="9" s="1"/>
  <c r="CO276" i="9" s="1"/>
  <c r="CL277" i="9" s="1"/>
  <c r="CO277" i="9" s="1"/>
  <c r="CL278" i="9" s="1"/>
  <c r="CO278" i="9" s="1"/>
  <c r="CL279" i="9" s="1"/>
  <c r="CO279" i="9" s="1"/>
  <c r="CL280" i="9" s="1"/>
  <c r="CO280" i="9" s="1"/>
  <c r="CL281" i="9" s="1"/>
  <c r="CO281" i="9" s="1"/>
  <c r="CL282" i="9" s="1"/>
  <c r="CO282" i="9" s="1"/>
  <c r="CL283" i="9" s="1"/>
  <c r="CO283" i="9" s="1"/>
  <c r="CL284" i="9" s="1"/>
  <c r="CO284" i="9" s="1"/>
  <c r="CL285" i="9" s="1"/>
  <c r="CO285" i="9" s="1"/>
  <c r="CL286" i="9" s="1"/>
  <c r="CO286" i="9" s="1"/>
  <c r="CL287" i="9" s="1"/>
  <c r="CO287" i="9" s="1"/>
  <c r="CL288" i="9" s="1"/>
  <c r="CO288" i="9" s="1"/>
  <c r="CL289" i="9" s="1"/>
  <c r="CO289" i="9" s="1"/>
  <c r="CL290" i="9" s="1"/>
  <c r="CO290" i="9" s="1"/>
  <c r="CL291" i="9" s="1"/>
  <c r="CO291" i="9" s="1"/>
  <c r="CL292" i="9" s="1"/>
  <c r="CO292" i="9" s="1"/>
  <c r="CL293" i="9" s="1"/>
  <c r="CO293" i="9" s="1"/>
  <c r="CL294" i="9" s="1"/>
  <c r="CO294" i="9" s="1"/>
  <c r="CL295" i="9" s="1"/>
  <c r="CO295" i="9" s="1"/>
  <c r="CL296" i="9" s="1"/>
  <c r="CO296" i="9" s="1"/>
  <c r="CL297" i="9" s="1"/>
  <c r="CO297" i="9" s="1"/>
  <c r="CL298" i="9" s="1"/>
  <c r="CO298" i="9" s="1"/>
  <c r="CL299" i="9" s="1"/>
  <c r="CO299" i="9" s="1"/>
  <c r="CL300" i="9" s="1"/>
  <c r="CO300" i="9" s="1"/>
  <c r="CL301" i="9" s="1"/>
  <c r="CO301" i="9" s="1"/>
  <c r="CL302" i="9" s="1"/>
  <c r="CO302" i="9" s="1"/>
  <c r="CL303" i="9" s="1"/>
  <c r="CO303" i="9" s="1"/>
  <c r="CL304" i="9" s="1"/>
  <c r="CO304" i="9" s="1"/>
  <c r="CL305" i="9" s="1"/>
  <c r="CO305" i="9" s="1"/>
  <c r="CL306" i="9" s="1"/>
  <c r="CO306" i="9" s="1"/>
  <c r="CL307" i="9" s="1"/>
  <c r="CO307" i="9" s="1"/>
  <c r="CL308" i="9" s="1"/>
  <c r="CO308" i="9" s="1"/>
  <c r="CL309" i="9" s="1"/>
  <c r="CO309" i="9" s="1"/>
  <c r="CL310" i="9" s="1"/>
  <c r="CO310" i="9" s="1"/>
  <c r="CL311" i="9" s="1"/>
  <c r="CO311" i="9" s="1"/>
  <c r="CL312" i="9" s="1"/>
  <c r="CO312" i="9" s="1"/>
  <c r="CL313" i="9" s="1"/>
  <c r="CO313" i="9" s="1"/>
  <c r="CL314" i="9" s="1"/>
  <c r="CO314" i="9" s="1"/>
  <c r="CL315" i="9" s="1"/>
  <c r="CO315" i="9" s="1"/>
  <c r="CL316" i="9" s="1"/>
  <c r="CO316" i="9" s="1"/>
  <c r="CL317" i="9" s="1"/>
  <c r="CO317" i="9" s="1"/>
  <c r="CL318" i="9" s="1"/>
  <c r="CO318" i="9" s="1"/>
  <c r="CL319" i="9" s="1"/>
  <c r="CO319" i="9" s="1"/>
  <c r="CL320" i="9" s="1"/>
  <c r="CO320" i="9" s="1"/>
  <c r="CL321" i="9" s="1"/>
  <c r="CO321" i="9" s="1"/>
  <c r="CL322" i="9" s="1"/>
  <c r="CO322" i="9" s="1"/>
  <c r="CL323" i="9" s="1"/>
  <c r="CO323" i="9" s="1"/>
  <c r="CL324" i="9" s="1"/>
  <c r="CO324" i="9" s="1"/>
  <c r="CL325" i="9" s="1"/>
  <c r="CO325" i="9" s="1"/>
  <c r="CL326" i="9" s="1"/>
  <c r="CO326" i="9" s="1"/>
  <c r="CL327" i="9" s="1"/>
  <c r="CO327" i="9" s="1"/>
  <c r="CL328" i="9" s="1"/>
  <c r="CO328" i="9" s="1"/>
  <c r="CL329" i="9" s="1"/>
  <c r="CO329" i="9" s="1"/>
  <c r="CL330" i="9" s="1"/>
  <c r="CO330" i="9" s="1"/>
  <c r="CL331" i="9" s="1"/>
  <c r="CO331" i="9" s="1"/>
  <c r="CL332" i="9" s="1"/>
  <c r="CO332" i="9" s="1"/>
  <c r="CL333" i="9" s="1"/>
  <c r="CO333" i="9" s="1"/>
  <c r="CL334" i="9" s="1"/>
  <c r="CO334" i="9" s="1"/>
  <c r="CL335" i="9" s="1"/>
  <c r="CO335" i="9" s="1"/>
  <c r="CL336" i="9" s="1"/>
  <c r="CO336" i="9" s="1"/>
  <c r="CL337" i="9" s="1"/>
  <c r="CO337" i="9" s="1"/>
  <c r="CL338" i="9" s="1"/>
  <c r="CO338" i="9" s="1"/>
  <c r="CL339" i="9" s="1"/>
  <c r="CO339" i="9" s="1"/>
  <c r="CL340" i="9" s="1"/>
  <c r="CO340" i="9" s="1"/>
  <c r="CL341" i="9" s="1"/>
  <c r="CO341" i="9" s="1"/>
  <c r="CL342" i="9" s="1"/>
  <c r="CO342" i="9" s="1"/>
  <c r="CL343" i="9" s="1"/>
  <c r="CO343" i="9" s="1"/>
  <c r="CL344" i="9" s="1"/>
  <c r="CO344" i="9" s="1"/>
  <c r="CL345" i="9" s="1"/>
  <c r="CO345" i="9" s="1"/>
  <c r="CL346" i="9" s="1"/>
  <c r="CO346" i="9" s="1"/>
  <c r="CL347" i="9" s="1"/>
  <c r="CO347" i="9" s="1"/>
  <c r="CL348" i="9" s="1"/>
  <c r="CO348" i="9" s="1"/>
  <c r="CL349" i="9" s="1"/>
  <c r="CO349" i="9" s="1"/>
  <c r="CL350" i="9" s="1"/>
  <c r="CO350" i="9" s="1"/>
  <c r="CL351" i="9" s="1"/>
  <c r="CO351" i="9" s="1"/>
  <c r="CL352" i="9" s="1"/>
  <c r="CO352" i="9" s="1"/>
  <c r="CL353" i="9" s="1"/>
  <c r="CO353" i="9" s="1"/>
  <c r="CL354" i="9" s="1"/>
  <c r="CO354" i="9" s="1"/>
  <c r="CL355" i="9" s="1"/>
  <c r="CO355" i="9" s="1"/>
  <c r="CL356" i="9" s="1"/>
  <c r="CO356" i="9" s="1"/>
  <c r="CL357" i="9" s="1"/>
  <c r="CO357" i="9" s="1"/>
  <c r="CL358" i="9" s="1"/>
  <c r="CO358" i="9" s="1"/>
  <c r="CL359" i="9" s="1"/>
  <c r="CO359" i="9" s="1"/>
  <c r="CL360" i="9" s="1"/>
  <c r="CO360" i="9" s="1"/>
  <c r="CL361" i="9" s="1"/>
  <c r="CO361" i="9" s="1"/>
  <c r="CL362" i="9" s="1"/>
  <c r="CO362" i="9" s="1"/>
  <c r="CL363" i="9" s="1"/>
  <c r="CO363" i="9" s="1"/>
  <c r="CL364" i="9" s="1"/>
  <c r="CO364" i="9" s="1"/>
  <c r="CL365" i="9" s="1"/>
  <c r="CO365" i="9" s="1"/>
  <c r="CL366" i="9" s="1"/>
  <c r="CO366" i="9" s="1"/>
  <c r="CL367" i="9" s="1"/>
  <c r="CO367" i="9" s="1"/>
  <c r="CL368" i="9" s="1"/>
  <c r="CO368" i="9" s="1"/>
  <c r="AW5" i="9"/>
  <c r="AT6" i="9" s="1"/>
  <c r="AW6" i="9" s="1"/>
  <c r="AT7" i="9" s="1"/>
  <c r="AW7" i="9" s="1"/>
  <c r="AT8" i="9" s="1"/>
  <c r="AW8" i="9" s="1"/>
  <c r="AT9" i="9" s="1"/>
  <c r="AW9" i="9" s="1"/>
  <c r="AT10" i="9" s="1"/>
  <c r="AW10" i="9" s="1"/>
  <c r="AT11" i="9" s="1"/>
  <c r="AW11" i="9" s="1"/>
  <c r="AT12" i="9" s="1"/>
  <c r="AW12" i="9" s="1"/>
  <c r="AT13" i="9" s="1"/>
  <c r="AW13" i="9" s="1"/>
  <c r="AT14" i="9" s="1"/>
  <c r="AW14" i="9" s="1"/>
  <c r="AT15" i="9" s="1"/>
  <c r="AW15" i="9" s="1"/>
  <c r="AT16" i="9" s="1"/>
  <c r="AW16" i="9" s="1"/>
  <c r="AT17" i="9" s="1"/>
  <c r="AW17" i="9" s="1"/>
  <c r="AT18" i="9" s="1"/>
  <c r="AW18" i="9" s="1"/>
  <c r="AT19" i="9" s="1"/>
  <c r="AW19" i="9" s="1"/>
  <c r="AT20" i="9" s="1"/>
  <c r="AW20" i="9" s="1"/>
  <c r="AT21" i="9" s="1"/>
  <c r="AW21" i="9" s="1"/>
  <c r="AT22" i="9" s="1"/>
  <c r="AW22" i="9" s="1"/>
  <c r="AT23" i="9" s="1"/>
  <c r="AW23" i="9" s="1"/>
  <c r="AT24" i="9" s="1"/>
  <c r="AW24" i="9" s="1"/>
  <c r="AT25" i="9" s="1"/>
  <c r="AW25" i="9" s="1"/>
  <c r="AT26" i="9" s="1"/>
  <c r="AW26" i="9" s="1"/>
  <c r="AT27" i="9" s="1"/>
  <c r="AW27" i="9" s="1"/>
  <c r="AT28" i="9" s="1"/>
  <c r="AW28" i="9" s="1"/>
  <c r="AT29" i="9" s="1"/>
  <c r="AW29" i="9" s="1"/>
  <c r="AT30" i="9" s="1"/>
  <c r="AW30" i="9" s="1"/>
  <c r="AT31" i="9" s="1"/>
  <c r="AW31" i="9" s="1"/>
  <c r="AT32" i="9" s="1"/>
  <c r="AW32" i="9" s="1"/>
  <c r="AT33" i="9" s="1"/>
  <c r="AW33" i="9" s="1"/>
  <c r="AT34" i="9" s="1"/>
  <c r="AW34" i="9" s="1"/>
  <c r="AT35" i="9" s="1"/>
  <c r="AW35" i="9" s="1"/>
  <c r="AT36" i="9" s="1"/>
  <c r="AW36" i="9" s="1"/>
  <c r="AT37" i="9" s="1"/>
  <c r="AW37" i="9" s="1"/>
  <c r="AT38" i="9" s="1"/>
  <c r="AW38" i="9" s="1"/>
  <c r="AT39" i="9" s="1"/>
  <c r="AW39" i="9" s="1"/>
  <c r="AT40" i="9" s="1"/>
  <c r="AW40" i="9" s="1"/>
  <c r="AT41" i="9" s="1"/>
  <c r="AW41" i="9" s="1"/>
  <c r="AT42" i="9" s="1"/>
  <c r="AW42" i="9" s="1"/>
  <c r="AT43" i="9" s="1"/>
  <c r="AW43" i="9" s="1"/>
  <c r="AT44" i="9" s="1"/>
  <c r="AW44" i="9" s="1"/>
  <c r="AT45" i="9" s="1"/>
  <c r="AW45" i="9" s="1"/>
  <c r="AT46" i="9" s="1"/>
  <c r="AW46" i="9" s="1"/>
  <c r="AT47" i="9" s="1"/>
  <c r="AW47" i="9" s="1"/>
  <c r="AT48" i="9" s="1"/>
  <c r="AW48" i="9" s="1"/>
  <c r="AT49" i="9" s="1"/>
  <c r="AW49" i="9" s="1"/>
  <c r="AT50" i="9" s="1"/>
  <c r="AW50" i="9" s="1"/>
  <c r="AT51" i="9" s="1"/>
  <c r="AW51" i="9" s="1"/>
  <c r="AT52" i="9" s="1"/>
  <c r="AW52" i="9" s="1"/>
  <c r="AT53" i="9" s="1"/>
  <c r="AW53" i="9" s="1"/>
  <c r="AT54" i="9" s="1"/>
  <c r="AW54" i="9" s="1"/>
  <c r="AT55" i="9" s="1"/>
  <c r="AW55" i="9" s="1"/>
  <c r="AT56" i="9" s="1"/>
  <c r="AW56" i="9" s="1"/>
  <c r="AT57" i="9" s="1"/>
  <c r="AW57" i="9" s="1"/>
  <c r="AT58" i="9" s="1"/>
  <c r="AW58" i="9" s="1"/>
  <c r="AT59" i="9" s="1"/>
  <c r="AW59" i="9" s="1"/>
  <c r="AT60" i="9" s="1"/>
  <c r="AW60" i="9" s="1"/>
  <c r="AT61" i="9" s="1"/>
  <c r="AW61" i="9" s="1"/>
  <c r="AT62" i="9" s="1"/>
  <c r="AW62" i="9" s="1"/>
  <c r="AT63" i="9" s="1"/>
  <c r="AW63" i="9" s="1"/>
  <c r="AT64" i="9" s="1"/>
  <c r="AW64" i="9" s="1"/>
  <c r="AT65" i="9" s="1"/>
  <c r="AW65" i="9" s="1"/>
  <c r="AT66" i="9" s="1"/>
  <c r="AW66" i="9" s="1"/>
  <c r="AT67" i="9" s="1"/>
  <c r="AW67" i="9" s="1"/>
  <c r="AT68" i="9" s="1"/>
  <c r="AW68" i="9" s="1"/>
  <c r="AT69" i="9" s="1"/>
  <c r="AW69" i="9" s="1"/>
  <c r="AT70" i="9" s="1"/>
  <c r="AW70" i="9" s="1"/>
  <c r="AT71" i="9" s="1"/>
  <c r="AW71" i="9" s="1"/>
  <c r="AT72" i="9" s="1"/>
  <c r="AW72" i="9" s="1"/>
  <c r="AT73" i="9" s="1"/>
  <c r="AW73" i="9" s="1"/>
  <c r="AT74" i="9" s="1"/>
  <c r="AW74" i="9" s="1"/>
  <c r="AT75" i="9" s="1"/>
  <c r="AW75" i="9" s="1"/>
  <c r="AT76" i="9" s="1"/>
  <c r="AW76" i="9" s="1"/>
  <c r="AT77" i="9" s="1"/>
  <c r="AW77" i="9" s="1"/>
  <c r="AT78" i="9" s="1"/>
  <c r="AW78" i="9" s="1"/>
  <c r="AT79" i="9" s="1"/>
  <c r="AW79" i="9" s="1"/>
  <c r="AT80" i="9" s="1"/>
  <c r="AW80" i="9" s="1"/>
  <c r="AT81" i="9" s="1"/>
  <c r="AW81" i="9" s="1"/>
  <c r="AT82" i="9" s="1"/>
  <c r="AW82" i="9" s="1"/>
  <c r="AT83" i="9" s="1"/>
  <c r="AW83" i="9" s="1"/>
  <c r="AT84" i="9" s="1"/>
  <c r="AW84" i="9" s="1"/>
  <c r="AT85" i="9" s="1"/>
  <c r="AW85" i="9" s="1"/>
  <c r="AT86" i="9" s="1"/>
  <c r="AW86" i="9" s="1"/>
  <c r="AT87" i="9" s="1"/>
  <c r="AW87" i="9" s="1"/>
  <c r="AT88" i="9" s="1"/>
  <c r="AW88" i="9" s="1"/>
  <c r="AT89" i="9" s="1"/>
  <c r="AW89" i="9" s="1"/>
  <c r="AT90" i="9" s="1"/>
  <c r="AW90" i="9" s="1"/>
  <c r="AT91" i="9" s="1"/>
  <c r="AW91" i="9" s="1"/>
  <c r="AT92" i="9" s="1"/>
  <c r="AW92" i="9" s="1"/>
  <c r="AT93" i="9" s="1"/>
  <c r="AW93" i="9" s="1"/>
  <c r="AT94" i="9" s="1"/>
  <c r="AW94" i="9" s="1"/>
  <c r="AT95" i="9" s="1"/>
  <c r="AW95" i="9" s="1"/>
  <c r="AT96" i="9" s="1"/>
  <c r="AW96" i="9" s="1"/>
  <c r="AT97" i="9" s="1"/>
  <c r="AW97" i="9" s="1"/>
  <c r="AT98" i="9" s="1"/>
  <c r="AW98" i="9" s="1"/>
  <c r="AT99" i="9" s="1"/>
  <c r="AW99" i="9" s="1"/>
  <c r="AT100" i="9" s="1"/>
  <c r="AW100" i="9" s="1"/>
  <c r="AT101" i="9" s="1"/>
  <c r="AW101" i="9" s="1"/>
  <c r="AT102" i="9" s="1"/>
  <c r="AW102" i="9" s="1"/>
  <c r="AT103" i="9" s="1"/>
  <c r="AW103" i="9" s="1"/>
  <c r="AT104" i="9" s="1"/>
  <c r="AW104" i="9" s="1"/>
  <c r="AT105" i="9" s="1"/>
  <c r="AW105" i="9" s="1"/>
  <c r="AT106" i="9" s="1"/>
  <c r="AW106" i="9" s="1"/>
  <c r="AT107" i="9" s="1"/>
  <c r="AW107" i="9" s="1"/>
  <c r="AT108" i="9" s="1"/>
  <c r="AW108" i="9" s="1"/>
  <c r="AT109" i="9" s="1"/>
  <c r="AW109" i="9" s="1"/>
  <c r="AT110" i="9" s="1"/>
  <c r="AW110" i="9" s="1"/>
  <c r="AT111" i="9" s="1"/>
  <c r="AW111" i="9" s="1"/>
  <c r="AT112" i="9" s="1"/>
  <c r="AW112" i="9" s="1"/>
  <c r="AT113" i="9" s="1"/>
  <c r="AW113" i="9" s="1"/>
  <c r="AT114" i="9" s="1"/>
  <c r="AW114" i="9" s="1"/>
  <c r="AT115" i="9" s="1"/>
  <c r="AW115" i="9" s="1"/>
  <c r="AT116" i="9" s="1"/>
  <c r="AW116" i="9" s="1"/>
  <c r="AT117" i="9" s="1"/>
  <c r="AW117" i="9" s="1"/>
  <c r="AT118" i="9" s="1"/>
  <c r="AW118" i="9" s="1"/>
  <c r="AT119" i="9" s="1"/>
  <c r="AW119" i="9" s="1"/>
  <c r="AT120" i="9" s="1"/>
  <c r="AW120" i="9" s="1"/>
  <c r="AT121" i="9" s="1"/>
  <c r="AW121" i="9" s="1"/>
  <c r="AT122" i="9" s="1"/>
  <c r="AW122" i="9" s="1"/>
  <c r="AT123" i="9" s="1"/>
  <c r="AW123" i="9" s="1"/>
  <c r="AT124" i="9" s="1"/>
  <c r="AW124" i="9" s="1"/>
  <c r="AT125" i="9" s="1"/>
  <c r="AW125" i="9" s="1"/>
  <c r="AT126" i="9" s="1"/>
  <c r="AW126" i="9" s="1"/>
  <c r="AT127" i="9" s="1"/>
  <c r="AW127" i="9" s="1"/>
  <c r="AT128" i="9" s="1"/>
  <c r="AW128" i="9" s="1"/>
  <c r="AT129" i="9" s="1"/>
  <c r="AW129" i="9" s="1"/>
  <c r="AT130" i="9" s="1"/>
  <c r="AW130" i="9" s="1"/>
  <c r="AT131" i="9" s="1"/>
  <c r="AW131" i="9" s="1"/>
  <c r="AT132" i="9" s="1"/>
  <c r="AW132" i="9" s="1"/>
  <c r="AT133" i="9" s="1"/>
  <c r="AW133" i="9" s="1"/>
  <c r="AT134" i="9" s="1"/>
  <c r="AW134" i="9" s="1"/>
  <c r="AT135" i="9" s="1"/>
  <c r="AW135" i="9" s="1"/>
  <c r="AT136" i="9" s="1"/>
  <c r="AW136" i="9" s="1"/>
  <c r="AT137" i="9" s="1"/>
  <c r="AW137" i="9" s="1"/>
  <c r="AT138" i="9" s="1"/>
  <c r="AW138" i="9" s="1"/>
  <c r="AT139" i="9" s="1"/>
  <c r="AW139" i="9" s="1"/>
  <c r="AT140" i="9" s="1"/>
  <c r="AW140" i="9" s="1"/>
  <c r="AT141" i="9" s="1"/>
  <c r="AW141" i="9" s="1"/>
  <c r="AT142" i="9" s="1"/>
  <c r="AW142" i="9" s="1"/>
  <c r="AT143" i="9" s="1"/>
  <c r="AW143" i="9" s="1"/>
  <c r="AT144" i="9" s="1"/>
  <c r="AW144" i="9" s="1"/>
  <c r="AT145" i="9" s="1"/>
  <c r="AW145" i="9" s="1"/>
  <c r="AT146" i="9" s="1"/>
  <c r="AW146" i="9" s="1"/>
  <c r="AT147" i="9" s="1"/>
  <c r="AW147" i="9" s="1"/>
  <c r="AT148" i="9" s="1"/>
  <c r="AW148" i="9" s="1"/>
  <c r="AT149" i="9" s="1"/>
  <c r="AW149" i="9" s="1"/>
  <c r="AT150" i="9" s="1"/>
  <c r="AW150" i="9" s="1"/>
  <c r="AT151" i="9" s="1"/>
  <c r="AW151" i="9" s="1"/>
  <c r="AT152" i="9" s="1"/>
  <c r="AW152" i="9" s="1"/>
  <c r="AT153" i="9" s="1"/>
  <c r="AW153" i="9" s="1"/>
  <c r="AT154" i="9" s="1"/>
  <c r="AW154" i="9" s="1"/>
  <c r="AT155" i="9" s="1"/>
  <c r="AW155" i="9" s="1"/>
  <c r="AT156" i="9" s="1"/>
  <c r="AW156" i="9" s="1"/>
  <c r="AT157" i="9" s="1"/>
  <c r="AW157" i="9" s="1"/>
  <c r="AT158" i="9" s="1"/>
  <c r="AW158" i="9" s="1"/>
  <c r="AT159" i="9" s="1"/>
  <c r="AW159" i="9" s="1"/>
  <c r="AT160" i="9" s="1"/>
  <c r="AW160" i="9" s="1"/>
  <c r="AT161" i="9" s="1"/>
  <c r="AW161" i="9" s="1"/>
  <c r="AT162" i="9" s="1"/>
  <c r="AW162" i="9" s="1"/>
  <c r="AT163" i="9" s="1"/>
  <c r="AW163" i="9" s="1"/>
  <c r="AT164" i="9" s="1"/>
  <c r="AW164" i="9" s="1"/>
  <c r="AT165" i="9" s="1"/>
  <c r="AW165" i="9" s="1"/>
  <c r="AT166" i="9" s="1"/>
  <c r="AW166" i="9" s="1"/>
  <c r="AT167" i="9" s="1"/>
  <c r="AW167" i="9" s="1"/>
  <c r="AT168" i="9" s="1"/>
  <c r="AW168" i="9" s="1"/>
  <c r="AT169" i="9" s="1"/>
  <c r="AW169" i="9" s="1"/>
  <c r="AT170" i="9" s="1"/>
  <c r="AW170" i="9" s="1"/>
  <c r="AT171" i="9" s="1"/>
  <c r="AW171" i="9" s="1"/>
  <c r="AT172" i="9" s="1"/>
  <c r="AW172" i="9" s="1"/>
  <c r="AT173" i="9" s="1"/>
  <c r="AW173" i="9" s="1"/>
  <c r="AT174" i="9" s="1"/>
  <c r="AW174" i="9" s="1"/>
  <c r="AT175" i="9" s="1"/>
  <c r="AW175" i="9" s="1"/>
  <c r="AT176" i="9" s="1"/>
  <c r="AW176" i="9" s="1"/>
  <c r="AT177" i="9" s="1"/>
  <c r="AW177" i="9" s="1"/>
  <c r="AT178" i="9" s="1"/>
  <c r="AW178" i="9" s="1"/>
  <c r="AT179" i="9" s="1"/>
  <c r="AW179" i="9" s="1"/>
  <c r="AT180" i="9" s="1"/>
  <c r="AW180" i="9" s="1"/>
  <c r="AT181" i="9" s="1"/>
  <c r="AW181" i="9" s="1"/>
  <c r="AT182" i="9" s="1"/>
  <c r="AW182" i="9" s="1"/>
  <c r="AT183" i="9" s="1"/>
  <c r="AW183" i="9" s="1"/>
  <c r="AT184" i="9" s="1"/>
  <c r="AW184" i="9" s="1"/>
  <c r="AT185" i="9" s="1"/>
  <c r="AW185" i="9" s="1"/>
  <c r="AT186" i="9" s="1"/>
  <c r="AW186" i="9" s="1"/>
  <c r="AT187" i="9" s="1"/>
  <c r="AW187" i="9" s="1"/>
  <c r="AT188" i="9" s="1"/>
  <c r="AW188" i="9" s="1"/>
  <c r="AT189" i="9" s="1"/>
  <c r="AW189" i="9" s="1"/>
  <c r="AT190" i="9" s="1"/>
  <c r="AW190" i="9" s="1"/>
  <c r="AT191" i="9" s="1"/>
  <c r="AW191" i="9" s="1"/>
  <c r="AT192" i="9" s="1"/>
  <c r="AW192" i="9" s="1"/>
  <c r="AT193" i="9" s="1"/>
  <c r="AW193" i="9" s="1"/>
  <c r="AT194" i="9" s="1"/>
  <c r="AW194" i="9" s="1"/>
  <c r="AT195" i="9" s="1"/>
  <c r="AW195" i="9" s="1"/>
  <c r="AT196" i="9" s="1"/>
  <c r="AW196" i="9" s="1"/>
  <c r="AT197" i="9" s="1"/>
  <c r="AW197" i="9" s="1"/>
  <c r="AT198" i="9" s="1"/>
  <c r="AW198" i="9" s="1"/>
  <c r="AT199" i="9" s="1"/>
  <c r="AW199" i="9" s="1"/>
  <c r="AT200" i="9" s="1"/>
  <c r="AW200" i="9" s="1"/>
  <c r="AT201" i="9" s="1"/>
  <c r="AW201" i="9" s="1"/>
  <c r="AT202" i="9" s="1"/>
  <c r="AW202" i="9" s="1"/>
  <c r="AT203" i="9" s="1"/>
  <c r="AW203" i="9" s="1"/>
  <c r="AT204" i="9" s="1"/>
  <c r="AW204" i="9" s="1"/>
  <c r="AT205" i="9" s="1"/>
  <c r="AW205" i="9" s="1"/>
  <c r="AT206" i="9" s="1"/>
  <c r="AW206" i="9" s="1"/>
  <c r="AT207" i="9" s="1"/>
  <c r="AW207" i="9" s="1"/>
  <c r="AT208" i="9" s="1"/>
  <c r="AW208" i="9" s="1"/>
  <c r="AT209" i="9" s="1"/>
  <c r="AW209" i="9" s="1"/>
  <c r="AT210" i="9" s="1"/>
  <c r="AW210" i="9" s="1"/>
  <c r="AT211" i="9" s="1"/>
  <c r="AW211" i="9" s="1"/>
  <c r="AT212" i="9" s="1"/>
  <c r="AW212" i="9" s="1"/>
  <c r="AT213" i="9" s="1"/>
  <c r="AW213" i="9" s="1"/>
  <c r="AT214" i="9" s="1"/>
  <c r="AW214" i="9" s="1"/>
  <c r="AT215" i="9" s="1"/>
  <c r="AW215" i="9" s="1"/>
  <c r="AT216" i="9" s="1"/>
  <c r="AW216" i="9" s="1"/>
  <c r="AT217" i="9" s="1"/>
  <c r="AW217" i="9" s="1"/>
  <c r="AT218" i="9" s="1"/>
  <c r="AW218" i="9" s="1"/>
  <c r="AT219" i="9" s="1"/>
  <c r="AW219" i="9" s="1"/>
  <c r="AT220" i="9" s="1"/>
  <c r="AW220" i="9" s="1"/>
  <c r="AT221" i="9" s="1"/>
  <c r="AW221" i="9" s="1"/>
  <c r="AT222" i="9" s="1"/>
  <c r="AW222" i="9" s="1"/>
  <c r="AT223" i="9" s="1"/>
  <c r="AW223" i="9" s="1"/>
  <c r="AT224" i="9" s="1"/>
  <c r="AW224" i="9" s="1"/>
  <c r="AT225" i="9" s="1"/>
  <c r="AW225" i="9" s="1"/>
  <c r="AT226" i="9" s="1"/>
  <c r="AW226" i="9" s="1"/>
  <c r="AT227" i="9" s="1"/>
  <c r="AW227" i="9" s="1"/>
  <c r="AT228" i="9" s="1"/>
  <c r="AW228" i="9" s="1"/>
  <c r="AT229" i="9" s="1"/>
  <c r="AW229" i="9" s="1"/>
  <c r="AT230" i="9" s="1"/>
  <c r="AW230" i="9" s="1"/>
  <c r="AT231" i="9" s="1"/>
  <c r="AW231" i="9" s="1"/>
  <c r="AT232" i="9" s="1"/>
  <c r="AW232" i="9" s="1"/>
  <c r="AT233" i="9" s="1"/>
  <c r="AW233" i="9" s="1"/>
  <c r="AT234" i="9" s="1"/>
  <c r="AW234" i="9" s="1"/>
  <c r="AT235" i="9" s="1"/>
  <c r="AW235" i="9" s="1"/>
  <c r="AT236" i="9" s="1"/>
  <c r="AW236" i="9" s="1"/>
  <c r="AT237" i="9" s="1"/>
  <c r="AW237" i="9" s="1"/>
  <c r="AT238" i="9" s="1"/>
  <c r="AW238" i="9" s="1"/>
  <c r="AT239" i="9" s="1"/>
  <c r="AW239" i="9" s="1"/>
  <c r="AT240" i="9" s="1"/>
  <c r="AW240" i="9" s="1"/>
  <c r="AT241" i="9" s="1"/>
  <c r="AW241" i="9" s="1"/>
  <c r="AT242" i="9" s="1"/>
  <c r="AW242" i="9" s="1"/>
  <c r="AT243" i="9" s="1"/>
  <c r="AW243" i="9" s="1"/>
  <c r="AT244" i="9" s="1"/>
  <c r="AW244" i="9" s="1"/>
  <c r="AT245" i="9" s="1"/>
  <c r="AW245" i="9" s="1"/>
  <c r="AT246" i="9" s="1"/>
  <c r="AW246" i="9" s="1"/>
  <c r="AT247" i="9" s="1"/>
  <c r="AW247" i="9" s="1"/>
  <c r="AT248" i="9" s="1"/>
  <c r="AW248" i="9" s="1"/>
  <c r="AT249" i="9" s="1"/>
  <c r="AW249" i="9" s="1"/>
  <c r="AT250" i="9" s="1"/>
  <c r="AW250" i="9" s="1"/>
  <c r="AT251" i="9" s="1"/>
  <c r="AW251" i="9" s="1"/>
  <c r="AT252" i="9" s="1"/>
  <c r="AW252" i="9" s="1"/>
  <c r="AT253" i="9" s="1"/>
  <c r="AW253" i="9" s="1"/>
  <c r="AT254" i="9" s="1"/>
  <c r="AW254" i="9" s="1"/>
  <c r="AT255" i="9" s="1"/>
  <c r="AW255" i="9" s="1"/>
  <c r="AT256" i="9" s="1"/>
  <c r="AW256" i="9" s="1"/>
  <c r="AT257" i="9" s="1"/>
  <c r="AW257" i="9" s="1"/>
  <c r="AT258" i="9" s="1"/>
  <c r="AW258" i="9" s="1"/>
  <c r="AT259" i="9" s="1"/>
  <c r="AW259" i="9" s="1"/>
  <c r="AT260" i="9" s="1"/>
  <c r="AW260" i="9" s="1"/>
  <c r="AT261" i="9" s="1"/>
  <c r="AW261" i="9" s="1"/>
  <c r="AT262" i="9" s="1"/>
  <c r="AW262" i="9" s="1"/>
  <c r="AT263" i="9" s="1"/>
  <c r="AW263" i="9" s="1"/>
  <c r="AT264" i="9" s="1"/>
  <c r="AW264" i="9" s="1"/>
  <c r="AT265" i="9" s="1"/>
  <c r="AW265" i="9" s="1"/>
  <c r="AT266" i="9" s="1"/>
  <c r="AW266" i="9" s="1"/>
  <c r="AT267" i="9" s="1"/>
  <c r="AW267" i="9" s="1"/>
  <c r="AT268" i="9" s="1"/>
  <c r="AW268" i="9" s="1"/>
  <c r="AT269" i="9" s="1"/>
  <c r="AW269" i="9" s="1"/>
  <c r="AT270" i="9" s="1"/>
  <c r="AW270" i="9" s="1"/>
  <c r="AT271" i="9" s="1"/>
  <c r="AW271" i="9" s="1"/>
  <c r="AT272" i="9" s="1"/>
  <c r="AW272" i="9" s="1"/>
  <c r="AT273" i="9" s="1"/>
  <c r="AW273" i="9" s="1"/>
  <c r="AT274" i="9" s="1"/>
  <c r="AW274" i="9" s="1"/>
  <c r="AT275" i="9" s="1"/>
  <c r="AW275" i="9" s="1"/>
  <c r="AT276" i="9" s="1"/>
  <c r="AW276" i="9" s="1"/>
  <c r="AT277" i="9" s="1"/>
  <c r="AW277" i="9" s="1"/>
  <c r="AT278" i="9" s="1"/>
  <c r="AW278" i="9" s="1"/>
  <c r="AT279" i="9" s="1"/>
  <c r="AW279" i="9" s="1"/>
  <c r="AT280" i="9" s="1"/>
  <c r="AW280" i="9" s="1"/>
  <c r="AT281" i="9" s="1"/>
  <c r="AW281" i="9" s="1"/>
  <c r="AT282" i="9" s="1"/>
  <c r="AW282" i="9" s="1"/>
  <c r="AT283" i="9" s="1"/>
  <c r="AW283" i="9" s="1"/>
  <c r="AT284" i="9" s="1"/>
  <c r="AW284" i="9" s="1"/>
  <c r="AT285" i="9" s="1"/>
  <c r="AW285" i="9" s="1"/>
  <c r="AT286" i="9" s="1"/>
  <c r="AW286" i="9" s="1"/>
  <c r="AT287" i="9" s="1"/>
  <c r="AW287" i="9" s="1"/>
  <c r="AT288" i="9" s="1"/>
  <c r="AW288" i="9" s="1"/>
  <c r="AT289" i="9" s="1"/>
  <c r="AW289" i="9" s="1"/>
  <c r="AT290" i="9" s="1"/>
  <c r="AW290" i="9" s="1"/>
  <c r="AT291" i="9" s="1"/>
  <c r="AW291" i="9" s="1"/>
  <c r="AT292" i="9" s="1"/>
  <c r="AW292" i="9" s="1"/>
  <c r="AT293" i="9" s="1"/>
  <c r="AW293" i="9" s="1"/>
  <c r="AT294" i="9" s="1"/>
  <c r="AW294" i="9" s="1"/>
  <c r="AT295" i="9" s="1"/>
  <c r="AW295" i="9" s="1"/>
  <c r="AT296" i="9" s="1"/>
  <c r="AW296" i="9" s="1"/>
  <c r="AT297" i="9" s="1"/>
  <c r="AW297" i="9" s="1"/>
  <c r="AT298" i="9" s="1"/>
  <c r="AW298" i="9" s="1"/>
  <c r="AT299" i="9" s="1"/>
  <c r="AW299" i="9" s="1"/>
  <c r="AT300" i="9" s="1"/>
  <c r="AW300" i="9" s="1"/>
  <c r="AT301" i="9" s="1"/>
  <c r="AW301" i="9" s="1"/>
  <c r="AT302" i="9" s="1"/>
  <c r="AW302" i="9" s="1"/>
  <c r="AT303" i="9" s="1"/>
  <c r="AW303" i="9" s="1"/>
  <c r="AT304" i="9" s="1"/>
  <c r="AW304" i="9" s="1"/>
  <c r="AT305" i="9" s="1"/>
  <c r="AW305" i="9" s="1"/>
  <c r="AT306" i="9" s="1"/>
  <c r="AW306" i="9" s="1"/>
  <c r="AT307" i="9" s="1"/>
  <c r="AW307" i="9" s="1"/>
  <c r="AT308" i="9" s="1"/>
  <c r="AW308" i="9" s="1"/>
  <c r="AT309" i="9" s="1"/>
  <c r="AW309" i="9" s="1"/>
  <c r="AT310" i="9" s="1"/>
  <c r="AW310" i="9" s="1"/>
  <c r="AT311" i="9" s="1"/>
  <c r="AW311" i="9" s="1"/>
  <c r="AT312" i="9" s="1"/>
  <c r="AW312" i="9" s="1"/>
  <c r="AT313" i="9" s="1"/>
  <c r="AW313" i="9" s="1"/>
  <c r="AT314" i="9" s="1"/>
  <c r="AW314" i="9" s="1"/>
  <c r="AT315" i="9" s="1"/>
  <c r="AW315" i="9" s="1"/>
  <c r="AT316" i="9" s="1"/>
  <c r="AW316" i="9" s="1"/>
  <c r="AT317" i="9" s="1"/>
  <c r="AW317" i="9" s="1"/>
  <c r="AT318" i="9" s="1"/>
  <c r="AW318" i="9" s="1"/>
  <c r="AT319" i="9" s="1"/>
  <c r="AW319" i="9" s="1"/>
  <c r="AT320" i="9" s="1"/>
  <c r="AW320" i="9" s="1"/>
  <c r="AT321" i="9" s="1"/>
  <c r="AW321" i="9" s="1"/>
  <c r="AT322" i="9" s="1"/>
  <c r="AW322" i="9" s="1"/>
  <c r="AT323" i="9" s="1"/>
  <c r="AW323" i="9" s="1"/>
  <c r="AT324" i="9" s="1"/>
  <c r="AW324" i="9" s="1"/>
  <c r="AT325" i="9" s="1"/>
  <c r="AW325" i="9" s="1"/>
  <c r="AT326" i="9" s="1"/>
  <c r="AW326" i="9" s="1"/>
  <c r="AT327" i="9" s="1"/>
  <c r="AW327" i="9" s="1"/>
  <c r="AT328" i="9" s="1"/>
  <c r="AW328" i="9" s="1"/>
  <c r="AT329" i="9" s="1"/>
  <c r="AW329" i="9" s="1"/>
  <c r="AT330" i="9" s="1"/>
  <c r="AW330" i="9" s="1"/>
  <c r="AT331" i="9" s="1"/>
  <c r="AW331" i="9" s="1"/>
  <c r="AT332" i="9" s="1"/>
  <c r="AW332" i="9" s="1"/>
  <c r="AT333" i="9" s="1"/>
  <c r="AW333" i="9" s="1"/>
  <c r="AT334" i="9" s="1"/>
  <c r="AW334" i="9" s="1"/>
  <c r="AT335" i="9" s="1"/>
  <c r="AW335" i="9" s="1"/>
  <c r="AT336" i="9" s="1"/>
  <c r="AW336" i="9" s="1"/>
  <c r="AT337" i="9" s="1"/>
  <c r="AW337" i="9" s="1"/>
  <c r="AT338" i="9" s="1"/>
  <c r="AW338" i="9" s="1"/>
  <c r="AT339" i="9" s="1"/>
  <c r="AW339" i="9" s="1"/>
  <c r="AT340" i="9" s="1"/>
  <c r="AW340" i="9" s="1"/>
  <c r="AT341" i="9" s="1"/>
  <c r="AW341" i="9" s="1"/>
  <c r="AT342" i="9" s="1"/>
  <c r="AW342" i="9" s="1"/>
  <c r="AT343" i="9" s="1"/>
  <c r="AW343" i="9" s="1"/>
  <c r="AT344" i="9" s="1"/>
  <c r="AW344" i="9" s="1"/>
  <c r="AT345" i="9" s="1"/>
  <c r="AW345" i="9" s="1"/>
  <c r="AT346" i="9" s="1"/>
  <c r="AW346" i="9" s="1"/>
  <c r="AT347" i="9" s="1"/>
  <c r="AW347" i="9" s="1"/>
  <c r="AT348" i="9" s="1"/>
  <c r="AW348" i="9" s="1"/>
  <c r="AT349" i="9" s="1"/>
  <c r="AW349" i="9" s="1"/>
  <c r="AT350" i="9" s="1"/>
  <c r="AW350" i="9" s="1"/>
  <c r="AT351" i="9" s="1"/>
  <c r="AW351" i="9" s="1"/>
  <c r="AT352" i="9" s="1"/>
  <c r="AW352" i="9" s="1"/>
  <c r="AT353" i="9" s="1"/>
  <c r="AW353" i="9" s="1"/>
  <c r="AT354" i="9" s="1"/>
  <c r="AW354" i="9" s="1"/>
  <c r="AT355" i="9" s="1"/>
  <c r="AW355" i="9" s="1"/>
  <c r="AT356" i="9" s="1"/>
  <c r="AW356" i="9" s="1"/>
  <c r="AT357" i="9" s="1"/>
  <c r="AW357" i="9" s="1"/>
  <c r="AT358" i="9" s="1"/>
  <c r="AW358" i="9" s="1"/>
  <c r="AT359" i="9" s="1"/>
  <c r="AW359" i="9" s="1"/>
  <c r="AT360" i="9" s="1"/>
  <c r="AW360" i="9" s="1"/>
  <c r="AT361" i="9" s="1"/>
  <c r="AW361" i="9" s="1"/>
  <c r="AT362" i="9" s="1"/>
  <c r="AW362" i="9" s="1"/>
  <c r="AT363" i="9" s="1"/>
  <c r="AW363" i="9" s="1"/>
  <c r="AT364" i="9" s="1"/>
  <c r="AW364" i="9" s="1"/>
  <c r="AT365" i="9" s="1"/>
  <c r="AW365" i="9" s="1"/>
  <c r="AT366" i="9" s="1"/>
  <c r="AW366" i="9" s="1"/>
  <c r="AT367" i="9" s="1"/>
  <c r="AW367" i="9" s="1"/>
  <c r="AT368" i="9" s="1"/>
  <c r="AW368" i="9" s="1"/>
  <c r="CK7" i="9"/>
  <c r="CH8" i="9" s="1"/>
  <c r="CK8" i="9" s="1"/>
  <c r="CH9" i="9" s="1"/>
  <c r="CK9" i="9" s="1"/>
  <c r="CH10" i="9" s="1"/>
  <c r="CK10" i="9" s="1"/>
  <c r="CH11" i="9" s="1"/>
  <c r="CK11" i="9" s="1"/>
  <c r="CH12" i="9" s="1"/>
  <c r="CK12" i="9" s="1"/>
  <c r="CH13" i="9" s="1"/>
  <c r="CK13" i="9" s="1"/>
  <c r="CH14" i="9" s="1"/>
  <c r="CK14" i="9" s="1"/>
  <c r="CH15" i="9" s="1"/>
  <c r="CK15" i="9" s="1"/>
  <c r="CH16" i="9" s="1"/>
  <c r="CK16" i="9" s="1"/>
  <c r="CH17" i="9" s="1"/>
  <c r="CK17" i="9" s="1"/>
  <c r="CH18" i="9" s="1"/>
  <c r="CK18" i="9" s="1"/>
  <c r="CH19" i="9" s="1"/>
  <c r="CK19" i="9" s="1"/>
  <c r="CH20" i="9" s="1"/>
  <c r="CK20" i="9" s="1"/>
  <c r="CH21" i="9" s="1"/>
  <c r="CK21" i="9" s="1"/>
  <c r="CH22" i="9" s="1"/>
  <c r="CK22" i="9" s="1"/>
  <c r="CH23" i="9" s="1"/>
  <c r="CK23" i="9" s="1"/>
  <c r="CH24" i="9" s="1"/>
  <c r="CK24" i="9" s="1"/>
  <c r="CH25" i="9" s="1"/>
  <c r="CK25" i="9" s="1"/>
  <c r="CH26" i="9" s="1"/>
  <c r="CK26" i="9" s="1"/>
  <c r="CH27" i="9" s="1"/>
  <c r="CK27" i="9" s="1"/>
  <c r="CH28" i="9" s="1"/>
  <c r="CK28" i="9" s="1"/>
  <c r="CH29" i="9" s="1"/>
  <c r="CK29" i="9" s="1"/>
  <c r="CH30" i="9" s="1"/>
  <c r="CK30" i="9" s="1"/>
  <c r="CH31" i="9" s="1"/>
  <c r="CK31" i="9" s="1"/>
  <c r="CH32" i="9" s="1"/>
  <c r="CK32" i="9" s="1"/>
  <c r="CH33" i="9" s="1"/>
  <c r="CK33" i="9" s="1"/>
  <c r="CH34" i="9" s="1"/>
  <c r="CK34" i="9" s="1"/>
  <c r="CH35" i="9" s="1"/>
  <c r="CK35" i="9" s="1"/>
  <c r="CH36" i="9" s="1"/>
  <c r="CK36" i="9" s="1"/>
  <c r="CH37" i="9" s="1"/>
  <c r="CK37" i="9" s="1"/>
  <c r="CH38" i="9" s="1"/>
  <c r="CK38" i="9" s="1"/>
  <c r="CH39" i="9" s="1"/>
  <c r="CK39" i="9" s="1"/>
  <c r="CH40" i="9" s="1"/>
  <c r="CK40" i="9" s="1"/>
  <c r="CH41" i="9" s="1"/>
  <c r="CK41" i="9" s="1"/>
  <c r="CH42" i="9" s="1"/>
  <c r="CK42" i="9" s="1"/>
  <c r="CH43" i="9" s="1"/>
  <c r="CK43" i="9" s="1"/>
  <c r="CH44" i="9" s="1"/>
  <c r="CK44" i="9" s="1"/>
  <c r="CH45" i="9" s="1"/>
  <c r="CK45" i="9" s="1"/>
  <c r="CH46" i="9" s="1"/>
  <c r="CK46" i="9" s="1"/>
  <c r="CH47" i="9" s="1"/>
  <c r="CK47" i="9" s="1"/>
  <c r="CH48" i="9" s="1"/>
  <c r="CK48" i="9" s="1"/>
  <c r="CH49" i="9" s="1"/>
  <c r="CK49" i="9" s="1"/>
  <c r="CH50" i="9" s="1"/>
  <c r="CK50" i="9" s="1"/>
  <c r="CH51" i="9" s="1"/>
  <c r="CK51" i="9" s="1"/>
  <c r="CH52" i="9" s="1"/>
  <c r="CK52" i="9" s="1"/>
  <c r="CH53" i="9" s="1"/>
  <c r="CK53" i="9" s="1"/>
  <c r="CH54" i="9" s="1"/>
  <c r="CK54" i="9" s="1"/>
  <c r="CH55" i="9" s="1"/>
  <c r="CK55" i="9" s="1"/>
  <c r="CH56" i="9" s="1"/>
  <c r="CK56" i="9" s="1"/>
  <c r="CH57" i="9" s="1"/>
  <c r="CK57" i="9" s="1"/>
  <c r="CH58" i="9" s="1"/>
  <c r="CK58" i="9" s="1"/>
  <c r="CH59" i="9" s="1"/>
  <c r="CK59" i="9" s="1"/>
  <c r="CH60" i="9" s="1"/>
  <c r="CK60" i="9" s="1"/>
  <c r="CH61" i="9" s="1"/>
  <c r="CK61" i="9" s="1"/>
  <c r="CH62" i="9" s="1"/>
  <c r="CK62" i="9" s="1"/>
  <c r="CH63" i="9" s="1"/>
  <c r="CK63" i="9" s="1"/>
  <c r="CH64" i="9" s="1"/>
  <c r="CK64" i="9" s="1"/>
  <c r="CH65" i="9" s="1"/>
  <c r="CK65" i="9" s="1"/>
  <c r="CH66" i="9" s="1"/>
  <c r="CK66" i="9" s="1"/>
  <c r="CH67" i="9" s="1"/>
  <c r="CK67" i="9" s="1"/>
  <c r="CH68" i="9" s="1"/>
  <c r="CK68" i="9" s="1"/>
  <c r="CH69" i="9" s="1"/>
  <c r="CK69" i="9" s="1"/>
  <c r="CH70" i="9" s="1"/>
  <c r="CK70" i="9" s="1"/>
  <c r="CH71" i="9" s="1"/>
  <c r="CK71" i="9" s="1"/>
  <c r="CH72" i="9" s="1"/>
  <c r="CK72" i="9" s="1"/>
  <c r="CH73" i="9" s="1"/>
  <c r="CK73" i="9" s="1"/>
  <c r="CH74" i="9" s="1"/>
  <c r="CK74" i="9" s="1"/>
  <c r="CH75" i="9" s="1"/>
  <c r="CK75" i="9" s="1"/>
  <c r="CH76" i="9" s="1"/>
  <c r="CK76" i="9" s="1"/>
  <c r="CH77" i="9" s="1"/>
  <c r="CK77" i="9" s="1"/>
  <c r="CH78" i="9" s="1"/>
  <c r="CK78" i="9" s="1"/>
  <c r="CH79" i="9" s="1"/>
  <c r="CK79" i="9" s="1"/>
  <c r="CH80" i="9" s="1"/>
  <c r="CK80" i="9" s="1"/>
  <c r="CH81" i="9" s="1"/>
  <c r="CK81" i="9" s="1"/>
  <c r="CH82" i="9" s="1"/>
  <c r="CK82" i="9" s="1"/>
  <c r="CH83" i="9" s="1"/>
  <c r="CK83" i="9" s="1"/>
  <c r="CH84" i="9" s="1"/>
  <c r="CK84" i="9" s="1"/>
  <c r="CH85" i="9" s="1"/>
  <c r="CK85" i="9" s="1"/>
  <c r="CH86" i="9" s="1"/>
  <c r="CK86" i="9" s="1"/>
  <c r="CH87" i="9" s="1"/>
  <c r="CK87" i="9" s="1"/>
  <c r="CH88" i="9" s="1"/>
  <c r="CK88" i="9" s="1"/>
  <c r="CH89" i="9" s="1"/>
  <c r="CK89" i="9" s="1"/>
  <c r="CH90" i="9" s="1"/>
  <c r="CK90" i="9" s="1"/>
  <c r="CH91" i="9" s="1"/>
  <c r="CK91" i="9" s="1"/>
  <c r="CH92" i="9" s="1"/>
  <c r="CK92" i="9" s="1"/>
  <c r="CH93" i="9" s="1"/>
  <c r="CK93" i="9" s="1"/>
  <c r="CH94" i="9" s="1"/>
  <c r="CK94" i="9" s="1"/>
  <c r="CH95" i="9" s="1"/>
  <c r="CK95" i="9" s="1"/>
  <c r="CH96" i="9" s="1"/>
  <c r="CK96" i="9" s="1"/>
  <c r="CH97" i="9" s="1"/>
  <c r="CK97" i="9" s="1"/>
  <c r="CH98" i="9" s="1"/>
  <c r="CK98" i="9" s="1"/>
  <c r="CH99" i="9" s="1"/>
  <c r="CK99" i="9" s="1"/>
  <c r="CH100" i="9" s="1"/>
  <c r="CK100" i="9" s="1"/>
  <c r="CH101" i="9" s="1"/>
  <c r="CK101" i="9" s="1"/>
  <c r="CH102" i="9" s="1"/>
  <c r="CK102" i="9" s="1"/>
  <c r="CH103" i="9" s="1"/>
  <c r="CK103" i="9" s="1"/>
  <c r="CH104" i="9" s="1"/>
  <c r="CK104" i="9" s="1"/>
  <c r="CH105" i="9" s="1"/>
  <c r="CK105" i="9" s="1"/>
  <c r="CH106" i="9" s="1"/>
  <c r="CK106" i="9" s="1"/>
  <c r="CH107" i="9" s="1"/>
  <c r="CK107" i="9" s="1"/>
  <c r="CH108" i="9" s="1"/>
  <c r="CK108" i="9" s="1"/>
  <c r="CH109" i="9" s="1"/>
  <c r="CK109" i="9" s="1"/>
  <c r="CH110" i="9" s="1"/>
  <c r="CK110" i="9" s="1"/>
  <c r="CH111" i="9" s="1"/>
  <c r="CK111" i="9" s="1"/>
  <c r="CH112" i="9" s="1"/>
  <c r="CK112" i="9" s="1"/>
  <c r="CH113" i="9" s="1"/>
  <c r="CK113" i="9" s="1"/>
  <c r="CH114" i="9" s="1"/>
  <c r="CK114" i="9" s="1"/>
  <c r="CH115" i="9" s="1"/>
  <c r="CK115" i="9" s="1"/>
  <c r="CH116" i="9" s="1"/>
  <c r="CK116" i="9" s="1"/>
  <c r="CH117" i="9" s="1"/>
  <c r="CK117" i="9" s="1"/>
  <c r="CH118" i="9" s="1"/>
  <c r="CK118" i="9" s="1"/>
  <c r="CH119" i="9" s="1"/>
  <c r="CK119" i="9" s="1"/>
  <c r="CH120" i="9" s="1"/>
  <c r="CK120" i="9" s="1"/>
  <c r="CH121" i="9" s="1"/>
  <c r="CK121" i="9" s="1"/>
  <c r="CH122" i="9" s="1"/>
  <c r="CK122" i="9" s="1"/>
  <c r="CH123" i="9" s="1"/>
  <c r="CK123" i="9" s="1"/>
  <c r="CH124" i="9" s="1"/>
  <c r="CK124" i="9" s="1"/>
  <c r="CH125" i="9" s="1"/>
  <c r="CK125" i="9" s="1"/>
  <c r="CH126" i="9" s="1"/>
  <c r="CK126" i="9" s="1"/>
  <c r="CH127" i="9" s="1"/>
  <c r="CK127" i="9" s="1"/>
  <c r="CH128" i="9" s="1"/>
  <c r="CK128" i="9" s="1"/>
  <c r="CH129" i="9" s="1"/>
  <c r="CK129" i="9" s="1"/>
  <c r="CH130" i="9" s="1"/>
  <c r="CK130" i="9" s="1"/>
  <c r="CH131" i="9" s="1"/>
  <c r="CK131" i="9" s="1"/>
  <c r="CH132" i="9" s="1"/>
  <c r="CK132" i="9" s="1"/>
  <c r="CH133" i="9" s="1"/>
  <c r="CK133" i="9" s="1"/>
  <c r="CH134" i="9" s="1"/>
  <c r="CK134" i="9" s="1"/>
  <c r="CH135" i="9" s="1"/>
  <c r="CK135" i="9" s="1"/>
  <c r="CH136" i="9" s="1"/>
  <c r="CK136" i="9" s="1"/>
  <c r="CH137" i="9" s="1"/>
  <c r="CK137" i="9" s="1"/>
  <c r="CH138" i="9" s="1"/>
  <c r="CK138" i="9" s="1"/>
  <c r="CH139" i="9" s="1"/>
  <c r="CK139" i="9" s="1"/>
  <c r="CH140" i="9" s="1"/>
  <c r="CK140" i="9" s="1"/>
  <c r="CH141" i="9" s="1"/>
  <c r="CK141" i="9" s="1"/>
  <c r="CH142" i="9" s="1"/>
  <c r="CK142" i="9" s="1"/>
  <c r="CH143" i="9" s="1"/>
  <c r="CK143" i="9" s="1"/>
  <c r="CH144" i="9" s="1"/>
  <c r="CK144" i="9" s="1"/>
  <c r="CH145" i="9" s="1"/>
  <c r="CK145" i="9" s="1"/>
  <c r="CH146" i="9" s="1"/>
  <c r="CK146" i="9" s="1"/>
  <c r="CH147" i="9" s="1"/>
  <c r="CK147" i="9" s="1"/>
  <c r="CH148" i="9" s="1"/>
  <c r="CK148" i="9" s="1"/>
  <c r="CH149" i="9" s="1"/>
  <c r="CK149" i="9" s="1"/>
  <c r="CH150" i="9" s="1"/>
  <c r="CK150" i="9" s="1"/>
  <c r="CH151" i="9" s="1"/>
  <c r="CK151" i="9" s="1"/>
  <c r="CH152" i="9" s="1"/>
  <c r="CK152" i="9" s="1"/>
  <c r="CH153" i="9" s="1"/>
  <c r="CK153" i="9" s="1"/>
  <c r="CH154" i="9" s="1"/>
  <c r="CK154" i="9" s="1"/>
  <c r="CH155" i="9" s="1"/>
  <c r="CK155" i="9" s="1"/>
  <c r="CH156" i="9" s="1"/>
  <c r="CK156" i="9" s="1"/>
  <c r="CH157" i="9" s="1"/>
  <c r="CK157" i="9" s="1"/>
  <c r="CH158" i="9" s="1"/>
  <c r="CK158" i="9" s="1"/>
  <c r="CH159" i="9" s="1"/>
  <c r="CK159" i="9" s="1"/>
  <c r="CH160" i="9" s="1"/>
  <c r="CK160" i="9" s="1"/>
  <c r="CH161" i="9" s="1"/>
  <c r="CK161" i="9" s="1"/>
  <c r="CH162" i="9" s="1"/>
  <c r="CK162" i="9" s="1"/>
  <c r="CH163" i="9" s="1"/>
  <c r="CK163" i="9" s="1"/>
  <c r="CH164" i="9" s="1"/>
  <c r="CK164" i="9" s="1"/>
  <c r="CH165" i="9" s="1"/>
  <c r="CK165" i="9" s="1"/>
  <c r="CH166" i="9" s="1"/>
  <c r="CK166" i="9" s="1"/>
  <c r="CH167" i="9" s="1"/>
  <c r="CK167" i="9" s="1"/>
  <c r="CH168" i="9" s="1"/>
  <c r="CK168" i="9" s="1"/>
  <c r="CH169" i="9" s="1"/>
  <c r="CK169" i="9" s="1"/>
  <c r="CH170" i="9" s="1"/>
  <c r="CK170" i="9" s="1"/>
  <c r="CH171" i="9" s="1"/>
  <c r="CK171" i="9" s="1"/>
  <c r="CH172" i="9" s="1"/>
  <c r="CK172" i="9" s="1"/>
  <c r="CH173" i="9" s="1"/>
  <c r="CK173" i="9" s="1"/>
  <c r="CH174" i="9" s="1"/>
  <c r="CK174" i="9" s="1"/>
  <c r="CH175" i="9" s="1"/>
  <c r="CK175" i="9" s="1"/>
  <c r="CH176" i="9" s="1"/>
  <c r="CK176" i="9" s="1"/>
  <c r="CH177" i="9" s="1"/>
  <c r="CK177" i="9" s="1"/>
  <c r="CH178" i="9" s="1"/>
  <c r="CK178" i="9" s="1"/>
  <c r="CH179" i="9" s="1"/>
  <c r="CK179" i="9" s="1"/>
  <c r="CH180" i="9" s="1"/>
  <c r="CK180" i="9" s="1"/>
  <c r="CH181" i="9" s="1"/>
  <c r="CK181" i="9" s="1"/>
  <c r="CH182" i="9" s="1"/>
  <c r="CK182" i="9" s="1"/>
  <c r="CH183" i="9" s="1"/>
  <c r="CK183" i="9" s="1"/>
  <c r="CH184" i="9" s="1"/>
  <c r="CK184" i="9" s="1"/>
  <c r="CH185" i="9" s="1"/>
  <c r="CK185" i="9" s="1"/>
  <c r="CH186" i="9" s="1"/>
  <c r="CK186" i="9" s="1"/>
  <c r="CH187" i="9" s="1"/>
  <c r="CK187" i="9" s="1"/>
  <c r="CH188" i="9" s="1"/>
  <c r="CK188" i="9" s="1"/>
  <c r="CH189" i="9" s="1"/>
  <c r="CK189" i="9" s="1"/>
  <c r="CH190" i="9" s="1"/>
  <c r="CK190" i="9" s="1"/>
  <c r="CH191" i="9" s="1"/>
  <c r="CK191" i="9" s="1"/>
  <c r="CH192" i="9" s="1"/>
  <c r="CK192" i="9" s="1"/>
  <c r="CH193" i="9" s="1"/>
  <c r="CK193" i="9" s="1"/>
  <c r="CH194" i="9" s="1"/>
  <c r="CK194" i="9" s="1"/>
  <c r="CH195" i="9" s="1"/>
  <c r="CK195" i="9" s="1"/>
  <c r="CH196" i="9" s="1"/>
  <c r="CK196" i="9" s="1"/>
  <c r="CH197" i="9" s="1"/>
  <c r="CK197" i="9" s="1"/>
  <c r="CH198" i="9" s="1"/>
  <c r="CK198" i="9" s="1"/>
  <c r="CH199" i="9" s="1"/>
  <c r="CK199" i="9" s="1"/>
  <c r="CH200" i="9" s="1"/>
  <c r="CK200" i="9" s="1"/>
  <c r="CH201" i="9" s="1"/>
  <c r="CK201" i="9" s="1"/>
  <c r="CH202" i="9" s="1"/>
  <c r="CK202" i="9" s="1"/>
  <c r="CH203" i="9" s="1"/>
  <c r="CK203" i="9" s="1"/>
  <c r="CH204" i="9" s="1"/>
  <c r="CK204" i="9" s="1"/>
  <c r="CH205" i="9" s="1"/>
  <c r="CK205" i="9" s="1"/>
  <c r="CH206" i="9" s="1"/>
  <c r="CK206" i="9" s="1"/>
  <c r="CH207" i="9" s="1"/>
  <c r="CK207" i="9" s="1"/>
  <c r="CH208" i="9" s="1"/>
  <c r="CK208" i="9" s="1"/>
  <c r="CH209" i="9" s="1"/>
  <c r="CK209" i="9" s="1"/>
  <c r="CH210" i="9" s="1"/>
  <c r="CK210" i="9" s="1"/>
  <c r="CH211" i="9" s="1"/>
  <c r="CK211" i="9" s="1"/>
  <c r="CH212" i="9" s="1"/>
  <c r="CK212" i="9" s="1"/>
  <c r="CH213" i="9" s="1"/>
  <c r="CK213" i="9" s="1"/>
  <c r="CH214" i="9" s="1"/>
  <c r="CK214" i="9" s="1"/>
  <c r="CH215" i="9" s="1"/>
  <c r="CK215" i="9" s="1"/>
  <c r="CH216" i="9" s="1"/>
  <c r="CK216" i="9" s="1"/>
  <c r="CH217" i="9" s="1"/>
  <c r="CK217" i="9" s="1"/>
  <c r="CH218" i="9" s="1"/>
  <c r="CK218" i="9" s="1"/>
  <c r="CH219" i="9" s="1"/>
  <c r="CK219" i="9" s="1"/>
  <c r="CH220" i="9" s="1"/>
  <c r="CK220" i="9" s="1"/>
  <c r="CH221" i="9" s="1"/>
  <c r="CK221" i="9" s="1"/>
  <c r="CH222" i="9" s="1"/>
  <c r="CK222" i="9" s="1"/>
  <c r="CH223" i="9" s="1"/>
  <c r="CK223" i="9" s="1"/>
  <c r="CH224" i="9" s="1"/>
  <c r="CK224" i="9" s="1"/>
  <c r="CH225" i="9" s="1"/>
  <c r="CK225" i="9" s="1"/>
  <c r="CH226" i="9" s="1"/>
  <c r="CK226" i="9" s="1"/>
  <c r="CH227" i="9" s="1"/>
  <c r="CK227" i="9" s="1"/>
  <c r="CH228" i="9" s="1"/>
  <c r="CK228" i="9" s="1"/>
  <c r="CH229" i="9" s="1"/>
  <c r="CK229" i="9" s="1"/>
  <c r="CH230" i="9" s="1"/>
  <c r="CK230" i="9" s="1"/>
  <c r="CH231" i="9" s="1"/>
  <c r="CK231" i="9" s="1"/>
  <c r="CH232" i="9" s="1"/>
  <c r="CK232" i="9" s="1"/>
  <c r="CH233" i="9" s="1"/>
  <c r="CK233" i="9" s="1"/>
  <c r="CH234" i="9" s="1"/>
  <c r="CK234" i="9" s="1"/>
  <c r="CH235" i="9" s="1"/>
  <c r="CK235" i="9" s="1"/>
  <c r="CH236" i="9" s="1"/>
  <c r="CK236" i="9" s="1"/>
  <c r="CH237" i="9" s="1"/>
  <c r="CK237" i="9" s="1"/>
  <c r="CH238" i="9" s="1"/>
  <c r="CK238" i="9" s="1"/>
  <c r="CH239" i="9" s="1"/>
  <c r="CK239" i="9" s="1"/>
  <c r="CH240" i="9" s="1"/>
  <c r="CK240" i="9" s="1"/>
  <c r="CH241" i="9" s="1"/>
  <c r="CK241" i="9" s="1"/>
  <c r="CH242" i="9" s="1"/>
  <c r="CK242" i="9" s="1"/>
  <c r="CH243" i="9" s="1"/>
  <c r="CK243" i="9" s="1"/>
  <c r="CH244" i="9" s="1"/>
  <c r="CK244" i="9" s="1"/>
  <c r="CH245" i="9" s="1"/>
  <c r="CK245" i="9" s="1"/>
  <c r="CH246" i="9" s="1"/>
  <c r="CK246" i="9" s="1"/>
  <c r="CH247" i="9" s="1"/>
  <c r="CK247" i="9" s="1"/>
  <c r="CH248" i="9" s="1"/>
  <c r="CK248" i="9" s="1"/>
  <c r="CH249" i="9" s="1"/>
  <c r="CK249" i="9" s="1"/>
  <c r="CH250" i="9" s="1"/>
  <c r="CK250" i="9" s="1"/>
  <c r="CH251" i="9" s="1"/>
  <c r="CK251" i="9" s="1"/>
  <c r="CH252" i="9" s="1"/>
  <c r="CK252" i="9" s="1"/>
  <c r="CH253" i="9" s="1"/>
  <c r="CK253" i="9" s="1"/>
  <c r="CH254" i="9" s="1"/>
  <c r="CK254" i="9" s="1"/>
  <c r="CH255" i="9" s="1"/>
  <c r="CK255" i="9" s="1"/>
  <c r="CH256" i="9" s="1"/>
  <c r="CK256" i="9" s="1"/>
  <c r="CH257" i="9" s="1"/>
  <c r="CK257" i="9" s="1"/>
  <c r="CH258" i="9" s="1"/>
  <c r="CK258" i="9" s="1"/>
  <c r="CH259" i="9" s="1"/>
  <c r="CK259" i="9" s="1"/>
  <c r="CH260" i="9" s="1"/>
  <c r="CK260" i="9" s="1"/>
  <c r="CH261" i="9" s="1"/>
  <c r="CK261" i="9" s="1"/>
  <c r="CH262" i="9" s="1"/>
  <c r="CK262" i="9" s="1"/>
  <c r="CH263" i="9" s="1"/>
  <c r="CK263" i="9" s="1"/>
  <c r="CH264" i="9" s="1"/>
  <c r="CK264" i="9" s="1"/>
  <c r="CH265" i="9" s="1"/>
  <c r="CK265" i="9" s="1"/>
  <c r="CH266" i="9" s="1"/>
  <c r="CK266" i="9" s="1"/>
  <c r="CH267" i="9" s="1"/>
  <c r="CK267" i="9" s="1"/>
  <c r="CH268" i="9" s="1"/>
  <c r="CK268" i="9" s="1"/>
  <c r="CH269" i="9" s="1"/>
  <c r="CK269" i="9" s="1"/>
  <c r="CH270" i="9" s="1"/>
  <c r="CK270" i="9" s="1"/>
  <c r="CH271" i="9" s="1"/>
  <c r="CK271" i="9" s="1"/>
  <c r="CH272" i="9" s="1"/>
  <c r="CK272" i="9" s="1"/>
  <c r="CH273" i="9" s="1"/>
  <c r="CK273" i="9" s="1"/>
  <c r="CH274" i="9" s="1"/>
  <c r="CK274" i="9" s="1"/>
  <c r="CH275" i="9" s="1"/>
  <c r="CK275" i="9" s="1"/>
  <c r="CH276" i="9" s="1"/>
  <c r="CK276" i="9" s="1"/>
  <c r="CH277" i="9" s="1"/>
  <c r="CK277" i="9" s="1"/>
  <c r="CH278" i="9" s="1"/>
  <c r="CK278" i="9" s="1"/>
  <c r="CH279" i="9" s="1"/>
  <c r="CK279" i="9" s="1"/>
  <c r="CH280" i="9" s="1"/>
  <c r="CK280" i="9" s="1"/>
  <c r="CH281" i="9" s="1"/>
  <c r="CK281" i="9" s="1"/>
  <c r="CH282" i="9" s="1"/>
  <c r="CK282" i="9" s="1"/>
  <c r="CH283" i="9" s="1"/>
  <c r="CK283" i="9" s="1"/>
  <c r="CH284" i="9" s="1"/>
  <c r="CK284" i="9" s="1"/>
  <c r="CH285" i="9" s="1"/>
  <c r="CK285" i="9" s="1"/>
  <c r="CH286" i="9" s="1"/>
  <c r="CK286" i="9" s="1"/>
  <c r="CH287" i="9" s="1"/>
  <c r="CK287" i="9" s="1"/>
  <c r="CH288" i="9" s="1"/>
  <c r="CK288" i="9" s="1"/>
  <c r="CH289" i="9" s="1"/>
  <c r="CK289" i="9" s="1"/>
  <c r="CH290" i="9" s="1"/>
  <c r="CK290" i="9" s="1"/>
  <c r="CH291" i="9" s="1"/>
  <c r="CK291" i="9" s="1"/>
  <c r="CH292" i="9" s="1"/>
  <c r="CK292" i="9" s="1"/>
  <c r="CH293" i="9" s="1"/>
  <c r="CK293" i="9" s="1"/>
  <c r="CH294" i="9" s="1"/>
  <c r="CK294" i="9" s="1"/>
  <c r="CH295" i="9" s="1"/>
  <c r="CK295" i="9" s="1"/>
  <c r="CH296" i="9" s="1"/>
  <c r="CK296" i="9" s="1"/>
  <c r="CH297" i="9" s="1"/>
  <c r="CK297" i="9" s="1"/>
  <c r="CH298" i="9" s="1"/>
  <c r="CK298" i="9" s="1"/>
  <c r="CH299" i="9" s="1"/>
  <c r="CK299" i="9" s="1"/>
  <c r="CH300" i="9" s="1"/>
  <c r="CK300" i="9" s="1"/>
  <c r="CH301" i="9" s="1"/>
  <c r="CK301" i="9" s="1"/>
  <c r="CH302" i="9" s="1"/>
  <c r="CK302" i="9" s="1"/>
  <c r="CH303" i="9" s="1"/>
  <c r="CK303" i="9" s="1"/>
  <c r="CH304" i="9" s="1"/>
  <c r="CK304" i="9" s="1"/>
  <c r="CH305" i="9" s="1"/>
  <c r="CK305" i="9" s="1"/>
  <c r="CH306" i="9" s="1"/>
  <c r="CK306" i="9" s="1"/>
  <c r="CH307" i="9" s="1"/>
  <c r="CK307" i="9" s="1"/>
  <c r="CH308" i="9" s="1"/>
  <c r="CK308" i="9" s="1"/>
  <c r="CH309" i="9" s="1"/>
  <c r="CK309" i="9" s="1"/>
  <c r="CH310" i="9" s="1"/>
  <c r="CK310" i="9" s="1"/>
  <c r="CH311" i="9" s="1"/>
  <c r="CK311" i="9" s="1"/>
  <c r="CH312" i="9" s="1"/>
  <c r="CK312" i="9" s="1"/>
  <c r="CH313" i="9" s="1"/>
  <c r="CK313" i="9" s="1"/>
  <c r="CH314" i="9" s="1"/>
  <c r="CK314" i="9" s="1"/>
  <c r="CH315" i="9" s="1"/>
  <c r="CK315" i="9" s="1"/>
  <c r="CH316" i="9" s="1"/>
  <c r="CK316" i="9" s="1"/>
  <c r="CH317" i="9" s="1"/>
  <c r="CK317" i="9" s="1"/>
  <c r="CH318" i="9" s="1"/>
  <c r="CK318" i="9" s="1"/>
  <c r="CH319" i="9" s="1"/>
  <c r="CK319" i="9" s="1"/>
  <c r="CH320" i="9" s="1"/>
  <c r="CK320" i="9" s="1"/>
  <c r="CH321" i="9" s="1"/>
  <c r="CK321" i="9" s="1"/>
  <c r="CH322" i="9" s="1"/>
  <c r="CK322" i="9" s="1"/>
  <c r="CH323" i="9" s="1"/>
  <c r="CK323" i="9" s="1"/>
  <c r="CH324" i="9" s="1"/>
  <c r="CK324" i="9" s="1"/>
  <c r="CH325" i="9" s="1"/>
  <c r="CK325" i="9" s="1"/>
  <c r="CH326" i="9" s="1"/>
  <c r="CK326" i="9" s="1"/>
  <c r="CH327" i="9" s="1"/>
  <c r="CK327" i="9" s="1"/>
  <c r="CH328" i="9" s="1"/>
  <c r="CK328" i="9" s="1"/>
  <c r="CH329" i="9" s="1"/>
  <c r="CK329" i="9" s="1"/>
  <c r="CH330" i="9" s="1"/>
  <c r="CK330" i="9" s="1"/>
  <c r="CH331" i="9" s="1"/>
  <c r="CK331" i="9" s="1"/>
  <c r="CH332" i="9" s="1"/>
  <c r="CK332" i="9" s="1"/>
  <c r="CH333" i="9" s="1"/>
  <c r="CK333" i="9" s="1"/>
  <c r="CH334" i="9" s="1"/>
  <c r="CK334" i="9" s="1"/>
  <c r="CH335" i="9" s="1"/>
  <c r="CK335" i="9" s="1"/>
  <c r="CH336" i="9" s="1"/>
  <c r="CK336" i="9" s="1"/>
  <c r="CH337" i="9" s="1"/>
  <c r="CK337" i="9" s="1"/>
  <c r="CH338" i="9" s="1"/>
  <c r="CK338" i="9" s="1"/>
  <c r="CH339" i="9" s="1"/>
  <c r="CK339" i="9" s="1"/>
  <c r="CH340" i="9" s="1"/>
  <c r="CK340" i="9" s="1"/>
  <c r="CH341" i="9" s="1"/>
  <c r="CK341" i="9" s="1"/>
  <c r="CH342" i="9" s="1"/>
  <c r="CK342" i="9" s="1"/>
  <c r="CH343" i="9" s="1"/>
  <c r="CK343" i="9" s="1"/>
  <c r="CH344" i="9" s="1"/>
  <c r="CK344" i="9" s="1"/>
  <c r="CH345" i="9" s="1"/>
  <c r="CK345" i="9" s="1"/>
  <c r="CH346" i="9" s="1"/>
  <c r="CK346" i="9" s="1"/>
  <c r="CH347" i="9" s="1"/>
  <c r="CK347" i="9" s="1"/>
  <c r="CH348" i="9" s="1"/>
  <c r="CK348" i="9" s="1"/>
  <c r="CH349" i="9" s="1"/>
  <c r="CK349" i="9" s="1"/>
  <c r="CH350" i="9" s="1"/>
  <c r="CK350" i="9" s="1"/>
  <c r="CH351" i="9" s="1"/>
  <c r="CK351" i="9" s="1"/>
  <c r="CH352" i="9" s="1"/>
  <c r="CK352" i="9" s="1"/>
  <c r="CH353" i="9" s="1"/>
  <c r="CK353" i="9" s="1"/>
  <c r="CH354" i="9" s="1"/>
  <c r="CK354" i="9" s="1"/>
  <c r="CH355" i="9" s="1"/>
  <c r="CK355" i="9" s="1"/>
  <c r="CH356" i="9" s="1"/>
  <c r="CK356" i="9" s="1"/>
  <c r="CH357" i="9" s="1"/>
  <c r="CK357" i="9" s="1"/>
  <c r="CH358" i="9" s="1"/>
  <c r="CK358" i="9" s="1"/>
  <c r="CH359" i="9" s="1"/>
  <c r="CK359" i="9" s="1"/>
  <c r="CH360" i="9" s="1"/>
  <c r="CK360" i="9" s="1"/>
  <c r="CH361" i="9" s="1"/>
  <c r="CK361" i="9" s="1"/>
  <c r="CH362" i="9" s="1"/>
  <c r="CK362" i="9" s="1"/>
  <c r="CH363" i="9" s="1"/>
  <c r="CK363" i="9" s="1"/>
  <c r="CH364" i="9" s="1"/>
  <c r="CK364" i="9" s="1"/>
  <c r="CH365" i="9" s="1"/>
  <c r="CK365" i="9" s="1"/>
  <c r="CH366" i="9" s="1"/>
  <c r="CK366" i="9" s="1"/>
  <c r="CH367" i="9" s="1"/>
  <c r="CK367" i="9" s="1"/>
  <c r="CH368" i="9" s="1"/>
  <c r="CK368" i="9" s="1"/>
  <c r="BM9" i="9"/>
  <c r="BJ10" i="9" s="1"/>
  <c r="BM10" i="9" s="1"/>
  <c r="BJ11" i="9" s="1"/>
  <c r="BM11" i="9" s="1"/>
  <c r="BJ12" i="9" s="1"/>
  <c r="BM12" i="9" s="1"/>
  <c r="BJ13" i="9" s="1"/>
  <c r="BM13" i="9" s="1"/>
  <c r="BJ14" i="9" s="1"/>
  <c r="BM14" i="9" s="1"/>
  <c r="BJ15" i="9" s="1"/>
  <c r="BM15" i="9" s="1"/>
  <c r="BJ16" i="9" s="1"/>
  <c r="BM16" i="9" s="1"/>
  <c r="BJ17" i="9" s="1"/>
  <c r="BM17" i="9" s="1"/>
  <c r="BJ18" i="9" s="1"/>
  <c r="BM18" i="9" s="1"/>
  <c r="BJ19" i="9" s="1"/>
  <c r="BM19" i="9" s="1"/>
  <c r="BJ20" i="9" s="1"/>
  <c r="BM20" i="9" s="1"/>
  <c r="BJ21" i="9" s="1"/>
  <c r="BM21" i="9" s="1"/>
  <c r="BJ22" i="9" s="1"/>
  <c r="BM22" i="9" s="1"/>
  <c r="BJ23" i="9" s="1"/>
  <c r="BM23" i="9" s="1"/>
  <c r="BJ24" i="9" s="1"/>
  <c r="BM24" i="9" s="1"/>
  <c r="BJ25" i="9" s="1"/>
  <c r="BM25" i="9" s="1"/>
  <c r="BJ26" i="9" s="1"/>
  <c r="BM26" i="9" s="1"/>
  <c r="BJ27" i="9" s="1"/>
  <c r="BM27" i="9" s="1"/>
  <c r="BJ28" i="9" s="1"/>
  <c r="BM28" i="9" s="1"/>
  <c r="BJ29" i="9" s="1"/>
  <c r="BM29" i="9" s="1"/>
  <c r="BJ30" i="9" s="1"/>
  <c r="BM30" i="9" s="1"/>
  <c r="BJ31" i="9" s="1"/>
  <c r="BM31" i="9" s="1"/>
  <c r="BJ32" i="9" s="1"/>
  <c r="BM32" i="9" s="1"/>
  <c r="BJ33" i="9" s="1"/>
  <c r="BM33" i="9" s="1"/>
  <c r="BJ34" i="9" s="1"/>
  <c r="BM34" i="9" s="1"/>
  <c r="BJ35" i="9" s="1"/>
  <c r="BM35" i="9" s="1"/>
  <c r="BJ36" i="9" s="1"/>
  <c r="BM36" i="9" s="1"/>
  <c r="BJ37" i="9" s="1"/>
  <c r="BM37" i="9" s="1"/>
  <c r="BJ38" i="9" s="1"/>
  <c r="BM38" i="9" s="1"/>
  <c r="BJ39" i="9" s="1"/>
  <c r="BM39" i="9" s="1"/>
  <c r="BJ40" i="9" s="1"/>
  <c r="BM40" i="9" s="1"/>
  <c r="BJ41" i="9" s="1"/>
  <c r="BM41" i="9" s="1"/>
  <c r="BJ42" i="9" s="1"/>
  <c r="BM42" i="9" s="1"/>
  <c r="BJ43" i="9" s="1"/>
  <c r="BM43" i="9" s="1"/>
  <c r="BJ44" i="9" s="1"/>
  <c r="BM44" i="9" s="1"/>
  <c r="BJ45" i="9" s="1"/>
  <c r="BM45" i="9" s="1"/>
  <c r="BJ46" i="9" s="1"/>
  <c r="BM46" i="9" s="1"/>
  <c r="BJ47" i="9" s="1"/>
  <c r="BM47" i="9" s="1"/>
  <c r="BJ48" i="9" s="1"/>
  <c r="BM48" i="9" s="1"/>
  <c r="BJ49" i="9" s="1"/>
  <c r="BM49" i="9" s="1"/>
  <c r="BJ50" i="9" s="1"/>
  <c r="BM50" i="9" s="1"/>
  <c r="BJ51" i="9" s="1"/>
  <c r="BM51" i="9" s="1"/>
  <c r="BJ52" i="9" s="1"/>
  <c r="BM52" i="9" s="1"/>
  <c r="BJ53" i="9" s="1"/>
  <c r="BM53" i="9" s="1"/>
  <c r="BJ54" i="9" s="1"/>
  <c r="BM54" i="9" s="1"/>
  <c r="BJ55" i="9" s="1"/>
  <c r="BM55" i="9" s="1"/>
  <c r="BJ56" i="9" s="1"/>
  <c r="BM56" i="9" s="1"/>
  <c r="BJ57" i="9" s="1"/>
  <c r="BM57" i="9" s="1"/>
  <c r="BJ58" i="9" s="1"/>
  <c r="BM58" i="9" s="1"/>
  <c r="BJ59" i="9" s="1"/>
  <c r="BM59" i="9" s="1"/>
  <c r="BJ60" i="9" s="1"/>
  <c r="BM60" i="9" s="1"/>
  <c r="BJ61" i="9" s="1"/>
  <c r="BM61" i="9" s="1"/>
  <c r="BJ62" i="9" s="1"/>
  <c r="BM62" i="9" s="1"/>
  <c r="BJ63" i="9" s="1"/>
  <c r="BM63" i="9" s="1"/>
  <c r="BJ64" i="9" s="1"/>
  <c r="BM64" i="9" s="1"/>
  <c r="BJ65" i="9" s="1"/>
  <c r="BM65" i="9" s="1"/>
  <c r="BJ66" i="9" s="1"/>
  <c r="BM66" i="9" s="1"/>
  <c r="BJ67" i="9" s="1"/>
  <c r="BM67" i="9" s="1"/>
  <c r="BJ68" i="9" s="1"/>
  <c r="BM68" i="9" s="1"/>
  <c r="BJ69" i="9" s="1"/>
  <c r="BM69" i="9" s="1"/>
  <c r="BJ70" i="9" s="1"/>
  <c r="BM70" i="9" s="1"/>
  <c r="BJ71" i="9" s="1"/>
  <c r="BM71" i="9" s="1"/>
  <c r="BJ72" i="9" s="1"/>
  <c r="BM72" i="9" s="1"/>
  <c r="BJ73" i="9" s="1"/>
  <c r="BM73" i="9" s="1"/>
  <c r="BJ74" i="9" s="1"/>
  <c r="BM74" i="9" s="1"/>
  <c r="BJ75" i="9" s="1"/>
  <c r="BM75" i="9" s="1"/>
  <c r="BJ76" i="9" s="1"/>
  <c r="BM76" i="9" s="1"/>
  <c r="BJ77" i="9" s="1"/>
  <c r="BM77" i="9" s="1"/>
  <c r="BJ78" i="9" s="1"/>
  <c r="BM78" i="9" s="1"/>
  <c r="BJ79" i="9" s="1"/>
  <c r="BM79" i="9" s="1"/>
  <c r="BJ80" i="9" s="1"/>
  <c r="BM80" i="9" s="1"/>
  <c r="BJ81" i="9" s="1"/>
  <c r="BM81" i="9" s="1"/>
  <c r="BJ82" i="9" s="1"/>
  <c r="BM82" i="9" s="1"/>
  <c r="BJ83" i="9" s="1"/>
  <c r="BM83" i="9" s="1"/>
  <c r="BJ84" i="9" s="1"/>
  <c r="BM84" i="9" s="1"/>
  <c r="BJ85" i="9" s="1"/>
  <c r="BM85" i="9" s="1"/>
  <c r="BJ86" i="9" s="1"/>
  <c r="BM86" i="9" s="1"/>
  <c r="BJ87" i="9" s="1"/>
  <c r="BM87" i="9" s="1"/>
  <c r="BJ88" i="9" s="1"/>
  <c r="BM88" i="9" s="1"/>
  <c r="BJ89" i="9" s="1"/>
  <c r="BM89" i="9" s="1"/>
  <c r="BJ90" i="9" s="1"/>
  <c r="BM90" i="9" s="1"/>
  <c r="BJ91" i="9" s="1"/>
  <c r="BM91" i="9" s="1"/>
  <c r="BJ92" i="9" s="1"/>
  <c r="BM92" i="9" s="1"/>
  <c r="BJ93" i="9" s="1"/>
  <c r="BM93" i="9" s="1"/>
  <c r="BJ94" i="9" s="1"/>
  <c r="BM94" i="9" s="1"/>
  <c r="BJ95" i="9" s="1"/>
  <c r="BM95" i="9" s="1"/>
  <c r="BJ96" i="9" s="1"/>
  <c r="BM96" i="9" s="1"/>
  <c r="BJ97" i="9" s="1"/>
  <c r="BM97" i="9" s="1"/>
  <c r="BJ98" i="9" s="1"/>
  <c r="BM98" i="9" s="1"/>
  <c r="BJ99" i="9" s="1"/>
  <c r="BM99" i="9" s="1"/>
  <c r="BJ100" i="9" s="1"/>
  <c r="BM100" i="9" s="1"/>
  <c r="BJ101" i="9" s="1"/>
  <c r="BM101" i="9" s="1"/>
  <c r="BJ102" i="9" s="1"/>
  <c r="BM102" i="9" s="1"/>
  <c r="BJ103" i="9" s="1"/>
  <c r="BM103" i="9" s="1"/>
  <c r="BJ104" i="9" s="1"/>
  <c r="BM104" i="9" s="1"/>
  <c r="BJ105" i="9" s="1"/>
  <c r="BM105" i="9" s="1"/>
  <c r="BJ106" i="9" s="1"/>
  <c r="BM106" i="9" s="1"/>
  <c r="BJ107" i="9" s="1"/>
  <c r="BM107" i="9" s="1"/>
  <c r="BJ108" i="9" s="1"/>
  <c r="BM108" i="9" s="1"/>
  <c r="BJ109" i="9" s="1"/>
  <c r="BM109" i="9" s="1"/>
  <c r="BJ110" i="9" s="1"/>
  <c r="BM110" i="9" s="1"/>
  <c r="BJ111" i="9" s="1"/>
  <c r="BM111" i="9" s="1"/>
  <c r="BJ112" i="9" s="1"/>
  <c r="BM112" i="9" s="1"/>
  <c r="BJ113" i="9" s="1"/>
  <c r="BM113" i="9" s="1"/>
  <c r="BJ114" i="9" s="1"/>
  <c r="BM114" i="9" s="1"/>
  <c r="BJ115" i="9" s="1"/>
  <c r="BM115" i="9" s="1"/>
  <c r="BJ116" i="9" s="1"/>
  <c r="BM116" i="9" s="1"/>
  <c r="BJ117" i="9" s="1"/>
  <c r="BM117" i="9" s="1"/>
  <c r="BJ118" i="9" s="1"/>
  <c r="BM118" i="9" s="1"/>
  <c r="BJ119" i="9" s="1"/>
  <c r="BM119" i="9" s="1"/>
  <c r="BJ120" i="9" s="1"/>
  <c r="BM120" i="9" s="1"/>
  <c r="BJ121" i="9" s="1"/>
  <c r="BM121" i="9" s="1"/>
  <c r="BJ122" i="9" s="1"/>
  <c r="BM122" i="9" s="1"/>
  <c r="BJ123" i="9" s="1"/>
  <c r="BM123" i="9" s="1"/>
  <c r="BJ124" i="9" s="1"/>
  <c r="BM124" i="9" s="1"/>
  <c r="BJ125" i="9" s="1"/>
  <c r="BM125" i="9" s="1"/>
  <c r="BJ126" i="9" s="1"/>
  <c r="BM126" i="9" s="1"/>
  <c r="BJ127" i="9" s="1"/>
  <c r="BM127" i="9" s="1"/>
  <c r="BJ128" i="9" s="1"/>
  <c r="BM128" i="9" s="1"/>
  <c r="BJ129" i="9" s="1"/>
  <c r="BM129" i="9" s="1"/>
  <c r="BJ130" i="9" s="1"/>
  <c r="BM130" i="9" s="1"/>
  <c r="BJ131" i="9" s="1"/>
  <c r="BM131" i="9" s="1"/>
  <c r="BJ132" i="9" s="1"/>
  <c r="BM132" i="9" s="1"/>
  <c r="BJ133" i="9" s="1"/>
  <c r="BM133" i="9" s="1"/>
  <c r="BJ134" i="9" s="1"/>
  <c r="BM134" i="9" s="1"/>
  <c r="BJ135" i="9" s="1"/>
  <c r="BM135" i="9" s="1"/>
  <c r="BJ136" i="9" s="1"/>
  <c r="BM136" i="9" s="1"/>
  <c r="BJ137" i="9" s="1"/>
  <c r="BM137" i="9" s="1"/>
  <c r="BJ138" i="9" s="1"/>
  <c r="BM138" i="9" s="1"/>
  <c r="BJ139" i="9" s="1"/>
  <c r="BM139" i="9" s="1"/>
  <c r="BJ140" i="9" s="1"/>
  <c r="BM140" i="9" s="1"/>
  <c r="BJ141" i="9" s="1"/>
  <c r="BM141" i="9" s="1"/>
  <c r="BJ142" i="9" s="1"/>
  <c r="BM142" i="9" s="1"/>
  <c r="BJ143" i="9" s="1"/>
  <c r="BM143" i="9" s="1"/>
  <c r="BJ144" i="9" s="1"/>
  <c r="BM144" i="9" s="1"/>
  <c r="BJ145" i="9" s="1"/>
  <c r="BM145" i="9" s="1"/>
  <c r="BJ146" i="9" s="1"/>
  <c r="BM146" i="9" s="1"/>
  <c r="BJ147" i="9" s="1"/>
  <c r="BM147" i="9" s="1"/>
  <c r="BJ148" i="9" s="1"/>
  <c r="BM148" i="9" s="1"/>
  <c r="BJ149" i="9" s="1"/>
  <c r="BM149" i="9" s="1"/>
  <c r="BJ150" i="9" s="1"/>
  <c r="BM150" i="9" s="1"/>
  <c r="BJ151" i="9" s="1"/>
  <c r="BM151" i="9" s="1"/>
  <c r="BJ152" i="9" s="1"/>
  <c r="BM152" i="9" s="1"/>
  <c r="BJ153" i="9" s="1"/>
  <c r="BM153" i="9" s="1"/>
  <c r="BJ154" i="9" s="1"/>
  <c r="BM154" i="9" s="1"/>
  <c r="BJ155" i="9" s="1"/>
  <c r="BM155" i="9" s="1"/>
  <c r="BJ156" i="9" s="1"/>
  <c r="BM156" i="9" s="1"/>
  <c r="BJ157" i="9" s="1"/>
  <c r="BM157" i="9" s="1"/>
  <c r="BJ158" i="9" s="1"/>
  <c r="BM158" i="9" s="1"/>
  <c r="BJ159" i="9" s="1"/>
  <c r="BM159" i="9" s="1"/>
  <c r="BJ160" i="9" s="1"/>
  <c r="BM160" i="9" s="1"/>
  <c r="BJ161" i="9" s="1"/>
  <c r="BM161" i="9" s="1"/>
  <c r="BJ162" i="9" s="1"/>
  <c r="BM162" i="9" s="1"/>
  <c r="BJ163" i="9" s="1"/>
  <c r="BM163" i="9" s="1"/>
  <c r="BJ164" i="9" s="1"/>
  <c r="BM164" i="9" s="1"/>
  <c r="BJ165" i="9" s="1"/>
  <c r="BM165" i="9" s="1"/>
  <c r="BJ166" i="9" s="1"/>
  <c r="BM166" i="9" s="1"/>
  <c r="BJ167" i="9" s="1"/>
  <c r="BM167" i="9" s="1"/>
  <c r="BJ168" i="9" s="1"/>
  <c r="BM168" i="9" s="1"/>
  <c r="BJ169" i="9" s="1"/>
  <c r="BM169" i="9" s="1"/>
  <c r="BJ170" i="9" s="1"/>
  <c r="BM170" i="9" s="1"/>
  <c r="BJ171" i="9" s="1"/>
  <c r="BM171" i="9" s="1"/>
  <c r="BJ172" i="9" s="1"/>
  <c r="BM172" i="9" s="1"/>
  <c r="BJ173" i="9" s="1"/>
  <c r="BM173" i="9" s="1"/>
  <c r="BJ174" i="9" s="1"/>
  <c r="BM174" i="9" s="1"/>
  <c r="BJ175" i="9" s="1"/>
  <c r="BM175" i="9" s="1"/>
  <c r="BJ176" i="9" s="1"/>
  <c r="BM176" i="9" s="1"/>
  <c r="BJ177" i="9" s="1"/>
  <c r="BM177" i="9" s="1"/>
  <c r="BJ178" i="9" s="1"/>
  <c r="BM178" i="9" s="1"/>
  <c r="BJ179" i="9" s="1"/>
  <c r="BM179" i="9" s="1"/>
  <c r="BJ180" i="9" s="1"/>
  <c r="BM180" i="9" s="1"/>
  <c r="BJ181" i="9" s="1"/>
  <c r="BM181" i="9" s="1"/>
  <c r="BJ182" i="9" s="1"/>
  <c r="BM182" i="9" s="1"/>
  <c r="BJ183" i="9" s="1"/>
  <c r="BM183" i="9" s="1"/>
  <c r="BJ184" i="9" s="1"/>
  <c r="BM184" i="9" s="1"/>
  <c r="BJ185" i="9" s="1"/>
  <c r="BM185" i="9" s="1"/>
  <c r="BJ186" i="9" s="1"/>
  <c r="BM186" i="9" s="1"/>
  <c r="BJ187" i="9" s="1"/>
  <c r="BM187" i="9" s="1"/>
  <c r="BJ188" i="9" s="1"/>
  <c r="BM188" i="9" s="1"/>
  <c r="BJ189" i="9" s="1"/>
  <c r="BM189" i="9" s="1"/>
  <c r="BJ190" i="9" s="1"/>
  <c r="BM190" i="9" s="1"/>
  <c r="BJ191" i="9" s="1"/>
  <c r="BM191" i="9" s="1"/>
  <c r="BJ192" i="9" s="1"/>
  <c r="BM192" i="9" s="1"/>
  <c r="BJ193" i="9" s="1"/>
  <c r="BM193" i="9" s="1"/>
  <c r="BJ194" i="9" s="1"/>
  <c r="BM194" i="9" s="1"/>
  <c r="BJ195" i="9" s="1"/>
  <c r="BM195" i="9" s="1"/>
  <c r="BJ196" i="9" s="1"/>
  <c r="BM196" i="9" s="1"/>
  <c r="BJ197" i="9" s="1"/>
  <c r="BM197" i="9" s="1"/>
  <c r="BJ198" i="9" s="1"/>
  <c r="BM198" i="9" s="1"/>
  <c r="BJ199" i="9" s="1"/>
  <c r="BM199" i="9" s="1"/>
  <c r="BJ200" i="9" s="1"/>
  <c r="BM200" i="9" s="1"/>
  <c r="BJ201" i="9" s="1"/>
  <c r="BM201" i="9" s="1"/>
  <c r="BJ202" i="9" s="1"/>
  <c r="BM202" i="9" s="1"/>
  <c r="BJ203" i="9" s="1"/>
  <c r="BM203" i="9" s="1"/>
  <c r="BJ204" i="9" s="1"/>
  <c r="BM204" i="9" s="1"/>
  <c r="BJ205" i="9" s="1"/>
  <c r="BM205" i="9" s="1"/>
  <c r="BJ206" i="9" s="1"/>
  <c r="BM206" i="9" s="1"/>
  <c r="BJ207" i="9" s="1"/>
  <c r="BM207" i="9" s="1"/>
  <c r="BJ208" i="9" s="1"/>
  <c r="BM208" i="9" s="1"/>
  <c r="BJ209" i="9" s="1"/>
  <c r="BM209" i="9" s="1"/>
  <c r="BJ210" i="9" s="1"/>
  <c r="BM210" i="9" s="1"/>
  <c r="BJ211" i="9" s="1"/>
  <c r="BM211" i="9" s="1"/>
  <c r="BJ212" i="9" s="1"/>
  <c r="BM212" i="9" s="1"/>
  <c r="BJ213" i="9" s="1"/>
  <c r="BM213" i="9" s="1"/>
  <c r="BJ214" i="9" s="1"/>
  <c r="BM214" i="9" s="1"/>
  <c r="BJ215" i="9" s="1"/>
  <c r="BM215" i="9" s="1"/>
  <c r="BJ216" i="9" s="1"/>
  <c r="BM216" i="9" s="1"/>
  <c r="BJ217" i="9" s="1"/>
  <c r="BM217" i="9" s="1"/>
  <c r="BJ218" i="9" s="1"/>
  <c r="BM218" i="9" s="1"/>
  <c r="BJ219" i="9" s="1"/>
  <c r="BM219" i="9" s="1"/>
  <c r="BJ220" i="9" s="1"/>
  <c r="BM220" i="9" s="1"/>
  <c r="BJ221" i="9" s="1"/>
  <c r="BM221" i="9" s="1"/>
  <c r="BJ222" i="9" s="1"/>
  <c r="BM222" i="9" s="1"/>
  <c r="BJ223" i="9" s="1"/>
  <c r="BM223" i="9" s="1"/>
  <c r="BJ224" i="9" s="1"/>
  <c r="BM224" i="9" s="1"/>
  <c r="BJ225" i="9" s="1"/>
  <c r="BM225" i="9" s="1"/>
  <c r="BJ226" i="9" s="1"/>
  <c r="BM226" i="9" s="1"/>
  <c r="BJ227" i="9" s="1"/>
  <c r="BM227" i="9" s="1"/>
  <c r="BJ228" i="9" s="1"/>
  <c r="BM228" i="9" s="1"/>
  <c r="BJ229" i="9" s="1"/>
  <c r="BM229" i="9" s="1"/>
  <c r="BJ230" i="9" s="1"/>
  <c r="BM230" i="9" s="1"/>
  <c r="BJ231" i="9" s="1"/>
  <c r="BM231" i="9" s="1"/>
  <c r="BJ232" i="9" s="1"/>
  <c r="BM232" i="9" s="1"/>
  <c r="BJ233" i="9" s="1"/>
  <c r="BM233" i="9" s="1"/>
  <c r="BJ234" i="9" s="1"/>
  <c r="BM234" i="9" s="1"/>
  <c r="BJ235" i="9" s="1"/>
  <c r="BM235" i="9" s="1"/>
  <c r="BJ236" i="9" s="1"/>
  <c r="BM236" i="9" s="1"/>
  <c r="BJ237" i="9" s="1"/>
  <c r="BM237" i="9" s="1"/>
  <c r="BJ238" i="9" s="1"/>
  <c r="BM238" i="9" s="1"/>
  <c r="BJ239" i="9" s="1"/>
  <c r="BM239" i="9" s="1"/>
  <c r="BJ240" i="9" s="1"/>
  <c r="BM240" i="9" s="1"/>
  <c r="BJ241" i="9" s="1"/>
  <c r="BM241" i="9" s="1"/>
  <c r="BJ242" i="9" s="1"/>
  <c r="BM242" i="9" s="1"/>
  <c r="BJ243" i="9" s="1"/>
  <c r="BM243" i="9" s="1"/>
  <c r="BJ244" i="9" s="1"/>
  <c r="BM244" i="9" s="1"/>
  <c r="BJ245" i="9" s="1"/>
  <c r="BM245" i="9" s="1"/>
  <c r="BJ246" i="9" s="1"/>
  <c r="BM246" i="9" s="1"/>
  <c r="BJ247" i="9" s="1"/>
  <c r="BM247" i="9" s="1"/>
  <c r="BJ248" i="9" s="1"/>
  <c r="BM248" i="9" s="1"/>
  <c r="BJ249" i="9" s="1"/>
  <c r="BM249" i="9" s="1"/>
  <c r="BJ250" i="9" s="1"/>
  <c r="BM250" i="9" s="1"/>
  <c r="BJ251" i="9" s="1"/>
  <c r="BM251" i="9" s="1"/>
  <c r="BJ252" i="9" s="1"/>
  <c r="BM252" i="9" s="1"/>
  <c r="BJ253" i="9" s="1"/>
  <c r="BM253" i="9" s="1"/>
  <c r="BJ254" i="9" s="1"/>
  <c r="BM254" i="9" s="1"/>
  <c r="BJ255" i="9" s="1"/>
  <c r="BM255" i="9" s="1"/>
  <c r="BJ256" i="9" s="1"/>
  <c r="BM256" i="9" s="1"/>
  <c r="BJ257" i="9" s="1"/>
  <c r="BM257" i="9" s="1"/>
  <c r="BJ258" i="9" s="1"/>
  <c r="BM258" i="9" s="1"/>
  <c r="BJ259" i="9" s="1"/>
  <c r="BM259" i="9" s="1"/>
  <c r="BJ260" i="9" s="1"/>
  <c r="BM260" i="9" s="1"/>
  <c r="BJ261" i="9" s="1"/>
  <c r="BM261" i="9" s="1"/>
  <c r="BJ262" i="9" s="1"/>
  <c r="BM262" i="9" s="1"/>
  <c r="BJ263" i="9" s="1"/>
  <c r="BM263" i="9" s="1"/>
  <c r="BJ264" i="9" s="1"/>
  <c r="BM264" i="9" s="1"/>
  <c r="BJ265" i="9" s="1"/>
  <c r="BM265" i="9" s="1"/>
  <c r="BJ266" i="9" s="1"/>
  <c r="BM266" i="9" s="1"/>
  <c r="BJ267" i="9" s="1"/>
  <c r="BM267" i="9" s="1"/>
  <c r="BJ268" i="9" s="1"/>
  <c r="BM268" i="9" s="1"/>
  <c r="BJ269" i="9" s="1"/>
  <c r="BM269" i="9" s="1"/>
  <c r="BJ270" i="9" s="1"/>
  <c r="BM270" i="9" s="1"/>
  <c r="BJ271" i="9" s="1"/>
  <c r="BM271" i="9" s="1"/>
  <c r="BJ272" i="9" s="1"/>
  <c r="BM272" i="9" s="1"/>
  <c r="BJ273" i="9" s="1"/>
  <c r="BM273" i="9" s="1"/>
  <c r="BJ274" i="9" s="1"/>
  <c r="BM274" i="9" s="1"/>
  <c r="BJ275" i="9" s="1"/>
  <c r="BM275" i="9" s="1"/>
  <c r="BJ276" i="9" s="1"/>
  <c r="BM276" i="9" s="1"/>
  <c r="BJ277" i="9" s="1"/>
  <c r="BM277" i="9" s="1"/>
  <c r="BJ278" i="9" s="1"/>
  <c r="BM278" i="9" s="1"/>
  <c r="BJ279" i="9" s="1"/>
  <c r="BM279" i="9" s="1"/>
  <c r="BJ280" i="9" s="1"/>
  <c r="BM280" i="9" s="1"/>
  <c r="BJ281" i="9" s="1"/>
  <c r="BM281" i="9" s="1"/>
  <c r="BJ282" i="9" s="1"/>
  <c r="BM282" i="9" s="1"/>
  <c r="BJ283" i="9" s="1"/>
  <c r="BM283" i="9" s="1"/>
  <c r="BJ284" i="9" s="1"/>
  <c r="BM284" i="9" s="1"/>
  <c r="BJ285" i="9" s="1"/>
  <c r="BM285" i="9" s="1"/>
  <c r="BJ286" i="9" s="1"/>
  <c r="BM286" i="9" s="1"/>
  <c r="BJ287" i="9" s="1"/>
  <c r="BM287" i="9" s="1"/>
  <c r="BJ288" i="9" s="1"/>
  <c r="BM288" i="9" s="1"/>
  <c r="BJ289" i="9" s="1"/>
  <c r="BM289" i="9" s="1"/>
  <c r="BJ290" i="9" s="1"/>
  <c r="BM290" i="9" s="1"/>
  <c r="BJ291" i="9" s="1"/>
  <c r="BM291" i="9" s="1"/>
  <c r="BJ292" i="9" s="1"/>
  <c r="BM292" i="9" s="1"/>
  <c r="BJ293" i="9" s="1"/>
  <c r="BM293" i="9" s="1"/>
  <c r="BJ294" i="9" s="1"/>
  <c r="BM294" i="9" s="1"/>
  <c r="BJ295" i="9" s="1"/>
  <c r="BM295" i="9" s="1"/>
  <c r="BJ296" i="9" s="1"/>
  <c r="BM296" i="9" s="1"/>
  <c r="BJ297" i="9" s="1"/>
  <c r="BM297" i="9" s="1"/>
  <c r="BJ298" i="9" s="1"/>
  <c r="BM298" i="9" s="1"/>
  <c r="BJ299" i="9" s="1"/>
  <c r="BM299" i="9" s="1"/>
  <c r="BJ300" i="9" s="1"/>
  <c r="BM300" i="9" s="1"/>
  <c r="BJ301" i="9" s="1"/>
  <c r="BM301" i="9" s="1"/>
  <c r="BJ302" i="9" s="1"/>
  <c r="BM302" i="9" s="1"/>
  <c r="BJ303" i="9" s="1"/>
  <c r="BM303" i="9" s="1"/>
  <c r="BJ304" i="9" s="1"/>
  <c r="BM304" i="9" s="1"/>
  <c r="BJ305" i="9" s="1"/>
  <c r="BM305" i="9" s="1"/>
  <c r="BJ306" i="9" s="1"/>
  <c r="BM306" i="9" s="1"/>
  <c r="BJ307" i="9" s="1"/>
  <c r="BM307" i="9" s="1"/>
  <c r="BJ308" i="9" s="1"/>
  <c r="BM308" i="9" s="1"/>
  <c r="BJ309" i="9" s="1"/>
  <c r="BM309" i="9" s="1"/>
  <c r="BJ310" i="9" s="1"/>
  <c r="BM310" i="9" s="1"/>
  <c r="BJ311" i="9" s="1"/>
  <c r="BM311" i="9" s="1"/>
  <c r="BJ312" i="9" s="1"/>
  <c r="BM312" i="9" s="1"/>
  <c r="BJ313" i="9" s="1"/>
  <c r="BM313" i="9" s="1"/>
  <c r="BJ314" i="9" s="1"/>
  <c r="BM314" i="9" s="1"/>
  <c r="BJ315" i="9" s="1"/>
  <c r="BM315" i="9" s="1"/>
  <c r="BJ316" i="9" s="1"/>
  <c r="BM316" i="9" s="1"/>
  <c r="BJ317" i="9" s="1"/>
  <c r="BM317" i="9" s="1"/>
  <c r="BJ318" i="9" s="1"/>
  <c r="BM318" i="9" s="1"/>
  <c r="BJ319" i="9" s="1"/>
  <c r="BM319" i="9" s="1"/>
  <c r="BJ320" i="9" s="1"/>
  <c r="BM320" i="9" s="1"/>
  <c r="BJ321" i="9" s="1"/>
  <c r="BM321" i="9" s="1"/>
  <c r="BJ322" i="9" s="1"/>
  <c r="BM322" i="9" s="1"/>
  <c r="BJ323" i="9" s="1"/>
  <c r="BM323" i="9" s="1"/>
  <c r="BJ324" i="9" s="1"/>
  <c r="BM324" i="9" s="1"/>
  <c r="BJ325" i="9" s="1"/>
  <c r="BM325" i="9" s="1"/>
  <c r="BJ326" i="9" s="1"/>
  <c r="BM326" i="9" s="1"/>
  <c r="BJ327" i="9" s="1"/>
  <c r="BM327" i="9" s="1"/>
  <c r="BJ328" i="9" s="1"/>
  <c r="BM328" i="9" s="1"/>
  <c r="BJ329" i="9" s="1"/>
  <c r="BM329" i="9" s="1"/>
  <c r="BJ330" i="9" s="1"/>
  <c r="BM330" i="9" s="1"/>
  <c r="BJ331" i="9" s="1"/>
  <c r="BM331" i="9" s="1"/>
  <c r="BJ332" i="9" s="1"/>
  <c r="BM332" i="9" s="1"/>
  <c r="BJ333" i="9" s="1"/>
  <c r="BM333" i="9" s="1"/>
  <c r="BJ334" i="9" s="1"/>
  <c r="BM334" i="9" s="1"/>
  <c r="BJ335" i="9" s="1"/>
  <c r="BM335" i="9" s="1"/>
  <c r="BJ336" i="9" s="1"/>
  <c r="BM336" i="9" s="1"/>
  <c r="BJ337" i="9" s="1"/>
  <c r="BM337" i="9" s="1"/>
  <c r="BJ338" i="9" s="1"/>
  <c r="BM338" i="9" s="1"/>
  <c r="BJ339" i="9" s="1"/>
  <c r="BM339" i="9" s="1"/>
  <c r="BJ340" i="9" s="1"/>
  <c r="BM340" i="9" s="1"/>
  <c r="BJ341" i="9" s="1"/>
  <c r="BM341" i="9" s="1"/>
  <c r="BJ342" i="9" s="1"/>
  <c r="BM342" i="9" s="1"/>
  <c r="BJ343" i="9" s="1"/>
  <c r="BM343" i="9" s="1"/>
  <c r="BJ344" i="9" s="1"/>
  <c r="BM344" i="9" s="1"/>
  <c r="BJ345" i="9" s="1"/>
  <c r="BM345" i="9" s="1"/>
  <c r="BJ346" i="9" s="1"/>
  <c r="BM346" i="9" s="1"/>
  <c r="BJ347" i="9" s="1"/>
  <c r="BM347" i="9" s="1"/>
  <c r="BJ348" i="9" s="1"/>
  <c r="BM348" i="9" s="1"/>
  <c r="BJ349" i="9" s="1"/>
  <c r="BM349" i="9" s="1"/>
  <c r="BJ350" i="9" s="1"/>
  <c r="BM350" i="9" s="1"/>
  <c r="BJ351" i="9" s="1"/>
  <c r="BM351" i="9" s="1"/>
  <c r="BJ352" i="9" s="1"/>
  <c r="BM352" i="9" s="1"/>
  <c r="BJ353" i="9" s="1"/>
  <c r="BM353" i="9" s="1"/>
  <c r="BJ354" i="9" s="1"/>
  <c r="BM354" i="9" s="1"/>
  <c r="BJ355" i="9" s="1"/>
  <c r="BM355" i="9" s="1"/>
  <c r="BJ356" i="9" s="1"/>
  <c r="BM356" i="9" s="1"/>
  <c r="BJ357" i="9" s="1"/>
  <c r="BM357" i="9" s="1"/>
  <c r="BJ358" i="9" s="1"/>
  <c r="BM358" i="9" s="1"/>
  <c r="BJ359" i="9" s="1"/>
  <c r="BM359" i="9" s="1"/>
  <c r="BJ360" i="9" s="1"/>
  <c r="BM360" i="9" s="1"/>
  <c r="BJ361" i="9" s="1"/>
  <c r="BM361" i="9" s="1"/>
  <c r="BJ362" i="9" s="1"/>
  <c r="BM362" i="9" s="1"/>
  <c r="BJ363" i="9" s="1"/>
  <c r="BM363" i="9" s="1"/>
  <c r="BJ364" i="9" s="1"/>
  <c r="BM364" i="9" s="1"/>
  <c r="BJ365" i="9" s="1"/>
  <c r="BM365" i="9" s="1"/>
  <c r="BJ366" i="9" s="1"/>
  <c r="BM366" i="9" s="1"/>
  <c r="BJ367" i="9" s="1"/>
  <c r="BM367" i="9" s="1"/>
  <c r="BJ368" i="9" s="1"/>
  <c r="BM368" i="9" s="1"/>
  <c r="BQ6" i="9"/>
  <c r="BN7" i="9" s="1"/>
  <c r="BQ7" i="9" s="1"/>
  <c r="BN8" i="9" s="1"/>
  <c r="BQ8" i="9" s="1"/>
  <c r="BN9" i="9" s="1"/>
  <c r="BQ9" i="9" s="1"/>
  <c r="BN10" i="9" s="1"/>
  <c r="BQ10" i="9" s="1"/>
  <c r="BN11" i="9" s="1"/>
  <c r="BQ11" i="9" s="1"/>
  <c r="BN12" i="9" s="1"/>
  <c r="BQ12" i="9" s="1"/>
  <c r="BN13" i="9" s="1"/>
  <c r="BQ13" i="9" s="1"/>
  <c r="BN14" i="9" s="1"/>
  <c r="BQ14" i="9" s="1"/>
  <c r="BN15" i="9" s="1"/>
  <c r="BQ15" i="9" s="1"/>
  <c r="BN16" i="9" s="1"/>
  <c r="BQ16" i="9" s="1"/>
  <c r="BN17" i="9" s="1"/>
  <c r="BQ17" i="9" s="1"/>
  <c r="BN18" i="9" s="1"/>
  <c r="BQ18" i="9" s="1"/>
  <c r="BN19" i="9" s="1"/>
  <c r="BQ19" i="9" s="1"/>
  <c r="BN20" i="9" s="1"/>
  <c r="BQ20" i="9" s="1"/>
  <c r="BN21" i="9" s="1"/>
  <c r="BQ21" i="9" s="1"/>
  <c r="BN22" i="9" s="1"/>
  <c r="BQ22" i="9" s="1"/>
  <c r="BN23" i="9" s="1"/>
  <c r="BQ23" i="9" s="1"/>
  <c r="BN24" i="9" s="1"/>
  <c r="BQ24" i="9" s="1"/>
  <c r="BN25" i="9" s="1"/>
  <c r="BQ25" i="9" s="1"/>
  <c r="BN26" i="9" s="1"/>
  <c r="BQ26" i="9" s="1"/>
  <c r="BN27" i="9" s="1"/>
  <c r="BQ27" i="9" s="1"/>
  <c r="BN28" i="9" s="1"/>
  <c r="BQ28" i="9" s="1"/>
  <c r="BN29" i="9" s="1"/>
  <c r="BQ29" i="9" s="1"/>
  <c r="BN30" i="9" s="1"/>
  <c r="BQ30" i="9" s="1"/>
  <c r="BN31" i="9" s="1"/>
  <c r="BQ31" i="9" s="1"/>
  <c r="BN32" i="9" s="1"/>
  <c r="BQ32" i="9" s="1"/>
  <c r="BN33" i="9" s="1"/>
  <c r="BQ33" i="9" s="1"/>
  <c r="BN34" i="9" s="1"/>
  <c r="BQ34" i="9" s="1"/>
  <c r="BN35" i="9" s="1"/>
  <c r="BQ35" i="9" s="1"/>
  <c r="BN36" i="9" s="1"/>
  <c r="BQ36" i="9" s="1"/>
  <c r="BN37" i="9" s="1"/>
  <c r="BQ37" i="9" s="1"/>
  <c r="BN38" i="9" s="1"/>
  <c r="BQ38" i="9" s="1"/>
  <c r="BN39" i="9" s="1"/>
  <c r="BQ39" i="9" s="1"/>
  <c r="BN40" i="9" s="1"/>
  <c r="BQ40" i="9" s="1"/>
  <c r="BN41" i="9" s="1"/>
  <c r="BQ41" i="9" s="1"/>
  <c r="BN42" i="9" s="1"/>
  <c r="BQ42" i="9" s="1"/>
  <c r="BN43" i="9" s="1"/>
  <c r="BQ43" i="9" s="1"/>
  <c r="BN44" i="9" s="1"/>
  <c r="BQ44" i="9" s="1"/>
  <c r="BN45" i="9" s="1"/>
  <c r="BQ45" i="9" s="1"/>
  <c r="BN46" i="9" s="1"/>
  <c r="BQ46" i="9" s="1"/>
  <c r="BN47" i="9" s="1"/>
  <c r="BQ47" i="9" s="1"/>
  <c r="BN48" i="9" s="1"/>
  <c r="BQ48" i="9" s="1"/>
  <c r="BN49" i="9" s="1"/>
  <c r="BQ49" i="9" s="1"/>
  <c r="BN50" i="9" s="1"/>
  <c r="BQ50" i="9" s="1"/>
  <c r="BN51" i="9" s="1"/>
  <c r="BQ51" i="9" s="1"/>
  <c r="BN52" i="9" s="1"/>
  <c r="BQ52" i="9" s="1"/>
  <c r="BN53" i="9" s="1"/>
  <c r="BQ53" i="9" s="1"/>
  <c r="BN54" i="9" s="1"/>
  <c r="BQ54" i="9" s="1"/>
  <c r="BN55" i="9" s="1"/>
  <c r="BQ55" i="9" s="1"/>
  <c r="BN56" i="9" s="1"/>
  <c r="BQ56" i="9" s="1"/>
  <c r="BN57" i="9" s="1"/>
  <c r="BQ57" i="9" s="1"/>
  <c r="BN58" i="9" s="1"/>
  <c r="BQ58" i="9" s="1"/>
  <c r="BN59" i="9" s="1"/>
  <c r="BQ59" i="9" s="1"/>
  <c r="BN60" i="9" s="1"/>
  <c r="BQ60" i="9" s="1"/>
  <c r="BN61" i="9" s="1"/>
  <c r="BQ61" i="9" s="1"/>
  <c r="BN62" i="9" s="1"/>
  <c r="BQ62" i="9" s="1"/>
  <c r="BN63" i="9" s="1"/>
  <c r="BQ63" i="9" s="1"/>
  <c r="BN64" i="9" s="1"/>
  <c r="BQ64" i="9" s="1"/>
  <c r="BN65" i="9" s="1"/>
  <c r="BQ65" i="9" s="1"/>
  <c r="BN66" i="9" s="1"/>
  <c r="BQ66" i="9" s="1"/>
  <c r="BN67" i="9" s="1"/>
  <c r="BQ67" i="9" s="1"/>
  <c r="BN68" i="9" s="1"/>
  <c r="BQ68" i="9" s="1"/>
  <c r="BN69" i="9" s="1"/>
  <c r="BQ69" i="9" s="1"/>
  <c r="BN70" i="9" s="1"/>
  <c r="BQ70" i="9" s="1"/>
  <c r="BN71" i="9" s="1"/>
  <c r="BQ71" i="9" s="1"/>
  <c r="BN72" i="9" s="1"/>
  <c r="BQ72" i="9" s="1"/>
  <c r="BN73" i="9" s="1"/>
  <c r="BQ73" i="9" s="1"/>
  <c r="BN74" i="9" s="1"/>
  <c r="BQ74" i="9" s="1"/>
  <c r="BN75" i="9" s="1"/>
  <c r="BQ75" i="9" s="1"/>
  <c r="BN76" i="9" s="1"/>
  <c r="BQ76" i="9" s="1"/>
  <c r="BN77" i="9" s="1"/>
  <c r="BQ77" i="9" s="1"/>
  <c r="BN78" i="9" s="1"/>
  <c r="BQ78" i="9" s="1"/>
  <c r="BN79" i="9" s="1"/>
  <c r="BQ79" i="9" s="1"/>
  <c r="BN80" i="9" s="1"/>
  <c r="BQ80" i="9" s="1"/>
  <c r="BN81" i="9" s="1"/>
  <c r="BQ81" i="9" s="1"/>
  <c r="BN82" i="9" s="1"/>
  <c r="BQ82" i="9" s="1"/>
  <c r="BN83" i="9" s="1"/>
  <c r="BQ83" i="9" s="1"/>
  <c r="BN84" i="9" s="1"/>
  <c r="BQ84" i="9" s="1"/>
  <c r="BN85" i="9" s="1"/>
  <c r="BQ85" i="9" s="1"/>
  <c r="BN86" i="9" s="1"/>
  <c r="BQ86" i="9" s="1"/>
  <c r="BN87" i="9" s="1"/>
  <c r="BQ87" i="9" s="1"/>
  <c r="BN88" i="9" s="1"/>
  <c r="BQ88" i="9" s="1"/>
  <c r="BN89" i="9" s="1"/>
  <c r="BQ89" i="9" s="1"/>
  <c r="BN90" i="9" s="1"/>
  <c r="BQ90" i="9" s="1"/>
  <c r="BN91" i="9" s="1"/>
  <c r="BQ91" i="9" s="1"/>
  <c r="BN92" i="9" s="1"/>
  <c r="BQ92" i="9" s="1"/>
  <c r="BN93" i="9" s="1"/>
  <c r="BQ93" i="9" s="1"/>
  <c r="BN94" i="9" s="1"/>
  <c r="BQ94" i="9" s="1"/>
  <c r="BN95" i="9" s="1"/>
  <c r="BQ95" i="9" s="1"/>
  <c r="BN96" i="9" s="1"/>
  <c r="BQ96" i="9" s="1"/>
  <c r="BN97" i="9" s="1"/>
  <c r="BQ97" i="9" s="1"/>
  <c r="BN98" i="9" s="1"/>
  <c r="BQ98" i="9" s="1"/>
  <c r="BN99" i="9" s="1"/>
  <c r="BQ99" i="9" s="1"/>
  <c r="BN100" i="9" s="1"/>
  <c r="BQ100" i="9" s="1"/>
  <c r="BN101" i="9" s="1"/>
  <c r="BQ101" i="9" s="1"/>
  <c r="BN102" i="9" s="1"/>
  <c r="BQ102" i="9" s="1"/>
  <c r="BN103" i="9" s="1"/>
  <c r="BQ103" i="9" s="1"/>
  <c r="BN104" i="9" s="1"/>
  <c r="BQ104" i="9" s="1"/>
  <c r="BN105" i="9" s="1"/>
  <c r="BQ105" i="9" s="1"/>
  <c r="BN106" i="9" s="1"/>
  <c r="BQ106" i="9" s="1"/>
  <c r="BN107" i="9" s="1"/>
  <c r="BQ107" i="9" s="1"/>
  <c r="BN108" i="9" s="1"/>
  <c r="BQ108" i="9" s="1"/>
  <c r="BN109" i="9" s="1"/>
  <c r="BQ109" i="9" s="1"/>
  <c r="BN110" i="9" s="1"/>
  <c r="BQ110" i="9" s="1"/>
  <c r="BN111" i="9" s="1"/>
  <c r="BQ111" i="9" s="1"/>
  <c r="BN112" i="9" s="1"/>
  <c r="BQ112" i="9" s="1"/>
  <c r="BN113" i="9" s="1"/>
  <c r="BQ113" i="9" s="1"/>
  <c r="BN114" i="9" s="1"/>
  <c r="BQ114" i="9" s="1"/>
  <c r="BN115" i="9" s="1"/>
  <c r="BQ115" i="9" s="1"/>
  <c r="BN116" i="9" s="1"/>
  <c r="BQ116" i="9" s="1"/>
  <c r="BN117" i="9" s="1"/>
  <c r="BQ117" i="9" s="1"/>
  <c r="BN118" i="9" s="1"/>
  <c r="BQ118" i="9" s="1"/>
  <c r="BN119" i="9" s="1"/>
  <c r="BQ119" i="9" s="1"/>
  <c r="BN120" i="9" s="1"/>
  <c r="BQ120" i="9" s="1"/>
  <c r="BN121" i="9" s="1"/>
  <c r="BQ121" i="9" s="1"/>
  <c r="BN122" i="9" s="1"/>
  <c r="BQ122" i="9" s="1"/>
  <c r="BN123" i="9" s="1"/>
  <c r="BQ123" i="9" s="1"/>
  <c r="BN124" i="9" s="1"/>
  <c r="BQ124" i="9" s="1"/>
  <c r="BN125" i="9" s="1"/>
  <c r="BQ125" i="9" s="1"/>
  <c r="BN126" i="9" s="1"/>
  <c r="BQ126" i="9" s="1"/>
  <c r="BN127" i="9" s="1"/>
  <c r="BQ127" i="9" s="1"/>
  <c r="BN128" i="9" s="1"/>
  <c r="BQ128" i="9" s="1"/>
  <c r="BN129" i="9" s="1"/>
  <c r="BQ129" i="9" s="1"/>
  <c r="BN130" i="9" s="1"/>
  <c r="BQ130" i="9" s="1"/>
  <c r="BN131" i="9" s="1"/>
  <c r="BQ131" i="9" s="1"/>
  <c r="BN132" i="9" s="1"/>
  <c r="BQ132" i="9" s="1"/>
  <c r="BN133" i="9" s="1"/>
  <c r="BQ133" i="9" s="1"/>
  <c r="BN134" i="9" s="1"/>
  <c r="BQ134" i="9" s="1"/>
  <c r="BN135" i="9" s="1"/>
  <c r="BQ135" i="9" s="1"/>
  <c r="BN136" i="9" s="1"/>
  <c r="BQ136" i="9" s="1"/>
  <c r="BN137" i="9" s="1"/>
  <c r="BQ137" i="9" s="1"/>
  <c r="BN138" i="9" s="1"/>
  <c r="BQ138" i="9" s="1"/>
  <c r="BN139" i="9" s="1"/>
  <c r="BQ139" i="9" s="1"/>
  <c r="BN140" i="9" s="1"/>
  <c r="BQ140" i="9" s="1"/>
  <c r="BN141" i="9" s="1"/>
  <c r="BQ141" i="9" s="1"/>
  <c r="BN142" i="9" s="1"/>
  <c r="BQ142" i="9" s="1"/>
  <c r="BN143" i="9" s="1"/>
  <c r="BQ143" i="9" s="1"/>
  <c r="BN144" i="9" s="1"/>
  <c r="BQ144" i="9" s="1"/>
  <c r="BN145" i="9" s="1"/>
  <c r="BQ145" i="9" s="1"/>
  <c r="BN146" i="9" s="1"/>
  <c r="BQ146" i="9" s="1"/>
  <c r="BN147" i="9" s="1"/>
  <c r="BQ147" i="9" s="1"/>
  <c r="BN148" i="9" s="1"/>
  <c r="BQ148" i="9" s="1"/>
  <c r="BN149" i="9" s="1"/>
  <c r="BQ149" i="9" s="1"/>
  <c r="BN150" i="9" s="1"/>
  <c r="BQ150" i="9" s="1"/>
  <c r="BN151" i="9" s="1"/>
  <c r="BQ151" i="9" s="1"/>
  <c r="BN152" i="9" s="1"/>
  <c r="BQ152" i="9" s="1"/>
  <c r="BN153" i="9" s="1"/>
  <c r="BQ153" i="9" s="1"/>
  <c r="BN154" i="9" s="1"/>
  <c r="BQ154" i="9" s="1"/>
  <c r="BN155" i="9" s="1"/>
  <c r="BQ155" i="9" s="1"/>
  <c r="BN156" i="9" s="1"/>
  <c r="BQ156" i="9" s="1"/>
  <c r="BN157" i="9" s="1"/>
  <c r="BQ157" i="9" s="1"/>
  <c r="BN158" i="9" s="1"/>
  <c r="BQ158" i="9" s="1"/>
  <c r="BN159" i="9" s="1"/>
  <c r="BQ159" i="9" s="1"/>
  <c r="BN160" i="9" s="1"/>
  <c r="BQ160" i="9" s="1"/>
  <c r="BN161" i="9" s="1"/>
  <c r="BQ161" i="9" s="1"/>
  <c r="BN162" i="9" s="1"/>
  <c r="BQ162" i="9" s="1"/>
  <c r="BN163" i="9" s="1"/>
  <c r="BQ163" i="9" s="1"/>
  <c r="BN164" i="9" s="1"/>
  <c r="BQ164" i="9" s="1"/>
  <c r="BN165" i="9" s="1"/>
  <c r="BQ165" i="9" s="1"/>
  <c r="BN166" i="9" s="1"/>
  <c r="BQ166" i="9" s="1"/>
  <c r="BN167" i="9" s="1"/>
  <c r="BQ167" i="9" s="1"/>
  <c r="BN168" i="9" s="1"/>
  <c r="BQ168" i="9" s="1"/>
  <c r="BN169" i="9" s="1"/>
  <c r="BQ169" i="9" s="1"/>
  <c r="BN170" i="9" s="1"/>
  <c r="BQ170" i="9" s="1"/>
  <c r="BN171" i="9" s="1"/>
  <c r="BQ171" i="9" s="1"/>
  <c r="BN172" i="9" s="1"/>
  <c r="BQ172" i="9" s="1"/>
  <c r="BN173" i="9" s="1"/>
  <c r="BQ173" i="9" s="1"/>
  <c r="BN174" i="9" s="1"/>
  <c r="BQ174" i="9" s="1"/>
  <c r="BN175" i="9" s="1"/>
  <c r="BQ175" i="9" s="1"/>
  <c r="BN176" i="9" s="1"/>
  <c r="BQ176" i="9" s="1"/>
  <c r="BN177" i="9" s="1"/>
  <c r="BQ177" i="9" s="1"/>
  <c r="BN178" i="9" s="1"/>
  <c r="BQ178" i="9" s="1"/>
  <c r="BN179" i="9" s="1"/>
  <c r="BQ179" i="9" s="1"/>
  <c r="BN180" i="9" s="1"/>
  <c r="BQ180" i="9" s="1"/>
  <c r="BN181" i="9" s="1"/>
  <c r="BQ181" i="9" s="1"/>
  <c r="BN182" i="9" s="1"/>
  <c r="BQ182" i="9" s="1"/>
  <c r="BN183" i="9" s="1"/>
  <c r="BQ183" i="9" s="1"/>
  <c r="BN184" i="9" s="1"/>
  <c r="BQ184" i="9" s="1"/>
  <c r="BN185" i="9" s="1"/>
  <c r="BQ185" i="9" s="1"/>
  <c r="BN186" i="9" s="1"/>
  <c r="BQ186" i="9" s="1"/>
  <c r="BN187" i="9" s="1"/>
  <c r="BQ187" i="9" s="1"/>
  <c r="BN188" i="9" s="1"/>
  <c r="BQ188" i="9" s="1"/>
  <c r="BN189" i="9" s="1"/>
  <c r="BQ189" i="9" s="1"/>
  <c r="BN190" i="9" s="1"/>
  <c r="BQ190" i="9" s="1"/>
  <c r="BN191" i="9" s="1"/>
  <c r="BQ191" i="9" s="1"/>
  <c r="BN192" i="9" s="1"/>
  <c r="BQ192" i="9" s="1"/>
  <c r="BN193" i="9" s="1"/>
  <c r="BQ193" i="9" s="1"/>
  <c r="BN194" i="9" s="1"/>
  <c r="BQ194" i="9" s="1"/>
  <c r="BN195" i="9" s="1"/>
  <c r="BQ195" i="9" s="1"/>
  <c r="BN196" i="9" s="1"/>
  <c r="BQ196" i="9" s="1"/>
  <c r="BN197" i="9" s="1"/>
  <c r="BQ197" i="9" s="1"/>
  <c r="BN198" i="9" s="1"/>
  <c r="BQ198" i="9" s="1"/>
  <c r="BN199" i="9" s="1"/>
  <c r="BQ199" i="9" s="1"/>
  <c r="BN200" i="9" s="1"/>
  <c r="BQ200" i="9" s="1"/>
  <c r="BN201" i="9" s="1"/>
  <c r="BQ201" i="9" s="1"/>
  <c r="BN202" i="9" s="1"/>
  <c r="BQ202" i="9" s="1"/>
  <c r="BN203" i="9" s="1"/>
  <c r="BQ203" i="9" s="1"/>
  <c r="BN204" i="9" s="1"/>
  <c r="BQ204" i="9" s="1"/>
  <c r="BN205" i="9" s="1"/>
  <c r="BQ205" i="9" s="1"/>
  <c r="BN206" i="9" s="1"/>
  <c r="BQ206" i="9" s="1"/>
  <c r="BN207" i="9" s="1"/>
  <c r="BQ207" i="9" s="1"/>
  <c r="BN208" i="9" s="1"/>
  <c r="BQ208" i="9" s="1"/>
  <c r="BN209" i="9" s="1"/>
  <c r="BQ209" i="9" s="1"/>
  <c r="BN210" i="9" s="1"/>
  <c r="BQ210" i="9" s="1"/>
  <c r="BN211" i="9" s="1"/>
  <c r="BQ211" i="9" s="1"/>
  <c r="BN212" i="9" s="1"/>
  <c r="BQ212" i="9" s="1"/>
  <c r="BN213" i="9" s="1"/>
  <c r="BQ213" i="9" s="1"/>
  <c r="BN214" i="9" s="1"/>
  <c r="BQ214" i="9" s="1"/>
  <c r="BN215" i="9" s="1"/>
  <c r="BQ215" i="9" s="1"/>
  <c r="BN216" i="9" s="1"/>
  <c r="BQ216" i="9" s="1"/>
  <c r="BN217" i="9" s="1"/>
  <c r="BQ217" i="9" s="1"/>
  <c r="BN218" i="9" s="1"/>
  <c r="BQ218" i="9" s="1"/>
  <c r="BN219" i="9" s="1"/>
  <c r="BQ219" i="9" s="1"/>
  <c r="BN220" i="9" s="1"/>
  <c r="BQ220" i="9" s="1"/>
  <c r="BN221" i="9" s="1"/>
  <c r="BQ221" i="9" s="1"/>
  <c r="BN222" i="9" s="1"/>
  <c r="BQ222" i="9" s="1"/>
  <c r="BN223" i="9" s="1"/>
  <c r="BQ223" i="9" s="1"/>
  <c r="BN224" i="9" s="1"/>
  <c r="BQ224" i="9" s="1"/>
  <c r="BN225" i="9" s="1"/>
  <c r="BQ225" i="9" s="1"/>
  <c r="BN226" i="9" s="1"/>
  <c r="BQ226" i="9" s="1"/>
  <c r="BN227" i="9" s="1"/>
  <c r="BQ227" i="9" s="1"/>
  <c r="BN228" i="9" s="1"/>
  <c r="BQ228" i="9" s="1"/>
  <c r="BN229" i="9" s="1"/>
  <c r="BQ229" i="9" s="1"/>
  <c r="BN230" i="9" s="1"/>
  <c r="BQ230" i="9" s="1"/>
  <c r="BN231" i="9" s="1"/>
  <c r="BQ231" i="9" s="1"/>
  <c r="BN232" i="9" s="1"/>
  <c r="BQ232" i="9" s="1"/>
  <c r="BN233" i="9" s="1"/>
  <c r="BQ233" i="9" s="1"/>
  <c r="BN234" i="9" s="1"/>
  <c r="BQ234" i="9" s="1"/>
  <c r="BN235" i="9" s="1"/>
  <c r="BQ235" i="9" s="1"/>
  <c r="BN236" i="9" s="1"/>
  <c r="BQ236" i="9" s="1"/>
  <c r="BN237" i="9" s="1"/>
  <c r="BQ237" i="9" s="1"/>
  <c r="BN238" i="9" s="1"/>
  <c r="BQ238" i="9" s="1"/>
  <c r="BN239" i="9" s="1"/>
  <c r="BQ239" i="9" s="1"/>
  <c r="BN240" i="9" s="1"/>
  <c r="BQ240" i="9" s="1"/>
  <c r="BN241" i="9" s="1"/>
  <c r="BQ241" i="9" s="1"/>
  <c r="BN242" i="9" s="1"/>
  <c r="BQ242" i="9" s="1"/>
  <c r="BN243" i="9" s="1"/>
  <c r="BQ243" i="9" s="1"/>
  <c r="BN244" i="9" s="1"/>
  <c r="BQ244" i="9" s="1"/>
  <c r="BN245" i="9" s="1"/>
  <c r="BQ245" i="9" s="1"/>
  <c r="BN246" i="9" s="1"/>
  <c r="BQ246" i="9" s="1"/>
  <c r="BN247" i="9" s="1"/>
  <c r="BQ247" i="9" s="1"/>
  <c r="BN248" i="9" s="1"/>
  <c r="BQ248" i="9" s="1"/>
  <c r="BN249" i="9" s="1"/>
  <c r="BQ249" i="9" s="1"/>
  <c r="BN250" i="9" s="1"/>
  <c r="BQ250" i="9" s="1"/>
  <c r="BN251" i="9" s="1"/>
  <c r="BQ251" i="9" s="1"/>
  <c r="BN252" i="9" s="1"/>
  <c r="BQ252" i="9" s="1"/>
  <c r="BN253" i="9" s="1"/>
  <c r="BQ253" i="9" s="1"/>
  <c r="BN254" i="9" s="1"/>
  <c r="BQ254" i="9" s="1"/>
  <c r="BN255" i="9" s="1"/>
  <c r="BQ255" i="9" s="1"/>
  <c r="BN256" i="9" s="1"/>
  <c r="BQ256" i="9" s="1"/>
  <c r="BN257" i="9" s="1"/>
  <c r="BQ257" i="9" s="1"/>
  <c r="BN258" i="9" s="1"/>
  <c r="BQ258" i="9" s="1"/>
  <c r="BN259" i="9" s="1"/>
  <c r="BQ259" i="9" s="1"/>
  <c r="BN260" i="9" s="1"/>
  <c r="BQ260" i="9" s="1"/>
  <c r="BN261" i="9" s="1"/>
  <c r="BQ261" i="9" s="1"/>
  <c r="BN262" i="9" s="1"/>
  <c r="BQ262" i="9" s="1"/>
  <c r="BN263" i="9" s="1"/>
  <c r="BQ263" i="9" s="1"/>
  <c r="BN264" i="9" s="1"/>
  <c r="BQ264" i="9" s="1"/>
  <c r="BN265" i="9" s="1"/>
  <c r="BQ265" i="9" s="1"/>
  <c r="BN266" i="9" s="1"/>
  <c r="BQ266" i="9" s="1"/>
  <c r="BN267" i="9" s="1"/>
  <c r="BQ267" i="9" s="1"/>
  <c r="BN268" i="9" s="1"/>
  <c r="BQ268" i="9" s="1"/>
  <c r="BN269" i="9" s="1"/>
  <c r="BQ269" i="9" s="1"/>
  <c r="BN270" i="9" s="1"/>
  <c r="BQ270" i="9" s="1"/>
  <c r="BN271" i="9" s="1"/>
  <c r="BQ271" i="9" s="1"/>
  <c r="BN272" i="9" s="1"/>
  <c r="BQ272" i="9" s="1"/>
  <c r="BN273" i="9" s="1"/>
  <c r="BQ273" i="9" s="1"/>
  <c r="BN274" i="9" s="1"/>
  <c r="BQ274" i="9" s="1"/>
  <c r="BN275" i="9" s="1"/>
  <c r="BQ275" i="9" s="1"/>
  <c r="BN276" i="9" s="1"/>
  <c r="BQ276" i="9" s="1"/>
  <c r="BN277" i="9" s="1"/>
  <c r="BQ277" i="9" s="1"/>
  <c r="BN278" i="9" s="1"/>
  <c r="BQ278" i="9" s="1"/>
  <c r="BN279" i="9" s="1"/>
  <c r="BQ279" i="9" s="1"/>
  <c r="BN280" i="9" s="1"/>
  <c r="BQ280" i="9" s="1"/>
  <c r="BN281" i="9" s="1"/>
  <c r="BQ281" i="9" s="1"/>
  <c r="BN282" i="9" s="1"/>
  <c r="BQ282" i="9" s="1"/>
  <c r="BN283" i="9" s="1"/>
  <c r="BQ283" i="9" s="1"/>
  <c r="BN284" i="9" s="1"/>
  <c r="BQ284" i="9" s="1"/>
  <c r="BN285" i="9" s="1"/>
  <c r="BQ285" i="9" s="1"/>
  <c r="BN286" i="9" s="1"/>
  <c r="BQ286" i="9" s="1"/>
  <c r="BN287" i="9" s="1"/>
  <c r="BQ287" i="9" s="1"/>
  <c r="BN288" i="9" s="1"/>
  <c r="BQ288" i="9" s="1"/>
  <c r="BN289" i="9" s="1"/>
  <c r="BQ289" i="9" s="1"/>
  <c r="BN290" i="9" s="1"/>
  <c r="BQ290" i="9" s="1"/>
  <c r="BN291" i="9" s="1"/>
  <c r="BQ291" i="9" s="1"/>
  <c r="BN292" i="9" s="1"/>
  <c r="BQ292" i="9" s="1"/>
  <c r="BN293" i="9" s="1"/>
  <c r="BQ293" i="9" s="1"/>
  <c r="BN294" i="9" s="1"/>
  <c r="BQ294" i="9" s="1"/>
  <c r="BN295" i="9" s="1"/>
  <c r="BQ295" i="9" s="1"/>
  <c r="BN296" i="9" s="1"/>
  <c r="BQ296" i="9" s="1"/>
  <c r="BN297" i="9" s="1"/>
  <c r="BQ297" i="9" s="1"/>
  <c r="BN298" i="9" s="1"/>
  <c r="BQ298" i="9" s="1"/>
  <c r="BN299" i="9" s="1"/>
  <c r="BQ299" i="9" s="1"/>
  <c r="BN300" i="9" s="1"/>
  <c r="BQ300" i="9" s="1"/>
  <c r="BN301" i="9" s="1"/>
  <c r="BQ301" i="9" s="1"/>
  <c r="BN302" i="9" s="1"/>
  <c r="BQ302" i="9" s="1"/>
  <c r="BN303" i="9" s="1"/>
  <c r="BQ303" i="9" s="1"/>
  <c r="BN304" i="9" s="1"/>
  <c r="BQ304" i="9" s="1"/>
  <c r="BN305" i="9" s="1"/>
  <c r="BQ305" i="9" s="1"/>
  <c r="BN306" i="9" s="1"/>
  <c r="BQ306" i="9" s="1"/>
  <c r="BN307" i="9" s="1"/>
  <c r="BQ307" i="9" s="1"/>
  <c r="BN308" i="9" s="1"/>
  <c r="BQ308" i="9" s="1"/>
  <c r="BN309" i="9" s="1"/>
  <c r="BQ309" i="9" s="1"/>
  <c r="BN310" i="9" s="1"/>
  <c r="BQ310" i="9" s="1"/>
  <c r="BN311" i="9" s="1"/>
  <c r="BQ311" i="9" s="1"/>
  <c r="BN312" i="9" s="1"/>
  <c r="BQ312" i="9" s="1"/>
  <c r="BN313" i="9" s="1"/>
  <c r="BQ313" i="9" s="1"/>
  <c r="BN314" i="9" s="1"/>
  <c r="BQ314" i="9" s="1"/>
  <c r="BN315" i="9" s="1"/>
  <c r="BQ315" i="9" s="1"/>
  <c r="BN316" i="9" s="1"/>
  <c r="BQ316" i="9" s="1"/>
  <c r="BN317" i="9" s="1"/>
  <c r="BQ317" i="9" s="1"/>
  <c r="BN318" i="9" s="1"/>
  <c r="BQ318" i="9" s="1"/>
  <c r="BN319" i="9" s="1"/>
  <c r="BQ319" i="9" s="1"/>
  <c r="BN320" i="9" s="1"/>
  <c r="BQ320" i="9" s="1"/>
  <c r="BN321" i="9" s="1"/>
  <c r="BQ321" i="9" s="1"/>
  <c r="BN322" i="9" s="1"/>
  <c r="BQ322" i="9" s="1"/>
  <c r="BN323" i="9" s="1"/>
  <c r="BQ323" i="9" s="1"/>
  <c r="BN324" i="9" s="1"/>
  <c r="BQ324" i="9" s="1"/>
  <c r="BN325" i="9" s="1"/>
  <c r="BQ325" i="9" s="1"/>
  <c r="BN326" i="9" s="1"/>
  <c r="BQ326" i="9" s="1"/>
  <c r="BN327" i="9" s="1"/>
  <c r="BQ327" i="9" s="1"/>
  <c r="BN328" i="9" s="1"/>
  <c r="BQ328" i="9" s="1"/>
  <c r="BN329" i="9" s="1"/>
  <c r="BQ329" i="9" s="1"/>
  <c r="BN330" i="9" s="1"/>
  <c r="BQ330" i="9" s="1"/>
  <c r="BN331" i="9" s="1"/>
  <c r="BQ331" i="9" s="1"/>
  <c r="BN332" i="9" s="1"/>
  <c r="BQ332" i="9" s="1"/>
  <c r="BN333" i="9" s="1"/>
  <c r="BQ333" i="9" s="1"/>
  <c r="BN334" i="9" s="1"/>
  <c r="BQ334" i="9" s="1"/>
  <c r="BN335" i="9" s="1"/>
  <c r="BQ335" i="9" s="1"/>
  <c r="BN336" i="9" s="1"/>
  <c r="BQ336" i="9" s="1"/>
  <c r="BN337" i="9" s="1"/>
  <c r="BQ337" i="9" s="1"/>
  <c r="BN338" i="9" s="1"/>
  <c r="BQ338" i="9" s="1"/>
  <c r="BN339" i="9" s="1"/>
  <c r="BQ339" i="9" s="1"/>
  <c r="BN340" i="9" s="1"/>
  <c r="BQ340" i="9" s="1"/>
  <c r="BN341" i="9" s="1"/>
  <c r="BQ341" i="9" s="1"/>
  <c r="BN342" i="9" s="1"/>
  <c r="BQ342" i="9" s="1"/>
  <c r="BN343" i="9" s="1"/>
  <c r="BQ343" i="9" s="1"/>
  <c r="BN344" i="9" s="1"/>
  <c r="BQ344" i="9" s="1"/>
  <c r="BN345" i="9" s="1"/>
  <c r="BQ345" i="9" s="1"/>
  <c r="BN346" i="9" s="1"/>
  <c r="BQ346" i="9" s="1"/>
  <c r="BN347" i="9" s="1"/>
  <c r="BQ347" i="9" s="1"/>
  <c r="BN348" i="9" s="1"/>
  <c r="BQ348" i="9" s="1"/>
  <c r="BN349" i="9" s="1"/>
  <c r="BQ349" i="9" s="1"/>
  <c r="BN350" i="9" s="1"/>
  <c r="BQ350" i="9" s="1"/>
  <c r="BN351" i="9" s="1"/>
  <c r="BQ351" i="9" s="1"/>
  <c r="BN352" i="9" s="1"/>
  <c r="BQ352" i="9" s="1"/>
  <c r="BN353" i="9" s="1"/>
  <c r="BQ353" i="9" s="1"/>
  <c r="BN354" i="9" s="1"/>
  <c r="BQ354" i="9" s="1"/>
  <c r="BN355" i="9" s="1"/>
  <c r="BQ355" i="9" s="1"/>
  <c r="BN356" i="9" s="1"/>
  <c r="BQ356" i="9" s="1"/>
  <c r="BN357" i="9" s="1"/>
  <c r="BQ357" i="9" s="1"/>
  <c r="BN358" i="9" s="1"/>
  <c r="BQ358" i="9" s="1"/>
  <c r="BN359" i="9" s="1"/>
  <c r="BQ359" i="9" s="1"/>
  <c r="BN360" i="9" s="1"/>
  <c r="BQ360" i="9" s="1"/>
  <c r="BN361" i="9" s="1"/>
  <c r="BQ361" i="9" s="1"/>
  <c r="BN362" i="9" s="1"/>
  <c r="BQ362" i="9" s="1"/>
  <c r="BN363" i="9" s="1"/>
  <c r="BQ363" i="9" s="1"/>
  <c r="BN364" i="9" s="1"/>
  <c r="BQ364" i="9" s="1"/>
  <c r="BN365" i="9" s="1"/>
  <c r="BQ365" i="9" s="1"/>
  <c r="BN366" i="9" s="1"/>
  <c r="BQ366" i="9" s="1"/>
  <c r="BN367" i="9" s="1"/>
  <c r="BQ367" i="9" s="1"/>
  <c r="BN368" i="9" s="1"/>
  <c r="BQ368" i="9" s="1"/>
  <c r="AG17" i="9"/>
  <c r="AD18" i="9" s="1"/>
  <c r="AG18" i="9" s="1"/>
  <c r="AD19" i="9" s="1"/>
  <c r="AG19" i="9" s="1"/>
  <c r="AD20" i="9" s="1"/>
  <c r="AG20" i="9" s="1"/>
  <c r="AD21" i="9" s="1"/>
  <c r="AG21" i="9" s="1"/>
  <c r="AD22" i="9" s="1"/>
  <c r="AG22" i="9" s="1"/>
  <c r="AD23" i="9" s="1"/>
  <c r="AG23" i="9" s="1"/>
  <c r="AD24" i="9" s="1"/>
  <c r="AG24" i="9" s="1"/>
  <c r="AD25" i="9" s="1"/>
  <c r="AG25" i="9" s="1"/>
  <c r="AD26" i="9" s="1"/>
  <c r="AG26" i="9" s="1"/>
  <c r="AD27" i="9" s="1"/>
  <c r="AG27" i="9" s="1"/>
  <c r="AD28" i="9" s="1"/>
  <c r="AG28" i="9" s="1"/>
  <c r="AD29" i="9" s="1"/>
  <c r="AG29" i="9" s="1"/>
  <c r="AD30" i="9" s="1"/>
  <c r="AG30" i="9" s="1"/>
  <c r="AD31" i="9" s="1"/>
  <c r="AG31" i="9" s="1"/>
  <c r="AD32" i="9" s="1"/>
  <c r="AG32" i="9" s="1"/>
  <c r="AD33" i="9" s="1"/>
  <c r="AG33" i="9" s="1"/>
  <c r="AD34" i="9" s="1"/>
  <c r="AG34" i="9" s="1"/>
  <c r="AD35" i="9" s="1"/>
  <c r="AG35" i="9" s="1"/>
  <c r="AD36" i="9" s="1"/>
  <c r="AG36" i="9" s="1"/>
  <c r="AD37" i="9" s="1"/>
  <c r="AG37" i="9" s="1"/>
  <c r="AD38" i="9" s="1"/>
  <c r="AG38" i="9" s="1"/>
  <c r="AD39" i="9" s="1"/>
  <c r="AG39" i="9" s="1"/>
  <c r="AD40" i="9" s="1"/>
  <c r="AG40" i="9" s="1"/>
  <c r="AD41" i="9" s="1"/>
  <c r="AG41" i="9" s="1"/>
  <c r="AD42" i="9" s="1"/>
  <c r="AG42" i="9" s="1"/>
  <c r="AD43" i="9" s="1"/>
  <c r="AG43" i="9" s="1"/>
  <c r="AD44" i="9" s="1"/>
  <c r="AG44" i="9" s="1"/>
  <c r="AD45" i="9" s="1"/>
  <c r="AG45" i="9" s="1"/>
  <c r="AD46" i="9" s="1"/>
  <c r="AG46" i="9" s="1"/>
  <c r="AD47" i="9" s="1"/>
  <c r="AG47" i="9" s="1"/>
  <c r="AD48" i="9" s="1"/>
  <c r="AG48" i="9" s="1"/>
  <c r="AD49" i="9" s="1"/>
  <c r="AG49" i="9" s="1"/>
  <c r="AD50" i="9" s="1"/>
  <c r="AG50" i="9" s="1"/>
  <c r="AD51" i="9" s="1"/>
  <c r="AG51" i="9" s="1"/>
  <c r="AD52" i="9" s="1"/>
  <c r="AG52" i="9" s="1"/>
  <c r="AD53" i="9" s="1"/>
  <c r="AG53" i="9" s="1"/>
  <c r="AD54" i="9" s="1"/>
  <c r="AG54" i="9" s="1"/>
  <c r="AD55" i="9" s="1"/>
  <c r="AG55" i="9" s="1"/>
  <c r="AD56" i="9" s="1"/>
  <c r="AG56" i="9" s="1"/>
  <c r="AD57" i="9" s="1"/>
  <c r="AG57" i="9" s="1"/>
  <c r="AD58" i="9" s="1"/>
  <c r="AG58" i="9" s="1"/>
  <c r="AD59" i="9" s="1"/>
  <c r="AG59" i="9" s="1"/>
  <c r="AD60" i="9" s="1"/>
  <c r="AG60" i="9" s="1"/>
  <c r="AD61" i="9" s="1"/>
  <c r="AG61" i="9" s="1"/>
  <c r="AD62" i="9" s="1"/>
  <c r="AG62" i="9" s="1"/>
  <c r="AD63" i="9" s="1"/>
  <c r="AG63" i="9" s="1"/>
  <c r="AD64" i="9" s="1"/>
  <c r="AG64" i="9" s="1"/>
  <c r="AD65" i="9" s="1"/>
  <c r="AG65" i="9" s="1"/>
  <c r="AD66" i="9" s="1"/>
  <c r="AG66" i="9" s="1"/>
  <c r="AD67" i="9" s="1"/>
  <c r="AG67" i="9" s="1"/>
  <c r="AD68" i="9" s="1"/>
  <c r="AG68" i="9" s="1"/>
  <c r="AD69" i="9" s="1"/>
  <c r="AG69" i="9" s="1"/>
  <c r="AD70" i="9" s="1"/>
  <c r="AG70" i="9" s="1"/>
  <c r="AD71" i="9" s="1"/>
  <c r="AG71" i="9" s="1"/>
  <c r="AD72" i="9" s="1"/>
  <c r="AG72" i="9" s="1"/>
  <c r="AD73" i="9" s="1"/>
  <c r="AG73" i="9" s="1"/>
  <c r="AD74" i="9" s="1"/>
  <c r="AG74" i="9" s="1"/>
  <c r="AD75" i="9" s="1"/>
  <c r="AG75" i="9" s="1"/>
  <c r="AD76" i="9" s="1"/>
  <c r="AG76" i="9" s="1"/>
  <c r="AD77" i="9" s="1"/>
  <c r="AG77" i="9" s="1"/>
  <c r="AD78" i="9" s="1"/>
  <c r="AG78" i="9" s="1"/>
  <c r="AD79" i="9" s="1"/>
  <c r="AG79" i="9" s="1"/>
  <c r="AD80" i="9" s="1"/>
  <c r="AG80" i="9" s="1"/>
  <c r="AD81" i="9" s="1"/>
  <c r="AG81" i="9" s="1"/>
  <c r="AD82" i="9" s="1"/>
  <c r="AG82" i="9" s="1"/>
  <c r="AD83" i="9" s="1"/>
  <c r="AG83" i="9" s="1"/>
  <c r="AD84" i="9" s="1"/>
  <c r="AG84" i="9" s="1"/>
  <c r="AD85" i="9" s="1"/>
  <c r="AG85" i="9" s="1"/>
  <c r="AD86" i="9" s="1"/>
  <c r="AG86" i="9" s="1"/>
  <c r="AD87" i="9" s="1"/>
  <c r="AG87" i="9" s="1"/>
  <c r="AD88" i="9" s="1"/>
  <c r="AG88" i="9" s="1"/>
  <c r="AD89" i="9" s="1"/>
  <c r="AG89" i="9" s="1"/>
  <c r="AD90" i="9" s="1"/>
  <c r="AG90" i="9" s="1"/>
  <c r="AD91" i="9" s="1"/>
  <c r="AG91" i="9" s="1"/>
  <c r="AD92" i="9" s="1"/>
  <c r="AG92" i="9" s="1"/>
  <c r="AD93" i="9" s="1"/>
  <c r="AG93" i="9" s="1"/>
  <c r="AD94" i="9" s="1"/>
  <c r="AG94" i="9" s="1"/>
  <c r="AD95" i="9" s="1"/>
  <c r="AG95" i="9" s="1"/>
  <c r="AD96" i="9" s="1"/>
  <c r="AG96" i="9" s="1"/>
  <c r="AD97" i="9" s="1"/>
  <c r="AG97" i="9" s="1"/>
  <c r="AD98" i="9" s="1"/>
  <c r="AG98" i="9" s="1"/>
  <c r="AD99" i="9" s="1"/>
  <c r="AG99" i="9" s="1"/>
  <c r="AD100" i="9" s="1"/>
  <c r="AG100" i="9" s="1"/>
  <c r="AD101" i="9" s="1"/>
  <c r="AG101" i="9" s="1"/>
  <c r="AD102" i="9" s="1"/>
  <c r="AG102" i="9" s="1"/>
  <c r="AD103" i="9" s="1"/>
  <c r="AG103" i="9" s="1"/>
  <c r="AD104" i="9" s="1"/>
  <c r="AG104" i="9" s="1"/>
  <c r="AD105" i="9" s="1"/>
  <c r="AG105" i="9" s="1"/>
  <c r="AD106" i="9" s="1"/>
  <c r="AG106" i="9" s="1"/>
  <c r="AD107" i="9" s="1"/>
  <c r="AG107" i="9" s="1"/>
  <c r="AD108" i="9" s="1"/>
  <c r="AG108" i="9" s="1"/>
  <c r="AD109" i="9" s="1"/>
  <c r="AG109" i="9" s="1"/>
  <c r="AD110" i="9" s="1"/>
  <c r="AG110" i="9" s="1"/>
  <c r="AD111" i="9" s="1"/>
  <c r="AG111" i="9" s="1"/>
  <c r="AD112" i="9" s="1"/>
  <c r="AG112" i="9" s="1"/>
  <c r="AD113" i="9" s="1"/>
  <c r="AG113" i="9" s="1"/>
  <c r="AD114" i="9" s="1"/>
  <c r="AG114" i="9" s="1"/>
  <c r="AD115" i="9" s="1"/>
  <c r="AG115" i="9" s="1"/>
  <c r="AD116" i="9" s="1"/>
  <c r="AG116" i="9" s="1"/>
  <c r="AD117" i="9" s="1"/>
  <c r="AG117" i="9" s="1"/>
  <c r="AD118" i="9" s="1"/>
  <c r="AG118" i="9" s="1"/>
  <c r="AD119" i="9" s="1"/>
  <c r="AG119" i="9" s="1"/>
  <c r="AD120" i="9" s="1"/>
  <c r="AG120" i="9" s="1"/>
  <c r="AD121" i="9" s="1"/>
  <c r="AG121" i="9" s="1"/>
  <c r="AD122" i="9" s="1"/>
  <c r="AG122" i="9" s="1"/>
  <c r="AD123" i="9" s="1"/>
  <c r="AG123" i="9" s="1"/>
  <c r="AD124" i="9" s="1"/>
  <c r="AG124" i="9" s="1"/>
  <c r="AD125" i="9" s="1"/>
  <c r="AG125" i="9" s="1"/>
  <c r="AD126" i="9" s="1"/>
  <c r="AG126" i="9" s="1"/>
  <c r="AD127" i="9" s="1"/>
  <c r="AG127" i="9" s="1"/>
  <c r="AD128" i="9" s="1"/>
  <c r="AG128" i="9" s="1"/>
  <c r="AD129" i="9" s="1"/>
  <c r="AG129" i="9" s="1"/>
  <c r="AD130" i="9" s="1"/>
  <c r="AG130" i="9" s="1"/>
  <c r="AD131" i="9" s="1"/>
  <c r="AG131" i="9" s="1"/>
  <c r="AD132" i="9" s="1"/>
  <c r="AG132" i="9" s="1"/>
  <c r="AD133" i="9" s="1"/>
  <c r="AG133" i="9" s="1"/>
  <c r="AD134" i="9" s="1"/>
  <c r="AG134" i="9" s="1"/>
  <c r="AD135" i="9" s="1"/>
  <c r="AG135" i="9" s="1"/>
  <c r="AD136" i="9" s="1"/>
  <c r="AG136" i="9" s="1"/>
  <c r="AD137" i="9" s="1"/>
  <c r="AG137" i="9" s="1"/>
  <c r="AD138" i="9" s="1"/>
  <c r="AG138" i="9" s="1"/>
  <c r="AD139" i="9" s="1"/>
  <c r="AG139" i="9" s="1"/>
  <c r="AD140" i="9" s="1"/>
  <c r="AG140" i="9" s="1"/>
  <c r="AD141" i="9" s="1"/>
  <c r="AG141" i="9" s="1"/>
  <c r="AD142" i="9" s="1"/>
  <c r="AG142" i="9" s="1"/>
  <c r="AD143" i="9" s="1"/>
  <c r="AG143" i="9" s="1"/>
  <c r="AD144" i="9" s="1"/>
  <c r="AG144" i="9" s="1"/>
  <c r="AD145" i="9" s="1"/>
  <c r="AG145" i="9" s="1"/>
  <c r="AD146" i="9" s="1"/>
  <c r="AG146" i="9" s="1"/>
  <c r="AD147" i="9" s="1"/>
  <c r="AG147" i="9" s="1"/>
  <c r="AD148" i="9" s="1"/>
  <c r="AG148" i="9" s="1"/>
  <c r="AD149" i="9" s="1"/>
  <c r="AG149" i="9" s="1"/>
  <c r="AD150" i="9" s="1"/>
  <c r="AG150" i="9" s="1"/>
  <c r="AD151" i="9" s="1"/>
  <c r="AG151" i="9" s="1"/>
  <c r="AD152" i="9" s="1"/>
  <c r="AG152" i="9" s="1"/>
  <c r="AD153" i="9" s="1"/>
  <c r="AG153" i="9" s="1"/>
  <c r="AD154" i="9" s="1"/>
  <c r="AG154" i="9" s="1"/>
  <c r="AD155" i="9" s="1"/>
  <c r="AG155" i="9" s="1"/>
  <c r="AD156" i="9" s="1"/>
  <c r="AG156" i="9" s="1"/>
  <c r="AD157" i="9" s="1"/>
  <c r="AG157" i="9" s="1"/>
  <c r="AD158" i="9" s="1"/>
  <c r="AG158" i="9" s="1"/>
  <c r="AD159" i="9" s="1"/>
  <c r="AG159" i="9" s="1"/>
  <c r="AD160" i="9" s="1"/>
  <c r="AG160" i="9" s="1"/>
  <c r="AD161" i="9" s="1"/>
  <c r="AG161" i="9" s="1"/>
  <c r="AD162" i="9" s="1"/>
  <c r="AG162" i="9" s="1"/>
  <c r="AD163" i="9" s="1"/>
  <c r="AG163" i="9" s="1"/>
  <c r="AD164" i="9" s="1"/>
  <c r="AG164" i="9" s="1"/>
  <c r="AD165" i="9" s="1"/>
  <c r="AG165" i="9" s="1"/>
  <c r="AD166" i="9" s="1"/>
  <c r="AG166" i="9" s="1"/>
  <c r="AD167" i="9" s="1"/>
  <c r="AG167" i="9" s="1"/>
  <c r="AD168" i="9" s="1"/>
  <c r="AG168" i="9" s="1"/>
  <c r="AD169" i="9" s="1"/>
  <c r="AG169" i="9" s="1"/>
  <c r="AD170" i="9" s="1"/>
  <c r="AG170" i="9" s="1"/>
  <c r="AD171" i="9" s="1"/>
  <c r="AG171" i="9" s="1"/>
  <c r="AD172" i="9" s="1"/>
  <c r="AG172" i="9" s="1"/>
  <c r="AD173" i="9" s="1"/>
  <c r="AG173" i="9" s="1"/>
  <c r="AD174" i="9" s="1"/>
  <c r="AG174" i="9" s="1"/>
  <c r="AD175" i="9" s="1"/>
  <c r="AG175" i="9" s="1"/>
  <c r="AD176" i="9" s="1"/>
  <c r="AG176" i="9" s="1"/>
  <c r="AD177" i="9" s="1"/>
  <c r="AG177" i="9" s="1"/>
  <c r="AD178" i="9" s="1"/>
  <c r="AG178" i="9" s="1"/>
  <c r="AD179" i="9" s="1"/>
  <c r="AG179" i="9" s="1"/>
  <c r="AD180" i="9" s="1"/>
  <c r="AG180" i="9" s="1"/>
  <c r="AD181" i="9" s="1"/>
  <c r="AG181" i="9" s="1"/>
  <c r="AD182" i="9" s="1"/>
  <c r="AG182" i="9" s="1"/>
  <c r="AD183" i="9" s="1"/>
  <c r="AG183" i="9" s="1"/>
  <c r="AD184" i="9" s="1"/>
  <c r="AG184" i="9" s="1"/>
  <c r="AD185" i="9" s="1"/>
  <c r="AG185" i="9" s="1"/>
  <c r="AD186" i="9" s="1"/>
  <c r="AG186" i="9" s="1"/>
  <c r="AD187" i="9" s="1"/>
  <c r="AG187" i="9" s="1"/>
  <c r="AD188" i="9" s="1"/>
  <c r="AG188" i="9" s="1"/>
  <c r="AD189" i="9" s="1"/>
  <c r="AG189" i="9" s="1"/>
  <c r="AD190" i="9" s="1"/>
  <c r="AG190" i="9" s="1"/>
  <c r="AD191" i="9" s="1"/>
  <c r="AG191" i="9" s="1"/>
  <c r="AD192" i="9" s="1"/>
  <c r="AG192" i="9" s="1"/>
  <c r="AD193" i="9" s="1"/>
  <c r="AG193" i="9" s="1"/>
  <c r="AD194" i="9" s="1"/>
  <c r="AG194" i="9" s="1"/>
  <c r="AD195" i="9" s="1"/>
  <c r="AG195" i="9" s="1"/>
  <c r="AD196" i="9" s="1"/>
  <c r="AG196" i="9" s="1"/>
  <c r="AD197" i="9" s="1"/>
  <c r="AG197" i="9" s="1"/>
  <c r="AD198" i="9" s="1"/>
  <c r="AG198" i="9" s="1"/>
  <c r="AD199" i="9" s="1"/>
  <c r="AG199" i="9" s="1"/>
  <c r="AD200" i="9" s="1"/>
  <c r="AG200" i="9" s="1"/>
  <c r="AD201" i="9" s="1"/>
  <c r="AG201" i="9" s="1"/>
  <c r="AD202" i="9" s="1"/>
  <c r="AG202" i="9" s="1"/>
  <c r="AD203" i="9" s="1"/>
  <c r="AG203" i="9" s="1"/>
  <c r="AD204" i="9" s="1"/>
  <c r="AG204" i="9" s="1"/>
  <c r="AD205" i="9" s="1"/>
  <c r="AG205" i="9" s="1"/>
  <c r="AD206" i="9" s="1"/>
  <c r="AG206" i="9" s="1"/>
  <c r="AD207" i="9" s="1"/>
  <c r="AG207" i="9" s="1"/>
  <c r="AD208" i="9" s="1"/>
  <c r="AG208" i="9" s="1"/>
  <c r="AD209" i="9" s="1"/>
  <c r="AG209" i="9" s="1"/>
  <c r="AD210" i="9" s="1"/>
  <c r="AG210" i="9" s="1"/>
  <c r="AD211" i="9" s="1"/>
  <c r="AG211" i="9" s="1"/>
  <c r="AD212" i="9" s="1"/>
  <c r="AG212" i="9" s="1"/>
  <c r="AD213" i="9" s="1"/>
  <c r="AG213" i="9" s="1"/>
  <c r="AD214" i="9" s="1"/>
  <c r="AG214" i="9" s="1"/>
  <c r="AD215" i="9" s="1"/>
  <c r="AG215" i="9" s="1"/>
  <c r="AD216" i="9" s="1"/>
  <c r="AG216" i="9" s="1"/>
  <c r="AD217" i="9" s="1"/>
  <c r="AG217" i="9" s="1"/>
  <c r="AD218" i="9" s="1"/>
  <c r="AG218" i="9" s="1"/>
  <c r="AD219" i="9" s="1"/>
  <c r="AG219" i="9" s="1"/>
  <c r="AD220" i="9" s="1"/>
  <c r="AG220" i="9" s="1"/>
  <c r="AD221" i="9" s="1"/>
  <c r="AG221" i="9" s="1"/>
  <c r="AD222" i="9" s="1"/>
  <c r="AG222" i="9" s="1"/>
  <c r="AD223" i="9" s="1"/>
  <c r="AG223" i="9" s="1"/>
  <c r="AD224" i="9" s="1"/>
  <c r="AG224" i="9" s="1"/>
  <c r="AD225" i="9" s="1"/>
  <c r="AG225" i="9" s="1"/>
  <c r="AD226" i="9" s="1"/>
  <c r="AG226" i="9" s="1"/>
  <c r="AD227" i="9" s="1"/>
  <c r="AG227" i="9" s="1"/>
  <c r="AD228" i="9" s="1"/>
  <c r="AG228" i="9" s="1"/>
  <c r="AD229" i="9" s="1"/>
  <c r="AG229" i="9" s="1"/>
  <c r="AD230" i="9" s="1"/>
  <c r="AG230" i="9" s="1"/>
  <c r="AD231" i="9" s="1"/>
  <c r="AG231" i="9" s="1"/>
  <c r="AD232" i="9" s="1"/>
  <c r="AG232" i="9" s="1"/>
  <c r="AD233" i="9" s="1"/>
  <c r="AG233" i="9" s="1"/>
  <c r="AD234" i="9" s="1"/>
  <c r="AG234" i="9" s="1"/>
  <c r="AD235" i="9" s="1"/>
  <c r="AG235" i="9" s="1"/>
  <c r="AD236" i="9" s="1"/>
  <c r="AG236" i="9" s="1"/>
  <c r="AD237" i="9" s="1"/>
  <c r="AG237" i="9" s="1"/>
  <c r="AD238" i="9" s="1"/>
  <c r="AG238" i="9" s="1"/>
  <c r="AD239" i="9" s="1"/>
  <c r="AG239" i="9" s="1"/>
  <c r="AD240" i="9" s="1"/>
  <c r="AG240" i="9" s="1"/>
  <c r="AD241" i="9" s="1"/>
  <c r="AG241" i="9" s="1"/>
  <c r="AD242" i="9" s="1"/>
  <c r="AG242" i="9" s="1"/>
  <c r="AD243" i="9" s="1"/>
  <c r="AG243" i="9" s="1"/>
  <c r="AD244" i="9" s="1"/>
  <c r="AG244" i="9" s="1"/>
  <c r="AD245" i="9" s="1"/>
  <c r="AG245" i="9" s="1"/>
  <c r="AD246" i="9" s="1"/>
  <c r="AG246" i="9" s="1"/>
  <c r="AD247" i="9" s="1"/>
  <c r="AG247" i="9" s="1"/>
  <c r="AD248" i="9" s="1"/>
  <c r="AG248" i="9" s="1"/>
  <c r="AD249" i="9" s="1"/>
  <c r="AG249" i="9" s="1"/>
  <c r="AD250" i="9" s="1"/>
  <c r="AG250" i="9" s="1"/>
  <c r="AD251" i="9" s="1"/>
  <c r="AG251" i="9" s="1"/>
  <c r="AD252" i="9" s="1"/>
  <c r="AG252" i="9" s="1"/>
  <c r="AD253" i="9" s="1"/>
  <c r="AG253" i="9" s="1"/>
  <c r="AD254" i="9" s="1"/>
  <c r="AG254" i="9" s="1"/>
  <c r="AD255" i="9" s="1"/>
  <c r="AG255" i="9" s="1"/>
  <c r="AD256" i="9" s="1"/>
  <c r="AG256" i="9" s="1"/>
  <c r="AD257" i="9" s="1"/>
  <c r="AG257" i="9" s="1"/>
  <c r="AD258" i="9" s="1"/>
  <c r="AG258" i="9" s="1"/>
  <c r="AD259" i="9" s="1"/>
  <c r="AG259" i="9" s="1"/>
  <c r="AD260" i="9" s="1"/>
  <c r="AG260" i="9" s="1"/>
  <c r="AD261" i="9" s="1"/>
  <c r="AG261" i="9" s="1"/>
  <c r="AD262" i="9" s="1"/>
  <c r="AG262" i="9" s="1"/>
  <c r="AD263" i="9" s="1"/>
  <c r="AG263" i="9" s="1"/>
  <c r="AD264" i="9" s="1"/>
  <c r="AG264" i="9" s="1"/>
  <c r="AD265" i="9" s="1"/>
  <c r="AG265" i="9" s="1"/>
  <c r="AD266" i="9" s="1"/>
  <c r="AG266" i="9" s="1"/>
  <c r="AD267" i="9" s="1"/>
  <c r="AG267" i="9" s="1"/>
  <c r="AD268" i="9" s="1"/>
  <c r="AG268" i="9" s="1"/>
  <c r="AD269" i="9" s="1"/>
  <c r="AG269" i="9" s="1"/>
  <c r="AD270" i="9" s="1"/>
  <c r="AG270" i="9" s="1"/>
  <c r="AD271" i="9" s="1"/>
  <c r="AG271" i="9" s="1"/>
  <c r="AD272" i="9" s="1"/>
  <c r="AG272" i="9" s="1"/>
  <c r="AD273" i="9" s="1"/>
  <c r="AG273" i="9" s="1"/>
  <c r="AD274" i="9" s="1"/>
  <c r="AG274" i="9" s="1"/>
  <c r="AD275" i="9" s="1"/>
  <c r="AG275" i="9" s="1"/>
  <c r="AD276" i="9" s="1"/>
  <c r="AG276" i="9" s="1"/>
  <c r="AD277" i="9" s="1"/>
  <c r="AG277" i="9" s="1"/>
  <c r="AD278" i="9" s="1"/>
  <c r="AG278" i="9" s="1"/>
  <c r="AD279" i="9" s="1"/>
  <c r="AG279" i="9" s="1"/>
  <c r="AD280" i="9" s="1"/>
  <c r="AG280" i="9" s="1"/>
  <c r="AD281" i="9" s="1"/>
  <c r="AG281" i="9" s="1"/>
  <c r="AD282" i="9" s="1"/>
  <c r="AG282" i="9" s="1"/>
  <c r="AD283" i="9" s="1"/>
  <c r="AG283" i="9" s="1"/>
  <c r="AD284" i="9" s="1"/>
  <c r="AG284" i="9" s="1"/>
  <c r="AD285" i="9" s="1"/>
  <c r="AG285" i="9" s="1"/>
  <c r="AD286" i="9" s="1"/>
  <c r="AG286" i="9" s="1"/>
  <c r="AD287" i="9" s="1"/>
  <c r="AG287" i="9" s="1"/>
  <c r="AD288" i="9" s="1"/>
  <c r="AG288" i="9" s="1"/>
  <c r="AD289" i="9" s="1"/>
  <c r="AG289" i="9" s="1"/>
  <c r="AD290" i="9" s="1"/>
  <c r="AG290" i="9" s="1"/>
  <c r="AD291" i="9" s="1"/>
  <c r="AG291" i="9" s="1"/>
  <c r="AD292" i="9" s="1"/>
  <c r="AG292" i="9" s="1"/>
  <c r="AD293" i="9" s="1"/>
  <c r="AG293" i="9" s="1"/>
  <c r="AD294" i="9" s="1"/>
  <c r="AG294" i="9" s="1"/>
  <c r="AD295" i="9" s="1"/>
  <c r="AG295" i="9" s="1"/>
  <c r="AD296" i="9" s="1"/>
  <c r="AG296" i="9" s="1"/>
  <c r="AD297" i="9" s="1"/>
  <c r="AG297" i="9" s="1"/>
  <c r="M4" i="9"/>
  <c r="J5" i="9" s="1"/>
  <c r="M5" i="9" s="1"/>
  <c r="J6" i="9" s="1"/>
  <c r="M6" i="9" s="1"/>
  <c r="J7" i="9" s="1"/>
  <c r="M7" i="9" s="1"/>
  <c r="J8" i="9" s="1"/>
  <c r="M8" i="9" s="1"/>
  <c r="J9" i="9" s="1"/>
  <c r="M9" i="9" s="1"/>
  <c r="J10" i="9" s="1"/>
  <c r="M10" i="9" s="1"/>
  <c r="J11" i="9" s="1"/>
  <c r="M11" i="9" s="1"/>
  <c r="J12" i="9" s="1"/>
  <c r="M12" i="9" s="1"/>
  <c r="J13" i="9" s="1"/>
  <c r="M13" i="9" s="1"/>
  <c r="J14" i="9" s="1"/>
  <c r="M14" i="9" s="1"/>
  <c r="J15" i="9" s="1"/>
  <c r="M15" i="9" s="1"/>
  <c r="J16" i="9" s="1"/>
  <c r="M16" i="9" s="1"/>
  <c r="J17" i="9" s="1"/>
  <c r="M17" i="9" s="1"/>
  <c r="J18" i="9" s="1"/>
  <c r="M18" i="9" s="1"/>
  <c r="J19" i="9" s="1"/>
  <c r="M19" i="9" s="1"/>
  <c r="J20" i="9" s="1"/>
  <c r="M20" i="9" s="1"/>
  <c r="J21" i="9" s="1"/>
  <c r="M21" i="9" s="1"/>
  <c r="J22" i="9" s="1"/>
  <c r="M22" i="9" s="1"/>
  <c r="J23" i="9" s="1"/>
  <c r="M23" i="9" s="1"/>
  <c r="J24" i="9" s="1"/>
  <c r="M24" i="9" s="1"/>
  <c r="J25" i="9" s="1"/>
  <c r="M25" i="9" s="1"/>
  <c r="J26" i="9" s="1"/>
  <c r="M26" i="9" s="1"/>
  <c r="J27" i="9" s="1"/>
  <c r="M27" i="9" s="1"/>
  <c r="J28" i="9" s="1"/>
  <c r="M28" i="9" s="1"/>
  <c r="J29" i="9" s="1"/>
  <c r="M29" i="9" s="1"/>
  <c r="J30" i="9" s="1"/>
  <c r="M30" i="9" s="1"/>
  <c r="J31" i="9" s="1"/>
  <c r="M31" i="9" s="1"/>
  <c r="J32" i="9" s="1"/>
  <c r="M32" i="9" s="1"/>
  <c r="J33" i="9" s="1"/>
  <c r="M33" i="9" s="1"/>
  <c r="J34" i="9" s="1"/>
  <c r="M34" i="9" s="1"/>
  <c r="J35" i="9" s="1"/>
  <c r="M35" i="9" s="1"/>
  <c r="J36" i="9" s="1"/>
  <c r="M36" i="9" s="1"/>
  <c r="J37" i="9" s="1"/>
  <c r="M37" i="9" s="1"/>
  <c r="J38" i="9" s="1"/>
  <c r="M38" i="9" s="1"/>
  <c r="J39" i="9" s="1"/>
  <c r="M39" i="9" s="1"/>
  <c r="J40" i="9" s="1"/>
  <c r="M40" i="9" s="1"/>
  <c r="J41" i="9" s="1"/>
  <c r="M41" i="9" s="1"/>
  <c r="J42" i="9" s="1"/>
  <c r="M42" i="9" s="1"/>
  <c r="J43" i="9" s="1"/>
  <c r="M43" i="9" s="1"/>
  <c r="J44" i="9" s="1"/>
  <c r="M44" i="9" s="1"/>
  <c r="J45" i="9" s="1"/>
  <c r="M45" i="9" s="1"/>
  <c r="J46" i="9" s="1"/>
  <c r="M46" i="9" s="1"/>
  <c r="J47" i="9" s="1"/>
  <c r="M47" i="9" s="1"/>
  <c r="J48" i="9" s="1"/>
  <c r="M48" i="9" s="1"/>
  <c r="J49" i="9" s="1"/>
  <c r="M49" i="9" s="1"/>
  <c r="J50" i="9" s="1"/>
  <c r="M50" i="9" s="1"/>
  <c r="J51" i="9" s="1"/>
  <c r="M51" i="9" s="1"/>
  <c r="J52" i="9" s="1"/>
  <c r="M52" i="9" s="1"/>
  <c r="J53" i="9" s="1"/>
  <c r="M53" i="9" s="1"/>
  <c r="J54" i="9" s="1"/>
  <c r="M54" i="9" s="1"/>
  <c r="J55" i="9" s="1"/>
  <c r="M55" i="9" s="1"/>
  <c r="J56" i="9" s="1"/>
  <c r="M56" i="9" s="1"/>
  <c r="J57" i="9" s="1"/>
  <c r="M57" i="9" s="1"/>
  <c r="J58" i="9" s="1"/>
  <c r="M58" i="9" s="1"/>
  <c r="J59" i="9" s="1"/>
  <c r="M59" i="9" s="1"/>
  <c r="J60" i="9" s="1"/>
  <c r="M60" i="9" s="1"/>
  <c r="J61" i="9" s="1"/>
  <c r="M61" i="9" s="1"/>
  <c r="J62" i="9" s="1"/>
  <c r="M62" i="9" s="1"/>
  <c r="J63" i="9" s="1"/>
  <c r="M63" i="9" s="1"/>
  <c r="J64" i="9" s="1"/>
  <c r="M64" i="9" s="1"/>
  <c r="J65" i="9" s="1"/>
  <c r="M65" i="9" s="1"/>
  <c r="J66" i="9" s="1"/>
  <c r="M66" i="9" s="1"/>
  <c r="J67" i="9" s="1"/>
  <c r="M67" i="9" s="1"/>
  <c r="J68" i="9" s="1"/>
  <c r="M68" i="9" s="1"/>
  <c r="J69" i="9" s="1"/>
  <c r="M69" i="9" s="1"/>
  <c r="J70" i="9" s="1"/>
  <c r="M70" i="9" s="1"/>
  <c r="J71" i="9" s="1"/>
  <c r="M71" i="9" s="1"/>
  <c r="J72" i="9" s="1"/>
  <c r="M72" i="9" s="1"/>
  <c r="J73" i="9" s="1"/>
  <c r="M73" i="9" s="1"/>
  <c r="J74" i="9" s="1"/>
  <c r="M74" i="9" s="1"/>
  <c r="J75" i="9" s="1"/>
  <c r="M75" i="9" s="1"/>
  <c r="J76" i="9" s="1"/>
  <c r="M76" i="9" s="1"/>
  <c r="J77" i="9" s="1"/>
  <c r="M77" i="9" s="1"/>
  <c r="J78" i="9" s="1"/>
  <c r="M78" i="9" s="1"/>
  <c r="J79" i="9" s="1"/>
  <c r="M79" i="9" s="1"/>
  <c r="J80" i="9" s="1"/>
  <c r="M80" i="9" s="1"/>
  <c r="J81" i="9" s="1"/>
  <c r="M81" i="9" s="1"/>
  <c r="J82" i="9" s="1"/>
  <c r="M82" i="9" s="1"/>
  <c r="J83" i="9" s="1"/>
  <c r="M83" i="9" s="1"/>
  <c r="J84" i="9" s="1"/>
  <c r="M84" i="9" s="1"/>
  <c r="J85" i="9" s="1"/>
  <c r="M85" i="9" s="1"/>
  <c r="J86" i="9" s="1"/>
  <c r="M86" i="9" s="1"/>
  <c r="J87" i="9" s="1"/>
  <c r="M87" i="9" s="1"/>
  <c r="J88" i="9" s="1"/>
  <c r="M88" i="9" s="1"/>
  <c r="J89" i="9" s="1"/>
  <c r="M89" i="9" s="1"/>
  <c r="J90" i="9" s="1"/>
  <c r="M90" i="9" s="1"/>
  <c r="J91" i="9" s="1"/>
  <c r="M91" i="9" s="1"/>
  <c r="J92" i="9" s="1"/>
  <c r="M92" i="9" s="1"/>
  <c r="J93" i="9" s="1"/>
  <c r="M93" i="9" s="1"/>
  <c r="J94" i="9" s="1"/>
  <c r="M94" i="9" s="1"/>
  <c r="J95" i="9" s="1"/>
  <c r="M95" i="9" s="1"/>
  <c r="J96" i="9" s="1"/>
  <c r="M96" i="9" s="1"/>
  <c r="J97" i="9" s="1"/>
  <c r="M97" i="9" s="1"/>
  <c r="J98" i="9" s="1"/>
  <c r="M98" i="9" s="1"/>
  <c r="J99" i="9" s="1"/>
  <c r="M99" i="9" s="1"/>
  <c r="J100" i="9" s="1"/>
  <c r="M100" i="9" s="1"/>
  <c r="J101" i="9" s="1"/>
  <c r="M101" i="9" s="1"/>
  <c r="J102" i="9" s="1"/>
  <c r="M102" i="9" s="1"/>
  <c r="J103" i="9" s="1"/>
  <c r="M103" i="9" s="1"/>
  <c r="J104" i="9" s="1"/>
  <c r="M104" i="9" s="1"/>
  <c r="J105" i="9" s="1"/>
  <c r="M105" i="9" s="1"/>
  <c r="J106" i="9" s="1"/>
  <c r="M106" i="9" s="1"/>
  <c r="J107" i="9" s="1"/>
  <c r="M107" i="9" s="1"/>
  <c r="J108" i="9" s="1"/>
  <c r="M108" i="9" s="1"/>
  <c r="J109" i="9" s="1"/>
  <c r="M109" i="9" s="1"/>
  <c r="J110" i="9" s="1"/>
  <c r="M110" i="9" s="1"/>
  <c r="J111" i="9" s="1"/>
  <c r="M111" i="9" s="1"/>
  <c r="J112" i="9" s="1"/>
  <c r="M112" i="9" s="1"/>
  <c r="J113" i="9" s="1"/>
  <c r="M113" i="9" s="1"/>
  <c r="J114" i="9" s="1"/>
  <c r="M114" i="9" s="1"/>
  <c r="J115" i="9" s="1"/>
  <c r="M115" i="9" s="1"/>
  <c r="J116" i="9" s="1"/>
  <c r="M116" i="9" s="1"/>
  <c r="J117" i="9" s="1"/>
  <c r="M117" i="9" s="1"/>
  <c r="J118" i="9" s="1"/>
  <c r="M118" i="9" s="1"/>
  <c r="J119" i="9" s="1"/>
  <c r="M119" i="9" s="1"/>
  <c r="J120" i="9" s="1"/>
  <c r="M120" i="9" s="1"/>
  <c r="J121" i="9" s="1"/>
  <c r="M121" i="9" s="1"/>
  <c r="J122" i="9" s="1"/>
  <c r="M122" i="9" s="1"/>
  <c r="J123" i="9" s="1"/>
  <c r="M123" i="9" s="1"/>
  <c r="J124" i="9" s="1"/>
  <c r="M124" i="9" s="1"/>
  <c r="J125" i="9" s="1"/>
  <c r="M125" i="9" s="1"/>
  <c r="J126" i="9" s="1"/>
  <c r="M126" i="9" s="1"/>
  <c r="J127" i="9" s="1"/>
  <c r="M127" i="9" s="1"/>
  <c r="J128" i="9" s="1"/>
  <c r="M128" i="9" s="1"/>
  <c r="J129" i="9" s="1"/>
  <c r="M129" i="9" s="1"/>
  <c r="J130" i="9" s="1"/>
  <c r="M130" i="9" s="1"/>
  <c r="J131" i="9" s="1"/>
  <c r="M131" i="9" s="1"/>
  <c r="J132" i="9" s="1"/>
  <c r="M132" i="9" s="1"/>
  <c r="J133" i="9" s="1"/>
  <c r="M133" i="9" s="1"/>
  <c r="J134" i="9" s="1"/>
  <c r="M134" i="9" s="1"/>
  <c r="J135" i="9" s="1"/>
  <c r="M135" i="9" s="1"/>
  <c r="J136" i="9" s="1"/>
  <c r="M136" i="9" s="1"/>
  <c r="J137" i="9" s="1"/>
  <c r="M137" i="9" s="1"/>
  <c r="J138" i="9" s="1"/>
  <c r="M138" i="9" s="1"/>
  <c r="J139" i="9" s="1"/>
  <c r="M139" i="9" s="1"/>
  <c r="J140" i="9" s="1"/>
  <c r="M140" i="9" s="1"/>
  <c r="J141" i="9" s="1"/>
  <c r="M141" i="9" s="1"/>
  <c r="J142" i="9" s="1"/>
  <c r="M142" i="9" s="1"/>
  <c r="J143" i="9" s="1"/>
  <c r="M143" i="9" s="1"/>
  <c r="J144" i="9" s="1"/>
  <c r="M144" i="9" s="1"/>
  <c r="J145" i="9" s="1"/>
  <c r="M145" i="9" s="1"/>
  <c r="J146" i="9" s="1"/>
  <c r="M146" i="9" s="1"/>
  <c r="J147" i="9" s="1"/>
  <c r="M147" i="9" s="1"/>
  <c r="J148" i="9" s="1"/>
  <c r="M148" i="9" s="1"/>
  <c r="J149" i="9" s="1"/>
  <c r="M149" i="9" s="1"/>
  <c r="J150" i="9" s="1"/>
  <c r="M150" i="9" s="1"/>
  <c r="J151" i="9" s="1"/>
  <c r="M151" i="9" s="1"/>
  <c r="J152" i="9" s="1"/>
  <c r="M152" i="9" s="1"/>
  <c r="J153" i="9" s="1"/>
  <c r="M153" i="9" s="1"/>
  <c r="J154" i="9" s="1"/>
  <c r="M154" i="9" s="1"/>
  <c r="J155" i="9" s="1"/>
  <c r="M155" i="9" s="1"/>
  <c r="J156" i="9" s="1"/>
  <c r="M156" i="9" s="1"/>
  <c r="J157" i="9" s="1"/>
  <c r="M157" i="9" s="1"/>
  <c r="J158" i="9" s="1"/>
  <c r="M158" i="9" s="1"/>
  <c r="J159" i="9" s="1"/>
  <c r="M159" i="9" s="1"/>
  <c r="J160" i="9" s="1"/>
  <c r="M160" i="9" s="1"/>
  <c r="J161" i="9" s="1"/>
  <c r="M161" i="9" s="1"/>
  <c r="J162" i="9" s="1"/>
  <c r="M162" i="9" s="1"/>
  <c r="J163" i="9" s="1"/>
  <c r="M163" i="9" s="1"/>
  <c r="J164" i="9" s="1"/>
  <c r="M164" i="9" s="1"/>
  <c r="J165" i="9" s="1"/>
  <c r="M165" i="9" s="1"/>
  <c r="J166" i="9" s="1"/>
  <c r="M166" i="9" s="1"/>
  <c r="J167" i="9" s="1"/>
  <c r="M167" i="9" s="1"/>
  <c r="J168" i="9" s="1"/>
  <c r="M168" i="9" s="1"/>
  <c r="J169" i="9" s="1"/>
  <c r="M169" i="9" s="1"/>
  <c r="J170" i="9" s="1"/>
  <c r="M170" i="9" s="1"/>
  <c r="J171" i="9" s="1"/>
  <c r="M171" i="9" s="1"/>
  <c r="J172" i="9" s="1"/>
  <c r="M172" i="9" s="1"/>
  <c r="J173" i="9" s="1"/>
  <c r="M173" i="9" s="1"/>
  <c r="J174" i="9" s="1"/>
  <c r="M174" i="9" s="1"/>
  <c r="J175" i="9" s="1"/>
  <c r="M175" i="9" s="1"/>
  <c r="J176" i="9" s="1"/>
  <c r="M176" i="9" s="1"/>
  <c r="J177" i="9" s="1"/>
  <c r="M177" i="9" s="1"/>
  <c r="J178" i="9" s="1"/>
  <c r="M178" i="9" s="1"/>
  <c r="J179" i="9" s="1"/>
  <c r="M179" i="9" s="1"/>
  <c r="J180" i="9" s="1"/>
  <c r="M180" i="9" s="1"/>
  <c r="J181" i="9" s="1"/>
  <c r="M181" i="9" s="1"/>
  <c r="J182" i="9" s="1"/>
  <c r="M182" i="9" s="1"/>
  <c r="J183" i="9" s="1"/>
  <c r="M183" i="9" s="1"/>
  <c r="J184" i="9" s="1"/>
  <c r="M184" i="9" s="1"/>
  <c r="J185" i="9" s="1"/>
  <c r="M185" i="9" s="1"/>
  <c r="J186" i="9" s="1"/>
  <c r="M186" i="9" s="1"/>
  <c r="J187" i="9" s="1"/>
  <c r="M187" i="9" s="1"/>
  <c r="J188" i="9" s="1"/>
  <c r="M188" i="9" s="1"/>
  <c r="J189" i="9" s="1"/>
  <c r="M189" i="9" s="1"/>
  <c r="J190" i="9" s="1"/>
  <c r="M190" i="9" s="1"/>
  <c r="J191" i="9" s="1"/>
  <c r="M191" i="9" s="1"/>
  <c r="J192" i="9" s="1"/>
  <c r="M192" i="9" s="1"/>
  <c r="J193" i="9" s="1"/>
  <c r="M193" i="9" s="1"/>
  <c r="J194" i="9" s="1"/>
  <c r="M194" i="9" s="1"/>
  <c r="J195" i="9" s="1"/>
  <c r="M195" i="9" s="1"/>
  <c r="J196" i="9" s="1"/>
  <c r="M196" i="9" s="1"/>
  <c r="J197" i="9" s="1"/>
  <c r="M197" i="9" s="1"/>
  <c r="J198" i="9" s="1"/>
  <c r="M198" i="9" s="1"/>
  <c r="J199" i="9" s="1"/>
  <c r="M199" i="9" s="1"/>
  <c r="J200" i="9" s="1"/>
  <c r="M200" i="9" s="1"/>
  <c r="J201" i="9" s="1"/>
  <c r="M201" i="9" s="1"/>
  <c r="J202" i="9" s="1"/>
  <c r="M202" i="9" s="1"/>
  <c r="J203" i="9" s="1"/>
  <c r="M203" i="9" s="1"/>
  <c r="J204" i="9" s="1"/>
  <c r="M204" i="9" s="1"/>
  <c r="J205" i="9" s="1"/>
  <c r="M205" i="9" s="1"/>
  <c r="J206" i="9" s="1"/>
  <c r="M206" i="9" s="1"/>
  <c r="J207" i="9" s="1"/>
  <c r="M207" i="9" s="1"/>
  <c r="J208" i="9" s="1"/>
  <c r="M208" i="9" s="1"/>
  <c r="J209" i="9" s="1"/>
  <c r="M209" i="9" s="1"/>
  <c r="J210" i="9" s="1"/>
  <c r="M210" i="9" s="1"/>
  <c r="J211" i="9" s="1"/>
  <c r="M211" i="9" s="1"/>
  <c r="J212" i="9" s="1"/>
  <c r="M212" i="9" s="1"/>
  <c r="J213" i="9" s="1"/>
  <c r="M213" i="9" s="1"/>
  <c r="J214" i="9" s="1"/>
  <c r="M214" i="9" s="1"/>
  <c r="J215" i="9" s="1"/>
  <c r="M215" i="9" s="1"/>
  <c r="J216" i="9" s="1"/>
  <c r="M216" i="9" s="1"/>
  <c r="J217" i="9" s="1"/>
  <c r="M217" i="9" s="1"/>
  <c r="J218" i="9" s="1"/>
  <c r="M218" i="9" s="1"/>
  <c r="J219" i="9" s="1"/>
  <c r="M219" i="9" s="1"/>
  <c r="J220" i="9" s="1"/>
  <c r="M220" i="9" s="1"/>
  <c r="J221" i="9" s="1"/>
  <c r="M221" i="9" s="1"/>
  <c r="J222" i="9" s="1"/>
  <c r="M222" i="9" s="1"/>
  <c r="J223" i="9" s="1"/>
  <c r="M223" i="9" s="1"/>
  <c r="J224" i="9" s="1"/>
  <c r="M224" i="9" s="1"/>
  <c r="J225" i="9" s="1"/>
  <c r="M225" i="9" s="1"/>
  <c r="J226" i="9" s="1"/>
  <c r="M226" i="9" s="1"/>
  <c r="J227" i="9" s="1"/>
  <c r="M227" i="9" s="1"/>
  <c r="J228" i="9" s="1"/>
  <c r="M228" i="9" s="1"/>
  <c r="J229" i="9" s="1"/>
  <c r="M229" i="9" s="1"/>
  <c r="J230" i="9" s="1"/>
  <c r="M230" i="9" s="1"/>
  <c r="J231" i="9" s="1"/>
  <c r="M231" i="9" s="1"/>
  <c r="J232" i="9" s="1"/>
  <c r="M232" i="9" s="1"/>
  <c r="J233" i="9" s="1"/>
  <c r="M233" i="9" s="1"/>
  <c r="J234" i="9" s="1"/>
  <c r="M234" i="9" s="1"/>
  <c r="J235" i="9" s="1"/>
  <c r="M235" i="9" s="1"/>
  <c r="J236" i="9" s="1"/>
  <c r="M236" i="9" s="1"/>
  <c r="J237" i="9" s="1"/>
  <c r="M237" i="9" s="1"/>
  <c r="J238" i="9" s="1"/>
  <c r="M238" i="9" s="1"/>
  <c r="J239" i="9" s="1"/>
  <c r="M239" i="9" s="1"/>
  <c r="J240" i="9" s="1"/>
  <c r="M240" i="9" s="1"/>
  <c r="J241" i="9" s="1"/>
  <c r="M241" i="9" s="1"/>
  <c r="J242" i="9" s="1"/>
  <c r="M242" i="9" s="1"/>
  <c r="J243" i="9" s="1"/>
  <c r="M243" i="9" s="1"/>
  <c r="J244" i="9" s="1"/>
  <c r="M244" i="9" s="1"/>
  <c r="J245" i="9" s="1"/>
  <c r="M245" i="9" s="1"/>
  <c r="J246" i="9" s="1"/>
  <c r="M246" i="9" s="1"/>
  <c r="J247" i="9" s="1"/>
  <c r="M247" i="9" s="1"/>
  <c r="J248" i="9" s="1"/>
  <c r="M248" i="9" s="1"/>
  <c r="J249" i="9" s="1"/>
  <c r="M249" i="9" s="1"/>
  <c r="J250" i="9" s="1"/>
  <c r="M250" i="9" s="1"/>
  <c r="J251" i="9" s="1"/>
  <c r="M251" i="9" s="1"/>
  <c r="J252" i="9" s="1"/>
  <c r="M252" i="9" s="1"/>
  <c r="J253" i="9" s="1"/>
  <c r="M253" i="9" s="1"/>
  <c r="J254" i="9" s="1"/>
  <c r="M254" i="9" s="1"/>
  <c r="J255" i="9" s="1"/>
  <c r="M255" i="9" s="1"/>
  <c r="J256" i="9" s="1"/>
  <c r="M256" i="9" s="1"/>
  <c r="J257" i="9" s="1"/>
  <c r="M257" i="9" s="1"/>
  <c r="J258" i="9" s="1"/>
  <c r="M258" i="9" s="1"/>
  <c r="J259" i="9" s="1"/>
  <c r="M259" i="9" s="1"/>
  <c r="J260" i="9" s="1"/>
  <c r="M260" i="9" s="1"/>
  <c r="J261" i="9" s="1"/>
  <c r="M261" i="9" s="1"/>
  <c r="J262" i="9" s="1"/>
  <c r="M262" i="9" s="1"/>
  <c r="J263" i="9" s="1"/>
  <c r="M263" i="9" s="1"/>
  <c r="J264" i="9" s="1"/>
  <c r="M264" i="9" s="1"/>
  <c r="J265" i="9" s="1"/>
  <c r="M265" i="9" s="1"/>
  <c r="J266" i="9" s="1"/>
  <c r="M266" i="9" s="1"/>
  <c r="J267" i="9" s="1"/>
  <c r="M267" i="9" s="1"/>
  <c r="J268" i="9" s="1"/>
  <c r="M268" i="9" s="1"/>
  <c r="J269" i="9" s="1"/>
  <c r="M269" i="9" s="1"/>
  <c r="J270" i="9" s="1"/>
  <c r="M270" i="9" s="1"/>
  <c r="J271" i="9" s="1"/>
  <c r="M271" i="9" s="1"/>
  <c r="J272" i="9" s="1"/>
  <c r="M272" i="9" s="1"/>
  <c r="J273" i="9" s="1"/>
  <c r="M273" i="9" s="1"/>
  <c r="J274" i="9" s="1"/>
  <c r="M274" i="9" s="1"/>
  <c r="J275" i="9" s="1"/>
  <c r="M275" i="9" s="1"/>
  <c r="J276" i="9" s="1"/>
  <c r="M276" i="9" s="1"/>
  <c r="J277" i="9" s="1"/>
  <c r="M277" i="9" s="1"/>
  <c r="J278" i="9" s="1"/>
  <c r="M278" i="9" s="1"/>
  <c r="J279" i="9" s="1"/>
  <c r="M279" i="9" s="1"/>
  <c r="J280" i="9" s="1"/>
  <c r="M280" i="9" s="1"/>
  <c r="J281" i="9" s="1"/>
  <c r="M281" i="9" s="1"/>
  <c r="J282" i="9" s="1"/>
  <c r="M282" i="9" s="1"/>
  <c r="J283" i="9" s="1"/>
  <c r="M283" i="9" s="1"/>
  <c r="J284" i="9" s="1"/>
  <c r="M284" i="9" s="1"/>
  <c r="J285" i="9" s="1"/>
  <c r="M285" i="9" s="1"/>
  <c r="J286" i="9" s="1"/>
  <c r="M286" i="9" s="1"/>
  <c r="J287" i="9" s="1"/>
  <c r="M287" i="9" s="1"/>
  <c r="J288" i="9" s="1"/>
  <c r="M288" i="9" s="1"/>
  <c r="J289" i="9" s="1"/>
  <c r="M289" i="9" s="1"/>
  <c r="J290" i="9" s="1"/>
  <c r="M290" i="9" s="1"/>
  <c r="J291" i="9" s="1"/>
  <c r="M291" i="9" s="1"/>
  <c r="J292" i="9" s="1"/>
  <c r="M292" i="9" s="1"/>
  <c r="J293" i="9" s="1"/>
  <c r="M293" i="9" s="1"/>
  <c r="J294" i="9" s="1"/>
  <c r="M294" i="9" s="1"/>
  <c r="J295" i="9" s="1"/>
  <c r="M295" i="9" s="1"/>
  <c r="J296" i="9" s="1"/>
  <c r="M296" i="9" s="1"/>
  <c r="J297" i="9" s="1"/>
  <c r="M297" i="9" s="1"/>
  <c r="J298" i="9" s="1"/>
  <c r="M298" i="9" s="1"/>
  <c r="J299" i="9" s="1"/>
  <c r="M299" i="9" s="1"/>
  <c r="J300" i="9" s="1"/>
  <c r="M300" i="9" s="1"/>
  <c r="J301" i="9" s="1"/>
  <c r="M301" i="9" s="1"/>
  <c r="J302" i="9" s="1"/>
  <c r="M302" i="9" s="1"/>
  <c r="J303" i="9" s="1"/>
  <c r="M303" i="9" s="1"/>
  <c r="J304" i="9" s="1"/>
  <c r="M304" i="9" s="1"/>
  <c r="J305" i="9" s="1"/>
  <c r="M305" i="9" s="1"/>
  <c r="J306" i="9" s="1"/>
  <c r="M306" i="9" s="1"/>
  <c r="J307" i="9" s="1"/>
  <c r="M307" i="9" s="1"/>
  <c r="J308" i="9" s="1"/>
  <c r="M308" i="9" s="1"/>
  <c r="J309" i="9" s="1"/>
  <c r="M309" i="9" s="1"/>
  <c r="J310" i="9" s="1"/>
  <c r="M310" i="9" s="1"/>
  <c r="J311" i="9" s="1"/>
  <c r="M311" i="9" s="1"/>
  <c r="J312" i="9" s="1"/>
  <c r="M312" i="9" s="1"/>
  <c r="J313" i="9" s="1"/>
  <c r="M313" i="9" s="1"/>
  <c r="J314" i="9" s="1"/>
  <c r="M314" i="9" s="1"/>
  <c r="J315" i="9" s="1"/>
  <c r="M315" i="9" s="1"/>
  <c r="J316" i="9" s="1"/>
  <c r="M316" i="9" s="1"/>
  <c r="J317" i="9" s="1"/>
  <c r="M317" i="9" s="1"/>
  <c r="J318" i="9" s="1"/>
  <c r="M318" i="9" s="1"/>
  <c r="J319" i="9" s="1"/>
  <c r="M319" i="9" s="1"/>
  <c r="J320" i="9" s="1"/>
  <c r="M320" i="9" s="1"/>
  <c r="J321" i="9" s="1"/>
  <c r="M321" i="9" s="1"/>
  <c r="J322" i="9" s="1"/>
  <c r="M322" i="9" s="1"/>
  <c r="J323" i="9" s="1"/>
  <c r="M323" i="9" s="1"/>
  <c r="J324" i="9" s="1"/>
  <c r="M324" i="9" s="1"/>
  <c r="J325" i="9" s="1"/>
  <c r="M325" i="9" s="1"/>
  <c r="J326" i="9" s="1"/>
  <c r="M326" i="9" s="1"/>
  <c r="J327" i="9" s="1"/>
  <c r="M327" i="9" s="1"/>
  <c r="J328" i="9" s="1"/>
  <c r="M328" i="9" s="1"/>
  <c r="J329" i="9" s="1"/>
  <c r="M329" i="9" s="1"/>
  <c r="J330" i="9" s="1"/>
  <c r="M330" i="9" s="1"/>
  <c r="J331" i="9" s="1"/>
  <c r="M331" i="9" s="1"/>
  <c r="J332" i="9" s="1"/>
  <c r="M332" i="9" s="1"/>
  <c r="J333" i="9" s="1"/>
  <c r="M333" i="9" s="1"/>
  <c r="J334" i="9" s="1"/>
  <c r="M334" i="9" s="1"/>
  <c r="J335" i="9" s="1"/>
  <c r="M335" i="9" s="1"/>
  <c r="J336" i="9" s="1"/>
  <c r="M336" i="9" s="1"/>
  <c r="J337" i="9" s="1"/>
  <c r="M337" i="9" s="1"/>
  <c r="J338" i="9" s="1"/>
  <c r="M338" i="9" s="1"/>
  <c r="J339" i="9" s="1"/>
  <c r="M339" i="9" s="1"/>
  <c r="J340" i="9" s="1"/>
  <c r="M340" i="9" s="1"/>
  <c r="J341" i="9" s="1"/>
  <c r="M341" i="9" s="1"/>
  <c r="J342" i="9" s="1"/>
  <c r="M342" i="9" s="1"/>
  <c r="J343" i="9" s="1"/>
  <c r="M343" i="9" s="1"/>
  <c r="J344" i="9" s="1"/>
  <c r="M344" i="9" s="1"/>
  <c r="J345" i="9" s="1"/>
  <c r="M345" i="9" s="1"/>
  <c r="J346" i="9" s="1"/>
  <c r="M346" i="9" s="1"/>
  <c r="J347" i="9" s="1"/>
  <c r="M347" i="9" s="1"/>
  <c r="J348" i="9" s="1"/>
  <c r="M348" i="9" s="1"/>
  <c r="J349" i="9" s="1"/>
  <c r="M349" i="9" s="1"/>
  <c r="J350" i="9" s="1"/>
  <c r="M350" i="9" s="1"/>
  <c r="J351" i="9" s="1"/>
  <c r="M351" i="9" s="1"/>
  <c r="J352" i="9" s="1"/>
  <c r="M352" i="9" s="1"/>
  <c r="J353" i="9" s="1"/>
  <c r="M353" i="9" s="1"/>
  <c r="J354" i="9" s="1"/>
  <c r="M354" i="9" s="1"/>
  <c r="J355" i="9" s="1"/>
  <c r="M355" i="9" s="1"/>
  <c r="J356" i="9" s="1"/>
  <c r="M356" i="9" s="1"/>
  <c r="J357" i="9" s="1"/>
  <c r="M357" i="9" s="1"/>
  <c r="J358" i="9" s="1"/>
  <c r="M358" i="9" s="1"/>
  <c r="J359" i="9" s="1"/>
  <c r="M359" i="9" s="1"/>
  <c r="J360" i="9" s="1"/>
  <c r="M360" i="9" s="1"/>
  <c r="J361" i="9" s="1"/>
  <c r="M361" i="9" s="1"/>
  <c r="J362" i="9" s="1"/>
  <c r="M362" i="9" s="1"/>
  <c r="J363" i="9" s="1"/>
  <c r="M363" i="9" s="1"/>
  <c r="J364" i="9" s="1"/>
  <c r="M364" i="9" s="1"/>
  <c r="J365" i="9" s="1"/>
  <c r="M365" i="9" s="1"/>
  <c r="J366" i="9" s="1"/>
  <c r="M366" i="9" s="1"/>
  <c r="J367" i="9" s="1"/>
  <c r="M367" i="9" s="1"/>
  <c r="J368" i="9" s="1"/>
  <c r="M368" i="9" s="1"/>
  <c r="Y41" i="9"/>
  <c r="V42" i="9" s="1"/>
  <c r="Y42" i="9" s="1"/>
  <c r="V43" i="9" s="1"/>
  <c r="Y43" i="9" s="1"/>
  <c r="V44" i="9" s="1"/>
  <c r="Y44" i="9" s="1"/>
  <c r="V45" i="9" s="1"/>
  <c r="Y45" i="9" s="1"/>
  <c r="V46" i="9" s="1"/>
  <c r="Y46" i="9" s="1"/>
  <c r="V47" i="9" s="1"/>
  <c r="Y47" i="9" s="1"/>
  <c r="V48" i="9" s="1"/>
  <c r="Y48" i="9" s="1"/>
  <c r="V49" i="9" s="1"/>
  <c r="Y49" i="9" s="1"/>
  <c r="V50" i="9" s="1"/>
  <c r="Y50" i="9" s="1"/>
  <c r="V51" i="9" s="1"/>
  <c r="Y51" i="9" s="1"/>
  <c r="V52" i="9" s="1"/>
  <c r="Y52" i="9" s="1"/>
  <c r="V53" i="9" s="1"/>
  <c r="Y53" i="9" s="1"/>
  <c r="V54" i="9" s="1"/>
  <c r="Y54" i="9" s="1"/>
  <c r="V55" i="9" s="1"/>
  <c r="Y55" i="9" s="1"/>
  <c r="V56" i="9" s="1"/>
  <c r="Y56" i="9" s="1"/>
  <c r="V57" i="9" s="1"/>
  <c r="Y57" i="9" s="1"/>
  <c r="V58" i="9" s="1"/>
  <c r="Y58" i="9" s="1"/>
  <c r="V59" i="9" s="1"/>
  <c r="Y59" i="9" s="1"/>
  <c r="V60" i="9" s="1"/>
  <c r="Y60" i="9" s="1"/>
  <c r="V61" i="9" s="1"/>
  <c r="Y61" i="9" s="1"/>
  <c r="V62" i="9" s="1"/>
  <c r="Y62" i="9" s="1"/>
  <c r="V63" i="9" s="1"/>
  <c r="Y63" i="9" s="1"/>
  <c r="V64" i="9" s="1"/>
  <c r="Y64" i="9" s="1"/>
  <c r="V65" i="9" s="1"/>
  <c r="Y65" i="9" s="1"/>
  <c r="V66" i="9" s="1"/>
  <c r="Y66" i="9" s="1"/>
  <c r="V67" i="9" s="1"/>
  <c r="Y67" i="9" s="1"/>
  <c r="V68" i="9" s="1"/>
  <c r="Y68" i="9" s="1"/>
  <c r="V69" i="9" s="1"/>
  <c r="Y69" i="9" s="1"/>
  <c r="V70" i="9" s="1"/>
  <c r="Y70" i="9" s="1"/>
  <c r="V71" i="9" s="1"/>
  <c r="Y71" i="9" s="1"/>
  <c r="V72" i="9" s="1"/>
  <c r="Y72" i="9" s="1"/>
  <c r="V73" i="9" s="1"/>
  <c r="Y73" i="9" s="1"/>
  <c r="V74" i="9" s="1"/>
  <c r="Y74" i="9" s="1"/>
  <c r="V75" i="9" s="1"/>
  <c r="Y75" i="9" s="1"/>
  <c r="V76" i="9" s="1"/>
  <c r="Y76" i="9" s="1"/>
  <c r="V77" i="9" s="1"/>
  <c r="Y77" i="9" s="1"/>
  <c r="V78" i="9" s="1"/>
  <c r="Y78" i="9" s="1"/>
  <c r="V79" i="9" s="1"/>
  <c r="Y79" i="9" s="1"/>
  <c r="V80" i="9" s="1"/>
  <c r="Y80" i="9" s="1"/>
  <c r="V81" i="9" s="1"/>
  <c r="Y81" i="9" s="1"/>
  <c r="V82" i="9" s="1"/>
  <c r="Y82" i="9" s="1"/>
  <c r="V83" i="9" s="1"/>
  <c r="Y83" i="9" s="1"/>
  <c r="V84" i="9" s="1"/>
  <c r="Y84" i="9" s="1"/>
  <c r="V85" i="9" s="1"/>
  <c r="Y85" i="9" s="1"/>
  <c r="V86" i="9" s="1"/>
  <c r="Y86" i="9" s="1"/>
  <c r="V87" i="9" s="1"/>
  <c r="Y87" i="9" s="1"/>
  <c r="Z6" i="9"/>
  <c r="R8" i="9"/>
  <c r="U8" i="9" s="1"/>
  <c r="R9" i="9" s="1"/>
  <c r="U9" i="9" s="1"/>
  <c r="R10" i="9" s="1"/>
  <c r="U10" i="9" s="1"/>
  <c r="R11" i="9" s="1"/>
  <c r="U11" i="9" s="1"/>
  <c r="R12" i="9" s="1"/>
  <c r="U12" i="9" s="1"/>
  <c r="R13" i="9" s="1"/>
  <c r="U13" i="9" s="1"/>
  <c r="E2" i="17" l="1"/>
  <c r="D368" i="17"/>
  <c r="E368" i="17" s="1"/>
  <c r="BU241" i="9"/>
  <c r="BR242" i="9" s="1"/>
  <c r="BU242" i="9" s="1"/>
  <c r="BR243" i="9" s="1"/>
  <c r="BU243" i="9" s="1"/>
  <c r="BR244" i="9" s="1"/>
  <c r="BU244" i="9" s="1"/>
  <c r="BR245" i="9" s="1"/>
  <c r="BU245" i="9" s="1"/>
  <c r="BR246" i="9" s="1"/>
  <c r="BU246" i="9" s="1"/>
  <c r="BR247" i="9" s="1"/>
  <c r="BU247" i="9" s="1"/>
  <c r="BR248" i="9" s="1"/>
  <c r="BU248" i="9" s="1"/>
  <c r="BR249" i="9" s="1"/>
  <c r="BU249" i="9" s="1"/>
  <c r="BR250" i="9" s="1"/>
  <c r="BU250" i="9" s="1"/>
  <c r="BR251" i="9" s="1"/>
  <c r="BU251" i="9" s="1"/>
  <c r="BR252" i="9" s="1"/>
  <c r="BU252" i="9" s="1"/>
  <c r="BR253" i="9" s="1"/>
  <c r="BU253" i="9" s="1"/>
  <c r="BR254" i="9" s="1"/>
  <c r="BU254" i="9" s="1"/>
  <c r="BR255" i="9" s="1"/>
  <c r="BU255" i="9" s="1"/>
  <c r="BR256" i="9" s="1"/>
  <c r="BU256" i="9" s="1"/>
  <c r="BR257" i="9" s="1"/>
  <c r="BU257" i="9" s="1"/>
  <c r="BR258" i="9" s="1"/>
  <c r="BU258" i="9" s="1"/>
  <c r="BR259" i="9" s="1"/>
  <c r="BU259" i="9" s="1"/>
  <c r="BR260" i="9" s="1"/>
  <c r="BU260" i="9" s="1"/>
  <c r="BR261" i="9" s="1"/>
  <c r="BU261" i="9" s="1"/>
  <c r="BR262" i="9" s="1"/>
  <c r="BU262" i="9" s="1"/>
  <c r="BR263" i="9" s="1"/>
  <c r="BU263" i="9" s="1"/>
  <c r="BR264" i="9" s="1"/>
  <c r="BU264" i="9" s="1"/>
  <c r="BR265" i="9" s="1"/>
  <c r="BU265" i="9" s="1"/>
  <c r="BR266" i="9" s="1"/>
  <c r="BU266" i="9" s="1"/>
  <c r="BR267" i="9" s="1"/>
  <c r="BU267" i="9" s="1"/>
  <c r="BR268" i="9" s="1"/>
  <c r="BU268" i="9" s="1"/>
  <c r="BR269" i="9" s="1"/>
  <c r="BU269" i="9" s="1"/>
  <c r="BR270" i="9" s="1"/>
  <c r="BU270" i="9" s="1"/>
  <c r="BR271" i="9" s="1"/>
  <c r="BU271" i="9" s="1"/>
  <c r="BR272" i="9" s="1"/>
  <c r="BU272" i="9" s="1"/>
  <c r="BR273" i="9" s="1"/>
  <c r="BU273" i="9" s="1"/>
  <c r="BR274" i="9" s="1"/>
  <c r="BU274" i="9" s="1"/>
  <c r="BR275" i="9" s="1"/>
  <c r="BU275" i="9" s="1"/>
  <c r="BR276" i="9" s="1"/>
  <c r="BU276" i="9" s="1"/>
  <c r="BR277" i="9" s="1"/>
  <c r="BU277" i="9" s="1"/>
  <c r="BR278" i="9" s="1"/>
  <c r="BU278" i="9" s="1"/>
  <c r="BR279" i="9" s="1"/>
  <c r="BU279" i="9" s="1"/>
  <c r="BR280" i="9" s="1"/>
  <c r="BU280" i="9" s="1"/>
  <c r="BR281" i="9" s="1"/>
  <c r="BU281" i="9" s="1"/>
  <c r="BR282" i="9" s="1"/>
  <c r="BU282" i="9" s="1"/>
  <c r="BR283" i="9" s="1"/>
  <c r="BU283" i="9" s="1"/>
  <c r="BR284" i="9" s="1"/>
  <c r="BU284" i="9" s="1"/>
  <c r="BR285" i="9" s="1"/>
  <c r="BU285" i="9" s="1"/>
  <c r="BR286" i="9" s="1"/>
  <c r="BU286" i="9" s="1"/>
  <c r="BR287" i="9" s="1"/>
  <c r="BU287" i="9" s="1"/>
  <c r="BR288" i="9" s="1"/>
  <c r="BU288" i="9" s="1"/>
  <c r="BR289" i="9" s="1"/>
  <c r="BU289" i="9" s="1"/>
  <c r="BR290" i="9" s="1"/>
  <c r="BU290" i="9" s="1"/>
  <c r="BR291" i="9" s="1"/>
  <c r="BU291" i="9" s="1"/>
  <c r="BR292" i="9" s="1"/>
  <c r="BU292" i="9" s="1"/>
  <c r="BR293" i="9" s="1"/>
  <c r="BU293" i="9" s="1"/>
  <c r="BR294" i="9" s="1"/>
  <c r="BU294" i="9" s="1"/>
  <c r="BR295" i="9" s="1"/>
  <c r="BU295" i="9" s="1"/>
  <c r="BR296" i="9" s="1"/>
  <c r="BU296" i="9" s="1"/>
  <c r="BR297" i="9" s="1"/>
  <c r="BU297" i="9" s="1"/>
  <c r="BR298" i="9" s="1"/>
  <c r="BU298" i="9" s="1"/>
  <c r="BR299" i="9" s="1"/>
  <c r="BU299" i="9" s="1"/>
  <c r="BR300" i="9" s="1"/>
  <c r="BU300" i="9" s="1"/>
  <c r="BR301" i="9" s="1"/>
  <c r="BU301" i="9" s="1"/>
  <c r="BR302" i="9" s="1"/>
  <c r="BU302" i="9" s="1"/>
  <c r="BR303" i="9" s="1"/>
  <c r="BU303" i="9" s="1"/>
  <c r="BR304" i="9" s="1"/>
  <c r="BU304" i="9" s="1"/>
  <c r="BR305" i="9" s="1"/>
  <c r="BU305" i="9" s="1"/>
  <c r="BR306" i="9" s="1"/>
  <c r="BU306" i="9" s="1"/>
  <c r="BR307" i="9" s="1"/>
  <c r="BU307" i="9" s="1"/>
  <c r="BR308" i="9" s="1"/>
  <c r="BU308" i="9" s="1"/>
  <c r="BR309" i="9" s="1"/>
  <c r="BU309" i="9" s="1"/>
  <c r="BR310" i="9" s="1"/>
  <c r="BU310" i="9" s="1"/>
  <c r="BR311" i="9" s="1"/>
  <c r="BU311" i="9" s="1"/>
  <c r="BR312" i="9" s="1"/>
  <c r="BU312" i="9" s="1"/>
  <c r="BR313" i="9" s="1"/>
  <c r="BU313" i="9" s="1"/>
  <c r="BR314" i="9" s="1"/>
  <c r="BU314" i="9" s="1"/>
  <c r="BR315" i="9" s="1"/>
  <c r="BU315" i="9" s="1"/>
  <c r="BR316" i="9" s="1"/>
  <c r="BU316" i="9" s="1"/>
  <c r="BR317" i="9" s="1"/>
  <c r="BU317" i="9" s="1"/>
  <c r="BR318" i="9" s="1"/>
  <c r="BU318" i="9" s="1"/>
  <c r="BR319" i="9" s="1"/>
  <c r="BU319" i="9" s="1"/>
  <c r="BR320" i="9" s="1"/>
  <c r="BU320" i="9" s="1"/>
  <c r="BR321" i="9" s="1"/>
  <c r="BU321" i="9" s="1"/>
  <c r="BR322" i="9" s="1"/>
  <c r="BU322" i="9" s="1"/>
  <c r="BR323" i="9" s="1"/>
  <c r="BU323" i="9" s="1"/>
  <c r="BR324" i="9" s="1"/>
  <c r="BU324" i="9" s="1"/>
  <c r="BR325" i="9" s="1"/>
  <c r="BU325" i="9" s="1"/>
  <c r="BR326" i="9" s="1"/>
  <c r="BU326" i="9" s="1"/>
  <c r="BR327" i="9" s="1"/>
  <c r="BU327" i="9" s="1"/>
  <c r="BR328" i="9" s="1"/>
  <c r="BU328" i="9" s="1"/>
  <c r="BR329" i="9" s="1"/>
  <c r="BU329" i="9" s="1"/>
  <c r="BR330" i="9" s="1"/>
  <c r="BU330" i="9" s="1"/>
  <c r="BR331" i="9" s="1"/>
  <c r="BU331" i="9" s="1"/>
  <c r="BR332" i="9" s="1"/>
  <c r="BU332" i="9" s="1"/>
  <c r="BR333" i="9" s="1"/>
  <c r="BU333" i="9" s="1"/>
  <c r="BR334" i="9" s="1"/>
  <c r="BU334" i="9" s="1"/>
  <c r="BR335" i="9" s="1"/>
  <c r="BU335" i="9" s="1"/>
  <c r="BR336" i="9" s="1"/>
  <c r="BU336" i="9" s="1"/>
  <c r="BR337" i="9" s="1"/>
  <c r="BU337" i="9" s="1"/>
  <c r="BR338" i="9" s="1"/>
  <c r="BU338" i="9" s="1"/>
  <c r="BR339" i="9" s="1"/>
  <c r="BU339" i="9" s="1"/>
  <c r="BR340" i="9" s="1"/>
  <c r="BU340" i="9" s="1"/>
  <c r="BR341" i="9" s="1"/>
  <c r="BU341" i="9" s="1"/>
  <c r="BR342" i="9" s="1"/>
  <c r="BU342" i="9" s="1"/>
  <c r="BR343" i="9" s="1"/>
  <c r="BU343" i="9" s="1"/>
  <c r="BR344" i="9" s="1"/>
  <c r="BU344" i="9" s="1"/>
  <c r="BR345" i="9" s="1"/>
  <c r="BU345" i="9" s="1"/>
  <c r="BR346" i="9" s="1"/>
  <c r="BU346" i="9" s="1"/>
  <c r="BR347" i="9" s="1"/>
  <c r="BU347" i="9" s="1"/>
  <c r="BR348" i="9" s="1"/>
  <c r="BU348" i="9" s="1"/>
  <c r="BR349" i="9" s="1"/>
  <c r="BU349" i="9" s="1"/>
  <c r="BR350" i="9" s="1"/>
  <c r="BU350" i="9" s="1"/>
  <c r="BR351" i="9" s="1"/>
  <c r="BU351" i="9" s="1"/>
  <c r="BR352" i="9" s="1"/>
  <c r="BU352" i="9" s="1"/>
  <c r="BR353" i="9" s="1"/>
  <c r="BU353" i="9" s="1"/>
  <c r="BR354" i="9" s="1"/>
  <c r="BU354" i="9" s="1"/>
  <c r="BR355" i="9" s="1"/>
  <c r="BU355" i="9" s="1"/>
  <c r="BR356" i="9" s="1"/>
  <c r="BU356" i="9" s="1"/>
  <c r="BR357" i="9" s="1"/>
  <c r="BU357" i="9" s="1"/>
  <c r="BR358" i="9" s="1"/>
  <c r="BU358" i="9" s="1"/>
  <c r="BR359" i="9" s="1"/>
  <c r="BU359" i="9" s="1"/>
  <c r="BR360" i="9" s="1"/>
  <c r="BU360" i="9" s="1"/>
  <c r="BR361" i="9" s="1"/>
  <c r="BU361" i="9" s="1"/>
  <c r="BR362" i="9" s="1"/>
  <c r="BU362" i="9" s="1"/>
  <c r="BR363" i="9" s="1"/>
  <c r="BU363" i="9" s="1"/>
  <c r="BR364" i="9" s="1"/>
  <c r="BU364" i="9" s="1"/>
  <c r="BR365" i="9" s="1"/>
  <c r="BU365" i="9" s="1"/>
  <c r="BR366" i="9" s="1"/>
  <c r="BU366" i="9" s="1"/>
  <c r="BR367" i="9" s="1"/>
  <c r="BU367" i="9" s="1"/>
  <c r="BR368" i="9" s="1"/>
  <c r="BU368" i="9" s="1"/>
  <c r="E832" i="11" a="1"/>
  <c r="E832" i="11" s="1"/>
  <c r="E833" i="11" s="1" a="1"/>
  <c r="E833" i="11" s="1"/>
  <c r="E834" i="11" s="1" a="1"/>
  <c r="E834" i="11" s="1"/>
  <c r="E835" i="11" s="1" a="1"/>
  <c r="E835" i="11" s="1"/>
  <c r="E836" i="11" s="1" a="1"/>
  <c r="E836" i="11" s="1"/>
  <c r="E837" i="11" s="1" a="1"/>
  <c r="E837" i="11" s="1"/>
  <c r="E648" i="11" a="1"/>
  <c r="E648" i="11" s="1"/>
  <c r="E649" i="11" s="1" a="1"/>
  <c r="E649" i="11" s="1"/>
  <c r="E650" i="11" s="1" a="1"/>
  <c r="E650" i="11" s="1"/>
  <c r="E651" i="11" s="1" a="1"/>
  <c r="E651" i="11" s="1"/>
  <c r="E652" i="11" s="1" a="1"/>
  <c r="E652" i="11" s="1"/>
  <c r="E653" i="11" s="1" a="1"/>
  <c r="E653" i="11" s="1"/>
  <c r="E654" i="11" s="1" a="1"/>
  <c r="E654" i="11" s="1"/>
  <c r="E655" i="11" s="1" a="1"/>
  <c r="E655" i="11" s="1"/>
  <c r="E656" i="11" s="1" a="1"/>
  <c r="E656" i="11" s="1"/>
  <c r="E657" i="11" s="1" a="1"/>
  <c r="E657" i="11" s="1"/>
  <c r="E658" i="11" s="1" a="1"/>
  <c r="E658" i="11" s="1"/>
  <c r="E659" i="11" s="1" a="1"/>
  <c r="E659" i="11" s="1"/>
  <c r="E660" i="11" s="1" a="1"/>
  <c r="E660" i="11" s="1"/>
  <c r="E661" i="11" s="1" a="1"/>
  <c r="E661" i="11" s="1"/>
  <c r="E540" i="11" a="1"/>
  <c r="E540" i="11" s="1"/>
  <c r="E541" i="11" s="1" a="1"/>
  <c r="E541" i="11" s="1"/>
  <c r="E542" i="11" s="1" a="1"/>
  <c r="E542" i="11" s="1"/>
  <c r="E543" i="11" s="1" a="1"/>
  <c r="E543" i="11" s="1"/>
  <c r="E544" i="11" s="1" a="1"/>
  <c r="E544" i="11" s="1"/>
  <c r="E545" i="11" s="1" a="1"/>
  <c r="E545" i="11" s="1"/>
  <c r="E546" i="11" s="1" a="1"/>
  <c r="E546" i="11" s="1"/>
  <c r="E547" i="11" s="1" a="1"/>
  <c r="E547" i="11" s="1"/>
  <c r="E548" i="11" s="1" a="1"/>
  <c r="E548" i="11" s="1"/>
  <c r="E549" i="11" s="1" a="1"/>
  <c r="E549" i="11" s="1"/>
  <c r="E550" i="11" s="1" a="1"/>
  <c r="E550" i="11" s="1"/>
  <c r="E551" i="11" s="1" a="1"/>
  <c r="E551" i="11" s="1"/>
  <c r="E552" i="11" s="1" a="1"/>
  <c r="E552" i="11" s="1"/>
  <c r="E553" i="11" s="1" a="1"/>
  <c r="E553" i="11" s="1"/>
  <c r="E554" i="11" s="1" a="1"/>
  <c r="E554" i="11" s="1"/>
  <c r="E555" i="11" s="1" a="1"/>
  <c r="E555" i="11" s="1"/>
  <c r="E556" i="11" s="1" a="1"/>
  <c r="E556" i="11" s="1"/>
  <c r="E557" i="11" s="1" a="1"/>
  <c r="E557" i="11" s="1"/>
  <c r="E558" i="11" s="1" a="1"/>
  <c r="E558" i="11" s="1"/>
  <c r="E559" i="11" s="1" a="1"/>
  <c r="E559" i="11" s="1"/>
  <c r="E560" i="11" s="1" a="1"/>
  <c r="E560" i="11" s="1"/>
  <c r="E561" i="11" s="1" a="1"/>
  <c r="E561" i="11" s="1"/>
  <c r="E562" i="11" s="1" a="1"/>
  <c r="E562" i="11" s="1"/>
  <c r="E563" i="11" s="1" a="1"/>
  <c r="E563" i="11" s="1"/>
  <c r="E564" i="11" s="1" a="1"/>
  <c r="E564" i="11" s="1"/>
  <c r="E565" i="11" s="1" a="1"/>
  <c r="E565" i="11" s="1"/>
  <c r="E566" i="11" s="1" a="1"/>
  <c r="E566" i="11" s="1"/>
  <c r="E567" i="11" s="1" a="1"/>
  <c r="E567" i="11" s="1"/>
  <c r="E568" i="11" s="1" a="1"/>
  <c r="E568" i="11" s="1"/>
  <c r="E569" i="11" s="1" a="1"/>
  <c r="E569" i="11" s="1"/>
  <c r="E570" i="11" s="1" a="1"/>
  <c r="E570" i="11" s="1"/>
  <c r="E571" i="11" s="1" a="1"/>
  <c r="E571" i="11" s="1"/>
  <c r="E572" i="11" s="1" a="1"/>
  <c r="E572" i="11" s="1"/>
  <c r="E470" i="11" a="1"/>
  <c r="E470" i="11" s="1"/>
  <c r="E471" i="11" s="1" a="1"/>
  <c r="E471" i="11" s="1"/>
  <c r="E472" i="11" s="1" a="1"/>
  <c r="E472" i="11" s="1"/>
  <c r="E473" i="11" s="1" a="1"/>
  <c r="E473" i="11" s="1"/>
  <c r="E474" i="11" s="1" a="1"/>
  <c r="E474" i="11" s="1"/>
  <c r="E475" i="11" s="1" a="1"/>
  <c r="E475" i="11" s="1"/>
  <c r="E476" i="11" s="1" a="1"/>
  <c r="E476" i="11" s="1"/>
  <c r="E477" i="11" s="1" a="1"/>
  <c r="E477" i="11" s="1"/>
  <c r="E478" i="11" s="1" a="1"/>
  <c r="E478" i="11" s="1"/>
  <c r="E447" i="11" a="1"/>
  <c r="E447" i="11" s="1"/>
  <c r="E448" i="11" s="1" a="1"/>
  <c r="E448" i="11" s="1"/>
  <c r="E406" i="11" a="1"/>
  <c r="E406" i="11" s="1"/>
  <c r="E407" i="11" s="1" a="1"/>
  <c r="E407" i="11" s="1"/>
  <c r="E408" i="11" s="1" a="1"/>
  <c r="E408" i="11" s="1"/>
  <c r="E242" i="11" a="1"/>
  <c r="E242" i="11" s="1"/>
  <c r="E243" i="11" s="1" a="1"/>
  <c r="E243" i="11" s="1"/>
  <c r="E244" i="11" s="1" a="1"/>
  <c r="E244" i="11" s="1"/>
  <c r="E245" i="11" s="1" a="1"/>
  <c r="E245" i="11" s="1"/>
  <c r="E246" i="11" s="1" a="1"/>
  <c r="E246" i="11" s="1"/>
  <c r="E247" i="11" s="1" a="1"/>
  <c r="E247" i="11" s="1"/>
  <c r="E248" i="11" s="1" a="1"/>
  <c r="E248" i="11" s="1"/>
  <c r="E110" i="11" a="1"/>
  <c r="E110" i="11" s="1"/>
  <c r="E111" i="11" s="1" a="1"/>
  <c r="E111" i="11" s="1"/>
  <c r="E112" i="11" s="1" a="1"/>
  <c r="E112" i="11" s="1"/>
  <c r="E113" i="11" s="1" a="1"/>
  <c r="E113" i="11" s="1"/>
  <c r="E114" i="11" s="1" a="1"/>
  <c r="E114" i="11" s="1"/>
  <c r="E115" i="11" s="1" a="1"/>
  <c r="E115" i="11" s="1"/>
  <c r="E116" i="11" s="1" a="1"/>
  <c r="E116" i="11" s="1"/>
  <c r="E117" i="11" s="1" a="1"/>
  <c r="E117" i="11" s="1"/>
  <c r="E118" i="11" s="1" a="1"/>
  <c r="E118" i="11" s="1"/>
  <c r="E119" i="11" s="1" a="1"/>
  <c r="E119" i="11" s="1"/>
  <c r="E120" i="11" s="1" a="1"/>
  <c r="E120" i="11" s="1"/>
  <c r="E121" i="11" s="1" a="1"/>
  <c r="E121" i="11" s="1"/>
  <c r="E122" i="11" s="1" a="1"/>
  <c r="E122" i="11" s="1"/>
  <c r="E123" i="11" s="1" a="1"/>
  <c r="E123" i="11" s="1"/>
  <c r="E124" i="11" s="1" a="1"/>
  <c r="E124" i="11" s="1"/>
  <c r="E10" i="11" a="1"/>
  <c r="E10" i="11" s="1"/>
  <c r="E11" i="11" s="1" a="1"/>
  <c r="E11" i="11" s="1"/>
  <c r="E12" i="11" s="1" a="1"/>
  <c r="E12" i="11" s="1"/>
  <c r="E13" i="11" s="1" a="1"/>
  <c r="E13" i="11" s="1"/>
  <c r="E14" i="11" s="1" a="1"/>
  <c r="E14" i="11" s="1"/>
  <c r="E15" i="11" s="1" a="1"/>
  <c r="E15" i="11" s="1"/>
  <c r="E280" i="9"/>
  <c r="B281" i="9" s="1"/>
  <c r="E281" i="9" s="1"/>
  <c r="B282" i="9" s="1"/>
  <c r="E282" i="9" s="1"/>
  <c r="B283" i="9" s="1"/>
  <c r="E283" i="9" s="1"/>
  <c r="B284" i="9" s="1"/>
  <c r="E284" i="9" s="1"/>
  <c r="B285" i="9" s="1"/>
  <c r="E285" i="9" s="1"/>
  <c r="B286" i="9" s="1"/>
  <c r="E286" i="9" s="1"/>
  <c r="B287" i="9" s="1"/>
  <c r="E287" i="9" s="1"/>
  <c r="B288" i="9" s="1"/>
  <c r="E288" i="9" s="1"/>
  <c r="B289" i="9" s="1"/>
  <c r="E289" i="9" s="1"/>
  <c r="B290" i="9" s="1"/>
  <c r="E290" i="9" s="1"/>
  <c r="B291" i="9" s="1"/>
  <c r="E291" i="9" s="1"/>
  <c r="B292" i="9" s="1"/>
  <c r="E292" i="9" s="1"/>
  <c r="B293" i="9" s="1"/>
  <c r="E293" i="9" s="1"/>
  <c r="B294" i="9" s="1"/>
  <c r="E294" i="9" s="1"/>
  <c r="B295" i="9" s="1"/>
  <c r="E295" i="9" s="1"/>
  <c r="B296" i="9" s="1"/>
  <c r="E296" i="9" s="1"/>
  <c r="B297" i="9" s="1"/>
  <c r="E297" i="9" s="1"/>
  <c r="B298" i="9" s="1"/>
  <c r="E298" i="9" s="1"/>
  <c r="B299" i="9" s="1"/>
  <c r="E299" i="9" s="1"/>
  <c r="B300" i="9" s="1"/>
  <c r="E300" i="9" s="1"/>
  <c r="B301" i="9" s="1"/>
  <c r="E301" i="9" s="1"/>
  <c r="B302" i="9" s="1"/>
  <c r="E302" i="9" s="1"/>
  <c r="B303" i="9" s="1"/>
  <c r="E303" i="9" s="1"/>
  <c r="B304" i="9" s="1"/>
  <c r="E304" i="9" s="1"/>
  <c r="B305" i="9" s="1"/>
  <c r="E305" i="9" s="1"/>
  <c r="B306" i="9" s="1"/>
  <c r="E306" i="9" s="1"/>
  <c r="B307" i="9" s="1"/>
  <c r="E307" i="9" s="1"/>
  <c r="B308" i="9" s="1"/>
  <c r="E308" i="9" s="1"/>
  <c r="B309" i="9" s="1"/>
  <c r="E309" i="9" s="1"/>
  <c r="B310" i="9" s="1"/>
  <c r="E310" i="9" s="1"/>
  <c r="B311" i="9" s="1"/>
  <c r="E311" i="9" s="1"/>
  <c r="B312" i="9" s="1"/>
  <c r="E312" i="9" s="1"/>
  <c r="B313" i="9" s="1"/>
  <c r="E313" i="9" s="1"/>
  <c r="B314" i="9" s="1"/>
  <c r="E314" i="9" s="1"/>
  <c r="B315" i="9" s="1"/>
  <c r="E315" i="9" s="1"/>
  <c r="B316" i="9" s="1"/>
  <c r="E316" i="9" s="1"/>
  <c r="B317" i="9" s="1"/>
  <c r="E317" i="9" s="1"/>
  <c r="B318" i="9" s="1"/>
  <c r="E318" i="9" s="1"/>
  <c r="B319" i="9" s="1"/>
  <c r="E319" i="9" s="1"/>
  <c r="B320" i="9" s="1"/>
  <c r="E320" i="9" s="1"/>
  <c r="B321" i="9" s="1"/>
  <c r="E321" i="9" s="1"/>
  <c r="B322" i="9" s="1"/>
  <c r="E322" i="9" s="1"/>
  <c r="B323" i="9" s="1"/>
  <c r="E323" i="9" s="1"/>
  <c r="B324" i="9" s="1"/>
  <c r="E324" i="9" s="1"/>
  <c r="B325" i="9" s="1"/>
  <c r="E325" i="9" s="1"/>
  <c r="B326" i="9" s="1"/>
  <c r="E326" i="9" s="1"/>
  <c r="B327" i="9" s="1"/>
  <c r="E327" i="9" s="1"/>
  <c r="B328" i="9" s="1"/>
  <c r="E328" i="9" s="1"/>
  <c r="B329" i="9" s="1"/>
  <c r="E329" i="9" s="1"/>
  <c r="B330" i="9" s="1"/>
  <c r="E330" i="9" s="1"/>
  <c r="B331" i="9" s="1"/>
  <c r="E331" i="9" s="1"/>
  <c r="B332" i="9" s="1"/>
  <c r="E332" i="9" s="1"/>
  <c r="B333" i="9" s="1"/>
  <c r="E333" i="9" s="1"/>
  <c r="B334" i="9" s="1"/>
  <c r="E334" i="9" s="1"/>
  <c r="B335" i="9" s="1"/>
  <c r="E335" i="9" s="1"/>
  <c r="B336" i="9" s="1"/>
  <c r="E336" i="9" s="1"/>
  <c r="B337" i="9" s="1"/>
  <c r="E337" i="9" s="1"/>
  <c r="B338" i="9" s="1"/>
  <c r="E338" i="9" s="1"/>
  <c r="B339" i="9" s="1"/>
  <c r="E339" i="9" s="1"/>
  <c r="B340" i="9" s="1"/>
  <c r="E340" i="9" s="1"/>
  <c r="B341" i="9" s="1"/>
  <c r="E341" i="9" s="1"/>
  <c r="B342" i="9" s="1"/>
  <c r="E342" i="9" s="1"/>
  <c r="B343" i="9" s="1"/>
  <c r="E343" i="9" s="1"/>
  <c r="B344" i="9" s="1"/>
  <c r="E344" i="9" s="1"/>
  <c r="B345" i="9" s="1"/>
  <c r="E345" i="9" s="1"/>
  <c r="B346" i="9" s="1"/>
  <c r="E346" i="9" s="1"/>
  <c r="B347" i="9" s="1"/>
  <c r="E347" i="9" s="1"/>
  <c r="B348" i="9" s="1"/>
  <c r="E348" i="9" s="1"/>
  <c r="B349" i="9" s="1"/>
  <c r="E349" i="9" s="1"/>
  <c r="B350" i="9" s="1"/>
  <c r="E350" i="9" s="1"/>
  <c r="B351" i="9" s="1"/>
  <c r="E351" i="9" s="1"/>
  <c r="B352" i="9" s="1"/>
  <c r="E352" i="9" s="1"/>
  <c r="B353" i="9" s="1"/>
  <c r="E353" i="9" s="1"/>
  <c r="B354" i="9" s="1"/>
  <c r="E354" i="9" s="1"/>
  <c r="B355" i="9" s="1"/>
  <c r="E355" i="9" s="1"/>
  <c r="B356" i="9" s="1"/>
  <c r="E356" i="9" s="1"/>
  <c r="B357" i="9" s="1"/>
  <c r="E357" i="9" s="1"/>
  <c r="B358" i="9" s="1"/>
  <c r="E358" i="9" s="1"/>
  <c r="B359" i="9" s="1"/>
  <c r="E359" i="9" s="1"/>
  <c r="B360" i="9" s="1"/>
  <c r="E360" i="9" s="1"/>
  <c r="B361" i="9" s="1"/>
  <c r="E361" i="9" s="1"/>
  <c r="B362" i="9" s="1"/>
  <c r="E362" i="9" s="1"/>
  <c r="B363" i="9" s="1"/>
  <c r="E363" i="9" s="1"/>
  <c r="B364" i="9" s="1"/>
  <c r="E364" i="9" s="1"/>
  <c r="B365" i="9" s="1"/>
  <c r="E365" i="9" s="1"/>
  <c r="B366" i="9" s="1"/>
  <c r="E366" i="9" s="1"/>
  <c r="B367" i="9" s="1"/>
  <c r="E367" i="9" s="1"/>
  <c r="B368" i="9" s="1"/>
  <c r="E368" i="9" s="1"/>
  <c r="N10" i="9"/>
  <c r="Q10" i="9" s="1"/>
  <c r="N11" i="9" s="1"/>
  <c r="Q11" i="9" s="1"/>
  <c r="AC6" i="9"/>
  <c r="Z7" i="9" s="1"/>
  <c r="R14" i="9"/>
  <c r="U14" i="9" s="1"/>
  <c r="R15" i="9" s="1"/>
  <c r="U15" i="9" s="1"/>
  <c r="R16" i="9" s="1"/>
  <c r="U16" i="9" s="1"/>
  <c r="R17" i="9" s="1"/>
  <c r="U17" i="9" s="1"/>
  <c r="R18" i="9" s="1"/>
  <c r="U18" i="9" s="1"/>
  <c r="R19" i="9" s="1"/>
  <c r="U19" i="9" s="1"/>
  <c r="R20" i="9" s="1"/>
  <c r="U20" i="9" s="1"/>
  <c r="R21" i="9" s="1"/>
  <c r="U21" i="9" s="1"/>
  <c r="R22" i="9" s="1"/>
  <c r="U22" i="9" s="1"/>
  <c r="R23" i="9" s="1"/>
  <c r="U23" i="9" s="1"/>
  <c r="R24" i="9" s="1"/>
  <c r="U24" i="9" s="1"/>
  <c r="R25" i="9" s="1"/>
  <c r="U25" i="9" s="1"/>
  <c r="R26" i="9" s="1"/>
  <c r="U26" i="9" s="1"/>
  <c r="R27" i="9" s="1"/>
  <c r="U27" i="9" s="1"/>
  <c r="R28" i="9" s="1"/>
  <c r="U28" i="9" s="1"/>
  <c r="R29" i="9" s="1"/>
  <c r="U29" i="9" s="1"/>
  <c r="R30" i="9" s="1"/>
  <c r="U30" i="9" s="1"/>
  <c r="R31" i="9" s="1"/>
  <c r="U31" i="9" s="1"/>
  <c r="R32" i="9" s="1"/>
  <c r="U32" i="9" s="1"/>
  <c r="R33" i="9" s="1"/>
  <c r="U33" i="9" s="1"/>
  <c r="R34" i="9" s="1"/>
  <c r="U34" i="9" s="1"/>
  <c r="R35" i="9" s="1"/>
  <c r="U35" i="9" s="1"/>
  <c r="R36" i="9" s="1"/>
  <c r="U36" i="9" s="1"/>
  <c r="R37" i="9" s="1"/>
  <c r="U37" i="9" s="1"/>
  <c r="R38" i="9" s="1"/>
  <c r="U38" i="9" s="1"/>
  <c r="R39" i="9" s="1"/>
  <c r="U39" i="9" s="1"/>
  <c r="R40" i="9" s="1"/>
  <c r="U40" i="9" s="1"/>
  <c r="R41" i="9" s="1"/>
  <c r="U41" i="9" s="1"/>
  <c r="R42" i="9" s="1"/>
  <c r="U42" i="9" s="1"/>
  <c r="R43" i="9" s="1"/>
  <c r="U43" i="9" s="1"/>
  <c r="R44" i="9" s="1"/>
  <c r="U44" i="9" s="1"/>
  <c r="R45" i="9" s="1"/>
  <c r="U45" i="9" s="1"/>
  <c r="R46" i="9" s="1"/>
  <c r="U46" i="9" s="1"/>
  <c r="R47" i="9" s="1"/>
  <c r="U47" i="9" s="1"/>
  <c r="R48" i="9" s="1"/>
  <c r="U48" i="9" s="1"/>
  <c r="R49" i="9" s="1"/>
  <c r="U49" i="9" s="1"/>
  <c r="R50" i="9" s="1"/>
  <c r="U50" i="9" s="1"/>
  <c r="R51" i="9" s="1"/>
  <c r="U51" i="9" s="1"/>
  <c r="R52" i="9" s="1"/>
  <c r="U52" i="9" s="1"/>
  <c r="R53" i="9" s="1"/>
  <c r="U53" i="9" s="1"/>
  <c r="R54" i="9" s="1"/>
  <c r="U54" i="9" s="1"/>
  <c r="R55" i="9" s="1"/>
  <c r="U55" i="9" s="1"/>
  <c r="R56" i="9" s="1"/>
  <c r="U56" i="9" s="1"/>
  <c r="R57" i="9" s="1"/>
  <c r="U57" i="9" s="1"/>
  <c r="R58" i="9" s="1"/>
  <c r="U58" i="9" s="1"/>
  <c r="R59" i="9" s="1"/>
  <c r="U59" i="9" s="1"/>
  <c r="R60" i="9" s="1"/>
  <c r="U60" i="9" s="1"/>
  <c r="R61" i="9" s="1"/>
  <c r="U61" i="9" s="1"/>
  <c r="R62" i="9" s="1"/>
  <c r="U62" i="9" s="1"/>
  <c r="R63" i="9" s="1"/>
  <c r="U63" i="9" s="1"/>
  <c r="R64" i="9" s="1"/>
  <c r="U64" i="9" s="1"/>
  <c r="R65" i="9" s="1"/>
  <c r="U65" i="9" s="1"/>
  <c r="R66" i="9" s="1"/>
  <c r="U66" i="9" s="1"/>
  <c r="R67" i="9" s="1"/>
  <c r="U67" i="9" s="1"/>
  <c r="R68" i="9" s="1"/>
  <c r="U68" i="9" s="1"/>
  <c r="R69" i="9" s="1"/>
  <c r="U69" i="9" s="1"/>
  <c r="R70" i="9" s="1"/>
  <c r="U70" i="9" s="1"/>
  <c r="R71" i="9" s="1"/>
  <c r="U71" i="9" s="1"/>
  <c r="R72" i="9" s="1"/>
  <c r="U72" i="9" s="1"/>
  <c r="R73" i="9" s="1"/>
  <c r="U73" i="9" s="1"/>
  <c r="R74" i="9" s="1"/>
  <c r="U74" i="9" s="1"/>
  <c r="R75" i="9" s="1"/>
  <c r="U75" i="9" s="1"/>
  <c r="R76" i="9" s="1"/>
  <c r="U76" i="9" s="1"/>
  <c r="R77" i="9" s="1"/>
  <c r="U77" i="9" s="1"/>
  <c r="R78" i="9" s="1"/>
  <c r="U78" i="9" s="1"/>
  <c r="R79" i="9" s="1"/>
  <c r="U79" i="9" s="1"/>
  <c r="R80" i="9" s="1"/>
  <c r="U80" i="9" s="1"/>
  <c r="R81" i="9" s="1"/>
  <c r="U81" i="9" s="1"/>
  <c r="R82" i="9" s="1"/>
  <c r="U82" i="9" s="1"/>
  <c r="R83" i="9" s="1"/>
  <c r="U83" i="9" s="1"/>
  <c r="R84" i="9" s="1"/>
  <c r="U84" i="9" s="1"/>
  <c r="R85" i="9" s="1"/>
  <c r="U85" i="9" s="1"/>
  <c r="R86" i="9" s="1"/>
  <c r="U86" i="9" s="1"/>
  <c r="R87" i="9" s="1"/>
  <c r="U87" i="9" s="1"/>
  <c r="R88" i="9" s="1"/>
  <c r="U88" i="9" s="1"/>
  <c r="R89" i="9" s="1"/>
  <c r="U89" i="9" s="1"/>
  <c r="R90" i="9" s="1"/>
  <c r="U90" i="9" s="1"/>
  <c r="R91" i="9" s="1"/>
  <c r="U91" i="9" s="1"/>
  <c r="R92" i="9" s="1"/>
  <c r="U92" i="9" s="1"/>
  <c r="R93" i="9" s="1"/>
  <c r="U93" i="9" s="1"/>
  <c r="R94" i="9" s="1"/>
  <c r="U94" i="9" s="1"/>
  <c r="R95" i="9" s="1"/>
  <c r="U95" i="9" s="1"/>
  <c r="R96" i="9" s="1"/>
  <c r="U96" i="9" s="1"/>
  <c r="R97" i="9" s="1"/>
  <c r="U97" i="9" s="1"/>
  <c r="R98" i="9" s="1"/>
  <c r="U98" i="9" s="1"/>
  <c r="R99" i="9" s="1"/>
  <c r="U99" i="9" s="1"/>
  <c r="R100" i="9" s="1"/>
  <c r="U100" i="9" s="1"/>
  <c r="R101" i="9" s="1"/>
  <c r="U101" i="9" s="1"/>
  <c r="R102" i="9" s="1"/>
  <c r="U102" i="9" s="1"/>
  <c r="R103" i="9" s="1"/>
  <c r="U103" i="9" s="1"/>
  <c r="R104" i="9" s="1"/>
  <c r="U104" i="9" s="1"/>
  <c r="R105" i="9" s="1"/>
  <c r="U105" i="9" s="1"/>
  <c r="R106" i="9" s="1"/>
  <c r="U106" i="9" s="1"/>
  <c r="R107" i="9" s="1"/>
  <c r="U107" i="9" s="1"/>
  <c r="R108" i="9" s="1"/>
  <c r="U108" i="9" s="1"/>
  <c r="R109" i="9" s="1"/>
  <c r="U109" i="9" s="1"/>
  <c r="R110" i="9" s="1"/>
  <c r="U110" i="9" s="1"/>
  <c r="R111" i="9" s="1"/>
  <c r="U111" i="9" s="1"/>
  <c r="R112" i="9" s="1"/>
  <c r="U112" i="9" s="1"/>
  <c r="R113" i="9" s="1"/>
  <c r="U113" i="9" s="1"/>
  <c r="R114" i="9" s="1"/>
  <c r="U114" i="9" s="1"/>
  <c r="R115" i="9" s="1"/>
  <c r="U115" i="9" s="1"/>
  <c r="R116" i="9" s="1"/>
  <c r="U116" i="9" s="1"/>
  <c r="R117" i="9" s="1"/>
  <c r="U117" i="9" s="1"/>
  <c r="R118" i="9" s="1"/>
  <c r="U118" i="9" s="1"/>
  <c r="R119" i="9" s="1"/>
  <c r="U119" i="9" s="1"/>
  <c r="R120" i="9" s="1"/>
  <c r="U120" i="9" s="1"/>
  <c r="R121" i="9" s="1"/>
  <c r="U121" i="9" s="1"/>
  <c r="R122" i="9" s="1"/>
  <c r="U122" i="9" s="1"/>
  <c r="R123" i="9" s="1"/>
  <c r="U123" i="9" s="1"/>
  <c r="R124" i="9" s="1"/>
  <c r="U124" i="9" s="1"/>
  <c r="R125" i="9" s="1"/>
  <c r="U125" i="9" s="1"/>
  <c r="R126" i="9" s="1"/>
  <c r="U126" i="9" s="1"/>
  <c r="R127" i="9" s="1"/>
  <c r="U127" i="9" s="1"/>
  <c r="R128" i="9" s="1"/>
  <c r="U128" i="9" s="1"/>
  <c r="R129" i="9" s="1"/>
  <c r="U129" i="9" s="1"/>
  <c r="R130" i="9" s="1"/>
  <c r="U130" i="9" s="1"/>
  <c r="R131" i="9" s="1"/>
  <c r="U131" i="9" s="1"/>
  <c r="R132" i="9" s="1"/>
  <c r="U132" i="9" s="1"/>
  <c r="R133" i="9" s="1"/>
  <c r="U133" i="9" s="1"/>
  <c r="R134" i="9" s="1"/>
  <c r="U134" i="9" s="1"/>
  <c r="R135" i="9" s="1"/>
  <c r="U135" i="9" s="1"/>
  <c r="R136" i="9" s="1"/>
  <c r="U136" i="9" s="1"/>
  <c r="R137" i="9" s="1"/>
  <c r="U137" i="9" s="1"/>
  <c r="R138" i="9" s="1"/>
  <c r="U138" i="9" s="1"/>
  <c r="R139" i="9" s="1"/>
  <c r="U139" i="9" s="1"/>
  <c r="R140" i="9" s="1"/>
  <c r="U140" i="9" s="1"/>
  <c r="R141" i="9" s="1"/>
  <c r="U141" i="9" s="1"/>
  <c r="R142" i="9" s="1"/>
  <c r="U142" i="9" s="1"/>
  <c r="R143" i="9" s="1"/>
  <c r="U143" i="9" s="1"/>
  <c r="R144" i="9" s="1"/>
  <c r="U144" i="9" s="1"/>
  <c r="R145" i="9" s="1"/>
  <c r="U145" i="9" s="1"/>
  <c r="R146" i="9" s="1"/>
  <c r="U146" i="9" s="1"/>
  <c r="R147" i="9" s="1"/>
  <c r="U147" i="9" s="1"/>
  <c r="R148" i="9" s="1"/>
  <c r="U148" i="9" s="1"/>
  <c r="R149" i="9" s="1"/>
  <c r="U149" i="9" s="1"/>
  <c r="R150" i="9" s="1"/>
  <c r="U150" i="9" s="1"/>
  <c r="R151" i="9" s="1"/>
  <c r="U151" i="9" s="1"/>
  <c r="R152" i="9" s="1"/>
  <c r="U152" i="9" s="1"/>
  <c r="R153" i="9" s="1"/>
  <c r="U153" i="9" s="1"/>
  <c r="R154" i="9" s="1"/>
  <c r="U154" i="9" s="1"/>
  <c r="R155" i="9" s="1"/>
  <c r="U155" i="9" s="1"/>
  <c r="R156" i="9" s="1"/>
  <c r="U156" i="9" s="1"/>
  <c r="R157" i="9" s="1"/>
  <c r="U157" i="9" s="1"/>
  <c r="R158" i="9" s="1"/>
  <c r="U158" i="9" s="1"/>
  <c r="R159" i="9" s="1"/>
  <c r="U159" i="9" s="1"/>
  <c r="R160" i="9" s="1"/>
  <c r="U160" i="9" s="1"/>
  <c r="R161" i="9" s="1"/>
  <c r="U161" i="9" s="1"/>
  <c r="R162" i="9" s="1"/>
  <c r="U162" i="9" s="1"/>
  <c r="R163" i="9" s="1"/>
  <c r="U163" i="9" s="1"/>
  <c r="R164" i="9" s="1"/>
  <c r="U164" i="9" s="1"/>
  <c r="R165" i="9" s="1"/>
  <c r="U165" i="9" s="1"/>
  <c r="R166" i="9" s="1"/>
  <c r="U166" i="9" s="1"/>
  <c r="R167" i="9" s="1"/>
  <c r="U167" i="9" s="1"/>
  <c r="R168" i="9" s="1"/>
  <c r="U168" i="9" s="1"/>
  <c r="R169" i="9" s="1"/>
  <c r="U169" i="9" s="1"/>
  <c r="R170" i="9" s="1"/>
  <c r="U170" i="9" s="1"/>
  <c r="R171" i="9" s="1"/>
  <c r="U171" i="9" s="1"/>
  <c r="R172" i="9" s="1"/>
  <c r="U172" i="9" s="1"/>
  <c r="R173" i="9" s="1"/>
  <c r="U173" i="9" s="1"/>
  <c r="R174" i="9" s="1"/>
  <c r="U174" i="9" s="1"/>
  <c r="R175" i="9" s="1"/>
  <c r="U175" i="9" s="1"/>
  <c r="R176" i="9" s="1"/>
  <c r="U176" i="9" s="1"/>
  <c r="R177" i="9" s="1"/>
  <c r="U177" i="9" s="1"/>
  <c r="R178" i="9" s="1"/>
  <c r="U178" i="9" s="1"/>
  <c r="R179" i="9" s="1"/>
  <c r="U179" i="9" s="1"/>
  <c r="R180" i="9" s="1"/>
  <c r="U180" i="9" s="1"/>
  <c r="R181" i="9" s="1"/>
  <c r="U181" i="9" s="1"/>
  <c r="R182" i="9" s="1"/>
  <c r="U182" i="9" s="1"/>
  <c r="R183" i="9" s="1"/>
  <c r="U183" i="9" s="1"/>
  <c r="R184" i="9" s="1"/>
  <c r="U184" i="9" s="1"/>
  <c r="R185" i="9" s="1"/>
  <c r="U185" i="9" s="1"/>
  <c r="R186" i="9" s="1"/>
  <c r="U186" i="9" s="1"/>
  <c r="R187" i="9" s="1"/>
  <c r="U187" i="9" s="1"/>
  <c r="R188" i="9" s="1"/>
  <c r="U188" i="9" s="1"/>
  <c r="R189" i="9" s="1"/>
  <c r="U189" i="9" s="1"/>
  <c r="R190" i="9" s="1"/>
  <c r="U190" i="9" s="1"/>
  <c r="R191" i="9" s="1"/>
  <c r="U191" i="9" s="1"/>
  <c r="R192" i="9" s="1"/>
  <c r="U192" i="9" s="1"/>
  <c r="R193" i="9" s="1"/>
  <c r="U193" i="9" s="1"/>
  <c r="R194" i="9" s="1"/>
  <c r="U194" i="9" s="1"/>
  <c r="R195" i="9" s="1"/>
  <c r="U195" i="9" s="1"/>
  <c r="R196" i="9" s="1"/>
  <c r="U196" i="9" s="1"/>
  <c r="R197" i="9" s="1"/>
  <c r="U197" i="9" s="1"/>
  <c r="R198" i="9" s="1"/>
  <c r="U198" i="9" s="1"/>
  <c r="R199" i="9" s="1"/>
  <c r="U199" i="9" s="1"/>
  <c r="R200" i="9" s="1"/>
  <c r="U200" i="9" s="1"/>
  <c r="R201" i="9" s="1"/>
  <c r="U201" i="9" s="1"/>
  <c r="R202" i="9" s="1"/>
  <c r="U202" i="9" s="1"/>
  <c r="R203" i="9" s="1"/>
  <c r="U203" i="9" s="1"/>
  <c r="R204" i="9" s="1"/>
  <c r="U204" i="9" s="1"/>
  <c r="R205" i="9" s="1"/>
  <c r="U205" i="9" s="1"/>
  <c r="R206" i="9" s="1"/>
  <c r="U206" i="9" s="1"/>
  <c r="R207" i="9" s="1"/>
  <c r="U207" i="9" s="1"/>
  <c r="R208" i="9" s="1"/>
  <c r="U208" i="9" s="1"/>
  <c r="R209" i="9" s="1"/>
  <c r="U209" i="9" s="1"/>
  <c r="R210" i="9" s="1"/>
  <c r="U210" i="9" s="1"/>
  <c r="R211" i="9" s="1"/>
  <c r="U211" i="9" s="1"/>
  <c r="R212" i="9" s="1"/>
  <c r="U212" i="9" s="1"/>
  <c r="R213" i="9" s="1"/>
  <c r="U213" i="9" s="1"/>
  <c r="R214" i="9" s="1"/>
  <c r="U214" i="9" s="1"/>
  <c r="R215" i="9" s="1"/>
  <c r="U215" i="9" s="1"/>
  <c r="R216" i="9" s="1"/>
  <c r="U216" i="9" s="1"/>
  <c r="R217" i="9" s="1"/>
  <c r="U217" i="9" s="1"/>
  <c r="R218" i="9" s="1"/>
  <c r="U218" i="9" s="1"/>
  <c r="R219" i="9" s="1"/>
  <c r="U219" i="9" s="1"/>
  <c r="R220" i="9" s="1"/>
  <c r="U220" i="9" s="1"/>
  <c r="R221" i="9" s="1"/>
  <c r="U221" i="9" s="1"/>
  <c r="R222" i="9" s="1"/>
  <c r="U222" i="9" s="1"/>
  <c r="R223" i="9" s="1"/>
  <c r="U223" i="9" s="1"/>
  <c r="R224" i="9" s="1"/>
  <c r="U224" i="9" s="1"/>
  <c r="R225" i="9" s="1"/>
  <c r="U225" i="9" s="1"/>
  <c r="R226" i="9" s="1"/>
  <c r="U226" i="9" s="1"/>
  <c r="R227" i="9" s="1"/>
  <c r="U227" i="9" s="1"/>
  <c r="R228" i="9" s="1"/>
  <c r="U228" i="9" s="1"/>
  <c r="R229" i="9" s="1"/>
  <c r="U229" i="9" s="1"/>
  <c r="R230" i="9" s="1"/>
  <c r="U230" i="9" s="1"/>
  <c r="R231" i="9" s="1"/>
  <c r="U231" i="9" s="1"/>
  <c r="R232" i="9" s="1"/>
  <c r="U232" i="9" s="1"/>
  <c r="R233" i="9" s="1"/>
  <c r="U233" i="9" s="1"/>
  <c r="R234" i="9" s="1"/>
  <c r="U234" i="9" s="1"/>
  <c r="R235" i="9" s="1"/>
  <c r="U235" i="9" s="1"/>
  <c r="R236" i="9" s="1"/>
  <c r="U236" i="9" s="1"/>
  <c r="R237" i="9" s="1"/>
  <c r="U237" i="9" s="1"/>
  <c r="R238" i="9" s="1"/>
  <c r="U238" i="9" s="1"/>
  <c r="R239" i="9" s="1"/>
  <c r="U239" i="9" s="1"/>
  <c r="R240" i="9" s="1"/>
  <c r="U240" i="9" s="1"/>
  <c r="R241" i="9" s="1"/>
  <c r="U241" i="9" s="1"/>
  <c r="R242" i="9" s="1"/>
  <c r="U242" i="9" s="1"/>
  <c r="R243" i="9" s="1"/>
  <c r="U243" i="9" s="1"/>
  <c r="R244" i="9" s="1"/>
  <c r="U244" i="9" s="1"/>
  <c r="R245" i="9" s="1"/>
  <c r="U245" i="9" s="1"/>
  <c r="R246" i="9" s="1"/>
  <c r="U246" i="9" s="1"/>
  <c r="R247" i="9" s="1"/>
  <c r="U247" i="9" s="1"/>
  <c r="R248" i="9" s="1"/>
  <c r="U248" i="9" s="1"/>
  <c r="R249" i="9" s="1"/>
  <c r="U249" i="9" s="1"/>
  <c r="R250" i="9" s="1"/>
  <c r="U250" i="9" s="1"/>
  <c r="R251" i="9" s="1"/>
  <c r="U251" i="9" s="1"/>
  <c r="R252" i="9" s="1"/>
  <c r="U252" i="9" s="1"/>
  <c r="R253" i="9" s="1"/>
  <c r="U253" i="9" s="1"/>
  <c r="R254" i="9" s="1"/>
  <c r="U254" i="9" s="1"/>
  <c r="R255" i="9" s="1"/>
  <c r="U255" i="9" s="1"/>
  <c r="R256" i="9" s="1"/>
  <c r="U256" i="9" s="1"/>
  <c r="R257" i="9" s="1"/>
  <c r="U257" i="9" s="1"/>
  <c r="R258" i="9" s="1"/>
  <c r="U258" i="9" s="1"/>
  <c r="R259" i="9" s="1"/>
  <c r="U259" i="9" s="1"/>
  <c r="R260" i="9" s="1"/>
  <c r="U260" i="9" s="1"/>
  <c r="R261" i="9" s="1"/>
  <c r="U261" i="9" s="1"/>
  <c r="R262" i="9" s="1"/>
  <c r="U262" i="9" s="1"/>
  <c r="R263" i="9" s="1"/>
  <c r="U263" i="9" s="1"/>
  <c r="R264" i="9" s="1"/>
  <c r="U264" i="9" s="1"/>
  <c r="R265" i="9" s="1"/>
  <c r="U265" i="9" s="1"/>
  <c r="R266" i="9" s="1"/>
  <c r="U266" i="9" s="1"/>
  <c r="R267" i="9" s="1"/>
  <c r="U267" i="9" s="1"/>
  <c r="R268" i="9" s="1"/>
  <c r="U268" i="9" s="1"/>
  <c r="R269" i="9" s="1"/>
  <c r="U269" i="9" s="1"/>
  <c r="R270" i="9" s="1"/>
  <c r="U270" i="9" s="1"/>
  <c r="R271" i="9" s="1"/>
  <c r="U271" i="9" s="1"/>
  <c r="R272" i="9" s="1"/>
  <c r="U272" i="9" s="1"/>
  <c r="R273" i="9" s="1"/>
  <c r="U273" i="9" s="1"/>
  <c r="R274" i="9" s="1"/>
  <c r="U274" i="9" s="1"/>
  <c r="R275" i="9" s="1"/>
  <c r="U275" i="9" s="1"/>
  <c r="R276" i="9" s="1"/>
  <c r="U276" i="9" s="1"/>
  <c r="R277" i="9" s="1"/>
  <c r="U277" i="9" s="1"/>
  <c r="R278" i="9" s="1"/>
  <c r="U278" i="9" s="1"/>
  <c r="R279" i="9" s="1"/>
  <c r="U279" i="9" s="1"/>
  <c r="R280" i="9" s="1"/>
  <c r="U280" i="9" s="1"/>
  <c r="R281" i="9" s="1"/>
  <c r="U281" i="9" s="1"/>
  <c r="R282" i="9" s="1"/>
  <c r="U282" i="9" s="1"/>
  <c r="R283" i="9" s="1"/>
  <c r="U283" i="9" s="1"/>
  <c r="R284" i="9" s="1"/>
  <c r="U284" i="9" s="1"/>
  <c r="R285" i="9" s="1"/>
  <c r="U285" i="9" s="1"/>
  <c r="R286" i="9" s="1"/>
  <c r="U286" i="9" s="1"/>
  <c r="R287" i="9" s="1"/>
  <c r="U287" i="9" s="1"/>
  <c r="R288" i="9" s="1"/>
  <c r="U288" i="9" s="1"/>
  <c r="R289" i="9" s="1"/>
  <c r="U289" i="9" s="1"/>
  <c r="R290" i="9" s="1"/>
  <c r="U290" i="9" s="1"/>
  <c r="R291" i="9" s="1"/>
  <c r="U291" i="9" s="1"/>
  <c r="R292" i="9" s="1"/>
  <c r="U292" i="9" s="1"/>
  <c r="R293" i="9" s="1"/>
  <c r="U293" i="9" s="1"/>
  <c r="R294" i="9" s="1"/>
  <c r="U294" i="9" s="1"/>
  <c r="R295" i="9" s="1"/>
  <c r="U295" i="9" s="1"/>
  <c r="R296" i="9" s="1"/>
  <c r="U296" i="9" s="1"/>
  <c r="R297" i="9" s="1"/>
  <c r="U297" i="9" s="1"/>
  <c r="R298" i="9" s="1"/>
  <c r="U298" i="9" s="1"/>
  <c r="R299" i="9" s="1"/>
  <c r="U299" i="9" s="1"/>
  <c r="R300" i="9" s="1"/>
  <c r="U300" i="9" s="1"/>
  <c r="R301" i="9" s="1"/>
  <c r="U301" i="9" s="1"/>
  <c r="R302" i="9" s="1"/>
  <c r="U302" i="9" s="1"/>
  <c r="R303" i="9" s="1"/>
  <c r="U303" i="9" s="1"/>
  <c r="R304" i="9" s="1"/>
  <c r="U304" i="9" s="1"/>
  <c r="R305" i="9" s="1"/>
  <c r="U305" i="9" s="1"/>
  <c r="R306" i="9" s="1"/>
  <c r="U306" i="9" s="1"/>
  <c r="R307" i="9" s="1"/>
  <c r="U307" i="9" s="1"/>
  <c r="R308" i="9" s="1"/>
  <c r="U308" i="9" s="1"/>
  <c r="R309" i="9" s="1"/>
  <c r="U309" i="9" s="1"/>
  <c r="R310" i="9" s="1"/>
  <c r="U310" i="9" s="1"/>
  <c r="R311" i="9" s="1"/>
  <c r="U311" i="9" s="1"/>
  <c r="R312" i="9" s="1"/>
  <c r="U312" i="9" s="1"/>
  <c r="R313" i="9" s="1"/>
  <c r="U313" i="9" s="1"/>
  <c r="R314" i="9" s="1"/>
  <c r="U314" i="9" s="1"/>
  <c r="R315" i="9" s="1"/>
  <c r="U315" i="9" s="1"/>
  <c r="R316" i="9" s="1"/>
  <c r="U316" i="9" s="1"/>
  <c r="R317" i="9" s="1"/>
  <c r="U317" i="9" s="1"/>
  <c r="R318" i="9" s="1"/>
  <c r="U318" i="9" s="1"/>
  <c r="R319" i="9" s="1"/>
  <c r="U319" i="9" s="1"/>
  <c r="R320" i="9" s="1"/>
  <c r="U320" i="9" s="1"/>
  <c r="R321" i="9" s="1"/>
  <c r="U321" i="9" s="1"/>
  <c r="R322" i="9" s="1"/>
  <c r="U322" i="9" s="1"/>
  <c r="R323" i="9" s="1"/>
  <c r="U323" i="9" s="1"/>
  <c r="R324" i="9" s="1"/>
  <c r="U324" i="9" s="1"/>
  <c r="R325" i="9" s="1"/>
  <c r="U325" i="9" s="1"/>
  <c r="R326" i="9" s="1"/>
  <c r="U326" i="9" s="1"/>
  <c r="R327" i="9" s="1"/>
  <c r="U327" i="9" s="1"/>
  <c r="R328" i="9" s="1"/>
  <c r="U328" i="9" s="1"/>
  <c r="R329" i="9" s="1"/>
  <c r="U329" i="9" s="1"/>
  <c r="R330" i="9" s="1"/>
  <c r="U330" i="9" s="1"/>
  <c r="R331" i="9" s="1"/>
  <c r="U331" i="9" s="1"/>
  <c r="R332" i="9" s="1"/>
  <c r="U332" i="9" s="1"/>
  <c r="R333" i="9" s="1"/>
  <c r="U333" i="9" s="1"/>
  <c r="R334" i="9" s="1"/>
  <c r="U334" i="9" s="1"/>
  <c r="R335" i="9" s="1"/>
  <c r="U335" i="9" s="1"/>
  <c r="R336" i="9" s="1"/>
  <c r="U336" i="9" s="1"/>
  <c r="R337" i="9" s="1"/>
  <c r="U337" i="9" s="1"/>
  <c r="R338" i="9" s="1"/>
  <c r="U338" i="9" s="1"/>
  <c r="R339" i="9" s="1"/>
  <c r="U339" i="9" s="1"/>
  <c r="R340" i="9" s="1"/>
  <c r="U340" i="9" s="1"/>
  <c r="R341" i="9" s="1"/>
  <c r="U341" i="9" s="1"/>
  <c r="R342" i="9" s="1"/>
  <c r="U342" i="9" s="1"/>
  <c r="R343" i="9" s="1"/>
  <c r="U343" i="9" s="1"/>
  <c r="R344" i="9" s="1"/>
  <c r="U344" i="9" s="1"/>
  <c r="R345" i="9" s="1"/>
  <c r="U345" i="9" s="1"/>
  <c r="R346" i="9" s="1"/>
  <c r="U346" i="9" s="1"/>
  <c r="R347" i="9" s="1"/>
  <c r="U347" i="9" s="1"/>
  <c r="R348" i="9" s="1"/>
  <c r="U348" i="9" s="1"/>
  <c r="R349" i="9" s="1"/>
  <c r="U349" i="9" s="1"/>
  <c r="R350" i="9" s="1"/>
  <c r="U350" i="9" s="1"/>
  <c r="R351" i="9" s="1"/>
  <c r="U351" i="9" s="1"/>
  <c r="R352" i="9" s="1"/>
  <c r="U352" i="9" s="1"/>
  <c r="R353" i="9" s="1"/>
  <c r="U353" i="9" s="1"/>
  <c r="R354" i="9" s="1"/>
  <c r="U354" i="9" s="1"/>
  <c r="R355" i="9" s="1"/>
  <c r="U355" i="9" s="1"/>
  <c r="R356" i="9" s="1"/>
  <c r="U356" i="9" s="1"/>
  <c r="R357" i="9" s="1"/>
  <c r="U357" i="9" s="1"/>
  <c r="R358" i="9" s="1"/>
  <c r="U358" i="9" s="1"/>
  <c r="R359" i="9" s="1"/>
  <c r="U359" i="9" s="1"/>
  <c r="R360" i="9" s="1"/>
  <c r="U360" i="9" s="1"/>
  <c r="R361" i="9" s="1"/>
  <c r="U361" i="9" s="1"/>
  <c r="R362" i="9" s="1"/>
  <c r="U362" i="9" s="1"/>
  <c r="R363" i="9" s="1"/>
  <c r="U363" i="9" s="1"/>
  <c r="R364" i="9" s="1"/>
  <c r="U364" i="9" s="1"/>
  <c r="R365" i="9" s="1"/>
  <c r="U365" i="9" s="1"/>
  <c r="R366" i="9" s="1"/>
  <c r="U366" i="9" s="1"/>
  <c r="R367" i="9" s="1"/>
  <c r="U367" i="9" s="1"/>
  <c r="R368" i="9" s="1"/>
  <c r="U368" i="9" s="1"/>
  <c r="E838" i="11" l="1" a="1"/>
  <c r="E838" i="11" s="1"/>
  <c r="E839" i="11" s="1" a="1"/>
  <c r="E839" i="11" s="1"/>
  <c r="E840" i="11" s="1" a="1"/>
  <c r="E840" i="11" s="1"/>
  <c r="E841" i="11" s="1" a="1"/>
  <c r="E841" i="11" s="1"/>
  <c r="E842" i="11" s="1" a="1"/>
  <c r="E842" i="11" s="1"/>
  <c r="E843" i="11" s="1" a="1"/>
  <c r="E843" i="11" s="1"/>
  <c r="E844" i="11" s="1" a="1"/>
  <c r="E844" i="11" s="1"/>
  <c r="E845" i="11" s="1" a="1"/>
  <c r="E845" i="11" s="1"/>
  <c r="E846" i="11" s="1" a="1"/>
  <c r="E846" i="11" s="1"/>
  <c r="E847" i="11" s="1" a="1"/>
  <c r="E847" i="11" s="1"/>
  <c r="E848" i="11" s="1" a="1"/>
  <c r="E848" i="11" s="1"/>
  <c r="E849" i="11" s="1" a="1"/>
  <c r="E849" i="11" s="1"/>
  <c r="E850" i="11" s="1" a="1"/>
  <c r="E850" i="11" s="1"/>
  <c r="E479" i="11" a="1"/>
  <c r="E479" i="11" s="1"/>
  <c r="E480" i="11" s="1" a="1"/>
  <c r="E480" i="11" s="1"/>
  <c r="E481" i="11" s="1" a="1"/>
  <c r="E481" i="11" s="1"/>
  <c r="E482" i="11" s="1" a="1"/>
  <c r="E482" i="11" s="1"/>
  <c r="E483" i="11" s="1" a="1"/>
  <c r="E483" i="11" s="1"/>
  <c r="E449" i="11" a="1"/>
  <c r="E449" i="11" s="1"/>
  <c r="E450" i="11" s="1" a="1"/>
  <c r="E450" i="11" s="1"/>
  <c r="E451" i="11" s="1" a="1"/>
  <c r="E451" i="11" s="1"/>
  <c r="E452" i="11" s="1" a="1"/>
  <c r="E452" i="11" s="1"/>
  <c r="E453" i="11" s="1" a="1"/>
  <c r="E453" i="11" s="1"/>
  <c r="E454" i="11" s="1" a="1"/>
  <c r="E454" i="11" s="1"/>
  <c r="E455" i="11" s="1" a="1"/>
  <c r="E455" i="11" s="1"/>
  <c r="E456" i="11" s="1" a="1"/>
  <c r="E456" i="11" s="1"/>
  <c r="E457" i="11" s="1" a="1"/>
  <c r="E457" i="11" s="1"/>
  <c r="E458" i="11" s="1" a="1"/>
  <c r="E458" i="11" s="1"/>
  <c r="E459" i="11" s="1" a="1"/>
  <c r="E459" i="11" s="1"/>
  <c r="E460" i="11" s="1" a="1"/>
  <c r="E460" i="11" s="1"/>
  <c r="E409" i="11" a="1"/>
  <c r="E409" i="11" s="1"/>
  <c r="E410" i="11" s="1" a="1"/>
  <c r="E410" i="11" s="1"/>
  <c r="E411" i="11" s="1" a="1"/>
  <c r="E411" i="11" s="1"/>
  <c r="E412" i="11" s="1" a="1"/>
  <c r="E412" i="11" s="1"/>
  <c r="E249" i="11" a="1"/>
  <c r="E249" i="11" s="1"/>
  <c r="E250" i="11" s="1" a="1"/>
  <c r="E250" i="11" s="1"/>
  <c r="E251" i="11" s="1" a="1"/>
  <c r="E251" i="11" s="1"/>
  <c r="E125" i="11" a="1"/>
  <c r="E125" i="11" s="1"/>
  <c r="E126" i="11" s="1" a="1"/>
  <c r="E126" i="11" s="1"/>
  <c r="E127" i="11" s="1" a="1"/>
  <c r="E127" i="11" s="1"/>
  <c r="E128" i="11" s="1" a="1"/>
  <c r="E128" i="11" s="1"/>
  <c r="E129" i="11" s="1" a="1"/>
  <c r="E129" i="11" s="1"/>
  <c r="E130" i="11" s="1" a="1"/>
  <c r="E130" i="11" s="1"/>
  <c r="E131" i="11" s="1" a="1"/>
  <c r="E131" i="11" s="1"/>
  <c r="E132" i="11" s="1" a="1"/>
  <c r="E132" i="11" s="1"/>
  <c r="E16" i="11" a="1"/>
  <c r="E16" i="11" s="1"/>
  <c r="E17" i="11" s="1" a="1"/>
  <c r="E17" i="11" s="1"/>
  <c r="E18" i="11" s="1" a="1"/>
  <c r="E18" i="11" s="1"/>
  <c r="E19" i="11" s="1" a="1"/>
  <c r="E19" i="11" s="1"/>
  <c r="E20" i="11" s="1" a="1"/>
  <c r="E20" i="11" s="1"/>
  <c r="E21" i="11" s="1" a="1"/>
  <c r="E21" i="11" s="1"/>
  <c r="E22" i="11" s="1" a="1"/>
  <c r="E22" i="11" s="1"/>
  <c r="E23" i="11" s="1" a="1"/>
  <c r="E23" i="11" s="1"/>
  <c r="N12" i="9"/>
  <c r="Q12" i="9" s="1"/>
  <c r="N13" i="9" s="1"/>
  <c r="Q13" i="9" s="1"/>
  <c r="AC7" i="9"/>
  <c r="Z8" i="9" s="1"/>
  <c r="E484" i="11" l="1" a="1"/>
  <c r="E484" i="11" s="1"/>
  <c r="E485" i="11" s="1" a="1"/>
  <c r="E485" i="11" s="1"/>
  <c r="E486" i="11" s="1" a="1"/>
  <c r="E486" i="11" s="1"/>
  <c r="E487" i="11" s="1" a="1"/>
  <c r="E487" i="11" s="1"/>
  <c r="E488" i="11" s="1" a="1"/>
  <c r="E488" i="11" s="1"/>
  <c r="E489" i="11" s="1" a="1"/>
  <c r="E489" i="11" s="1"/>
  <c r="E490" i="11" s="1" a="1"/>
  <c r="E490" i="11" s="1"/>
  <c r="E491" i="11" s="1" a="1"/>
  <c r="E491" i="11" s="1"/>
  <c r="E413" i="11" a="1"/>
  <c r="E413" i="11" s="1"/>
  <c r="E414" i="11" s="1" a="1"/>
  <c r="E414" i="11" s="1"/>
  <c r="E415" i="11" s="1" a="1"/>
  <c r="E415" i="11" s="1"/>
  <c r="E416" i="11" s="1" a="1"/>
  <c r="E416" i="11" s="1"/>
  <c r="E417" i="11" s="1" a="1"/>
  <c r="E417" i="11" s="1"/>
  <c r="E252" i="11" a="1"/>
  <c r="E252" i="11" s="1"/>
  <c r="N14" i="9"/>
  <c r="Q14" i="9" s="1"/>
  <c r="N15" i="9" s="1"/>
  <c r="Q15" i="9" s="1"/>
  <c r="AC8" i="9"/>
  <c r="Z9" i="9" s="1"/>
  <c r="E492" i="11" l="1" a="1"/>
  <c r="E492" i="11" s="1"/>
  <c r="E493" i="11" s="1" a="1"/>
  <c r="E493" i="11" s="1"/>
  <c r="E494" i="11" s="1" a="1"/>
  <c r="E494" i="11" s="1"/>
  <c r="E495" i="11" s="1" a="1"/>
  <c r="E495" i="11" s="1"/>
  <c r="E496" i="11" s="1" a="1"/>
  <c r="E496" i="11" s="1"/>
  <c r="E497" i="11" s="1" a="1"/>
  <c r="E497" i="11" s="1"/>
  <c r="E498" i="11" s="1" a="1"/>
  <c r="E498" i="11" s="1"/>
  <c r="E499" i="11" s="1" a="1"/>
  <c r="E499" i="11" s="1"/>
  <c r="E418" i="11" a="1"/>
  <c r="E418" i="11" s="1"/>
  <c r="E419" i="11" s="1" a="1"/>
  <c r="E419" i="11" s="1"/>
  <c r="E420" i="11" s="1" a="1"/>
  <c r="E420" i="11" s="1"/>
  <c r="E421" i="11" s="1" a="1"/>
  <c r="E421" i="11" s="1"/>
  <c r="E422" i="11" s="1" a="1"/>
  <c r="E422" i="11" s="1"/>
  <c r="E423" i="11" s="1" a="1"/>
  <c r="E423" i="11" s="1"/>
  <c r="E424" i="11" s="1" a="1"/>
  <c r="E424" i="11" s="1"/>
  <c r="E425" i="11" s="1" a="1"/>
  <c r="E425" i="11" s="1"/>
  <c r="E253" i="11" a="1"/>
  <c r="E253" i="11" s="1"/>
  <c r="E254" i="11" s="1" a="1"/>
  <c r="E254" i="11" s="1"/>
  <c r="E255" i="11" s="1" a="1"/>
  <c r="E255" i="11" s="1"/>
  <c r="E256" i="11" s="1" a="1"/>
  <c r="E256" i="11" s="1"/>
  <c r="E257" i="11" s="1" a="1"/>
  <c r="E257" i="11" s="1"/>
  <c r="E258" i="11" s="1" a="1"/>
  <c r="E258" i="11" s="1"/>
  <c r="N16" i="9"/>
  <c r="Q16" i="9" s="1"/>
  <c r="N17" i="9" s="1"/>
  <c r="Q17" i="9" s="1"/>
  <c r="AC9" i="9"/>
  <c r="Z10" i="9" s="1"/>
  <c r="E500" i="11" l="1" a="1"/>
  <c r="E500" i="11" s="1"/>
  <c r="E501" i="11" s="1" a="1"/>
  <c r="E501" i="11" s="1"/>
  <c r="E502" i="11" s="1" a="1"/>
  <c r="E502" i="11" s="1"/>
  <c r="E503" i="11" s="1" a="1"/>
  <c r="E503" i="11" s="1"/>
  <c r="E504" i="11" s="1" a="1"/>
  <c r="E504" i="11" s="1"/>
  <c r="E505" i="11" s="1" a="1"/>
  <c r="E505" i="11" s="1"/>
  <c r="E506" i="11" s="1" a="1"/>
  <c r="E506" i="11" s="1"/>
  <c r="E507" i="11" s="1" a="1"/>
  <c r="E507" i="11" s="1"/>
  <c r="E508" i="11" s="1" a="1"/>
  <c r="E508" i="11" s="1"/>
  <c r="E509" i="11" s="1" a="1"/>
  <c r="E509" i="11" s="1"/>
  <c r="E259" i="11" a="1"/>
  <c r="E259" i="11" s="1"/>
  <c r="E260" i="11" s="1" a="1"/>
  <c r="E260" i="11" s="1"/>
  <c r="N18" i="9"/>
  <c r="Q18" i="9" s="1"/>
  <c r="N19" i="9" s="1"/>
  <c r="Q19" i="9" s="1"/>
  <c r="N20" i="9" s="1"/>
  <c r="Q20" i="9" s="1"/>
  <c r="AC10" i="9"/>
  <c r="Z11" i="9" s="1"/>
  <c r="E510" i="11" l="1" a="1"/>
  <c r="E510" i="11" s="1"/>
  <c r="E511" i="11" s="1" a="1"/>
  <c r="E511" i="11" s="1"/>
  <c r="E512" i="11" s="1" a="1"/>
  <c r="E512" i="11" s="1"/>
  <c r="E513" i="11" s="1" a="1"/>
  <c r="E513" i="11" s="1"/>
  <c r="E514" i="11" s="1" a="1"/>
  <c r="E514" i="11" s="1"/>
  <c r="E261" i="11" a="1"/>
  <c r="E261" i="11" s="1"/>
  <c r="E262" i="11" s="1" a="1"/>
  <c r="E262" i="11" s="1"/>
  <c r="E263" i="11" s="1" a="1"/>
  <c r="E263" i="11" s="1"/>
  <c r="E264" i="11" s="1" a="1"/>
  <c r="E264" i="11" s="1"/>
  <c r="E265" i="11" s="1" a="1"/>
  <c r="E265" i="11" s="1"/>
  <c r="E266" i="11" s="1" a="1"/>
  <c r="E266" i="11" s="1"/>
  <c r="N21" i="9"/>
  <c r="Q21" i="9" s="1"/>
  <c r="AC11" i="9"/>
  <c r="Z12" i="9" s="1"/>
  <c r="E267" i="11" l="1" a="1"/>
  <c r="E267" i="11" s="1"/>
  <c r="E268" i="11" s="1" a="1"/>
  <c r="E268" i="11" s="1"/>
  <c r="E269" i="11" s="1" a="1"/>
  <c r="E269" i="11" s="1"/>
  <c r="E270" i="11" s="1" a="1"/>
  <c r="E270" i="11" s="1"/>
  <c r="E271" i="11" s="1" a="1"/>
  <c r="E271" i="11" s="1"/>
  <c r="E272" i="11" s="1" a="1"/>
  <c r="E272" i="11" s="1"/>
  <c r="E273" i="11" s="1" a="1"/>
  <c r="E273" i="11" s="1"/>
  <c r="E274" i="11" s="1" a="1"/>
  <c r="E274" i="11" s="1"/>
  <c r="N22" i="9"/>
  <c r="Q22" i="9" s="1"/>
  <c r="N23" i="9" s="1"/>
  <c r="Q23" i="9" s="1"/>
  <c r="AC12" i="9"/>
  <c r="Z13" i="9" s="1"/>
  <c r="E275" i="11" l="1" a="1"/>
  <c r="E275" i="11" s="1"/>
  <c r="E276" i="11" s="1" a="1"/>
  <c r="E276" i="11" s="1"/>
  <c r="E277" i="11" s="1" a="1"/>
  <c r="E277" i="11" s="1"/>
  <c r="E278" i="11" s="1" a="1"/>
  <c r="E278" i="11" s="1"/>
  <c r="E279" i="11" s="1" a="1"/>
  <c r="E279" i="11" s="1"/>
  <c r="N24" i="9"/>
  <c r="Q24" i="9" s="1"/>
  <c r="N25" i="9" s="1"/>
  <c r="Q25" i="9" s="1"/>
  <c r="AC13" i="9"/>
  <c r="Z14" i="9" s="1"/>
  <c r="E280" i="11" l="1" a="1"/>
  <c r="E280" i="11" s="1"/>
  <c r="N26" i="9"/>
  <c r="Q26" i="9" s="1"/>
  <c r="AC14" i="9"/>
  <c r="Z15" i="9" s="1"/>
  <c r="AC15" i="9" s="1"/>
  <c r="Z16" i="9" s="1"/>
  <c r="AC16" i="9" s="1"/>
  <c r="Z17" i="9" s="1"/>
  <c r="AC17" i="9" s="1"/>
  <c r="Z18" i="9" s="1"/>
  <c r="AC18" i="9" s="1"/>
  <c r="Z19" i="9" s="1"/>
  <c r="AC19" i="9" s="1"/>
  <c r="Z20" i="9" s="1"/>
  <c r="AC20" i="9" s="1"/>
  <c r="Z21" i="9" s="1"/>
  <c r="AC21" i="9" s="1"/>
  <c r="Z22" i="9" s="1"/>
  <c r="AC22" i="9" s="1"/>
  <c r="Z23" i="9" s="1"/>
  <c r="AC23" i="9" s="1"/>
  <c r="Z24" i="9" s="1"/>
  <c r="AC24" i="9" s="1"/>
  <c r="Z25" i="9" s="1"/>
  <c r="AC25" i="9" s="1"/>
  <c r="Z26" i="9" s="1"/>
  <c r="AC26" i="9" s="1"/>
  <c r="Z27" i="9" s="1"/>
  <c r="AC27" i="9" s="1"/>
  <c r="Z28" i="9" s="1"/>
  <c r="AC28" i="9" s="1"/>
  <c r="Z29" i="9" s="1"/>
  <c r="AC29" i="9" s="1"/>
  <c r="Z30" i="9" s="1"/>
  <c r="AC30" i="9" s="1"/>
  <c r="Z31" i="9" s="1"/>
  <c r="AC31" i="9" s="1"/>
  <c r="Z32" i="9" s="1"/>
  <c r="AC32" i="9" s="1"/>
  <c r="Z33" i="9" s="1"/>
  <c r="AC33" i="9" s="1"/>
  <c r="Z34" i="9" s="1"/>
  <c r="AC34" i="9" s="1"/>
  <c r="Z35" i="9" s="1"/>
  <c r="AC35" i="9" s="1"/>
  <c r="Z36" i="9" s="1"/>
  <c r="AC36" i="9" s="1"/>
  <c r="Z37" i="9" s="1"/>
  <c r="AC37" i="9" s="1"/>
  <c r="Z38" i="9" s="1"/>
  <c r="AC38" i="9" s="1"/>
  <c r="Z39" i="9" s="1"/>
  <c r="AC39" i="9" s="1"/>
  <c r="Z40" i="9" s="1"/>
  <c r="AC40" i="9" s="1"/>
  <c r="Z41" i="9" s="1"/>
  <c r="AC41" i="9" s="1"/>
  <c r="Z42" i="9" s="1"/>
  <c r="AC42" i="9" s="1"/>
  <c r="Z43" i="9" s="1"/>
  <c r="AC43" i="9" s="1"/>
  <c r="Z44" i="9" s="1"/>
  <c r="AC44" i="9" s="1"/>
  <c r="Z45" i="9" s="1"/>
  <c r="AC45" i="9" s="1"/>
  <c r="Z46" i="9" s="1"/>
  <c r="AC46" i="9" s="1"/>
  <c r="Z47" i="9" s="1"/>
  <c r="AC47" i="9" s="1"/>
  <c r="Z48" i="9" s="1"/>
  <c r="AC48" i="9" s="1"/>
  <c r="Z49" i="9" s="1"/>
  <c r="AC49" i="9" s="1"/>
  <c r="Z50" i="9" s="1"/>
  <c r="AC50" i="9" s="1"/>
  <c r="Z51" i="9" s="1"/>
  <c r="AC51" i="9" s="1"/>
  <c r="Z52" i="9" s="1"/>
  <c r="AC52" i="9" s="1"/>
  <c r="Z53" i="9" s="1"/>
  <c r="AC53" i="9" s="1"/>
  <c r="Z54" i="9" s="1"/>
  <c r="AC54" i="9" s="1"/>
  <c r="Z55" i="9" s="1"/>
  <c r="AC55" i="9" s="1"/>
  <c r="Z56" i="9" s="1"/>
  <c r="AC56" i="9" s="1"/>
  <c r="Z57" i="9" s="1"/>
  <c r="AC57" i="9" s="1"/>
  <c r="Z58" i="9" s="1"/>
  <c r="AC58" i="9" s="1"/>
  <c r="Z59" i="9" s="1"/>
  <c r="AC59" i="9" s="1"/>
  <c r="Z60" i="9" s="1"/>
  <c r="AC60" i="9" s="1"/>
  <c r="Z61" i="9" s="1"/>
  <c r="AC61" i="9" s="1"/>
  <c r="Z62" i="9" s="1"/>
  <c r="AC62" i="9" s="1"/>
  <c r="Z63" i="9" s="1"/>
  <c r="AC63" i="9" s="1"/>
  <c r="Z64" i="9" s="1"/>
  <c r="AC64" i="9" s="1"/>
  <c r="Z65" i="9" s="1"/>
  <c r="AC65" i="9" s="1"/>
  <c r="Z66" i="9" s="1"/>
  <c r="AC66" i="9" s="1"/>
  <c r="Z67" i="9" s="1"/>
  <c r="AC67" i="9" s="1"/>
  <c r="Z68" i="9" s="1"/>
  <c r="AC68" i="9" s="1"/>
  <c r="Z69" i="9" s="1"/>
  <c r="AC69" i="9" s="1"/>
  <c r="Z70" i="9" s="1"/>
  <c r="AC70" i="9" s="1"/>
  <c r="Z71" i="9" s="1"/>
  <c r="AC71" i="9" s="1"/>
  <c r="Z72" i="9" s="1"/>
  <c r="AC72" i="9" s="1"/>
  <c r="Z73" i="9" s="1"/>
  <c r="AC73" i="9" s="1"/>
  <c r="Z74" i="9" s="1"/>
  <c r="AC74" i="9" s="1"/>
  <c r="Z75" i="9" s="1"/>
  <c r="AC75" i="9" s="1"/>
  <c r="Z76" i="9" s="1"/>
  <c r="AC76" i="9" s="1"/>
  <c r="Z77" i="9" s="1"/>
  <c r="AC77" i="9" s="1"/>
  <c r="Z78" i="9" s="1"/>
  <c r="AC78" i="9" s="1"/>
  <c r="Z79" i="9" s="1"/>
  <c r="AC79" i="9" s="1"/>
  <c r="Z80" i="9" s="1"/>
  <c r="AC80" i="9" s="1"/>
  <c r="Z81" i="9" s="1"/>
  <c r="AC81" i="9" s="1"/>
  <c r="Z82" i="9" s="1"/>
  <c r="AC82" i="9" s="1"/>
  <c r="Z83" i="9" s="1"/>
  <c r="AC83" i="9" s="1"/>
  <c r="Z84" i="9" s="1"/>
  <c r="AC84" i="9" s="1"/>
  <c r="Z85" i="9" s="1"/>
  <c r="AC85" i="9" s="1"/>
  <c r="Z86" i="9" s="1"/>
  <c r="AC86" i="9" s="1"/>
  <c r="Z87" i="9" s="1"/>
  <c r="AC87" i="9" s="1"/>
  <c r="Z88" i="9" s="1"/>
  <c r="AC88" i="9" s="1"/>
  <c r="Z89" i="9" s="1"/>
  <c r="AC89" i="9" s="1"/>
  <c r="Z90" i="9" s="1"/>
  <c r="AC90" i="9" s="1"/>
  <c r="Z91" i="9" s="1"/>
  <c r="AC91" i="9" s="1"/>
  <c r="Z92" i="9" s="1"/>
  <c r="AC92" i="9" s="1"/>
  <c r="Z93" i="9" s="1"/>
  <c r="AC93" i="9" s="1"/>
  <c r="Z94" i="9" s="1"/>
  <c r="AC94" i="9" s="1"/>
  <c r="Z95" i="9" s="1"/>
  <c r="AC95" i="9" s="1"/>
  <c r="Z96" i="9" s="1"/>
  <c r="AC96" i="9" s="1"/>
  <c r="Z97" i="9" s="1"/>
  <c r="AC97" i="9" s="1"/>
  <c r="Z98" i="9" s="1"/>
  <c r="AC98" i="9" s="1"/>
  <c r="Z99" i="9" s="1"/>
  <c r="AC99" i="9" s="1"/>
  <c r="Z100" i="9" s="1"/>
  <c r="AC100" i="9" s="1"/>
  <c r="Z101" i="9" s="1"/>
  <c r="AC101" i="9" s="1"/>
  <c r="Z102" i="9" s="1"/>
  <c r="AC102" i="9" s="1"/>
  <c r="Z103" i="9" s="1"/>
  <c r="AC103" i="9" s="1"/>
  <c r="Z104" i="9" s="1"/>
  <c r="AC104" i="9" s="1"/>
  <c r="Z105" i="9" s="1"/>
  <c r="AC105" i="9" s="1"/>
  <c r="Z106" i="9" s="1"/>
  <c r="AC106" i="9" s="1"/>
  <c r="Z107" i="9" s="1"/>
  <c r="AC107" i="9" s="1"/>
  <c r="Z108" i="9" s="1"/>
  <c r="AC108" i="9" s="1"/>
  <c r="Z109" i="9" s="1"/>
  <c r="AC109" i="9" s="1"/>
  <c r="Z110" i="9" s="1"/>
  <c r="AC110" i="9" s="1"/>
  <c r="Z111" i="9" s="1"/>
  <c r="AC111" i="9" s="1"/>
  <c r="Z112" i="9" s="1"/>
  <c r="AC112" i="9" s="1"/>
  <c r="Z113" i="9" s="1"/>
  <c r="AC113" i="9" s="1"/>
  <c r="Z114" i="9" s="1"/>
  <c r="AC114" i="9" s="1"/>
  <c r="Z115" i="9" s="1"/>
  <c r="AC115" i="9" s="1"/>
  <c r="Z116" i="9" s="1"/>
  <c r="AC116" i="9" s="1"/>
  <c r="Z117" i="9" s="1"/>
  <c r="AC117" i="9" s="1"/>
  <c r="Z118" i="9" s="1"/>
  <c r="AC118" i="9" s="1"/>
  <c r="Z119" i="9" s="1"/>
  <c r="AC119" i="9" s="1"/>
  <c r="Z120" i="9" s="1"/>
  <c r="AC120" i="9" s="1"/>
  <c r="Z121" i="9" s="1"/>
  <c r="AC121" i="9" s="1"/>
  <c r="Z122" i="9" s="1"/>
  <c r="AC122" i="9" s="1"/>
  <c r="Z123" i="9" s="1"/>
  <c r="AC123" i="9" s="1"/>
  <c r="Z124" i="9" s="1"/>
  <c r="AC124" i="9" s="1"/>
  <c r="Z125" i="9" s="1"/>
  <c r="AC125" i="9" s="1"/>
  <c r="Z126" i="9" s="1"/>
  <c r="AC126" i="9" s="1"/>
  <c r="Z127" i="9" s="1"/>
  <c r="AC127" i="9" s="1"/>
  <c r="Z128" i="9" s="1"/>
  <c r="AC128" i="9" s="1"/>
  <c r="Z129" i="9" s="1"/>
  <c r="AC129" i="9" s="1"/>
  <c r="Z130" i="9" s="1"/>
  <c r="AC130" i="9" s="1"/>
  <c r="Z131" i="9" s="1"/>
  <c r="AC131" i="9" s="1"/>
  <c r="Z132" i="9" s="1"/>
  <c r="AC132" i="9" s="1"/>
  <c r="Z133" i="9" s="1"/>
  <c r="AC133" i="9" s="1"/>
  <c r="Z134" i="9" s="1"/>
  <c r="AC134" i="9" s="1"/>
  <c r="Z135" i="9" s="1"/>
  <c r="AC135" i="9" s="1"/>
  <c r="Z136" i="9" s="1"/>
  <c r="AC136" i="9" s="1"/>
  <c r="Z137" i="9" s="1"/>
  <c r="AC137" i="9" s="1"/>
  <c r="Z138" i="9" s="1"/>
  <c r="AC138" i="9" s="1"/>
  <c r="Z139" i="9" s="1"/>
  <c r="AC139" i="9" s="1"/>
  <c r="Z140" i="9" s="1"/>
  <c r="AC140" i="9" s="1"/>
  <c r="Z141" i="9" s="1"/>
  <c r="AC141" i="9" s="1"/>
  <c r="Z142" i="9" s="1"/>
  <c r="AC142" i="9" s="1"/>
  <c r="Z143" i="9" s="1"/>
  <c r="AC143" i="9" s="1"/>
  <c r="Z144" i="9" s="1"/>
  <c r="AC144" i="9" s="1"/>
  <c r="Z145" i="9" s="1"/>
  <c r="AC145" i="9" s="1"/>
  <c r="Z146" i="9" s="1"/>
  <c r="AC146" i="9" s="1"/>
  <c r="Z147" i="9" s="1"/>
  <c r="AC147" i="9" s="1"/>
  <c r="Z148" i="9" s="1"/>
  <c r="AC148" i="9" s="1"/>
  <c r="Z149" i="9" s="1"/>
  <c r="AC149" i="9" s="1"/>
  <c r="Z150" i="9" s="1"/>
  <c r="AC150" i="9" s="1"/>
  <c r="Z151" i="9" s="1"/>
  <c r="AC151" i="9" s="1"/>
  <c r="Z152" i="9" s="1"/>
  <c r="AC152" i="9" s="1"/>
  <c r="Z153" i="9" s="1"/>
  <c r="AC153" i="9" s="1"/>
  <c r="Z154" i="9" s="1"/>
  <c r="AC154" i="9" s="1"/>
  <c r="Z155" i="9" s="1"/>
  <c r="AC155" i="9" s="1"/>
  <c r="Z156" i="9" s="1"/>
  <c r="AC156" i="9" s="1"/>
  <c r="Z157" i="9" s="1"/>
  <c r="AC157" i="9" s="1"/>
  <c r="Z158" i="9" s="1"/>
  <c r="AC158" i="9" s="1"/>
  <c r="Z159" i="9" s="1"/>
  <c r="AC159" i="9" s="1"/>
  <c r="Z160" i="9" s="1"/>
  <c r="AC160" i="9" s="1"/>
  <c r="Z161" i="9" s="1"/>
  <c r="AC161" i="9" s="1"/>
  <c r="Z162" i="9" s="1"/>
  <c r="AC162" i="9" s="1"/>
  <c r="Z163" i="9" s="1"/>
  <c r="AC163" i="9" s="1"/>
  <c r="Z164" i="9" s="1"/>
  <c r="AC164" i="9" s="1"/>
  <c r="Z165" i="9" s="1"/>
  <c r="AC165" i="9" s="1"/>
  <c r="Z166" i="9" s="1"/>
  <c r="AC166" i="9" s="1"/>
  <c r="Z167" i="9" s="1"/>
  <c r="AC167" i="9" s="1"/>
  <c r="Z168" i="9" s="1"/>
  <c r="AC168" i="9" s="1"/>
  <c r="Z169" i="9" s="1"/>
  <c r="AC169" i="9" s="1"/>
  <c r="Z170" i="9" s="1"/>
  <c r="AC170" i="9" s="1"/>
  <c r="Z171" i="9" s="1"/>
  <c r="AC171" i="9" s="1"/>
  <c r="Z172" i="9" s="1"/>
  <c r="AC172" i="9" s="1"/>
  <c r="Z173" i="9" s="1"/>
  <c r="AC173" i="9" s="1"/>
  <c r="Z174" i="9" s="1"/>
  <c r="AC174" i="9" s="1"/>
  <c r="Z175" i="9" s="1"/>
  <c r="AC175" i="9" s="1"/>
  <c r="Z176" i="9" s="1"/>
  <c r="AC176" i="9" s="1"/>
  <c r="Z177" i="9" s="1"/>
  <c r="AC177" i="9" s="1"/>
  <c r="Z178" i="9" s="1"/>
  <c r="AC178" i="9" s="1"/>
  <c r="Z179" i="9" s="1"/>
  <c r="AC179" i="9" s="1"/>
  <c r="Z180" i="9" s="1"/>
  <c r="AC180" i="9" s="1"/>
  <c r="Z181" i="9" s="1"/>
  <c r="AC181" i="9" s="1"/>
  <c r="Z182" i="9" s="1"/>
  <c r="AC182" i="9" s="1"/>
  <c r="Z183" i="9" s="1"/>
  <c r="AC183" i="9" s="1"/>
  <c r="Z184" i="9" s="1"/>
  <c r="AC184" i="9" s="1"/>
  <c r="Z185" i="9" s="1"/>
  <c r="AC185" i="9" s="1"/>
  <c r="Z186" i="9" s="1"/>
  <c r="AC186" i="9" s="1"/>
  <c r="Z187" i="9" s="1"/>
  <c r="AC187" i="9" s="1"/>
  <c r="Z188" i="9" s="1"/>
  <c r="AC188" i="9" s="1"/>
  <c r="Z189" i="9" s="1"/>
  <c r="AC189" i="9" s="1"/>
  <c r="Z190" i="9" s="1"/>
  <c r="AC190" i="9" s="1"/>
  <c r="Z191" i="9" s="1"/>
  <c r="AC191" i="9" s="1"/>
  <c r="Z192" i="9" s="1"/>
  <c r="AC192" i="9" s="1"/>
  <c r="Z193" i="9" s="1"/>
  <c r="AC193" i="9" s="1"/>
  <c r="Z194" i="9" s="1"/>
  <c r="AC194" i="9" s="1"/>
  <c r="Z195" i="9" s="1"/>
  <c r="AC195" i="9" s="1"/>
  <c r="Z196" i="9" s="1"/>
  <c r="AC196" i="9" s="1"/>
  <c r="Z197" i="9" s="1"/>
  <c r="AC197" i="9" s="1"/>
  <c r="Z198" i="9" s="1"/>
  <c r="AC198" i="9" s="1"/>
  <c r="Z199" i="9" s="1"/>
  <c r="AC199" i="9" s="1"/>
  <c r="Z200" i="9" s="1"/>
  <c r="AC200" i="9" s="1"/>
  <c r="Z201" i="9" s="1"/>
  <c r="AC201" i="9" s="1"/>
  <c r="Z202" i="9" s="1"/>
  <c r="AC202" i="9" s="1"/>
  <c r="Z203" i="9" s="1"/>
  <c r="AC203" i="9" s="1"/>
  <c r="Z204" i="9" s="1"/>
  <c r="AC204" i="9" s="1"/>
  <c r="Z205" i="9" s="1"/>
  <c r="AC205" i="9" s="1"/>
  <c r="Z206" i="9" s="1"/>
  <c r="AC206" i="9" s="1"/>
  <c r="Z207" i="9" s="1"/>
  <c r="AC207" i="9" s="1"/>
  <c r="Z208" i="9" s="1"/>
  <c r="AC208" i="9" s="1"/>
  <c r="Z209" i="9" s="1"/>
  <c r="AC209" i="9" s="1"/>
  <c r="Z210" i="9" s="1"/>
  <c r="AC210" i="9" s="1"/>
  <c r="Z211" i="9" s="1"/>
  <c r="AC211" i="9" s="1"/>
  <c r="Z212" i="9" s="1"/>
  <c r="AC212" i="9" s="1"/>
  <c r="Z213" i="9" s="1"/>
  <c r="AC213" i="9" s="1"/>
  <c r="Z214" i="9" s="1"/>
  <c r="AC214" i="9" s="1"/>
  <c r="Z215" i="9" s="1"/>
  <c r="AC215" i="9" s="1"/>
  <c r="Z216" i="9" s="1"/>
  <c r="AC216" i="9" s="1"/>
  <c r="Z217" i="9" s="1"/>
  <c r="AC217" i="9" s="1"/>
  <c r="Z218" i="9" s="1"/>
  <c r="AC218" i="9" s="1"/>
  <c r="Z219" i="9" s="1"/>
  <c r="AC219" i="9" s="1"/>
  <c r="Z220" i="9" s="1"/>
  <c r="AC220" i="9" s="1"/>
  <c r="Z221" i="9" s="1"/>
  <c r="AC221" i="9" s="1"/>
  <c r="Z222" i="9" s="1"/>
  <c r="AC222" i="9" s="1"/>
  <c r="Z223" i="9" s="1"/>
  <c r="AC223" i="9" s="1"/>
  <c r="Z224" i="9" s="1"/>
  <c r="AC224" i="9" s="1"/>
  <c r="Z225" i="9" s="1"/>
  <c r="AC225" i="9" s="1"/>
  <c r="Z226" i="9" s="1"/>
  <c r="AC226" i="9" s="1"/>
  <c r="Z227" i="9" s="1"/>
  <c r="AC227" i="9" s="1"/>
  <c r="Z228" i="9" s="1"/>
  <c r="AC228" i="9" s="1"/>
  <c r="Z229" i="9" s="1"/>
  <c r="AC229" i="9" s="1"/>
  <c r="Z230" i="9" s="1"/>
  <c r="AC230" i="9" s="1"/>
  <c r="Z231" i="9" s="1"/>
  <c r="AC231" i="9" s="1"/>
  <c r="Z232" i="9" s="1"/>
  <c r="AC232" i="9" s="1"/>
  <c r="Z233" i="9" s="1"/>
  <c r="AC233" i="9" s="1"/>
  <c r="Z234" i="9" s="1"/>
  <c r="AC234" i="9" s="1"/>
  <c r="Z235" i="9" s="1"/>
  <c r="AC235" i="9" s="1"/>
  <c r="Z236" i="9" s="1"/>
  <c r="AC236" i="9" s="1"/>
  <c r="Z237" i="9" s="1"/>
  <c r="AC237" i="9" s="1"/>
  <c r="Z238" i="9" s="1"/>
  <c r="AC238" i="9" s="1"/>
  <c r="Z239" i="9" s="1"/>
  <c r="AC239" i="9" s="1"/>
  <c r="Z240" i="9" s="1"/>
  <c r="AC240" i="9" s="1"/>
  <c r="Z241" i="9" s="1"/>
  <c r="AC241" i="9" s="1"/>
  <c r="Z242" i="9" s="1"/>
  <c r="AC242" i="9" s="1"/>
  <c r="Z243" i="9" s="1"/>
  <c r="AC243" i="9" s="1"/>
  <c r="Z244" i="9" s="1"/>
  <c r="AC244" i="9" s="1"/>
  <c r="Z245" i="9" s="1"/>
  <c r="AC245" i="9" s="1"/>
  <c r="Z246" i="9" s="1"/>
  <c r="AC246" i="9" s="1"/>
  <c r="Z247" i="9" s="1"/>
  <c r="AC247" i="9" s="1"/>
  <c r="Z248" i="9" s="1"/>
  <c r="AC248" i="9" s="1"/>
  <c r="Z249" i="9" s="1"/>
  <c r="AC249" i="9" s="1"/>
  <c r="Z250" i="9" s="1"/>
  <c r="AC250" i="9" s="1"/>
  <c r="Z251" i="9" s="1"/>
  <c r="AC251" i="9" s="1"/>
  <c r="Z252" i="9" s="1"/>
  <c r="AC252" i="9" s="1"/>
  <c r="Z253" i="9" s="1"/>
  <c r="AC253" i="9" s="1"/>
  <c r="Z254" i="9" s="1"/>
  <c r="AC254" i="9" s="1"/>
  <c r="Z255" i="9" s="1"/>
  <c r="AC255" i="9" s="1"/>
  <c r="Z256" i="9" s="1"/>
  <c r="AC256" i="9" s="1"/>
  <c r="Z257" i="9" s="1"/>
  <c r="AC257" i="9" s="1"/>
  <c r="Z258" i="9" s="1"/>
  <c r="AC258" i="9" s="1"/>
  <c r="Z259" i="9" s="1"/>
  <c r="AC259" i="9" s="1"/>
  <c r="Z260" i="9" s="1"/>
  <c r="AC260" i="9" s="1"/>
  <c r="Z261" i="9" s="1"/>
  <c r="AC261" i="9" s="1"/>
  <c r="Z262" i="9" s="1"/>
  <c r="AC262" i="9" s="1"/>
  <c r="Z263" i="9" s="1"/>
  <c r="AC263" i="9" s="1"/>
  <c r="Z264" i="9" s="1"/>
  <c r="AC264" i="9" s="1"/>
  <c r="Z265" i="9" s="1"/>
  <c r="AC265" i="9" s="1"/>
  <c r="Z266" i="9" s="1"/>
  <c r="AC266" i="9" s="1"/>
  <c r="Z267" i="9" s="1"/>
  <c r="AC267" i="9" s="1"/>
  <c r="Z268" i="9" s="1"/>
  <c r="AC268" i="9" s="1"/>
  <c r="Z269" i="9" s="1"/>
  <c r="AC269" i="9" s="1"/>
  <c r="Z270" i="9" s="1"/>
  <c r="AC270" i="9" s="1"/>
  <c r="Z271" i="9" s="1"/>
  <c r="AC271" i="9" s="1"/>
  <c r="Z272" i="9" s="1"/>
  <c r="AC272" i="9" s="1"/>
  <c r="Z273" i="9" s="1"/>
  <c r="AC273" i="9" s="1"/>
  <c r="Z274" i="9" s="1"/>
  <c r="AC274" i="9" s="1"/>
  <c r="Z275" i="9" s="1"/>
  <c r="AC275" i="9" s="1"/>
  <c r="Z276" i="9" s="1"/>
  <c r="AC276" i="9" s="1"/>
  <c r="Z277" i="9" s="1"/>
  <c r="AC277" i="9" s="1"/>
  <c r="Z278" i="9" s="1"/>
  <c r="AC278" i="9" s="1"/>
  <c r="Z279" i="9" s="1"/>
  <c r="AC279" i="9" s="1"/>
  <c r="Z280" i="9" s="1"/>
  <c r="AC280" i="9" s="1"/>
  <c r="Z281" i="9" s="1"/>
  <c r="AC281" i="9" s="1"/>
  <c r="Z282" i="9" s="1"/>
  <c r="AC282" i="9" s="1"/>
  <c r="Z283" i="9" s="1"/>
  <c r="AC283" i="9" s="1"/>
  <c r="Z284" i="9" s="1"/>
  <c r="AC284" i="9" s="1"/>
  <c r="Z285" i="9" s="1"/>
  <c r="AC285" i="9" s="1"/>
  <c r="Z286" i="9" s="1"/>
  <c r="AC286" i="9" s="1"/>
  <c r="Z287" i="9" s="1"/>
  <c r="AC287" i="9" s="1"/>
  <c r="Z288" i="9" s="1"/>
  <c r="AC288" i="9" s="1"/>
  <c r="Z289" i="9" s="1"/>
  <c r="AC289" i="9" s="1"/>
  <c r="Z290" i="9" s="1"/>
  <c r="AC290" i="9" s="1"/>
  <c r="Z291" i="9" s="1"/>
  <c r="AC291" i="9" s="1"/>
  <c r="Z292" i="9" s="1"/>
  <c r="AC292" i="9" s="1"/>
  <c r="Z293" i="9" s="1"/>
  <c r="AC293" i="9" s="1"/>
  <c r="Z294" i="9" s="1"/>
  <c r="AC294" i="9" s="1"/>
  <c r="Z295" i="9" s="1"/>
  <c r="AC295" i="9" s="1"/>
  <c r="Z296" i="9" s="1"/>
  <c r="AC296" i="9" s="1"/>
  <c r="Z297" i="9" s="1"/>
  <c r="AC297" i="9" s="1"/>
  <c r="Z298" i="9" s="1"/>
  <c r="AC298" i="9" s="1"/>
  <c r="Z299" i="9" s="1"/>
  <c r="AC299" i="9" s="1"/>
  <c r="Z300" i="9" s="1"/>
  <c r="AC300" i="9" s="1"/>
  <c r="Z301" i="9" s="1"/>
  <c r="AC301" i="9" s="1"/>
  <c r="Z302" i="9" s="1"/>
  <c r="AC302" i="9" s="1"/>
  <c r="Z303" i="9" s="1"/>
  <c r="AC303" i="9" s="1"/>
  <c r="Z304" i="9" s="1"/>
  <c r="AC304" i="9" s="1"/>
  <c r="Z305" i="9" s="1"/>
  <c r="AC305" i="9" s="1"/>
  <c r="Z306" i="9" s="1"/>
  <c r="AC306" i="9" s="1"/>
  <c r="Z307" i="9" s="1"/>
  <c r="AC307" i="9" s="1"/>
  <c r="Z308" i="9" s="1"/>
  <c r="AC308" i="9" s="1"/>
  <c r="Z309" i="9" s="1"/>
  <c r="AC309" i="9" s="1"/>
  <c r="Z310" i="9" s="1"/>
  <c r="AC310" i="9" s="1"/>
  <c r="Z311" i="9" s="1"/>
  <c r="AC311" i="9" s="1"/>
  <c r="Z312" i="9" s="1"/>
  <c r="AC312" i="9" s="1"/>
  <c r="Z313" i="9" s="1"/>
  <c r="AC313" i="9" s="1"/>
  <c r="Z314" i="9" s="1"/>
  <c r="AC314" i="9" s="1"/>
  <c r="Z315" i="9" s="1"/>
  <c r="AC315" i="9" s="1"/>
  <c r="Z316" i="9" s="1"/>
  <c r="AC316" i="9" s="1"/>
  <c r="Z317" i="9" s="1"/>
  <c r="AC317" i="9" s="1"/>
  <c r="Z318" i="9" s="1"/>
  <c r="AC318" i="9" s="1"/>
  <c r="Z319" i="9" s="1"/>
  <c r="AC319" i="9" s="1"/>
  <c r="Z320" i="9" s="1"/>
  <c r="AC320" i="9" s="1"/>
  <c r="Z321" i="9" s="1"/>
  <c r="AC321" i="9" s="1"/>
  <c r="Z322" i="9" s="1"/>
  <c r="AC322" i="9" s="1"/>
  <c r="Z323" i="9" s="1"/>
  <c r="AC323" i="9" s="1"/>
  <c r="Z324" i="9" s="1"/>
  <c r="AC324" i="9" s="1"/>
  <c r="Z325" i="9" s="1"/>
  <c r="AC325" i="9" s="1"/>
  <c r="Z326" i="9" s="1"/>
  <c r="AC326" i="9" s="1"/>
  <c r="Z327" i="9" s="1"/>
  <c r="AC327" i="9" s="1"/>
  <c r="Z328" i="9" s="1"/>
  <c r="AC328" i="9" s="1"/>
  <c r="Z329" i="9" s="1"/>
  <c r="AC329" i="9" s="1"/>
  <c r="Z330" i="9" s="1"/>
  <c r="AC330" i="9" s="1"/>
  <c r="Z331" i="9" s="1"/>
  <c r="AC331" i="9" s="1"/>
  <c r="Z332" i="9" s="1"/>
  <c r="AC332" i="9" s="1"/>
  <c r="Z333" i="9" s="1"/>
  <c r="AC333" i="9" s="1"/>
  <c r="Z334" i="9" s="1"/>
  <c r="AC334" i="9" s="1"/>
  <c r="Z335" i="9" s="1"/>
  <c r="AC335" i="9" s="1"/>
  <c r="Z336" i="9" s="1"/>
  <c r="AC336" i="9" s="1"/>
  <c r="Z337" i="9" s="1"/>
  <c r="AC337" i="9" s="1"/>
  <c r="Z338" i="9" s="1"/>
  <c r="AC338" i="9" s="1"/>
  <c r="Z339" i="9" s="1"/>
  <c r="AC339" i="9" s="1"/>
  <c r="Z340" i="9" s="1"/>
  <c r="AC340" i="9" s="1"/>
  <c r="Z341" i="9" s="1"/>
  <c r="AC341" i="9" s="1"/>
  <c r="Z342" i="9" s="1"/>
  <c r="AC342" i="9" s="1"/>
  <c r="Z343" i="9" s="1"/>
  <c r="AC343" i="9" s="1"/>
  <c r="Z344" i="9" s="1"/>
  <c r="AC344" i="9" s="1"/>
  <c r="Z345" i="9" s="1"/>
  <c r="AC345" i="9" s="1"/>
  <c r="Z346" i="9" s="1"/>
  <c r="AC346" i="9" s="1"/>
  <c r="Z347" i="9" s="1"/>
  <c r="AC347" i="9" s="1"/>
  <c r="Z348" i="9" s="1"/>
  <c r="AC348" i="9" s="1"/>
  <c r="Z349" i="9" s="1"/>
  <c r="AC349" i="9" s="1"/>
  <c r="Z350" i="9" s="1"/>
  <c r="AC350" i="9" s="1"/>
  <c r="Z351" i="9" s="1"/>
  <c r="AC351" i="9" s="1"/>
  <c r="Z352" i="9" s="1"/>
  <c r="AC352" i="9" s="1"/>
  <c r="Z353" i="9" s="1"/>
  <c r="AC353" i="9" s="1"/>
  <c r="Z354" i="9" s="1"/>
  <c r="AC354" i="9" s="1"/>
  <c r="Z355" i="9" s="1"/>
  <c r="AC355" i="9" s="1"/>
  <c r="Z356" i="9" s="1"/>
  <c r="AC356" i="9" s="1"/>
  <c r="Z357" i="9" s="1"/>
  <c r="AC357" i="9" s="1"/>
  <c r="Z358" i="9" s="1"/>
  <c r="AC358" i="9" s="1"/>
  <c r="Z359" i="9" s="1"/>
  <c r="AC359" i="9" s="1"/>
  <c r="Z360" i="9" s="1"/>
  <c r="AC360" i="9" s="1"/>
  <c r="Z361" i="9" s="1"/>
  <c r="AC361" i="9" s="1"/>
  <c r="Z362" i="9" s="1"/>
  <c r="AC362" i="9" s="1"/>
  <c r="Z363" i="9" s="1"/>
  <c r="AC363" i="9" s="1"/>
  <c r="Z364" i="9" s="1"/>
  <c r="AC364" i="9" s="1"/>
  <c r="Z365" i="9" s="1"/>
  <c r="AC365" i="9" s="1"/>
  <c r="Z366" i="9" s="1"/>
  <c r="AC366" i="9" s="1"/>
  <c r="Z367" i="9" s="1"/>
  <c r="AC367" i="9" s="1"/>
  <c r="Z368" i="9" s="1"/>
  <c r="AC368" i="9" s="1"/>
  <c r="E281" i="11" l="1" a="1"/>
  <c r="E281" i="11" s="1"/>
  <c r="E282" i="11" s="1" a="1"/>
  <c r="E282" i="11" s="1"/>
  <c r="E283" i="11" s="1" a="1"/>
  <c r="E283" i="11" s="1"/>
  <c r="E284" i="11" s="1" a="1"/>
  <c r="E284" i="11" s="1"/>
  <c r="E285" i="11" s="1" a="1"/>
  <c r="E285" i="11" s="1"/>
  <c r="E286" i="11" s="1" a="1"/>
  <c r="E286" i="11" s="1"/>
  <c r="E287" i="11" s="1" a="1"/>
  <c r="E287" i="11" s="1"/>
  <c r="E288" i="11" s="1" a="1"/>
  <c r="E288" i="11" s="1"/>
  <c r="E289" i="11" s="1" a="1"/>
  <c r="E289" i="11" s="1"/>
  <c r="E290" i="11" s="1" a="1"/>
  <c r="E290" i="11" s="1"/>
  <c r="N27" i="9"/>
  <c r="Q27" i="9" s="1"/>
  <c r="N28" i="9" l="1"/>
  <c r="Q28" i="9" s="1"/>
  <c r="N29" i="9" s="1"/>
  <c r="Q29" i="9" s="1"/>
  <c r="N30" i="9" s="1"/>
  <c r="Q30" i="9" s="1"/>
  <c r="N31" i="9" s="1"/>
  <c r="Q31" i="9" s="1"/>
  <c r="N32" i="9" l="1"/>
  <c r="Q32" i="9" s="1"/>
  <c r="N33" i="9" l="1"/>
  <c r="Q33" i="9" s="1"/>
  <c r="N34" i="9" l="1"/>
  <c r="Q34" i="9" s="1"/>
  <c r="N35" i="9" s="1"/>
  <c r="Q35" i="9" s="1"/>
  <c r="N36" i="9" l="1"/>
  <c r="Q36" i="9" s="1"/>
  <c r="N37" i="9" s="1"/>
  <c r="Q37" i="9" s="1"/>
  <c r="N38" i="9" l="1"/>
  <c r="Q38" i="9" s="1"/>
  <c r="N39" i="9" l="1"/>
  <c r="Q39" i="9" s="1"/>
  <c r="N40" i="9" l="1"/>
  <c r="Q40" i="9" s="1"/>
  <c r="N41" i="9" s="1"/>
  <c r="Q41" i="9" s="1"/>
  <c r="N42" i="9" l="1"/>
  <c r="Q42" i="9" s="1"/>
  <c r="N43" i="9" s="1"/>
  <c r="Q43" i="9" s="1"/>
  <c r="N44" i="9" s="1"/>
  <c r="Q44" i="9" s="1"/>
  <c r="N45" i="9" l="1"/>
  <c r="Q45" i="9" s="1"/>
  <c r="N46" i="9" l="1"/>
  <c r="Q46" i="9" s="1"/>
  <c r="N47" i="9" s="1"/>
  <c r="Q47" i="9" s="1"/>
  <c r="N48" i="9" l="1"/>
  <c r="Q48" i="9" s="1"/>
  <c r="N49" i="9" s="1"/>
  <c r="Q49" i="9" s="1"/>
  <c r="N50" i="9" s="1"/>
  <c r="Q50" i="9" s="1"/>
  <c r="N51" i="9" s="1"/>
  <c r="Q51" i="9" s="1"/>
  <c r="N52" i="9" l="1"/>
  <c r="Q52" i="9" s="1"/>
  <c r="N53" i="9" s="1"/>
  <c r="Q53" i="9" s="1"/>
  <c r="N54" i="9" l="1"/>
  <c r="Q54" i="9" s="1"/>
  <c r="N55" i="9" s="1"/>
  <c r="Q55" i="9" s="1"/>
  <c r="N56" i="9" s="1"/>
  <c r="Q56" i="9" s="1"/>
  <c r="N57" i="9" s="1"/>
  <c r="Q57" i="9" s="1"/>
  <c r="N58" i="9" l="1"/>
  <c r="Q58" i="9" s="1"/>
  <c r="N59" i="9" s="1"/>
  <c r="Q59" i="9" s="1"/>
  <c r="N60" i="9" l="1"/>
  <c r="Q60" i="9" s="1"/>
  <c r="N61" i="9" s="1"/>
  <c r="Q61" i="9" s="1"/>
  <c r="N62" i="9" s="1"/>
  <c r="Q62" i="9" s="1"/>
  <c r="N63" i="9" s="1"/>
  <c r="Q63" i="9" s="1"/>
  <c r="N64" i="9" s="1"/>
  <c r="Q64" i="9" s="1"/>
  <c r="N65" i="9" s="1"/>
  <c r="Q65" i="9" s="1"/>
  <c r="N66" i="9" l="1"/>
  <c r="Q66" i="9" s="1"/>
  <c r="N67" i="9" s="1"/>
  <c r="Q67" i="9" s="1"/>
  <c r="N68" i="9" l="1"/>
  <c r="Q68" i="9" s="1"/>
  <c r="N69" i="9" l="1"/>
  <c r="Q69" i="9" s="1"/>
  <c r="N70" i="9" l="1"/>
  <c r="Q70" i="9" s="1"/>
  <c r="N71" i="9" s="1"/>
  <c r="Q71" i="9" s="1"/>
  <c r="N72" i="9" l="1"/>
  <c r="Q72" i="9" s="1"/>
  <c r="N73" i="9" s="1"/>
  <c r="Q73" i="9" s="1"/>
  <c r="N74" i="9" s="1"/>
  <c r="Q74" i="9" s="1"/>
  <c r="N75" i="9" l="1"/>
  <c r="Q75" i="9" s="1"/>
  <c r="N76" i="9" l="1"/>
  <c r="Q76" i="9" s="1"/>
  <c r="N77" i="9" s="1"/>
  <c r="Q77" i="9" s="1"/>
  <c r="N78" i="9" l="1"/>
  <c r="Q78" i="9" s="1"/>
  <c r="N79" i="9" s="1"/>
  <c r="Q79" i="9" s="1"/>
  <c r="N80" i="9" l="1"/>
  <c r="Q80" i="9" s="1"/>
  <c r="N81" i="9" l="1"/>
  <c r="Q81" i="9" s="1"/>
  <c r="N82" i="9" l="1"/>
  <c r="Q82" i="9" s="1"/>
  <c r="N83" i="9" s="1"/>
  <c r="Q83" i="9" s="1"/>
  <c r="N84" i="9" l="1"/>
  <c r="Q84" i="9" s="1"/>
  <c r="N85" i="9" s="1"/>
  <c r="Q85" i="9" s="1"/>
  <c r="N86" i="9" l="1"/>
  <c r="Q86" i="9" s="1"/>
  <c r="N87" i="9" l="1"/>
  <c r="Q87" i="9" s="1"/>
  <c r="N88" i="9" l="1"/>
  <c r="Q88" i="9" s="1"/>
  <c r="N89" i="9" s="1"/>
  <c r="Q89" i="9" s="1"/>
  <c r="N90" i="9" l="1"/>
  <c r="Q90" i="9" s="1"/>
  <c r="N91" i="9" s="1"/>
  <c r="Q91" i="9" s="1"/>
  <c r="N92" i="9" s="1"/>
  <c r="Q92" i="9" s="1"/>
  <c r="N93" i="9" l="1"/>
  <c r="Q93" i="9" s="1"/>
  <c r="N94" i="9" l="1"/>
  <c r="Q94" i="9" s="1"/>
  <c r="N95" i="9" s="1"/>
  <c r="Q95" i="9" s="1"/>
  <c r="N96" i="9" l="1"/>
  <c r="Q96" i="9" s="1"/>
  <c r="N97" i="9" s="1"/>
  <c r="Q97" i="9" s="1"/>
  <c r="N98" i="9" s="1"/>
  <c r="Q98" i="9" s="1"/>
  <c r="N99" i="9" s="1"/>
  <c r="Q99" i="9" s="1"/>
  <c r="N100" i="9" l="1"/>
  <c r="Q100" i="9" s="1"/>
  <c r="N101" i="9" s="1"/>
  <c r="Q101" i="9" s="1"/>
  <c r="N102" i="9" l="1"/>
  <c r="Q102" i="9" s="1"/>
  <c r="N103" i="9" s="1"/>
  <c r="Q103" i="9" s="1"/>
  <c r="N104" i="9" s="1"/>
  <c r="Q104" i="9" s="1"/>
  <c r="N105" i="9" s="1"/>
  <c r="Q105" i="9" s="1"/>
  <c r="N106" i="9" l="1"/>
  <c r="Q106" i="9" s="1"/>
  <c r="N107" i="9" s="1"/>
  <c r="Q107" i="9" s="1"/>
  <c r="N108" i="9" l="1"/>
  <c r="Q108" i="9" s="1"/>
  <c r="N109" i="9" s="1"/>
  <c r="Q109" i="9" s="1"/>
  <c r="N110" i="9" l="1"/>
  <c r="Q110" i="9" s="1"/>
  <c r="N111" i="9" l="1"/>
  <c r="Q111" i="9" s="1"/>
  <c r="N112" i="9" l="1"/>
  <c r="Q112" i="9" s="1"/>
  <c r="N113" i="9" s="1"/>
  <c r="Q113" i="9" s="1"/>
  <c r="N114" i="9" l="1"/>
  <c r="Q114" i="9" s="1"/>
  <c r="N115" i="9" s="1"/>
  <c r="Q115" i="9" s="1"/>
  <c r="N116" i="9" s="1"/>
  <c r="Q116" i="9" s="1"/>
  <c r="N117" i="9" l="1"/>
  <c r="Q117" i="9" s="1"/>
  <c r="N118" i="9" l="1"/>
  <c r="Q118" i="9" s="1"/>
  <c r="N119" i="9" s="1"/>
  <c r="Q119" i="9" s="1"/>
  <c r="N120" i="9" l="1"/>
  <c r="Q120" i="9" s="1"/>
  <c r="N121" i="9" s="1"/>
  <c r="Q121" i="9" s="1"/>
  <c r="N122" i="9" l="1"/>
  <c r="Q122" i="9" s="1"/>
  <c r="N123" i="9" l="1"/>
  <c r="Q123" i="9" s="1"/>
  <c r="N124" i="9" l="1"/>
  <c r="Q124" i="9" s="1"/>
  <c r="N125" i="9" s="1"/>
  <c r="Q125" i="9" s="1"/>
  <c r="N126" i="9" l="1"/>
  <c r="Q126" i="9" s="1"/>
  <c r="N127" i="9" s="1"/>
  <c r="Q127" i="9" s="1"/>
  <c r="N128" i="9" s="1"/>
  <c r="Q128" i="9" s="1"/>
  <c r="N129" i="9" l="1"/>
  <c r="Q129" i="9" s="1"/>
  <c r="N130" i="9" l="1"/>
  <c r="Q130" i="9" s="1"/>
  <c r="N131" i="9" s="1"/>
  <c r="Q131" i="9" s="1"/>
  <c r="N132" i="9" l="1"/>
  <c r="Q132" i="9" s="1"/>
  <c r="N133" i="9" s="1"/>
  <c r="Q133" i="9" s="1"/>
  <c r="N134" i="9" s="1"/>
  <c r="Q134" i="9" s="1"/>
  <c r="N135" i="9" s="1"/>
  <c r="Q135" i="9" s="1"/>
  <c r="N136" i="9" l="1"/>
  <c r="Q136" i="9" s="1"/>
  <c r="N137" i="9" s="1"/>
  <c r="Q137" i="9" s="1"/>
  <c r="N138" i="9" l="1"/>
  <c r="Q138" i="9" s="1"/>
  <c r="N139" i="9" s="1"/>
  <c r="Q139" i="9" s="1"/>
  <c r="N140" i="9" s="1"/>
  <c r="Q140" i="9" s="1"/>
  <c r="N141" i="9" s="1"/>
  <c r="Q141" i="9" s="1"/>
  <c r="N142" i="9" s="1"/>
  <c r="Q142" i="9" s="1"/>
  <c r="N143" i="9" s="1"/>
  <c r="Q143" i="9" s="1"/>
  <c r="N144" i="9" l="1"/>
  <c r="Q144" i="9" s="1"/>
  <c r="N145" i="9" s="1"/>
  <c r="Q145" i="9" s="1"/>
  <c r="N146" i="9" s="1"/>
  <c r="Q146" i="9" s="1"/>
  <c r="N147" i="9" l="1"/>
  <c r="Q147" i="9" s="1"/>
  <c r="N148" i="9" l="1"/>
  <c r="Q148" i="9" s="1"/>
  <c r="N149" i="9" s="1"/>
  <c r="Q149" i="9" s="1"/>
  <c r="N150" i="9" l="1"/>
  <c r="Q150" i="9" s="1"/>
  <c r="N151" i="9" s="1"/>
  <c r="Q151" i="9" s="1"/>
  <c r="N152" i="9" l="1"/>
  <c r="Q152" i="9" s="1"/>
  <c r="N153" i="9" l="1"/>
  <c r="Q153" i="9" s="1"/>
  <c r="N154" i="9" l="1"/>
  <c r="Q154" i="9" s="1"/>
  <c r="N155" i="9" s="1"/>
  <c r="Q155" i="9" s="1"/>
  <c r="N156" i="9" l="1"/>
  <c r="Q156" i="9" s="1"/>
  <c r="N157" i="9" s="1"/>
  <c r="Q157" i="9" s="1"/>
  <c r="N158" i="9" s="1"/>
  <c r="Q158" i="9" s="1"/>
  <c r="N159" i="9" l="1"/>
  <c r="Q159" i="9" s="1"/>
  <c r="N160" i="9" l="1"/>
  <c r="Q160" i="9" s="1"/>
  <c r="N161" i="9" s="1"/>
  <c r="Q161" i="9" s="1"/>
  <c r="N162" i="9" l="1"/>
  <c r="Q162" i="9" s="1"/>
  <c r="N163" i="9" s="1"/>
  <c r="Q163" i="9" s="1"/>
  <c r="N164" i="9" s="1"/>
  <c r="Q164" i="9" s="1"/>
  <c r="N165" i="9" s="1"/>
  <c r="Q165" i="9" s="1"/>
  <c r="N166" i="9" l="1"/>
  <c r="Q166" i="9" s="1"/>
  <c r="N167" i="9" s="1"/>
  <c r="Q167" i="9" s="1"/>
  <c r="N168" i="9" l="1"/>
  <c r="Q168" i="9" s="1"/>
  <c r="N169" i="9" s="1"/>
  <c r="Q169" i="9" s="1"/>
  <c r="N170" i="9" s="1"/>
  <c r="Q170" i="9" s="1"/>
  <c r="N171" i="9" s="1"/>
  <c r="Q171" i="9" s="1"/>
  <c r="N172" i="9" s="1"/>
  <c r="Q172" i="9" s="1"/>
  <c r="N173" i="9" s="1"/>
  <c r="Q173" i="9" s="1"/>
  <c r="N174" i="9" l="1"/>
  <c r="Q174" i="9" s="1"/>
  <c r="N175" i="9" s="1"/>
  <c r="Q175" i="9" s="1"/>
  <c r="N176" i="9" l="1"/>
  <c r="Q176" i="9" s="1"/>
  <c r="N177" i="9" l="1"/>
  <c r="Q177" i="9" s="1"/>
  <c r="N178" i="9" l="1"/>
  <c r="Q178" i="9" s="1"/>
  <c r="N179" i="9" s="1"/>
  <c r="Q179" i="9" s="1"/>
  <c r="N180" i="9" l="1"/>
  <c r="Q180" i="9" s="1"/>
  <c r="N181" i="9" s="1"/>
  <c r="Q181" i="9" s="1"/>
  <c r="N182" i="9" l="1"/>
  <c r="Q182" i="9" s="1"/>
  <c r="N183" i="9" l="1"/>
  <c r="Q183" i="9" s="1"/>
  <c r="N184" i="9" l="1"/>
  <c r="Q184" i="9" s="1"/>
  <c r="N185" i="9" s="1"/>
  <c r="Q185" i="9" s="1"/>
  <c r="N186" i="9" l="1"/>
  <c r="Q186" i="9" s="1"/>
  <c r="N187" i="9" s="1"/>
  <c r="Q187" i="9" s="1"/>
  <c r="N188" i="9" l="1"/>
  <c r="Q188" i="9" s="1"/>
  <c r="N189" i="9" l="1"/>
  <c r="Q189" i="9" s="1"/>
  <c r="N190" i="9" l="1"/>
  <c r="Q190" i="9" s="1"/>
  <c r="N191" i="9" s="1"/>
  <c r="Q191" i="9" s="1"/>
  <c r="N192" i="9" l="1"/>
  <c r="Q192" i="9" s="1"/>
  <c r="N193" i="9" s="1"/>
  <c r="Q193" i="9" s="1"/>
  <c r="N194" i="9" s="1"/>
  <c r="Q194" i="9" s="1"/>
  <c r="N195" i="9" l="1"/>
  <c r="Q195" i="9" s="1"/>
  <c r="N196" i="9" l="1"/>
  <c r="Q196" i="9" s="1"/>
  <c r="N197" i="9" s="1"/>
  <c r="Q197" i="9" s="1"/>
  <c r="N198" i="9" l="1"/>
  <c r="Q198" i="9" s="1"/>
  <c r="N199" i="9" s="1"/>
  <c r="Q199" i="9" s="1"/>
  <c r="N200" i="9" s="1"/>
  <c r="Q200" i="9" s="1"/>
  <c r="N201" i="9" s="1"/>
  <c r="Q201" i="9" s="1"/>
  <c r="N202" i="9" l="1"/>
  <c r="Q202" i="9" s="1"/>
  <c r="N203" i="9" s="1"/>
  <c r="Q203" i="9" s="1"/>
  <c r="N204" i="9" l="1"/>
  <c r="Q204" i="9" s="1"/>
  <c r="N205" i="9" s="1"/>
  <c r="Q205" i="9" s="1"/>
  <c r="N206" i="9" l="1"/>
  <c r="Q206" i="9" s="1"/>
  <c r="N207" i="9" l="1"/>
  <c r="Q207" i="9" s="1"/>
  <c r="N208" i="9" l="1"/>
  <c r="Q208" i="9" s="1"/>
  <c r="N209" i="9" s="1"/>
  <c r="Q209" i="9" s="1"/>
  <c r="N210" i="9" l="1"/>
  <c r="Q210" i="9" s="1"/>
  <c r="N211" i="9" s="1"/>
  <c r="Q211" i="9" s="1"/>
  <c r="N212" i="9" s="1"/>
  <c r="Q212" i="9" s="1"/>
  <c r="N213" i="9" l="1"/>
  <c r="Q213" i="9" s="1"/>
  <c r="N214" i="9" l="1"/>
  <c r="Q214" i="9" s="1"/>
  <c r="N215" i="9" s="1"/>
  <c r="Q215" i="9" s="1"/>
  <c r="N216" i="9" l="1"/>
  <c r="Q216" i="9" s="1"/>
  <c r="N217" i="9" s="1"/>
  <c r="Q217" i="9" s="1"/>
  <c r="N218" i="9" l="1"/>
  <c r="Q218" i="9" s="1"/>
  <c r="N219" i="9" l="1"/>
  <c r="Q219" i="9" s="1"/>
  <c r="N220" i="9" l="1"/>
  <c r="Q220" i="9" s="1"/>
  <c r="N221" i="9" s="1"/>
  <c r="Q221" i="9" s="1"/>
  <c r="N222" i="9" l="1"/>
  <c r="Q222" i="9" s="1"/>
  <c r="N223" i="9" s="1"/>
  <c r="Q223" i="9" s="1"/>
  <c r="N224" i="9" s="1"/>
  <c r="Q224" i="9" s="1"/>
  <c r="N225" i="9" l="1"/>
  <c r="Q225" i="9" s="1"/>
  <c r="N226" i="9" l="1"/>
  <c r="Q226" i="9" s="1"/>
  <c r="N227" i="9" s="1"/>
  <c r="Q227" i="9" s="1"/>
  <c r="N228" i="9" l="1"/>
  <c r="Q228" i="9" s="1"/>
  <c r="N229" i="9" s="1"/>
  <c r="Q229" i="9" s="1"/>
  <c r="N230" i="9" s="1"/>
  <c r="Q230" i="9" s="1"/>
  <c r="N231" i="9" s="1"/>
  <c r="Q231" i="9" s="1"/>
  <c r="N232" i="9" l="1"/>
  <c r="Q232" i="9" s="1"/>
  <c r="N233" i="9" s="1"/>
  <c r="Q233" i="9" s="1"/>
  <c r="N234" i="9" l="1"/>
  <c r="Q234" i="9" s="1"/>
  <c r="N235" i="9" s="1"/>
  <c r="Q235" i="9" s="1"/>
  <c r="N236" i="9" s="1"/>
  <c r="Q236" i="9" s="1"/>
  <c r="N237" i="9" s="1"/>
  <c r="Q237" i="9" s="1"/>
  <c r="N238" i="9" s="1"/>
  <c r="Q238" i="9" s="1"/>
  <c r="N239" i="9" s="1"/>
  <c r="Q239" i="9" s="1"/>
  <c r="N240" i="9" l="1"/>
  <c r="Q240" i="9" s="1"/>
  <c r="N241" i="9" s="1"/>
  <c r="Q241" i="9" s="1"/>
  <c r="N242" i="9" s="1"/>
  <c r="Q242" i="9" s="1"/>
  <c r="N243" i="9" l="1"/>
  <c r="Q243" i="9" s="1"/>
  <c r="N244" i="9" l="1"/>
  <c r="Q244" i="9" s="1"/>
  <c r="N245" i="9" s="1"/>
  <c r="Q245" i="9" s="1"/>
  <c r="N246" i="9" l="1"/>
  <c r="Q246" i="9" s="1"/>
  <c r="N247" i="9" s="1"/>
  <c r="Q247" i="9" s="1"/>
  <c r="N248" i="9" l="1"/>
  <c r="Q248" i="9" s="1"/>
  <c r="N249" i="9" l="1"/>
  <c r="Q249" i="9" s="1"/>
  <c r="N250" i="9" l="1"/>
  <c r="Q250" i="9" s="1"/>
  <c r="N251" i="9" s="1"/>
  <c r="Q251" i="9" s="1"/>
  <c r="N252" i="9" l="1"/>
  <c r="Q252" i="9" s="1"/>
  <c r="N253" i="9" s="1"/>
  <c r="Q253" i="9" s="1"/>
  <c r="N254" i="9" s="1"/>
  <c r="Q254" i="9" s="1"/>
  <c r="N255" i="9" l="1"/>
  <c r="Q255" i="9" s="1"/>
  <c r="N256" i="9" l="1"/>
  <c r="Q256" i="9" s="1"/>
  <c r="N257" i="9" s="1"/>
  <c r="Q257" i="9" s="1"/>
  <c r="N258" i="9" l="1"/>
  <c r="Q258" i="9" s="1"/>
  <c r="N259" i="9" s="1"/>
  <c r="Q259" i="9" s="1"/>
  <c r="N260" i="9" s="1"/>
  <c r="Q260" i="9" s="1"/>
  <c r="N261" i="9" s="1"/>
  <c r="Q261" i="9" s="1"/>
  <c r="N262" i="9" l="1"/>
  <c r="Q262" i="9" s="1"/>
  <c r="N263" i="9" s="1"/>
  <c r="Q263" i="9" s="1"/>
  <c r="N264" i="9" l="1"/>
  <c r="Q264" i="9" s="1"/>
  <c r="N265" i="9" s="1"/>
  <c r="Q265" i="9" s="1"/>
  <c r="N266" i="9" s="1"/>
  <c r="Q266" i="9" s="1"/>
  <c r="N267" i="9" s="1"/>
  <c r="Q267" i="9" s="1"/>
  <c r="N268" i="9" s="1"/>
  <c r="Q268" i="9" s="1"/>
  <c r="N269" i="9" s="1"/>
  <c r="Q269" i="9" s="1"/>
  <c r="N270" i="9" l="1"/>
  <c r="Q270" i="9" s="1"/>
  <c r="N271" i="9" s="1"/>
  <c r="Q271" i="9" s="1"/>
  <c r="N272" i="9" l="1"/>
  <c r="Q272" i="9" s="1"/>
  <c r="N273" i="9" l="1"/>
  <c r="Q273" i="9" s="1"/>
  <c r="N274" i="9" l="1"/>
  <c r="Q274" i="9" s="1"/>
  <c r="N275" i="9" s="1"/>
  <c r="Q275" i="9" s="1"/>
  <c r="N276" i="9" l="1"/>
  <c r="Q276" i="9" s="1"/>
  <c r="N277" i="9" s="1"/>
  <c r="Q277" i="9" s="1"/>
  <c r="N278" i="9" l="1"/>
  <c r="Q278" i="9" s="1"/>
  <c r="N279" i="9" l="1"/>
  <c r="Q279" i="9" s="1"/>
  <c r="N280" i="9" l="1"/>
  <c r="Q280" i="9" s="1"/>
  <c r="N281" i="9" s="1"/>
  <c r="Q281" i="9" s="1"/>
  <c r="N282" i="9" l="1"/>
  <c r="Q282" i="9" s="1"/>
  <c r="N283" i="9" s="1"/>
  <c r="Q283" i="9" s="1"/>
  <c r="N284" i="9" l="1"/>
  <c r="Q284" i="9" s="1"/>
  <c r="N285" i="9" l="1"/>
  <c r="Q285" i="9" s="1"/>
  <c r="N286" i="9" l="1"/>
  <c r="Q286" i="9" s="1"/>
  <c r="N287" i="9" s="1"/>
  <c r="Q287" i="9" s="1"/>
  <c r="N288" i="9" l="1"/>
  <c r="Q288" i="9" s="1"/>
  <c r="N289" i="9" s="1"/>
  <c r="Q289" i="9" s="1"/>
  <c r="N290" i="9" s="1"/>
  <c r="Q290" i="9" s="1"/>
  <c r="N291" i="9" l="1"/>
  <c r="Q291" i="9" s="1"/>
  <c r="N292" i="9" l="1"/>
  <c r="Q292" i="9" s="1"/>
  <c r="N293" i="9" s="1"/>
  <c r="Q293" i="9" s="1"/>
  <c r="N294" i="9" l="1"/>
  <c r="Q294" i="9" s="1"/>
  <c r="N295" i="9" s="1"/>
  <c r="Q295" i="9" s="1"/>
  <c r="N296" i="9" s="1"/>
  <c r="Q296" i="9" s="1"/>
  <c r="N297" i="9" s="1"/>
  <c r="Q297" i="9" s="1"/>
  <c r="N298" i="9" l="1"/>
  <c r="Q298" i="9" s="1"/>
  <c r="N299" i="9" s="1"/>
  <c r="Q299" i="9" s="1"/>
  <c r="N300" i="9" l="1"/>
  <c r="Q300" i="9" s="1"/>
  <c r="N301" i="9" s="1"/>
  <c r="Q301" i="9" s="1"/>
  <c r="N302" i="9" l="1"/>
  <c r="Q302" i="9" s="1"/>
  <c r="N303" i="9" l="1"/>
  <c r="Q303" i="9" s="1"/>
  <c r="N304" i="9" l="1"/>
  <c r="Q304" i="9" s="1"/>
  <c r="N305" i="9" s="1"/>
  <c r="Q305" i="9" s="1"/>
  <c r="N306" i="9" l="1"/>
  <c r="Q306" i="9" s="1"/>
  <c r="N307" i="9" s="1"/>
  <c r="Q307" i="9" s="1"/>
  <c r="N308" i="9" s="1"/>
  <c r="Q308" i="9" s="1"/>
  <c r="N309" i="9" l="1"/>
  <c r="Q309" i="9" s="1"/>
  <c r="N310" i="9" l="1"/>
  <c r="Q310" i="9" s="1"/>
  <c r="N311" i="9" s="1"/>
  <c r="Q311" i="9" s="1"/>
  <c r="N312" i="9" l="1"/>
  <c r="Q312" i="9" s="1"/>
  <c r="N313" i="9" s="1"/>
  <c r="Q313" i="9" s="1"/>
  <c r="N314" i="9" l="1"/>
  <c r="Q314" i="9" s="1"/>
  <c r="N315" i="9" l="1"/>
  <c r="Q315" i="9" s="1"/>
  <c r="N316" i="9" l="1"/>
  <c r="Q316" i="9" s="1"/>
  <c r="N317" i="9" s="1"/>
  <c r="Q317" i="9" s="1"/>
  <c r="N318" i="9" l="1"/>
  <c r="Q318" i="9" s="1"/>
  <c r="N319" i="9" s="1"/>
  <c r="Q319" i="9" s="1"/>
  <c r="N320" i="9" s="1"/>
  <c r="Q320" i="9" s="1"/>
  <c r="N321" i="9" l="1"/>
  <c r="Q321" i="9" s="1"/>
  <c r="N322" i="9" l="1"/>
  <c r="Q322" i="9" s="1"/>
  <c r="N323" i="9" s="1"/>
  <c r="Q323" i="9" s="1"/>
  <c r="N324" i="9" l="1"/>
  <c r="Q324" i="9" s="1"/>
  <c r="N325" i="9" s="1"/>
  <c r="Q325" i="9" s="1"/>
  <c r="N326" i="9" s="1"/>
  <c r="Q326" i="9" s="1"/>
  <c r="N327" i="9" s="1"/>
  <c r="Q327" i="9" s="1"/>
  <c r="N328" i="9" l="1"/>
  <c r="Q328" i="9" s="1"/>
  <c r="N329" i="9" s="1"/>
  <c r="Q329" i="9" s="1"/>
  <c r="N330" i="9" l="1"/>
  <c r="Q330" i="9" s="1"/>
  <c r="N331" i="9" s="1"/>
  <c r="Q331" i="9" s="1"/>
  <c r="N332" i="9" s="1"/>
  <c r="Q332" i="9" s="1"/>
  <c r="N333" i="9" s="1"/>
  <c r="Q333" i="9" s="1"/>
  <c r="N334" i="9" s="1"/>
  <c r="Q334" i="9" s="1"/>
  <c r="N335" i="9" s="1"/>
  <c r="Q335" i="9" s="1"/>
  <c r="N336" i="9" s="1"/>
  <c r="Q336" i="9" s="1"/>
  <c r="N337" i="9" s="1"/>
  <c r="Q337" i="9" s="1"/>
  <c r="N338" i="9" l="1"/>
  <c r="Q338" i="9" s="1"/>
  <c r="N339" i="9" l="1"/>
  <c r="Q339" i="9" s="1"/>
  <c r="N340" i="9" l="1"/>
  <c r="Q340" i="9" s="1"/>
  <c r="N341" i="9" s="1"/>
  <c r="Q341" i="9" s="1"/>
  <c r="N342" i="9" l="1"/>
  <c r="Q342" i="9" s="1"/>
  <c r="N343" i="9" s="1"/>
  <c r="Q343" i="9" s="1"/>
  <c r="N344" i="9" s="1"/>
  <c r="Q344" i="9" s="1"/>
  <c r="N345" i="9" l="1"/>
  <c r="Q345" i="9" s="1"/>
  <c r="N346" i="9" l="1"/>
  <c r="Q346" i="9" s="1"/>
  <c r="N347" i="9" s="1"/>
  <c r="Q347" i="9" s="1"/>
  <c r="N348" i="9" s="1"/>
  <c r="Q348" i="9" s="1"/>
  <c r="N349" i="9" s="1"/>
  <c r="Q349" i="9" s="1"/>
  <c r="N350" i="9" l="1"/>
  <c r="Q350" i="9" s="1"/>
  <c r="N351" i="9" l="1"/>
  <c r="Q351" i="9" s="1"/>
  <c r="N352" i="9" l="1"/>
  <c r="Q352" i="9" s="1"/>
  <c r="N353" i="9" s="1"/>
  <c r="Q353" i="9" s="1"/>
  <c r="N354" i="9" s="1"/>
  <c r="Q354" i="9" s="1"/>
  <c r="N355" i="9" s="1"/>
  <c r="Q355" i="9" s="1"/>
  <c r="N356" i="9" l="1"/>
  <c r="Q356" i="9" s="1"/>
  <c r="N357" i="9" l="1"/>
  <c r="Q357" i="9" s="1"/>
  <c r="N358" i="9" l="1"/>
  <c r="Q358" i="9" s="1"/>
  <c r="N359" i="9" s="1"/>
  <c r="Q359" i="9" s="1"/>
  <c r="N360" i="9" s="1"/>
  <c r="Q360" i="9" s="1"/>
  <c r="N361" i="9" s="1"/>
  <c r="Q361" i="9" s="1"/>
  <c r="N362" i="9" s="1"/>
  <c r="Q362" i="9" s="1"/>
  <c r="N363" i="9" l="1"/>
  <c r="Q363" i="9" s="1"/>
  <c r="N364" i="9" l="1"/>
  <c r="Q364" i="9" s="1"/>
  <c r="N365" i="9" s="1"/>
  <c r="Q365" i="9" s="1"/>
  <c r="N366" i="9" s="1"/>
  <c r="Q366" i="9" s="1"/>
  <c r="N367" i="9" s="1"/>
  <c r="Q367" i="9" s="1"/>
  <c r="N368" i="9" s="1"/>
  <c r="Q368" i="9" s="1"/>
  <c r="V88" i="9"/>
  <c r="Y88" i="9" s="1"/>
  <c r="V89" i="9" s="1"/>
  <c r="Y89" i="9" s="1"/>
  <c r="V90" i="9" s="1"/>
  <c r="Y90" i="9" s="1"/>
  <c r="V91" i="9" s="1"/>
  <c r="Y91" i="9" s="1"/>
  <c r="V92" i="9" s="1"/>
  <c r="Y92" i="9" s="1"/>
  <c r="V93" i="9" s="1"/>
  <c r="Y93" i="9" s="1"/>
  <c r="V94" i="9" s="1"/>
  <c r="Y94" i="9" s="1"/>
  <c r="V95" i="9" s="1"/>
  <c r="Y95" i="9" s="1"/>
  <c r="V96" i="9" s="1"/>
  <c r="Y96" i="9" s="1"/>
  <c r="V97" i="9" s="1"/>
  <c r="Y97" i="9" s="1"/>
  <c r="V98" i="9" s="1"/>
  <c r="Y98" i="9" s="1"/>
  <c r="V99" i="9" s="1"/>
  <c r="Y99" i="9" s="1"/>
  <c r="V100" i="9" s="1"/>
  <c r="Y100" i="9" s="1"/>
  <c r="V101" i="9" s="1"/>
  <c r="Y101" i="9" s="1"/>
  <c r="V102" i="9" s="1"/>
  <c r="Y102" i="9" s="1"/>
  <c r="V103" i="9" s="1"/>
  <c r="Y103" i="9" s="1"/>
  <c r="V104" i="9" s="1"/>
  <c r="Y104" i="9" s="1"/>
  <c r="V105" i="9" s="1"/>
  <c r="Y105" i="9" s="1"/>
  <c r="V106" i="9" s="1"/>
  <c r="Y106" i="9" s="1"/>
  <c r="V107" i="9" s="1"/>
  <c r="Y107" i="9" s="1"/>
  <c r="V108" i="9" s="1"/>
  <c r="Y108" i="9" s="1"/>
  <c r="V109" i="9" s="1"/>
  <c r="Y109" i="9" s="1"/>
  <c r="V110" i="9" s="1"/>
  <c r="Y110" i="9" s="1"/>
  <c r="V111" i="9" s="1"/>
  <c r="Y111" i="9" s="1"/>
  <c r="V112" i="9" s="1"/>
  <c r="Y112" i="9" s="1"/>
  <c r="V113" i="9" s="1"/>
  <c r="Y113" i="9" s="1"/>
  <c r="V114" i="9" s="1"/>
  <c r="Y114" i="9" s="1"/>
  <c r="V115" i="9" s="1"/>
  <c r="Y115" i="9" s="1"/>
  <c r="V116" i="9" s="1"/>
  <c r="Y116" i="9" s="1"/>
  <c r="V117" i="9" s="1"/>
  <c r="Y117" i="9" s="1"/>
  <c r="V118" i="9" s="1"/>
  <c r="Y118" i="9" s="1"/>
  <c r="V119" i="9" s="1"/>
  <c r="Y119" i="9" s="1"/>
  <c r="V120" i="9" s="1"/>
  <c r="Y120" i="9" s="1"/>
  <c r="V121" i="9" s="1"/>
  <c r="Y121" i="9" s="1"/>
  <c r="V122" i="9" s="1"/>
  <c r="Y122" i="9" s="1"/>
  <c r="V123" i="9" s="1"/>
  <c r="Y123" i="9" s="1"/>
  <c r="V124" i="9" s="1"/>
  <c r="Y124" i="9" s="1"/>
  <c r="V125" i="9" s="1"/>
  <c r="Y125" i="9" s="1"/>
  <c r="V126" i="9" s="1"/>
  <c r="Y126" i="9" s="1"/>
  <c r="V127" i="9" s="1"/>
  <c r="Y127" i="9" s="1"/>
  <c r="V128" i="9" s="1"/>
  <c r="Y128" i="9" s="1"/>
  <c r="V129" i="9" s="1"/>
  <c r="Y129" i="9" s="1"/>
  <c r="V130" i="9" s="1"/>
  <c r="Y130" i="9" s="1"/>
  <c r="V131" i="9" s="1"/>
  <c r="Y131" i="9" s="1"/>
  <c r="V132" i="9" s="1"/>
  <c r="Y132" i="9" s="1"/>
  <c r="V133" i="9" s="1"/>
  <c r="Y133" i="9" s="1"/>
  <c r="V134" i="9" s="1"/>
  <c r="Y134" i="9" s="1"/>
  <c r="V135" i="9" s="1"/>
  <c r="Y135" i="9" s="1"/>
  <c r="V136" i="9" s="1"/>
  <c r="Y136" i="9" s="1"/>
  <c r="V137" i="9" s="1"/>
  <c r="Y137" i="9" s="1"/>
  <c r="V138" i="9" s="1"/>
  <c r="Y138" i="9" s="1"/>
  <c r="V139" i="9" s="1"/>
  <c r="Y139" i="9" s="1"/>
  <c r="V140" i="9" s="1"/>
  <c r="Y140" i="9" s="1"/>
  <c r="V141" i="9" s="1"/>
  <c r="Y141" i="9" s="1"/>
  <c r="V142" i="9" s="1"/>
  <c r="Y142" i="9" s="1"/>
  <c r="V143" i="9" s="1"/>
  <c r="Y143" i="9" s="1"/>
  <c r="V144" i="9" s="1"/>
  <c r="Y144" i="9" s="1"/>
  <c r="V145" i="9" s="1"/>
  <c r="Y145" i="9" s="1"/>
  <c r="V146" i="9" s="1"/>
  <c r="Y146" i="9" s="1"/>
  <c r="V147" i="9" s="1"/>
  <c r="Y147" i="9" s="1"/>
  <c r="V148" i="9" s="1"/>
  <c r="Y148" i="9" s="1"/>
  <c r="V149" i="9" s="1"/>
  <c r="Y149" i="9" s="1"/>
  <c r="V150" i="9" s="1"/>
  <c r="Y150" i="9" s="1"/>
  <c r="V151" i="9" s="1"/>
  <c r="Y151" i="9" s="1"/>
  <c r="V152" i="9" s="1"/>
  <c r="Y152" i="9" s="1"/>
  <c r="V153" i="9" s="1"/>
  <c r="Y153" i="9" s="1"/>
  <c r="V154" i="9" s="1"/>
  <c r="Y154" i="9" s="1"/>
  <c r="V155" i="9" s="1"/>
  <c r="Y155" i="9" s="1"/>
  <c r="V156" i="9" s="1"/>
  <c r="Y156" i="9" s="1"/>
  <c r="V157" i="9" s="1"/>
  <c r="Y157" i="9" s="1"/>
  <c r="V158" i="9" s="1"/>
  <c r="Y158" i="9" s="1"/>
  <c r="V159" i="9" s="1"/>
  <c r="Y159" i="9" s="1"/>
  <c r="V160" i="9" s="1"/>
  <c r="Y160" i="9" s="1"/>
  <c r="V161" i="9" s="1"/>
  <c r="Y161" i="9" s="1"/>
  <c r="V162" i="9" s="1"/>
  <c r="Y162" i="9" s="1"/>
  <c r="V163" i="9" s="1"/>
  <c r="Y163" i="9" s="1"/>
  <c r="V164" i="9" s="1"/>
  <c r="Y164" i="9" s="1"/>
  <c r="V165" i="9" s="1"/>
  <c r="Y165" i="9" s="1"/>
  <c r="V166" i="9" s="1"/>
  <c r="Y166" i="9" s="1"/>
  <c r="V167" i="9" s="1"/>
  <c r="Y167" i="9" s="1"/>
  <c r="V168" i="9" s="1"/>
  <c r="Y168" i="9" s="1"/>
  <c r="V169" i="9" s="1"/>
  <c r="Y169" i="9" s="1"/>
  <c r="V170" i="9" s="1"/>
  <c r="Y170" i="9" s="1"/>
  <c r="V171" i="9" s="1"/>
  <c r="Y171" i="9" s="1"/>
  <c r="V172" i="9" s="1"/>
  <c r="Y172" i="9" s="1"/>
  <c r="V173" i="9" s="1"/>
  <c r="Y173" i="9" s="1"/>
  <c r="V174" i="9" s="1"/>
  <c r="Y174" i="9" s="1"/>
  <c r="V175" i="9" s="1"/>
  <c r="Y175" i="9" s="1"/>
  <c r="V176" i="9" s="1"/>
  <c r="Y176" i="9" s="1"/>
  <c r="V177" i="9" s="1"/>
  <c r="Y177" i="9" s="1"/>
  <c r="V178" i="9" s="1"/>
  <c r="Y178" i="9" s="1"/>
  <c r="V179" i="9" s="1"/>
  <c r="Y179" i="9" s="1"/>
  <c r="V180" i="9" s="1"/>
  <c r="Y180" i="9" s="1"/>
  <c r="V181" i="9" s="1"/>
  <c r="Y181" i="9" s="1"/>
  <c r="V182" i="9" s="1"/>
  <c r="Y182" i="9" s="1"/>
  <c r="V183" i="9" s="1"/>
  <c r="Y183" i="9" s="1"/>
  <c r="V184" i="9" s="1"/>
  <c r="Y184" i="9" s="1"/>
  <c r="V185" i="9" s="1"/>
  <c r="Y185" i="9" s="1"/>
  <c r="V186" i="9" s="1"/>
  <c r="Y186" i="9" s="1"/>
  <c r="V187" i="9" s="1"/>
  <c r="Y187" i="9" s="1"/>
  <c r="V188" i="9" s="1"/>
  <c r="Y188" i="9" s="1"/>
  <c r="V189" i="9" s="1"/>
  <c r="Y189" i="9" s="1"/>
  <c r="V190" i="9" s="1"/>
  <c r="Y190" i="9" s="1"/>
  <c r="V191" i="9" s="1"/>
  <c r="Y191" i="9" s="1"/>
  <c r="V192" i="9" s="1"/>
  <c r="Y192" i="9" s="1"/>
  <c r="V193" i="9" s="1"/>
  <c r="Y193" i="9" s="1"/>
  <c r="V194" i="9" s="1"/>
  <c r="Y194" i="9" s="1"/>
  <c r="V195" i="9" s="1"/>
  <c r="Y195" i="9" s="1"/>
  <c r="V196" i="9" s="1"/>
  <c r="Y196" i="9" s="1"/>
  <c r="V197" i="9" s="1"/>
  <c r="Y197" i="9" s="1"/>
  <c r="V198" i="9" s="1"/>
  <c r="Y198" i="9" s="1"/>
  <c r="V199" i="9" s="1"/>
  <c r="Y199" i="9" s="1"/>
  <c r="V200" i="9" s="1"/>
  <c r="Y200" i="9" s="1"/>
  <c r="V201" i="9" s="1"/>
  <c r="Y201" i="9" s="1"/>
  <c r="V202" i="9" s="1"/>
  <c r="Y202" i="9" s="1"/>
  <c r="V203" i="9" s="1"/>
  <c r="Y203" i="9" s="1"/>
  <c r="V204" i="9" s="1"/>
  <c r="Y204" i="9" s="1"/>
  <c r="V205" i="9" s="1"/>
  <c r="Y205" i="9" s="1"/>
  <c r="V206" i="9" s="1"/>
  <c r="Y206" i="9" s="1"/>
  <c r="V207" i="9" s="1"/>
  <c r="Y207" i="9" s="1"/>
  <c r="V208" i="9" s="1"/>
  <c r="Y208" i="9" s="1"/>
  <c r="V209" i="9" s="1"/>
  <c r="Y209" i="9" s="1"/>
  <c r="V210" i="9" s="1"/>
  <c r="Y210" i="9" s="1"/>
  <c r="V211" i="9" s="1"/>
  <c r="Y211" i="9" s="1"/>
  <c r="V212" i="9" s="1"/>
  <c r="Y212" i="9" s="1"/>
  <c r="V213" i="9" s="1"/>
  <c r="Y213" i="9" s="1"/>
  <c r="V214" i="9" s="1"/>
  <c r="Y214" i="9" s="1"/>
  <c r="V215" i="9" s="1"/>
  <c r="Y215" i="9" s="1"/>
  <c r="V216" i="9" s="1"/>
  <c r="Y216" i="9" s="1"/>
  <c r="V217" i="9" s="1"/>
  <c r="Y217" i="9" s="1"/>
  <c r="V218" i="9" s="1"/>
  <c r="Y218" i="9" s="1"/>
  <c r="V219" i="9" s="1"/>
  <c r="Y219" i="9" s="1"/>
  <c r="V220" i="9" s="1"/>
  <c r="Y220" i="9" s="1"/>
  <c r="V221" i="9" s="1"/>
  <c r="Y221" i="9" s="1"/>
  <c r="V222" i="9" s="1"/>
  <c r="Y222" i="9" s="1"/>
  <c r="V223" i="9" s="1"/>
  <c r="Y223" i="9" s="1"/>
  <c r="V224" i="9" s="1"/>
  <c r="Y224" i="9" s="1"/>
  <c r="V225" i="9" s="1"/>
  <c r="Y225" i="9" s="1"/>
  <c r="V226" i="9" s="1"/>
  <c r="Y226" i="9" s="1"/>
  <c r="V227" i="9" s="1"/>
  <c r="Y227" i="9" s="1"/>
  <c r="V228" i="9" s="1"/>
  <c r="Y228" i="9" s="1"/>
  <c r="V229" i="9" s="1"/>
  <c r="Y229" i="9" s="1"/>
  <c r="V230" i="9" s="1"/>
  <c r="Y230" i="9" s="1"/>
  <c r="V231" i="9" s="1"/>
  <c r="Y231" i="9" s="1"/>
  <c r="V232" i="9" s="1"/>
  <c r="Y232" i="9" s="1"/>
  <c r="V233" i="9" s="1"/>
  <c r="Y233" i="9" s="1"/>
  <c r="V234" i="9" s="1"/>
  <c r="Y234" i="9" s="1"/>
  <c r="V235" i="9" s="1"/>
  <c r="Y235" i="9" s="1"/>
  <c r="V236" i="9" s="1"/>
  <c r="Y236" i="9" s="1"/>
  <c r="V237" i="9" s="1"/>
  <c r="Y237" i="9" s="1"/>
  <c r="V238" i="9" s="1"/>
  <c r="Y238" i="9" s="1"/>
  <c r="V239" i="9" s="1"/>
  <c r="Y239" i="9" s="1"/>
  <c r="V240" i="9" s="1"/>
  <c r="Y240" i="9" s="1"/>
  <c r="V241" i="9" s="1"/>
  <c r="Y241" i="9" s="1"/>
  <c r="V242" i="9" s="1"/>
  <c r="Y242" i="9" s="1"/>
  <c r="V243" i="9" s="1"/>
  <c r="Y243" i="9" s="1"/>
  <c r="V244" i="9" s="1"/>
  <c r="Y244" i="9" s="1"/>
  <c r="V245" i="9" s="1"/>
  <c r="Y245" i="9" s="1"/>
  <c r="V246" i="9" s="1"/>
  <c r="Y246" i="9" s="1"/>
  <c r="V247" i="9" s="1"/>
  <c r="Y247" i="9" s="1"/>
  <c r="V248" i="9" s="1"/>
  <c r="Y248" i="9" s="1"/>
  <c r="V249" i="9" s="1"/>
  <c r="Y249" i="9" s="1"/>
  <c r="V250" i="9" s="1"/>
  <c r="Y250" i="9" s="1"/>
  <c r="V251" i="9" s="1"/>
  <c r="Y251" i="9" s="1"/>
  <c r="V252" i="9" s="1"/>
  <c r="Y252" i="9" s="1"/>
  <c r="V253" i="9" s="1"/>
  <c r="Y253" i="9" s="1"/>
  <c r="V254" i="9" s="1"/>
  <c r="Y254" i="9" s="1"/>
  <c r="V255" i="9" s="1"/>
  <c r="Y255" i="9" s="1"/>
  <c r="V256" i="9" s="1"/>
  <c r="Y256" i="9" s="1"/>
  <c r="V257" i="9" s="1"/>
  <c r="Y257" i="9" s="1"/>
  <c r="V258" i="9" s="1"/>
  <c r="Y258" i="9" s="1"/>
  <c r="V259" i="9" s="1"/>
  <c r="Y259" i="9" s="1"/>
  <c r="V260" i="9" s="1"/>
  <c r="Y260" i="9" s="1"/>
  <c r="V261" i="9" s="1"/>
  <c r="Y261" i="9" s="1"/>
  <c r="V262" i="9" s="1"/>
  <c r="Y262" i="9" s="1"/>
  <c r="V263" i="9" s="1"/>
  <c r="Y263" i="9" s="1"/>
  <c r="V264" i="9" s="1"/>
  <c r="Y264" i="9" s="1"/>
  <c r="V265" i="9" s="1"/>
  <c r="Y265" i="9" s="1"/>
  <c r="V266" i="9" s="1"/>
  <c r="Y266" i="9" s="1"/>
  <c r="V267" i="9" s="1"/>
  <c r="Y267" i="9" s="1"/>
  <c r="V268" i="9" s="1"/>
  <c r="Y268" i="9" s="1"/>
  <c r="V269" i="9" s="1"/>
  <c r="Y269" i="9" s="1"/>
  <c r="V270" i="9" s="1"/>
  <c r="Y270" i="9" s="1"/>
  <c r="V271" i="9" s="1"/>
  <c r="Y271" i="9" s="1"/>
  <c r="V272" i="9" s="1"/>
  <c r="Y272" i="9" s="1"/>
  <c r="V273" i="9" s="1"/>
  <c r="Y273" i="9" s="1"/>
  <c r="V274" i="9" s="1"/>
  <c r="Y274" i="9" s="1"/>
  <c r="V275" i="9" s="1"/>
  <c r="Y275" i="9" s="1"/>
  <c r="V276" i="9" s="1"/>
  <c r="Y276" i="9" s="1"/>
  <c r="V277" i="9" s="1"/>
  <c r="Y277" i="9" s="1"/>
  <c r="V278" i="9" s="1"/>
  <c r="Y278" i="9" s="1"/>
  <c r="V279" i="9" s="1"/>
  <c r="Y279" i="9" s="1"/>
  <c r="V280" i="9" s="1"/>
  <c r="Y280" i="9" s="1"/>
  <c r="V281" i="9" s="1"/>
  <c r="Y281" i="9" s="1"/>
  <c r="V282" i="9" s="1"/>
  <c r="Y282" i="9" s="1"/>
  <c r="V283" i="9" s="1"/>
  <c r="Y283" i="9" s="1"/>
  <c r="V284" i="9" s="1"/>
  <c r="Y284" i="9" s="1"/>
  <c r="V285" i="9" s="1"/>
  <c r="Y285" i="9" s="1"/>
  <c r="V286" i="9" s="1"/>
  <c r="Y286" i="9" s="1"/>
  <c r="V287" i="9" s="1"/>
  <c r="Y287" i="9" s="1"/>
  <c r="V288" i="9" s="1"/>
  <c r="Y288" i="9" s="1"/>
  <c r="V289" i="9" s="1"/>
  <c r="Y289" i="9" s="1"/>
  <c r="V290" i="9" s="1"/>
  <c r="Y290" i="9" s="1"/>
  <c r="V291" i="9" s="1"/>
  <c r="Y291" i="9" s="1"/>
  <c r="V292" i="9" s="1"/>
  <c r="Y292" i="9" s="1"/>
  <c r="V293" i="9" s="1"/>
  <c r="Y293" i="9" s="1"/>
  <c r="V294" i="9" s="1"/>
  <c r="Y294" i="9" s="1"/>
  <c r="V295" i="9" s="1"/>
  <c r="Y295" i="9" s="1"/>
  <c r="V296" i="9" s="1"/>
  <c r="Y296" i="9" s="1"/>
  <c r="V297" i="9" s="1"/>
  <c r="Y297" i="9" s="1"/>
  <c r="V298" i="9" s="1"/>
  <c r="Y298" i="9" s="1"/>
  <c r="V299" i="9" s="1"/>
  <c r="Y299" i="9" s="1"/>
  <c r="V300" i="9" s="1"/>
  <c r="Y300" i="9" s="1"/>
  <c r="V301" i="9" s="1"/>
  <c r="Y301" i="9" s="1"/>
  <c r="V302" i="9" s="1"/>
  <c r="Y302" i="9" s="1"/>
  <c r="V303" i="9" s="1"/>
  <c r="Y303" i="9" s="1"/>
  <c r="V304" i="9" s="1"/>
  <c r="Y304" i="9" s="1"/>
  <c r="V305" i="9" s="1"/>
  <c r="Y305" i="9" s="1"/>
  <c r="V306" i="9" s="1"/>
  <c r="Y306" i="9" s="1"/>
  <c r="V307" i="9" s="1"/>
  <c r="Y307" i="9" s="1"/>
  <c r="V308" i="9" s="1"/>
  <c r="Y308" i="9" s="1"/>
  <c r="V309" i="9" s="1"/>
  <c r="Y309" i="9" s="1"/>
  <c r="V310" i="9" s="1"/>
  <c r="Y310" i="9" s="1"/>
  <c r="V311" i="9" s="1"/>
  <c r="Y311" i="9" s="1"/>
  <c r="V312" i="9" s="1"/>
  <c r="Y312" i="9" s="1"/>
  <c r="V313" i="9" s="1"/>
  <c r="Y313" i="9" s="1"/>
  <c r="V314" i="9" s="1"/>
  <c r="Y314" i="9" s="1"/>
  <c r="V315" i="9" s="1"/>
  <c r="Y315" i="9" s="1"/>
  <c r="V316" i="9" s="1"/>
  <c r="Y316" i="9" s="1"/>
  <c r="V317" i="9" s="1"/>
  <c r="Y317" i="9" s="1"/>
  <c r="V318" i="9" s="1"/>
  <c r="Y318" i="9" s="1"/>
  <c r="V319" i="9" s="1"/>
  <c r="Y319" i="9" s="1"/>
  <c r="V320" i="9" s="1"/>
  <c r="Y320" i="9" s="1"/>
  <c r="V321" i="9" s="1"/>
  <c r="Y321" i="9" s="1"/>
  <c r="V322" i="9" s="1"/>
  <c r="Y322" i="9" s="1"/>
  <c r="V323" i="9" s="1"/>
  <c r="Y323" i="9" s="1"/>
  <c r="V324" i="9" s="1"/>
  <c r="Y324" i="9" s="1"/>
  <c r="V325" i="9" s="1"/>
  <c r="Y325" i="9" s="1"/>
  <c r="V326" i="9" s="1"/>
  <c r="Y326" i="9" s="1"/>
  <c r="V327" i="9" s="1"/>
  <c r="Y327" i="9" s="1"/>
  <c r="V328" i="9" s="1"/>
  <c r="Y328" i="9" s="1"/>
  <c r="V329" i="9" s="1"/>
  <c r="Y329" i="9" s="1"/>
  <c r="V330" i="9" s="1"/>
  <c r="Y330" i="9" s="1"/>
  <c r="V331" i="9" s="1"/>
  <c r="Y331" i="9" s="1"/>
  <c r="V332" i="9" s="1"/>
  <c r="Y332" i="9" s="1"/>
  <c r="V333" i="9" s="1"/>
  <c r="Y333" i="9" s="1"/>
  <c r="V334" i="9" s="1"/>
  <c r="Y334" i="9" s="1"/>
  <c r="V335" i="9" s="1"/>
  <c r="Y335" i="9" s="1"/>
  <c r="V336" i="9" s="1"/>
  <c r="Y336" i="9" s="1"/>
  <c r="V337" i="9" s="1"/>
  <c r="Y337" i="9" s="1"/>
  <c r="V338" i="9" s="1"/>
  <c r="Y338" i="9" s="1"/>
  <c r="V339" i="9" s="1"/>
  <c r="Y339" i="9" s="1"/>
  <c r="V340" i="9" s="1"/>
  <c r="Y340" i="9" s="1"/>
  <c r="V341" i="9" s="1"/>
  <c r="Y341" i="9" s="1"/>
  <c r="V342" i="9" s="1"/>
  <c r="Y342" i="9" s="1"/>
  <c r="V343" i="9" s="1"/>
  <c r="Y343" i="9" s="1"/>
  <c r="V344" i="9" s="1"/>
  <c r="Y344" i="9" s="1"/>
  <c r="V345" i="9" s="1"/>
  <c r="Y345" i="9" s="1"/>
  <c r="V346" i="9" s="1"/>
  <c r="Y346" i="9" s="1"/>
  <c r="V347" i="9" s="1"/>
  <c r="Y347" i="9" s="1"/>
  <c r="V348" i="9" s="1"/>
  <c r="Y348" i="9" s="1"/>
  <c r="V349" i="9" s="1"/>
  <c r="Y349" i="9" s="1"/>
  <c r="V350" i="9" s="1"/>
  <c r="Y350" i="9" s="1"/>
  <c r="V351" i="9" s="1"/>
  <c r="Y351" i="9" s="1"/>
  <c r="V352" i="9" s="1"/>
  <c r="Y352" i="9" s="1"/>
  <c r="V353" i="9" s="1"/>
  <c r="Y353" i="9" s="1"/>
  <c r="V354" i="9" s="1"/>
  <c r="Y354" i="9" s="1"/>
  <c r="V355" i="9" s="1"/>
  <c r="Y355" i="9" s="1"/>
  <c r="V356" i="9" s="1"/>
  <c r="Y356" i="9" s="1"/>
  <c r="V357" i="9" s="1"/>
  <c r="Y357" i="9" s="1"/>
  <c r="V358" i="9" s="1"/>
  <c r="Y358" i="9" s="1"/>
  <c r="V359" i="9" s="1"/>
  <c r="Y359" i="9" s="1"/>
  <c r="V360" i="9" s="1"/>
  <c r="Y360" i="9" s="1"/>
  <c r="V361" i="9" s="1"/>
  <c r="Y361" i="9" s="1"/>
  <c r="V362" i="9" s="1"/>
  <c r="Y362" i="9" s="1"/>
  <c r="V363" i="9" s="1"/>
  <c r="Y363" i="9" s="1"/>
  <c r="V364" i="9" s="1"/>
  <c r="Y364" i="9" s="1"/>
  <c r="V365" i="9" s="1"/>
  <c r="Y365" i="9" s="1"/>
  <c r="V366" i="9" s="1"/>
  <c r="Y366" i="9" s="1"/>
  <c r="V367" i="9" s="1"/>
  <c r="Y367" i="9" s="1"/>
  <c r="V368" i="9" s="1"/>
  <c r="Y368" i="9" s="1"/>
  <c r="AD298" i="9"/>
  <c r="AG298" i="9" s="1"/>
  <c r="AD299" i="9" s="1"/>
  <c r="AG299" i="9" s="1"/>
  <c r="AD300" i="9" s="1"/>
  <c r="AG300" i="9" s="1"/>
  <c r="AD301" i="9" s="1"/>
  <c r="AG301" i="9" s="1"/>
  <c r="AD302" i="9" s="1"/>
  <c r="AG302" i="9" s="1"/>
  <c r="AD303" i="9" s="1"/>
  <c r="AG303" i="9" s="1"/>
  <c r="AD304" i="9" s="1"/>
  <c r="AG304" i="9" s="1"/>
  <c r="AD305" i="9" s="1"/>
  <c r="AG305" i="9" s="1"/>
  <c r="AD306" i="9" s="1"/>
  <c r="AG306" i="9" s="1"/>
  <c r="AD307" i="9" s="1"/>
  <c r="AG307" i="9" s="1"/>
  <c r="AD308" i="9" s="1"/>
  <c r="AG308" i="9" s="1"/>
  <c r="AD309" i="9" s="1"/>
  <c r="AG309" i="9" s="1"/>
  <c r="AD310" i="9" s="1"/>
  <c r="AG310" i="9" s="1"/>
  <c r="AD311" i="9" s="1"/>
  <c r="AG311" i="9" s="1"/>
  <c r="AD312" i="9" s="1"/>
  <c r="AG312" i="9" s="1"/>
  <c r="AD313" i="9" s="1"/>
  <c r="AG313" i="9" s="1"/>
  <c r="AD314" i="9" s="1"/>
  <c r="AG314" i="9" s="1"/>
  <c r="AD315" i="9" s="1"/>
  <c r="AG315" i="9" s="1"/>
  <c r="AD316" i="9" s="1"/>
  <c r="AG316" i="9" s="1"/>
  <c r="AD317" i="9" s="1"/>
  <c r="AG317" i="9" s="1"/>
  <c r="AD318" i="9" s="1"/>
  <c r="AG318" i="9" s="1"/>
  <c r="AD319" i="9" s="1"/>
  <c r="AG319" i="9" s="1"/>
  <c r="AD320" i="9" s="1"/>
  <c r="AG320" i="9" s="1"/>
  <c r="AD321" i="9" s="1"/>
  <c r="AG321" i="9" s="1"/>
  <c r="AD322" i="9" s="1"/>
  <c r="AG322" i="9" s="1"/>
  <c r="AD323" i="9" s="1"/>
  <c r="AG323" i="9" s="1"/>
  <c r="AD324" i="9" s="1"/>
  <c r="AG324" i="9" s="1"/>
  <c r="AD325" i="9" s="1"/>
  <c r="AG325" i="9" s="1"/>
  <c r="AD326" i="9" s="1"/>
  <c r="AG326" i="9" s="1"/>
  <c r="AD327" i="9" s="1"/>
  <c r="AG327" i="9" s="1"/>
  <c r="AD328" i="9" s="1"/>
  <c r="AG328" i="9" s="1"/>
  <c r="AD329" i="9" s="1"/>
  <c r="AG329" i="9" s="1"/>
  <c r="AD330" i="9" s="1"/>
  <c r="AG330" i="9" s="1"/>
  <c r="AD331" i="9" s="1"/>
  <c r="AG331" i="9" s="1"/>
  <c r="AD332" i="9" s="1"/>
  <c r="AG332" i="9" s="1"/>
  <c r="AD333" i="9" s="1"/>
  <c r="AG333" i="9" s="1"/>
  <c r="AD334" i="9" s="1"/>
  <c r="AG334" i="9" s="1"/>
  <c r="AD335" i="9" s="1"/>
  <c r="AG335" i="9" s="1"/>
  <c r="AD336" i="9" s="1"/>
  <c r="AG336" i="9" s="1"/>
  <c r="AD337" i="9" s="1"/>
  <c r="AG337" i="9" s="1"/>
  <c r="AD338" i="9" s="1"/>
  <c r="AG338" i="9" s="1"/>
  <c r="AD339" i="9" s="1"/>
  <c r="AG339" i="9" s="1"/>
  <c r="AD340" i="9" s="1"/>
  <c r="AG340" i="9" s="1"/>
  <c r="AD341" i="9" s="1"/>
  <c r="AG341" i="9" s="1"/>
  <c r="AD342" i="9" s="1"/>
  <c r="AG342" i="9" s="1"/>
  <c r="AD343" i="9" s="1"/>
  <c r="AG343" i="9" s="1"/>
  <c r="AD344" i="9" s="1"/>
  <c r="AG344" i="9" s="1"/>
  <c r="AD345" i="9" s="1"/>
  <c r="AG345" i="9" s="1"/>
  <c r="AD346" i="9" s="1"/>
  <c r="AG346" i="9" s="1"/>
  <c r="AD347" i="9" s="1"/>
  <c r="AG347" i="9" s="1"/>
  <c r="AD348" i="9" s="1"/>
  <c r="AG348" i="9" s="1"/>
  <c r="AD349" i="9" s="1"/>
  <c r="AG349" i="9" s="1"/>
  <c r="AD350" i="9" s="1"/>
  <c r="AG350" i="9" s="1"/>
  <c r="AD351" i="9" s="1"/>
  <c r="AG351" i="9" s="1"/>
  <c r="AD352" i="9" s="1"/>
  <c r="AG352" i="9" s="1"/>
  <c r="AD353" i="9" s="1"/>
  <c r="AG353" i="9" s="1"/>
  <c r="AD354" i="9" s="1"/>
  <c r="AG354" i="9" s="1"/>
  <c r="AD355" i="9" s="1"/>
  <c r="AG355" i="9" s="1"/>
  <c r="AD356" i="9" s="1"/>
  <c r="AG356" i="9" s="1"/>
  <c r="AD357" i="9" s="1"/>
  <c r="AG357" i="9" s="1"/>
  <c r="AD358" i="9" s="1"/>
  <c r="AG358" i="9" s="1"/>
  <c r="AD359" i="9" s="1"/>
  <c r="AG359" i="9" s="1"/>
  <c r="AD360" i="9" s="1"/>
  <c r="AG360" i="9" s="1"/>
  <c r="AD361" i="9" s="1"/>
  <c r="AG361" i="9" s="1"/>
  <c r="AD362" i="9" s="1"/>
  <c r="AG362" i="9" s="1"/>
  <c r="AD363" i="9" s="1"/>
  <c r="AG363" i="9" s="1"/>
  <c r="AD364" i="9" s="1"/>
  <c r="AG364" i="9" s="1"/>
  <c r="AD365" i="9" s="1"/>
  <c r="AG365" i="9" s="1"/>
  <c r="AD366" i="9" s="1"/>
  <c r="AG366" i="9" s="1"/>
  <c r="AD367" i="9" s="1"/>
  <c r="AG367" i="9" s="1"/>
  <c r="AD368" i="9" s="1"/>
  <c r="AG368" i="9" s="1"/>
  <c r="E662" i="11" a="1"/>
  <c r="E662" i="11" s="1"/>
  <c r="E663" i="11" s="1" a="1"/>
  <c r="E663" i="11" s="1"/>
  <c r="E664" i="11" s="1" a="1"/>
  <c r="E664" i="11" s="1"/>
  <c r="E665" i="11" s="1" a="1"/>
  <c r="E665" i="11" s="1"/>
  <c r="E666" i="11" s="1" a="1"/>
  <c r="E666" i="11" s="1"/>
  <c r="E667" i="11" l="1" a="1"/>
  <c r="E667" i="11" s="1"/>
  <c r="E668" i="11" s="1" a="1"/>
  <c r="E668" i="11" s="1"/>
  <c r="E669" i="11" s="1" a="1"/>
  <c r="E669" i="11" s="1"/>
  <c r="E670" i="11" s="1" a="1"/>
  <c r="E670" i="11" s="1"/>
  <c r="E671" i="11" s="1" a="1"/>
  <c r="E671" i="11" s="1"/>
  <c r="E672" i="11" s="1" a="1"/>
  <c r="E672" i="11" s="1"/>
  <c r="E673" i="11" s="1" a="1"/>
  <c r="E673" i="11" s="1"/>
  <c r="E674" i="11" s="1" a="1"/>
  <c r="E674" i="11" s="1"/>
  <c r="E675" i="11" s="1" a="1"/>
  <c r="E675" i="11" s="1"/>
  <c r="E676" i="11" s="1" a="1"/>
  <c r="E676" i="11" s="1"/>
  <c r="E677" i="11" s="1" a="1"/>
  <c r="E677" i="11" s="1"/>
  <c r="E678" i="11" s="1" a="1"/>
  <c r="E678" i="11" s="1"/>
  <c r="E679" i="11" s="1" a="1"/>
  <c r="E679" i="11" s="1"/>
  <c r="E28" i="11" a="1"/>
  <c r="E28" i="11" s="1"/>
  <c r="E29" i="11" s="1" a="1"/>
  <c r="E29" i="11" s="1"/>
  <c r="E30" i="11" s="1" a="1"/>
  <c r="E30" i="11" s="1"/>
  <c r="E31" i="11" s="1" a="1"/>
  <c r="E31" i="11" s="1"/>
  <c r="E32" i="11" s="1" a="1"/>
  <c r="E32" i="11" s="1"/>
  <c r="E336" i="11"/>
  <c r="E335" i="11"/>
  <c r="E315" i="11"/>
  <c r="E308" i="11"/>
  <c r="E304" i="11"/>
  <c r="E302" i="11"/>
  <c r="E299" i="11"/>
  <c r="E305" i="11"/>
  <c r="E317" i="11"/>
  <c r="E359" i="11"/>
  <c r="E354" i="11"/>
  <c r="E353" i="11"/>
  <c r="E341" i="11"/>
  <c r="E337" i="11"/>
  <c r="E318" i="11"/>
  <c r="E358" i="11"/>
  <c r="E314" i="11"/>
  <c r="E309" i="11"/>
  <c r="E319" i="11"/>
  <c r="E321" i="11"/>
  <c r="E338" i="11"/>
  <c r="E291" i="11"/>
  <c r="E320" i="11"/>
  <c r="E356" i="11"/>
  <c r="E345" i="11"/>
  <c r="E310" i="11"/>
  <c r="E292" i="11"/>
  <c r="E322" i="11"/>
  <c r="E307" i="11"/>
  <c r="E324" i="11"/>
  <c r="E293" i="11"/>
  <c r="E325" i="11"/>
  <c r="E340" i="11"/>
  <c r="E357" i="11"/>
  <c r="E294" i="11"/>
  <c r="E326" i="11"/>
  <c r="E348" i="11"/>
  <c r="E312" i="11"/>
  <c r="E344" i="11"/>
  <c r="E295" i="11"/>
  <c r="E329" i="11"/>
  <c r="E355" i="11"/>
  <c r="E316" i="11"/>
  <c r="E343" i="11"/>
  <c r="E346" i="11"/>
  <c r="E296" i="11"/>
  <c r="E330" i="11"/>
  <c r="E361" i="11"/>
  <c r="E323" i="11"/>
  <c r="E328" i="11"/>
  <c r="E306" i="11"/>
  <c r="E347" i="11"/>
  <c r="E297" i="11"/>
  <c r="E331" i="11"/>
  <c r="E351" i="11"/>
  <c r="E313" i="11"/>
  <c r="E301" i="11"/>
  <c r="E327" i="11"/>
  <c r="E349" i="11"/>
  <c r="E298" i="11"/>
  <c r="E332" i="11"/>
  <c r="E339" i="11"/>
  <c r="E350" i="11"/>
  <c r="E300" i="11"/>
  <c r="E333" i="11"/>
  <c r="E360" i="11"/>
  <c r="E342" i="11"/>
  <c r="E311" i="11"/>
  <c r="E352" i="11"/>
  <c r="E303" i="11"/>
  <c r="E334" i="11"/>
  <c r="E363" i="11"/>
  <c r="E363" i="11" a="1"/>
  <c r="E362" i="11"/>
  <c r="E291" i="11" a="1"/>
  <c r="E292" i="11" a="1"/>
  <c r="E293" i="11" a="1"/>
  <c r="E294" i="11" a="1"/>
  <c r="E295" i="11" a="1"/>
  <c r="E296" i="11" a="1"/>
  <c r="E297" i="11" a="1"/>
  <c r="E298" i="11" a="1"/>
  <c r="E299" i="11" a="1"/>
  <c r="E300" i="11" a="1"/>
  <c r="E301" i="11" a="1"/>
  <c r="E302" i="11" a="1"/>
  <c r="E303" i="11" a="1"/>
  <c r="E304" i="11" a="1"/>
  <c r="E305" i="11" a="1"/>
  <c r="E306" i="11" a="1"/>
  <c r="E307" i="11" a="1"/>
  <c r="E308" i="11" a="1"/>
  <c r="E309" i="11" a="1"/>
  <c r="E310" i="11" a="1"/>
  <c r="E311" i="11" a="1"/>
  <c r="E312" i="11" a="1"/>
  <c r="E313" i="11" a="1"/>
  <c r="E314" i="11" a="1"/>
  <c r="E315" i="11" a="1"/>
  <c r="E316" i="11" a="1"/>
  <c r="E317" i="11" a="1"/>
  <c r="E318" i="11" a="1"/>
  <c r="E319" i="11" a="1"/>
  <c r="E320" i="11" a="1"/>
  <c r="E321" i="11" a="1"/>
  <c r="E322" i="11" a="1"/>
  <c r="E323" i="11" a="1"/>
  <c r="E324" i="11" a="1"/>
  <c r="E325" i="11" a="1"/>
  <c r="E326" i="11" a="1"/>
  <c r="E327" i="11" a="1"/>
  <c r="E328" i="11" a="1"/>
  <c r="E329" i="11" a="1"/>
  <c r="E330" i="11" a="1"/>
  <c r="E331" i="11" a="1"/>
  <c r="E332" i="11" a="1"/>
  <c r="E333" i="11" a="1"/>
  <c r="E334" i="11" a="1"/>
  <c r="E335" i="11" a="1"/>
  <c r="E336" i="11" a="1"/>
  <c r="E337" i="11" a="1"/>
  <c r="E338" i="11" a="1"/>
  <c r="E339" i="11" a="1"/>
  <c r="E340" i="11" a="1"/>
  <c r="E341" i="11" a="1"/>
  <c r="E342" i="11" a="1"/>
  <c r="E343" i="11" a="1"/>
  <c r="E344" i="11" a="1"/>
  <c r="E345" i="11" a="1"/>
  <c r="E346" i="11" a="1"/>
  <c r="E347" i="11" a="1"/>
  <c r="E348" i="11" a="1"/>
  <c r="E349" i="11" a="1"/>
  <c r="E350" i="11" a="1"/>
  <c r="E351" i="11" a="1"/>
  <c r="E352" i="11" a="1"/>
  <c r="E353" i="11" a="1"/>
  <c r="E354" i="11" a="1"/>
  <c r="E355" i="11" a="1"/>
  <c r="E356" i="11" a="1"/>
  <c r="E357" i="11" a="1"/>
  <c r="E358" i="11" a="1"/>
  <c r="E359" i="11" a="1"/>
  <c r="E360" i="11" a="1"/>
  <c r="E361" i="11" a="1"/>
  <c r="E362" i="1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<sst xmlns="http://schemas.openxmlformats.org/spreadsheetml/2006/main" count="9332" uniqueCount="211">
  <si>
    <t>SKU</t>
  </si>
  <si>
    <t>Cost Price</t>
  </si>
  <si>
    <t>Sell Price</t>
  </si>
  <si>
    <t>6mm 6×3</t>
  </si>
  <si>
    <t>6mm 6×4</t>
  </si>
  <si>
    <t>6mm 7×3</t>
  </si>
  <si>
    <t>6mm 7×4</t>
  </si>
  <si>
    <t>6mm 8×4</t>
  </si>
  <si>
    <t>12mm 6×3</t>
  </si>
  <si>
    <t>12mm 6×4</t>
  </si>
  <si>
    <t>12mm 7×3</t>
  </si>
  <si>
    <t>12mm 7×4</t>
  </si>
  <si>
    <t>12mm 8×4</t>
  </si>
  <si>
    <t>16mm 6×3</t>
  </si>
  <si>
    <t>16mm 6×4</t>
  </si>
  <si>
    <t>16mm 7×3</t>
  </si>
  <si>
    <t>16mm 7×4</t>
  </si>
  <si>
    <t>16mm 8×4</t>
  </si>
  <si>
    <t>18mm 8×4</t>
  </si>
  <si>
    <t>18mm 6×3</t>
  </si>
  <si>
    <t>18mm 6×4</t>
  </si>
  <si>
    <t>18mm 7×3</t>
  </si>
  <si>
    <t>18mm 7×4</t>
  </si>
  <si>
    <t>10mm 6×3</t>
  </si>
  <si>
    <t>10mm 6×4</t>
  </si>
  <si>
    <t>10mm 7×3</t>
  </si>
  <si>
    <t>10mm 7×4</t>
  </si>
  <si>
    <t>10mm 8×4</t>
  </si>
  <si>
    <t>Date</t>
  </si>
  <si>
    <t>Qty</t>
  </si>
  <si>
    <t>Price</t>
  </si>
  <si>
    <t>Value</t>
  </si>
  <si>
    <t>Satendra Sharma</t>
  </si>
  <si>
    <t>Kushwaha Furniture</t>
  </si>
  <si>
    <t>Yash Furniture</t>
  </si>
  <si>
    <t>Niraj Sharma</t>
  </si>
  <si>
    <t>Algu Sharma</t>
  </si>
  <si>
    <t>Ramesh Singh</t>
  </si>
  <si>
    <t>Sabnam Plywood</t>
  </si>
  <si>
    <t>Fatima Traders</t>
  </si>
  <si>
    <t>Siddharth Furniture</t>
  </si>
  <si>
    <t>Surendra Singh</t>
  </si>
  <si>
    <t>Rajeev Yadav</t>
  </si>
  <si>
    <t>Sanjay Rai</t>
  </si>
  <si>
    <t>Ram Furniture</t>
  </si>
  <si>
    <t>Shivam Ply</t>
  </si>
  <si>
    <t>Khan Furniture</t>
  </si>
  <si>
    <t>Kisan Plywood</t>
  </si>
  <si>
    <t>Shubham Plywood</t>
  </si>
  <si>
    <t>Jyoti Furniture</t>
  </si>
  <si>
    <t>Gupta Enterprises</t>
  </si>
  <si>
    <t>Chandan Singh</t>
  </si>
  <si>
    <t>Karpattu Sharma</t>
  </si>
  <si>
    <t>Salma Tiles</t>
  </si>
  <si>
    <t>Satyam Plywood</t>
  </si>
  <si>
    <t>Sainik Plywood</t>
  </si>
  <si>
    <t>Bharat Plywood</t>
  </si>
  <si>
    <t>Vishal Plywood</t>
  </si>
  <si>
    <t>Arif Ansari</t>
  </si>
  <si>
    <t>Shyam Plywood</t>
  </si>
  <si>
    <t>Abhishek Sharma</t>
  </si>
  <si>
    <t>Hindustan Plywood</t>
  </si>
  <si>
    <t>MP Gupta</t>
  </si>
  <si>
    <t>Total Sales</t>
  </si>
  <si>
    <t>Parwej Ansari</t>
  </si>
  <si>
    <t>Bablu Rai</t>
  </si>
  <si>
    <t>Upendra Sharma</t>
  </si>
  <si>
    <t>Monu Sharma</t>
  </si>
  <si>
    <t>Monu Gupta</t>
  </si>
  <si>
    <t>Suhail Ansari</t>
  </si>
  <si>
    <t>Sadguru Plywood</t>
  </si>
  <si>
    <t>Mithilesh Sharma</t>
  </si>
  <si>
    <t>Dhanuka Plywood</t>
  </si>
  <si>
    <t>Vikas Rai</t>
  </si>
  <si>
    <t>Santosh Ram</t>
  </si>
  <si>
    <t>Raunak Raushan Furniture</t>
  </si>
  <si>
    <t>Mahadev Traders</t>
  </si>
  <si>
    <t>Jokhu Ji</t>
  </si>
  <si>
    <t>Pawan Jaiswal</t>
  </si>
  <si>
    <t>Sharma Hardware</t>
  </si>
  <si>
    <t>Matloob Khan</t>
  </si>
  <si>
    <t>Art Wood Gallery</t>
  </si>
  <si>
    <t>Ankit Singh</t>
  </si>
  <si>
    <t>Master Sahab</t>
  </si>
  <si>
    <t>Sarwan Panjraon</t>
  </si>
  <si>
    <t>Sharma Plywood</t>
  </si>
  <si>
    <t>Somnath Verma</t>
  </si>
  <si>
    <t>Raghunath</t>
  </si>
  <si>
    <t>Sarwesham Upadhyay</t>
  </si>
  <si>
    <t>Ajay Plywood</t>
  </si>
  <si>
    <t>Anil Singh</t>
  </si>
  <si>
    <t>Akash Sharma</t>
  </si>
  <si>
    <t>Munna Sharma</t>
  </si>
  <si>
    <t>Sunil Sharma</t>
  </si>
  <si>
    <t>Pandey Plywood</t>
  </si>
  <si>
    <t>Ria Medical</t>
  </si>
  <si>
    <t>Manoj Hardware</t>
  </si>
  <si>
    <t>Hariom Plywood</t>
  </si>
  <si>
    <t>Manorma Library</t>
  </si>
  <si>
    <t>Hafi Ji</t>
  </si>
  <si>
    <t>Sai Plywood</t>
  </si>
  <si>
    <t>Hafiq Taufiq Plywood</t>
  </si>
  <si>
    <t>Row Labels</t>
  </si>
  <si>
    <t>Grand Total</t>
  </si>
  <si>
    <t>Opening Stock</t>
  </si>
  <si>
    <t>Sales</t>
  </si>
  <si>
    <t>Inward Stock</t>
  </si>
  <si>
    <t>Closing Stock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</si>
  <si>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</si>
  <si>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</si>
  <si>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</si>
  <si>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</si>
  <si>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</si>
  <si>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</si>
  <si>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</si>
  <si>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</si>
  <si>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</si>
  <si>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</si>
  <si>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</si>
  <si>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</si>
  <si>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Customer Name</t>
  </si>
  <si>
    <t>Credit Amount</t>
  </si>
  <si>
    <t>Payment Received</t>
  </si>
  <si>
    <t>Price After 01 April 2024</t>
  </si>
  <si>
    <t>Price Before 01 April 2024</t>
  </si>
  <si>
    <t>Purchase Per Sqft</t>
  </si>
  <si>
    <t>Sell Per Sqft</t>
  </si>
  <si>
    <t>Purchase Price</t>
  </si>
  <si>
    <t>Oustanding Amount</t>
  </si>
  <si>
    <t>Rajeev yadav</t>
  </si>
  <si>
    <t>Siddharth Plywood</t>
  </si>
  <si>
    <t>Mode of Payment</t>
  </si>
  <si>
    <t>UPI</t>
  </si>
  <si>
    <t>Cash</t>
  </si>
  <si>
    <t>cash</t>
  </si>
  <si>
    <t>None</t>
  </si>
  <si>
    <t>Cheque</t>
  </si>
  <si>
    <t>2023</t>
  </si>
  <si>
    <t>2024</t>
  </si>
  <si>
    <t>Month</t>
  </si>
  <si>
    <t>Qtr4</t>
  </si>
  <si>
    <t>Qtr1</t>
  </si>
  <si>
    <t>Qtr2</t>
  </si>
  <si>
    <t>Qtr3</t>
  </si>
  <si>
    <t>WeekNum</t>
  </si>
  <si>
    <t>Lead Time</t>
  </si>
  <si>
    <t>Safety Stock</t>
  </si>
  <si>
    <t>SKU Name</t>
  </si>
  <si>
    <t>Avg Daily Demand</t>
  </si>
  <si>
    <t>Lead Time(Days)</t>
  </si>
  <si>
    <t>Min Stock Level</t>
  </si>
  <si>
    <t>Re-Order Qty</t>
  </si>
  <si>
    <t>Total Demand</t>
  </si>
  <si>
    <t>Monthly Avg Demand</t>
  </si>
  <si>
    <t>Re-order Point</t>
  </si>
  <si>
    <t>Re-order Qty</t>
  </si>
  <si>
    <t>Seasonal Index</t>
  </si>
  <si>
    <t>Inventory Analysis of 6mm 6×3</t>
  </si>
  <si>
    <t>Inventory Analysis of 6mm 6×4</t>
  </si>
  <si>
    <t>Inventory Analysis of 6mm 7×3</t>
  </si>
  <si>
    <t>Inventory Analysis of 6mm 7×4</t>
  </si>
  <si>
    <t>Inventory Analysis of 6mm 8×4</t>
  </si>
  <si>
    <t>Inventory Analysis of 10mm 6×3</t>
  </si>
  <si>
    <t>Inventory Analysis of 10mm 6×4</t>
  </si>
  <si>
    <t>Inventory Analysis of 10mm 7×3</t>
  </si>
  <si>
    <t>Inventory Analysis of 10mm 7×4</t>
  </si>
  <si>
    <t>Inventory Analysis of 10mm 8×4</t>
  </si>
  <si>
    <t>Inventory Analysis of 12mm 6×3</t>
  </si>
  <si>
    <t>Inventory Analysis of 12mm 6×4</t>
  </si>
  <si>
    <t>Inventory Analysis of 12mm 7×3</t>
  </si>
  <si>
    <t>Inventory Analysis of 12mm 7×4</t>
  </si>
  <si>
    <t>Inventory Analysis of 12mm 8×4</t>
  </si>
  <si>
    <t>Inventory Analysis of 16mm 6×3</t>
  </si>
  <si>
    <t>Inventory Analysis of 16mm 6×4</t>
  </si>
  <si>
    <t>Inventory Analysis of 16mm 7×3</t>
  </si>
  <si>
    <t>Inventory Analysis of 16mm 7×4</t>
  </si>
  <si>
    <t>Inventory Analysis of 16mm 8×4</t>
  </si>
  <si>
    <t>Inventory Analysis of 18mm 6×3</t>
  </si>
  <si>
    <t>Inventory Analysis of 18mm 6×4</t>
  </si>
  <si>
    <t>Inventory Analysis of 18mm 7×3</t>
  </si>
  <si>
    <t>Inventory Analysis of 18mm 7×4</t>
  </si>
  <si>
    <t>Inventory Analysis of 18mm 8×4</t>
  </si>
  <si>
    <t>Sum of Payment Received</t>
  </si>
  <si>
    <t>Annual Inventory Analysis</t>
  </si>
  <si>
    <t>Gross Sales Value</t>
  </si>
  <si>
    <t>Gross Purchase Value</t>
  </si>
  <si>
    <t>Gross Profit</t>
  </si>
  <si>
    <t>Sales Price</t>
  </si>
  <si>
    <t>Sum of Gross Sales Value</t>
  </si>
  <si>
    <t>Sum of Gross Purchase Value</t>
  </si>
  <si>
    <t>Sum of Gross Profit</t>
  </si>
  <si>
    <t>Profit Margin</t>
  </si>
  <si>
    <t>Total</t>
  </si>
  <si>
    <t>Sum of Oustanding Amount</t>
  </si>
  <si>
    <t>Sum of Credit Amount</t>
  </si>
  <si>
    <t>Total Payment Received</t>
  </si>
  <si>
    <t>Payment Ratio</t>
  </si>
  <si>
    <t>Day Outstanding</t>
  </si>
  <si>
    <t>Aging Bucket</t>
  </si>
  <si>
    <t>Total Credit</t>
  </si>
  <si>
    <t>Total Payment</t>
  </si>
  <si>
    <t xml:space="preserve">Total Outstanding </t>
  </si>
  <si>
    <t>Payment Mode</t>
  </si>
  <si>
    <t>Payment Modes</t>
  </si>
  <si>
    <t>Risk Ratio</t>
  </si>
  <si>
    <t>Chart Related to Sales</t>
  </si>
  <si>
    <t>Chart Related to Profit Analysis</t>
  </si>
  <si>
    <t>Chart related to Credit Analysis</t>
  </si>
  <si>
    <t>Quarter Sales</t>
  </si>
  <si>
    <t>Total Gross Profit</t>
  </si>
  <si>
    <t>Average of Profit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</si>
</sst>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&quot;₹&quot;\ #,##0.00"/>
  </numFmts>
  <fonts count="7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1D35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8"/>
      <color theme="1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100">
    <xf numFmtId="0" fontId="0" fillId="0" borderId="0" xfId="0"/>
    <xf numFmtId="164" fontId="0" fillId="0" borderId="0" xfId="0" applyNumberFormat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horizontal="left"/>
    </xf>
    <xf numFmtId="1" fontId="0" fillId="0" borderId="0" xfId="0" applyNumberFormat="1"/>
    <xf numFmtId="0" fontId="3" fillId="0" borderId="0" xfId="0" applyFont="1"/>
    <xf numFmtId="0" fontId="0" fillId="0" borderId="0" xfId="0" pivotButton="1"/>
    <xf numFmtId="14" fontId="3" fillId="0" borderId="3" xfId="0" applyNumberFormat="1" applyFont="1" applyBorder="1" applyAlignment="1">
      <alignment horizontal="center"/>
    </xf>
    <xf numFmtId="14" fontId="3" fillId="0" borderId="4" xfId="0" applyNumberFormat="1" applyFont="1" applyBorder="1" applyAlignment="1">
      <alignment horizontal="center"/>
    </xf>
    <xf numFmtId="14" fontId="3" fillId="0" borderId="5" xfId="0" applyNumberFormat="1" applyFont="1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2" xfId="0" applyBorder="1"/>
    <xf numFmtId="2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left" indent="1"/>
    </xf>
    <xf numFmtId="0" fontId="0" fillId="0" borderId="1" xfId="0" applyBorder="1" applyAlignment="1">
      <alignment horizontal="left"/>
    </xf>
    <xf numFmtId="165" fontId="0" fillId="0" borderId="0" xfId="0" applyNumberFormat="1"/>
    <xf numFmtId="2" fontId="0" fillId="0" borderId="10" xfId="0" applyNumberFormat="1" applyBorder="1"/>
    <xf numFmtId="0" fontId="0" fillId="0" borderId="11" xfId="0" applyBorder="1"/>
    <xf numFmtId="0" fontId="0" fillId="0" borderId="12" xfId="0" applyBorder="1"/>
    <xf numFmtId="2" fontId="0" fillId="0" borderId="12" xfId="0" applyNumberFormat="1" applyBorder="1"/>
    <xf numFmtId="164" fontId="0" fillId="0" borderId="12" xfId="0" applyNumberFormat="1" applyBorder="1"/>
    <xf numFmtId="2" fontId="0" fillId="0" borderId="13" xfId="0" applyNumberFormat="1" applyBorder="1"/>
    <xf numFmtId="0" fontId="3" fillId="2" borderId="12" xfId="0" applyFont="1" applyFill="1" applyBorder="1"/>
    <xf numFmtId="0" fontId="3" fillId="2" borderId="4" xfId="0" applyFont="1" applyFill="1" applyBorder="1"/>
    <xf numFmtId="0" fontId="3" fillId="2" borderId="5" xfId="0" applyFont="1" applyFill="1" applyBorder="1"/>
    <xf numFmtId="0" fontId="3" fillId="2" borderId="11" xfId="0" applyFont="1" applyFill="1" applyBorder="1"/>
    <xf numFmtId="0" fontId="3" fillId="2" borderId="13" xfId="0" applyFont="1" applyFill="1" applyBorder="1"/>
    <xf numFmtId="0" fontId="3" fillId="2" borderId="14" xfId="0" applyFont="1" applyFill="1" applyBorder="1"/>
    <xf numFmtId="0" fontId="3" fillId="2" borderId="15" xfId="0" applyFont="1" applyFill="1" applyBorder="1"/>
    <xf numFmtId="0" fontId="3" fillId="2" borderId="2" xfId="0" applyFont="1" applyFill="1" applyBorder="1"/>
    <xf numFmtId="0" fontId="0" fillId="0" borderId="0" xfId="0" applyAlignment="1">
      <alignment horizontal="left" indent="1"/>
    </xf>
    <xf numFmtId="17" fontId="0" fillId="0" borderId="0" xfId="0" applyNumberFormat="1" applyAlignment="1">
      <alignment horizontal="left" indent="1"/>
    </xf>
    <xf numFmtId="17" fontId="0" fillId="0" borderId="0" xfId="0" applyNumberFormat="1"/>
    <xf numFmtId="17" fontId="0" fillId="0" borderId="9" xfId="0" applyNumberFormat="1" applyBorder="1"/>
    <xf numFmtId="1" fontId="0" fillId="0" borderId="10" xfId="0" applyNumberFormat="1" applyBorder="1"/>
    <xf numFmtId="17" fontId="0" fillId="0" borderId="11" xfId="0" applyNumberFormat="1" applyBorder="1"/>
    <xf numFmtId="1" fontId="0" fillId="0" borderId="12" xfId="0" applyNumberFormat="1" applyBorder="1"/>
    <xf numFmtId="1" fontId="0" fillId="0" borderId="13" xfId="0" applyNumberFormat="1" applyBorder="1"/>
    <xf numFmtId="0" fontId="3" fillId="2" borderId="19" xfId="0" applyFont="1" applyFill="1" applyBorder="1" applyAlignment="1">
      <alignment horizontal="center" wrapText="1"/>
    </xf>
    <xf numFmtId="0" fontId="3" fillId="2" borderId="20" xfId="0" applyFont="1" applyFill="1" applyBorder="1" applyAlignment="1">
      <alignment horizontal="center" wrapText="1"/>
    </xf>
    <xf numFmtId="0" fontId="3" fillId="2" borderId="21" xfId="0" applyFont="1" applyFill="1" applyBorder="1" applyAlignment="1">
      <alignment horizontal="center" wrapText="1"/>
    </xf>
    <xf numFmtId="0" fontId="3" fillId="2" borderId="22" xfId="0" applyFon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left" indent="2"/>
    </xf>
    <xf numFmtId="10" fontId="0" fillId="0" borderId="0" xfId="1" applyNumberFormat="1" applyFont="1"/>
    <xf numFmtId="0" fontId="0" fillId="4" borderId="0" xfId="0" applyFill="1"/>
    <xf numFmtId="10" fontId="0" fillId="4" borderId="0" xfId="1" applyNumberFormat="1" applyFont="1" applyFill="1"/>
    <xf numFmtId="0" fontId="3" fillId="2" borderId="3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3" fillId="2" borderId="9" xfId="0" applyFont="1" applyFill="1" applyBorder="1"/>
    <xf numFmtId="0" fontId="3" fillId="0" borderId="9" xfId="0" applyFont="1" applyBorder="1"/>
    <xf numFmtId="0" fontId="0" fillId="2" borderId="2" xfId="0" applyFill="1" applyBorder="1"/>
    <xf numFmtId="0" fontId="0" fillId="0" borderId="13" xfId="0" applyBorder="1"/>
    <xf numFmtId="165" fontId="0" fillId="0" borderId="10" xfId="0" applyNumberFormat="1" applyBorder="1"/>
    <xf numFmtId="165" fontId="0" fillId="0" borderId="13" xfId="0" applyNumberFormat="1" applyBorder="1"/>
    <xf numFmtId="0" fontId="0" fillId="2" borderId="5" xfId="0" applyFill="1" applyBorder="1"/>
    <xf numFmtId="0" fontId="0" fillId="0" borderId="9" xfId="0" applyBorder="1" applyAlignment="1">
      <alignment horizontal="left"/>
    </xf>
    <xf numFmtId="0" fontId="0" fillId="0" borderId="11" xfId="0" applyBorder="1" applyAlignment="1">
      <alignment horizontal="left"/>
    </xf>
    <xf numFmtId="10" fontId="0" fillId="0" borderId="0" xfId="0" applyNumberFormat="1"/>
    <xf numFmtId="0" fontId="3" fillId="0" borderId="2" xfId="0" applyFont="1" applyBorder="1"/>
    <xf numFmtId="14" fontId="0" fillId="0" borderId="9" xfId="0" applyNumberFormat="1" applyBorder="1"/>
    <xf numFmtId="14" fontId="0" fillId="0" borderId="11" xfId="0" applyNumberFormat="1" applyBorder="1"/>
    <xf numFmtId="0" fontId="3" fillId="2" borderId="23" xfId="0" applyFont="1" applyFill="1" applyBorder="1" applyAlignment="1">
      <alignment horizontal="center"/>
    </xf>
    <xf numFmtId="0" fontId="3" fillId="2" borderId="24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3" fillId="4" borderId="5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4" fillId="5" borderId="12" xfId="0" applyFont="1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0" fontId="4" fillId="4" borderId="16" xfId="0" applyFont="1" applyFill="1" applyBorder="1" applyAlignment="1">
      <alignment horizontal="center"/>
    </xf>
    <xf numFmtId="0" fontId="0" fillId="4" borderId="17" xfId="0" applyFill="1" applyBorder="1" applyAlignment="1">
      <alignment horizontal="center"/>
    </xf>
    <xf numFmtId="0" fontId="0" fillId="4" borderId="18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3" fillId="4" borderId="0" xfId="0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14" fontId="0" fillId="0" borderId="9" xfId="0" applyNumberFormat="1" applyBorder="1" applyAlignment="1">
      <alignment horizontal="left"/>
    </xf>
    <xf numFmtId="1" fontId="0" fillId="0" borderId="0" xfId="0" applyNumberFormat="1" applyBorder="1"/>
    <xf numFmtId="14" fontId="0" fillId="0" borderId="11" xfId="0" applyNumberFormat="1" applyBorder="1" applyAlignment="1">
      <alignment horizontal="left"/>
    </xf>
    <xf numFmtId="0" fontId="3" fillId="3" borderId="16" xfId="0" applyFont="1" applyFill="1" applyBorder="1"/>
    <xf numFmtId="0" fontId="3" fillId="3" borderId="25" xfId="0" applyFont="1" applyFill="1" applyBorder="1"/>
    <xf numFmtId="1" fontId="0" fillId="0" borderId="26" xfId="0" applyNumberFormat="1" applyBorder="1"/>
    <xf numFmtId="1" fontId="0" fillId="0" borderId="27" xfId="0" applyNumberFormat="1" applyBorder="1"/>
    <xf numFmtId="0" fontId="3" fillId="3" borderId="17" xfId="0" applyFont="1" applyFill="1" applyBorder="1"/>
    <xf numFmtId="0" fontId="3" fillId="3" borderId="2" xfId="0" applyFont="1" applyFill="1" applyBorder="1"/>
    <xf numFmtId="0" fontId="3" fillId="3" borderId="18" xfId="0" applyFont="1" applyFill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[Aarambh Traders.xlsx]Inventory Analysis!PivotTable1</c:name>
    <c:fmtId val="8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393432937647372E-3"/>
              <c:y val="-1.525122219662648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4.2963701630160521E-2"/>
              <c:y val="6.349578096871347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4978038286177482E-3"/>
              <c:y val="1.181414079363860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0475834202248218E-2"/>
              <c:y val="1.76115761004035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'Inventory Analysis'!$N$2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B68-4306-9AC6-C2A0DDA7C16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FB68-4306-9AC6-C2A0DDA7C162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B68-4306-9AC6-C2A0DDA7C162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FB68-4306-9AC6-C2A0DDA7C162}"/>
              </c:ext>
            </c:extLst>
          </c:dPt>
          <c:dLbls>
            <c:dLbl>
              <c:idx val="0"/>
              <c:layout>
                <c:manualLayout>
                  <c:x val="4.2963701630160521E-2"/>
                  <c:y val="6.349578096871347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B68-4306-9AC6-C2A0DDA7C162}"/>
                </c:ext>
              </c:extLst>
            </c:dLbl>
            <c:dLbl>
              <c:idx val="1"/>
              <c:layout>
                <c:manualLayout>
                  <c:x val="9.4978038286177482E-3"/>
                  <c:y val="1.181414079363860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B68-4306-9AC6-C2A0DDA7C162}"/>
                </c:ext>
              </c:extLst>
            </c:dLbl>
            <c:dLbl>
              <c:idx val="2"/>
              <c:layout>
                <c:manualLayout>
                  <c:x val="-3.0475834202248218E-2"/>
                  <c:y val="1.761157610040356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B68-4306-9AC6-C2A0DDA7C162}"/>
                </c:ext>
              </c:extLst>
            </c:dLbl>
            <c:dLbl>
              <c:idx val="3"/>
              <c:layout>
                <c:manualLayout>
                  <c:x val="-1.9393432937647372E-3"/>
                  <c:y val="-1.525122219662648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B68-4306-9AC6-C2A0DDA7C16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'Inventory Analysis'!$M$3:$M$9</c:f>
              <c:multiLvlStrCache>
                <c:ptCount val="4"/>
                <c:lvl>
                  <c:pt idx="0">
                    <c:v>Qtr4</c:v>
                  </c:pt>
                  <c:pt idx="1">
                    <c:v>Qtr1</c:v>
                  </c:pt>
                  <c:pt idx="2">
                    <c:v>Qtr2</c:v>
                  </c:pt>
                  <c:pt idx="3">
                    <c:v>Qtr3</c:v>
                  </c:pt>
                </c:lvl>
                <c:lvl>
                  <c:pt idx="0">
                    <c:v>2023</c:v>
                  </c:pt>
                  <c:pt idx="1">
                    <c:v>2024</c:v>
                  </c:pt>
                </c:lvl>
              </c:multiLvlStrCache>
            </c:multiLvlStrRef>
          </c:cat>
          <c:val>
            <c:numRef>
              <c:f>'Inventory Analysis'!$N$3:$N$9</c:f>
              <c:numCache>
                <c:formatCode>0.00</c:formatCode>
                <c:ptCount val="4"/>
                <c:pt idx="0">
                  <c:v>3525153.7650000011</c:v>
                </c:pt>
                <c:pt idx="1">
                  <c:v>5788415.5349999927</c:v>
                </c:pt>
                <c:pt idx="2">
                  <c:v>8189396.4699999942</c:v>
                </c:pt>
                <c:pt idx="3">
                  <c:v>8407603.2500000037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68-4306-9AC6-C2A0DDA7C162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Business Revenue Composition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E02-4EE6-A982-E4225F9B91D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E02-4EE6-A982-E4225F9B91D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E02-4EE6-A982-E4225F9B91D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'Profit Analysis'!$B$1:$D$1</c:f>
              <c:strCache>
                <c:ptCount val="3"/>
                <c:pt idx="0">
                  <c:v>Gross Sales Value</c:v>
                </c:pt>
                <c:pt idx="1">
                  <c:v>Gross Purchase Value</c:v>
                </c:pt>
                <c:pt idx="2">
                  <c:v>Gross Profit</c:v>
                </c:pt>
              </c:strCache>
            </c:strRef>
          </c:cat>
          <c:val>
            <c:numRef>
              <c:f>'Profit Analysis'!$B$368:$D$368</c:f>
              <c:numCache>
                <c:formatCode>General</c:formatCode>
                <c:ptCount val="3"/>
                <c:pt idx="0">
                  <c:v>25910569.019999996</c:v>
                </c:pt>
                <c:pt idx="1">
                  <c:v>24798578.899999984</c:v>
                </c:pt>
                <c:pt idx="2">
                  <c:v>1111990.1200000001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1C-4DA6-99A3-0F82EEF5029A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Mode</a:t>
            </a:r>
            <a:r>
              <a:rPr lang="en-US" baseline="0"/>
              <a:t> of Payment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'Credit Analysis'!$J$2</c:f>
              <c:strCache>
                <c:ptCount val="1"/>
                <c:pt idx="0">
                  <c:v>Total Payment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51F-4A4A-88E6-FCA169745AC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351F-4A4A-88E6-FCA169745ACF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51F-4A4A-88E6-FCA169745AC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'Credit Analysis'!$I$3:$I$5</c:f>
              <c:strCache>
                <c:ptCount val="3"/>
                <c:pt idx="0">
                  <c:v>Cash</c:v>
                </c:pt>
                <c:pt idx="1">
                  <c:v>Cheque</c:v>
                </c:pt>
                <c:pt idx="2">
                  <c:v>UPI</c:v>
                </c:pt>
              </c:strCache>
            </c:strRef>
          </c:cat>
          <c:val>
            <c:numRef>
              <c:f>'Credit Analysis'!$J$3:$J$5</c:f>
              <c:numCache>
                <c:formatCode>"₹"\ #,##0.00</c:formatCode>
                <c:ptCount val="3"/>
                <c:pt idx="0">
                  <c:v>6307217</c:v>
                </c:pt>
                <c:pt idx="1">
                  <c:v>9364900</c:v>
                </c:pt>
                <c:pt idx="2">
                  <c:v>9800144.0099999998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1F-4A4A-88E6-FCA169745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[Aarambh Traders.xlsx]Sales Pivot!PivotTable8</c:name>
    <c:fmtId val="8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Pivot'!$B$1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'Sales Pivot'!$A$2:$A$20</c:f>
              <c:multiLvlStrCache>
                <c:ptCount val="12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  <c:pt idx="10">
                    <c:v>Aug</c:v>
                  </c:pt>
                  <c:pt idx="11">
                    <c:v>Sep</c:v>
                  </c:pt>
                </c:lvl>
                <c:lvl>
                  <c:pt idx="0">
                    <c:v>Qtr4</c:v>
                  </c:pt>
                  <c:pt idx="3">
                    <c:v>Qtr1</c:v>
                  </c:pt>
                  <c:pt idx="6">
                    <c:v>Qtr2</c:v>
                  </c:pt>
                  <c:pt idx="9">
                    <c:v>Qtr3</c:v>
                  </c:pt>
                </c:lvl>
                <c:lvl>
                  <c:pt idx="0">
                    <c:v>2023</c:v>
                  </c:pt>
                  <c:pt idx="3">
                    <c:v>2024</c:v>
                  </c:pt>
                </c:lvl>
              </c:multiLvlStrCache>
            </c:multiLvlStrRef>
          </c:cat>
          <c:val>
            <c:numRef>
              <c:f>'Sales Pivot'!$B$2:$B$20</c:f>
              <c:numCache>
                <c:formatCode>0.00</c:formatCode>
                <c:ptCount val="12"/>
                <c:pt idx="0">
                  <c:v>1026233.1450000001</c:v>
                </c:pt>
                <c:pt idx="1">
                  <c:v>914596.62</c:v>
                </c:pt>
                <c:pt idx="2">
                  <c:v>1584324.0000000009</c:v>
                </c:pt>
                <c:pt idx="3">
                  <c:v>1447207.7550000006</c:v>
                </c:pt>
                <c:pt idx="4">
                  <c:v>2028785.8500000003</c:v>
                </c:pt>
                <c:pt idx="5">
                  <c:v>2312421.9300000006</c:v>
                </c:pt>
                <c:pt idx="6">
                  <c:v>3181381.5599999963</c:v>
                </c:pt>
                <c:pt idx="7">
                  <c:v>2460162.209999999</c:v>
                </c:pt>
                <c:pt idx="8">
                  <c:v>2547852.7000000007</c:v>
                </c:pt>
                <c:pt idx="9">
                  <c:v>2181350.1999999997</c:v>
                </c:pt>
                <c:pt idx="10">
                  <c:v>3216588.0999999996</c:v>
                </c:pt>
                <c:pt idx="11">
                  <c:v>3009664.9499999983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22-4B00-8A4F-D35BC41D2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8945728"/>
        <c:axId val="1388946208"/>
      </c:lineChart>
      <c:catAx>
        <c:axId val="1388945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50"/>
                  <a:t>Timeline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946208"/>
        <c:crosses val="autoZero"/>
        <c:auto val="1"/>
        <c:lblAlgn val="ctr"/>
        <c:lblOffset val="100"/>
        <c:noMultiLvlLbl val="0"/>
      </c:catAx>
      <c:valAx>
        <c:axId val="138894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50" b="1"/>
                  <a:t>Total</a:t>
                </a:r>
                <a:r>
                  <a:rPr lang="en-IN" sz="1050" b="1" baseline="0"/>
                  <a:t>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945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[Aarambh Traders.xlsx]Sales Pivot!PivotTable8</c:name>
    <c:fmtId val="9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baseline="0"/>
              <a:t>Total Sales Chart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Pivot'!$B$1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'Sales Pivot'!$A$2:$A$20</c:f>
              <c:multiLvlStrCache>
                <c:ptCount val="12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  <c:pt idx="10">
                    <c:v>Aug</c:v>
                  </c:pt>
                  <c:pt idx="11">
                    <c:v>Sep</c:v>
                  </c:pt>
                </c:lvl>
                <c:lvl>
                  <c:pt idx="0">
                    <c:v>Qtr4</c:v>
                  </c:pt>
                  <c:pt idx="3">
                    <c:v>Qtr1</c:v>
                  </c:pt>
                  <c:pt idx="6">
                    <c:v>Qtr2</c:v>
                  </c:pt>
                  <c:pt idx="9">
                    <c:v>Qtr3</c:v>
                  </c:pt>
                </c:lvl>
                <c:lvl>
                  <c:pt idx="0">
                    <c:v>2023</c:v>
                  </c:pt>
                  <c:pt idx="3">
                    <c:v>2024</c:v>
                  </c:pt>
                </c:lvl>
              </c:multiLvlStrCache>
            </c:multiLvlStrRef>
          </c:cat>
          <c:val>
            <c:numRef>
              <c:f>'Sales Pivot'!$B$2:$B$20</c:f>
              <c:numCache>
                <c:formatCode>0.00</c:formatCode>
                <c:ptCount val="12"/>
                <c:pt idx="0">
                  <c:v>1026233.1450000001</c:v>
                </c:pt>
                <c:pt idx="1">
                  <c:v>914596.62</c:v>
                </c:pt>
                <c:pt idx="2">
                  <c:v>1584324.0000000009</c:v>
                </c:pt>
                <c:pt idx="3">
                  <c:v>1447207.7550000006</c:v>
                </c:pt>
                <c:pt idx="4">
                  <c:v>2028785.8500000003</c:v>
                </c:pt>
                <c:pt idx="5">
                  <c:v>2312421.9300000006</c:v>
                </c:pt>
                <c:pt idx="6">
                  <c:v>3181381.5599999963</c:v>
                </c:pt>
                <c:pt idx="7">
                  <c:v>2460162.209999999</c:v>
                </c:pt>
                <c:pt idx="8">
                  <c:v>2547852.7000000007</c:v>
                </c:pt>
                <c:pt idx="9">
                  <c:v>2181350.1999999997</c:v>
                </c:pt>
                <c:pt idx="10">
                  <c:v>3216588.0999999996</c:v>
                </c:pt>
                <c:pt idx="11">
                  <c:v>3009664.9499999983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4B-41BA-BFC7-6FB62AD16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96818303"/>
        <c:axId val="833146527"/>
      </c:barChart>
      <c:catAx>
        <c:axId val="5968183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50"/>
                  <a:t>TImeline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146527"/>
        <c:crosses val="autoZero"/>
        <c:auto val="1"/>
        <c:lblAlgn val="ctr"/>
        <c:lblOffset val="100"/>
        <c:noMultiLvlLbl val="0"/>
      </c:catAx>
      <c:valAx>
        <c:axId val="83314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50"/>
                  <a:t>Total</a:t>
                </a:r>
                <a:r>
                  <a:rPr lang="en-IN" sz="1050" baseline="0"/>
                  <a:t> Sales</a:t>
                </a:r>
                <a:endParaRPr lang="en-IN" sz="105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818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[Aarambh Traders.xlsx]Profit Pivot!PivotTable4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Gross</a:t>
            </a:r>
            <a:r>
              <a:rPr lang="en-US" b="1" baseline="0"/>
              <a:t> Profit Growth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'Profit Pivot'!$B$1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'Profit Pivot'!$A$2:$A$20</c:f>
              <c:multiLvlStrCache>
                <c:ptCount val="12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  <c:pt idx="10">
                    <c:v>Aug</c:v>
                  </c:pt>
                  <c:pt idx="11">
                    <c:v>Sep</c:v>
                  </c:pt>
                </c:lvl>
                <c:lvl>
                  <c:pt idx="0">
                    <c:v>Qtr4</c:v>
                  </c:pt>
                  <c:pt idx="3">
                    <c:v>Qtr1</c:v>
                  </c:pt>
                  <c:pt idx="6">
                    <c:v>Qtr2</c:v>
                  </c:pt>
                  <c:pt idx="9">
                    <c:v>Qtr3</c:v>
                  </c:pt>
                </c:lvl>
                <c:lvl>
                  <c:pt idx="0">
                    <c:v>2023</c:v>
                  </c:pt>
                  <c:pt idx="3">
                    <c:v>2024</c:v>
                  </c:pt>
                </c:lvl>
              </c:multiLvlStrCache>
            </c:multiLvlStrRef>
          </c:cat>
          <c:val>
            <c:numRef>
              <c:f>'Profit Pivot'!$B$2:$B$20</c:f>
              <c:numCache>
                <c:formatCode>General</c:formatCode>
                <c:ptCount val="12"/>
                <c:pt idx="0">
                  <c:v>48868.244999999995</c:v>
                </c:pt>
                <c:pt idx="1">
                  <c:v>43552.219999999994</c:v>
                </c:pt>
                <c:pt idx="2">
                  <c:v>75444.000000000044</c:v>
                </c:pt>
                <c:pt idx="3">
                  <c:v>68914.654999999984</c:v>
                </c:pt>
                <c:pt idx="4">
                  <c:v>96608.849999999919</c:v>
                </c:pt>
                <c:pt idx="5">
                  <c:v>110115.3300000001</c:v>
                </c:pt>
                <c:pt idx="6">
                  <c:v>60100.059999999932</c:v>
                </c:pt>
                <c:pt idx="7">
                  <c:v>80617.710000000021</c:v>
                </c:pt>
                <c:pt idx="8">
                  <c:v>122914.90000000013</c:v>
                </c:pt>
                <c:pt idx="9">
                  <c:v>104993.00000000003</c:v>
                </c:pt>
                <c:pt idx="10">
                  <c:v>154956.79999999999</c:v>
                </c:pt>
                <c:pt idx="11">
                  <c:v>144904.34999999998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22-436E-8888-2B2D2E0CE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5975887"/>
        <c:axId val="1795976367"/>
      </c:barChart>
      <c:catAx>
        <c:axId val="17959758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200" b="1"/>
                  <a:t>Timeline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976367"/>
        <c:crosses val="autoZero"/>
        <c:auto val="1"/>
        <c:lblAlgn val="ctr"/>
        <c:lblOffset val="100"/>
        <c:noMultiLvlLbl val="0"/>
      </c:catAx>
      <c:valAx>
        <c:axId val="1795976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100" b="1"/>
                  <a:t>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975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[Aarambh Traders.xlsx]Profit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Margin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 Pivot'!$B$53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'Profit Pivot'!$A$54:$A$72</c:f>
              <c:multiLvlStrCache>
                <c:ptCount val="12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  <c:pt idx="10">
                    <c:v>Aug</c:v>
                  </c:pt>
                  <c:pt idx="11">
                    <c:v>Sep</c:v>
                  </c:pt>
                </c:lvl>
                <c:lvl>
                  <c:pt idx="0">
                    <c:v>Qtr4</c:v>
                  </c:pt>
                  <c:pt idx="3">
                    <c:v>Qtr1</c:v>
                  </c:pt>
                  <c:pt idx="6">
                    <c:v>Qtr2</c:v>
                  </c:pt>
                  <c:pt idx="9">
                    <c:v>Qtr3</c:v>
                  </c:pt>
                </c:lvl>
                <c:lvl>
                  <c:pt idx="0">
                    <c:v>2023</c:v>
                  </c:pt>
                  <c:pt idx="3">
                    <c:v>2024</c:v>
                  </c:pt>
                </c:lvl>
              </c:multiLvlStrCache>
            </c:multiLvlStrRef>
          </c:cat>
          <c:val>
            <c:numRef>
              <c:f>'Profit Pivot'!$B$54:$B$72</c:f>
              <c:numCache>
                <c:formatCode>0.00%</c:formatCode>
                <c:ptCount val="12"/>
                <c:pt idx="0">
                  <c:v>4.7619047619047609E-2</c:v>
                </c:pt>
                <c:pt idx="1">
                  <c:v>4.7619047619047589E-2</c:v>
                </c:pt>
                <c:pt idx="2">
                  <c:v>4.761904761904763E-2</c:v>
                </c:pt>
                <c:pt idx="3">
                  <c:v>4.7619047619047623E-2</c:v>
                </c:pt>
                <c:pt idx="4">
                  <c:v>4.7619047619047616E-2</c:v>
                </c:pt>
                <c:pt idx="5">
                  <c:v>4.7619047619047644E-2</c:v>
                </c:pt>
                <c:pt idx="6">
                  <c:v>1.8746174828715458E-2</c:v>
                </c:pt>
                <c:pt idx="7">
                  <c:v>3.3980731574719418E-2</c:v>
                </c:pt>
                <c:pt idx="8">
                  <c:v>4.8173845518609197E-2</c:v>
                </c:pt>
                <c:pt idx="9">
                  <c:v>4.8098082761122825E-2</c:v>
                </c:pt>
                <c:pt idx="10">
                  <c:v>4.8162371221582588E-2</c:v>
                </c:pt>
                <c:pt idx="11">
                  <c:v>4.8085692377902382E-2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F8-433D-A903-895EEFAF7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600784"/>
        <c:axId val="330602704"/>
      </c:lineChart>
      <c:catAx>
        <c:axId val="33060078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50" b="1"/>
                  <a:t>TImeline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602704"/>
        <c:crosses val="autoZero"/>
        <c:auto val="1"/>
        <c:lblAlgn val="ctr"/>
        <c:lblOffset val="100"/>
        <c:noMultiLvlLbl val="0"/>
      </c:catAx>
      <c:valAx>
        <c:axId val="33060270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50"/>
                  <a:t>Profit Margin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600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[Aarambh Traders.xlsx]Profit Pivot!PivotTable4</c:name>
    <c:fmtId val="2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Gross Profit Growth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22225" cap="rnd" cmpd="sng" algn="ctr">
            <a:solidFill>
              <a:schemeClr val="accent2">
                <a:lumMod val="75000"/>
              </a:schemeClr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solidFill>
                <a:schemeClr val="accent2">
                  <a:lumMod val="75000"/>
                </a:schemeClr>
              </a:solidFill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22225" cap="rnd" cmpd="sng" algn="ctr">
            <a:solidFill>
              <a:schemeClr val="accent2">
                <a:lumMod val="75000"/>
              </a:schemeClr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solidFill>
                <a:schemeClr val="accent2">
                  <a:lumMod val="75000"/>
                </a:schemeClr>
              </a:solidFill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>
            <a:solidFill>
              <a:schemeClr val="accent2">
                <a:lumMod val="75000"/>
              </a:schemeClr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solidFill>
                <a:schemeClr val="accent2">
                  <a:lumMod val="75000"/>
                </a:schemeClr>
              </a:solidFill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 Pivot'!$B$1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2">
                  <a:lumMod val="75000"/>
                </a:schemeClr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accent2">
                    <a:lumMod val="75000"/>
                  </a:schemeClr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'Profit Pivot'!$A$2:$A$20</c:f>
              <c:multiLvlStrCache>
                <c:ptCount val="12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  <c:pt idx="10">
                    <c:v>Aug</c:v>
                  </c:pt>
                  <c:pt idx="11">
                    <c:v>Sep</c:v>
                  </c:pt>
                </c:lvl>
                <c:lvl>
                  <c:pt idx="0">
                    <c:v>Qtr4</c:v>
                  </c:pt>
                  <c:pt idx="3">
                    <c:v>Qtr1</c:v>
                  </c:pt>
                  <c:pt idx="6">
                    <c:v>Qtr2</c:v>
                  </c:pt>
                  <c:pt idx="9">
                    <c:v>Qtr3</c:v>
                  </c:pt>
                </c:lvl>
                <c:lvl>
                  <c:pt idx="0">
                    <c:v>2023</c:v>
                  </c:pt>
                  <c:pt idx="3">
                    <c:v>2024</c:v>
                  </c:pt>
                </c:lvl>
              </c:multiLvlStrCache>
            </c:multiLvlStrRef>
          </c:cat>
          <c:val>
            <c:numRef>
              <c:f>'Profit Pivot'!$B$2:$B$20</c:f>
              <c:numCache>
                <c:formatCode>General</c:formatCode>
                <c:ptCount val="12"/>
                <c:pt idx="0">
                  <c:v>48868.244999999995</c:v>
                </c:pt>
                <c:pt idx="1">
                  <c:v>43552.219999999994</c:v>
                </c:pt>
                <c:pt idx="2">
                  <c:v>75444.000000000044</c:v>
                </c:pt>
                <c:pt idx="3">
                  <c:v>68914.654999999984</c:v>
                </c:pt>
                <c:pt idx="4">
                  <c:v>96608.849999999919</c:v>
                </c:pt>
                <c:pt idx="5">
                  <c:v>110115.3300000001</c:v>
                </c:pt>
                <c:pt idx="6">
                  <c:v>60100.059999999932</c:v>
                </c:pt>
                <c:pt idx="7">
                  <c:v>80617.710000000021</c:v>
                </c:pt>
                <c:pt idx="8">
                  <c:v>122914.90000000013</c:v>
                </c:pt>
                <c:pt idx="9">
                  <c:v>104993.00000000003</c:v>
                </c:pt>
                <c:pt idx="10">
                  <c:v>154956.79999999999</c:v>
                </c:pt>
                <c:pt idx="11">
                  <c:v>144904.34999999998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79-4727-BDE2-263BCB4D7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940671"/>
        <c:axId val="64943551"/>
      </c:lineChart>
      <c:catAx>
        <c:axId val="6494067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100"/>
                  <a:t>Timeline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43551"/>
        <c:crosses val="autoZero"/>
        <c:auto val="1"/>
        <c:lblAlgn val="ctr"/>
        <c:lblOffset val="100"/>
        <c:noMultiLvlLbl val="0"/>
      </c:catAx>
      <c:valAx>
        <c:axId val="6494355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50"/>
                  <a:t>Ttoal</a:t>
                </a:r>
                <a:r>
                  <a:rPr lang="en-IN" sz="1050" baseline="0"/>
                  <a:t> Profit</a:t>
                </a:r>
                <a:endParaRPr lang="en-IN" sz="105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40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[Aarambh Traders.xlsx]Profit Pivot!PivotTable14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Comparative Analysis of Profit, Sales, and Purchases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B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B050"/>
            </a:solidFill>
            <a:ln w="9525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B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B050"/>
            </a:solidFill>
            <a:ln w="9525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34925" cap="rnd">
            <a:solidFill>
              <a:srgbClr val="00B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B050"/>
            </a:solidFill>
            <a:ln w="9525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 Pivot'!$M$1</c:f>
              <c:strCache>
                <c:ptCount val="1"/>
                <c:pt idx="0">
                  <c:v>Sum of Gross Sales Value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'Profit Pivot'!$L$2:$L$20</c:f>
              <c:multiLvlStrCache>
                <c:ptCount val="12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  <c:pt idx="10">
                    <c:v>Aug</c:v>
                  </c:pt>
                  <c:pt idx="11">
                    <c:v>Sep</c:v>
                  </c:pt>
                </c:lvl>
                <c:lvl>
                  <c:pt idx="0">
                    <c:v>Qtr4</c:v>
                  </c:pt>
                  <c:pt idx="3">
                    <c:v>Qtr1</c:v>
                  </c:pt>
                  <c:pt idx="6">
                    <c:v>Qtr2</c:v>
                  </c:pt>
                  <c:pt idx="9">
                    <c:v>Qtr3</c:v>
                  </c:pt>
                </c:lvl>
                <c:lvl>
                  <c:pt idx="0">
                    <c:v>2023</c:v>
                  </c:pt>
                  <c:pt idx="3">
                    <c:v>2024</c:v>
                  </c:pt>
                </c:lvl>
              </c:multiLvlStrCache>
            </c:multiLvlStrRef>
          </c:cat>
          <c:val>
            <c:numRef>
              <c:f>'Profit Pivot'!$M$2:$M$20</c:f>
              <c:numCache>
                <c:formatCode>General</c:formatCode>
                <c:ptCount val="12"/>
                <c:pt idx="0">
                  <c:v>1026233.1449999999</c:v>
                </c:pt>
                <c:pt idx="1">
                  <c:v>914596.62000000011</c:v>
                </c:pt>
                <c:pt idx="2">
                  <c:v>1584324</c:v>
                </c:pt>
                <c:pt idx="3">
                  <c:v>1447207.7550000001</c:v>
                </c:pt>
                <c:pt idx="4">
                  <c:v>2028785.8499999999</c:v>
                </c:pt>
                <c:pt idx="5">
                  <c:v>2312421.9299999992</c:v>
                </c:pt>
                <c:pt idx="6">
                  <c:v>3181381.5600000005</c:v>
                </c:pt>
                <c:pt idx="7">
                  <c:v>2460162.21</c:v>
                </c:pt>
                <c:pt idx="8">
                  <c:v>2547852.7000000002</c:v>
                </c:pt>
                <c:pt idx="9">
                  <c:v>2181350.2000000002</c:v>
                </c:pt>
                <c:pt idx="10">
                  <c:v>3216588.0999999996</c:v>
                </c:pt>
                <c:pt idx="11">
                  <c:v>3009664.95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62-4401-9E0F-D3ECB9287F58}"/>
            </c:ext>
          </c:extLst>
        </c:ser>
        <c:ser>
          <c:idx val="1"/>
          <c:order val="1"/>
          <c:tx>
            <c:strRef>
              <c:f>'Profit Pivot'!$N$1</c:f>
              <c:strCache>
                <c:ptCount val="1"/>
                <c:pt idx="0">
                  <c:v>Sum of Gross Purchase Value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'Profit Pivot'!$L$2:$L$20</c:f>
              <c:multiLvlStrCache>
                <c:ptCount val="12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  <c:pt idx="10">
                    <c:v>Aug</c:v>
                  </c:pt>
                  <c:pt idx="11">
                    <c:v>Sep</c:v>
                  </c:pt>
                </c:lvl>
                <c:lvl>
                  <c:pt idx="0">
                    <c:v>Qtr4</c:v>
                  </c:pt>
                  <c:pt idx="3">
                    <c:v>Qtr1</c:v>
                  </c:pt>
                  <c:pt idx="6">
                    <c:v>Qtr2</c:v>
                  </c:pt>
                  <c:pt idx="9">
                    <c:v>Qtr3</c:v>
                  </c:pt>
                </c:lvl>
                <c:lvl>
                  <c:pt idx="0">
                    <c:v>2023</c:v>
                  </c:pt>
                  <c:pt idx="3">
                    <c:v>2024</c:v>
                  </c:pt>
                </c:lvl>
              </c:multiLvlStrCache>
            </c:multiLvlStrRef>
          </c:cat>
          <c:val>
            <c:numRef>
              <c:f>'Profit Pivot'!$N$2:$N$20</c:f>
              <c:numCache>
                <c:formatCode>General</c:formatCode>
                <c:ptCount val="12"/>
                <c:pt idx="0">
                  <c:v>977364.9</c:v>
                </c:pt>
                <c:pt idx="1">
                  <c:v>871044.39999999991</c:v>
                </c:pt>
                <c:pt idx="2">
                  <c:v>1508879.9999999998</c:v>
                </c:pt>
                <c:pt idx="3">
                  <c:v>1378293.1</c:v>
                </c:pt>
                <c:pt idx="4">
                  <c:v>1932176.9999999998</c:v>
                </c:pt>
                <c:pt idx="5">
                  <c:v>2202306.5999999996</c:v>
                </c:pt>
                <c:pt idx="6">
                  <c:v>3121281.4999999995</c:v>
                </c:pt>
                <c:pt idx="7">
                  <c:v>2379544.5</c:v>
                </c:pt>
                <c:pt idx="8">
                  <c:v>2424937.7999999998</c:v>
                </c:pt>
                <c:pt idx="9">
                  <c:v>2076357.2000000002</c:v>
                </c:pt>
                <c:pt idx="10">
                  <c:v>3061631.3</c:v>
                </c:pt>
                <c:pt idx="11">
                  <c:v>2864760.6000000006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62-4401-9E0F-D3ECB9287F58}"/>
            </c:ext>
          </c:extLst>
        </c:ser>
        <c:ser>
          <c:idx val="2"/>
          <c:order val="2"/>
          <c:tx>
            <c:strRef>
              <c:f>'Profit Pivot'!$O$1</c:f>
              <c:strCache>
                <c:ptCount val="1"/>
                <c:pt idx="0">
                  <c:v>Sum of Gross Profit</c:v>
                </c:pt>
              </c:strCache>
            </c:strRef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00B050"/>
              </a:solidFill>
              <a:ln w="9525">
                <a:solidFill>
                  <a:srgbClr val="00B05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'Profit Pivot'!$L$2:$L$20</c:f>
              <c:multiLvlStrCache>
                <c:ptCount val="12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  <c:pt idx="10">
                    <c:v>Aug</c:v>
                  </c:pt>
                  <c:pt idx="11">
                    <c:v>Sep</c:v>
                  </c:pt>
                </c:lvl>
                <c:lvl>
                  <c:pt idx="0">
                    <c:v>Qtr4</c:v>
                  </c:pt>
                  <c:pt idx="3">
                    <c:v>Qtr1</c:v>
                  </c:pt>
                  <c:pt idx="6">
                    <c:v>Qtr2</c:v>
                  </c:pt>
                  <c:pt idx="9">
                    <c:v>Qtr3</c:v>
                  </c:pt>
                </c:lvl>
                <c:lvl>
                  <c:pt idx="0">
                    <c:v>2023</c:v>
                  </c:pt>
                  <c:pt idx="3">
                    <c:v>2024</c:v>
                  </c:pt>
                </c:lvl>
              </c:multiLvlStrCache>
            </c:multiLvlStrRef>
          </c:cat>
          <c:val>
            <c:numRef>
              <c:f>'Profit Pivot'!$O$2:$O$20</c:f>
              <c:numCache>
                <c:formatCode>General</c:formatCode>
                <c:ptCount val="12"/>
                <c:pt idx="0">
                  <c:v>48868.244999999995</c:v>
                </c:pt>
                <c:pt idx="1">
                  <c:v>43552.219999999994</c:v>
                </c:pt>
                <c:pt idx="2">
                  <c:v>75444.000000000044</c:v>
                </c:pt>
                <c:pt idx="3">
                  <c:v>68914.654999999984</c:v>
                </c:pt>
                <c:pt idx="4">
                  <c:v>96608.849999999919</c:v>
                </c:pt>
                <c:pt idx="5">
                  <c:v>110115.3300000001</c:v>
                </c:pt>
                <c:pt idx="6">
                  <c:v>60100.059999999932</c:v>
                </c:pt>
                <c:pt idx="7">
                  <c:v>80617.710000000021</c:v>
                </c:pt>
                <c:pt idx="8">
                  <c:v>122914.90000000013</c:v>
                </c:pt>
                <c:pt idx="9">
                  <c:v>104993.00000000003</c:v>
                </c:pt>
                <c:pt idx="10">
                  <c:v>154956.79999999999</c:v>
                </c:pt>
                <c:pt idx="11">
                  <c:v>144904.34999999998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62-4401-9E0F-D3ECB9287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9513999"/>
        <c:axId val="1859511599"/>
      </c:lineChart>
      <c:catAx>
        <c:axId val="18595139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Timeline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511599"/>
        <c:crosses val="autoZero"/>
        <c:auto val="1"/>
        <c:lblAlgn val="ctr"/>
        <c:lblOffset val="100"/>
        <c:noMultiLvlLbl val="0"/>
      </c:catAx>
      <c:valAx>
        <c:axId val="185951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Total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513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[Aarambh Traders.xlsx]Credit Pivot!PivotTable6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6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Month-wise Credit Flow Analysis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'Credit Pivot'!$B$3</c:f>
              <c:strCache>
                <c:ptCount val="1"/>
                <c:pt idx="0">
                  <c:v>Sum of Payment Received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'Credit Pivot'!$A$4:$A$22</c:f>
              <c:multiLvlStrCache>
                <c:ptCount val="12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  <c:pt idx="10">
                    <c:v>Aug</c:v>
                  </c:pt>
                  <c:pt idx="11">
                    <c:v>Sep</c:v>
                  </c:pt>
                </c:lvl>
                <c:lvl>
                  <c:pt idx="0">
                    <c:v>Qtr4</c:v>
                  </c:pt>
                  <c:pt idx="3">
                    <c:v>Qtr1</c:v>
                  </c:pt>
                  <c:pt idx="6">
                    <c:v>Qtr2</c:v>
                  </c:pt>
                  <c:pt idx="9">
                    <c:v>Qtr3</c:v>
                  </c:pt>
                </c:lvl>
                <c:lvl>
                  <c:pt idx="0">
                    <c:v>2023</c:v>
                  </c:pt>
                  <c:pt idx="3">
                    <c:v>2024</c:v>
                  </c:pt>
                </c:lvl>
              </c:multiLvlStrCache>
            </c:multiLvlStrRef>
          </c:cat>
          <c:val>
            <c:numRef>
              <c:f>'Credit Pivot'!$B$4:$B$22</c:f>
              <c:numCache>
                <c:formatCode>"₹"\ #,##0.00</c:formatCode>
                <c:ptCount val="12"/>
                <c:pt idx="0">
                  <c:v>896549</c:v>
                </c:pt>
                <c:pt idx="1">
                  <c:v>899600</c:v>
                </c:pt>
                <c:pt idx="2">
                  <c:v>1409366</c:v>
                </c:pt>
                <c:pt idx="3">
                  <c:v>1505278.76</c:v>
                </c:pt>
                <c:pt idx="4">
                  <c:v>2015175</c:v>
                </c:pt>
                <c:pt idx="5">
                  <c:v>2324468</c:v>
                </c:pt>
                <c:pt idx="6">
                  <c:v>2921605.05</c:v>
                </c:pt>
                <c:pt idx="7">
                  <c:v>2434906.2000000002</c:v>
                </c:pt>
                <c:pt idx="8">
                  <c:v>2675157.4</c:v>
                </c:pt>
                <c:pt idx="9">
                  <c:v>2126743.6</c:v>
                </c:pt>
                <c:pt idx="10">
                  <c:v>2944832</c:v>
                </c:pt>
                <c:pt idx="11">
                  <c:v>3318580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18-4901-B868-4768A5D709B5}"/>
            </c:ext>
          </c:extLst>
        </c:ser>
        <c:ser>
          <c:idx val="1"/>
          <c:order val="1"/>
          <c:tx>
            <c:strRef>
              <c:f>'Credit Pivot'!$C$3</c:f>
              <c:strCache>
                <c:ptCount val="1"/>
                <c:pt idx="0">
                  <c:v>Sum of Credit Amount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'Credit Pivot'!$A$4:$A$22</c:f>
              <c:multiLvlStrCache>
                <c:ptCount val="12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  <c:pt idx="10">
                    <c:v>Aug</c:v>
                  </c:pt>
                  <c:pt idx="11">
                    <c:v>Sep</c:v>
                  </c:pt>
                </c:lvl>
                <c:lvl>
                  <c:pt idx="0">
                    <c:v>Qtr4</c:v>
                  </c:pt>
                  <c:pt idx="3">
                    <c:v>Qtr1</c:v>
                  </c:pt>
                  <c:pt idx="6">
                    <c:v>Qtr2</c:v>
                  </c:pt>
                  <c:pt idx="9">
                    <c:v>Qtr3</c:v>
                  </c:pt>
                </c:lvl>
                <c:lvl>
                  <c:pt idx="0">
                    <c:v>2023</c:v>
                  </c:pt>
                  <c:pt idx="3">
                    <c:v>2024</c:v>
                  </c:pt>
                </c:lvl>
              </c:multiLvlStrCache>
            </c:multiLvlStrRef>
          </c:cat>
          <c:val>
            <c:numRef>
              <c:f>'Credit Pivot'!$C$4:$C$22</c:f>
              <c:numCache>
                <c:formatCode>"₹"\ #,##0.00</c:formatCode>
                <c:ptCount val="12"/>
                <c:pt idx="0">
                  <c:v>1026233.145</c:v>
                </c:pt>
                <c:pt idx="1">
                  <c:v>914596.62000000023</c:v>
                </c:pt>
                <c:pt idx="2">
                  <c:v>1584323.9999999998</c:v>
                </c:pt>
                <c:pt idx="3">
                  <c:v>1447207.7549999999</c:v>
                </c:pt>
                <c:pt idx="4">
                  <c:v>2028785.8499999999</c:v>
                </c:pt>
                <c:pt idx="5">
                  <c:v>2312421.9300000002</c:v>
                </c:pt>
                <c:pt idx="6">
                  <c:v>3181381.5599999991</c:v>
                </c:pt>
                <c:pt idx="7">
                  <c:v>2460162.2100000004</c:v>
                </c:pt>
                <c:pt idx="8">
                  <c:v>2547852.7000000007</c:v>
                </c:pt>
                <c:pt idx="9">
                  <c:v>2181350.2000000007</c:v>
                </c:pt>
                <c:pt idx="10">
                  <c:v>3216588.1</c:v>
                </c:pt>
                <c:pt idx="11">
                  <c:v>3009664.95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18-4901-B868-4768A5D709B5}"/>
            </c:ext>
          </c:extLst>
        </c:ser>
        <c:ser>
          <c:idx val="2"/>
          <c:order val="2"/>
          <c:tx>
            <c:strRef>
              <c:f>'Credit Pivot'!$D$3</c:f>
              <c:strCache>
                <c:ptCount val="1"/>
                <c:pt idx="0">
                  <c:v>Sum of Oustanding Amount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'Credit Pivot'!$A$4:$A$22</c:f>
              <c:multiLvlStrCache>
                <c:ptCount val="12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  <c:pt idx="10">
                    <c:v>Aug</c:v>
                  </c:pt>
                  <c:pt idx="11">
                    <c:v>Sep</c:v>
                  </c:pt>
                </c:lvl>
                <c:lvl>
                  <c:pt idx="0">
                    <c:v>Qtr4</c:v>
                  </c:pt>
                  <c:pt idx="3">
                    <c:v>Qtr1</c:v>
                  </c:pt>
                  <c:pt idx="6">
                    <c:v>Qtr2</c:v>
                  </c:pt>
                  <c:pt idx="9">
                    <c:v>Qtr3</c:v>
                  </c:pt>
                </c:lvl>
                <c:lvl>
                  <c:pt idx="0">
                    <c:v>2023</c:v>
                  </c:pt>
                  <c:pt idx="3">
                    <c:v>2024</c:v>
                  </c:pt>
                </c:lvl>
              </c:multiLvlStrCache>
            </c:multiLvlStrRef>
          </c:cat>
          <c:val>
            <c:numRef>
              <c:f>'Credit Pivot'!$D$4:$D$22</c:f>
              <c:numCache>
                <c:formatCode>"₹"\ #,##0.00</c:formatCode>
                <c:ptCount val="12"/>
                <c:pt idx="0">
                  <c:v>468979.99499999994</c:v>
                </c:pt>
                <c:pt idx="1">
                  <c:v>472857.73999999987</c:v>
                </c:pt>
                <c:pt idx="2">
                  <c:v>1241491.3249999995</c:v>
                </c:pt>
                <c:pt idx="3">
                  <c:v>809645.62499999953</c:v>
                </c:pt>
                <c:pt idx="4">
                  <c:v>1675243.0299999996</c:v>
                </c:pt>
                <c:pt idx="5">
                  <c:v>1663693.2999999991</c:v>
                </c:pt>
                <c:pt idx="6">
                  <c:v>2523964.0499999989</c:v>
                </c:pt>
                <c:pt idx="7">
                  <c:v>1805354.1399999992</c:v>
                </c:pt>
                <c:pt idx="8">
                  <c:v>2016279.1399999983</c:v>
                </c:pt>
                <c:pt idx="9">
                  <c:v>1735786.6799999992</c:v>
                </c:pt>
                <c:pt idx="10">
                  <c:v>2341834.6500000004</c:v>
                </c:pt>
                <c:pt idx="11">
                  <c:v>2481610.814999999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18-4901-B868-4768A5D70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662960"/>
        <c:axId val="652660080"/>
      </c:lineChart>
      <c:catAx>
        <c:axId val="652662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50"/>
                  <a:t>Timeline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660080"/>
        <c:crosses val="autoZero"/>
        <c:auto val="1"/>
        <c:lblAlgn val="ctr"/>
        <c:lblOffset val="100"/>
        <c:noMultiLvlLbl val="0"/>
      </c:catAx>
      <c:valAx>
        <c:axId val="65266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Total</a:t>
                </a:r>
                <a:r>
                  <a:rPr lang="en-IN" baseline="0"/>
                  <a:t> Amount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</c:title>
        <c:numFmt formatCode="&quot;₹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662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[Aarambh Traders.xlsx]Credit Pivot!PivotTable8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Mode Of Payement</a:t>
            </a:r>
            <a:r>
              <a:rPr lang="en-US" baseline="0"/>
              <a:t> Distribution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solidFill>
            <a:schemeClr val="accent2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solidFill>
            <a:srgbClr val="92D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'Credit Pivot'!$B$26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3239-42E0-93F9-9A0D7C9D8B69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3239-42E0-93F9-9A0D7C9D8B6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'Credit Pivot'!$A$27:$A$30</c:f>
              <c:strCache>
                <c:ptCount val="3"/>
                <c:pt idx="0">
                  <c:v>Cash</c:v>
                </c:pt>
                <c:pt idx="1">
                  <c:v>Cheque</c:v>
                </c:pt>
                <c:pt idx="2">
                  <c:v>UPI</c:v>
                </c:pt>
              </c:strCache>
            </c:strRef>
          </c:cat>
          <c:val>
            <c:numRef>
              <c:f>'Credit Pivot'!$B$27:$B$30</c:f>
              <c:numCache>
                <c:formatCode>"₹"\ #,##0.00</c:formatCode>
                <c:ptCount val="3"/>
                <c:pt idx="0">
                  <c:v>6307217</c:v>
                </c:pt>
                <c:pt idx="1">
                  <c:v>9364900</c:v>
                </c:pt>
                <c:pt idx="2">
                  <c:v>9800144.0099999998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39-42E0-93F9-9A0D7C9D8B6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06562064"/>
        <c:axId val="1006560144"/>
      </c:barChart>
      <c:catAx>
        <c:axId val="1006562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50"/>
                  <a:t>Mode of payment</a:t>
                </a:r>
              </a:p>
            </c:rich>
          </c:tx>
          <c:layout>
            <c:manualLayout>
              <c:xMode val="edge"/>
              <c:yMode val="edge"/>
              <c:x val="0.48854046369203852"/>
              <c:y val="0.830557742782152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60144"/>
        <c:crosses val="autoZero"/>
        <c:auto val="1"/>
        <c:lblAlgn val="ctr"/>
        <c:lblOffset val="100"/>
        <c:noMultiLvlLbl val="0"/>
      </c:catAx>
      <c:valAx>
        <c:axId val="100656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/>
                  <a:t>Total</a:t>
                </a:r>
                <a:r>
                  <a:rPr lang="en-IN" sz="1000" b="1" baseline="0"/>
                  <a:t> Payment</a:t>
                </a:r>
                <a:endParaRPr lang="en-IN" sz="10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</c:title>
        <c:numFmt formatCode="&quot;₹&quot;\ 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62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[Aarambh Traders.xlsx]Sales Pivot!PivotTable8</c:name>
    <c:fmtId val="3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baseline="0"/>
              <a:t>Total Sales Chart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Pivot'!$B$1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'Sales Pivot'!$A$2:$A$20</c:f>
              <c:multiLvlStrCache>
                <c:ptCount val="12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  <c:pt idx="10">
                    <c:v>Aug</c:v>
                  </c:pt>
                  <c:pt idx="11">
                    <c:v>Sep</c:v>
                  </c:pt>
                </c:lvl>
                <c:lvl>
                  <c:pt idx="0">
                    <c:v>Qtr4</c:v>
                  </c:pt>
                  <c:pt idx="3">
                    <c:v>Qtr1</c:v>
                  </c:pt>
                  <c:pt idx="6">
                    <c:v>Qtr2</c:v>
                  </c:pt>
                  <c:pt idx="9">
                    <c:v>Qtr3</c:v>
                  </c:pt>
                </c:lvl>
                <c:lvl>
                  <c:pt idx="0">
                    <c:v>2023</c:v>
                  </c:pt>
                  <c:pt idx="3">
                    <c:v>2024</c:v>
                  </c:pt>
                </c:lvl>
              </c:multiLvlStrCache>
            </c:multiLvlStrRef>
          </c:cat>
          <c:val>
            <c:numRef>
              <c:f>'Sales Pivot'!$B$2:$B$20</c:f>
              <c:numCache>
                <c:formatCode>0.00</c:formatCode>
                <c:ptCount val="12"/>
                <c:pt idx="0">
                  <c:v>1026233.1450000001</c:v>
                </c:pt>
                <c:pt idx="1">
                  <c:v>914596.62</c:v>
                </c:pt>
                <c:pt idx="2">
                  <c:v>1584324.0000000009</c:v>
                </c:pt>
                <c:pt idx="3">
                  <c:v>1447207.7550000006</c:v>
                </c:pt>
                <c:pt idx="4">
                  <c:v>2028785.8500000003</c:v>
                </c:pt>
                <c:pt idx="5">
                  <c:v>2312421.9300000006</c:v>
                </c:pt>
                <c:pt idx="6">
                  <c:v>3181381.5599999963</c:v>
                </c:pt>
                <c:pt idx="7">
                  <c:v>2460162.209999999</c:v>
                </c:pt>
                <c:pt idx="8">
                  <c:v>2547852.7000000007</c:v>
                </c:pt>
                <c:pt idx="9">
                  <c:v>2181350.1999999997</c:v>
                </c:pt>
                <c:pt idx="10">
                  <c:v>3216588.0999999996</c:v>
                </c:pt>
                <c:pt idx="11">
                  <c:v>3009664.9499999983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B6-4987-AA53-B5119A008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96818303"/>
        <c:axId val="833146527"/>
      </c:barChart>
      <c:catAx>
        <c:axId val="5968183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50"/>
                  <a:t>TImeline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146527"/>
        <c:crosses val="autoZero"/>
        <c:auto val="1"/>
        <c:lblAlgn val="ctr"/>
        <c:lblOffset val="100"/>
        <c:noMultiLvlLbl val="0"/>
      </c:catAx>
      <c:valAx>
        <c:axId val="83314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50"/>
                  <a:t>Total</a:t>
                </a:r>
                <a:r>
                  <a:rPr lang="en-IN" sz="1050" baseline="0"/>
                  <a:t> Sales</a:t>
                </a:r>
                <a:endParaRPr lang="en-IN" sz="105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818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[Aarambh Traders.xlsx]Sales Pivot!PivotTable8</c:name>
    <c:fmtId val="6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Sales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Pivot'!$B$1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'Sales Pivot'!$A$2:$A$20</c:f>
              <c:multiLvlStrCache>
                <c:ptCount val="12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  <c:pt idx="10">
                    <c:v>Aug</c:v>
                  </c:pt>
                  <c:pt idx="11">
                    <c:v>Sep</c:v>
                  </c:pt>
                </c:lvl>
                <c:lvl>
                  <c:pt idx="0">
                    <c:v>Qtr4</c:v>
                  </c:pt>
                  <c:pt idx="3">
                    <c:v>Qtr1</c:v>
                  </c:pt>
                  <c:pt idx="6">
                    <c:v>Qtr2</c:v>
                  </c:pt>
                  <c:pt idx="9">
                    <c:v>Qtr3</c:v>
                  </c:pt>
                </c:lvl>
                <c:lvl>
                  <c:pt idx="0">
                    <c:v>2023</c:v>
                  </c:pt>
                  <c:pt idx="3">
                    <c:v>2024</c:v>
                  </c:pt>
                </c:lvl>
              </c:multiLvlStrCache>
            </c:multiLvlStrRef>
          </c:cat>
          <c:val>
            <c:numRef>
              <c:f>'Sales Pivot'!$B$2:$B$20</c:f>
              <c:numCache>
                <c:formatCode>0.00</c:formatCode>
                <c:ptCount val="12"/>
                <c:pt idx="0">
                  <c:v>1026233.1450000001</c:v>
                </c:pt>
                <c:pt idx="1">
                  <c:v>914596.62</c:v>
                </c:pt>
                <c:pt idx="2">
                  <c:v>1584324.0000000009</c:v>
                </c:pt>
                <c:pt idx="3">
                  <c:v>1447207.7550000006</c:v>
                </c:pt>
                <c:pt idx="4">
                  <c:v>2028785.8500000003</c:v>
                </c:pt>
                <c:pt idx="5">
                  <c:v>2312421.9300000006</c:v>
                </c:pt>
                <c:pt idx="6">
                  <c:v>3181381.5599999963</c:v>
                </c:pt>
                <c:pt idx="7">
                  <c:v>2460162.209999999</c:v>
                </c:pt>
                <c:pt idx="8">
                  <c:v>2547852.7000000007</c:v>
                </c:pt>
                <c:pt idx="9">
                  <c:v>2181350.1999999997</c:v>
                </c:pt>
                <c:pt idx="10">
                  <c:v>3216588.0999999996</c:v>
                </c:pt>
                <c:pt idx="11">
                  <c:v>3009664.9499999983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08-4048-8EC1-DEBAADE05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8945728"/>
        <c:axId val="1388946208"/>
      </c:lineChart>
      <c:catAx>
        <c:axId val="1388945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50"/>
                  <a:t>Timeline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946208"/>
        <c:crosses val="autoZero"/>
        <c:auto val="1"/>
        <c:lblAlgn val="ctr"/>
        <c:lblOffset val="100"/>
        <c:noMultiLvlLbl val="0"/>
      </c:catAx>
      <c:valAx>
        <c:axId val="138894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50" b="1"/>
                  <a:t>Total</a:t>
                </a:r>
                <a:r>
                  <a:rPr lang="en-IN" sz="1050" b="1" baseline="0"/>
                  <a:t>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945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Business Revenue Composition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A34-4665-ABAA-986B917B43C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A34-4665-ABAA-986B917B43C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A34-4665-ABAA-986B917B43C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'Profit Analysis'!$B$1:$D$1</c:f>
              <c:strCache>
                <c:ptCount val="3"/>
                <c:pt idx="0">
                  <c:v>Gross Sales Value</c:v>
                </c:pt>
                <c:pt idx="1">
                  <c:v>Gross Purchase Value</c:v>
                </c:pt>
                <c:pt idx="2">
                  <c:v>Gross Profit</c:v>
                </c:pt>
              </c:strCache>
            </c:strRef>
          </c:cat>
          <c:val>
            <c:numRef>
              <c:f>'Profit Analysis'!$B$368:$D$368</c:f>
              <c:numCache>
                <c:formatCode>General</c:formatCode>
                <c:ptCount val="3"/>
                <c:pt idx="0">
                  <c:v>25910569.019999996</c:v>
                </c:pt>
                <c:pt idx="1">
                  <c:v>24798578.899999984</c:v>
                </c:pt>
                <c:pt idx="2">
                  <c:v>1111990.1200000001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850-48F2-94B7-3D60574431B6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[Aarambh Traders.xlsx]Profit Pivot!PivotTable4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Gross Profit Growth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>
            <a:solidFill>
              <a:schemeClr val="accent2">
                <a:lumMod val="75000"/>
              </a:schemeClr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solidFill>
                <a:schemeClr val="accent2">
                  <a:lumMod val="75000"/>
                </a:schemeClr>
              </a:solidFill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 Pivot'!$B$1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2">
                  <a:lumMod val="75000"/>
                </a:schemeClr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accent2">
                    <a:lumMod val="75000"/>
                  </a:schemeClr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'Profit Pivot'!$A$2:$A$20</c:f>
              <c:multiLvlStrCache>
                <c:ptCount val="12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  <c:pt idx="10">
                    <c:v>Aug</c:v>
                  </c:pt>
                  <c:pt idx="11">
                    <c:v>Sep</c:v>
                  </c:pt>
                </c:lvl>
                <c:lvl>
                  <c:pt idx="0">
                    <c:v>Qtr4</c:v>
                  </c:pt>
                  <c:pt idx="3">
                    <c:v>Qtr1</c:v>
                  </c:pt>
                  <c:pt idx="6">
                    <c:v>Qtr2</c:v>
                  </c:pt>
                  <c:pt idx="9">
                    <c:v>Qtr3</c:v>
                  </c:pt>
                </c:lvl>
                <c:lvl>
                  <c:pt idx="0">
                    <c:v>2023</c:v>
                  </c:pt>
                  <c:pt idx="3">
                    <c:v>2024</c:v>
                  </c:pt>
                </c:lvl>
              </c:multiLvlStrCache>
            </c:multiLvlStrRef>
          </c:cat>
          <c:val>
            <c:numRef>
              <c:f>'Profit Pivot'!$B$2:$B$20</c:f>
              <c:numCache>
                <c:formatCode>General</c:formatCode>
                <c:ptCount val="12"/>
                <c:pt idx="0">
                  <c:v>48868.244999999995</c:v>
                </c:pt>
                <c:pt idx="1">
                  <c:v>43552.219999999994</c:v>
                </c:pt>
                <c:pt idx="2">
                  <c:v>75444.000000000044</c:v>
                </c:pt>
                <c:pt idx="3">
                  <c:v>68914.654999999984</c:v>
                </c:pt>
                <c:pt idx="4">
                  <c:v>96608.849999999919</c:v>
                </c:pt>
                <c:pt idx="5">
                  <c:v>110115.3300000001</c:v>
                </c:pt>
                <c:pt idx="6">
                  <c:v>60100.059999999932</c:v>
                </c:pt>
                <c:pt idx="7">
                  <c:v>80617.710000000021</c:v>
                </c:pt>
                <c:pt idx="8">
                  <c:v>122914.90000000013</c:v>
                </c:pt>
                <c:pt idx="9">
                  <c:v>104993.00000000003</c:v>
                </c:pt>
                <c:pt idx="10">
                  <c:v>154956.79999999999</c:v>
                </c:pt>
                <c:pt idx="11">
                  <c:v>144904.34999999998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E6-41F9-84D9-CB868EFC0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940671"/>
        <c:axId val="64943551"/>
      </c:lineChart>
      <c:catAx>
        <c:axId val="6494067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100"/>
                  <a:t>Timeline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43551"/>
        <c:crosses val="autoZero"/>
        <c:auto val="1"/>
        <c:lblAlgn val="ctr"/>
        <c:lblOffset val="100"/>
        <c:noMultiLvlLbl val="0"/>
      </c:catAx>
      <c:valAx>
        <c:axId val="6494355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50"/>
                  <a:t>Ttoal</a:t>
                </a:r>
                <a:r>
                  <a:rPr lang="en-IN" sz="1050" baseline="0"/>
                  <a:t> Profit</a:t>
                </a:r>
                <a:endParaRPr lang="en-IN" sz="105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40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[Aarambh Traders.xlsx]Profit Pivot!PivotTable14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Comparative Analysis of Profit, Sales, and Purchases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rgbClr val="00B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B050"/>
            </a:solidFill>
            <a:ln w="9525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 Pivot'!$M$1</c:f>
              <c:strCache>
                <c:ptCount val="1"/>
                <c:pt idx="0">
                  <c:v>Sum of Gross Sales Value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'Profit Pivot'!$L$2:$L$20</c:f>
              <c:multiLvlStrCache>
                <c:ptCount val="12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  <c:pt idx="10">
                    <c:v>Aug</c:v>
                  </c:pt>
                  <c:pt idx="11">
                    <c:v>Sep</c:v>
                  </c:pt>
                </c:lvl>
                <c:lvl>
                  <c:pt idx="0">
                    <c:v>Qtr4</c:v>
                  </c:pt>
                  <c:pt idx="3">
                    <c:v>Qtr1</c:v>
                  </c:pt>
                  <c:pt idx="6">
                    <c:v>Qtr2</c:v>
                  </c:pt>
                  <c:pt idx="9">
                    <c:v>Qtr3</c:v>
                  </c:pt>
                </c:lvl>
                <c:lvl>
                  <c:pt idx="0">
                    <c:v>2023</c:v>
                  </c:pt>
                  <c:pt idx="3">
                    <c:v>2024</c:v>
                  </c:pt>
                </c:lvl>
              </c:multiLvlStrCache>
            </c:multiLvlStrRef>
          </c:cat>
          <c:val>
            <c:numRef>
              <c:f>'Profit Pivot'!$M$2:$M$20</c:f>
              <c:numCache>
                <c:formatCode>General</c:formatCode>
                <c:ptCount val="12"/>
                <c:pt idx="0">
                  <c:v>1026233.1449999999</c:v>
                </c:pt>
                <c:pt idx="1">
                  <c:v>914596.62000000011</c:v>
                </c:pt>
                <c:pt idx="2">
                  <c:v>1584324</c:v>
                </c:pt>
                <c:pt idx="3">
                  <c:v>1447207.7550000001</c:v>
                </c:pt>
                <c:pt idx="4">
                  <c:v>2028785.8499999999</c:v>
                </c:pt>
                <c:pt idx="5">
                  <c:v>2312421.9299999992</c:v>
                </c:pt>
                <c:pt idx="6">
                  <c:v>3181381.5600000005</c:v>
                </c:pt>
                <c:pt idx="7">
                  <c:v>2460162.21</c:v>
                </c:pt>
                <c:pt idx="8">
                  <c:v>2547852.7000000002</c:v>
                </c:pt>
                <c:pt idx="9">
                  <c:v>2181350.2000000002</c:v>
                </c:pt>
                <c:pt idx="10">
                  <c:v>3216588.0999999996</c:v>
                </c:pt>
                <c:pt idx="11">
                  <c:v>3009664.95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AC-48ED-9FD4-AFAAC00F2818}"/>
            </c:ext>
          </c:extLst>
        </c:ser>
        <c:ser>
          <c:idx val="1"/>
          <c:order val="1"/>
          <c:tx>
            <c:strRef>
              <c:f>'Profit Pivot'!$N$1</c:f>
              <c:strCache>
                <c:ptCount val="1"/>
                <c:pt idx="0">
                  <c:v>Sum of Gross Purchase Value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'Profit Pivot'!$L$2:$L$20</c:f>
              <c:multiLvlStrCache>
                <c:ptCount val="12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  <c:pt idx="10">
                    <c:v>Aug</c:v>
                  </c:pt>
                  <c:pt idx="11">
                    <c:v>Sep</c:v>
                  </c:pt>
                </c:lvl>
                <c:lvl>
                  <c:pt idx="0">
                    <c:v>Qtr4</c:v>
                  </c:pt>
                  <c:pt idx="3">
                    <c:v>Qtr1</c:v>
                  </c:pt>
                  <c:pt idx="6">
                    <c:v>Qtr2</c:v>
                  </c:pt>
                  <c:pt idx="9">
                    <c:v>Qtr3</c:v>
                  </c:pt>
                </c:lvl>
                <c:lvl>
                  <c:pt idx="0">
                    <c:v>2023</c:v>
                  </c:pt>
                  <c:pt idx="3">
                    <c:v>2024</c:v>
                  </c:pt>
                </c:lvl>
              </c:multiLvlStrCache>
            </c:multiLvlStrRef>
          </c:cat>
          <c:val>
            <c:numRef>
              <c:f>'Profit Pivot'!$N$2:$N$20</c:f>
              <c:numCache>
                <c:formatCode>General</c:formatCode>
                <c:ptCount val="12"/>
                <c:pt idx="0">
                  <c:v>977364.9</c:v>
                </c:pt>
                <c:pt idx="1">
                  <c:v>871044.39999999991</c:v>
                </c:pt>
                <c:pt idx="2">
                  <c:v>1508879.9999999998</c:v>
                </c:pt>
                <c:pt idx="3">
                  <c:v>1378293.1</c:v>
                </c:pt>
                <c:pt idx="4">
                  <c:v>1932176.9999999998</c:v>
                </c:pt>
                <c:pt idx="5">
                  <c:v>2202306.5999999996</c:v>
                </c:pt>
                <c:pt idx="6">
                  <c:v>3121281.4999999995</c:v>
                </c:pt>
                <c:pt idx="7">
                  <c:v>2379544.5</c:v>
                </c:pt>
                <c:pt idx="8">
                  <c:v>2424937.7999999998</c:v>
                </c:pt>
                <c:pt idx="9">
                  <c:v>2076357.2000000002</c:v>
                </c:pt>
                <c:pt idx="10">
                  <c:v>3061631.3</c:v>
                </c:pt>
                <c:pt idx="11">
                  <c:v>2864760.6000000006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AC-48ED-9FD4-AFAAC00F2818}"/>
            </c:ext>
          </c:extLst>
        </c:ser>
        <c:ser>
          <c:idx val="2"/>
          <c:order val="2"/>
          <c:tx>
            <c:strRef>
              <c:f>'Profit Pivot'!$O$1</c:f>
              <c:strCache>
                <c:ptCount val="1"/>
                <c:pt idx="0">
                  <c:v>Sum of Gross Profit</c:v>
                </c:pt>
              </c:strCache>
            </c:strRef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00B050"/>
              </a:solidFill>
              <a:ln w="9525">
                <a:solidFill>
                  <a:srgbClr val="00B05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'Profit Pivot'!$L$2:$L$20</c:f>
              <c:multiLvlStrCache>
                <c:ptCount val="12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  <c:pt idx="10">
                    <c:v>Aug</c:v>
                  </c:pt>
                  <c:pt idx="11">
                    <c:v>Sep</c:v>
                  </c:pt>
                </c:lvl>
                <c:lvl>
                  <c:pt idx="0">
                    <c:v>Qtr4</c:v>
                  </c:pt>
                  <c:pt idx="3">
                    <c:v>Qtr1</c:v>
                  </c:pt>
                  <c:pt idx="6">
                    <c:v>Qtr2</c:v>
                  </c:pt>
                  <c:pt idx="9">
                    <c:v>Qtr3</c:v>
                  </c:pt>
                </c:lvl>
                <c:lvl>
                  <c:pt idx="0">
                    <c:v>2023</c:v>
                  </c:pt>
                  <c:pt idx="3">
                    <c:v>2024</c:v>
                  </c:pt>
                </c:lvl>
              </c:multiLvlStrCache>
            </c:multiLvlStrRef>
          </c:cat>
          <c:val>
            <c:numRef>
              <c:f>'Profit Pivot'!$O$2:$O$20</c:f>
              <c:numCache>
                <c:formatCode>General</c:formatCode>
                <c:ptCount val="12"/>
                <c:pt idx="0">
                  <c:v>48868.244999999995</c:v>
                </c:pt>
                <c:pt idx="1">
                  <c:v>43552.219999999994</c:v>
                </c:pt>
                <c:pt idx="2">
                  <c:v>75444.000000000044</c:v>
                </c:pt>
                <c:pt idx="3">
                  <c:v>68914.654999999984</c:v>
                </c:pt>
                <c:pt idx="4">
                  <c:v>96608.849999999919</c:v>
                </c:pt>
                <c:pt idx="5">
                  <c:v>110115.3300000001</c:v>
                </c:pt>
                <c:pt idx="6">
                  <c:v>60100.059999999932</c:v>
                </c:pt>
                <c:pt idx="7">
                  <c:v>80617.710000000021</c:v>
                </c:pt>
                <c:pt idx="8">
                  <c:v>122914.90000000013</c:v>
                </c:pt>
                <c:pt idx="9">
                  <c:v>104993.00000000003</c:v>
                </c:pt>
                <c:pt idx="10">
                  <c:v>154956.79999999999</c:v>
                </c:pt>
                <c:pt idx="11">
                  <c:v>144904.34999999998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AC-48ED-9FD4-AFAAC00F2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9513999"/>
        <c:axId val="1859511599"/>
      </c:lineChart>
      <c:catAx>
        <c:axId val="18595139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Timeline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511599"/>
        <c:crosses val="autoZero"/>
        <c:auto val="1"/>
        <c:lblAlgn val="ctr"/>
        <c:lblOffset val="100"/>
        <c:noMultiLvlLbl val="0"/>
      </c:catAx>
      <c:valAx>
        <c:axId val="185951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Total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513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[Aarambh Traders.xlsx]Credit Pivot!PivotTable6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6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Month-wise Credit Flow Analysis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'Credit Pivot'!$B$3</c:f>
              <c:strCache>
                <c:ptCount val="1"/>
                <c:pt idx="0">
                  <c:v>Sum of Payment Received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'Credit Pivot'!$A$4:$A$22</c:f>
              <c:multiLvlStrCache>
                <c:ptCount val="12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  <c:pt idx="10">
                    <c:v>Aug</c:v>
                  </c:pt>
                  <c:pt idx="11">
                    <c:v>Sep</c:v>
                  </c:pt>
                </c:lvl>
                <c:lvl>
                  <c:pt idx="0">
                    <c:v>Qtr4</c:v>
                  </c:pt>
                  <c:pt idx="3">
                    <c:v>Qtr1</c:v>
                  </c:pt>
                  <c:pt idx="6">
                    <c:v>Qtr2</c:v>
                  </c:pt>
                  <c:pt idx="9">
                    <c:v>Qtr3</c:v>
                  </c:pt>
                </c:lvl>
                <c:lvl>
                  <c:pt idx="0">
                    <c:v>2023</c:v>
                  </c:pt>
                  <c:pt idx="3">
                    <c:v>2024</c:v>
                  </c:pt>
                </c:lvl>
              </c:multiLvlStrCache>
            </c:multiLvlStrRef>
          </c:cat>
          <c:val>
            <c:numRef>
              <c:f>'Credit Pivot'!$B$4:$B$22</c:f>
              <c:numCache>
                <c:formatCode>"₹"\ #,##0.00</c:formatCode>
                <c:ptCount val="12"/>
                <c:pt idx="0">
                  <c:v>896549</c:v>
                </c:pt>
                <c:pt idx="1">
                  <c:v>899600</c:v>
                </c:pt>
                <c:pt idx="2">
                  <c:v>1409366</c:v>
                </c:pt>
                <c:pt idx="3">
                  <c:v>1505278.76</c:v>
                </c:pt>
                <c:pt idx="4">
                  <c:v>2015175</c:v>
                </c:pt>
                <c:pt idx="5">
                  <c:v>2324468</c:v>
                </c:pt>
                <c:pt idx="6">
                  <c:v>2921605.05</c:v>
                </c:pt>
                <c:pt idx="7">
                  <c:v>2434906.2000000002</c:v>
                </c:pt>
                <c:pt idx="8">
                  <c:v>2675157.4</c:v>
                </c:pt>
                <c:pt idx="9">
                  <c:v>2126743.6</c:v>
                </c:pt>
                <c:pt idx="10">
                  <c:v>2944832</c:v>
                </c:pt>
                <c:pt idx="11">
                  <c:v>3318580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B1-4E42-BF71-6EBC4F83750A}"/>
            </c:ext>
          </c:extLst>
        </c:ser>
        <c:ser>
          <c:idx val="1"/>
          <c:order val="1"/>
          <c:tx>
            <c:strRef>
              <c:f>'Credit Pivot'!$C$3</c:f>
              <c:strCache>
                <c:ptCount val="1"/>
                <c:pt idx="0">
                  <c:v>Sum of Credit Amount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'Credit Pivot'!$A$4:$A$22</c:f>
              <c:multiLvlStrCache>
                <c:ptCount val="12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  <c:pt idx="10">
                    <c:v>Aug</c:v>
                  </c:pt>
                  <c:pt idx="11">
                    <c:v>Sep</c:v>
                  </c:pt>
                </c:lvl>
                <c:lvl>
                  <c:pt idx="0">
                    <c:v>Qtr4</c:v>
                  </c:pt>
                  <c:pt idx="3">
                    <c:v>Qtr1</c:v>
                  </c:pt>
                  <c:pt idx="6">
                    <c:v>Qtr2</c:v>
                  </c:pt>
                  <c:pt idx="9">
                    <c:v>Qtr3</c:v>
                  </c:pt>
                </c:lvl>
                <c:lvl>
                  <c:pt idx="0">
                    <c:v>2023</c:v>
                  </c:pt>
                  <c:pt idx="3">
                    <c:v>2024</c:v>
                  </c:pt>
                </c:lvl>
              </c:multiLvlStrCache>
            </c:multiLvlStrRef>
          </c:cat>
          <c:val>
            <c:numRef>
              <c:f>'Credit Pivot'!$C$4:$C$22</c:f>
              <c:numCache>
                <c:formatCode>"₹"\ #,##0.00</c:formatCode>
                <c:ptCount val="12"/>
                <c:pt idx="0">
                  <c:v>1026233.145</c:v>
                </c:pt>
                <c:pt idx="1">
                  <c:v>914596.62000000023</c:v>
                </c:pt>
                <c:pt idx="2">
                  <c:v>1584323.9999999998</c:v>
                </c:pt>
                <c:pt idx="3">
                  <c:v>1447207.7549999999</c:v>
                </c:pt>
                <c:pt idx="4">
                  <c:v>2028785.8499999999</c:v>
                </c:pt>
                <c:pt idx="5">
                  <c:v>2312421.9300000002</c:v>
                </c:pt>
                <c:pt idx="6">
                  <c:v>3181381.5599999991</c:v>
                </c:pt>
                <c:pt idx="7">
                  <c:v>2460162.2100000004</c:v>
                </c:pt>
                <c:pt idx="8">
                  <c:v>2547852.7000000007</c:v>
                </c:pt>
                <c:pt idx="9">
                  <c:v>2181350.2000000007</c:v>
                </c:pt>
                <c:pt idx="10">
                  <c:v>3216588.1</c:v>
                </c:pt>
                <c:pt idx="11">
                  <c:v>3009664.95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B1-4E42-BF71-6EBC4F83750A}"/>
            </c:ext>
          </c:extLst>
        </c:ser>
        <c:ser>
          <c:idx val="2"/>
          <c:order val="2"/>
          <c:tx>
            <c:strRef>
              <c:f>'Credit Pivot'!$D$3</c:f>
              <c:strCache>
                <c:ptCount val="1"/>
                <c:pt idx="0">
                  <c:v>Sum of Oustanding Amount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'Credit Pivot'!$A$4:$A$22</c:f>
              <c:multiLvlStrCache>
                <c:ptCount val="12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  <c:pt idx="10">
                    <c:v>Aug</c:v>
                  </c:pt>
                  <c:pt idx="11">
                    <c:v>Sep</c:v>
                  </c:pt>
                </c:lvl>
                <c:lvl>
                  <c:pt idx="0">
                    <c:v>Qtr4</c:v>
                  </c:pt>
                  <c:pt idx="3">
                    <c:v>Qtr1</c:v>
                  </c:pt>
                  <c:pt idx="6">
                    <c:v>Qtr2</c:v>
                  </c:pt>
                  <c:pt idx="9">
                    <c:v>Qtr3</c:v>
                  </c:pt>
                </c:lvl>
                <c:lvl>
                  <c:pt idx="0">
                    <c:v>2023</c:v>
                  </c:pt>
                  <c:pt idx="3">
                    <c:v>2024</c:v>
                  </c:pt>
                </c:lvl>
              </c:multiLvlStrCache>
            </c:multiLvlStrRef>
          </c:cat>
          <c:val>
            <c:numRef>
              <c:f>'Credit Pivot'!$D$4:$D$22</c:f>
              <c:numCache>
                <c:formatCode>"₹"\ #,##0.00</c:formatCode>
                <c:ptCount val="12"/>
                <c:pt idx="0">
                  <c:v>468979.99499999994</c:v>
                </c:pt>
                <c:pt idx="1">
                  <c:v>472857.73999999987</c:v>
                </c:pt>
                <c:pt idx="2">
                  <c:v>1241491.3249999995</c:v>
                </c:pt>
                <c:pt idx="3">
                  <c:v>809645.62499999953</c:v>
                </c:pt>
                <c:pt idx="4">
                  <c:v>1675243.0299999996</c:v>
                </c:pt>
                <c:pt idx="5">
                  <c:v>1663693.2999999991</c:v>
                </c:pt>
                <c:pt idx="6">
                  <c:v>2523964.0499999989</c:v>
                </c:pt>
                <c:pt idx="7">
                  <c:v>1805354.1399999992</c:v>
                </c:pt>
                <c:pt idx="8">
                  <c:v>2016279.1399999983</c:v>
                </c:pt>
                <c:pt idx="9">
                  <c:v>1735786.6799999992</c:v>
                </c:pt>
                <c:pt idx="10">
                  <c:v>2341834.6500000004</c:v>
                </c:pt>
                <c:pt idx="11">
                  <c:v>2481610.814999999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B1-4E42-BF71-6EBC4F837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662960"/>
        <c:axId val="652660080"/>
      </c:lineChart>
      <c:catAx>
        <c:axId val="652662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50"/>
                  <a:t>Timeline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660080"/>
        <c:crosses val="autoZero"/>
        <c:auto val="1"/>
        <c:lblAlgn val="ctr"/>
        <c:lblOffset val="100"/>
        <c:noMultiLvlLbl val="0"/>
      </c:catAx>
      <c:valAx>
        <c:axId val="65266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Total</a:t>
                </a:r>
                <a:r>
                  <a:rPr lang="en-IN" baseline="0"/>
                  <a:t> Amount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</c:title>
        <c:numFmt formatCode="&quot;₹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66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Mode</a:t>
            </a:r>
            <a:r>
              <a:rPr lang="en-US" baseline="0"/>
              <a:t> of Payment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'Credit Analysis'!$J$2</c:f>
              <c:strCache>
                <c:ptCount val="1"/>
                <c:pt idx="0">
                  <c:v>Total Payment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C7E-4B0C-B044-EC719225CD9D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C7E-4B0C-B044-EC719225CD9D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C7E-4B0C-B044-EC719225CD9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'Credit Analysis'!$I$3:$I$5</c:f>
              <c:strCache>
                <c:ptCount val="3"/>
                <c:pt idx="0">
                  <c:v>Cash</c:v>
                </c:pt>
                <c:pt idx="1">
                  <c:v>Cheque</c:v>
                </c:pt>
                <c:pt idx="2">
                  <c:v>UPI</c:v>
                </c:pt>
              </c:strCache>
            </c:strRef>
          </c:cat>
          <c:val>
            <c:numRef>
              <c:f>'Credit Analysis'!$J$3:$J$5</c:f>
              <c:numCache>
                <c:formatCode>"₹"\ #,##0.00</c:formatCode>
                <c:ptCount val="3"/>
                <c:pt idx="0">
                  <c:v>6307217</c:v>
                </c:pt>
                <c:pt idx="1">
                  <c:v>9364900</c:v>
                </c:pt>
                <c:pt idx="2">
                  <c:v>9800144.0099999998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C7E-4B0C-B044-EC719225C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[Aarambh Traders.xlsx]Inventory Analysis!PivotTable1</c:name>
    <c:fmtId val="9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Saled Distribution Per Qtr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393432937647372E-3"/>
              <c:y val="-1.525122219662648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4.2963701630160521E-2"/>
              <c:y val="6.349578096871347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4978038286177482E-3"/>
              <c:y val="1.181414079363860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0475834202248218E-2"/>
              <c:y val="1.76115761004035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4.2963701630160521E-2"/>
              <c:y val="6.349578096871347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4978038286177482E-3"/>
              <c:y val="1.181414079363860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0475834202248218E-2"/>
              <c:y val="1.76115761004035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393432937647372E-3"/>
              <c:y val="-1.525122219662648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4.2963701630160521E-2"/>
              <c:y val="6.349578096871347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4978038286177482E-3"/>
              <c:y val="1.181414079363860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0475834202248218E-2"/>
              <c:y val="1.76115761004035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393432937647372E-3"/>
              <c:y val="-1.525122219662648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'Inventory Analysis'!$N$2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98E-4CFB-893C-5F9536DF3C4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98E-4CFB-893C-5F9536DF3C4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98E-4CFB-893C-5F9536DF3C40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98E-4CFB-893C-5F9536DF3C40}"/>
              </c:ext>
            </c:extLst>
          </c:dPt>
          <c:dLbls>
            <c:dLbl>
              <c:idx val="0"/>
              <c:layout>
                <c:manualLayout>
                  <c:x val="4.2963701630160521E-2"/>
                  <c:y val="6.349578096871347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8E-4CFB-893C-5F9536DF3C40}"/>
                </c:ext>
              </c:extLst>
            </c:dLbl>
            <c:dLbl>
              <c:idx val="1"/>
              <c:layout>
                <c:manualLayout>
                  <c:x val="9.4978038286177482E-3"/>
                  <c:y val="1.181414079363860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8E-4CFB-893C-5F9536DF3C40}"/>
                </c:ext>
              </c:extLst>
            </c:dLbl>
            <c:dLbl>
              <c:idx val="2"/>
              <c:layout>
                <c:manualLayout>
                  <c:x val="-3.0475834202248218E-2"/>
                  <c:y val="1.761157610040356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8E-4CFB-893C-5F9536DF3C40}"/>
                </c:ext>
              </c:extLst>
            </c:dLbl>
            <c:dLbl>
              <c:idx val="3"/>
              <c:layout>
                <c:manualLayout>
                  <c:x val="-1.9393432937647372E-3"/>
                  <c:y val="-1.525122219662648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98E-4CFB-893C-5F9536DF3C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'Inventory Analysis'!$M$3:$M$9</c:f>
              <c:multiLvlStrCache>
                <c:ptCount val="4"/>
                <c:lvl>
                  <c:pt idx="0">
                    <c:v>Qtr4</c:v>
                  </c:pt>
                  <c:pt idx="1">
                    <c:v>Qtr1</c:v>
                  </c:pt>
                  <c:pt idx="2">
                    <c:v>Qtr2</c:v>
                  </c:pt>
                  <c:pt idx="3">
                    <c:v>Qtr3</c:v>
                  </c:pt>
                </c:lvl>
                <c:lvl>
                  <c:pt idx="0">
                    <c:v>2023</c:v>
                  </c:pt>
                  <c:pt idx="1">
                    <c:v>2024</c:v>
                  </c:pt>
                </c:lvl>
              </c:multiLvlStrCache>
            </c:multiLvlStrRef>
          </c:cat>
          <c:val>
            <c:numRef>
              <c:f>'Inventory Analysis'!$N$3:$N$9</c:f>
              <c:numCache>
                <c:formatCode>0.00</c:formatCode>
                <c:ptCount val="4"/>
                <c:pt idx="0">
                  <c:v>3525153.7650000011</c:v>
                </c:pt>
                <c:pt idx="1">
                  <c:v>5788415.5349999927</c:v>
                </c:pt>
                <c:pt idx="2">
                  <c:v>8189396.4699999942</c:v>
                </c:pt>
                <c:pt idx="3">
                  <c:v>8407603.2500000037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98E-4CFB-893C-5F9536DF3C40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[Aarambh Traders.xlsx]Credit Pivot!PivotTable8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Mode Of Payement</a:t>
            </a:r>
            <a:r>
              <a:rPr lang="en-US" baseline="0"/>
              <a:t> Distribution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solidFill>
            <a:schemeClr val="accent2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solidFill>
            <a:srgbClr val="92D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solidFill>
            <a:schemeClr val="accent2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92D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solidFill>
            <a:schemeClr val="accent2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92D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'Credit Pivot'!$B$26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6D7-47CE-8390-356ABF6DD6CD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6D7-47CE-8390-356ABF6DD6C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'Credit Pivot'!$A$27:$A$30</c:f>
              <c:strCache>
                <c:ptCount val="3"/>
                <c:pt idx="0">
                  <c:v>Cash</c:v>
                </c:pt>
                <c:pt idx="1">
                  <c:v>Cheque</c:v>
                </c:pt>
                <c:pt idx="2">
                  <c:v>UPI</c:v>
                </c:pt>
              </c:strCache>
            </c:strRef>
          </c:cat>
          <c:val>
            <c:numRef>
              <c:f>'Credit Pivot'!$B$27:$B$30</c:f>
              <c:numCache>
                <c:formatCode>"₹"\ #,##0.00</c:formatCode>
                <c:ptCount val="3"/>
                <c:pt idx="0">
                  <c:v>6307217</c:v>
                </c:pt>
                <c:pt idx="1">
                  <c:v>9364900</c:v>
                </c:pt>
                <c:pt idx="2">
                  <c:v>9800144.0099999998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D7-47CE-8390-356ABF6DD6C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06562064"/>
        <c:axId val="1006560144"/>
      </c:barChart>
      <c:catAx>
        <c:axId val="1006562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50"/>
                  <a:t>Mode of payment</a:t>
                </a:r>
              </a:p>
            </c:rich>
          </c:tx>
          <c:layout>
            <c:manualLayout>
              <c:xMode val="edge"/>
              <c:yMode val="edge"/>
              <c:x val="0.48854046369203852"/>
              <c:y val="0.830557742782152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60144"/>
        <c:crosses val="autoZero"/>
        <c:auto val="1"/>
        <c:lblAlgn val="ctr"/>
        <c:lblOffset val="100"/>
        <c:noMultiLvlLbl val="0"/>
      </c:catAx>
      <c:valAx>
        <c:axId val="100656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/>
                  <a:t>Total</a:t>
                </a:r>
                <a:r>
                  <a:rPr lang="en-IN" sz="1000" b="1" baseline="0"/>
                  <a:t> Payment</a:t>
                </a:r>
                <a:endParaRPr lang="en-IN" sz="10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</c:title>
        <c:numFmt formatCode="&quot;₹&quot;\ 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62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[Aarambh Traders.xlsx]Profit Pivot!PivotTable1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Margin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 Pivot'!$B$53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'Profit Pivot'!$A$54:$A$72</c:f>
              <c:multiLvlStrCache>
                <c:ptCount val="12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  <c:pt idx="10">
                    <c:v>Aug</c:v>
                  </c:pt>
                  <c:pt idx="11">
                    <c:v>Sep</c:v>
                  </c:pt>
                </c:lvl>
                <c:lvl>
                  <c:pt idx="0">
                    <c:v>Qtr4</c:v>
                  </c:pt>
                  <c:pt idx="3">
                    <c:v>Qtr1</c:v>
                  </c:pt>
                  <c:pt idx="6">
                    <c:v>Qtr2</c:v>
                  </c:pt>
                  <c:pt idx="9">
                    <c:v>Qtr3</c:v>
                  </c:pt>
                </c:lvl>
                <c:lvl>
                  <c:pt idx="0">
                    <c:v>2023</c:v>
                  </c:pt>
                  <c:pt idx="3">
                    <c:v>2024</c:v>
                  </c:pt>
                </c:lvl>
              </c:multiLvlStrCache>
            </c:multiLvlStrRef>
          </c:cat>
          <c:val>
            <c:numRef>
              <c:f>'Profit Pivot'!$B$54:$B$72</c:f>
              <c:numCache>
                <c:formatCode>0.00%</c:formatCode>
                <c:ptCount val="12"/>
                <c:pt idx="0">
                  <c:v>4.7619047619047609E-2</c:v>
                </c:pt>
                <c:pt idx="1">
                  <c:v>4.7619047619047589E-2</c:v>
                </c:pt>
                <c:pt idx="2">
                  <c:v>4.761904761904763E-2</c:v>
                </c:pt>
                <c:pt idx="3">
                  <c:v>4.7619047619047623E-2</c:v>
                </c:pt>
                <c:pt idx="4">
                  <c:v>4.7619047619047616E-2</c:v>
                </c:pt>
                <c:pt idx="5">
                  <c:v>4.7619047619047644E-2</c:v>
                </c:pt>
                <c:pt idx="6">
                  <c:v>1.8746174828715458E-2</c:v>
                </c:pt>
                <c:pt idx="7">
                  <c:v>3.3980731574719418E-2</c:v>
                </c:pt>
                <c:pt idx="8">
                  <c:v>4.8173845518609197E-2</c:v>
                </c:pt>
                <c:pt idx="9">
                  <c:v>4.8098082761122825E-2</c:v>
                </c:pt>
                <c:pt idx="10">
                  <c:v>4.8162371221582588E-2</c:v>
                </c:pt>
                <c:pt idx="11">
                  <c:v>4.8085692377902382E-2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3A-4A39-A3C8-474FF1320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600784"/>
        <c:axId val="330602704"/>
      </c:lineChart>
      <c:catAx>
        <c:axId val="33060078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50" b="1"/>
                  <a:t>TImeline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602704"/>
        <c:crosses val="autoZero"/>
        <c:auto val="1"/>
        <c:lblAlgn val="ctr"/>
        <c:lblOffset val="100"/>
        <c:noMultiLvlLbl val="0"/>
      </c:catAx>
      <c:valAx>
        <c:axId val="33060270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50"/>
                  <a:t>Profit Margin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600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Pareto Chart of SKUs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baseline="0">
              <a:solidFill>
                <a:sysClr val="windowText" lastClr="000000"/>
              </a:solidFill>
              <a:latin typeface="Calibri" panose="020F0502020204030204"/>
            </a:rPr>
            <a:t>Pareto Chart of SKUs</a:t>
          </a:r>
        </a:p>
      </cx:txPr>
    </cx:title>
    <cx:plotArea>
      <cx:plotAreaRegion>
        <cx:series layoutId="clusteredColumn" uniqueId="{0B24B0C9-2F8A-4031-B1BB-F0447753B8A1}">
          <cx:tx>
            <cx:txData>
              <cx:f>_xlchart.v1.1</cx:f>
              <cx:v>Total Sales</cx:v>
            </cx:txData>
          </cx:tx>
          <cx:dataId val="0"/>
          <cx:layoutPr>
            <cx:aggregation/>
          </cx:layoutPr>
          <cx:axisId val="1"/>
        </cx:series>
        <cx:series layoutId="paretoLine" ownerIdx="0" uniqueId="{2FF4E8F9-863A-4BE9-B2E3-2EC3E237A2F0}">
          <cx:axisId val="2"/>
        </cx:series>
      </cx:plotAreaRegion>
      <cx:axis id="0">
        <cx:catScaling gapWidth="0"/>
        <cx:title>
          <cx:tx>
            <cx:txData>
              <cx:v>SKU Name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105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SKU Name</a:t>
              </a:r>
            </a:p>
          </cx:txPr>
        </cx:title>
        <cx:tickLabels/>
      </cx:axis>
      <cx:axis id="1">
        <cx:valScaling/>
        <cx:title>
          <cx:tx>
            <cx:txData>
              <cx:v>Total Sales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105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Total Sales</a:t>
              </a:r>
            </a:p>
          </cx:txPr>
        </cx:title>
        <cx:majorGridlines/>
        <cx:tickLabels/>
      </cx:axis>
      <cx:axis id="2">
        <cx:valScaling max="1" min="0"/>
        <cx:title>
          <cx:tx>
            <cx:txData>
              <cx:v>Percentage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105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Percentage</a:t>
              </a:r>
            </a:p>
          </cx:txPr>
        </cx:title>
        <cx:units unit="percentage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size">
        <cx:f>_xlchart.v1.8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IN" b="1"/>
              <a:t>Customer-Wise Outstanding Credit Distribution</a:t>
            </a:r>
            <a:endPara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treemap" uniqueId="{45C50549-AAE7-48DC-B10A-407F533DAFF6}">
          <cx:tx>
            <cx:txData>
              <cx:f>_xlchart.v1.7</cx:f>
              <cx:v>Total Outstanding </cx:v>
            </cx:txData>
          </cx:tx>
          <cx:dataLabels pos="ctr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r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size">
        <cx:f>_xlchart.v1.5</cx:f>
      </cx:numDim>
    </cx:data>
  </cx:chartData>
  <cx:chart>
    <cx:title pos="t" align="ctr" overlay="0">
      <cx:tx>
        <cx:txData>
          <cx:v>Customer wise Risk Ratio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800" b="1" i="0" u="none" strike="noStrike" baseline="0">
              <a:solidFill>
                <a:sysClr val="windowText" lastClr="000000">
                  <a:lumMod val="75000"/>
                  <a:lumOff val="25000"/>
                </a:sysClr>
              </a:solidFill>
              <a:latin typeface="Calibri" panose="020F0502020204030204"/>
            </a:rPr>
            <a:t>Customer wise Risk Ratio Distribution</a:t>
          </a:r>
        </a:p>
      </cx:txPr>
    </cx:title>
    <cx:plotArea>
      <cx:plotAreaRegion>
        <cx:series layoutId="treemap" uniqueId="{4B19382B-8DDF-4A73-9B51-496163792D73}">
          <cx:tx>
            <cx:txData>
              <cx:f>_xlchart.v1.4</cx:f>
              <cx:v>Risk Ratio</cx:v>
            </cx:txData>
          </cx:tx>
          <cx:dataLabels pos="ctr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r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</cx:f>
      </cx:strDim>
      <cx:numDim type="val">
        <cx:f>_xlchart.v1.11</cx:f>
      </cx:numDim>
    </cx:data>
  </cx:chartData>
  <cx:chart>
    <cx:title pos="t" align="ctr" overlay="0">
      <cx:tx>
        <cx:txData>
          <cx:v>SKU-Wise Sales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chemeClr val="bg1"/>
              </a:solidFill>
              <a:latin typeface="Calibri" panose="020F0502020204030204"/>
            </a:rPr>
            <a:t>SKU-Wise Sales Distribution</a:t>
          </a:r>
        </a:p>
      </cx:txPr>
    </cx:title>
    <cx:plotArea>
      <cx:plotAreaRegion>
        <cx:series layoutId="clusteredColumn" uniqueId="{19D906F1-40DE-4900-8D13-9A433737E579}">
          <cx:tx>
            <cx:txData>
              <cx:f>_xlchart.v1.10</cx:f>
              <cx:v>Total Sales</cx:v>
            </cx:txData>
          </cx:tx>
          <cx:dataId val="0"/>
          <cx:layoutPr>
            <cx:aggregation/>
          </cx:layoutPr>
          <cx:axisId val="1"/>
        </cx:series>
        <cx:series layoutId="paretoLine" ownerIdx="0" uniqueId="{1C7B367B-AE1F-40C2-9157-95F8A41E32E3}">
          <cx:axisId val="2"/>
        </cx:series>
      </cx:plotAreaRegion>
      <cx:axis id="0">
        <cx:catScaling gapWidth="0"/>
        <cx:title>
          <cx:tx>
            <cx:txData>
              <cx:v>SKU Name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1050" b="1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rPr>
                <a:t>SKU Name</a:t>
              </a:r>
            </a:p>
          </cx:txPr>
        </cx:title>
        <cx:tickLabels/>
      </cx:axis>
      <cx:axis id="1">
        <cx:valScaling/>
        <cx:title>
          <cx:tx>
            <cx:txData>
              <cx:v>Total Sales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1050" b="1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rPr>
                <a:t>Total Sales</a:t>
              </a:r>
            </a:p>
          </cx:txPr>
        </cx:title>
        <cx:majorGridlines/>
        <cx:tickLabels/>
      </cx:axis>
      <cx:axis id="2">
        <cx:valScaling max="1" min="0"/>
        <cx:title>
          <cx:tx>
            <cx:txData>
              <cx:v>Percentage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1050" b="1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rPr>
                <a:t>Percentage</a:t>
              </a:r>
            </a:p>
          </cx:txPr>
        </cx:title>
        <cx:units unit="percentage"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_xlchart.v1.15</cx:f>
      </cx:strDim>
      <cx:numDim type="size">
        <cx:f>_xlchart.v1.17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IN" b="1"/>
              <a:t>Customer-Wise Outstanding Credit Distribution</a:t>
            </a:r>
            <a:endPara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treemap" uniqueId="{45C50549-AAE7-48DC-B10A-407F533DAFF6}">
          <cx:tx>
            <cx:txData>
              <cx:f>_xlchart.v1.16</cx:f>
              <cx:v>Total Outstanding </cx:v>
            </cx:txData>
          </cx:tx>
          <cx:dataLabels pos="ctr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r" align="ctr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_xlchart.v1.12</cx:f>
      </cx:strDim>
      <cx:numDim type="size">
        <cx:f>_xlchart.v1.14</cx:f>
      </cx:numDim>
    </cx:data>
  </cx:chartData>
  <cx:chart>
    <cx:title pos="t" align="ctr" overlay="0">
      <cx:tx>
        <cx:txData>
          <cx:v>Customer wise Risk Ratio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800" b="1" i="0" u="none" strike="noStrike" baseline="0">
              <a:solidFill>
                <a:sysClr val="windowText" lastClr="000000">
                  <a:lumMod val="75000"/>
                  <a:lumOff val="25000"/>
                </a:sysClr>
              </a:solidFill>
              <a:latin typeface="Calibri" panose="020F0502020204030204"/>
            </a:rPr>
            <a:t>Customer wise Risk Ratio Distribution</a:t>
          </a:r>
        </a:p>
      </cx:txPr>
    </cx:title>
    <cx:plotArea>
      <cx:plotAreaRegion>
        <cx:series layoutId="treemap" uniqueId="{4B19382B-8DDF-4A73-9B51-496163792D73}">
          <cx:tx>
            <cx:txData>
              <cx:f>_xlchart.v1.13</cx:f>
              <cx:v>Risk Ratio</cx:v>
            </cx:txData>
          </cx:tx>
          <cx:dataLabels pos="ctr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r" align="ctr" overlay="0"/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_xlchart.v1.21</cx:f>
      </cx:strDim>
      <cx:numDim type="val">
        <cx:f>_xlchart.v1.23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IN" b="1"/>
              <a:t>Pareto Analysis of SKU Gross Profit Contribution</a:t>
            </a:r>
            <a:endPara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ADE78E98-AC06-46DC-BFAA-5A5D8F4D97A1}">
          <cx:tx>
            <cx:txData>
              <cx:f>_xlchart.v1.22</cx:f>
              <cx:v>Total Gross Profit</cx:v>
            </cx:txData>
          </cx:tx>
          <cx:dataId val="0"/>
          <cx:layoutPr>
            <cx:aggregation/>
          </cx:layoutPr>
          <cx:axisId val="1"/>
        </cx:series>
        <cx:series layoutId="paretoLine" ownerIdx="0" uniqueId="{A1FBC29C-4BF3-4E27-A9C1-F0D569C43A77}">
          <cx:axisId val="2"/>
        </cx:series>
      </cx:plotAreaRegion>
      <cx:axis id="0">
        <cx:catScaling gapWidth="0"/>
        <cx:title>
          <cx:tx>
            <cx:txData>
              <cx:v>SKU Name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1050" b="1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rPr>
                <a:t>SKU Name</a:t>
              </a:r>
            </a:p>
          </cx:txPr>
        </cx:title>
        <cx:tickLabels/>
      </cx:axis>
      <cx:axis id="1">
        <cx:valScaling/>
        <cx:title>
          <cx:tx>
            <cx:txData>
              <cx:v>Gross Profit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1050" b="1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rPr>
                <a:t>Gross Profit</a:t>
              </a:r>
            </a:p>
          </cx:txPr>
        </cx:title>
        <cx:majorGridlines/>
        <cx:tickLabels/>
      </cx:axis>
      <cx:axis id="2">
        <cx:valScaling max="1" min="0"/>
        <cx:title>
          <cx:tx>
            <cx:txData>
              <cx:v>Percentage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1050" b="1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rPr>
                <a:t>Percentage</a:t>
              </a:r>
            </a:p>
          </cx:txPr>
        </cx:title>
        <cx:units unit="percentage"/>
        <cx:tickLabels/>
      </cx:axis>
    </cx:plotArea>
  </cx:chart>
  <cx:printSettings>
    <cx:headerFooter alignWithMargins="1" differentOddEven="0" differentFirst="0"/>
    <cx:pageMargins l="0.69999999999999996" r="0.69999999999999996" t="0.75" b="0.75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_xlchart.v1.18</cx:f>
      </cx:strDim>
      <cx:numDim type="val">
        <cx:f>_xlchart.v1.20</cx:f>
      </cx:numDim>
    </cx:data>
  </cx:chartData>
  <cx:chart>
    <cx:title pos="t" align="ctr" overlay="0">
      <cx:tx>
        <cx:txData>
          <cx:v>SKU-Wise Sales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chemeClr val="bg1"/>
              </a:solidFill>
              <a:latin typeface="Calibri" panose="020F0502020204030204"/>
            </a:rPr>
            <a:t>SKU-Wise Sales Distribution</a:t>
          </a:r>
        </a:p>
      </cx:txPr>
    </cx:title>
    <cx:plotArea>
      <cx:plotAreaRegion>
        <cx:series layoutId="clusteredColumn" uniqueId="{19D906F1-40DE-4900-8D13-9A433737E579}">
          <cx:tx>
            <cx:txData>
              <cx:f>_xlchart.v1.19</cx:f>
              <cx:v>Total Sales</cx:v>
            </cx:txData>
          </cx:tx>
          <cx:dataId val="0"/>
          <cx:layoutPr>
            <cx:aggregation/>
          </cx:layoutPr>
          <cx:axisId val="1"/>
        </cx:series>
        <cx:series layoutId="paretoLine" ownerIdx="0" uniqueId="{1C7B367B-AE1F-40C2-9157-95F8A41E32E3}">
          <cx:axisId val="2"/>
        </cx:series>
      </cx:plotAreaRegion>
      <cx:axis id="0">
        <cx:catScaling gapWidth="0"/>
        <cx:title>
          <cx:tx>
            <cx:txData>
              <cx:v>SKU Name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1050" b="1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rPr>
                <a:t>SKU Name</a:t>
              </a:r>
            </a:p>
          </cx:txPr>
        </cx:title>
        <cx:tickLabels/>
      </cx:axis>
      <cx:axis id="1">
        <cx:valScaling/>
        <cx:title>
          <cx:tx>
            <cx:txData>
              <cx:v>Total Sales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1050" b="1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rPr>
                <a:t>Total Sales</a:t>
              </a:r>
            </a:p>
          </cx:txPr>
        </cx:title>
        <cx:majorGridlines/>
        <cx:tickLabels/>
      </cx:axis>
      <cx:axis id="2">
        <cx:valScaling max="1" min="0"/>
        <cx:title>
          <cx:tx>
            <cx:txData>
              <cx:v>Percentage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1050" b="1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rPr>
                <a:t>Percentage</a:t>
              </a:r>
            </a:p>
          </cx:txPr>
        </cx:title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11">
  <cs:axisTitle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11">
  <cs:axisTitle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411">
  <cs:axisTitle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411">
  <cs:axisTitle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microsoft.com/office/2014/relationships/chartEx" Target="../charts/chartEx4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8" Type="http://schemas.microsoft.com/office/2014/relationships/chartEx" Target="../charts/chartEx5.xml"/><Relationship Id="rId13" Type="http://schemas.openxmlformats.org/officeDocument/2006/relationships/chart" Target="../charts/chart21.xml"/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12" Type="http://schemas.openxmlformats.org/officeDocument/2006/relationships/chart" Target="../charts/chart20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11" Type="http://schemas.microsoft.com/office/2014/relationships/chartEx" Target="../charts/chartEx7.xml"/><Relationship Id="rId5" Type="http://schemas.openxmlformats.org/officeDocument/2006/relationships/chart" Target="../charts/chart16.xml"/><Relationship Id="rId10" Type="http://schemas.openxmlformats.org/officeDocument/2006/relationships/chart" Target="../charts/chart19.xml"/><Relationship Id="rId4" Type="http://schemas.openxmlformats.org/officeDocument/2006/relationships/chart" Target="../charts/chart15.xml"/><Relationship Id="rId9" Type="http://schemas.microsoft.com/office/2014/relationships/chartEx" Target="../charts/chartEx6.xml"/><Relationship Id="rId14" Type="http://schemas.microsoft.com/office/2014/relationships/chartEx" Target="../charts/chartEx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738495</xdr:colOff>
      <xdr:row>13</xdr:row>
      <xdr:rowOff>50964</xdr:rowOff>
    </xdr:from>
    <xdr:to>
      <xdr:col>18</xdr:col>
      <xdr:colOff>288223</xdr:colOff>
      <xdr:row>28</xdr:row>
      <xdr:rowOff>97476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137E558-01B7-D4D5-992A-3CB6BFAC783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392208" y="2617952"/>
              <a:ext cx="5455228" cy="27658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268429</xdr:colOff>
      <xdr:row>0</xdr:row>
      <xdr:rowOff>0</xdr:rowOff>
    </xdr:from>
    <xdr:to>
      <xdr:col>20</xdr:col>
      <xdr:colOff>606135</xdr:colOff>
      <xdr:row>12</xdr:row>
      <xdr:rowOff>154625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DFEB0A-3E20-2A10-9348-67C29DDA9F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437284</xdr:colOff>
      <xdr:row>1</xdr:row>
      <xdr:rowOff>26843</xdr:rowOff>
    </xdr:from>
    <xdr:to>
      <xdr:col>12</xdr:col>
      <xdr:colOff>463261</xdr:colOff>
      <xdr:row>16</xdr:row>
      <xdr:rowOff>42429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FA87F0-5743-04FB-9CD7-1EDCECB3AD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179852</xdr:colOff>
      <xdr:row>5</xdr:row>
      <xdr:rowOff>158038</xdr:rowOff>
    </xdr:from>
    <xdr:to>
      <xdr:col>14</xdr:col>
      <xdr:colOff>379877</xdr:colOff>
      <xdr:row>21</xdr:row>
      <xdr:rowOff>5966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9137F7-72D7-09D3-C793-02BC12E3D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234810</xdr:colOff>
      <xdr:row>21</xdr:row>
      <xdr:rowOff>179224</xdr:rowOff>
    </xdr:from>
    <xdr:to>
      <xdr:col>16</xdr:col>
      <xdr:colOff>165756</xdr:colOff>
      <xdr:row>44</xdr:row>
      <xdr:rowOff>31915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E29BD77E-F640-93F1-2827-498538AF67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016735" y="3993987"/>
              <a:ext cx="6569871" cy="401511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214340</xdr:colOff>
      <xdr:row>45</xdr:row>
      <xdr:rowOff>80468</xdr:rowOff>
    </xdr:from>
    <xdr:to>
      <xdr:col>16</xdr:col>
      <xdr:colOff>159571</xdr:colOff>
      <xdr:row>66</xdr:row>
      <xdr:rowOff>99519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D5EB9CA5-DFBD-BDA3-BFF4-C47A10EE75D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96265" y="8238631"/>
              <a:ext cx="6584156" cy="38195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114300</xdr:rowOff>
    </xdr:from>
    <xdr:to>
      <xdr:col>8</xdr:col>
      <xdr:colOff>338137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E4A719-A9D2-41D9-92C0-860ADC09E1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1107279</xdr:colOff>
      <xdr:row>22</xdr:row>
      <xdr:rowOff>109537</xdr:rowOff>
    </xdr:from>
    <xdr:to>
      <xdr:col>8</xdr:col>
      <xdr:colOff>423861</xdr:colOff>
      <xdr:row>39</xdr:row>
      <xdr:rowOff>71437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C3A613F8-0C0A-4C11-2721-ADDC738B99F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07604" y="4090987"/>
              <a:ext cx="5326857" cy="3038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643732</xdr:colOff>
      <xdr:row>1</xdr:row>
      <xdr:rowOff>147639</xdr:rowOff>
    </xdr:from>
    <xdr:to>
      <xdr:col>16</xdr:col>
      <xdr:colOff>114300</xdr:colOff>
      <xdr:row>19</xdr:row>
      <xdr:rowOff>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BF8BE8A-754F-41BD-887E-862F45B8E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562788</xdr:colOff>
      <xdr:row>0</xdr:row>
      <xdr:rowOff>178081</xdr:rowOff>
    </xdr:from>
    <xdr:to>
      <xdr:col>10</xdr:col>
      <xdr:colOff>39668</xdr:colOff>
      <xdr:row>19</xdr:row>
      <xdr:rowOff>168557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192B98-4504-30CF-82D6-47A2DB2CAD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554830</xdr:colOff>
      <xdr:row>51</xdr:row>
      <xdr:rowOff>58831</xdr:rowOff>
    </xdr:from>
    <xdr:to>
      <xdr:col>8</xdr:col>
      <xdr:colOff>354419</xdr:colOff>
      <xdr:row>68</xdr:row>
      <xdr:rowOff>121831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545E96C-6980-7D1C-6906-AA9BFF53AD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631308</xdr:colOff>
      <xdr:row>22</xdr:row>
      <xdr:rowOff>55376</xdr:rowOff>
    </xdr:from>
    <xdr:to>
      <xdr:col>10</xdr:col>
      <xdr:colOff>99680</xdr:colOff>
      <xdr:row>45</xdr:row>
      <xdr:rowOff>77528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A03FD2-D7C0-4FE6-8C39-279E4B5BF1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21</xdr:row>
      <xdr:rowOff>55378</xdr:rowOff>
    </xdr:from>
    <xdr:to>
      <xdr:col>17</xdr:col>
      <xdr:colOff>299041</xdr:colOff>
      <xdr:row>44</xdr:row>
      <xdr:rowOff>99681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2E1B10C-00EB-4C79-BFB5-4DEE89B2E0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187497</xdr:colOff>
      <xdr:row>2</xdr:row>
      <xdr:rowOff>163040</xdr:rowOff>
    </xdr:from>
    <xdr:to>
      <xdr:col>12</xdr:col>
      <xdr:colOff>4291</xdr:colOff>
      <xdr:row>24</xdr:row>
      <xdr:rowOff>38613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E9AAF47-90CD-C6EA-85A1-31865AF8D0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1096594</xdr:colOff>
      <xdr:row>25</xdr:row>
      <xdr:rowOff>67163</xdr:rowOff>
    </xdr:from>
    <xdr:to>
      <xdr:col>9</xdr:col>
      <xdr:colOff>18317</xdr:colOff>
      <xdr:row>46</xdr:row>
      <xdr:rowOff>12211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DFBD90-9F7A-2F22-76D8-219536433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100013</xdr:colOff>
      <xdr:row>3</xdr:row>
      <xdr:rowOff>66676</xdr:rowOff>
    </xdr:from>
    <xdr:to>
      <xdr:col>9</xdr:col>
      <xdr:colOff>114301</xdr:colOff>
      <xdr:row>22</xdr:row>
      <xdr:rowOff>38101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24F69DA2-5FDA-4620-A98E-0056337141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428624</xdr:colOff>
      <xdr:row>3</xdr:row>
      <xdr:rowOff>71438</xdr:rowOff>
    </xdr:from>
    <xdr:to>
      <xdr:col>18</xdr:col>
      <xdr:colOff>423863</xdr:colOff>
      <xdr:row>22</xdr:row>
      <xdr:rowOff>61913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EB30E9-004B-44C9-98D0-E21A242131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67710</xdr:colOff>
      <xdr:row>52</xdr:row>
      <xdr:rowOff>120513</xdr:rowOff>
    </xdr:from>
    <xdr:to>
      <xdr:col>8</xdr:col>
      <xdr:colOff>101047</xdr:colOff>
      <xdr:row>71</xdr:row>
      <xdr:rowOff>1446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BDDF10-2B0D-448F-A379-650D23F8A6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538372</xdr:colOff>
      <xdr:row>51</xdr:row>
      <xdr:rowOff>144942</xdr:rowOff>
    </xdr:from>
    <xdr:to>
      <xdr:col>18</xdr:col>
      <xdr:colOff>272705</xdr:colOff>
      <xdr:row>72</xdr:row>
      <xdr:rowOff>1449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F6336C-9188-4691-AE89-3BD6F10C7B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46305</xdr:colOff>
      <xdr:row>73</xdr:row>
      <xdr:rowOff>97252</xdr:rowOff>
    </xdr:from>
    <xdr:to>
      <xdr:col>10</xdr:col>
      <xdr:colOff>246330</xdr:colOff>
      <xdr:row>97</xdr:row>
      <xdr:rowOff>35670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C4C044C-CD6C-4F2C-84D6-F7F64F8BDB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352179</xdr:colOff>
      <xdr:row>104</xdr:row>
      <xdr:rowOff>78016</xdr:rowOff>
    </xdr:from>
    <xdr:to>
      <xdr:col>10</xdr:col>
      <xdr:colOff>456955</xdr:colOff>
      <xdr:row>125</xdr:row>
      <xdr:rowOff>174941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C1D17C9-BE53-45D7-91A2-D32DFBC860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580430</xdr:colOff>
      <xdr:row>104</xdr:row>
      <xdr:rowOff>83884</xdr:rowOff>
    </xdr:from>
    <xdr:to>
      <xdr:col>19</xdr:col>
      <xdr:colOff>520898</xdr:colOff>
      <xdr:row>125</xdr:row>
      <xdr:rowOff>104179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81B36A6-F93C-4A35-BF89-A933915F7B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317405</xdr:colOff>
      <xdr:row>129</xdr:row>
      <xdr:rowOff>184416</xdr:rowOff>
    </xdr:from>
    <xdr:to>
      <xdr:col>10</xdr:col>
      <xdr:colOff>415042</xdr:colOff>
      <xdr:row>152</xdr:row>
      <xdr:rowOff>31396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1A23EACB-1C11-4B1F-A26C-CC1A03D4956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7405" y="23525428"/>
              <a:ext cx="6574637" cy="401416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186484</xdr:colOff>
      <xdr:row>129</xdr:row>
      <xdr:rowOff>127154</xdr:rowOff>
    </xdr:from>
    <xdr:to>
      <xdr:col>22</xdr:col>
      <xdr:colOff>29765</xdr:colOff>
      <xdr:row>152</xdr:row>
      <xdr:rowOff>52090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915BA18D-BC34-45AA-A1DA-9B1AF5479A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11184" y="23472929"/>
              <a:ext cx="6967981" cy="408736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0</xdr:colOff>
      <xdr:row>25</xdr:row>
      <xdr:rowOff>180974</xdr:rowOff>
    </xdr:from>
    <xdr:to>
      <xdr:col>17</xdr:col>
      <xdr:colOff>619125</xdr:colOff>
      <xdr:row>43</xdr:row>
      <xdr:rowOff>71437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8A05153-74F1-4953-B726-7F643ACD3F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0</xdr:colOff>
      <xdr:row>74</xdr:row>
      <xdr:rowOff>-1</xdr:rowOff>
    </xdr:from>
    <xdr:to>
      <xdr:col>21</xdr:col>
      <xdr:colOff>327421</xdr:colOff>
      <xdr:row>96</xdr:row>
      <xdr:rowOff>119062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18ACAFE8-6AD8-430E-B565-9FD54656B70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24700" y="13392149"/>
              <a:ext cx="6804421" cy="41005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20</xdr:col>
      <xdr:colOff>1</xdr:colOff>
      <xdr:row>105</xdr:row>
      <xdr:rowOff>0</xdr:rowOff>
    </xdr:from>
    <xdr:to>
      <xdr:col>29</xdr:col>
      <xdr:colOff>66973</xdr:colOff>
      <xdr:row>125</xdr:row>
      <xdr:rowOff>52090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55A08F14-1B84-4C74-811E-7CF1054BAD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18</xdr:col>
      <xdr:colOff>647402</xdr:colOff>
      <xdr:row>52</xdr:row>
      <xdr:rowOff>0</xdr:rowOff>
    </xdr:from>
    <xdr:to>
      <xdr:col>27</xdr:col>
      <xdr:colOff>171151</xdr:colOff>
      <xdr:row>71</xdr:row>
      <xdr:rowOff>163711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7D704D1-9189-49B5-85DD-F88EF3C5F0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74414</xdr:colOff>
      <xdr:row>25</xdr:row>
      <xdr:rowOff>171152</xdr:rowOff>
    </xdr:from>
    <xdr:to>
      <xdr:col>8</xdr:col>
      <xdr:colOff>558105</xdr:colOff>
      <xdr:row>43</xdr:row>
      <xdr:rowOff>171153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3F5F3417-2034-449B-BD1A-40758DB36C7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414" y="4695527"/>
              <a:ext cx="5665291" cy="32575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unit Jaiswal" refreshedDate="45753.032147916667" createdVersion="8" refreshedVersion="8" minRefreshableVersion="3" recordCount="3220" xr:uid="{A566BDD7-330A-42F9-BA4C-B6C1D6A43FA0}">
  <cacheSource type="worksheet">
    <worksheetSource ref="A1:J3221" sheet="Sales Data"/>
  </cacheSource>
  <cacheFields count="13">
    <cacheField name="Date" numFmtId="14">
      <sharedItems containsSemiMixedTypes="0" containsNonDate="0" containsDate="1" containsString="0" minDate="2023-10-01T00:00:00" maxDate="2024-10-01T00:00:00" count="366"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  <d v="2024-01-01T00:00:00"/>
        <d v="2024-01-02T00:00:00"/>
        <d v="2024-01-03T00:00:00"/>
        <d v="2024-01-04T00:00:00"/>
        <d v="2024-01-05T00:00:00"/>
        <d v="2024-01-06T00:00:00"/>
        <d v="2024-01-07T00:00:00"/>
        <d v="2024-01-08T00:00:00"/>
        <d v="2024-01-09T00:00:00"/>
        <d v="2024-01-10T00:00:00"/>
        <d v="2024-01-11T00:00:00"/>
        <d v="2024-01-12T00:00:00"/>
        <d v="2024-01-13T00:00:00"/>
        <d v="2024-01-14T00:00:00"/>
        <d v="2024-01-15T00:00:00"/>
        <d v="2024-01-16T00:00:00"/>
        <d v="2024-01-17T00:00:00"/>
        <d v="2024-01-18T00:00:00"/>
        <d v="2024-01-19T00:00:00"/>
        <d v="2024-01-20T00:00:00"/>
        <d v="2024-01-21T00:00:00"/>
        <d v="2024-01-22T00:00:00"/>
        <d v="2024-01-23T00:00:00"/>
        <d v="2024-01-24T00:00:00"/>
        <d v="2024-01-25T00:00:00"/>
        <d v="2024-01-26T00:00:00"/>
        <d v="2024-01-27T00:00:00"/>
        <d v="2024-01-28T00:00:00"/>
        <d v="2024-01-29T00:00:00"/>
        <d v="2024-01-30T00:00:00"/>
        <d v="2024-01-31T00:00:00"/>
        <d v="2024-02-01T00:00:00"/>
        <d v="2024-02-02T00:00:00"/>
        <d v="2024-02-03T00:00:00"/>
        <d v="2024-02-04T00:00:00"/>
        <d v="2024-02-05T00:00:00"/>
        <d v="2024-02-06T00:00:00"/>
        <d v="2024-02-07T00:00:00"/>
        <d v="2024-02-08T00:00:00"/>
        <d v="2024-02-09T00:00:00"/>
        <d v="2024-02-10T00:00:00"/>
        <d v="2024-02-11T00:00:00"/>
        <d v="2024-02-12T00:00:00"/>
        <d v="2024-02-13T00:00:00"/>
        <d v="2024-02-14T00:00:00"/>
        <d v="2024-02-15T00:00:00"/>
        <d v="2024-02-16T00:00:00"/>
        <d v="2024-02-17T00:00:00"/>
        <d v="2024-02-18T00:00:00"/>
        <d v="2024-02-19T00:00:00"/>
        <d v="2024-02-20T00:00:00"/>
        <d v="2024-02-21T00:00:00"/>
        <d v="2024-02-22T00:00:00"/>
        <d v="2024-02-23T00:00:00"/>
        <d v="2024-02-24T00:00:00"/>
        <d v="2024-02-25T00:00:00"/>
        <d v="2024-02-26T00:00:00"/>
        <d v="2024-02-27T00:00:00"/>
        <d v="2024-02-28T00:00:00"/>
        <d v="2024-02-29T00:00:00"/>
        <d v="2024-03-01T00:00:00"/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5T00:00:00"/>
        <d v="2024-03-26T00:00:00"/>
        <d v="2024-03-27T00:00:00"/>
        <d v="2024-03-28T00:00:00"/>
        <d v="2024-03-29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/>
        <d v="2024-05-03T00:00:00"/>
        <d v="2024-05-04T00:00:00"/>
        <d v="2024-05-05T00:00:00"/>
        <d v="2024-05-06T00:00:00"/>
        <d v="2024-05-07T00:00:00"/>
        <d v="2024-05-08T00:00:00"/>
        <d v="2024-05-09T00:00:00"/>
        <d v="2024-05-10T00:00:00"/>
        <d v="2024-05-11T00:00:00"/>
        <d v="2024-05-12T00:00:00"/>
        <d v="2024-05-13T00:00:00"/>
        <d v="2024-05-14T00:00:00"/>
        <d v="2024-05-15T00:00:00"/>
        <d v="2024-05-16T00:00:00"/>
        <d v="2024-05-17T00:00:00"/>
        <d v="2024-05-18T00:00:00"/>
        <d v="2024-05-19T00:00:00"/>
        <d v="2024-05-20T00:00:00"/>
        <d v="2024-05-21T00:00:00"/>
        <d v="2024-05-22T00:00:00"/>
        <d v="2024-05-23T00:00:00"/>
        <d v="2024-05-24T00:00:00"/>
        <d v="2024-05-25T00:00:00"/>
        <d v="2024-05-26T00:00:00"/>
        <d v="2024-05-27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09T00:00:00"/>
        <d v="2024-06-10T00:00:00"/>
        <d v="2024-06-11T00:00:00"/>
        <d v="2024-06-12T00:00:00"/>
        <d v="2024-06-13T00:00:00"/>
        <d v="2024-06-14T00:00:00"/>
        <d v="2024-06-15T00:00:00"/>
        <d v="2024-06-16T00:00:00"/>
        <d v="2024-06-17T00:00:00"/>
        <d v="2024-06-18T00:00:00"/>
        <d v="2024-06-19T00:00:00"/>
        <d v="2024-06-20T00:00:00"/>
        <d v="2024-06-21T00:00:00"/>
        <d v="2024-06-22T00:00:00"/>
        <d v="2024-06-23T00:00:00"/>
        <d v="2024-06-24T00:00:00"/>
        <d v="2024-06-25T00:00:00"/>
        <d v="2024-06-26T00:00:00"/>
        <d v="2024-06-27T00:00:00"/>
        <d v="2024-06-28T00:00:00"/>
        <d v="2024-06-29T00:00:00"/>
        <d v="2024-06-30T00:00:00"/>
        <d v="2024-07-01T00:00:00"/>
        <d v="2024-07-02T00:00:00"/>
        <d v="2024-07-03T00:00:00"/>
        <d v="2024-07-04T00:00:00"/>
        <d v="2024-07-05T00:00:00"/>
        <d v="2024-07-06T00:00:00"/>
        <d v="2024-07-07T00:00:00"/>
        <d v="2024-07-08T00:00:00"/>
        <d v="2024-07-09T00:00:00"/>
        <d v="2024-07-10T00:00:00"/>
        <d v="2024-07-11T00:00:00"/>
        <d v="2024-07-12T00:00:00"/>
        <d v="2024-07-13T00:00:00"/>
        <d v="2024-07-14T00:00:00"/>
        <d v="2024-07-15T00:00:00"/>
        <d v="2024-07-16T00:00:00"/>
        <d v="2024-07-17T00:00:00"/>
        <d v="2024-07-18T00:00:00"/>
        <d v="2024-07-19T00:00:00"/>
        <d v="2024-07-20T00:00:00"/>
        <d v="2024-07-21T00:00:00"/>
        <d v="2024-07-22T00:00:00"/>
        <d v="2024-07-23T00:00:00"/>
        <d v="2024-07-24T00:00:00"/>
        <d v="2024-07-25T00:00:00"/>
        <d v="2024-07-26T00:00:00"/>
        <d v="2024-07-27T00:00:00"/>
        <d v="2024-07-28T00:00:00"/>
        <d v="2024-07-29T00:00:00"/>
        <d v="2024-07-30T00:00:00"/>
        <d v="2024-07-31T00:00:00"/>
        <d v="2024-08-01T00:00:00"/>
        <d v="2024-08-02T00:00:00"/>
        <d v="2024-08-03T00:00:00"/>
        <d v="2024-08-04T00:00:00"/>
        <d v="2024-08-05T00:00:00"/>
        <d v="2024-08-06T00:00:00"/>
        <d v="2024-08-07T00:00:00"/>
        <d v="2024-08-08T00:00:00"/>
        <d v="2024-08-09T00:00:00"/>
        <d v="2024-08-10T00:00:00"/>
        <d v="2024-08-11T00:00:00"/>
        <d v="2024-08-12T00:00:00"/>
        <d v="2024-08-13T00:00:00"/>
        <d v="2024-08-14T00:00:00"/>
        <d v="2024-08-15T00:00:00"/>
        <d v="2024-08-16T00:00:00"/>
        <d v="2024-08-17T00:00:00"/>
        <d v="2024-08-18T00:00:00"/>
        <d v="2024-08-19T00:00:00"/>
        <d v="2024-08-20T00:00:00"/>
        <d v="2024-08-21T00:00:00"/>
        <d v="2024-08-22T00:00:00"/>
        <d v="2024-08-23T00:00:00"/>
        <d v="2024-08-24T00:00:00"/>
        <d v="2024-08-25T00:00:00"/>
        <d v="2024-08-26T00:00:00"/>
        <d v="2024-08-27T00:00:00"/>
        <d v="2024-08-28T00:00:00"/>
        <d v="2024-08-29T00:00:00"/>
        <d v="2024-08-30T00:00:00"/>
        <d v="2024-08-31T00:00:00"/>
        <d v="2024-09-01T00:00:00"/>
        <d v="2024-09-02T00:00:00"/>
        <d v="2024-09-03T00:00:00"/>
        <d v="2024-09-04T00:00:00"/>
        <d v="2024-09-05T00:00:00"/>
        <d v="2024-09-06T00:00:00"/>
        <d v="2024-09-07T00:00:00"/>
        <d v="2024-09-08T00:00:00"/>
        <d v="2024-09-09T00:00:00"/>
        <d v="2024-09-10T00:00:00"/>
        <d v="2024-09-11T00:00:00"/>
        <d v="2024-09-12T00:00:00"/>
        <d v="2024-09-13T00:00:00"/>
        <d v="2024-09-14T00:00:00"/>
        <d v="2024-09-15T00:00:00"/>
        <d v="2024-09-16T00:00:00"/>
        <d v="2024-09-17T00:00:00"/>
        <d v="2024-09-18T00:00:00"/>
        <d v="2024-09-19T00:00:00"/>
        <d v="2024-09-20T00:00:00"/>
        <d v="2024-09-21T00:00:00"/>
        <d v="2024-09-22T00:00:00"/>
        <d v="2024-09-23T00:00:00"/>
        <d v="2024-09-24T00:00:00"/>
        <d v="2024-09-25T00:00:00"/>
        <d v="2024-09-26T00:00:00"/>
        <d v="2024-09-27T00:00:00"/>
        <d v="2024-09-28T00:00:00"/>
        <d v="2024-09-29T00:00:00"/>
        <d v="2024-09-30T00:00:00"/>
      </sharedItems>
      <fieldGroup par="12"/>
    </cacheField>
    <cacheField name="Customer Name" numFmtId="0">
      <sharedItems/>
    </cacheField>
    <cacheField name="SKU" numFmtId="0">
      <sharedItems count="25">
        <s v="18mm 8×4"/>
        <s v="16mm 8×4"/>
        <s v="10mm 6×4"/>
        <s v="10mm 8×4"/>
        <s v="6mm 8×4"/>
        <s v="16mm 7×4"/>
        <s v="12mm 7×4"/>
        <s v="12mm 8×4"/>
        <s v="10mm 7×4"/>
        <s v="10mm 7×3"/>
        <s v="10mm 6×3"/>
        <s v="18mm 6×4"/>
        <s v="18mm 6×3"/>
        <s v="6mm 6×3"/>
        <s v="16mm 6×4"/>
        <s v="18mm 7×3"/>
        <s v="12mm 7×3"/>
        <s v="12mm 6×4"/>
        <s v="16mm 7×3"/>
        <s v="6mm 6×4"/>
        <s v="6mm 7×4"/>
        <s v="16mm 6×3"/>
        <s v="6mm 7×3"/>
        <s v="12mm 6×3"/>
        <s v="18mm 7×4"/>
      </sharedItems>
    </cacheField>
    <cacheField name="Qty" numFmtId="0">
      <sharedItems containsSemiMixedTypes="0" containsString="0" containsNumber="1" containsInteger="1" minValue="1" maxValue="160"/>
    </cacheField>
    <cacheField name="Sales Price" numFmtId="2">
      <sharedItems containsSemiMixedTypes="0" containsString="0" containsNumber="1" minValue="311.84999999999997" maxValue="1523.2"/>
    </cacheField>
    <cacheField name="Gross Sales Value" numFmtId="2">
      <sharedItems containsSemiMixedTypes="0" containsString="0" containsNumber="1" minValue="311.84999999999997" maxValue="156000"/>
    </cacheField>
    <cacheField name="Purchase Price" numFmtId="0">
      <sharedItems containsSemiMixedTypes="0" containsString="0" containsNumber="1" minValue="297" maxValue="1449.6"/>
    </cacheField>
    <cacheField name="Gross Purchase Value" numFmtId="0">
      <sharedItems containsSemiMixedTypes="0" containsString="0" containsNumber="1" minValue="297" maxValue="148320"/>
    </cacheField>
    <cacheField name="Gross Profit" numFmtId="2">
      <sharedItems containsSemiMixedTypes="0" containsString="0" containsNumber="1" minValue="9.3599999999999568" maxValue="7680"/>
    </cacheField>
    <cacheField name="WeekNum" numFmtId="0">
      <sharedItems containsSemiMixedTypes="0" containsString="0" containsNumber="1" containsInteger="1" minValue="1" maxValue="53" count="5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</sharedItems>
    </cacheField>
    <cacheField name="Months (Date)" numFmtId="0" databaseField="0">
      <fieldGroup base="0">
        <rangePr groupBy="months" startDate="2023-10-01T00:00:00" endDate="2024-10-01T00:00:00"/>
        <groupItems count="14">
          <s v="&lt;01-10-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10-2024"/>
        </groupItems>
      </fieldGroup>
    </cacheField>
    <cacheField name="Quarters (Date)" numFmtId="0" databaseField="0">
      <fieldGroup base="0">
        <rangePr groupBy="quarters" startDate="2023-10-01T00:00:00" endDate="2024-10-01T00:00:00"/>
        <groupItems count="6">
          <s v="&lt;01-10-2023"/>
          <s v="Qtr1"/>
          <s v="Qtr2"/>
          <s v="Qtr3"/>
          <s v="Qtr4"/>
          <s v="&gt;01-10-2024"/>
        </groupItems>
      </fieldGroup>
    </cacheField>
    <cacheField name="Years (Date)" numFmtId="0" databaseField="0">
      <fieldGroup base="0">
        <rangePr groupBy="years" startDate="2023-10-01T00:00:00" endDate="2024-10-01T00:00:00"/>
        <groupItems count="4">
          <s v="&lt;01-10-2023"/>
          <s v="2023"/>
          <s v="2024"/>
          <s v="&gt;01-10-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unit Jaiswal" refreshedDate="45753.042225578705" createdVersion="8" refreshedVersion="8" minRefreshableVersion="3" recordCount="366" xr:uid="{3B41BB7B-FB64-4EB5-85C1-67B4866774B0}">
  <cacheSource type="worksheet">
    <worksheetSource ref="A1:E367" sheet="Profit Analysis"/>
  </cacheSource>
  <cacheFields count="8">
    <cacheField name="Date" numFmtId="14">
      <sharedItems containsSemiMixedTypes="0" containsNonDate="0" containsDate="1" containsString="0" minDate="2023-10-01T00:00:00" maxDate="2024-10-01T00:00:00" count="366"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  <d v="2024-01-01T00:00:00"/>
        <d v="2024-01-02T00:00:00"/>
        <d v="2024-01-03T00:00:00"/>
        <d v="2024-01-04T00:00:00"/>
        <d v="2024-01-05T00:00:00"/>
        <d v="2024-01-06T00:00:00"/>
        <d v="2024-01-07T00:00:00"/>
        <d v="2024-01-08T00:00:00"/>
        <d v="2024-01-09T00:00:00"/>
        <d v="2024-01-10T00:00:00"/>
        <d v="2024-01-11T00:00:00"/>
        <d v="2024-01-12T00:00:00"/>
        <d v="2024-01-13T00:00:00"/>
        <d v="2024-01-14T00:00:00"/>
        <d v="2024-01-15T00:00:00"/>
        <d v="2024-01-16T00:00:00"/>
        <d v="2024-01-17T00:00:00"/>
        <d v="2024-01-18T00:00:00"/>
        <d v="2024-01-19T00:00:00"/>
        <d v="2024-01-20T00:00:00"/>
        <d v="2024-01-21T00:00:00"/>
        <d v="2024-01-22T00:00:00"/>
        <d v="2024-01-23T00:00:00"/>
        <d v="2024-01-24T00:00:00"/>
        <d v="2024-01-25T00:00:00"/>
        <d v="2024-01-26T00:00:00"/>
        <d v="2024-01-27T00:00:00"/>
        <d v="2024-01-28T00:00:00"/>
        <d v="2024-01-29T00:00:00"/>
        <d v="2024-01-30T00:00:00"/>
        <d v="2024-01-31T00:00:00"/>
        <d v="2024-02-01T00:00:00"/>
        <d v="2024-02-02T00:00:00"/>
        <d v="2024-02-03T00:00:00"/>
        <d v="2024-02-04T00:00:00"/>
        <d v="2024-02-05T00:00:00"/>
        <d v="2024-02-06T00:00:00"/>
        <d v="2024-02-07T00:00:00"/>
        <d v="2024-02-08T00:00:00"/>
        <d v="2024-02-09T00:00:00"/>
        <d v="2024-02-10T00:00:00"/>
        <d v="2024-02-11T00:00:00"/>
        <d v="2024-02-12T00:00:00"/>
        <d v="2024-02-13T00:00:00"/>
        <d v="2024-02-14T00:00:00"/>
        <d v="2024-02-15T00:00:00"/>
        <d v="2024-02-16T00:00:00"/>
        <d v="2024-02-17T00:00:00"/>
        <d v="2024-02-18T00:00:00"/>
        <d v="2024-02-19T00:00:00"/>
        <d v="2024-02-20T00:00:00"/>
        <d v="2024-02-21T00:00:00"/>
        <d v="2024-02-22T00:00:00"/>
        <d v="2024-02-23T00:00:00"/>
        <d v="2024-02-24T00:00:00"/>
        <d v="2024-02-25T00:00:00"/>
        <d v="2024-02-26T00:00:00"/>
        <d v="2024-02-27T00:00:00"/>
        <d v="2024-02-28T00:00:00"/>
        <d v="2024-02-29T00:00:00"/>
        <d v="2024-03-01T00:00:00"/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5T00:00:00"/>
        <d v="2024-03-26T00:00:00"/>
        <d v="2024-03-27T00:00:00"/>
        <d v="2024-03-28T00:00:00"/>
        <d v="2024-03-29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/>
        <d v="2024-05-03T00:00:00"/>
        <d v="2024-05-04T00:00:00"/>
        <d v="2024-05-05T00:00:00"/>
        <d v="2024-05-06T00:00:00"/>
        <d v="2024-05-07T00:00:00"/>
        <d v="2024-05-08T00:00:00"/>
        <d v="2024-05-09T00:00:00"/>
        <d v="2024-05-10T00:00:00"/>
        <d v="2024-05-11T00:00:00"/>
        <d v="2024-05-12T00:00:00"/>
        <d v="2024-05-13T00:00:00"/>
        <d v="2024-05-14T00:00:00"/>
        <d v="2024-05-15T00:00:00"/>
        <d v="2024-05-16T00:00:00"/>
        <d v="2024-05-17T00:00:00"/>
        <d v="2024-05-18T00:00:00"/>
        <d v="2024-05-19T00:00:00"/>
        <d v="2024-05-20T00:00:00"/>
        <d v="2024-05-21T00:00:00"/>
        <d v="2024-05-22T00:00:00"/>
        <d v="2024-05-23T00:00:00"/>
        <d v="2024-05-24T00:00:00"/>
        <d v="2024-05-25T00:00:00"/>
        <d v="2024-05-26T00:00:00"/>
        <d v="2024-05-27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09T00:00:00"/>
        <d v="2024-06-10T00:00:00"/>
        <d v="2024-06-11T00:00:00"/>
        <d v="2024-06-12T00:00:00"/>
        <d v="2024-06-13T00:00:00"/>
        <d v="2024-06-14T00:00:00"/>
        <d v="2024-06-15T00:00:00"/>
        <d v="2024-06-16T00:00:00"/>
        <d v="2024-06-17T00:00:00"/>
        <d v="2024-06-18T00:00:00"/>
        <d v="2024-06-19T00:00:00"/>
        <d v="2024-06-20T00:00:00"/>
        <d v="2024-06-21T00:00:00"/>
        <d v="2024-06-22T00:00:00"/>
        <d v="2024-06-23T00:00:00"/>
        <d v="2024-06-24T00:00:00"/>
        <d v="2024-06-25T00:00:00"/>
        <d v="2024-06-26T00:00:00"/>
        <d v="2024-06-27T00:00:00"/>
        <d v="2024-06-28T00:00:00"/>
        <d v="2024-06-29T00:00:00"/>
        <d v="2024-06-30T00:00:00"/>
        <d v="2024-07-01T00:00:00"/>
        <d v="2024-07-02T00:00:00"/>
        <d v="2024-07-03T00:00:00"/>
        <d v="2024-07-04T00:00:00"/>
        <d v="2024-07-05T00:00:00"/>
        <d v="2024-07-06T00:00:00"/>
        <d v="2024-07-07T00:00:00"/>
        <d v="2024-07-08T00:00:00"/>
        <d v="2024-07-09T00:00:00"/>
        <d v="2024-07-10T00:00:00"/>
        <d v="2024-07-11T00:00:00"/>
        <d v="2024-07-12T00:00:00"/>
        <d v="2024-07-13T00:00:00"/>
        <d v="2024-07-14T00:00:00"/>
        <d v="2024-07-15T00:00:00"/>
        <d v="2024-07-16T00:00:00"/>
        <d v="2024-07-17T00:00:00"/>
        <d v="2024-07-18T00:00:00"/>
        <d v="2024-07-19T00:00:00"/>
        <d v="2024-07-20T00:00:00"/>
        <d v="2024-07-21T00:00:00"/>
        <d v="2024-07-22T00:00:00"/>
        <d v="2024-07-23T00:00:00"/>
        <d v="2024-07-24T00:00:00"/>
        <d v="2024-07-25T00:00:00"/>
        <d v="2024-07-26T00:00:00"/>
        <d v="2024-07-27T00:00:00"/>
        <d v="2024-07-28T00:00:00"/>
        <d v="2024-07-29T00:00:00"/>
        <d v="2024-07-30T00:00:00"/>
        <d v="2024-07-31T00:00:00"/>
        <d v="2024-08-01T00:00:00"/>
        <d v="2024-08-02T00:00:00"/>
        <d v="2024-08-03T00:00:00"/>
        <d v="2024-08-04T00:00:00"/>
        <d v="2024-08-05T00:00:00"/>
        <d v="2024-08-06T00:00:00"/>
        <d v="2024-08-07T00:00:00"/>
        <d v="2024-08-08T00:00:00"/>
        <d v="2024-08-09T00:00:00"/>
        <d v="2024-08-10T00:00:00"/>
        <d v="2024-08-11T00:00:00"/>
        <d v="2024-08-12T00:00:00"/>
        <d v="2024-08-13T00:00:00"/>
        <d v="2024-08-14T00:00:00"/>
        <d v="2024-08-15T00:00:00"/>
        <d v="2024-08-16T00:00:00"/>
        <d v="2024-08-17T00:00:00"/>
        <d v="2024-08-18T00:00:00"/>
        <d v="2024-08-19T00:00:00"/>
        <d v="2024-08-20T00:00:00"/>
        <d v="2024-08-21T00:00:00"/>
        <d v="2024-08-22T00:00:00"/>
        <d v="2024-08-23T00:00:00"/>
        <d v="2024-08-24T00:00:00"/>
        <d v="2024-08-25T00:00:00"/>
        <d v="2024-08-26T00:00:00"/>
        <d v="2024-08-27T00:00:00"/>
        <d v="2024-08-28T00:00:00"/>
        <d v="2024-08-29T00:00:00"/>
        <d v="2024-08-30T00:00:00"/>
        <d v="2024-08-31T00:00:00"/>
        <d v="2024-09-01T00:00:00"/>
        <d v="2024-09-02T00:00:00"/>
        <d v="2024-09-03T00:00:00"/>
        <d v="2024-09-04T00:00:00"/>
        <d v="2024-09-05T00:00:00"/>
        <d v="2024-09-06T00:00:00"/>
        <d v="2024-09-07T00:00:00"/>
        <d v="2024-09-08T00:00:00"/>
        <d v="2024-09-09T00:00:00"/>
        <d v="2024-09-10T00:00:00"/>
        <d v="2024-09-11T00:00:00"/>
        <d v="2024-09-12T00:00:00"/>
        <d v="2024-09-13T00:00:00"/>
        <d v="2024-09-14T00:00:00"/>
        <d v="2024-09-15T00:00:00"/>
        <d v="2024-09-16T00:00:00"/>
        <d v="2024-09-17T00:00:00"/>
        <d v="2024-09-18T00:00:00"/>
        <d v="2024-09-19T00:00:00"/>
        <d v="2024-09-20T00:00:00"/>
        <d v="2024-09-21T00:00:00"/>
        <d v="2024-09-22T00:00:00"/>
        <d v="2024-09-23T00:00:00"/>
        <d v="2024-09-24T00:00:00"/>
        <d v="2024-09-25T00:00:00"/>
        <d v="2024-09-26T00:00:00"/>
        <d v="2024-09-27T00:00:00"/>
        <d v="2024-09-28T00:00:00"/>
        <d v="2024-09-29T00:00:00"/>
        <d v="2024-09-30T00:00:00"/>
      </sharedItems>
      <fieldGroup par="7"/>
    </cacheField>
    <cacheField name="Gross Sales Value" numFmtId="0">
      <sharedItems containsSemiMixedTypes="0" containsString="0" containsNumber="1" minValue="927.36" maxValue="434377.80000000005"/>
    </cacheField>
    <cacheField name="Gross Purchase Value" numFmtId="0">
      <sharedItems containsSemiMixedTypes="0" containsString="0" containsNumber="1" minValue="883.19999999999993" maxValue="413512"/>
    </cacheField>
    <cacheField name="Gross Profit" numFmtId="0">
      <sharedItems containsSemiMixedTypes="0" containsString="0" containsNumber="1" minValue="44.160000000000082" maxValue="20865.800000000047"/>
    </cacheField>
    <cacheField name="Profit Margin" numFmtId="10">
      <sharedItems containsSemiMixedTypes="0" containsString="0" containsNumber="1" minValue="1.6994671252361836E-2" maxValue="4.9168339757023186E-2"/>
    </cacheField>
    <cacheField name="Months (Date)" numFmtId="0" databaseField="0">
      <fieldGroup base="0">
        <rangePr groupBy="months" startDate="2023-10-01T00:00:00" endDate="2024-10-01T00:00:00"/>
        <groupItems count="14">
          <s v="&lt;01-10-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10-2024"/>
        </groupItems>
      </fieldGroup>
    </cacheField>
    <cacheField name="Quarters (Date)" numFmtId="0" databaseField="0">
      <fieldGroup base="0">
        <rangePr groupBy="quarters" startDate="2023-10-01T00:00:00" endDate="2024-10-01T00:00:00"/>
        <groupItems count="6">
          <s v="&lt;01-10-2023"/>
          <s v="Qtr1"/>
          <s v="Qtr2"/>
          <s v="Qtr3"/>
          <s v="Qtr4"/>
          <s v="&gt;01-10-2024"/>
        </groupItems>
      </fieldGroup>
    </cacheField>
    <cacheField name="Years (Date)" numFmtId="0" databaseField="0">
      <fieldGroup base="0">
        <rangePr groupBy="years" startDate="2023-10-01T00:00:00" endDate="2024-10-01T00:00:00"/>
        <groupItems count="4">
          <s v="&lt;01-10-2023"/>
          <s v="2023"/>
          <s v="2024"/>
          <s v="&gt;01-10-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unit Jaiswal" refreshedDate="45754.036553124999" createdVersion="8" refreshedVersion="8" minRefreshableVersion="3" recordCount="849" xr:uid="{68F34DE0-FE2A-4449-A3A6-BDCE9898B771}">
  <cacheSource type="worksheet">
    <worksheetSource ref="A1:H850" sheet="Credit Data"/>
  </cacheSource>
  <cacheFields count="11">
    <cacheField name="Date" numFmtId="14">
      <sharedItems containsSemiMixedTypes="0" containsNonDate="0" containsDate="1" containsString="0" minDate="2023-10-01T00:00:00" maxDate="2024-10-01T00:00:00" count="366">
        <d v="2023-12-21T00:00:00"/>
        <d v="2023-12-28T00:00:00"/>
        <d v="2024-03-06T00:00:00"/>
        <d v="2024-03-10T00:00:00"/>
        <d v="2024-03-22T00:00:00"/>
        <d v="2024-04-03T00:00:00"/>
        <d v="2024-04-15T00:00:00"/>
        <d v="2024-04-20T00:00:00"/>
        <d v="2024-04-28T00:00:00"/>
        <d v="2024-05-04T00:00:00"/>
        <d v="2024-05-08T00:00:00"/>
        <d v="2024-05-13T00:00:00"/>
        <d v="2024-05-28T00:00:00"/>
        <d v="2024-06-27T00:00:00"/>
        <d v="2024-07-01T00:00:00"/>
        <d v="2024-07-07T00:00:00"/>
        <d v="2024-07-24T00:00:00"/>
        <d v="2024-07-28T00:00:00"/>
        <d v="2024-08-21T00:00:00"/>
        <d v="2024-09-19T00:00:00"/>
        <d v="2024-06-07T00:00:00"/>
        <d v="2024-07-06T00:00:00"/>
        <d v="2024-07-13T00:00:00"/>
        <d v="2024-07-23T00:00:00"/>
        <d v="2024-08-30T00:00:00"/>
        <d v="2024-08-05T00:00:00"/>
        <d v="2024-09-16T00:00:00"/>
        <d v="2024-09-26T00:00:00"/>
        <d v="2024-09-29T00:00:00"/>
        <d v="2024-06-13T00:00:00"/>
        <d v="2023-10-08T00:00:00"/>
        <d v="2024-01-21T00:00:00"/>
        <d v="2024-03-08T00:00:00"/>
        <d v="2024-04-18T00:00:00"/>
        <d v="2024-04-25T00:00:00"/>
        <d v="2024-09-03T00:00:00"/>
        <d v="2024-04-26T00:00:00"/>
        <d v="2023-12-13T00:00:00"/>
        <d v="2024-01-07T00:00:00"/>
        <d v="2024-01-24T00:00:00"/>
        <d v="2024-02-23T00:00:00"/>
        <d v="2024-02-26T00:00:00"/>
        <d v="2024-03-12T00:00:00"/>
        <d v="2024-08-17T00:00:00"/>
        <d v="2024-09-04T00:00:00"/>
        <d v="2024-04-23T00:00:00"/>
        <d v="2024-05-06T00:00:00"/>
        <d v="2024-05-10T00:00:00"/>
        <d v="2024-05-11T00:00:00"/>
        <d v="2024-05-14T00:00:00"/>
        <d v="2024-05-21T00:00:00"/>
        <d v="2024-05-26T00:00:00"/>
        <d v="2024-06-02T00:00:00"/>
        <d v="2024-06-09T00:00:00"/>
        <d v="2024-06-19T00:00:00"/>
        <d v="2024-06-23T00:00:00"/>
        <d v="2024-06-29T00:00:00"/>
        <d v="2024-07-08T00:00:00"/>
        <d v="2024-07-15T00:00:00"/>
        <d v="2024-07-25T00:00:00"/>
        <d v="2024-08-04T00:00:00"/>
        <d v="2024-09-21T00:00:00"/>
        <d v="2023-10-22T00:00:00"/>
        <d v="2023-11-11T00:00:00"/>
        <d v="2024-01-05T00:00:00"/>
        <d v="2024-01-13T00:00:00"/>
        <d v="2024-02-16T00:00:00"/>
        <d v="2024-02-19T00:00:00"/>
        <d v="2024-03-28T00:00:00"/>
        <d v="2024-05-07T00:00:00"/>
        <d v="2024-06-15T00:00:00"/>
        <d v="2024-07-29T00:00:00"/>
        <d v="2024-08-12T00:00:00"/>
        <d v="2023-10-20T00:00:00"/>
        <d v="2023-11-05T00:00:00"/>
        <d v="2023-11-06T00:00:00"/>
        <d v="2023-11-12T00:00:00"/>
        <d v="2023-11-15T00:00:00"/>
        <d v="2023-12-03T00:00:00"/>
        <d v="2023-12-05T00:00:00"/>
        <d v="2023-12-10T00:00:00"/>
        <d v="2024-01-15T00:00:00"/>
        <d v="2024-01-27T00:00:00"/>
        <d v="2024-01-30T00:00:00"/>
        <d v="2024-02-02T00:00:00"/>
        <d v="2024-02-04T00:00:00"/>
        <d v="2024-02-29T00:00:00"/>
        <d v="2024-03-05T00:00:00"/>
        <d v="2024-03-19T00:00:00"/>
        <d v="2024-03-20T00:00:00"/>
        <d v="2024-03-25T00:00:00"/>
        <d v="2024-03-30T00:00:00"/>
        <d v="2024-04-05T00:00:00"/>
        <d v="2024-04-11T00:00:00"/>
        <d v="2024-04-17T00:00:00"/>
        <d v="2024-04-19T00:00:00"/>
        <d v="2024-04-29T00:00:00"/>
        <d v="2024-05-02T00:00:00"/>
        <d v="2024-05-09T00:00:00"/>
        <d v="2024-05-17T00:00:00"/>
        <d v="2024-05-29T00:00:00"/>
        <d v="2024-06-03T00:00:00"/>
        <d v="2024-06-10T00:00:00"/>
        <d v="2024-06-11T00:00:00"/>
        <d v="2024-06-12T00:00:00"/>
        <d v="2024-06-16T00:00:00"/>
        <d v="2024-06-28T00:00:00"/>
        <d v="2024-07-22T00:00:00"/>
        <d v="2024-08-20T00:00:00"/>
        <d v="2024-08-26T00:00:00"/>
        <d v="2024-08-28T00:00:00"/>
        <d v="2024-09-01T00:00:00"/>
        <d v="2024-09-12T00:00:00"/>
        <d v="2024-09-15T00:00:00"/>
        <d v="2023-11-16T00:00:00"/>
        <d v="2024-01-22T00:00:00"/>
        <d v="2024-02-03T00:00:00"/>
        <d v="2024-02-17T00:00:00"/>
        <d v="2024-04-01T00:00:00"/>
        <d v="2024-05-24T00:00:00"/>
        <d v="2024-07-19T00:00:00"/>
        <d v="2024-08-11T00:00:00"/>
        <d v="2024-09-08T00:00:00"/>
        <d v="2024-02-10T00:00:00"/>
        <d v="2024-02-13T00:00:00"/>
        <d v="2024-03-03T00:00:00"/>
        <d v="2024-03-15T00:00:00"/>
        <d v="2024-04-07T00:00:00"/>
        <d v="2024-04-09T00:00:00"/>
        <d v="2024-05-20T00:00:00"/>
        <d v="2024-05-30T00:00:00"/>
        <d v="2024-06-21T00:00:00"/>
        <d v="2024-06-25T00:00:00"/>
        <d v="2024-07-02T00:00:00"/>
        <d v="2024-07-03T00:00:00"/>
        <d v="2024-07-05T00:00:00"/>
        <d v="2024-08-03T00:00:00"/>
        <d v="2024-08-08T00:00:00"/>
        <d v="2024-08-27T00:00:00"/>
        <d v="2024-09-11T00:00:00"/>
        <d v="2024-09-13T00:00:00"/>
        <d v="2024-09-18T00:00:00"/>
        <d v="2023-10-12T00:00:00"/>
        <d v="2024-01-11T00:00:00"/>
        <d v="2024-02-20T00:00:00"/>
        <d v="2024-07-18T00:00:00"/>
        <d v="2024-08-14T00:00:00"/>
        <d v="2024-08-10T00:00:00"/>
        <d v="2023-12-26T00:00:00"/>
        <d v="2024-04-12T00:00:00"/>
        <d v="2024-06-17T00:00:00"/>
        <d v="2024-07-26T00:00:00"/>
        <d v="2024-08-31T00:00:00"/>
        <d v="2024-09-23T00:00:00"/>
        <d v="2024-03-14T00:00:00"/>
        <d v="2024-04-21T00:00:00"/>
        <d v="2024-04-22T00:00:00"/>
        <d v="2024-08-02T00:00:00"/>
        <d v="2023-11-04T00:00:00"/>
        <d v="2024-01-03T00:00:00"/>
        <d v="2024-01-08T00:00:00"/>
        <d v="2024-01-18T00:00:00"/>
        <d v="2024-07-17T00:00:00"/>
        <d v="2023-10-31T00:00:00"/>
        <d v="2023-11-02T00:00:00"/>
        <d v="2023-11-28T00:00:00"/>
        <d v="2023-12-11T00:00:00"/>
        <d v="2024-03-02T00:00:00"/>
        <d v="2024-05-15T00:00:00"/>
        <d v="2024-07-09T00:00:00"/>
        <d v="2024-08-19T00:00:00"/>
        <d v="2024-08-29T00:00:00"/>
        <d v="2024-09-22T00:00:00"/>
        <d v="2023-10-28T00:00:00"/>
        <d v="2023-11-22T00:00:00"/>
        <d v="2024-01-17T00:00:00"/>
        <d v="2024-06-01T00:00:00"/>
        <d v="2024-07-20T00:00:00"/>
        <d v="2023-10-02T00:00:00"/>
        <d v="2023-10-05T00:00:00"/>
        <d v="2023-10-17T00:00:00"/>
        <d v="2023-10-30T00:00:00"/>
        <d v="2023-11-19T00:00:00"/>
        <d v="2023-11-27T00:00:00"/>
        <d v="2023-12-08T00:00:00"/>
        <d v="2023-12-12T00:00:00"/>
        <d v="2024-01-20T00:00:00"/>
        <d v="2024-01-28T00:00:00"/>
        <d v="2024-02-01T00:00:00"/>
        <d v="2024-03-07T00:00:00"/>
        <d v="2024-03-17T00:00:00"/>
        <d v="2024-03-23T00:00:00"/>
        <d v="2024-03-27T00:00:00"/>
        <d v="2024-04-02T00:00:00"/>
        <d v="2024-04-06T00:00:00"/>
        <d v="2024-04-08T00:00:00"/>
        <d v="2024-04-30T00:00:00"/>
        <d v="2024-05-18T00:00:00"/>
        <d v="2024-05-25T00:00:00"/>
        <d v="2024-06-26T00:00:00"/>
        <d v="2024-07-10T00:00:00"/>
        <d v="2024-07-30T00:00:00"/>
        <d v="2024-08-07T00:00:00"/>
        <d v="2024-08-24T00:00:00"/>
        <d v="2024-09-10T00:00:00"/>
        <d v="2023-10-01T00:00:00"/>
        <d v="2023-10-24T00:00:00"/>
        <d v="2023-10-29T00:00:00"/>
        <d v="2023-11-01T00:00:00"/>
        <d v="2023-11-08T00:00:00"/>
        <d v="2023-11-24T00:00:00"/>
        <d v="2023-11-26T00:00:00"/>
        <d v="2023-12-01T00:00:00"/>
        <d v="2023-12-06T00:00:00"/>
        <d v="2023-12-15T00:00:00"/>
        <d v="2023-12-30T00:00:00"/>
        <d v="2024-01-10T00:00:00"/>
        <d v="2024-01-14T00:00:00"/>
        <d v="2024-01-19T00:00:00"/>
        <d v="2024-01-25T00:00:00"/>
        <d v="2024-02-08T00:00:00"/>
        <d v="2024-02-11T00:00:00"/>
        <d v="2024-02-18T00:00:00"/>
        <d v="2024-02-22T00:00:00"/>
        <d v="2024-02-28T00:00:00"/>
        <d v="2024-03-01T00:00:00"/>
        <d v="2024-03-24T00:00:00"/>
        <d v="2024-03-26T00:00:00"/>
        <d v="2024-03-29T00:00:00"/>
        <d v="2024-04-14T00:00:00"/>
        <d v="2024-05-12T00:00:00"/>
        <d v="2024-05-19T00:00:00"/>
        <d v="2024-05-23T00:00:00"/>
        <d v="2024-05-31T00:00:00"/>
        <d v="2024-06-08T00:00:00"/>
        <d v="2024-06-18T00:00:00"/>
        <d v="2024-06-30T00:00:00"/>
        <d v="2024-07-12T00:00:00"/>
        <d v="2024-07-16T00:00:00"/>
        <d v="2024-07-21T00:00:00"/>
        <d v="2024-08-15T00:00:00"/>
        <d v="2024-08-22T00:00:00"/>
        <d v="2024-09-14T00:00:00"/>
        <d v="2024-09-17T00:00:00"/>
        <d v="2024-09-28T00:00:00"/>
        <d v="2024-03-18T00:00:00"/>
        <d v="2024-09-02T00:00:00"/>
        <d v="2024-09-25T00:00:00"/>
        <d v="2024-04-27T00:00:00"/>
        <d v="2024-03-13T00:00:00"/>
        <d v="2024-02-25T00:00:00"/>
        <d v="2024-08-16T00:00:00"/>
        <d v="2024-02-07T00:00:00"/>
        <d v="2024-05-03T00:00:00"/>
        <d v="2024-08-09T00:00:00"/>
        <d v="2023-12-27T00:00:00"/>
        <d v="2024-06-22T00:00:00"/>
        <d v="2024-07-27T00:00:00"/>
        <d v="2024-09-27T00:00:00"/>
        <d v="2024-06-14T00:00:00"/>
        <d v="2023-10-07T00:00:00"/>
        <d v="2024-01-01T00:00:00"/>
        <d v="2024-01-31T00:00:00"/>
        <d v="2024-02-05T00:00:00"/>
        <d v="2024-02-06T00:00:00"/>
        <d v="2024-02-24T00:00:00"/>
        <d v="2024-03-31T00:00:00"/>
        <d v="2024-04-04T00:00:00"/>
        <d v="2024-04-13T00:00:00"/>
        <d v="2024-05-05T00:00:00"/>
        <d v="2024-05-27T00:00:00"/>
        <d v="2024-06-20T00:00:00"/>
        <d v="2024-09-07T00:00:00"/>
        <d v="2024-09-30T00:00:00"/>
        <d v="2024-05-22T00:00:00"/>
        <d v="2023-10-13T00:00:00"/>
        <d v="2023-10-19T00:00:00"/>
        <d v="2023-11-10T00:00:00"/>
        <d v="2023-11-14T00:00:00"/>
        <d v="2023-11-18T00:00:00"/>
        <d v="2023-12-16T00:00:00"/>
        <d v="2024-02-09T00:00:00"/>
        <d v="2024-02-14T00:00:00"/>
        <d v="2024-04-10T00:00:00"/>
        <d v="2024-04-16T00:00:00"/>
        <d v="2024-05-16T00:00:00"/>
        <d v="2024-07-31T00:00:00"/>
        <d v="2024-08-23T00:00:00"/>
        <d v="2024-09-06T00:00:00"/>
        <d v="2023-10-09T00:00:00"/>
        <d v="2023-10-18T00:00:00"/>
        <d v="2023-10-23T00:00:00"/>
        <d v="2023-11-23T00:00:00"/>
        <d v="2023-11-25T00:00:00"/>
        <d v="2023-12-02T00:00:00"/>
        <d v="2023-12-07T00:00:00"/>
        <d v="2023-12-14T00:00:00"/>
        <d v="2023-12-29T00:00:00"/>
        <d v="2024-01-04T00:00:00"/>
        <d v="2024-01-12T00:00:00"/>
        <d v="2024-01-16T00:00:00"/>
        <d v="2024-01-29T00:00:00"/>
        <d v="2024-04-24T00:00:00"/>
        <d v="2024-05-01T00:00:00"/>
        <d v="2024-07-04T00:00:00"/>
        <d v="2024-08-13T00:00:00"/>
        <d v="2024-08-18T00:00:00"/>
        <d v="2024-03-11T00:00:00"/>
        <d v="2024-09-20T00:00:00"/>
        <d v="2023-10-11T00:00:00"/>
        <d v="2023-10-26T00:00:00"/>
        <d v="2023-12-09T00:00:00"/>
        <d v="2023-12-17T00:00:00"/>
        <d v="2023-12-24T00:00:00"/>
        <d v="2023-12-31T00:00:00"/>
        <d v="2024-01-26T00:00:00"/>
        <d v="2024-02-15T00:00:00"/>
        <d v="2024-02-27T00:00:00"/>
        <d v="2024-03-09T00:00:00"/>
        <d v="2024-07-14T00:00:00"/>
        <d v="2024-08-01T00:00:00"/>
        <d v="2024-09-05T00:00:00"/>
        <d v="2024-09-09T00:00:00"/>
        <d v="2024-02-12T00:00:00"/>
        <d v="2024-03-16T00:00:00"/>
        <d v="2024-06-06T00:00:00"/>
        <d v="2024-08-06T00:00:00"/>
        <d v="2024-08-25T00:00:00"/>
        <d v="2023-10-25T00:00:00"/>
        <d v="2023-12-04T00:00:00"/>
        <d v="2024-01-06T00:00:00"/>
        <d v="2024-02-21T00:00:00"/>
        <d v="2024-03-21T00:00:00"/>
        <d v="2023-11-30T00:00:00"/>
        <d v="2024-01-02T00:00:00"/>
        <d v="2024-03-04T00:00:00"/>
        <d v="2023-10-16T00:00:00"/>
        <d v="2023-11-07T00:00:00"/>
        <d v="2023-11-13T00:00:00"/>
        <d v="2023-11-29T00:00:00"/>
        <d v="2023-12-20T00:00:00"/>
        <d v="2023-12-22T00:00:00"/>
        <d v="2023-12-25T00:00:00"/>
        <d v="2024-06-04T00:00:00"/>
        <d v="2024-07-11T00:00:00"/>
        <d v="2024-09-24T00:00:00"/>
        <d v="2023-10-04T00:00:00"/>
        <d v="2023-10-15T00:00:00"/>
        <d v="2023-11-09T00:00:00"/>
        <d v="2023-10-03T00:00:00"/>
        <d v="2024-06-05T00:00:00"/>
        <d v="2024-06-24T00:00:00"/>
        <d v="2023-10-27T00:00:00"/>
        <d v="2023-11-17T00:00:00"/>
        <d v="2023-11-20T00:00:00"/>
        <d v="2023-11-03T00:00:00"/>
        <d v="2023-11-21T00:00:00"/>
        <d v="2023-12-18T00:00:00"/>
        <d v="2023-12-23T00:00:00"/>
        <d v="2023-10-14T00:00:00"/>
        <d v="2023-10-06T00:00:00"/>
        <d v="2023-10-10T00:00:00"/>
        <d v="2023-10-21T00:00:00"/>
        <d v="2023-12-19T00:00:00"/>
        <d v="2024-01-09T00:00:00"/>
        <d v="2024-01-23T00:00:00"/>
      </sharedItems>
      <fieldGroup par="10"/>
    </cacheField>
    <cacheField name="Customer Name" numFmtId="0">
      <sharedItems count="69">
        <s v="Abhishek Sharma"/>
        <s v="Ajay Plywood"/>
        <s v="Akash Sharma"/>
        <s v="Algu Sharma"/>
        <s v="Anil Singh"/>
        <s v="Ankit Singh"/>
        <s v="Arif Ansari"/>
        <s v="Art Wood Gallery"/>
        <s v="Bablu Rai"/>
        <s v="Bharat Plywood"/>
        <s v="Chandan Singh"/>
        <s v="Dhanuka Plywood"/>
        <s v="Fatima Traders"/>
        <s v="Gupta Enterprises"/>
        <s v="Hafi Ji"/>
        <s v="Hafiq Taufiq Plywood"/>
        <s v="Hariom Plywood"/>
        <s v="Hindustan Plywood"/>
        <s v="Jokhu Ji"/>
        <s v="Jyoti Furniture"/>
        <s v="Karpattu Sharma"/>
        <s v="Khan Furniture"/>
        <s v="Kisan Plywood"/>
        <s v="Kushwaha Furniture"/>
        <s v="Mahadev Traders"/>
        <s v="Manoj Hardware"/>
        <s v="Manorma Library"/>
        <s v="Master Sahab"/>
        <s v="Matloob Khan"/>
        <s v="Mithilesh Sharma"/>
        <s v="Monu Gupta"/>
        <s v="Monu Sharma"/>
        <s v="MP Gupta"/>
        <s v="Munna Sharma"/>
        <s v="Niraj Sharma"/>
        <s v="Pandey Plywood"/>
        <s v="Parwej Ansari"/>
        <s v="Pawan Jaiswal"/>
        <s v="Raghunath"/>
        <s v="Rajeev yadav"/>
        <s v="Ram Furniture"/>
        <s v="Ramesh Singh"/>
        <s v="Raunak Raushan Furniture"/>
        <s v="Ria Medical"/>
        <s v="Sabnam Plywood"/>
        <s v="Sadguru Plywood"/>
        <s v="Sai Plywood"/>
        <s v="Sainik Plywood"/>
        <s v="Salma Tiles"/>
        <s v="Sanjay Rai"/>
        <s v="Santosh Ram"/>
        <s v="Sarwan Panjraon"/>
        <s v="Sarwesham Upadhyay"/>
        <s v="Satendra Sharma"/>
        <s v="Satyam Plywood"/>
        <s v="Sharma Hardware"/>
        <s v="Sharma Plywood"/>
        <s v="Shivam Ply"/>
        <s v="Shubham Plywood"/>
        <s v="Shyam Plywood"/>
        <s v="Siddharth Plywood"/>
        <s v="Somnath Verma"/>
        <s v="Suhail Ansari"/>
        <s v="Sunil Sharma"/>
        <s v="Surendra Singh"/>
        <s v="Upendra Sharma"/>
        <s v="Vikas Rai"/>
        <s v="Vishal Plywood"/>
        <s v="Yash Furniture"/>
      </sharedItems>
    </cacheField>
    <cacheField name="Credit Amount" numFmtId="165">
      <sharedItems containsSemiMixedTypes="0" containsString="0" containsNumber="1" minValue="0" maxValue="266597.69999999995"/>
    </cacheField>
    <cacheField name="Payment Received" numFmtId="165">
      <sharedItems containsSemiMixedTypes="0" containsString="0" containsNumber="1" minValue="0" maxValue="270000"/>
    </cacheField>
    <cacheField name="Oustanding Amount" numFmtId="165">
      <sharedItems containsSemiMixedTypes="0" containsString="0" containsNumber="1" minValue="0" maxValue="272311.95999999996" count="838">
        <n v="30721.08"/>
        <n v="30721.559999999998"/>
        <n v="44536.559999999983"/>
        <n v="36.55999999998312"/>
        <n v="13402.639999999981"/>
        <n v="10303.079999999973"/>
        <n v="20303.079999999965"/>
        <n v="303.07999999996537"/>
        <n v="2261.5799999999581"/>
        <n v="7469.9799999999595"/>
        <n v="9073.809999999954"/>
        <n v="9073.8099999999613"/>
        <n v="23547.65999999996"/>
        <n v="547.65999999995984"/>
        <n v="5023.6599999999598"/>
        <n v="4834.1599999999598"/>
        <n v="26852.359999999957"/>
        <n v="33851.40999999996"/>
        <n v="13851.40999999996"/>
        <n v="0"/>
        <n v="7930"/>
        <n v="57945"/>
        <n v="7945"/>
        <n v="28050.6"/>
        <n v="8050.5999999999985"/>
        <n v="2230.1000000000058"/>
        <n v="39332.100000000006"/>
        <n v="8491.1000000000058"/>
        <n v="0.92000000000007276"/>
        <n v="1"/>
        <n v="1126.7600000000002"/>
        <n v="1153.1599999999999"/>
        <n v="40995.360000000001"/>
        <n v="995.36000000000058"/>
        <n v="2431.7600000000002"/>
        <n v="80000.200000000012"/>
        <n v="0.20000000001164153"/>
        <n v="4.8000000000029104"/>
        <n v="89.359999999996944"/>
        <n v="262.47999999999683"/>
        <n v="254.72499999999673"/>
        <n v="355.6449999999968"/>
        <n v="2285.6449999999968"/>
        <n v="113.32499999999709"/>
        <n v="1221.125"/>
        <n v="650.02499999999964"/>
        <n v="10940.025"/>
        <n v="1940.0249999999996"/>
        <n v="34.799999999999272"/>
        <n v="843.17999999999847"/>
        <n v="4729.9799999999977"/>
        <n v="5240.3799999999974"/>
        <n v="5250.7799999999988"/>
        <n v="3744.7799999999988"/>
        <n v="8314.380000000001"/>
        <n v="5912.380000000001"/>
        <n v="5913.0800000000017"/>
        <n v="7337.7799999999988"/>
        <n v="5987.2799999999988"/>
        <n v="6049.68"/>
        <n v="21912.080000000002"/>
        <n v="18662.480000000003"/>
        <n v="2662.4800000000032"/>
        <n v="9826.1800000000039"/>
        <n v="15688.580000000002"/>
        <n v="34.600000000002183"/>
        <n v="74.200000000000728"/>
        <n v="7808.8000000000029"/>
        <n v="13839.760000000002"/>
        <n v="9076.2600000000093"/>
        <n v="25938.820000000007"/>
        <n v="5938.820000000007"/>
        <n v="5950.820000000007"/>
        <n v="1691.5200000000041"/>
        <n v="6009.4200000000037"/>
        <n v="8193.2200000000084"/>
        <n v="19844.420000000013"/>
        <n v="2730.9750000000004"/>
        <n v="2738.7750000000015"/>
        <n v="2448.215000000002"/>
        <n v="4711.0550000000003"/>
        <n v="9665.0550000000003"/>
        <n v="9665.8950000000004"/>
        <n v="9675.1750000000011"/>
        <n v="10360.295000000002"/>
        <n v="9315.4950000000026"/>
        <n v="8056.9950000000026"/>
        <n v="4228.0749999999971"/>
        <n v="2864.1149999999961"/>
        <n v="3044.9149999999954"/>
        <n v="6142.1149999999943"/>
        <n v="42971.034999999989"/>
        <n v="40697.43499999999"/>
        <n v="34008.39499999999"/>
        <n v="32961.114999999991"/>
        <n v="32955.464999999989"/>
        <n v="33266.50499999999"/>
        <n v="33711.304999999993"/>
        <n v="3711.304999999993"/>
        <n v="5875.1449999999932"/>
        <n v="10900.904999999995"/>
        <n v="31691.524999999994"/>
        <n v="6691.5249999999942"/>
        <n v="6980.2449999999935"/>
        <n v="6983.1249999999927"/>
        <n v="17003.124999999993"/>
        <n v="6682.1349999999948"/>
        <n v="6899.7349999999951"/>
        <n v="6970.934999999994"/>
        <n v="11801.734999999993"/>
        <n v="14645.234999999993"/>
        <n v="10596.284999999993"/>
        <n v="10687.484999999993"/>
        <n v="10700.084999999992"/>
        <n v="10359.684999999992"/>
        <n v="7116.4849999999933"/>
        <n v="25769.284999999989"/>
        <n v="2769.2849999999889"/>
        <n v="3055.4849999999897"/>
        <n v="3064.1849999999904"/>
        <n v="3057.1849999999904"/>
        <n v="8352.1849999999904"/>
        <n v="12479.68499999999"/>
        <n v="13865.284999999989"/>
        <n v="21203.98499999999"/>
        <n v="22396.739999999998"/>
        <n v="27401.199999999997"/>
        <n v="2401.1999999999971"/>
        <n v="25751.509999999995"/>
        <n v="5751.5099999999948"/>
        <n v="3649.7899999999936"/>
        <n v="5105.7099999999937"/>
        <n v="7269.5499999999938"/>
        <n v="21400.649999999994"/>
        <n v="6400.6499999999942"/>
        <n v="6426.4499999999971"/>
        <n v="7278.0499999999956"/>
        <n v="7300.4499999999971"/>
        <n v="54168"/>
        <n v="4168"/>
        <n v="126718.1"/>
        <n v="6718.1000000000058"/>
        <n v="89943.599999999991"/>
        <n v="9943.5999999999913"/>
        <n v="10743.599999999991"/>
        <n v="79447.599999999991"/>
        <n v="19447.599999999991"/>
        <n v="20145.199999999983"/>
        <n v="120585.99999999997"/>
        <n v="20585.999999999971"/>
        <n v="23745.999999999971"/>
        <n v="173761.29999999996"/>
        <n v="23761.299999999959"/>
        <n v="64361.299999999959"/>
        <n v="16761.299999999959"/>
        <n v="13175.099999999962"/>
        <n v="133200.09999999998"/>
        <n v="13200.099999999977"/>
        <n v="29177.099999999977"/>
        <n v="188837.09999999998"/>
        <n v="38837.099999999977"/>
        <n v="39533.099999999977"/>
        <n v="169881.09999999998"/>
        <n v="49881.099999999977"/>
        <n v="53881.099999999977"/>
        <n v="121881.09999999998"/>
        <n v="58292.949999999983"/>
        <n v="178573.44999999998"/>
        <n v="28573.449999999983"/>
        <n v="31373.449999999983"/>
        <n v="34.399999999997817"/>
        <n v="10"/>
        <n v="107.59999999999854"/>
        <n v="2944.1599999999962"/>
        <n v="15652.659999999996"/>
        <n v="5652.6599999999962"/>
        <n v="5800.6599999999962"/>
        <n v="235.30000000000291"/>
        <n v="2562.6500000000015"/>
        <n v="150120"/>
        <n v="120"/>
        <n v="2016.3999999999942"/>
        <n v="55149.75"/>
        <n v="5149.75"/>
        <n v="5221.5899999999965"/>
        <n v="5249.6899999999951"/>
        <n v="33473.589999999997"/>
        <n v="3473.5899999999965"/>
        <n v="2838.989999999998"/>
        <n v="137750.99"/>
        <n v="17750.989999999991"/>
        <n v="13694.989999999991"/>
        <n v="51.69999999999709"/>
        <n v="125714.26000000001"/>
        <n v="5714.2600000000093"/>
        <n v="272311.95999999996"/>
        <n v="2311.9599999999627"/>
        <n v="1976.0799999999981"/>
        <n v="2009.0999999999985"/>
        <n v="2201.4599999999973"/>
        <n v="2740.0999999999967"/>
        <n v="2078.7999999999956"/>
        <n v="114.80000000000018"/>
        <n v="83.600000000000364"/>
        <n v="123.8799999999992"/>
        <n v="715.8799999999992"/>
        <n v="3500.16"/>
        <n v="2162.9799999999996"/>
        <n v="6684.2799999999988"/>
        <n v="5766.0799999999981"/>
        <n v="5305.0799999999981"/>
        <n v="3327.3799999999974"/>
        <n v="2111.3799999999974"/>
        <n v="413.17999999999756"/>
        <n v="2730.0799999999945"/>
        <n v="9949.4399999999951"/>
        <n v="40411.439999999995"/>
        <n v="10411.439999999995"/>
        <n v="12873.439999999995"/>
        <n v="2629.5599999999977"/>
        <n v="8010.679999999993"/>
        <n v="7647.4799999999959"/>
        <n v="6536.2799999999988"/>
        <n v="17816.68"/>
        <n v="21.379999999997381"/>
        <n v="294.97999999999774"/>
        <n v="286.01999999999771"/>
        <n v="664.61999999999534"/>
        <n v="21204.519999999997"/>
        <n v="1204.5199999999968"/>
        <n v="14744.419999999998"/>
        <n v="15002.819999999992"/>
        <n v="14923.339999999993"/>
        <n v="11032.329999999994"/>
        <n v="6598.9799999999959"/>
        <n v="28096.5"/>
        <n v="8096.5"/>
        <n v="8153.6499999999978"/>
        <n v="8209.1699999999983"/>
        <n v="37976.449999999997"/>
        <n v="7976.4499999999971"/>
        <n v="8056.8899999999958"/>
        <n v="31701.789999999994"/>
        <n v="8701.7899999999936"/>
        <n v="8754.9899999999907"/>
        <n v="8257.7899999999936"/>
        <n v="68871.299999999988"/>
        <n v="13871.299999999988"/>
        <n v="4320.0049999999901"/>
        <n v="35779.464999999997"/>
        <n v="5779.4649999999965"/>
        <n v="5854.3649999999943"/>
        <n v="60571.264999999985"/>
        <n v="5571.2649999999849"/>
        <n v="5614.4249999999847"/>
        <n v="5614.0449999999837"/>
        <n v="5673.4449999999779"/>
        <n v="5736.8449999999775"/>
        <n v="6762.7249999999767"/>
        <n v="46856.124999999985"/>
        <n v="11856.124999999985"/>
        <n v="11927.174999999988"/>
        <n v="24934.974999999991"/>
        <n v="45101.57499999999"/>
        <n v="55584.074999999997"/>
        <n v="91444.074999999997"/>
        <n v="1444.0749999999971"/>
        <n v="1690.9749999999985"/>
        <n v="2538.9749999999985"/>
        <n v="4273.5749999999989"/>
        <n v="25960.775000000001"/>
        <n v="5960.7750000000015"/>
        <n v="63949.575000000012"/>
        <n v="17949.575000000012"/>
        <n v="14082.775000000009"/>
        <n v="16737.975000000006"/>
        <n v="16772.175000000003"/>
        <n v="16967.375"/>
        <n v="8414.9750000000058"/>
        <n v="9856.7750000000051"/>
        <n v="49704.775000000009"/>
        <n v="9704.7750000000087"/>
        <n v="6666.24"/>
        <n v="10953.470000000001"/>
        <n v="10809.150000000001"/>
        <n v="10817.050000000001"/>
        <n v="11092.57"/>
        <n v="11114.619999999999"/>
        <n v="14387.419999999998"/>
        <n v="14797.019999999997"/>
        <n v="15171.919999999995"/>
        <n v="15257.649999999994"/>
        <n v="15373.809999999994"/>
        <n v="12720.129999999994"/>
        <n v="12636.289999999994"/>
        <n v="37049.729999999996"/>
        <n v="7049.7299999999959"/>
        <n v="7061.7499999999964"/>
        <n v="42675.909999999989"/>
        <n v="17675.909999999989"/>
        <n v="17089.349999999991"/>
        <n v="17090.109999999986"/>
        <n v="31166.389999999985"/>
        <n v="6166.3899999999849"/>
        <n v="6249.7499999999854"/>
        <n v="6251.109999999986"/>
        <n v="7566.109999999986"/>
        <n v="49449.479999999981"/>
        <n v="4449.4799999999814"/>
        <n v="4479.0999999999822"/>
        <n v="2904.1899999999805"/>
        <n v="3088.9899999999798"/>
        <n v="3122.6699999999782"/>
        <n v="3200.9699999999775"/>
        <n v="3117.1299999999774"/>
        <n v="3108.1699999999773"/>
        <n v="7982.6999999999753"/>
        <n v="8055.019999999975"/>
        <n v="8097.9799999999741"/>
        <n v="8112.4599999999737"/>
        <n v="6370.8599999999715"/>
        <n v="4287.0199999999713"/>
        <n v="11819.29999999997"/>
        <n v="48433.459999999963"/>
        <n v="13433.459999999963"/>
        <n v="13383.619999999963"/>
        <n v="13402.01999999996"/>
        <n v="13456.619999999959"/>
        <n v="13533.219999999958"/>
        <n v="13540.819999999956"/>
        <n v="12453.319999999956"/>
        <n v="12450.119999999955"/>
        <n v="12450.519999999955"/>
        <n v="13268.919999999947"/>
        <n v="13429.719999999947"/>
        <n v="8933.719999999943"/>
        <n v="11901.719999999943"/>
        <n v="11959.119999999944"/>
        <n v="12124.119999999944"/>
        <n v="12963.419999999944"/>
        <n v="9460.6199999999444"/>
        <n v="9486.6199999999444"/>
        <n v="13093.019999999942"/>
        <n v="9581.0199999999422"/>
        <n v="9617.0199999999422"/>
        <n v="9893.8199999999415"/>
        <n v="13442.869999999941"/>
        <n v="14546.869999999941"/>
        <n v="56499.66999999994"/>
        <n v="16499.66999999994"/>
        <n v="16650.269999999939"/>
        <n v="16397.16999999994"/>
        <n v="18134.769999999946"/>
        <n v="15874.769999999946"/>
        <n v="10988.769999999946"/>
        <n v="45885.600000000006"/>
        <n v="885.60000000000582"/>
        <n v="58143.549999999988"/>
        <n v="2143.5499999999884"/>
        <n v="2478"/>
        <n v="112974"/>
        <n v="12974"/>
        <n v="25222"/>
        <n v="9.5999999999985448"/>
        <n v="3.5"/>
        <n v="52.550000000001091"/>
        <n v="14.260000000002037"/>
        <n v="447.26000000000204"/>
        <n v="261.60000000000036"/>
        <n v="435.80000000000018"/>
        <n v="21700.129999999997"/>
        <n v="1700.1299999999974"/>
        <n v="66.719999999997526"/>
        <n v="111.5199999999968"/>
        <n v="33621.820000000007"/>
        <n v="1621.820000000007"/>
        <n v="1621.8700000000063"/>
        <n v="2024.6700000000055"/>
        <n v="53825.070000000007"/>
        <n v="8825.070000000007"/>
        <n v="1334"/>
        <n v="1346"/>
        <n v="1417.5"/>
        <n v="0.57999999999992724"/>
        <n v="1.1599999999998545"/>
        <n v="193.01000000000022"/>
        <n v="25.69999999999709"/>
        <n v="131020.09999999998"/>
        <n v="1020.0999999999767"/>
        <n v="71250.199999999968"/>
        <n v="1250.199999999968"/>
        <n v="271.28000000000611"/>
        <n v="31494.280000000006"/>
        <n v="1494.2800000000061"/>
        <n v="1494.9800000000105"/>
        <n v="71503.08"/>
        <n v="1503.0800000000017"/>
        <n v="1693.9600000000028"/>
        <n v="65902.02"/>
        <n v="15902.020000000004"/>
        <n v="14941.860000000008"/>
        <n v="21485.460000000006"/>
        <n v="110754.86"/>
        <n v="30754.86"/>
        <n v="30777.86"/>
        <n v="31134.18"/>
        <n v="31117.579999999987"/>
        <n v="86585.18"/>
        <n v="16585.179999999993"/>
        <n v="25791.179999999993"/>
        <n v="25879.979999999996"/>
        <n v="25890.379999999997"/>
        <n v="22405.78"/>
        <n v="108599.78"/>
        <n v="8599.7799999999988"/>
        <n v="8551.7799999999988"/>
        <n v="65.600000000000364"/>
        <n v="142.40000000000055"/>
        <n v="148.80000000000109"/>
        <n v="143.20000000000118"/>
        <n v="132.79999999999927"/>
        <n v="84.75"/>
        <n v="359.39999999999964"/>
        <n v="465.40000000000146"/>
        <n v="525.40000000000146"/>
        <n v="55837.000000000007"/>
        <n v="5837.0000000000073"/>
        <n v="5859.0500000000065"/>
        <n v="5866.4900000000052"/>
        <n v="6034.8899999999994"/>
        <n v="10062.089999999997"/>
        <n v="10152.889999999996"/>
        <n v="71128.94"/>
        <n v="6128.9400000000023"/>
        <n v="6128.5600000000049"/>
        <n v="6276.1600000000108"/>
        <n v="91805.16"/>
        <n v="11805.160000000003"/>
        <n v="15744.660000000003"/>
        <n v="15776.960000000006"/>
        <n v="22993.460000000006"/>
        <n v="61787.710000000006"/>
        <n v="6787.7100000000064"/>
        <n v="6000.5100000000093"/>
        <n v="8192.6100000000115"/>
        <n v="8193.0100000000093"/>
        <n v="8196.2100000000064"/>
        <n v="209709.21000000002"/>
        <n v="9709.210000000021"/>
        <n v="9745.210000000021"/>
        <n v="9924.0100000000202"/>
        <n v="2417.5999999999985"/>
        <n v="9862.3999999999978"/>
        <n v="14624.799999999996"/>
        <n v="14713.599999999999"/>
        <n v="14808"/>
        <n v="65001.600000000006"/>
        <n v="15001.600000000006"/>
        <n v="15140.800000000003"/>
        <n v="56454.720000000001"/>
        <n v="6454.7200000000012"/>
        <n v="6520.32"/>
        <n v="2860.9199999999983"/>
        <n v="3278.5199999999968"/>
        <n v="6162.9199999999983"/>
        <n v="9802.9199999999983"/>
        <n v="21152.519999999997"/>
        <n v="21253.319999999992"/>
        <n v="66582.720000000001"/>
        <n v="16582.72"/>
        <n v="15531.519999999997"/>
        <n v="15625.439999999995"/>
        <n v="16049.439999999988"/>
        <n v="52891.039999999986"/>
        <n v="7891.0399999999863"/>
        <n v="8013.2799999999843"/>
        <n v="9525.2799999999843"/>
        <n v="11640.479999999981"/>
        <n v="11658.07999999998"/>
        <n v="11662.39999999998"/>
        <n v="12976.319999999978"/>
        <n v="36393.919999999976"/>
        <n v="6393.9199999999764"/>
        <n v="50322.079999999973"/>
        <n v="14976.479999999981"/>
        <n v="28532.879999999983"/>
        <n v="28541.679999999978"/>
        <n v="28586.479999999981"/>
        <n v="28598.479999999981"/>
        <n v="58976.07999999998"/>
        <n v="8976.0799999999799"/>
        <n v="9024.0799999999799"/>
        <n v="9064.0799999999799"/>
        <n v="9158.4799999999814"/>
        <n v="9282.4799999999814"/>
        <n v="9332.0799999999836"/>
        <n v="39344.079999999987"/>
        <n v="4344.0799999999872"/>
        <n v="4942.8799999999865"/>
        <n v="94519.679999999993"/>
        <n v="4519.679999999993"/>
        <n v="4590.8799999999901"/>
        <n v="35096.479999999989"/>
        <n v="5096.4799999999886"/>
        <n v="5032.4799999999886"/>
        <n v="100946.82500000001"/>
        <n v="946.82500000001164"/>
        <n v="122307.62500000001"/>
        <n v="2307.6250000000146"/>
        <n v="69743.425000000003"/>
        <n v="4743.4250000000029"/>
        <n v="4787.4250000000029"/>
        <n v="120340.425"/>
        <n v="340.42500000000291"/>
        <n v="103532.825"/>
        <n v="53532.824999999997"/>
        <n v="3532.8249999999971"/>
        <n v="0.7999999999992724"/>
        <n v="1.5999999999985448"/>
        <n v="61.120000000002619"/>
        <n v="113.12000000000262"/>
        <n v="3561.9200000000055"/>
        <n v="3615.2900000000045"/>
        <n v="6683.5300000000025"/>
        <n v="168354.90000000002"/>
        <n v="8354.9000000000233"/>
        <n v="8504.5400000000227"/>
        <n v="13704.540000000023"/>
        <n v="23731.60000000002"/>
        <n v="224325.60000000003"/>
        <n v="14325.600000000035"/>
        <n v="14328.640000000036"/>
        <n v="15136.640000000036"/>
        <n v="15200.000000000036"/>
        <n v="15208.900000000038"/>
        <n v="15915.640000000036"/>
        <n v="25994.040000000037"/>
        <n v="15994.040000000037"/>
        <n v="45251.640000000036"/>
        <n v="5251.6400000000358"/>
        <n v="5740.4000000000378"/>
        <n v="5748.4000000000378"/>
        <n v="5948.4000000000378"/>
        <n v="6167.7000000000407"/>
        <n v="8678.4000000000415"/>
        <n v="53406.400000000038"/>
        <n v="3406.4000000000378"/>
        <n v="3729.6000000000386"/>
        <n v="5727.8000000000466"/>
        <n v="6020.9000000000469"/>
        <n v="6072.9000000000451"/>
        <n v="6100.5000000000437"/>
        <n v="6454.9000000000451"/>
        <n v="26503.300000000047"/>
        <n v="6503.3000000000466"/>
        <n v="48732.700000000048"/>
        <n v="68780.700000000041"/>
        <n v="89421.500000000044"/>
        <n v="9421.5000000000437"/>
        <n v="9469.5000000000437"/>
        <n v="9510.7000000000444"/>
        <n v="9740.1000000000495"/>
        <n v="17816.900000000049"/>
        <n v="120440.30000000002"/>
        <n v="440.30000000001746"/>
        <n v="124320.38"/>
        <n v="24320.380000000005"/>
        <n v="121816.30499999999"/>
        <n v="223110.57499999995"/>
        <n v="23110.574999999953"/>
        <n v="24392.454999999958"/>
        <n v="23488.454999999958"/>
        <n v="122360.55499999996"/>
        <n v="12360.554999999964"/>
        <n v="142680.55499999996"/>
        <n v="82680.554999999964"/>
        <n v="12680.554999999964"/>
        <n v="182853.45499999996"/>
        <n v="32853.454999999958"/>
        <n v="37275.454999999958"/>
        <n v="37275.754999999961"/>
        <n v="121539.55499999993"/>
        <n v="21539.554999999935"/>
        <n v="18831.554999999935"/>
        <n v="0.20000000000436557"/>
        <n v="80716.700000000012"/>
        <n v="716.70000000001164"/>
        <n v="81224.799999999988"/>
        <n v="11224.799999999988"/>
        <n v="131863.19999999998"/>
        <n v="51863.199999999983"/>
        <n v="40073.649999999965"/>
        <n v="40137.949999999968"/>
        <n v="87432.949999999953"/>
        <n v="95168.949999999953"/>
        <n v="15168.949999999953"/>
        <n v="15242.049999999952"/>
        <n v="32426.649999999965"/>
        <n v="32471.649999999965"/>
        <n v="124170.84999999998"/>
        <n v="14170.849999999977"/>
        <n v="139640.44999999998"/>
        <n v="89640.449999999983"/>
        <n v="19640.449999999983"/>
        <n v="28732.574999999983"/>
        <n v="126370.97499999998"/>
        <n v="26370.974999999977"/>
        <n v="117604.97499999998"/>
        <n v="157991.37499999997"/>
        <n v="7991.3749999999709"/>
        <n v="104792.37499999997"/>
        <n v="104838.37499999997"/>
        <n v="104919.87499999997"/>
        <n v="4919.8749999999709"/>
        <n v="5397.8749999999709"/>
        <n v="116383.62499999997"/>
        <n v="36383.624999999971"/>
        <n v="20.649999999999636"/>
        <n v="23041.450000000004"/>
        <n v="3041.4500000000044"/>
        <n v="3038.2500000000036"/>
        <n v="4774.8900000000031"/>
        <n v="6094.0900000000038"/>
        <n v="6048.4900000000034"/>
        <n v="44912.490000000005"/>
        <n v="4912.4900000000052"/>
        <n v="4920.4900000000052"/>
        <n v="8.6399999999994179"/>
        <n v="165.2799999999952"/>
        <n v="170.07999999999447"/>
        <n v="21082.079999999994"/>
        <n v="6082.0799999999945"/>
        <n v="6542.8799999999937"/>
        <n v="10321.279999999984"/>
        <n v="16025.279999999984"/>
        <n v="21086.079999999984"/>
        <n v="21352.799999999981"/>
        <n v="21364.879999999983"/>
        <n v="1364.8799999999828"/>
        <n v="1443.9999999999854"/>
        <n v="6741.599999999984"/>
        <n v="7747.9999999999818"/>
        <n v="14936.799999999981"/>
        <n v="10343.199999999979"/>
        <n v="12416.499999999978"/>
        <n v="12405.139999999978"/>
        <n v="12484.479999999978"/>
        <n v="32542.879999999976"/>
        <n v="2542.8799999999756"/>
        <n v="5639.6799999999748"/>
        <n v="6639.6799999999712"/>
        <n v="6687.3599999999715"/>
        <n v="6770.8799999999719"/>
        <n v="4999.6799999999712"/>
        <n v="4306.8799999999701"/>
        <n v="9828.9299999999694"/>
        <n v="14052.129999999968"/>
        <n v="9052.1299999999683"/>
        <n v="7458.5299999999661"/>
        <n v="12547.329999999965"/>
        <n v="12703.329999999965"/>
        <n v="12732.129999999965"/>
        <n v="12748.769999999964"/>
        <n v="6091.1699999999691"/>
        <n v="5195.1699999999691"/>
        <n v="8556.7699999999677"/>
        <n v="8615.1699999999673"/>
        <n v="12831.169999999967"/>
        <n v="19679.369999999966"/>
        <n v="10833.769999999968"/>
        <n v="1.5200000000004366"/>
        <n v="2.4000000000005457"/>
        <n v="3.300000000000523"/>
        <n v="88"/>
        <n v="24024"/>
        <n v="24"/>
        <n v="60"/>
        <n v="11.540000000000873"/>
        <n v="34.280000000000655"/>
        <n v="76.760000000000218"/>
        <n v="91.760000000000218"/>
        <n v="120.12000000000035"/>
        <n v="607.92000000000007"/>
        <n v="673.84000000000015"/>
        <n v="676.84000000000015"/>
        <n v="1025.96"/>
        <n v="4029.04"/>
        <n v="29623.919999999998"/>
        <n v="4623.9199999999983"/>
        <n v="4697.3199999999979"/>
        <n v="4714.9199999999983"/>
        <n v="3309.4199999999983"/>
        <n v="3169.4199999999983"/>
        <n v="2009.6199999999981"/>
        <n v="2064.0199999999986"/>
        <n v="22413.72"/>
        <n v="4413.7200000000012"/>
        <n v="4545.7200000000012"/>
        <n v="4813.7200000000012"/>
        <n v="4380.5200000000023"/>
        <n v="100161.28"/>
        <n v="161.27999999999884"/>
        <n v="22438.719999999987"/>
        <n v="139934.64499999996"/>
        <n v="19934.64499999996"/>
        <n v="47080.884999999951"/>
        <n v="49227.124999999942"/>
        <n v="75068.324999999939"/>
        <n v="25068.324999999939"/>
        <n v="130034.32499999995"/>
        <n v="30034.324999999953"/>
        <n v="131270.92499999996"/>
        <n v="11270.924999999959"/>
        <n v="11326.524999999965"/>
        <n v="152188.52499999997"/>
        <n v="102188.52499999997"/>
        <n v="12188.524999999965"/>
        <n v="2.2999999999956344"/>
        <n v="52018.949999999983"/>
        <n v="2018.9499999999825"/>
        <n v="3352.9499999999825"/>
        <n v="43988.449999999983"/>
        <n v="3988.4499999999825"/>
        <n v="12438.449999999983"/>
        <n v="12502.649999999987"/>
        <n v="63195.149999999994"/>
        <n v="8195.1499999999942"/>
        <n v="356.48999999999796"/>
        <n v="9648.6500000000015"/>
        <n v="12725.850000000006"/>
        <n v="32728.150000000009"/>
        <n v="2728.1500000000087"/>
        <n v="8105.3500000000131"/>
        <n v="8360.3500000000131"/>
        <n v="23151.550000000017"/>
        <n v="5151.5500000000175"/>
        <n v="125575.26999999999"/>
        <n v="5575.2699999999895"/>
        <n v="58891.929999999993"/>
        <n v="8891.929999999993"/>
        <n v="8988.929999999993"/>
        <n v="9085.929999999993"/>
        <n v="213808.16999999995"/>
        <n v="13808.169999999955"/>
        <n v="13728.169999999955"/>
        <n v="58.400000000001455"/>
        <n v="100589.91999999998"/>
        <n v="589.9199999999837"/>
        <n v="701.19999999998254"/>
        <n v="67169.7"/>
        <n v="7169.6999999999971"/>
        <n v="6107.5"/>
        <n v="70645"/>
        <n v="10645"/>
        <n v="10684.5"/>
        <n v="65604.099999999991"/>
        <n v="65904.299999999988"/>
        <n v="146677.89999999997"/>
        <n v="6677.8999999999651"/>
        <n v="107153.19999999995"/>
        <n v="7153.1999999999534"/>
        <n v="7193.6999999999534"/>
        <n v="0.79999999999972715"/>
        <n v="50700"/>
        <n v="700"/>
        <n v="3999.7999999999956"/>
        <n v="62942.51999999999"/>
        <n v="95996.439999999988"/>
        <n v="5996.4399999999878"/>
        <n v="12693.239999999983"/>
        <n v="12860.239999999983"/>
        <n v="33075.439999999981"/>
        <n v="3075.4399999999805"/>
        <n v="6.8799999999991996"/>
        <n v="0.97999999999592546"/>
        <n v="7.9500000000007276"/>
        <n v="11.150000000001455"/>
        <n v="3.1599999999998545"/>
        <n v="516.85999999999694"/>
        <n v="981.17999999999665"/>
        <n v="16234.139999999996"/>
        <n v="1234.1399999999958"/>
        <n v="19245.459999999995"/>
        <n v="19373.369999999995"/>
        <n v="26812.349999999991"/>
        <n v="28444.549999999988"/>
        <n v="25826.649999999987"/>
        <n v="25896.649999999987"/>
        <n v="25889.749999999985"/>
        <n v="8889.7499999999854"/>
        <n v="76.399999999999636"/>
        <n v="99.359999999999673"/>
        <n v="259.8799999999992"/>
        <n v="536.91999999999916"/>
        <n v="558.35999999999967"/>
        <n v="627.5600000000004"/>
        <n v="2547.760000000002"/>
        <n v="41582.58"/>
        <n v="1582.5800000000017"/>
        <n v="1724.5"/>
        <n v="1764.5"/>
        <n v="1765.2999999999993"/>
        <n v="87.519999999996799"/>
        <n v="5475.0399999999936"/>
        <n v="54045.914999999994"/>
        <n v="4045.9149999999936"/>
        <n v="7433.4349999999904"/>
        <n v="7431.0349999999889"/>
        <n v="0.36000000000001364"/>
        <n v="10.720000000001164"/>
        <n v="3037.9199999999983"/>
        <n v="5099.7200000000012"/>
        <n v="5106.4000000000015"/>
        <n v="31231.919999999998"/>
        <n v="1231.9199999999983"/>
        <n v="2121.6999999999971"/>
        <n v="2182.0999999999985"/>
        <n v="3071.8799999999974"/>
        <n v="54694.279999999992"/>
        <n v="4694.2799999999916"/>
        <n v="6281.8599999999897"/>
        <n v="8342.2599999999911"/>
        <n v="11399.409999999989"/>
        <n v="11406.089999999989"/>
        <n v="38467.159999999989"/>
        <n v="6467.1599999999889"/>
        <n v="6472.0599999999904"/>
        <n v="11929.209999999988"/>
        <n v="11898.009999999987"/>
        <n v="28814.409999999989"/>
        <n v="3814.4099999999889"/>
        <n v="3900.1599999999889"/>
        <n v="4336.7599999999875"/>
        <n v="4346.359999999986"/>
        <n v="39138.659999999989"/>
        <n v="41745.05999999999"/>
        <n v="1745.0599999999904"/>
        <n v="9181.6599999999908"/>
      </sharedItems>
    </cacheField>
    <cacheField name="Mode of Payment" numFmtId="0">
      <sharedItems count="4">
        <s v="Cash"/>
        <s v="UPI"/>
        <s v="None"/>
        <s v="Cheque"/>
      </sharedItems>
    </cacheField>
    <cacheField name="Day Outstanding" numFmtId="2">
      <sharedItems containsSemiMixedTypes="0" containsString="0" containsNumber="1" containsInteger="1" minValue="1" maxValue="366" count="366">
        <n v="285"/>
        <n v="278"/>
        <n v="209"/>
        <n v="205"/>
        <n v="193"/>
        <n v="181"/>
        <n v="169"/>
        <n v="164"/>
        <n v="156"/>
        <n v="150"/>
        <n v="146"/>
        <n v="141"/>
        <n v="126"/>
        <n v="96"/>
        <n v="92"/>
        <n v="86"/>
        <n v="69"/>
        <n v="65"/>
        <n v="41"/>
        <n v="12"/>
        <n v="116"/>
        <n v="87"/>
        <n v="80"/>
        <n v="70"/>
        <n v="32"/>
        <n v="57"/>
        <n v="15"/>
        <n v="5"/>
        <n v="2"/>
        <n v="110"/>
        <n v="359"/>
        <n v="254"/>
        <n v="207"/>
        <n v="166"/>
        <n v="159"/>
        <n v="28"/>
        <n v="158"/>
        <n v="293"/>
        <n v="268"/>
        <n v="251"/>
        <n v="221"/>
        <n v="218"/>
        <n v="203"/>
        <n v="45"/>
        <n v="27"/>
        <n v="161"/>
        <n v="148"/>
        <n v="144"/>
        <n v="143"/>
        <n v="140"/>
        <n v="133"/>
        <n v="128"/>
        <n v="121"/>
        <n v="114"/>
        <n v="104"/>
        <n v="100"/>
        <n v="94"/>
        <n v="85"/>
        <n v="78"/>
        <n v="68"/>
        <n v="58"/>
        <n v="10"/>
        <n v="345"/>
        <n v="325"/>
        <n v="270"/>
        <n v="262"/>
        <n v="228"/>
        <n v="225"/>
        <n v="187"/>
        <n v="147"/>
        <n v="108"/>
        <n v="64"/>
        <n v="50"/>
        <n v="347"/>
        <n v="331"/>
        <n v="330"/>
        <n v="324"/>
        <n v="321"/>
        <n v="303"/>
        <n v="301"/>
        <n v="296"/>
        <n v="260"/>
        <n v="248"/>
        <n v="245"/>
        <n v="242"/>
        <n v="240"/>
        <n v="215"/>
        <n v="210"/>
        <n v="196"/>
        <n v="195"/>
        <n v="190"/>
        <n v="185"/>
        <n v="179"/>
        <n v="173"/>
        <n v="167"/>
        <n v="165"/>
        <n v="155"/>
        <n v="152"/>
        <n v="145"/>
        <n v="137"/>
        <n v="125"/>
        <n v="120"/>
        <n v="113"/>
        <n v="112"/>
        <n v="111"/>
        <n v="107"/>
        <n v="95"/>
        <n v="71"/>
        <n v="42"/>
        <n v="36"/>
        <n v="34"/>
        <n v="30"/>
        <n v="19"/>
        <n v="16"/>
        <n v="320"/>
        <n v="253"/>
        <n v="241"/>
        <n v="227"/>
        <n v="183"/>
        <n v="130"/>
        <n v="74"/>
        <n v="51"/>
        <n v="23"/>
        <n v="234"/>
        <n v="231"/>
        <n v="212"/>
        <n v="200"/>
        <n v="177"/>
        <n v="175"/>
        <n v="134"/>
        <n v="124"/>
        <n v="102"/>
        <n v="98"/>
        <n v="91"/>
        <n v="90"/>
        <n v="88"/>
        <n v="59"/>
        <n v="54"/>
        <n v="35"/>
        <n v="20"/>
        <n v="18"/>
        <n v="13"/>
        <n v="355"/>
        <n v="264"/>
        <n v="224"/>
        <n v="75"/>
        <n v="48"/>
        <n v="52"/>
        <n v="280"/>
        <n v="172"/>
        <n v="106"/>
        <n v="67"/>
        <n v="31"/>
        <n v="8"/>
        <n v="201"/>
        <n v="163"/>
        <n v="162"/>
        <n v="60"/>
        <n v="332"/>
        <n v="272"/>
        <n v="267"/>
        <n v="257"/>
        <n v="76"/>
        <n v="336"/>
        <n v="334"/>
        <n v="308"/>
        <n v="295"/>
        <n v="213"/>
        <n v="139"/>
        <n v="84"/>
        <n v="43"/>
        <n v="33"/>
        <n v="9"/>
        <n v="339"/>
        <n v="314"/>
        <n v="258"/>
        <n v="122"/>
        <n v="73"/>
        <n v="365"/>
        <n v="362"/>
        <n v="350"/>
        <n v="337"/>
        <n v="317"/>
        <n v="309"/>
        <n v="298"/>
        <n v="294"/>
        <n v="255"/>
        <n v="247"/>
        <n v="243"/>
        <n v="208"/>
        <n v="198"/>
        <n v="192"/>
        <n v="188"/>
        <n v="182"/>
        <n v="178"/>
        <n v="176"/>
        <n v="154"/>
        <n v="136"/>
        <n v="129"/>
        <n v="97"/>
        <n v="83"/>
        <n v="63"/>
        <n v="55"/>
        <n v="38"/>
        <n v="21"/>
        <n v="366"/>
        <n v="343"/>
        <n v="338"/>
        <n v="335"/>
        <n v="328"/>
        <n v="312"/>
        <n v="310"/>
        <n v="305"/>
        <n v="300"/>
        <n v="291"/>
        <n v="276"/>
        <n v="265"/>
        <n v="261"/>
        <n v="256"/>
        <n v="250"/>
        <n v="236"/>
        <n v="233"/>
        <n v="226"/>
        <n v="222"/>
        <n v="216"/>
        <n v="214"/>
        <n v="191"/>
        <n v="189"/>
        <n v="186"/>
        <n v="170"/>
        <n v="142"/>
        <n v="135"/>
        <n v="131"/>
        <n v="123"/>
        <n v="115"/>
        <n v="105"/>
        <n v="93"/>
        <n v="81"/>
        <n v="77"/>
        <n v="72"/>
        <n v="47"/>
        <n v="40"/>
        <n v="17"/>
        <n v="14"/>
        <n v="3"/>
        <n v="197"/>
        <n v="29"/>
        <n v="6"/>
        <n v="157"/>
        <n v="202"/>
        <n v="219"/>
        <n v="46"/>
        <n v="237"/>
        <n v="151"/>
        <n v="53"/>
        <n v="279"/>
        <n v="101"/>
        <n v="66"/>
        <n v="4"/>
        <n v="109"/>
        <n v="360"/>
        <n v="274"/>
        <n v="244"/>
        <n v="239"/>
        <n v="238"/>
        <n v="220"/>
        <n v="184"/>
        <n v="180"/>
        <n v="171"/>
        <n v="149"/>
        <n v="127"/>
        <n v="103"/>
        <n v="24"/>
        <n v="1"/>
        <n v="132"/>
        <n v="354"/>
        <n v="348"/>
        <n v="326"/>
        <n v="322"/>
        <n v="318"/>
        <n v="290"/>
        <n v="235"/>
        <n v="230"/>
        <n v="174"/>
        <n v="168"/>
        <n v="138"/>
        <n v="62"/>
        <n v="39"/>
        <n v="25"/>
        <n v="358"/>
        <n v="349"/>
        <n v="344"/>
        <n v="313"/>
        <n v="311"/>
        <n v="304"/>
        <n v="299"/>
        <n v="292"/>
        <n v="277"/>
        <n v="271"/>
        <n v="263"/>
        <n v="259"/>
        <n v="246"/>
        <n v="160"/>
        <n v="153"/>
        <n v="89"/>
        <n v="49"/>
        <n v="44"/>
        <n v="204"/>
        <n v="11"/>
        <n v="356"/>
        <n v="341"/>
        <n v="297"/>
        <n v="289"/>
        <n v="282"/>
        <n v="275"/>
        <n v="249"/>
        <n v="229"/>
        <n v="217"/>
        <n v="206"/>
        <n v="79"/>
        <n v="61"/>
        <n v="26"/>
        <n v="22"/>
        <n v="232"/>
        <n v="199"/>
        <n v="117"/>
        <n v="56"/>
        <n v="37"/>
        <n v="342"/>
        <n v="302"/>
        <n v="269"/>
        <n v="223"/>
        <n v="194"/>
        <n v="306"/>
        <n v="273"/>
        <n v="211"/>
        <n v="351"/>
        <n v="329"/>
        <n v="323"/>
        <n v="307"/>
        <n v="286"/>
        <n v="284"/>
        <n v="281"/>
        <n v="119"/>
        <n v="82"/>
        <n v="7"/>
        <n v="363"/>
        <n v="352"/>
        <n v="327"/>
        <n v="364"/>
        <n v="118"/>
        <n v="99"/>
        <n v="340"/>
        <n v="319"/>
        <n v="316"/>
        <n v="333"/>
        <n v="315"/>
        <n v="288"/>
        <n v="283"/>
        <n v="353"/>
        <n v="361"/>
        <n v="357"/>
        <n v="346"/>
        <n v="287"/>
        <n v="266"/>
        <n v="252"/>
      </sharedItems>
    </cacheField>
    <cacheField name="Aging Bucket" numFmtId="0">
      <sharedItems count="4">
        <s v="90+ days"/>
        <s v="61-90 days"/>
        <s v="31-60 days"/>
        <s v="0-30 days"/>
      </sharedItems>
    </cacheField>
    <cacheField name="Months (Date)" numFmtId="0" databaseField="0">
      <fieldGroup base="0">
        <rangePr groupBy="months" startDate="2023-10-01T00:00:00" endDate="2024-10-01T00:00:00"/>
        <groupItems count="14">
          <s v="&lt;01-10-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10-2024"/>
        </groupItems>
      </fieldGroup>
    </cacheField>
    <cacheField name="Quarters (Date)" numFmtId="0" databaseField="0">
      <fieldGroup base="0">
        <rangePr groupBy="quarters" startDate="2023-10-01T00:00:00" endDate="2024-10-01T00:00:00"/>
        <groupItems count="6">
          <s v="&lt;01-10-2023"/>
          <s v="Qtr1"/>
          <s v="Qtr2"/>
          <s v="Qtr3"/>
          <s v="Qtr4"/>
          <s v="&gt;01-10-2024"/>
        </groupItems>
      </fieldGroup>
    </cacheField>
    <cacheField name="Years (Date)" numFmtId="0" databaseField="0">
      <fieldGroup base="0">
        <rangePr groupBy="years" startDate="2023-10-01T00:00:00" endDate="2024-10-01T00:00:00"/>
        <groupItems count="4">
          <s v="&lt;01-10-2023"/>
          <s v="2023"/>
          <s v="2024"/>
          <s v="&gt;01-10-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20">
  <r>
    <x v="0"/>
    <s v="Kushwaha Furniture"/>
    <x v="0"/>
    <n v="2"/>
    <n v="1478.4"/>
    <n v="2956.8"/>
    <n v="1408"/>
    <n v="2816"/>
    <n v="140.80000000000018"/>
    <x v="0"/>
  </r>
  <r>
    <x v="0"/>
    <s v="Kushwaha Furniture"/>
    <x v="1"/>
    <n v="3"/>
    <n v="1236.48"/>
    <n v="3709.44"/>
    <n v="1177.5999999999999"/>
    <n v="3532.7999999999997"/>
    <n v="176.64000000000033"/>
    <x v="0"/>
  </r>
  <r>
    <x v="0"/>
    <s v="Sanjay Rai"/>
    <x v="2"/>
    <n v="8"/>
    <n v="614.87999999999988"/>
    <n v="4919.0399999999991"/>
    <n v="585.59999999999991"/>
    <n v="4684.7999999999993"/>
    <n v="234.23999999999978"/>
    <x v="0"/>
  </r>
  <r>
    <x v="0"/>
    <s v="Sanjay Rai"/>
    <x v="3"/>
    <n v="15"/>
    <n v="819.83999999999992"/>
    <n v="12297.599999999999"/>
    <n v="780.8"/>
    <n v="11712"/>
    <n v="585.59999999999854"/>
    <x v="0"/>
  </r>
  <r>
    <x v="0"/>
    <s v="Sanjay Rai"/>
    <x v="4"/>
    <n v="5"/>
    <n v="554.4"/>
    <n v="2772"/>
    <n v="528"/>
    <n v="2640"/>
    <n v="132"/>
    <x v="0"/>
  </r>
  <r>
    <x v="1"/>
    <s v="Kisan Plywood"/>
    <x v="5"/>
    <n v="4"/>
    <n v="1081.92"/>
    <n v="4327.68"/>
    <n v="1030.3999999999999"/>
    <n v="4121.5999999999995"/>
    <n v="206.08000000000084"/>
    <x v="1"/>
  </r>
  <r>
    <x v="1"/>
    <s v="Kisan Plywood"/>
    <x v="1"/>
    <n v="5"/>
    <n v="1236.48"/>
    <n v="6182.4"/>
    <n v="1177.5999999999999"/>
    <n v="5888"/>
    <n v="294.39999999999964"/>
    <x v="1"/>
  </r>
  <r>
    <x v="1"/>
    <s v="Kisan Plywood"/>
    <x v="6"/>
    <n v="4"/>
    <n v="882"/>
    <n v="3528"/>
    <n v="840"/>
    <n v="3360"/>
    <n v="168"/>
    <x v="1"/>
  </r>
  <r>
    <x v="1"/>
    <s v="Kisan Plywood"/>
    <x v="7"/>
    <n v="4"/>
    <n v="1008"/>
    <n v="4032"/>
    <n v="960"/>
    <n v="3840"/>
    <n v="192"/>
    <x v="1"/>
  </r>
  <r>
    <x v="1"/>
    <s v="Kisan Plywood"/>
    <x v="8"/>
    <n v="5"/>
    <n v="717.3599999999999"/>
    <n v="3586.7999999999993"/>
    <n v="683.19999999999993"/>
    <n v="3415.9999999999995"/>
    <n v="170.79999999999973"/>
    <x v="1"/>
  </r>
  <r>
    <x v="1"/>
    <s v="Kisan Plywood"/>
    <x v="9"/>
    <n v="5"/>
    <n v="538.02"/>
    <n v="2690.1"/>
    <n v="512.4"/>
    <n v="2562"/>
    <n v="128.09999999999991"/>
    <x v="1"/>
  </r>
  <r>
    <x v="1"/>
    <s v="Kisan Plywood"/>
    <x v="2"/>
    <n v="5"/>
    <n v="614.87999999999988"/>
    <n v="3074.3999999999996"/>
    <n v="585.59999999999991"/>
    <n v="2927.9999999999995"/>
    <n v="146.40000000000009"/>
    <x v="1"/>
  </r>
  <r>
    <x v="2"/>
    <s v="Satyam Plywood"/>
    <x v="3"/>
    <n v="24"/>
    <n v="819.83999999999992"/>
    <n v="19676.159999999996"/>
    <n v="780.8"/>
    <n v="18739.199999999997"/>
    <n v="936.95999999999913"/>
    <x v="1"/>
  </r>
  <r>
    <x v="2"/>
    <s v="Satyam Plywood"/>
    <x v="8"/>
    <n v="12"/>
    <n v="717.3599999999999"/>
    <n v="8608.32"/>
    <n v="683.19999999999993"/>
    <n v="8198.4"/>
    <n v="409.92000000000007"/>
    <x v="1"/>
  </r>
  <r>
    <x v="2"/>
    <s v="Satyam Plywood"/>
    <x v="9"/>
    <n v="24"/>
    <n v="538.02"/>
    <n v="12912.48"/>
    <n v="512.4"/>
    <n v="12297.599999999999"/>
    <n v="614.88000000000102"/>
    <x v="1"/>
  </r>
  <r>
    <x v="2"/>
    <s v="Satyam Plywood"/>
    <x v="10"/>
    <n v="12"/>
    <n v="461.15999999999997"/>
    <n v="5533.92"/>
    <n v="439.2"/>
    <n v="5270.4"/>
    <n v="263.52000000000044"/>
    <x v="1"/>
  </r>
  <r>
    <x v="2"/>
    <s v="Satyam Plywood"/>
    <x v="7"/>
    <n v="24"/>
    <n v="1008"/>
    <n v="24192"/>
    <n v="960"/>
    <n v="23040"/>
    <n v="1152"/>
    <x v="1"/>
  </r>
  <r>
    <x v="2"/>
    <s v="Satyam Plywood"/>
    <x v="6"/>
    <n v="12"/>
    <n v="882"/>
    <n v="10584"/>
    <n v="840"/>
    <n v="10080"/>
    <n v="504"/>
    <x v="1"/>
  </r>
  <r>
    <x v="2"/>
    <s v="Satyam Plywood"/>
    <x v="0"/>
    <n v="10"/>
    <n v="1478.4"/>
    <n v="14784"/>
    <n v="1408"/>
    <n v="14080"/>
    <n v="704"/>
    <x v="1"/>
  </r>
  <r>
    <x v="2"/>
    <s v="Satyam Plywood"/>
    <x v="11"/>
    <n v="5"/>
    <n v="1108.8000000000002"/>
    <n v="5544.0000000000009"/>
    <n v="1056"/>
    <n v="5280"/>
    <n v="264.00000000000091"/>
    <x v="1"/>
  </r>
  <r>
    <x v="2"/>
    <s v="Satyam Plywood"/>
    <x v="12"/>
    <n v="4"/>
    <n v="831.6"/>
    <n v="3326.4"/>
    <n v="792"/>
    <n v="3168"/>
    <n v="158.40000000000009"/>
    <x v="1"/>
  </r>
  <r>
    <x v="3"/>
    <s v="Satendra Sharma"/>
    <x v="1"/>
    <n v="7"/>
    <n v="1236.48"/>
    <n v="8655.36"/>
    <n v="1177.5999999999999"/>
    <n v="8243.1999999999989"/>
    <n v="412.16000000000167"/>
    <x v="1"/>
  </r>
  <r>
    <x v="3"/>
    <s v="Satendra Sharma"/>
    <x v="2"/>
    <n v="1"/>
    <n v="614.87999999999988"/>
    <n v="614.87999999999988"/>
    <n v="585.59999999999991"/>
    <n v="585.59999999999991"/>
    <n v="29.279999999999973"/>
    <x v="1"/>
  </r>
  <r>
    <x v="3"/>
    <s v="Satendra Sharma"/>
    <x v="4"/>
    <n v="4"/>
    <n v="554.4"/>
    <n v="2217.6"/>
    <n v="528"/>
    <n v="2112"/>
    <n v="105.59999999999991"/>
    <x v="1"/>
  </r>
  <r>
    <x v="3"/>
    <s v="Satendra Sharma"/>
    <x v="13"/>
    <n v="2"/>
    <n v="311.84999999999997"/>
    <n v="623.69999999999993"/>
    <n v="297"/>
    <n v="594"/>
    <n v="29.699999999999932"/>
    <x v="1"/>
  </r>
  <r>
    <x v="4"/>
    <s v="Kisan Plywood"/>
    <x v="14"/>
    <n v="10"/>
    <n v="927.36"/>
    <n v="9273.6"/>
    <n v="883.19999999999993"/>
    <n v="8832"/>
    <n v="441.60000000000036"/>
    <x v="1"/>
  </r>
  <r>
    <x v="5"/>
    <s v="Yash Furniture"/>
    <x v="14"/>
    <n v="1"/>
    <n v="927.36"/>
    <n v="927.36"/>
    <n v="883.19999999999993"/>
    <n v="883.19999999999993"/>
    <n v="44.160000000000082"/>
    <x v="1"/>
  </r>
  <r>
    <x v="6"/>
    <s v="Niraj Sharma"/>
    <x v="15"/>
    <n v="2"/>
    <n v="970.2"/>
    <n v="1940.4"/>
    <n v="924"/>
    <n v="1848"/>
    <n v="92.400000000000091"/>
    <x v="1"/>
  </r>
  <r>
    <x v="6"/>
    <s v="Niraj Sharma"/>
    <x v="9"/>
    <n v="1"/>
    <n v="538.02"/>
    <n v="538.02"/>
    <n v="512.4"/>
    <n v="512.4"/>
    <n v="25.620000000000005"/>
    <x v="1"/>
  </r>
  <r>
    <x v="6"/>
    <s v="Niraj Sharma"/>
    <x v="16"/>
    <n v="2"/>
    <n v="661.5"/>
    <n v="1323"/>
    <n v="630"/>
    <n v="1260"/>
    <n v="63"/>
    <x v="1"/>
  </r>
  <r>
    <x v="6"/>
    <s v="Niraj Sharma"/>
    <x v="10"/>
    <n v="1"/>
    <n v="461.15999999999997"/>
    <n v="461.15999999999997"/>
    <n v="439.2"/>
    <n v="439.2"/>
    <n v="21.95999999999998"/>
    <x v="1"/>
  </r>
  <r>
    <x v="7"/>
    <s v="Algu Sharma"/>
    <x v="11"/>
    <n v="6"/>
    <n v="1108.8000000000002"/>
    <n v="6652.8000000000011"/>
    <n v="1056"/>
    <n v="6336"/>
    <n v="316.80000000000109"/>
    <x v="1"/>
  </r>
  <r>
    <x v="7"/>
    <s v="Algu Sharma"/>
    <x v="12"/>
    <n v="4"/>
    <n v="831.6"/>
    <n v="3326.4"/>
    <n v="792"/>
    <n v="3168"/>
    <n v="158.40000000000009"/>
    <x v="1"/>
  </r>
  <r>
    <x v="7"/>
    <s v="Algu Sharma"/>
    <x v="2"/>
    <n v="2"/>
    <n v="614.87999999999988"/>
    <n v="1229.7599999999998"/>
    <n v="585.59999999999991"/>
    <n v="1171.1999999999998"/>
    <n v="58.559999999999945"/>
    <x v="1"/>
  </r>
  <r>
    <x v="7"/>
    <s v="Algu Sharma"/>
    <x v="9"/>
    <n v="2"/>
    <n v="538.02"/>
    <n v="1076.04"/>
    <n v="512.4"/>
    <n v="1024.8"/>
    <n v="51.240000000000009"/>
    <x v="1"/>
  </r>
  <r>
    <x v="8"/>
    <s v="Ramesh Singh"/>
    <x v="17"/>
    <n v="20"/>
    <n v="756"/>
    <n v="15120"/>
    <n v="720"/>
    <n v="14400"/>
    <n v="720"/>
    <x v="2"/>
  </r>
  <r>
    <x v="8"/>
    <s v="Ramesh Singh"/>
    <x v="2"/>
    <n v="20"/>
    <n v="614.87999999999988"/>
    <n v="12297.599999999999"/>
    <n v="585.59999999999991"/>
    <n v="11711.999999999998"/>
    <n v="585.60000000000036"/>
    <x v="2"/>
  </r>
  <r>
    <x v="9"/>
    <s v="Yash Furniture"/>
    <x v="1"/>
    <n v="4"/>
    <n v="1236.48"/>
    <n v="4945.92"/>
    <n v="1177.5999999999999"/>
    <n v="4710.3999999999996"/>
    <n v="235.52000000000044"/>
    <x v="2"/>
  </r>
  <r>
    <x v="9"/>
    <s v="Yash Furniture"/>
    <x v="18"/>
    <n v="2"/>
    <n v="811.44"/>
    <n v="1622.88"/>
    <n v="772.8"/>
    <n v="1545.6"/>
    <n v="77.2800000000002"/>
    <x v="2"/>
  </r>
  <r>
    <x v="9"/>
    <s v="Yash Furniture"/>
    <x v="14"/>
    <n v="6"/>
    <n v="927.36"/>
    <n v="5564.16"/>
    <n v="883.19999999999993"/>
    <n v="5299.2"/>
    <n v="264.96000000000004"/>
    <x v="2"/>
  </r>
  <r>
    <x v="9"/>
    <s v="Yash Furniture"/>
    <x v="11"/>
    <n v="1"/>
    <n v="1108.8000000000002"/>
    <n v="1108.8000000000002"/>
    <n v="1056"/>
    <n v="1056"/>
    <n v="52.800000000000182"/>
    <x v="2"/>
  </r>
  <r>
    <x v="9"/>
    <s v="Yash Furniture"/>
    <x v="15"/>
    <n v="1"/>
    <n v="970.2"/>
    <n v="970.2"/>
    <n v="924"/>
    <n v="924"/>
    <n v="46.200000000000045"/>
    <x v="2"/>
  </r>
  <r>
    <x v="9"/>
    <s v="Yash Furniture"/>
    <x v="17"/>
    <n v="4"/>
    <n v="756"/>
    <n v="3024"/>
    <n v="720"/>
    <n v="2880"/>
    <n v="144"/>
    <x v="2"/>
  </r>
  <r>
    <x v="9"/>
    <s v="Yash Furniture"/>
    <x v="2"/>
    <n v="5"/>
    <n v="614.87999999999988"/>
    <n v="3074.3999999999996"/>
    <n v="585.59999999999991"/>
    <n v="2927.9999999999995"/>
    <n v="146.40000000000009"/>
    <x v="2"/>
  </r>
  <r>
    <x v="10"/>
    <s v="Sabnam Plywood"/>
    <x v="0"/>
    <n v="17"/>
    <n v="1478.4"/>
    <n v="25132.800000000003"/>
    <n v="1408"/>
    <n v="23936"/>
    <n v="1196.8000000000029"/>
    <x v="2"/>
  </r>
  <r>
    <x v="10"/>
    <s v="Sabnam Plywood"/>
    <x v="14"/>
    <n v="12"/>
    <n v="927.36"/>
    <n v="11128.32"/>
    <n v="883.19999999999993"/>
    <n v="10598.4"/>
    <n v="529.92000000000007"/>
    <x v="2"/>
  </r>
  <r>
    <x v="11"/>
    <s v="Fatima Traders"/>
    <x v="2"/>
    <n v="30"/>
    <n v="614.87999999999988"/>
    <n v="18446.399999999998"/>
    <n v="585.59999999999991"/>
    <n v="17567.999999999996"/>
    <n v="878.40000000000146"/>
    <x v="2"/>
  </r>
  <r>
    <x v="11"/>
    <s v="Fatima Traders"/>
    <x v="16"/>
    <n v="12"/>
    <n v="661.5"/>
    <n v="7938"/>
    <n v="630"/>
    <n v="7560"/>
    <n v="378"/>
    <x v="2"/>
  </r>
  <r>
    <x v="11"/>
    <s v="Siddharth Furniture"/>
    <x v="10"/>
    <n v="5"/>
    <n v="461.15999999999997"/>
    <n v="2305.7999999999997"/>
    <n v="439.2"/>
    <n v="2196"/>
    <n v="109.79999999999973"/>
    <x v="2"/>
  </r>
  <r>
    <x v="12"/>
    <s v="Surendra Singh"/>
    <x v="14"/>
    <n v="6"/>
    <n v="927.36"/>
    <n v="5564.16"/>
    <n v="883.19999999999993"/>
    <n v="5299.2"/>
    <n v="264.96000000000004"/>
    <x v="2"/>
  </r>
  <r>
    <x v="12"/>
    <s v="Surendra Singh"/>
    <x v="19"/>
    <n v="5"/>
    <n v="415.79999999999995"/>
    <n v="2079"/>
    <n v="396"/>
    <n v="1980"/>
    <n v="99"/>
    <x v="2"/>
  </r>
  <r>
    <x v="12"/>
    <s v="Rajeev Yadav"/>
    <x v="20"/>
    <n v="5"/>
    <n v="485.09999999999997"/>
    <n v="2425.5"/>
    <n v="462"/>
    <n v="2310"/>
    <n v="115.5"/>
    <x v="2"/>
  </r>
  <r>
    <x v="12"/>
    <s v="Rajeev Yadav"/>
    <x v="13"/>
    <n v="5"/>
    <n v="311.84999999999997"/>
    <n v="1559.2499999999998"/>
    <n v="297"/>
    <n v="1485"/>
    <n v="74.249999999999773"/>
    <x v="2"/>
  </r>
  <r>
    <x v="13"/>
    <s v="Surendra Singh"/>
    <x v="14"/>
    <n v="10"/>
    <n v="927.36"/>
    <n v="9273.6"/>
    <n v="883.19999999999993"/>
    <n v="8832"/>
    <n v="441.60000000000036"/>
    <x v="2"/>
  </r>
  <r>
    <x v="13"/>
    <s v="Surendra Singh"/>
    <x v="8"/>
    <n v="5"/>
    <n v="717.3599999999999"/>
    <n v="3586.7999999999993"/>
    <n v="683.19999999999993"/>
    <n v="3415.9999999999995"/>
    <n v="170.79999999999973"/>
    <x v="2"/>
  </r>
  <r>
    <x v="13"/>
    <s v="Surendra Singh"/>
    <x v="2"/>
    <n v="10"/>
    <n v="614.87999999999988"/>
    <n v="6148.7999999999993"/>
    <n v="585.59999999999991"/>
    <n v="5855.9999999999991"/>
    <n v="292.80000000000018"/>
    <x v="2"/>
  </r>
  <r>
    <x v="13"/>
    <s v="Surendra Singh"/>
    <x v="19"/>
    <n v="5"/>
    <n v="415.79999999999995"/>
    <n v="2079"/>
    <n v="396"/>
    <n v="1980"/>
    <n v="99"/>
    <x v="2"/>
  </r>
  <r>
    <x v="13"/>
    <s v="Surendra Singh"/>
    <x v="20"/>
    <n v="5"/>
    <n v="485.09999999999997"/>
    <n v="2425.5"/>
    <n v="462"/>
    <n v="2310"/>
    <n v="115.5"/>
    <x v="2"/>
  </r>
  <r>
    <x v="14"/>
    <s v="Satendra Sharma"/>
    <x v="0"/>
    <n v="2"/>
    <n v="1478.4"/>
    <n v="2956.8"/>
    <n v="1408"/>
    <n v="2816"/>
    <n v="140.80000000000018"/>
    <x v="2"/>
  </r>
  <r>
    <x v="14"/>
    <s v="Satendra Sharma"/>
    <x v="2"/>
    <n v="1"/>
    <n v="614.87999999999988"/>
    <n v="614.87999999999988"/>
    <n v="585.59999999999991"/>
    <n v="585.59999999999991"/>
    <n v="29.279999999999973"/>
    <x v="2"/>
  </r>
  <r>
    <x v="14"/>
    <s v="Satendra Sharma"/>
    <x v="14"/>
    <n v="1"/>
    <n v="927.36"/>
    <n v="927.36"/>
    <n v="883.19999999999993"/>
    <n v="883.19999999999993"/>
    <n v="44.160000000000082"/>
    <x v="2"/>
  </r>
  <r>
    <x v="14"/>
    <s v="Satendra Sharma"/>
    <x v="13"/>
    <n v="2"/>
    <n v="311.84999999999997"/>
    <n v="623.69999999999993"/>
    <n v="297"/>
    <n v="594"/>
    <n v="29.699999999999932"/>
    <x v="2"/>
  </r>
  <r>
    <x v="15"/>
    <s v="Sanjay Rai"/>
    <x v="3"/>
    <n v="15"/>
    <n v="819.83999999999992"/>
    <n v="12297.599999999999"/>
    <n v="780.8"/>
    <n v="11712"/>
    <n v="585.59999999999854"/>
    <x v="3"/>
  </r>
  <r>
    <x v="15"/>
    <s v="Sanjay Rai"/>
    <x v="8"/>
    <n v="4"/>
    <n v="717.3599999999999"/>
    <n v="2869.4399999999996"/>
    <n v="683.19999999999993"/>
    <n v="2732.7999999999997"/>
    <n v="136.63999999999987"/>
    <x v="3"/>
  </r>
  <r>
    <x v="15"/>
    <s v="Sanjay Rai"/>
    <x v="15"/>
    <n v="4"/>
    <n v="970.2"/>
    <n v="3880.8"/>
    <n v="924"/>
    <n v="3696"/>
    <n v="184.80000000000018"/>
    <x v="3"/>
  </r>
  <r>
    <x v="15"/>
    <s v="Sanjay Rai"/>
    <x v="4"/>
    <n v="2"/>
    <n v="554.4"/>
    <n v="1108.8"/>
    <n v="528"/>
    <n v="1056"/>
    <n v="52.799999999999955"/>
    <x v="3"/>
  </r>
  <r>
    <x v="15"/>
    <s v="Siddharth Furniture"/>
    <x v="14"/>
    <n v="30"/>
    <n v="927.36"/>
    <n v="27820.799999999999"/>
    <n v="883.19999999999993"/>
    <n v="26495.999999999996"/>
    <n v="1324.8000000000029"/>
    <x v="3"/>
  </r>
  <r>
    <x v="15"/>
    <s v="Siddharth Furniture"/>
    <x v="1"/>
    <n v="20"/>
    <n v="1236.48"/>
    <n v="24729.599999999999"/>
    <n v="1177.5999999999999"/>
    <n v="23552"/>
    <n v="1177.5999999999985"/>
    <x v="3"/>
  </r>
  <r>
    <x v="15"/>
    <s v="Siddharth Furniture"/>
    <x v="2"/>
    <n v="10"/>
    <n v="614.87999999999988"/>
    <n v="6148.7999999999993"/>
    <n v="585.59999999999991"/>
    <n v="5855.9999999999991"/>
    <n v="292.80000000000018"/>
    <x v="3"/>
  </r>
  <r>
    <x v="16"/>
    <s v="Kisan Plywood"/>
    <x v="21"/>
    <n v="2"/>
    <n v="695.52"/>
    <n v="1391.04"/>
    <n v="662.4"/>
    <n v="1324.8"/>
    <n v="66.240000000000009"/>
    <x v="3"/>
  </r>
  <r>
    <x v="16"/>
    <s v="Kushwaha Furniture"/>
    <x v="1"/>
    <n v="4"/>
    <n v="1236.48"/>
    <n v="4945.92"/>
    <n v="1177.5999999999999"/>
    <n v="4710.3999999999996"/>
    <n v="235.52000000000044"/>
    <x v="3"/>
  </r>
  <r>
    <x v="16"/>
    <s v="Kushwaha Furniture"/>
    <x v="14"/>
    <n v="5"/>
    <n v="927.36"/>
    <n v="4636.8"/>
    <n v="883.19999999999993"/>
    <n v="4416"/>
    <n v="220.80000000000018"/>
    <x v="3"/>
  </r>
  <r>
    <x v="16"/>
    <s v="Kushwaha Furniture"/>
    <x v="18"/>
    <n v="4"/>
    <n v="811.44"/>
    <n v="3245.76"/>
    <n v="772.8"/>
    <n v="3091.2"/>
    <n v="154.5600000000004"/>
    <x v="3"/>
  </r>
  <r>
    <x v="16"/>
    <s v="Kushwaha Furniture"/>
    <x v="4"/>
    <n v="10"/>
    <n v="554.4"/>
    <n v="5544"/>
    <n v="528"/>
    <n v="5280"/>
    <n v="264"/>
    <x v="3"/>
  </r>
  <r>
    <x v="16"/>
    <s v="Kushwaha Furniture"/>
    <x v="19"/>
    <n v="15"/>
    <n v="415.79999999999995"/>
    <n v="6236.9999999999991"/>
    <n v="396"/>
    <n v="5940"/>
    <n v="296.99999999999909"/>
    <x v="3"/>
  </r>
  <r>
    <x v="16"/>
    <s v="Kushwaha Furniture"/>
    <x v="13"/>
    <n v="15"/>
    <n v="311.84999999999997"/>
    <n v="4677.7499999999991"/>
    <n v="297"/>
    <n v="4455"/>
    <n v="222.74999999999909"/>
    <x v="3"/>
  </r>
  <r>
    <x v="17"/>
    <s v="Ramesh Singh"/>
    <x v="1"/>
    <n v="10"/>
    <n v="1236.48"/>
    <n v="12364.8"/>
    <n v="1177.5999999999999"/>
    <n v="11776"/>
    <n v="588.79999999999927"/>
    <x v="3"/>
  </r>
  <r>
    <x v="17"/>
    <s v="Ramesh Singh"/>
    <x v="7"/>
    <n v="10"/>
    <n v="1008"/>
    <n v="10080"/>
    <n v="960"/>
    <n v="9600"/>
    <n v="480"/>
    <x v="3"/>
  </r>
  <r>
    <x v="17"/>
    <s v="Sanjay Rai"/>
    <x v="7"/>
    <n v="12"/>
    <n v="1008"/>
    <n v="12096"/>
    <n v="960"/>
    <n v="11520"/>
    <n v="576"/>
    <x v="3"/>
  </r>
  <r>
    <x v="17"/>
    <s v="Sanjay Rai"/>
    <x v="4"/>
    <n v="2"/>
    <n v="554.4"/>
    <n v="1108.8"/>
    <n v="528"/>
    <n v="1056"/>
    <n v="52.799999999999955"/>
    <x v="3"/>
  </r>
  <r>
    <x v="18"/>
    <s v="Ram Furniture"/>
    <x v="14"/>
    <n v="12"/>
    <n v="927.36"/>
    <n v="11128.32"/>
    <n v="883.19999999999993"/>
    <n v="10598.4"/>
    <n v="529.92000000000007"/>
    <x v="3"/>
  </r>
  <r>
    <x v="18"/>
    <s v="Ram Furniture"/>
    <x v="9"/>
    <n v="4"/>
    <n v="538.02"/>
    <n v="2152.08"/>
    <n v="512.4"/>
    <n v="2049.6"/>
    <n v="102.48000000000002"/>
    <x v="3"/>
  </r>
  <r>
    <x v="18"/>
    <s v="Ram Furniture"/>
    <x v="19"/>
    <n v="5"/>
    <n v="415.79999999999995"/>
    <n v="2079"/>
    <n v="396"/>
    <n v="1980"/>
    <n v="99"/>
    <x v="3"/>
  </r>
  <r>
    <x v="18"/>
    <s v="Sanjay Rai"/>
    <x v="1"/>
    <n v="10"/>
    <n v="1236.48"/>
    <n v="12364.8"/>
    <n v="1177.5999999999999"/>
    <n v="11776"/>
    <n v="588.79999999999927"/>
    <x v="3"/>
  </r>
  <r>
    <x v="18"/>
    <s v="Sanjay Rai"/>
    <x v="14"/>
    <n v="20"/>
    <n v="927.36"/>
    <n v="18547.2"/>
    <n v="883.19999999999993"/>
    <n v="17664"/>
    <n v="883.20000000000073"/>
    <x v="3"/>
  </r>
  <r>
    <x v="19"/>
    <s v="Satendra Sharma"/>
    <x v="20"/>
    <n v="4"/>
    <n v="485.09999999999997"/>
    <n v="1940.3999999999999"/>
    <n v="462"/>
    <n v="1848"/>
    <n v="92.399999999999864"/>
    <x v="3"/>
  </r>
  <r>
    <x v="19"/>
    <s v="Satendra Sharma"/>
    <x v="9"/>
    <n v="4"/>
    <n v="538.02"/>
    <n v="2152.08"/>
    <n v="512.4"/>
    <n v="2049.6"/>
    <n v="102.48000000000002"/>
    <x v="3"/>
  </r>
  <r>
    <x v="19"/>
    <s v="Bharat Plywood"/>
    <x v="14"/>
    <n v="10"/>
    <n v="927.36"/>
    <n v="9273.6"/>
    <n v="883.19999999999993"/>
    <n v="8832"/>
    <n v="441.60000000000036"/>
    <x v="3"/>
  </r>
  <r>
    <x v="19"/>
    <s v="Bharat Plywood"/>
    <x v="22"/>
    <n v="15"/>
    <n v="363.82499999999999"/>
    <n v="5457.375"/>
    <n v="346.5"/>
    <n v="5197.5"/>
    <n v="259.875"/>
    <x v="3"/>
  </r>
  <r>
    <x v="20"/>
    <s v="Yash Furniture"/>
    <x v="14"/>
    <n v="8"/>
    <n v="927.36"/>
    <n v="7418.88"/>
    <n v="883.19999999999993"/>
    <n v="7065.5999999999995"/>
    <n v="353.28000000000065"/>
    <x v="3"/>
  </r>
  <r>
    <x v="20"/>
    <s v="Yash Furniture"/>
    <x v="3"/>
    <n v="6"/>
    <n v="819.83999999999992"/>
    <n v="4919.0399999999991"/>
    <n v="780.8"/>
    <n v="4684.7999999999993"/>
    <n v="234.23999999999978"/>
    <x v="3"/>
  </r>
  <r>
    <x v="20"/>
    <s v="Yash Furniture"/>
    <x v="10"/>
    <n v="8"/>
    <n v="461.15999999999997"/>
    <n v="3689.2799999999997"/>
    <n v="439.2"/>
    <n v="3513.6"/>
    <n v="175.67999999999984"/>
    <x v="3"/>
  </r>
  <r>
    <x v="21"/>
    <s v="Bablu Rai"/>
    <x v="0"/>
    <n v="5"/>
    <n v="1478.4"/>
    <n v="7392"/>
    <n v="1408"/>
    <n v="7040"/>
    <n v="352"/>
    <x v="3"/>
  </r>
  <r>
    <x v="21"/>
    <s v="Bablu Rai"/>
    <x v="1"/>
    <n v="5"/>
    <n v="1236.48"/>
    <n v="6182.4"/>
    <n v="1177.5999999999999"/>
    <n v="5888"/>
    <n v="294.39999999999964"/>
    <x v="3"/>
  </r>
  <r>
    <x v="21"/>
    <s v="Bablu Rai"/>
    <x v="17"/>
    <n v="5"/>
    <n v="756"/>
    <n v="3780"/>
    <n v="720"/>
    <n v="3600"/>
    <n v="180"/>
    <x v="3"/>
  </r>
  <r>
    <x v="21"/>
    <s v="Bablu Rai"/>
    <x v="2"/>
    <n v="5"/>
    <n v="614.87999999999988"/>
    <n v="3074.3999999999996"/>
    <n v="585.59999999999991"/>
    <n v="2927.9999999999995"/>
    <n v="146.40000000000009"/>
    <x v="3"/>
  </r>
  <r>
    <x v="21"/>
    <s v="Bablu Rai"/>
    <x v="10"/>
    <n v="5"/>
    <n v="461.15999999999997"/>
    <n v="2305.7999999999997"/>
    <n v="439.2"/>
    <n v="2196"/>
    <n v="109.79999999999973"/>
    <x v="3"/>
  </r>
  <r>
    <x v="22"/>
    <s v="Ramesh Singh"/>
    <x v="14"/>
    <n v="10"/>
    <n v="927.36"/>
    <n v="9273.6"/>
    <n v="883.19999999999993"/>
    <n v="8832"/>
    <n v="441.60000000000036"/>
    <x v="4"/>
  </r>
  <r>
    <x v="22"/>
    <s v="Ramesh Singh"/>
    <x v="17"/>
    <n v="15"/>
    <n v="756"/>
    <n v="11340"/>
    <n v="720"/>
    <n v="10800"/>
    <n v="540"/>
    <x v="4"/>
  </r>
  <r>
    <x v="22"/>
    <s v="Ramesh Singh"/>
    <x v="2"/>
    <n v="10"/>
    <n v="614.87999999999988"/>
    <n v="6148.7999999999993"/>
    <n v="585.59999999999991"/>
    <n v="5855.9999999999991"/>
    <n v="292.80000000000018"/>
    <x v="4"/>
  </r>
  <r>
    <x v="23"/>
    <s v="Kushwaha Furniture"/>
    <x v="5"/>
    <n v="4"/>
    <n v="1081.92"/>
    <n v="4327.68"/>
    <n v="1030.3999999999999"/>
    <n v="4121.5999999999995"/>
    <n v="206.08000000000084"/>
    <x v="4"/>
  </r>
  <r>
    <x v="23"/>
    <s v="Kushwaha Furniture"/>
    <x v="6"/>
    <n v="4"/>
    <n v="882"/>
    <n v="3528"/>
    <n v="840"/>
    <n v="3360"/>
    <n v="168"/>
    <x v="4"/>
  </r>
  <r>
    <x v="24"/>
    <s v="Sainik Plywood"/>
    <x v="0"/>
    <n v="50"/>
    <n v="1478.4"/>
    <n v="73920"/>
    <n v="1408"/>
    <n v="70400"/>
    <n v="3520"/>
    <x v="4"/>
  </r>
  <r>
    <x v="24"/>
    <s v="Sainik Plywood"/>
    <x v="19"/>
    <n v="50"/>
    <n v="415.79999999999995"/>
    <n v="20789.999999999996"/>
    <n v="396"/>
    <n v="19800"/>
    <n v="989.99999999999636"/>
    <x v="4"/>
  </r>
  <r>
    <x v="24"/>
    <s v="Sainik Plywood"/>
    <x v="23"/>
    <n v="40"/>
    <n v="567"/>
    <n v="22680"/>
    <n v="540"/>
    <n v="21600"/>
    <n v="1080"/>
    <x v="4"/>
  </r>
  <r>
    <x v="24"/>
    <s v="Sainik Plywood"/>
    <x v="10"/>
    <n v="30"/>
    <n v="461.15999999999997"/>
    <n v="13834.8"/>
    <n v="439.2"/>
    <n v="13176"/>
    <n v="658.79999999999927"/>
    <x v="4"/>
  </r>
  <r>
    <x v="25"/>
    <s v="Sabnam Plywood"/>
    <x v="0"/>
    <n v="20"/>
    <n v="1478.4"/>
    <n v="29568"/>
    <n v="1408"/>
    <n v="28160"/>
    <n v="1408"/>
    <x v="4"/>
  </r>
  <r>
    <x v="25"/>
    <s v="Sabnam Plywood"/>
    <x v="4"/>
    <n v="10"/>
    <n v="554.4"/>
    <n v="5544"/>
    <n v="528"/>
    <n v="5280"/>
    <n v="264"/>
    <x v="4"/>
  </r>
  <r>
    <x v="25"/>
    <s v="Sabnam Plywood"/>
    <x v="7"/>
    <n v="5"/>
    <n v="1008"/>
    <n v="5040"/>
    <n v="960"/>
    <n v="4800"/>
    <n v="240"/>
    <x v="4"/>
  </r>
  <r>
    <x v="26"/>
    <s v="Shivam Ply"/>
    <x v="0"/>
    <n v="10"/>
    <n v="1478.4"/>
    <n v="14784"/>
    <n v="1408"/>
    <n v="14080"/>
    <n v="704"/>
    <x v="4"/>
  </r>
  <r>
    <x v="26"/>
    <s v="Shivam Ply"/>
    <x v="15"/>
    <n v="10"/>
    <n v="970.2"/>
    <n v="9702"/>
    <n v="924"/>
    <n v="9240"/>
    <n v="462"/>
    <x v="4"/>
  </r>
  <r>
    <x v="26"/>
    <s v="Shivam Ply"/>
    <x v="1"/>
    <n v="10"/>
    <n v="1236.48"/>
    <n v="12364.8"/>
    <n v="1177.5999999999999"/>
    <n v="11776"/>
    <n v="588.79999999999927"/>
    <x v="4"/>
  </r>
  <r>
    <x v="26"/>
    <s v="Shivam Ply"/>
    <x v="14"/>
    <n v="12"/>
    <n v="927.36"/>
    <n v="11128.32"/>
    <n v="883.19999999999993"/>
    <n v="10598.4"/>
    <n v="529.92000000000007"/>
    <x v="4"/>
  </r>
  <r>
    <x v="26"/>
    <s v="Shivam Ply"/>
    <x v="18"/>
    <n v="10"/>
    <n v="811.44"/>
    <n v="8114.4000000000005"/>
    <n v="772.8"/>
    <n v="7728"/>
    <n v="386.40000000000055"/>
    <x v="4"/>
  </r>
  <r>
    <x v="26"/>
    <s v="Shivam Ply"/>
    <x v="21"/>
    <n v="12"/>
    <n v="695.52"/>
    <n v="8346.24"/>
    <n v="662.4"/>
    <n v="7948.7999999999993"/>
    <n v="397.44000000000051"/>
    <x v="4"/>
  </r>
  <r>
    <x v="26"/>
    <s v="Shivam Ply"/>
    <x v="7"/>
    <n v="20"/>
    <n v="1008"/>
    <n v="20160"/>
    <n v="960"/>
    <n v="19200"/>
    <n v="960"/>
    <x v="4"/>
  </r>
  <r>
    <x v="26"/>
    <s v="Shivam Ply"/>
    <x v="17"/>
    <n v="16"/>
    <n v="756"/>
    <n v="12096"/>
    <n v="720"/>
    <n v="11520"/>
    <n v="576"/>
    <x v="4"/>
  </r>
  <r>
    <x v="26"/>
    <s v="Shivam Ply"/>
    <x v="23"/>
    <n v="15"/>
    <n v="567"/>
    <n v="8505"/>
    <n v="540"/>
    <n v="8100"/>
    <n v="405"/>
    <x v="4"/>
  </r>
  <r>
    <x v="26"/>
    <s v="Shivam Ply"/>
    <x v="16"/>
    <n v="16"/>
    <n v="661.5"/>
    <n v="10584"/>
    <n v="630"/>
    <n v="10080"/>
    <n v="504"/>
    <x v="4"/>
  </r>
  <r>
    <x v="26"/>
    <s v="Shivam Ply"/>
    <x v="8"/>
    <n v="5"/>
    <n v="717.3599999999999"/>
    <n v="3586.7999999999993"/>
    <n v="683.19999999999993"/>
    <n v="3415.9999999999995"/>
    <n v="170.79999999999973"/>
    <x v="4"/>
  </r>
  <r>
    <x v="26"/>
    <s v="Shivam Ply"/>
    <x v="2"/>
    <n v="15"/>
    <n v="614.87999999999988"/>
    <n v="9223.1999999999989"/>
    <n v="585.59999999999991"/>
    <n v="8783.9999999999982"/>
    <n v="439.20000000000073"/>
    <x v="4"/>
  </r>
  <r>
    <x v="26"/>
    <s v="Shivam Ply"/>
    <x v="10"/>
    <n v="16"/>
    <n v="461.15999999999997"/>
    <n v="7378.5599999999995"/>
    <n v="439.2"/>
    <n v="7027.2"/>
    <n v="351.35999999999967"/>
    <x v="4"/>
  </r>
  <r>
    <x v="26"/>
    <s v="Shivam Ply"/>
    <x v="9"/>
    <n v="10"/>
    <n v="538.02"/>
    <n v="5380.2"/>
    <n v="512.4"/>
    <n v="5124"/>
    <n v="256.19999999999982"/>
    <x v="4"/>
  </r>
  <r>
    <x v="26"/>
    <s v="Shivam Ply"/>
    <x v="4"/>
    <n v="10"/>
    <n v="554.4"/>
    <n v="5544"/>
    <n v="528"/>
    <n v="5280"/>
    <n v="264"/>
    <x v="4"/>
  </r>
  <r>
    <x v="26"/>
    <s v="Shivam Ply"/>
    <x v="13"/>
    <n v="15"/>
    <n v="311.84999999999997"/>
    <n v="4677.7499999999991"/>
    <n v="297"/>
    <n v="4455"/>
    <n v="222.74999999999909"/>
    <x v="4"/>
  </r>
  <r>
    <x v="27"/>
    <s v="Khan Furniture"/>
    <x v="23"/>
    <n v="7"/>
    <n v="567"/>
    <n v="3969"/>
    <n v="540"/>
    <n v="3780"/>
    <n v="189"/>
    <x v="4"/>
  </r>
  <r>
    <x v="27"/>
    <s v="Khan Furniture"/>
    <x v="6"/>
    <n v="3"/>
    <n v="882"/>
    <n v="2646"/>
    <n v="840"/>
    <n v="2520"/>
    <n v="126"/>
    <x v="4"/>
  </r>
  <r>
    <x v="27"/>
    <s v="Khan Furniture"/>
    <x v="9"/>
    <n v="6"/>
    <n v="538.02"/>
    <n v="3228.12"/>
    <n v="512.4"/>
    <n v="3074.3999999999996"/>
    <n v="153.72000000000025"/>
    <x v="4"/>
  </r>
  <r>
    <x v="27"/>
    <s v="Khan Furniture"/>
    <x v="10"/>
    <n v="10"/>
    <n v="461.15999999999997"/>
    <n v="4611.5999999999995"/>
    <n v="439.2"/>
    <n v="4392"/>
    <n v="219.59999999999945"/>
    <x v="4"/>
  </r>
  <r>
    <x v="27"/>
    <s v="Khan Furniture"/>
    <x v="2"/>
    <n v="5"/>
    <n v="614.87999999999988"/>
    <n v="3074.3999999999996"/>
    <n v="585.59999999999991"/>
    <n v="2927.9999999999995"/>
    <n v="146.40000000000009"/>
    <x v="4"/>
  </r>
  <r>
    <x v="27"/>
    <s v="Khan Furniture"/>
    <x v="21"/>
    <n v="10"/>
    <n v="695.52"/>
    <n v="6955.2"/>
    <n v="662.4"/>
    <n v="6624"/>
    <n v="331.19999999999982"/>
    <x v="4"/>
  </r>
  <r>
    <x v="27"/>
    <s v="Khan Furniture"/>
    <x v="18"/>
    <n v="4"/>
    <n v="811.44"/>
    <n v="3245.76"/>
    <n v="772.8"/>
    <n v="3091.2"/>
    <n v="154.5600000000004"/>
    <x v="4"/>
  </r>
  <r>
    <x v="28"/>
    <s v="Kushwaha Furniture"/>
    <x v="11"/>
    <n v="1"/>
    <n v="1108.8000000000002"/>
    <n v="1108.8000000000002"/>
    <n v="1056"/>
    <n v="1056"/>
    <n v="52.800000000000182"/>
    <x v="4"/>
  </r>
  <r>
    <x v="28"/>
    <s v="Kushwaha Furniture"/>
    <x v="12"/>
    <n v="1"/>
    <n v="831.6"/>
    <n v="831.6"/>
    <n v="792"/>
    <n v="792"/>
    <n v="39.600000000000023"/>
    <x v="4"/>
  </r>
  <r>
    <x v="28"/>
    <s v="Kushwaha Furniture"/>
    <x v="17"/>
    <n v="1"/>
    <n v="756"/>
    <n v="756"/>
    <n v="720"/>
    <n v="720"/>
    <n v="36"/>
    <x v="4"/>
  </r>
  <r>
    <x v="28"/>
    <s v="Kushwaha Furniture"/>
    <x v="16"/>
    <n v="1"/>
    <n v="661.5"/>
    <n v="661.5"/>
    <n v="630"/>
    <n v="630"/>
    <n v="31.5"/>
    <x v="4"/>
  </r>
  <r>
    <x v="29"/>
    <s v="Kisan Plywood"/>
    <x v="14"/>
    <n v="5"/>
    <n v="927.36"/>
    <n v="4636.8"/>
    <n v="883.19999999999993"/>
    <n v="4416"/>
    <n v="220.80000000000018"/>
    <x v="5"/>
  </r>
  <r>
    <x v="29"/>
    <s v="Kisan Plywood"/>
    <x v="21"/>
    <n v="8"/>
    <n v="695.52"/>
    <n v="5564.16"/>
    <n v="662.4"/>
    <n v="5299.2"/>
    <n v="264.96000000000004"/>
    <x v="5"/>
  </r>
  <r>
    <x v="29"/>
    <s v="Kisan Plywood"/>
    <x v="18"/>
    <n v="6"/>
    <n v="811.44"/>
    <n v="4868.6400000000003"/>
    <n v="772.8"/>
    <n v="4636.7999999999993"/>
    <n v="231.84000000000106"/>
    <x v="5"/>
  </r>
  <r>
    <x v="29"/>
    <s v="Kisan Plywood"/>
    <x v="17"/>
    <n v="5"/>
    <n v="756"/>
    <n v="3780"/>
    <n v="720"/>
    <n v="3600"/>
    <n v="180"/>
    <x v="5"/>
  </r>
  <r>
    <x v="29"/>
    <s v="Kisan Plywood"/>
    <x v="16"/>
    <n v="6"/>
    <n v="661.5"/>
    <n v="3969"/>
    <n v="630"/>
    <n v="3780"/>
    <n v="189"/>
    <x v="5"/>
  </r>
  <r>
    <x v="29"/>
    <s v="Kisan Plywood"/>
    <x v="17"/>
    <n v="10"/>
    <n v="756"/>
    <n v="7560"/>
    <n v="720"/>
    <n v="7200"/>
    <n v="360"/>
    <x v="5"/>
  </r>
  <r>
    <x v="30"/>
    <s v="Karpattu Sharma"/>
    <x v="0"/>
    <n v="2"/>
    <n v="1478.4"/>
    <n v="2956.8"/>
    <n v="1408"/>
    <n v="2816"/>
    <n v="140.80000000000018"/>
    <x v="5"/>
  </r>
  <r>
    <x v="30"/>
    <s v="Karpattu Sharma"/>
    <x v="17"/>
    <n v="2"/>
    <n v="756"/>
    <n v="1512"/>
    <n v="720"/>
    <n v="1440"/>
    <n v="72"/>
    <x v="5"/>
  </r>
  <r>
    <x v="30"/>
    <s v="Karpattu Sharma"/>
    <x v="16"/>
    <n v="4"/>
    <n v="661.5"/>
    <n v="2646"/>
    <n v="630"/>
    <n v="2520"/>
    <n v="126"/>
    <x v="5"/>
  </r>
  <r>
    <x v="31"/>
    <s v="Kushwaha Furniture"/>
    <x v="14"/>
    <n v="2"/>
    <n v="927.36"/>
    <n v="1854.72"/>
    <n v="883.19999999999993"/>
    <n v="1766.3999999999999"/>
    <n v="88.320000000000164"/>
    <x v="5"/>
  </r>
  <r>
    <x v="31"/>
    <s v="Kushwaha Furniture"/>
    <x v="14"/>
    <n v="5"/>
    <n v="927.36"/>
    <n v="4636.8"/>
    <n v="883.19999999999993"/>
    <n v="4416"/>
    <n v="220.80000000000018"/>
    <x v="5"/>
  </r>
  <r>
    <x v="31"/>
    <s v="Kushwaha Furniture"/>
    <x v="17"/>
    <n v="3"/>
    <n v="756"/>
    <n v="2268"/>
    <n v="720"/>
    <n v="2160"/>
    <n v="108"/>
    <x v="5"/>
  </r>
  <r>
    <x v="31"/>
    <s v="Kushwaha Furniture"/>
    <x v="7"/>
    <n v="2"/>
    <n v="1008"/>
    <n v="2016"/>
    <n v="960"/>
    <n v="1920"/>
    <n v="96"/>
    <x v="5"/>
  </r>
  <r>
    <x v="32"/>
    <s v="Ramesh Singh"/>
    <x v="14"/>
    <n v="20"/>
    <n v="927.36"/>
    <n v="18547.2"/>
    <n v="883.19999999999993"/>
    <n v="17664"/>
    <n v="883.20000000000073"/>
    <x v="5"/>
  </r>
  <r>
    <x v="32"/>
    <s v="Ramesh Singh"/>
    <x v="2"/>
    <n v="20"/>
    <n v="614.87999999999988"/>
    <n v="12297.599999999999"/>
    <n v="585.59999999999991"/>
    <n v="11711.999999999998"/>
    <n v="585.60000000000036"/>
    <x v="5"/>
  </r>
  <r>
    <x v="32"/>
    <s v="Ramesh Singh"/>
    <x v="4"/>
    <n v="10"/>
    <n v="554.4"/>
    <n v="5544"/>
    <n v="528"/>
    <n v="5280"/>
    <n v="264"/>
    <x v="5"/>
  </r>
  <r>
    <x v="32"/>
    <s v="Karpattu Sharma"/>
    <x v="0"/>
    <n v="2"/>
    <n v="1478.4"/>
    <n v="2956.8"/>
    <n v="1408"/>
    <n v="2816"/>
    <n v="140.80000000000018"/>
    <x v="5"/>
  </r>
  <r>
    <x v="32"/>
    <s v="Karpattu Sharma"/>
    <x v="17"/>
    <n v="2"/>
    <n v="756"/>
    <n v="1512"/>
    <n v="720"/>
    <n v="1440"/>
    <n v="72"/>
    <x v="5"/>
  </r>
  <r>
    <x v="33"/>
    <s v="Shubham Plywood"/>
    <x v="0"/>
    <n v="25"/>
    <n v="1478.4"/>
    <n v="36960"/>
    <n v="1408"/>
    <n v="35200"/>
    <n v="1760"/>
    <x v="5"/>
  </r>
  <r>
    <x v="33"/>
    <s v="Shubham Plywood"/>
    <x v="3"/>
    <n v="10"/>
    <n v="819.83999999999992"/>
    <n v="8198.4"/>
    <n v="780.8"/>
    <n v="7808"/>
    <n v="390.39999999999964"/>
    <x v="5"/>
  </r>
  <r>
    <x v="34"/>
    <s v="Jyoti Furniture"/>
    <x v="17"/>
    <n v="10"/>
    <n v="756"/>
    <n v="7560"/>
    <n v="720"/>
    <n v="7200"/>
    <n v="360"/>
    <x v="5"/>
  </r>
  <r>
    <x v="34"/>
    <s v="Jyoti Furniture"/>
    <x v="21"/>
    <n v="3"/>
    <n v="695.52"/>
    <n v="2086.56"/>
    <n v="662.4"/>
    <n v="1987.1999999999998"/>
    <n v="99.360000000000127"/>
    <x v="5"/>
  </r>
  <r>
    <x v="34"/>
    <s v="Jyoti Furniture"/>
    <x v="1"/>
    <n v="4"/>
    <n v="1236.48"/>
    <n v="4945.92"/>
    <n v="1177.5999999999999"/>
    <n v="4710.3999999999996"/>
    <n v="235.52000000000044"/>
    <x v="5"/>
  </r>
  <r>
    <x v="34"/>
    <s v="Jyoti Furniture"/>
    <x v="2"/>
    <n v="6"/>
    <n v="614.87999999999988"/>
    <n v="3689.2799999999993"/>
    <n v="585.59999999999991"/>
    <n v="3513.5999999999995"/>
    <n v="175.67999999999984"/>
    <x v="5"/>
  </r>
  <r>
    <x v="34"/>
    <s v="Jyoti Furniture"/>
    <x v="10"/>
    <n v="2"/>
    <n v="461.15999999999997"/>
    <n v="922.31999999999994"/>
    <n v="439.2"/>
    <n v="878.4"/>
    <n v="43.919999999999959"/>
    <x v="5"/>
  </r>
  <r>
    <x v="34"/>
    <s v="Jyoti Furniture"/>
    <x v="4"/>
    <n v="5"/>
    <n v="554.4"/>
    <n v="2772"/>
    <n v="528"/>
    <n v="2640"/>
    <n v="132"/>
    <x v="5"/>
  </r>
  <r>
    <x v="35"/>
    <s v="Bharat Plywood"/>
    <x v="11"/>
    <n v="5"/>
    <n v="1108.8000000000002"/>
    <n v="5544.0000000000009"/>
    <n v="1056"/>
    <n v="5280"/>
    <n v="264.00000000000091"/>
    <x v="5"/>
  </r>
  <r>
    <x v="35"/>
    <s v="Bharat Plywood"/>
    <x v="12"/>
    <n v="3"/>
    <n v="831.6"/>
    <n v="2494.8000000000002"/>
    <n v="792"/>
    <n v="2376"/>
    <n v="118.80000000000018"/>
    <x v="5"/>
  </r>
  <r>
    <x v="35"/>
    <s v="Bharat Plywood"/>
    <x v="16"/>
    <n v="6"/>
    <n v="661.5"/>
    <n v="3969"/>
    <n v="630"/>
    <n v="3780"/>
    <n v="189"/>
    <x v="5"/>
  </r>
  <r>
    <x v="36"/>
    <s v="Bharat Plywood"/>
    <x v="1"/>
    <n v="3"/>
    <n v="1236.48"/>
    <n v="3709.44"/>
    <n v="1177.5999999999999"/>
    <n v="3532.7999999999997"/>
    <n v="176.64000000000033"/>
    <x v="6"/>
  </r>
  <r>
    <x v="37"/>
    <s v="Sanjay Rai"/>
    <x v="3"/>
    <n v="15"/>
    <n v="819.83999999999992"/>
    <n v="12297.599999999999"/>
    <n v="780.8"/>
    <n v="11712"/>
    <n v="585.59999999999854"/>
    <x v="6"/>
  </r>
  <r>
    <x v="37"/>
    <s v="Sanjay Rai"/>
    <x v="4"/>
    <n v="3"/>
    <n v="554.4"/>
    <n v="1663.1999999999998"/>
    <n v="528"/>
    <n v="1584"/>
    <n v="79.199999999999818"/>
    <x v="6"/>
  </r>
  <r>
    <x v="38"/>
    <s v="Kushwaha Furniture"/>
    <x v="7"/>
    <n v="4"/>
    <n v="1008"/>
    <n v="4032"/>
    <n v="960"/>
    <n v="3840"/>
    <n v="192"/>
    <x v="6"/>
  </r>
  <r>
    <x v="38"/>
    <s v="Kushwaha Furniture"/>
    <x v="3"/>
    <n v="5"/>
    <n v="819.83999999999992"/>
    <n v="4099.2"/>
    <n v="780.8"/>
    <n v="3904"/>
    <n v="195.19999999999982"/>
    <x v="6"/>
  </r>
  <r>
    <x v="38"/>
    <s v="Kushwaha Furniture"/>
    <x v="13"/>
    <n v="5"/>
    <n v="311.84999999999997"/>
    <n v="1559.2499999999998"/>
    <n v="297"/>
    <n v="1485"/>
    <n v="74.249999999999773"/>
    <x v="6"/>
  </r>
  <r>
    <x v="38"/>
    <s v="Kushwaha Furniture"/>
    <x v="12"/>
    <n v="1"/>
    <n v="831.6"/>
    <n v="831.6"/>
    <n v="792"/>
    <n v="792"/>
    <n v="39.600000000000023"/>
    <x v="6"/>
  </r>
  <r>
    <x v="39"/>
    <s v="Satendra Sharma"/>
    <x v="7"/>
    <n v="4"/>
    <n v="1008"/>
    <n v="4032"/>
    <n v="960"/>
    <n v="3840"/>
    <n v="192"/>
    <x v="6"/>
  </r>
  <r>
    <x v="39"/>
    <s v="Satendra Sharma"/>
    <x v="6"/>
    <n v="1"/>
    <n v="882"/>
    <n v="882"/>
    <n v="840"/>
    <n v="840"/>
    <n v="42"/>
    <x v="6"/>
  </r>
  <r>
    <x v="39"/>
    <s v="Satendra Sharma"/>
    <x v="23"/>
    <n v="3"/>
    <n v="567"/>
    <n v="1701"/>
    <n v="540"/>
    <n v="1620"/>
    <n v="81"/>
    <x v="6"/>
  </r>
  <r>
    <x v="40"/>
    <s v="Ram Furniture"/>
    <x v="0"/>
    <n v="20"/>
    <n v="1478.4"/>
    <n v="29568"/>
    <n v="1408"/>
    <n v="28160"/>
    <n v="1408"/>
    <x v="6"/>
  </r>
  <r>
    <x v="40"/>
    <s v="Ram Furniture"/>
    <x v="4"/>
    <n v="20"/>
    <n v="554.4"/>
    <n v="11088"/>
    <n v="528"/>
    <n v="10560"/>
    <n v="528"/>
    <x v="6"/>
  </r>
  <r>
    <x v="40"/>
    <s v="Ram Furniture"/>
    <x v="7"/>
    <n v="5"/>
    <n v="1008"/>
    <n v="5040"/>
    <n v="960"/>
    <n v="4800"/>
    <n v="240"/>
    <x v="6"/>
  </r>
  <r>
    <x v="40"/>
    <s v="Ram Furniture"/>
    <x v="6"/>
    <n v="5"/>
    <n v="882"/>
    <n v="4410"/>
    <n v="840"/>
    <n v="4200"/>
    <n v="210"/>
    <x v="6"/>
  </r>
  <r>
    <x v="41"/>
    <s v="Bablu Rai"/>
    <x v="0"/>
    <n v="5"/>
    <n v="1478.4"/>
    <n v="7392"/>
    <n v="1408"/>
    <n v="7040"/>
    <n v="352"/>
    <x v="6"/>
  </r>
  <r>
    <x v="41"/>
    <s v="Bablu Rai"/>
    <x v="10"/>
    <n v="10"/>
    <n v="461.15999999999997"/>
    <n v="4611.5999999999995"/>
    <n v="439.2"/>
    <n v="4392"/>
    <n v="219.59999999999945"/>
    <x v="6"/>
  </r>
  <r>
    <x v="41"/>
    <s v="Bablu Rai"/>
    <x v="17"/>
    <n v="6"/>
    <n v="756"/>
    <n v="4536"/>
    <n v="720"/>
    <n v="4320"/>
    <n v="216"/>
    <x v="6"/>
  </r>
  <r>
    <x v="42"/>
    <s v="Bharat Plywood"/>
    <x v="10"/>
    <n v="9"/>
    <n v="461.15999999999997"/>
    <n v="4150.4399999999996"/>
    <n v="439.2"/>
    <n v="3952.7999999999997"/>
    <n v="197.63999999999987"/>
    <x v="6"/>
  </r>
  <r>
    <x v="42"/>
    <s v="Bharat Plywood"/>
    <x v="4"/>
    <n v="5"/>
    <n v="554.4"/>
    <n v="2772"/>
    <n v="528"/>
    <n v="2640"/>
    <n v="132"/>
    <x v="6"/>
  </r>
  <r>
    <x v="42"/>
    <s v="Bharat Plywood"/>
    <x v="19"/>
    <n v="10"/>
    <n v="415.79999999999995"/>
    <n v="4158"/>
    <n v="396"/>
    <n v="3960"/>
    <n v="198"/>
    <x v="6"/>
  </r>
  <r>
    <x v="42"/>
    <s v="Bharat Plywood"/>
    <x v="1"/>
    <n v="5"/>
    <n v="1236.48"/>
    <n v="6182.4"/>
    <n v="1177.5999999999999"/>
    <n v="5888"/>
    <n v="294.39999999999964"/>
    <x v="6"/>
  </r>
  <r>
    <x v="43"/>
    <s v="Sanjay Rai"/>
    <x v="3"/>
    <n v="15"/>
    <n v="819.83999999999992"/>
    <n v="12297.599999999999"/>
    <n v="780.8"/>
    <n v="11712"/>
    <n v="585.59999999999854"/>
    <x v="7"/>
  </r>
  <r>
    <x v="43"/>
    <s v="Sanjay Rai"/>
    <x v="2"/>
    <n v="15"/>
    <n v="614.87999999999988"/>
    <n v="9223.1999999999989"/>
    <n v="585.59999999999991"/>
    <n v="8783.9999999999982"/>
    <n v="439.20000000000073"/>
    <x v="7"/>
  </r>
  <r>
    <x v="43"/>
    <s v="Sanjay Rai"/>
    <x v="23"/>
    <n v="4"/>
    <n v="567"/>
    <n v="2268"/>
    <n v="540"/>
    <n v="2160"/>
    <n v="108"/>
    <x v="7"/>
  </r>
  <r>
    <x v="43"/>
    <s v="Sanjay Rai"/>
    <x v="19"/>
    <n v="12"/>
    <n v="415.79999999999995"/>
    <n v="4989.5999999999995"/>
    <n v="396"/>
    <n v="4752"/>
    <n v="237.59999999999945"/>
    <x v="7"/>
  </r>
  <r>
    <x v="44"/>
    <s v="Ram Furniture"/>
    <x v="3"/>
    <n v="20"/>
    <n v="819.83999999999992"/>
    <n v="16396.8"/>
    <n v="780.8"/>
    <n v="15616"/>
    <n v="780.79999999999927"/>
    <x v="7"/>
  </r>
  <r>
    <x v="44"/>
    <s v="Ram Furniture"/>
    <x v="4"/>
    <n v="3"/>
    <n v="554.4"/>
    <n v="1663.1999999999998"/>
    <n v="528"/>
    <n v="1584"/>
    <n v="79.199999999999818"/>
    <x v="7"/>
  </r>
  <r>
    <x v="45"/>
    <s v="Gupta Enterprises"/>
    <x v="3"/>
    <n v="10"/>
    <n v="819.83999999999992"/>
    <n v="8198.4"/>
    <n v="780.8"/>
    <n v="7808"/>
    <n v="390.39999999999964"/>
    <x v="7"/>
  </r>
  <r>
    <x v="45"/>
    <s v="Gupta Enterprises"/>
    <x v="10"/>
    <n v="10"/>
    <n v="461.15999999999997"/>
    <n v="4611.5999999999995"/>
    <n v="439.2"/>
    <n v="4392"/>
    <n v="219.59999999999945"/>
    <x v="7"/>
  </r>
  <r>
    <x v="45"/>
    <s v="Ramesh Singh"/>
    <x v="14"/>
    <n v="40"/>
    <n v="927.36"/>
    <n v="37094.400000000001"/>
    <n v="883.19999999999993"/>
    <n v="35328"/>
    <n v="1766.4000000000015"/>
    <x v="7"/>
  </r>
  <r>
    <x v="45"/>
    <s v="Yash Furniture"/>
    <x v="1"/>
    <n v="8"/>
    <n v="1236.48"/>
    <n v="9891.84"/>
    <n v="1177.5999999999999"/>
    <n v="9420.7999999999993"/>
    <n v="471.04000000000087"/>
    <x v="7"/>
  </r>
  <r>
    <x v="45"/>
    <s v="Yash Furniture"/>
    <x v="21"/>
    <n v="10"/>
    <n v="695.52"/>
    <n v="6955.2"/>
    <n v="662.4"/>
    <n v="6624"/>
    <n v="331.19999999999982"/>
    <x v="7"/>
  </r>
  <r>
    <x v="45"/>
    <s v="Yash Furniture"/>
    <x v="2"/>
    <n v="4"/>
    <n v="614.87999999999988"/>
    <n v="2459.5199999999995"/>
    <n v="585.59999999999991"/>
    <n v="2342.3999999999996"/>
    <n v="117.11999999999989"/>
    <x v="7"/>
  </r>
  <r>
    <x v="45"/>
    <s v="Yash Furniture"/>
    <x v="10"/>
    <n v="4"/>
    <n v="461.15999999999997"/>
    <n v="1844.6399999999999"/>
    <n v="439.2"/>
    <n v="1756.8"/>
    <n v="87.839999999999918"/>
    <x v="7"/>
  </r>
  <r>
    <x v="45"/>
    <s v="Yash Furniture"/>
    <x v="19"/>
    <n v="4"/>
    <n v="415.79999999999995"/>
    <n v="1663.1999999999998"/>
    <n v="396"/>
    <n v="1584"/>
    <n v="79.199999999999818"/>
    <x v="7"/>
  </r>
  <r>
    <x v="45"/>
    <s v="Yash Furniture"/>
    <x v="13"/>
    <n v="4"/>
    <n v="311.84999999999997"/>
    <n v="1247.3999999999999"/>
    <n v="297"/>
    <n v="1188"/>
    <n v="59.399999999999864"/>
    <x v="7"/>
  </r>
  <r>
    <x v="45"/>
    <s v="Bharat Plywood"/>
    <x v="6"/>
    <n v="5"/>
    <n v="882"/>
    <n v="4410"/>
    <n v="840"/>
    <n v="4200"/>
    <n v="210"/>
    <x v="7"/>
  </r>
  <r>
    <x v="45"/>
    <s v="Bharat Plywood"/>
    <x v="4"/>
    <n v="10"/>
    <n v="554.4"/>
    <n v="5544"/>
    <n v="528"/>
    <n v="5280"/>
    <n v="264"/>
    <x v="7"/>
  </r>
  <r>
    <x v="46"/>
    <s v="Chandan Singh"/>
    <x v="21"/>
    <n v="6"/>
    <n v="695.52"/>
    <n v="4173.12"/>
    <n v="662.4"/>
    <n v="3974.3999999999996"/>
    <n v="198.72000000000025"/>
    <x v="7"/>
  </r>
  <r>
    <x v="46"/>
    <s v="Chandan Singh"/>
    <x v="16"/>
    <n v="1"/>
    <n v="661.5"/>
    <n v="661.5"/>
    <n v="630"/>
    <n v="630"/>
    <n v="31.5"/>
    <x v="7"/>
  </r>
  <r>
    <x v="46"/>
    <s v="Chandan Singh"/>
    <x v="6"/>
    <n v="5"/>
    <n v="882"/>
    <n v="4410"/>
    <n v="840"/>
    <n v="4200"/>
    <n v="210"/>
    <x v="7"/>
  </r>
  <r>
    <x v="46"/>
    <s v="Chandan Singh"/>
    <x v="17"/>
    <n v="12"/>
    <n v="756"/>
    <n v="9072"/>
    <n v="720"/>
    <n v="8640"/>
    <n v="432"/>
    <x v="7"/>
  </r>
  <r>
    <x v="46"/>
    <s v="Chandan Singh"/>
    <x v="23"/>
    <n v="12"/>
    <n v="567"/>
    <n v="6804"/>
    <n v="540"/>
    <n v="6480"/>
    <n v="324"/>
    <x v="7"/>
  </r>
  <r>
    <x v="46"/>
    <s v="Chandan Singh"/>
    <x v="10"/>
    <n v="12"/>
    <n v="461.15999999999997"/>
    <n v="5533.92"/>
    <n v="439.2"/>
    <n v="5270.4"/>
    <n v="263.52000000000044"/>
    <x v="7"/>
  </r>
  <r>
    <x v="46"/>
    <s v="Chandan Singh"/>
    <x v="13"/>
    <n v="12"/>
    <n v="311.84999999999997"/>
    <n v="3742.2"/>
    <n v="297"/>
    <n v="3564"/>
    <n v="178.19999999999982"/>
    <x v="7"/>
  </r>
  <r>
    <x v="47"/>
    <s v="Shivam Ply"/>
    <x v="1"/>
    <n v="25"/>
    <n v="1236.48"/>
    <n v="30912"/>
    <n v="1177.5999999999999"/>
    <n v="29439.999999999996"/>
    <n v="1472.0000000000036"/>
    <x v="7"/>
  </r>
  <r>
    <x v="47"/>
    <s v="Shivam Ply"/>
    <x v="0"/>
    <n v="10"/>
    <n v="1478.4"/>
    <n v="14784"/>
    <n v="1408"/>
    <n v="14080"/>
    <n v="704"/>
    <x v="7"/>
  </r>
  <r>
    <x v="47"/>
    <s v="Shivam Ply"/>
    <x v="11"/>
    <n v="5"/>
    <n v="1108.8000000000002"/>
    <n v="5544.0000000000009"/>
    <n v="1056"/>
    <n v="5280"/>
    <n v="264.00000000000091"/>
    <x v="7"/>
  </r>
  <r>
    <x v="47"/>
    <s v="Shivam Ply"/>
    <x v="8"/>
    <n v="6"/>
    <n v="717.3599999999999"/>
    <n v="4304.16"/>
    <n v="683.19999999999993"/>
    <n v="4099.2"/>
    <n v="204.96000000000004"/>
    <x v="7"/>
  </r>
  <r>
    <x v="47"/>
    <s v="Shivam Ply"/>
    <x v="1"/>
    <n v="5"/>
    <n v="1236.48"/>
    <n v="6182.4"/>
    <n v="1177.5999999999999"/>
    <n v="5888"/>
    <n v="294.39999999999964"/>
    <x v="7"/>
  </r>
  <r>
    <x v="47"/>
    <s v="Shivam Ply"/>
    <x v="7"/>
    <n v="10"/>
    <n v="1008"/>
    <n v="10080"/>
    <n v="960"/>
    <n v="9600"/>
    <n v="480"/>
    <x v="7"/>
  </r>
  <r>
    <x v="47"/>
    <s v="Shivam Ply"/>
    <x v="6"/>
    <n v="10"/>
    <n v="882"/>
    <n v="8820"/>
    <n v="840"/>
    <n v="8400"/>
    <n v="420"/>
    <x v="7"/>
  </r>
  <r>
    <x v="47"/>
    <s v="Shivam Ply"/>
    <x v="9"/>
    <n v="5"/>
    <n v="538.02"/>
    <n v="2690.1"/>
    <n v="512.4"/>
    <n v="2562"/>
    <n v="128.09999999999991"/>
    <x v="7"/>
  </r>
  <r>
    <x v="48"/>
    <s v="Ram Furniture"/>
    <x v="24"/>
    <n v="3"/>
    <n v="1293.6000000000001"/>
    <n v="3880.8"/>
    <n v="1232"/>
    <n v="3696"/>
    <n v="184.80000000000018"/>
    <x v="7"/>
  </r>
  <r>
    <x v="48"/>
    <s v="Ram Furniture"/>
    <x v="15"/>
    <n v="10"/>
    <n v="970.2"/>
    <n v="9702"/>
    <n v="924"/>
    <n v="9240"/>
    <n v="462"/>
    <x v="7"/>
  </r>
  <r>
    <x v="48"/>
    <s v="Ram Furniture"/>
    <x v="17"/>
    <n v="25"/>
    <n v="756"/>
    <n v="18900"/>
    <n v="720"/>
    <n v="18000"/>
    <n v="900"/>
    <x v="7"/>
  </r>
  <r>
    <x v="48"/>
    <s v="Ram Furniture"/>
    <x v="23"/>
    <n v="40"/>
    <n v="567"/>
    <n v="22680"/>
    <n v="540"/>
    <n v="21600"/>
    <n v="1080"/>
    <x v="7"/>
  </r>
  <r>
    <x v="48"/>
    <s v="Ram Furniture"/>
    <x v="2"/>
    <n v="10"/>
    <n v="614.87999999999988"/>
    <n v="6148.7999999999993"/>
    <n v="585.59999999999991"/>
    <n v="5855.9999999999991"/>
    <n v="292.80000000000018"/>
    <x v="7"/>
  </r>
  <r>
    <x v="49"/>
    <s v="Kisan Plywood"/>
    <x v="1"/>
    <n v="2"/>
    <n v="1236.48"/>
    <n v="2472.96"/>
    <n v="1177.5999999999999"/>
    <n v="2355.1999999999998"/>
    <n v="117.76000000000022"/>
    <x v="7"/>
  </r>
  <r>
    <x v="49"/>
    <s v="Kisan Plywood"/>
    <x v="14"/>
    <n v="6"/>
    <n v="927.36"/>
    <n v="5564.16"/>
    <n v="883.19999999999993"/>
    <n v="5299.2"/>
    <n v="264.96000000000004"/>
    <x v="7"/>
  </r>
  <r>
    <x v="49"/>
    <s v="Kisan Plywood"/>
    <x v="21"/>
    <n v="4"/>
    <n v="695.52"/>
    <n v="2782.08"/>
    <n v="662.4"/>
    <n v="2649.6"/>
    <n v="132.48000000000002"/>
    <x v="7"/>
  </r>
  <r>
    <x v="49"/>
    <s v="Kisan Plywood"/>
    <x v="18"/>
    <n v="5"/>
    <n v="811.44"/>
    <n v="4057.2000000000003"/>
    <n v="772.8"/>
    <n v="3864"/>
    <n v="193.20000000000027"/>
    <x v="7"/>
  </r>
  <r>
    <x v="49"/>
    <s v="Kisan Plywood"/>
    <x v="17"/>
    <n v="5"/>
    <n v="756"/>
    <n v="3780"/>
    <n v="720"/>
    <n v="3600"/>
    <n v="180"/>
    <x v="7"/>
  </r>
  <r>
    <x v="49"/>
    <s v="Kisan Plywood"/>
    <x v="23"/>
    <n v="10"/>
    <n v="567"/>
    <n v="5670"/>
    <n v="540"/>
    <n v="5400"/>
    <n v="270"/>
    <x v="7"/>
  </r>
  <r>
    <x v="49"/>
    <s v="Kisan Plywood"/>
    <x v="7"/>
    <n v="2"/>
    <n v="1008"/>
    <n v="2016"/>
    <n v="960"/>
    <n v="1920"/>
    <n v="96"/>
    <x v="7"/>
  </r>
  <r>
    <x v="49"/>
    <s v="Kisan Plywood"/>
    <x v="19"/>
    <n v="5"/>
    <n v="415.79999999999995"/>
    <n v="2079"/>
    <n v="396"/>
    <n v="1980"/>
    <n v="99"/>
    <x v="7"/>
  </r>
  <r>
    <x v="49"/>
    <s v="Kisan Plywood"/>
    <x v="13"/>
    <n v="10"/>
    <n v="311.84999999999997"/>
    <n v="3118.4999999999995"/>
    <n v="297"/>
    <n v="2970"/>
    <n v="148.49999999999955"/>
    <x v="7"/>
  </r>
  <r>
    <x v="50"/>
    <s v="Shivam Ply"/>
    <x v="4"/>
    <n v="10"/>
    <n v="554.4"/>
    <n v="5544"/>
    <n v="528"/>
    <n v="5280"/>
    <n v="264"/>
    <x v="8"/>
  </r>
  <r>
    <x v="50"/>
    <s v="Shivam Ply"/>
    <x v="19"/>
    <n v="20"/>
    <n v="415.79999999999995"/>
    <n v="8316"/>
    <n v="396"/>
    <n v="7920"/>
    <n v="396"/>
    <x v="8"/>
  </r>
  <r>
    <x v="50"/>
    <s v="Shivam Ply"/>
    <x v="13"/>
    <n v="20"/>
    <n v="311.84999999999997"/>
    <n v="6236.9999999999991"/>
    <n v="297"/>
    <n v="5940"/>
    <n v="296.99999999999909"/>
    <x v="8"/>
  </r>
  <r>
    <x v="51"/>
    <s v="Siddharth Furniture"/>
    <x v="1"/>
    <n v="20"/>
    <n v="1236.48"/>
    <n v="24729.599999999999"/>
    <n v="1177.5999999999999"/>
    <n v="23552"/>
    <n v="1177.5999999999985"/>
    <x v="8"/>
  </r>
  <r>
    <x v="51"/>
    <s v="Siddharth Furniture"/>
    <x v="2"/>
    <n v="15"/>
    <n v="614.87999999999988"/>
    <n v="9223.1999999999989"/>
    <n v="585.59999999999991"/>
    <n v="8783.9999999999982"/>
    <n v="439.20000000000073"/>
    <x v="8"/>
  </r>
  <r>
    <x v="51"/>
    <s v="Siddharth Furniture"/>
    <x v="17"/>
    <n v="2"/>
    <n v="756"/>
    <n v="1512"/>
    <n v="720"/>
    <n v="1440"/>
    <n v="72"/>
    <x v="8"/>
  </r>
  <r>
    <x v="51"/>
    <s v="Siddharth Furniture"/>
    <x v="23"/>
    <n v="5"/>
    <n v="567"/>
    <n v="2835"/>
    <n v="540"/>
    <n v="2700"/>
    <n v="135"/>
    <x v="8"/>
  </r>
  <r>
    <x v="52"/>
    <s v="Khan Furniture"/>
    <x v="5"/>
    <n v="2"/>
    <n v="1081.92"/>
    <n v="2163.84"/>
    <n v="1030.3999999999999"/>
    <n v="2060.7999999999997"/>
    <n v="103.04000000000042"/>
    <x v="8"/>
  </r>
  <r>
    <x v="52"/>
    <s v="Khan Furniture"/>
    <x v="21"/>
    <n v="10"/>
    <n v="695.52"/>
    <n v="6955.2"/>
    <n v="662.4"/>
    <n v="6624"/>
    <n v="331.19999999999982"/>
    <x v="8"/>
  </r>
  <r>
    <x v="52"/>
    <s v="Khan Furniture"/>
    <x v="10"/>
    <n v="12"/>
    <n v="461.15999999999997"/>
    <n v="5533.92"/>
    <n v="439.2"/>
    <n v="5270.4"/>
    <n v="263.52000000000044"/>
    <x v="8"/>
  </r>
  <r>
    <x v="52"/>
    <s v="Khan Furniture"/>
    <x v="2"/>
    <n v="5"/>
    <n v="614.87999999999988"/>
    <n v="3074.3999999999996"/>
    <n v="585.59999999999991"/>
    <n v="2927.9999999999995"/>
    <n v="146.40000000000009"/>
    <x v="8"/>
  </r>
  <r>
    <x v="52"/>
    <s v="Khan Furniture"/>
    <x v="24"/>
    <n v="2"/>
    <n v="1293.6000000000001"/>
    <n v="2587.2000000000003"/>
    <n v="1232"/>
    <n v="2464"/>
    <n v="123.20000000000027"/>
    <x v="8"/>
  </r>
  <r>
    <x v="52"/>
    <s v="Khan Furniture"/>
    <x v="15"/>
    <n v="4"/>
    <n v="970.2"/>
    <n v="3880.8"/>
    <n v="924"/>
    <n v="3696"/>
    <n v="184.80000000000018"/>
    <x v="8"/>
  </r>
  <r>
    <x v="52"/>
    <s v="Khan Furniture"/>
    <x v="17"/>
    <n v="4"/>
    <n v="756"/>
    <n v="3024"/>
    <n v="720"/>
    <n v="2880"/>
    <n v="144"/>
    <x v="8"/>
  </r>
  <r>
    <x v="53"/>
    <s v="Ramesh Singh"/>
    <x v="21"/>
    <n v="50"/>
    <n v="695.52"/>
    <n v="34776"/>
    <n v="662.4"/>
    <n v="33120"/>
    <n v="1656"/>
    <x v="8"/>
  </r>
  <r>
    <x v="53"/>
    <s v="Ramesh Singh"/>
    <x v="2"/>
    <n v="20"/>
    <n v="614.87999999999988"/>
    <n v="12297.599999999999"/>
    <n v="585.59999999999991"/>
    <n v="11711.999999999998"/>
    <n v="585.60000000000036"/>
    <x v="8"/>
  </r>
  <r>
    <x v="53"/>
    <s v="Ramesh Singh"/>
    <x v="17"/>
    <n v="20"/>
    <n v="756"/>
    <n v="15120"/>
    <n v="720"/>
    <n v="14400"/>
    <n v="720"/>
    <x v="8"/>
  </r>
  <r>
    <x v="54"/>
    <s v="Kushwaha Furniture"/>
    <x v="2"/>
    <n v="5"/>
    <n v="614.87999999999988"/>
    <n v="3074.3999999999996"/>
    <n v="585.59999999999991"/>
    <n v="2927.9999999999995"/>
    <n v="146.40000000000009"/>
    <x v="8"/>
  </r>
  <r>
    <x v="54"/>
    <s v="Kushwaha Furniture"/>
    <x v="1"/>
    <n v="5"/>
    <n v="1236.48"/>
    <n v="6182.4"/>
    <n v="1177.5999999999999"/>
    <n v="5888"/>
    <n v="294.39999999999964"/>
    <x v="8"/>
  </r>
  <r>
    <x v="54"/>
    <s v="Kushwaha Furniture"/>
    <x v="7"/>
    <n v="2"/>
    <n v="1008"/>
    <n v="2016"/>
    <n v="960"/>
    <n v="1920"/>
    <n v="96"/>
    <x v="8"/>
  </r>
  <r>
    <x v="55"/>
    <s v="Ramesh Singh"/>
    <x v="1"/>
    <n v="20"/>
    <n v="1236.48"/>
    <n v="24729.599999999999"/>
    <n v="1177.5999999999999"/>
    <n v="23552"/>
    <n v="1177.5999999999985"/>
    <x v="8"/>
  </r>
  <r>
    <x v="55"/>
    <s v="Ramesh Singh"/>
    <x v="5"/>
    <n v="5"/>
    <n v="1081.92"/>
    <n v="5409.6"/>
    <n v="1030.3999999999999"/>
    <n v="5151.9999999999991"/>
    <n v="257.60000000000127"/>
    <x v="8"/>
  </r>
  <r>
    <x v="55"/>
    <s v="Shivam Ply"/>
    <x v="4"/>
    <n v="10"/>
    <n v="554.4"/>
    <n v="5544"/>
    <n v="528"/>
    <n v="5280"/>
    <n v="264"/>
    <x v="8"/>
  </r>
  <r>
    <x v="55"/>
    <s v="Shivam Ply"/>
    <x v="19"/>
    <n v="20"/>
    <n v="415.79999999999995"/>
    <n v="8316"/>
    <n v="396"/>
    <n v="7920"/>
    <n v="396"/>
    <x v="8"/>
  </r>
  <r>
    <x v="55"/>
    <s v="Shivam Ply"/>
    <x v="13"/>
    <n v="20"/>
    <n v="311.84999999999997"/>
    <n v="6236.9999999999991"/>
    <n v="297"/>
    <n v="5940"/>
    <n v="296.99999999999909"/>
    <x v="8"/>
  </r>
  <r>
    <x v="56"/>
    <s v="Sabnam Plywood"/>
    <x v="0"/>
    <n v="20"/>
    <n v="1478.4"/>
    <n v="29568"/>
    <n v="1408"/>
    <n v="28160"/>
    <n v="1408"/>
    <x v="8"/>
  </r>
  <r>
    <x v="56"/>
    <s v="Sabnam Plywood"/>
    <x v="4"/>
    <n v="7"/>
    <n v="554.4"/>
    <n v="3880.7999999999997"/>
    <n v="528"/>
    <n v="3696"/>
    <n v="184.79999999999973"/>
    <x v="8"/>
  </r>
  <r>
    <x v="56"/>
    <s v="Kushwaha Furniture"/>
    <x v="5"/>
    <n v="5"/>
    <n v="1081.92"/>
    <n v="5409.6"/>
    <n v="1030.3999999999999"/>
    <n v="5151.9999999999991"/>
    <n v="257.60000000000127"/>
    <x v="8"/>
  </r>
  <r>
    <x v="57"/>
    <s v="Kisan Plywood"/>
    <x v="1"/>
    <n v="2"/>
    <n v="1236.48"/>
    <n v="2472.96"/>
    <n v="1177.5999999999999"/>
    <n v="2355.1999999999998"/>
    <n v="117.76000000000022"/>
    <x v="9"/>
  </r>
  <r>
    <x v="57"/>
    <s v="Kisan Plywood"/>
    <x v="14"/>
    <n v="6"/>
    <n v="927.36"/>
    <n v="5564.16"/>
    <n v="883.19999999999993"/>
    <n v="5299.2"/>
    <n v="264.96000000000004"/>
    <x v="9"/>
  </r>
  <r>
    <x v="57"/>
    <s v="Kisan Plywood"/>
    <x v="21"/>
    <n v="4"/>
    <n v="695.52"/>
    <n v="2782.08"/>
    <n v="662.4"/>
    <n v="2649.6"/>
    <n v="132.48000000000002"/>
    <x v="9"/>
  </r>
  <r>
    <x v="57"/>
    <s v="Kisan Plywood"/>
    <x v="18"/>
    <n v="5"/>
    <n v="811.44"/>
    <n v="4057.2000000000003"/>
    <n v="772.8"/>
    <n v="3864"/>
    <n v="193.20000000000027"/>
    <x v="9"/>
  </r>
  <r>
    <x v="57"/>
    <s v="Kisan Plywood"/>
    <x v="17"/>
    <n v="5"/>
    <n v="756"/>
    <n v="3780"/>
    <n v="720"/>
    <n v="3600"/>
    <n v="180"/>
    <x v="9"/>
  </r>
  <r>
    <x v="57"/>
    <s v="Kisan Plywood"/>
    <x v="23"/>
    <n v="10"/>
    <n v="567"/>
    <n v="5670"/>
    <n v="540"/>
    <n v="5400"/>
    <n v="270"/>
    <x v="9"/>
  </r>
  <r>
    <x v="57"/>
    <s v="Kisan Plywood"/>
    <x v="7"/>
    <n v="2"/>
    <n v="1008"/>
    <n v="2016"/>
    <n v="960"/>
    <n v="1920"/>
    <n v="96"/>
    <x v="9"/>
  </r>
  <r>
    <x v="57"/>
    <s v="Kisan Plywood"/>
    <x v="19"/>
    <n v="5"/>
    <n v="415.79999999999995"/>
    <n v="2079"/>
    <n v="396"/>
    <n v="1980"/>
    <n v="99"/>
    <x v="9"/>
  </r>
  <r>
    <x v="57"/>
    <s v="Kisan Plywood"/>
    <x v="13"/>
    <n v="10"/>
    <n v="311.84999999999997"/>
    <n v="3118.4999999999995"/>
    <n v="297"/>
    <n v="2970"/>
    <n v="148.49999999999955"/>
    <x v="9"/>
  </r>
  <r>
    <x v="58"/>
    <s v="Karpattu Sharma"/>
    <x v="15"/>
    <n v="2"/>
    <n v="970.2"/>
    <n v="1940.4"/>
    <n v="924"/>
    <n v="1848"/>
    <n v="92.400000000000091"/>
    <x v="9"/>
  </r>
  <r>
    <x v="58"/>
    <s v="Karpattu Sharma"/>
    <x v="16"/>
    <n v="2"/>
    <n v="661.5"/>
    <n v="1323"/>
    <n v="630"/>
    <n v="1260"/>
    <n v="63"/>
    <x v="9"/>
  </r>
  <r>
    <x v="58"/>
    <s v="Karpattu Sharma"/>
    <x v="23"/>
    <n v="2"/>
    <n v="567"/>
    <n v="1134"/>
    <n v="540"/>
    <n v="1080"/>
    <n v="54"/>
    <x v="9"/>
  </r>
  <r>
    <x v="58"/>
    <s v="Karpattu Sharma"/>
    <x v="17"/>
    <n v="2"/>
    <n v="756"/>
    <n v="1512"/>
    <n v="720"/>
    <n v="1440"/>
    <n v="72"/>
    <x v="9"/>
  </r>
  <r>
    <x v="58"/>
    <s v="Karpattu Sharma"/>
    <x v="10"/>
    <n v="3"/>
    <n v="461.15999999999997"/>
    <n v="1383.48"/>
    <n v="439.2"/>
    <n v="1317.6"/>
    <n v="65.880000000000109"/>
    <x v="9"/>
  </r>
  <r>
    <x v="58"/>
    <s v="Karpattu Sharma"/>
    <x v="13"/>
    <n v="4"/>
    <n v="311.84999999999997"/>
    <n v="1247.3999999999999"/>
    <n v="297"/>
    <n v="1188"/>
    <n v="59.399999999999864"/>
    <x v="9"/>
  </r>
  <r>
    <x v="59"/>
    <s v="Sanjay Rai"/>
    <x v="3"/>
    <n v="15"/>
    <n v="819.83999999999992"/>
    <n v="12297.599999999999"/>
    <n v="780.8"/>
    <n v="11712"/>
    <n v="585.59999999999854"/>
    <x v="9"/>
  </r>
  <r>
    <x v="59"/>
    <s v="Sanjay Rai"/>
    <x v="2"/>
    <n v="10"/>
    <n v="614.87999999999988"/>
    <n v="6148.7999999999993"/>
    <n v="585.59999999999991"/>
    <n v="5855.9999999999991"/>
    <n v="292.80000000000018"/>
    <x v="9"/>
  </r>
  <r>
    <x v="59"/>
    <s v="Sanjay Rai"/>
    <x v="23"/>
    <n v="4"/>
    <n v="567"/>
    <n v="2268"/>
    <n v="540"/>
    <n v="2160"/>
    <n v="108"/>
    <x v="9"/>
  </r>
  <r>
    <x v="59"/>
    <s v="Sanjay Rai"/>
    <x v="19"/>
    <n v="12"/>
    <n v="415.79999999999995"/>
    <n v="4989.5999999999995"/>
    <n v="396"/>
    <n v="4752"/>
    <n v="237.59999999999945"/>
    <x v="9"/>
  </r>
  <r>
    <x v="60"/>
    <s v="Salma Tiles"/>
    <x v="1"/>
    <n v="5"/>
    <n v="1236.48"/>
    <n v="6182.4"/>
    <n v="1177.5999999999999"/>
    <n v="5888"/>
    <n v="294.39999999999964"/>
    <x v="9"/>
  </r>
  <r>
    <x v="60"/>
    <s v="Salma Tiles"/>
    <x v="22"/>
    <n v="10"/>
    <n v="363.82499999999999"/>
    <n v="3638.25"/>
    <n v="346.5"/>
    <n v="3465"/>
    <n v="173.25"/>
    <x v="9"/>
  </r>
  <r>
    <x v="61"/>
    <s v="Kushwaha Furniture"/>
    <x v="4"/>
    <n v="18"/>
    <n v="554.4"/>
    <n v="9979.1999999999989"/>
    <n v="528"/>
    <n v="9504"/>
    <n v="475.19999999999891"/>
    <x v="9"/>
  </r>
  <r>
    <x v="61"/>
    <s v="Kushwaha Furniture"/>
    <x v="20"/>
    <n v="4"/>
    <n v="485.09999999999997"/>
    <n v="1940.3999999999999"/>
    <n v="462"/>
    <n v="1848"/>
    <n v="92.399999999999864"/>
    <x v="9"/>
  </r>
  <r>
    <x v="61"/>
    <s v="Kushwaha Furniture"/>
    <x v="22"/>
    <n v="4"/>
    <n v="363.82499999999999"/>
    <n v="1455.3"/>
    <n v="346.5"/>
    <n v="1386"/>
    <n v="69.299999999999955"/>
    <x v="9"/>
  </r>
  <r>
    <x v="62"/>
    <s v="Ramesh Singh"/>
    <x v="1"/>
    <n v="16"/>
    <n v="1236.48"/>
    <n v="19783.68"/>
    <n v="1177.5999999999999"/>
    <n v="18841.599999999999"/>
    <n v="942.08000000000175"/>
    <x v="9"/>
  </r>
  <r>
    <x v="62"/>
    <s v="Ramesh Singh"/>
    <x v="14"/>
    <n v="34"/>
    <n v="927.36"/>
    <n v="31530.240000000002"/>
    <n v="883.19999999999993"/>
    <n v="30028.799999999999"/>
    <n v="1501.4400000000023"/>
    <x v="9"/>
  </r>
  <r>
    <x v="62"/>
    <s v="Yash Furniture"/>
    <x v="21"/>
    <n v="1"/>
    <n v="695.52"/>
    <n v="695.52"/>
    <n v="662.4"/>
    <n v="662.4"/>
    <n v="33.120000000000005"/>
    <x v="9"/>
  </r>
  <r>
    <x v="62"/>
    <s v="Yash Furniture"/>
    <x v="10"/>
    <n v="1"/>
    <n v="461.15999999999997"/>
    <n v="461.15999999999997"/>
    <n v="439.2"/>
    <n v="439.2"/>
    <n v="21.95999999999998"/>
    <x v="9"/>
  </r>
  <r>
    <x v="63"/>
    <s v="Kisan Plywood"/>
    <x v="14"/>
    <n v="12"/>
    <n v="927.36"/>
    <n v="11128.32"/>
    <n v="883.19999999999993"/>
    <n v="10598.4"/>
    <n v="529.92000000000007"/>
    <x v="9"/>
  </r>
  <r>
    <x v="63"/>
    <s v="Kisan Plywood"/>
    <x v="3"/>
    <n v="12"/>
    <n v="819.83999999999992"/>
    <n v="9838.0799999999981"/>
    <n v="780.8"/>
    <n v="9369.5999999999985"/>
    <n v="468.47999999999956"/>
    <x v="9"/>
  </r>
  <r>
    <x v="63"/>
    <s v="Kisan Plywood"/>
    <x v="6"/>
    <n v="6"/>
    <n v="882"/>
    <n v="5292"/>
    <n v="840"/>
    <n v="5040"/>
    <n v="252"/>
    <x v="9"/>
  </r>
  <r>
    <x v="63"/>
    <s v="Bharat Plywood"/>
    <x v="5"/>
    <n v="2"/>
    <n v="1081.92"/>
    <n v="2163.84"/>
    <n v="1030.3999999999999"/>
    <n v="2060.7999999999997"/>
    <n v="103.04000000000042"/>
    <x v="9"/>
  </r>
  <r>
    <x v="64"/>
    <s v="Sainik Plywood"/>
    <x v="0"/>
    <n v="25"/>
    <n v="1478.4"/>
    <n v="36960"/>
    <n v="1408"/>
    <n v="35200"/>
    <n v="1760"/>
    <x v="10"/>
  </r>
  <r>
    <x v="64"/>
    <s v="Sainik Plywood"/>
    <x v="11"/>
    <n v="50"/>
    <n v="1108.8000000000002"/>
    <n v="55440.000000000007"/>
    <n v="1056"/>
    <n v="52800"/>
    <n v="2640.0000000000073"/>
    <x v="10"/>
  </r>
  <r>
    <x v="64"/>
    <s v="Sainik Plywood"/>
    <x v="17"/>
    <n v="34"/>
    <n v="756"/>
    <n v="25704"/>
    <n v="720"/>
    <n v="24480"/>
    <n v="1224"/>
    <x v="10"/>
  </r>
  <r>
    <x v="64"/>
    <s v="Sainik Plywood"/>
    <x v="2"/>
    <n v="30"/>
    <n v="614.87999999999988"/>
    <n v="18446.399999999998"/>
    <n v="585.59999999999991"/>
    <n v="17567.999999999996"/>
    <n v="878.40000000000146"/>
    <x v="10"/>
  </r>
  <r>
    <x v="64"/>
    <s v="Sainik Plywood"/>
    <x v="4"/>
    <n v="20"/>
    <n v="554.4"/>
    <n v="11088"/>
    <n v="528"/>
    <n v="10560"/>
    <n v="528"/>
    <x v="10"/>
  </r>
  <r>
    <x v="65"/>
    <s v="Sanjay Rai"/>
    <x v="3"/>
    <n v="15"/>
    <n v="819.83999999999992"/>
    <n v="12297.599999999999"/>
    <n v="780.8"/>
    <n v="11712"/>
    <n v="585.59999999999854"/>
    <x v="10"/>
  </r>
  <r>
    <x v="65"/>
    <s v="Sanjay Rai"/>
    <x v="4"/>
    <n v="3"/>
    <n v="554.4"/>
    <n v="1663.1999999999998"/>
    <n v="528"/>
    <n v="1584"/>
    <n v="79.199999999999818"/>
    <x v="10"/>
  </r>
  <r>
    <x v="65"/>
    <s v="Bharat Plywood"/>
    <x v="5"/>
    <n v="1"/>
    <n v="1081.92"/>
    <n v="1081.92"/>
    <n v="1030.3999999999999"/>
    <n v="1030.3999999999999"/>
    <n v="51.520000000000209"/>
    <x v="10"/>
  </r>
  <r>
    <x v="65"/>
    <s v="Bharat Plywood"/>
    <x v="14"/>
    <n v="1"/>
    <n v="927.36"/>
    <n v="927.36"/>
    <n v="883.19999999999993"/>
    <n v="883.19999999999993"/>
    <n v="44.160000000000082"/>
    <x v="10"/>
  </r>
  <r>
    <x v="66"/>
    <s v="Satyam Plywood"/>
    <x v="3"/>
    <n v="50"/>
    <n v="819.83999999999992"/>
    <n v="40991.999999999993"/>
    <n v="780.8"/>
    <n v="39040"/>
    <n v="1951.9999999999927"/>
    <x v="10"/>
  </r>
  <r>
    <x v="66"/>
    <s v="Satyam Plywood"/>
    <x v="2"/>
    <n v="13"/>
    <n v="614.87999999999988"/>
    <n v="7993.4399999999987"/>
    <n v="585.59999999999991"/>
    <n v="7612.7999999999993"/>
    <n v="380.63999999999942"/>
    <x v="10"/>
  </r>
  <r>
    <x v="66"/>
    <s v="Satyam Plywood"/>
    <x v="16"/>
    <n v="8"/>
    <n v="661.5"/>
    <n v="5292"/>
    <n v="630"/>
    <n v="5040"/>
    <n v="252"/>
    <x v="10"/>
  </r>
  <r>
    <x v="66"/>
    <s v="Kushwaha Furniture"/>
    <x v="18"/>
    <n v="6"/>
    <n v="811.44"/>
    <n v="4868.6400000000003"/>
    <n v="772.8"/>
    <n v="4636.7999999999993"/>
    <n v="231.84000000000106"/>
    <x v="10"/>
  </r>
  <r>
    <x v="66"/>
    <s v="Kushwaha Furniture"/>
    <x v="21"/>
    <n v="8"/>
    <n v="695.52"/>
    <n v="5564.16"/>
    <n v="662.4"/>
    <n v="5299.2"/>
    <n v="264.96000000000004"/>
    <x v="10"/>
  </r>
  <r>
    <x v="66"/>
    <s v="Kushwaha Furniture"/>
    <x v="10"/>
    <n v="8"/>
    <n v="461.15999999999997"/>
    <n v="3689.2799999999997"/>
    <n v="439.2"/>
    <n v="3513.6"/>
    <n v="175.67999999999984"/>
    <x v="10"/>
  </r>
  <r>
    <x v="66"/>
    <s v="Kushwaha Furniture"/>
    <x v="17"/>
    <n v="6"/>
    <n v="756"/>
    <n v="4536"/>
    <n v="720"/>
    <n v="4320"/>
    <n v="216"/>
    <x v="10"/>
  </r>
  <r>
    <x v="66"/>
    <s v="Kushwaha Furniture"/>
    <x v="22"/>
    <n v="2"/>
    <n v="363.82499999999999"/>
    <n v="727.65"/>
    <n v="346.5"/>
    <n v="693"/>
    <n v="34.649999999999977"/>
    <x v="10"/>
  </r>
  <r>
    <x v="67"/>
    <s v="Vishal Plywood"/>
    <x v="1"/>
    <n v="20"/>
    <n v="1236.48"/>
    <n v="24729.599999999999"/>
    <n v="1177.5999999999999"/>
    <n v="23552"/>
    <n v="1177.5999999999985"/>
    <x v="10"/>
  </r>
  <r>
    <x v="67"/>
    <s v="Vishal Plywood"/>
    <x v="3"/>
    <n v="13"/>
    <n v="819.83999999999992"/>
    <n v="10657.919999999998"/>
    <n v="780.8"/>
    <n v="10150.4"/>
    <n v="507.51999999999862"/>
    <x v="10"/>
  </r>
  <r>
    <x v="67"/>
    <s v="Ramesh Singh"/>
    <x v="14"/>
    <n v="5"/>
    <n v="927.36"/>
    <n v="4636.8"/>
    <n v="883.19999999999993"/>
    <n v="4416"/>
    <n v="220.80000000000018"/>
    <x v="10"/>
  </r>
  <r>
    <x v="67"/>
    <s v="Ramesh Singh"/>
    <x v="1"/>
    <n v="20"/>
    <n v="1236.48"/>
    <n v="24729.599999999999"/>
    <n v="1177.5999999999999"/>
    <n v="23552"/>
    <n v="1177.5999999999985"/>
    <x v="10"/>
  </r>
  <r>
    <x v="67"/>
    <s v="Ramesh Singh"/>
    <x v="3"/>
    <n v="5"/>
    <n v="819.83999999999992"/>
    <n v="4099.2"/>
    <n v="780.8"/>
    <n v="3904"/>
    <n v="195.19999999999982"/>
    <x v="10"/>
  </r>
  <r>
    <x v="68"/>
    <s v="Kisan Plywood"/>
    <x v="17"/>
    <n v="1"/>
    <n v="756"/>
    <n v="756"/>
    <n v="720"/>
    <n v="720"/>
    <n v="36"/>
    <x v="10"/>
  </r>
  <r>
    <x v="68"/>
    <s v="Kisan Plywood"/>
    <x v="19"/>
    <n v="1"/>
    <n v="415.79999999999995"/>
    <n v="415.79999999999995"/>
    <n v="396"/>
    <n v="396"/>
    <n v="19.799999999999955"/>
    <x v="10"/>
  </r>
  <r>
    <x v="68"/>
    <s v="Kisan Plywood"/>
    <x v="12"/>
    <n v="4"/>
    <n v="831.6"/>
    <n v="3326.4"/>
    <n v="792"/>
    <n v="3168"/>
    <n v="158.40000000000009"/>
    <x v="10"/>
  </r>
  <r>
    <x v="68"/>
    <s v="Kisan Plywood"/>
    <x v="10"/>
    <n v="2"/>
    <n v="461.15999999999997"/>
    <n v="922.31999999999994"/>
    <n v="439.2"/>
    <n v="878.4"/>
    <n v="43.919999999999959"/>
    <x v="10"/>
  </r>
  <r>
    <x v="68"/>
    <s v="Shubham Plywood"/>
    <x v="2"/>
    <n v="30"/>
    <n v="614.87999999999988"/>
    <n v="18446.399999999998"/>
    <n v="585.59999999999991"/>
    <n v="17567.999999999996"/>
    <n v="878.40000000000146"/>
    <x v="10"/>
  </r>
  <r>
    <x v="68"/>
    <s v="Shubham Plywood"/>
    <x v="11"/>
    <n v="48"/>
    <n v="1108.8000000000002"/>
    <n v="53222.400000000009"/>
    <n v="1056"/>
    <n v="50688"/>
    <n v="2534.4000000000087"/>
    <x v="10"/>
  </r>
  <r>
    <x v="68"/>
    <s v="Shubham Plywood"/>
    <x v="17"/>
    <n v="25"/>
    <n v="756"/>
    <n v="18900"/>
    <n v="720"/>
    <n v="18000"/>
    <n v="900"/>
    <x v="10"/>
  </r>
  <r>
    <x v="68"/>
    <s v="Shubham Plywood"/>
    <x v="23"/>
    <n v="16"/>
    <n v="567"/>
    <n v="9072"/>
    <n v="540"/>
    <n v="8640"/>
    <n v="432"/>
    <x v="10"/>
  </r>
  <r>
    <x v="68"/>
    <s v="Shubham Plywood"/>
    <x v="21"/>
    <n v="16"/>
    <n v="695.52"/>
    <n v="11128.32"/>
    <n v="662.4"/>
    <n v="10598.4"/>
    <n v="529.92000000000007"/>
    <x v="10"/>
  </r>
  <r>
    <x v="68"/>
    <s v="Shubham Plywood"/>
    <x v="2"/>
    <n v="30"/>
    <n v="614.87999999999988"/>
    <n v="18446.399999999998"/>
    <n v="585.59999999999991"/>
    <n v="17567.999999999996"/>
    <n v="878.40000000000146"/>
    <x v="10"/>
  </r>
  <r>
    <x v="68"/>
    <s v="Shubham Plywood"/>
    <x v="19"/>
    <n v="20"/>
    <n v="415.79999999999995"/>
    <n v="8316"/>
    <n v="396"/>
    <n v="7920"/>
    <n v="396"/>
    <x v="10"/>
  </r>
  <r>
    <x v="69"/>
    <s v="Sabnam Plywood"/>
    <x v="15"/>
    <n v="4"/>
    <n v="970.2"/>
    <n v="3880.8"/>
    <n v="924"/>
    <n v="3696"/>
    <n v="184.80000000000018"/>
    <x v="10"/>
  </r>
  <r>
    <x v="69"/>
    <s v="Sabnam Plywood"/>
    <x v="17"/>
    <n v="2"/>
    <n v="756"/>
    <n v="1512"/>
    <n v="720"/>
    <n v="1440"/>
    <n v="72"/>
    <x v="10"/>
  </r>
  <r>
    <x v="69"/>
    <s v="Sabnam Plywood"/>
    <x v="10"/>
    <n v="1"/>
    <n v="461.15999999999997"/>
    <n v="461.15999999999997"/>
    <n v="439.2"/>
    <n v="439.2"/>
    <n v="21.95999999999998"/>
    <x v="10"/>
  </r>
  <r>
    <x v="69"/>
    <s v="Sabnam Plywood"/>
    <x v="8"/>
    <n v="1"/>
    <n v="717.3599999999999"/>
    <n v="717.3599999999999"/>
    <n v="683.19999999999993"/>
    <n v="683.19999999999993"/>
    <n v="34.159999999999968"/>
    <x v="10"/>
  </r>
  <r>
    <x v="69"/>
    <s v="Sabnam Plywood"/>
    <x v="20"/>
    <n v="2"/>
    <n v="485.09999999999997"/>
    <n v="970.19999999999993"/>
    <n v="462"/>
    <n v="924"/>
    <n v="46.199999999999932"/>
    <x v="10"/>
  </r>
  <r>
    <x v="69"/>
    <s v="Sabnam Plywood"/>
    <x v="13"/>
    <n v="1"/>
    <n v="311.84999999999997"/>
    <n v="311.84999999999997"/>
    <n v="297"/>
    <n v="297"/>
    <n v="14.849999999999966"/>
    <x v="10"/>
  </r>
  <r>
    <x v="70"/>
    <s v="Sanjay Rai"/>
    <x v="3"/>
    <n v="13"/>
    <n v="819.83999999999992"/>
    <n v="10657.919999999998"/>
    <n v="780.8"/>
    <n v="10150.4"/>
    <n v="507.51999999999862"/>
    <x v="10"/>
  </r>
  <r>
    <x v="70"/>
    <s v="Sanjay Rai"/>
    <x v="4"/>
    <n v="2"/>
    <n v="554.4"/>
    <n v="1108.8"/>
    <n v="528"/>
    <n v="1056"/>
    <n v="52.799999999999955"/>
    <x v="10"/>
  </r>
  <r>
    <x v="70"/>
    <s v="Bharat Plywood"/>
    <x v="5"/>
    <n v="3"/>
    <n v="1081.92"/>
    <n v="3245.76"/>
    <n v="1030.3999999999999"/>
    <n v="3091.2"/>
    <n v="154.5600000000004"/>
    <x v="10"/>
  </r>
  <r>
    <x v="70"/>
    <s v="Bharat Plywood"/>
    <x v="17"/>
    <n v="2"/>
    <n v="756"/>
    <n v="1512"/>
    <n v="720"/>
    <n v="1440"/>
    <n v="72"/>
    <x v="10"/>
  </r>
  <r>
    <x v="70"/>
    <s v="Bharat Plywood"/>
    <x v="14"/>
    <n v="1"/>
    <n v="927.36"/>
    <n v="927.36"/>
    <n v="883.19999999999993"/>
    <n v="883.19999999999993"/>
    <n v="44.160000000000082"/>
    <x v="10"/>
  </r>
  <r>
    <x v="71"/>
    <s v="Kushwaha Furniture"/>
    <x v="3"/>
    <n v="4"/>
    <n v="819.83999999999992"/>
    <n v="3279.3599999999997"/>
    <n v="780.8"/>
    <n v="3123.2"/>
    <n v="156.15999999999985"/>
    <x v="11"/>
  </r>
  <r>
    <x v="71"/>
    <s v="Kushwaha Furniture"/>
    <x v="21"/>
    <n v="4"/>
    <n v="695.52"/>
    <n v="2782.08"/>
    <n v="662.4"/>
    <n v="2649.6"/>
    <n v="132.48000000000002"/>
    <x v="11"/>
  </r>
  <r>
    <x v="71"/>
    <s v="Kushwaha Furniture"/>
    <x v="14"/>
    <n v="2"/>
    <n v="927.36"/>
    <n v="1854.72"/>
    <n v="883.19999999999993"/>
    <n v="1766.3999999999999"/>
    <n v="88.320000000000164"/>
    <x v="11"/>
  </r>
  <r>
    <x v="71"/>
    <s v="Karpattu Sharma"/>
    <x v="7"/>
    <n v="8"/>
    <n v="1008"/>
    <n v="8064"/>
    <n v="960"/>
    <n v="7680"/>
    <n v="384"/>
    <x v="11"/>
  </r>
  <r>
    <x v="71"/>
    <s v="Karpattu Sharma"/>
    <x v="6"/>
    <n v="4"/>
    <n v="882"/>
    <n v="3528"/>
    <n v="840"/>
    <n v="3360"/>
    <n v="168"/>
    <x v="11"/>
  </r>
  <r>
    <x v="72"/>
    <s v="Kisan Plywood"/>
    <x v="19"/>
    <n v="15"/>
    <n v="415.79999999999995"/>
    <n v="6236.9999999999991"/>
    <n v="396"/>
    <n v="5940"/>
    <n v="296.99999999999909"/>
    <x v="11"/>
  </r>
  <r>
    <x v="72"/>
    <s v="Kisan Plywood"/>
    <x v="13"/>
    <n v="15"/>
    <n v="311.84999999999997"/>
    <n v="4677.7499999999991"/>
    <n v="297"/>
    <n v="4455"/>
    <n v="222.74999999999909"/>
    <x v="11"/>
  </r>
  <r>
    <x v="72"/>
    <s v="Kisan Plywood"/>
    <x v="17"/>
    <n v="5"/>
    <n v="756"/>
    <n v="3780"/>
    <n v="720"/>
    <n v="3600"/>
    <n v="180"/>
    <x v="11"/>
  </r>
  <r>
    <x v="72"/>
    <s v="Kisan Plywood"/>
    <x v="5"/>
    <n v="4"/>
    <n v="1081.92"/>
    <n v="4327.68"/>
    <n v="1030.3999999999999"/>
    <n v="4121.5999999999995"/>
    <n v="206.08000000000084"/>
    <x v="11"/>
  </r>
  <r>
    <x v="72"/>
    <s v="Kisan Plywood"/>
    <x v="21"/>
    <n v="3"/>
    <n v="695.52"/>
    <n v="2086.56"/>
    <n v="662.4"/>
    <n v="1987.1999999999998"/>
    <n v="99.360000000000127"/>
    <x v="11"/>
  </r>
  <r>
    <x v="73"/>
    <s v="Arif Ansari"/>
    <x v="8"/>
    <n v="16"/>
    <n v="717.3599999999999"/>
    <n v="11477.759999999998"/>
    <n v="683.19999999999993"/>
    <n v="10931.199999999999"/>
    <n v="546.55999999999949"/>
    <x v="11"/>
  </r>
  <r>
    <x v="73"/>
    <s v="Arif Ansari"/>
    <x v="10"/>
    <n v="10"/>
    <n v="461.15999999999997"/>
    <n v="4611.5999999999995"/>
    <n v="439.2"/>
    <n v="4392"/>
    <n v="219.59999999999945"/>
    <x v="11"/>
  </r>
  <r>
    <x v="74"/>
    <s v="Ramesh Singh"/>
    <x v="7"/>
    <n v="17"/>
    <n v="1008"/>
    <n v="17136"/>
    <n v="960"/>
    <n v="16320"/>
    <n v="816"/>
    <x v="11"/>
  </r>
  <r>
    <x v="74"/>
    <s v="Ramesh Singh"/>
    <x v="2"/>
    <n v="20"/>
    <n v="614.87999999999988"/>
    <n v="12297.599999999999"/>
    <n v="585.59999999999991"/>
    <n v="11711.999999999998"/>
    <n v="585.60000000000036"/>
    <x v="11"/>
  </r>
  <r>
    <x v="74"/>
    <s v="Ramesh Singh"/>
    <x v="17"/>
    <n v="13"/>
    <n v="756"/>
    <n v="9828"/>
    <n v="720"/>
    <n v="9360"/>
    <n v="468"/>
    <x v="11"/>
  </r>
  <r>
    <x v="74"/>
    <s v="Ramesh Singh"/>
    <x v="19"/>
    <n v="5"/>
    <n v="415.79999999999995"/>
    <n v="2079"/>
    <n v="396"/>
    <n v="1980"/>
    <n v="99"/>
    <x v="11"/>
  </r>
  <r>
    <x v="75"/>
    <s v="Kushwaha Furniture"/>
    <x v="7"/>
    <n v="2"/>
    <n v="1008"/>
    <n v="2016"/>
    <n v="960"/>
    <n v="1920"/>
    <n v="96"/>
    <x v="11"/>
  </r>
  <r>
    <x v="75"/>
    <s v="Kushwaha Furniture"/>
    <x v="5"/>
    <n v="4"/>
    <n v="1081.92"/>
    <n v="4327.68"/>
    <n v="1030.3999999999999"/>
    <n v="4121.5999999999995"/>
    <n v="206.08000000000084"/>
    <x v="11"/>
  </r>
  <r>
    <x v="75"/>
    <s v="Kushwaha Furniture"/>
    <x v="23"/>
    <n v="2"/>
    <n v="567"/>
    <n v="1134"/>
    <n v="540"/>
    <n v="1080"/>
    <n v="54"/>
    <x v="11"/>
  </r>
  <r>
    <x v="75"/>
    <s v="Kushwaha Furniture"/>
    <x v="10"/>
    <n v="4"/>
    <n v="461.15999999999997"/>
    <n v="1844.6399999999999"/>
    <n v="439.2"/>
    <n v="1756.8"/>
    <n v="87.839999999999918"/>
    <x v="11"/>
  </r>
  <r>
    <x v="75"/>
    <s v="Kushwaha Furniture"/>
    <x v="17"/>
    <n v="4"/>
    <n v="756"/>
    <n v="3024"/>
    <n v="720"/>
    <n v="2880"/>
    <n v="144"/>
    <x v="11"/>
  </r>
  <r>
    <x v="75"/>
    <s v="Satendra Sharma"/>
    <x v="14"/>
    <n v="1"/>
    <n v="927.36"/>
    <n v="927.36"/>
    <n v="883.19999999999993"/>
    <n v="883.19999999999993"/>
    <n v="44.160000000000082"/>
    <x v="11"/>
  </r>
  <r>
    <x v="75"/>
    <s v="Satendra Sharma"/>
    <x v="23"/>
    <n v="3"/>
    <n v="567"/>
    <n v="1701"/>
    <n v="540"/>
    <n v="1620"/>
    <n v="81"/>
    <x v="11"/>
  </r>
  <r>
    <x v="76"/>
    <s v="Ram Furniture"/>
    <x v="7"/>
    <n v="4"/>
    <n v="1008"/>
    <n v="4032"/>
    <n v="960"/>
    <n v="3840"/>
    <n v="192"/>
    <x v="11"/>
  </r>
  <r>
    <x v="76"/>
    <s v="Ram Furniture"/>
    <x v="3"/>
    <n v="5"/>
    <n v="819.83999999999992"/>
    <n v="4099.2"/>
    <n v="780.8"/>
    <n v="3904"/>
    <n v="195.19999999999982"/>
    <x v="11"/>
  </r>
  <r>
    <x v="76"/>
    <s v="Ram Furniture"/>
    <x v="13"/>
    <n v="5"/>
    <n v="311.84999999999997"/>
    <n v="1559.2499999999998"/>
    <n v="297"/>
    <n v="1485"/>
    <n v="74.249999999999773"/>
    <x v="11"/>
  </r>
  <r>
    <x v="76"/>
    <s v="Ram Furniture"/>
    <x v="12"/>
    <n v="1"/>
    <n v="831.6"/>
    <n v="831.6"/>
    <n v="792"/>
    <n v="792"/>
    <n v="39.600000000000023"/>
    <x v="11"/>
  </r>
  <r>
    <x v="76"/>
    <s v="Shubham Plywood"/>
    <x v="2"/>
    <n v="5"/>
    <n v="614.87999999999988"/>
    <n v="3074.3999999999996"/>
    <n v="585.59999999999991"/>
    <n v="2927.9999999999995"/>
    <n v="146.40000000000009"/>
    <x v="11"/>
  </r>
  <r>
    <x v="76"/>
    <s v="Shubham Plywood"/>
    <x v="14"/>
    <n v="1"/>
    <n v="927.36"/>
    <n v="927.36"/>
    <n v="883.19999999999993"/>
    <n v="883.19999999999993"/>
    <n v="44.160000000000082"/>
    <x v="11"/>
  </r>
  <r>
    <x v="76"/>
    <s v="Shubham Plywood"/>
    <x v="21"/>
    <n v="1"/>
    <n v="695.52"/>
    <n v="695.52"/>
    <n v="662.4"/>
    <n v="662.4"/>
    <n v="33.120000000000005"/>
    <x v="11"/>
  </r>
  <r>
    <x v="76"/>
    <s v="Shubham Plywood"/>
    <x v="17"/>
    <n v="5"/>
    <n v="756"/>
    <n v="3780"/>
    <n v="720"/>
    <n v="3600"/>
    <n v="180"/>
    <x v="11"/>
  </r>
  <r>
    <x v="76"/>
    <s v="Shubham Plywood"/>
    <x v="23"/>
    <n v="2"/>
    <n v="567"/>
    <n v="1134"/>
    <n v="540"/>
    <n v="1080"/>
    <n v="54"/>
    <x v="11"/>
  </r>
  <r>
    <x v="77"/>
    <s v="Sabnam Plywood"/>
    <x v="0"/>
    <n v="4"/>
    <n v="1478.4"/>
    <n v="5913.6"/>
    <n v="1408"/>
    <n v="5632"/>
    <n v="281.60000000000036"/>
    <x v="11"/>
  </r>
  <r>
    <x v="77"/>
    <s v="Sabnam Plywood"/>
    <x v="18"/>
    <n v="6"/>
    <n v="811.44"/>
    <n v="4868.6400000000003"/>
    <n v="772.8"/>
    <n v="4636.7999999999993"/>
    <n v="231.84000000000106"/>
    <x v="11"/>
  </r>
  <r>
    <x v="77"/>
    <s v="Sabnam Plywood"/>
    <x v="10"/>
    <n v="10"/>
    <n v="461.15999999999997"/>
    <n v="4611.5999999999995"/>
    <n v="439.2"/>
    <n v="4392"/>
    <n v="219.59999999999945"/>
    <x v="11"/>
  </r>
  <r>
    <x v="77"/>
    <s v="Sabnam Plywood"/>
    <x v="2"/>
    <n v="5"/>
    <n v="614.87999999999988"/>
    <n v="3074.3999999999996"/>
    <n v="585.59999999999991"/>
    <n v="2927.9999999999995"/>
    <n v="146.40000000000009"/>
    <x v="11"/>
  </r>
  <r>
    <x v="78"/>
    <s v="Siddharth Furniture"/>
    <x v="8"/>
    <n v="14"/>
    <n v="717.3599999999999"/>
    <n v="10043.039999999999"/>
    <n v="683.19999999999993"/>
    <n v="9564.7999999999993"/>
    <n v="478.23999999999978"/>
    <x v="12"/>
  </r>
  <r>
    <x v="78"/>
    <s v="Siddharth Furniture"/>
    <x v="7"/>
    <n v="40"/>
    <n v="1008"/>
    <n v="40320"/>
    <n v="960"/>
    <n v="38400"/>
    <n v="1920"/>
    <x v="12"/>
  </r>
  <r>
    <x v="78"/>
    <s v="Siddharth Furniture"/>
    <x v="14"/>
    <n v="20"/>
    <n v="927.36"/>
    <n v="18547.2"/>
    <n v="883.19999999999993"/>
    <n v="17664"/>
    <n v="883.20000000000073"/>
    <x v="12"/>
  </r>
  <r>
    <x v="78"/>
    <s v="Siddharth Furniture"/>
    <x v="1"/>
    <n v="6"/>
    <n v="1236.48"/>
    <n v="7418.88"/>
    <n v="1177.5999999999999"/>
    <n v="7065.5999999999995"/>
    <n v="353.28000000000065"/>
    <x v="12"/>
  </r>
  <r>
    <x v="78"/>
    <s v="Siddharth Furniture"/>
    <x v="18"/>
    <n v="10"/>
    <n v="811.44"/>
    <n v="8114.4000000000005"/>
    <n v="772.8"/>
    <n v="7728"/>
    <n v="386.40000000000055"/>
    <x v="12"/>
  </r>
  <r>
    <x v="78"/>
    <s v="Siddharth Furniture"/>
    <x v="21"/>
    <n v="10"/>
    <n v="695.52"/>
    <n v="6955.2"/>
    <n v="662.4"/>
    <n v="6624"/>
    <n v="331.19999999999982"/>
    <x v="12"/>
  </r>
  <r>
    <x v="78"/>
    <s v="Siddharth Furniture"/>
    <x v="4"/>
    <n v="10"/>
    <n v="554.4"/>
    <n v="5544"/>
    <n v="528"/>
    <n v="5280"/>
    <n v="264"/>
    <x v="12"/>
  </r>
  <r>
    <x v="79"/>
    <s v="Yash Furniture"/>
    <x v="14"/>
    <n v="12"/>
    <n v="927.36"/>
    <n v="11128.32"/>
    <n v="883.19999999999993"/>
    <n v="10598.4"/>
    <n v="529.92000000000007"/>
    <x v="12"/>
  </r>
  <r>
    <x v="79"/>
    <s v="Yash Furniture"/>
    <x v="5"/>
    <n v="6"/>
    <n v="1081.92"/>
    <n v="6491.52"/>
    <n v="1030.3999999999999"/>
    <n v="6182.4"/>
    <n v="309.1200000000008"/>
    <x v="12"/>
  </r>
  <r>
    <x v="79"/>
    <s v="Yash Furniture"/>
    <x v="2"/>
    <n v="14"/>
    <n v="614.87999999999988"/>
    <n v="8608.3199999999979"/>
    <n v="585.59999999999991"/>
    <n v="8198.3999999999978"/>
    <n v="409.92000000000007"/>
    <x v="12"/>
  </r>
  <r>
    <x v="79"/>
    <s v="Yash Furniture"/>
    <x v="8"/>
    <n v="6"/>
    <n v="717.3599999999999"/>
    <n v="4304.16"/>
    <n v="683.19999999999993"/>
    <n v="4099.2"/>
    <n v="204.96000000000004"/>
    <x v="12"/>
  </r>
  <r>
    <x v="79"/>
    <s v="Yash Furniture"/>
    <x v="19"/>
    <n v="5"/>
    <n v="415.79999999999995"/>
    <n v="2079"/>
    <n v="396"/>
    <n v="1980"/>
    <n v="99"/>
    <x v="12"/>
  </r>
  <r>
    <x v="79"/>
    <s v="Yash Furniture"/>
    <x v="13"/>
    <n v="3"/>
    <n v="311.84999999999997"/>
    <n v="935.55"/>
    <n v="297"/>
    <n v="891"/>
    <n v="44.549999999999955"/>
    <x v="12"/>
  </r>
  <r>
    <x v="79"/>
    <s v="Yash Furniture"/>
    <x v="22"/>
    <n v="2"/>
    <n v="363.82499999999999"/>
    <n v="727.65"/>
    <n v="346.5"/>
    <n v="693"/>
    <n v="34.649999999999977"/>
    <x v="12"/>
  </r>
  <r>
    <x v="79"/>
    <s v="Yash Furniture"/>
    <x v="20"/>
    <n v="10"/>
    <n v="485.09999999999997"/>
    <n v="4851"/>
    <n v="462"/>
    <n v="4620"/>
    <n v="231"/>
    <x v="12"/>
  </r>
  <r>
    <x v="80"/>
    <s v="Sanjay Rai"/>
    <x v="15"/>
    <n v="2"/>
    <n v="970.2"/>
    <n v="1940.4"/>
    <n v="924"/>
    <n v="1848"/>
    <n v="92.400000000000091"/>
    <x v="12"/>
  </r>
  <r>
    <x v="80"/>
    <s v="Sanjay Rai"/>
    <x v="3"/>
    <n v="2"/>
    <n v="819.83999999999992"/>
    <n v="1639.6799999999998"/>
    <n v="780.8"/>
    <n v="1561.6"/>
    <n v="78.079999999999927"/>
    <x v="12"/>
  </r>
  <r>
    <x v="80"/>
    <s v="Sanjay Rai"/>
    <x v="6"/>
    <n v="1"/>
    <n v="882"/>
    <n v="882"/>
    <n v="840"/>
    <n v="840"/>
    <n v="42"/>
    <x v="12"/>
  </r>
  <r>
    <x v="80"/>
    <s v="Shyam Plywood"/>
    <x v="0"/>
    <n v="10"/>
    <n v="1478.4"/>
    <n v="14784"/>
    <n v="1408"/>
    <n v="14080"/>
    <n v="704"/>
    <x v="12"/>
  </r>
  <r>
    <x v="80"/>
    <s v="Shyam Plywood"/>
    <x v="11"/>
    <n v="35"/>
    <n v="1108.8000000000002"/>
    <n v="38808.000000000007"/>
    <n v="1056"/>
    <n v="36960"/>
    <n v="1848.0000000000073"/>
    <x v="12"/>
  </r>
  <r>
    <x v="80"/>
    <s v="Shyam Plywood"/>
    <x v="12"/>
    <n v="5"/>
    <n v="831.6"/>
    <n v="4158"/>
    <n v="792"/>
    <n v="3960"/>
    <n v="198"/>
    <x v="12"/>
  </r>
  <r>
    <x v="80"/>
    <s v="Shyam Plywood"/>
    <x v="7"/>
    <n v="5"/>
    <n v="1008"/>
    <n v="5040"/>
    <n v="960"/>
    <n v="4800"/>
    <n v="240"/>
    <x v="12"/>
  </r>
  <r>
    <x v="80"/>
    <s v="Shyam Plywood"/>
    <x v="17"/>
    <n v="30"/>
    <n v="756"/>
    <n v="22680"/>
    <n v="720"/>
    <n v="21600"/>
    <n v="1080"/>
    <x v="12"/>
  </r>
  <r>
    <x v="80"/>
    <s v="Shyam Plywood"/>
    <x v="23"/>
    <n v="25"/>
    <n v="567"/>
    <n v="14175"/>
    <n v="540"/>
    <n v="13500"/>
    <n v="675"/>
    <x v="12"/>
  </r>
  <r>
    <x v="81"/>
    <s v="Shyam Plywood"/>
    <x v="3"/>
    <n v="5"/>
    <n v="819.83999999999992"/>
    <n v="4099.2"/>
    <n v="780.8"/>
    <n v="3904"/>
    <n v="195.19999999999982"/>
    <x v="12"/>
  </r>
  <r>
    <x v="81"/>
    <s v="Shyam Plywood"/>
    <x v="10"/>
    <n v="15"/>
    <n v="461.15999999999997"/>
    <n v="6917.4"/>
    <n v="439.2"/>
    <n v="6588"/>
    <n v="329.39999999999964"/>
    <x v="12"/>
  </r>
  <r>
    <x v="81"/>
    <s v="Shyam Plywood"/>
    <x v="2"/>
    <n v="5"/>
    <n v="614.87999999999988"/>
    <n v="3074.3999999999996"/>
    <n v="585.59999999999991"/>
    <n v="2927.9999999999995"/>
    <n v="146.40000000000009"/>
    <x v="12"/>
  </r>
  <r>
    <x v="81"/>
    <s v="Shyam Plywood"/>
    <x v="13"/>
    <n v="10"/>
    <n v="311.84999999999997"/>
    <n v="3118.4999999999995"/>
    <n v="297"/>
    <n v="2970"/>
    <n v="148.49999999999955"/>
    <x v="12"/>
  </r>
  <r>
    <x v="81"/>
    <s v="Shyam Plywood"/>
    <x v="19"/>
    <n v="10"/>
    <n v="415.79999999999995"/>
    <n v="4158"/>
    <n v="396"/>
    <n v="3960"/>
    <n v="198"/>
    <x v="12"/>
  </r>
  <r>
    <x v="81"/>
    <s v="Shyam Plywood"/>
    <x v="4"/>
    <n v="5"/>
    <n v="554.4"/>
    <n v="2772"/>
    <n v="528"/>
    <n v="2640"/>
    <n v="132"/>
    <x v="12"/>
  </r>
  <r>
    <x v="81"/>
    <s v="Abhishek Sharma"/>
    <x v="18"/>
    <n v="10"/>
    <n v="811.44"/>
    <n v="8114.4000000000005"/>
    <n v="772.8"/>
    <n v="7728"/>
    <n v="386.40000000000055"/>
    <x v="12"/>
  </r>
  <r>
    <x v="81"/>
    <s v="Abhishek Sharma"/>
    <x v="1"/>
    <n v="10"/>
    <n v="1236.48"/>
    <n v="12364.8"/>
    <n v="1177.5999999999999"/>
    <n v="11776"/>
    <n v="588.79999999999927"/>
    <x v="12"/>
  </r>
  <r>
    <x v="81"/>
    <s v="Abhishek Sharma"/>
    <x v="14"/>
    <n v="13"/>
    <n v="927.36"/>
    <n v="12055.68"/>
    <n v="883.19999999999993"/>
    <n v="11481.599999999999"/>
    <n v="574.08000000000175"/>
    <x v="12"/>
  </r>
  <r>
    <x v="81"/>
    <s v="Abhishek Sharma"/>
    <x v="21"/>
    <n v="10"/>
    <n v="695.52"/>
    <n v="6955.2"/>
    <n v="662.4"/>
    <n v="6624"/>
    <n v="331.19999999999982"/>
    <x v="12"/>
  </r>
  <r>
    <x v="81"/>
    <s v="Abhishek Sharma"/>
    <x v="16"/>
    <n v="10"/>
    <n v="661.5"/>
    <n v="6615"/>
    <n v="630"/>
    <n v="6300"/>
    <n v="315"/>
    <x v="12"/>
  </r>
  <r>
    <x v="81"/>
    <s v="Abhishek Sharma"/>
    <x v="17"/>
    <n v="10"/>
    <n v="756"/>
    <n v="7560"/>
    <n v="720"/>
    <n v="7200"/>
    <n v="360"/>
    <x v="12"/>
  </r>
  <r>
    <x v="81"/>
    <s v="Abhishek Sharma"/>
    <x v="7"/>
    <n v="7"/>
    <n v="1008"/>
    <n v="7056"/>
    <n v="960"/>
    <n v="6720"/>
    <n v="336"/>
    <x v="12"/>
  </r>
  <r>
    <x v="82"/>
    <s v="Surendra Singh"/>
    <x v="1"/>
    <n v="3"/>
    <n v="1236.48"/>
    <n v="3709.44"/>
    <n v="1177.5999999999999"/>
    <n v="3532.7999999999997"/>
    <n v="176.64000000000033"/>
    <x v="12"/>
  </r>
  <r>
    <x v="82"/>
    <s v="Surendra Singh"/>
    <x v="14"/>
    <n v="3"/>
    <n v="927.36"/>
    <n v="2782.08"/>
    <n v="883.19999999999993"/>
    <n v="2649.6"/>
    <n v="132.48000000000002"/>
    <x v="12"/>
  </r>
  <r>
    <x v="82"/>
    <s v="Surendra Singh"/>
    <x v="18"/>
    <n v="6"/>
    <n v="811.44"/>
    <n v="4868.6400000000003"/>
    <n v="772.8"/>
    <n v="4636.7999999999993"/>
    <n v="231.84000000000106"/>
    <x v="12"/>
  </r>
  <r>
    <x v="82"/>
    <s v="Surendra Singh"/>
    <x v="3"/>
    <n v="3"/>
    <n v="819.83999999999992"/>
    <n v="2459.5199999999995"/>
    <n v="780.8"/>
    <n v="2342.3999999999996"/>
    <n v="117.11999999999989"/>
    <x v="12"/>
  </r>
  <r>
    <x v="82"/>
    <s v="Surendra Singh"/>
    <x v="2"/>
    <n v="3"/>
    <n v="614.87999999999988"/>
    <n v="1844.6399999999996"/>
    <n v="585.59999999999991"/>
    <n v="1756.7999999999997"/>
    <n v="87.839999999999918"/>
    <x v="12"/>
  </r>
  <r>
    <x v="82"/>
    <s v="Surendra Singh"/>
    <x v="7"/>
    <n v="2"/>
    <n v="1008"/>
    <n v="2016"/>
    <n v="960"/>
    <n v="1920"/>
    <n v="96"/>
    <x v="12"/>
  </r>
  <r>
    <x v="82"/>
    <s v="Surendra Singh"/>
    <x v="17"/>
    <n v="2"/>
    <n v="756"/>
    <n v="1512"/>
    <n v="720"/>
    <n v="1440"/>
    <n v="72"/>
    <x v="12"/>
  </r>
  <r>
    <x v="82"/>
    <s v="Surendra Singh"/>
    <x v="4"/>
    <n v="2"/>
    <n v="554.4"/>
    <n v="1108.8"/>
    <n v="528"/>
    <n v="1056"/>
    <n v="52.799999999999955"/>
    <x v="12"/>
  </r>
  <r>
    <x v="82"/>
    <s v="Surendra Singh"/>
    <x v="19"/>
    <n v="4"/>
    <n v="415.79999999999995"/>
    <n v="1663.1999999999998"/>
    <n v="396"/>
    <n v="1584"/>
    <n v="79.199999999999818"/>
    <x v="12"/>
  </r>
  <r>
    <x v="83"/>
    <s v="Siddharth Furniture"/>
    <x v="1"/>
    <n v="10"/>
    <n v="1236.48"/>
    <n v="12364.8"/>
    <n v="1177.5999999999999"/>
    <n v="11776"/>
    <n v="588.79999999999927"/>
    <x v="12"/>
  </r>
  <r>
    <x v="83"/>
    <s v="Siddharth Furniture"/>
    <x v="14"/>
    <n v="20"/>
    <n v="927.36"/>
    <n v="18547.2"/>
    <n v="883.19999999999993"/>
    <n v="17664"/>
    <n v="883.20000000000073"/>
    <x v="12"/>
  </r>
  <r>
    <x v="83"/>
    <s v="Siddharth Furniture"/>
    <x v="3"/>
    <n v="12"/>
    <n v="819.83999999999992"/>
    <n v="9838.0799999999981"/>
    <n v="780.8"/>
    <n v="9369.5999999999985"/>
    <n v="468.47999999999956"/>
    <x v="12"/>
  </r>
  <r>
    <x v="83"/>
    <s v="Siddharth Furniture"/>
    <x v="2"/>
    <n v="18"/>
    <n v="614.87999999999988"/>
    <n v="11067.839999999998"/>
    <n v="585.59999999999991"/>
    <n v="10540.8"/>
    <n v="527.03999999999905"/>
    <x v="12"/>
  </r>
  <r>
    <x v="83"/>
    <s v="Siddharth Furniture"/>
    <x v="17"/>
    <n v="6"/>
    <n v="756"/>
    <n v="4536"/>
    <n v="720"/>
    <n v="4320"/>
    <n v="216"/>
    <x v="12"/>
  </r>
  <r>
    <x v="84"/>
    <s v="Sabnam Plywood"/>
    <x v="4"/>
    <n v="25"/>
    <n v="554.4"/>
    <n v="13860"/>
    <n v="528"/>
    <n v="13200"/>
    <n v="660"/>
    <x v="12"/>
  </r>
  <r>
    <x v="84"/>
    <s v="Sabnam Plywood"/>
    <x v="20"/>
    <n v="6"/>
    <n v="485.09999999999997"/>
    <n v="2910.6"/>
    <n v="462"/>
    <n v="2772"/>
    <n v="138.59999999999991"/>
    <x v="12"/>
  </r>
  <r>
    <x v="84"/>
    <s v="Sabnam Plywood"/>
    <x v="19"/>
    <n v="19"/>
    <n v="415.79999999999995"/>
    <n v="7900.1999999999989"/>
    <n v="396"/>
    <n v="7524"/>
    <n v="376.19999999999891"/>
    <x v="12"/>
  </r>
  <r>
    <x v="84"/>
    <s v="Sabnam Plywood"/>
    <x v="13"/>
    <n v="13"/>
    <n v="311.84999999999997"/>
    <n v="4054.0499999999997"/>
    <n v="297"/>
    <n v="3861"/>
    <n v="193.04999999999973"/>
    <x v="12"/>
  </r>
  <r>
    <x v="84"/>
    <s v="Sabnam Plywood"/>
    <x v="3"/>
    <n v="15"/>
    <n v="819.83999999999992"/>
    <n v="12297.599999999999"/>
    <n v="780.8"/>
    <n v="11712"/>
    <n v="585.59999999999854"/>
    <x v="12"/>
  </r>
  <r>
    <x v="84"/>
    <s v="Sabnam Plywood"/>
    <x v="8"/>
    <n v="6"/>
    <n v="717.3599999999999"/>
    <n v="4304.16"/>
    <n v="683.19999999999993"/>
    <n v="4099.2"/>
    <n v="204.96000000000004"/>
    <x v="12"/>
  </r>
  <r>
    <x v="84"/>
    <s v="Sabnam Plywood"/>
    <x v="9"/>
    <n v="6"/>
    <n v="538.02"/>
    <n v="3228.12"/>
    <n v="512.4"/>
    <n v="3074.3999999999996"/>
    <n v="153.72000000000025"/>
    <x v="12"/>
  </r>
  <r>
    <x v="84"/>
    <s v="Sabnam Plywood"/>
    <x v="2"/>
    <n v="19"/>
    <n v="614.87999999999988"/>
    <n v="11682.719999999998"/>
    <n v="585.59999999999991"/>
    <n v="11126.399999999998"/>
    <n v="556.31999999999971"/>
    <x v="12"/>
  </r>
  <r>
    <x v="84"/>
    <s v="Sabnam Plywood"/>
    <x v="10"/>
    <n v="12"/>
    <n v="461.15999999999997"/>
    <n v="5533.92"/>
    <n v="439.2"/>
    <n v="5270.4"/>
    <n v="263.52000000000044"/>
    <x v="12"/>
  </r>
  <r>
    <x v="84"/>
    <s v="Sabnam Plywood"/>
    <x v="7"/>
    <n v="16"/>
    <n v="1008"/>
    <n v="16128"/>
    <n v="960"/>
    <n v="15360"/>
    <n v="768"/>
    <x v="12"/>
  </r>
  <r>
    <x v="84"/>
    <s v="Sabnam Plywood"/>
    <x v="6"/>
    <n v="6"/>
    <n v="882"/>
    <n v="5292"/>
    <n v="840"/>
    <n v="5040"/>
    <n v="252"/>
    <x v="12"/>
  </r>
  <r>
    <x v="84"/>
    <s v="Sabnam Plywood"/>
    <x v="16"/>
    <n v="6"/>
    <n v="661.5"/>
    <n v="3969"/>
    <n v="630"/>
    <n v="3780"/>
    <n v="189"/>
    <x v="12"/>
  </r>
  <r>
    <x v="84"/>
    <s v="Sabnam Plywood"/>
    <x v="17"/>
    <n v="25"/>
    <n v="756"/>
    <n v="18900"/>
    <n v="720"/>
    <n v="18000"/>
    <n v="900"/>
    <x v="12"/>
  </r>
  <r>
    <x v="84"/>
    <s v="Sabnam Plywood"/>
    <x v="23"/>
    <n v="19"/>
    <n v="567"/>
    <n v="10773"/>
    <n v="540"/>
    <n v="10260"/>
    <n v="513"/>
    <x v="12"/>
  </r>
  <r>
    <x v="84"/>
    <s v="Sabnam Plywood"/>
    <x v="0"/>
    <n v="25"/>
    <n v="1478.4"/>
    <n v="36960"/>
    <n v="1408"/>
    <n v="35200"/>
    <n v="1760"/>
    <x v="12"/>
  </r>
  <r>
    <x v="84"/>
    <s v="Sabnam Plywood"/>
    <x v="24"/>
    <n v="6"/>
    <n v="1293.6000000000001"/>
    <n v="7761.6"/>
    <n v="1232"/>
    <n v="7392"/>
    <n v="369.60000000000036"/>
    <x v="12"/>
  </r>
  <r>
    <x v="84"/>
    <s v="Sabnam Plywood"/>
    <x v="15"/>
    <n v="6"/>
    <n v="970.2"/>
    <n v="5821.2000000000007"/>
    <n v="924"/>
    <n v="5544"/>
    <n v="277.20000000000073"/>
    <x v="12"/>
  </r>
  <r>
    <x v="84"/>
    <s v="Sabnam Plywood"/>
    <x v="11"/>
    <n v="12"/>
    <n v="1108.8000000000002"/>
    <n v="13305.600000000002"/>
    <n v="1056"/>
    <n v="12672"/>
    <n v="633.60000000000218"/>
    <x v="12"/>
  </r>
  <r>
    <x v="84"/>
    <s v="Sabnam Plywood"/>
    <x v="12"/>
    <n v="6"/>
    <n v="831.6"/>
    <n v="4989.6000000000004"/>
    <n v="792"/>
    <n v="4752"/>
    <n v="237.60000000000036"/>
    <x v="12"/>
  </r>
  <r>
    <x v="85"/>
    <s v="Sanjay Rai"/>
    <x v="0"/>
    <n v="10"/>
    <n v="1478.4"/>
    <n v="14784"/>
    <n v="1408"/>
    <n v="14080"/>
    <n v="704"/>
    <x v="13"/>
  </r>
  <r>
    <x v="85"/>
    <s v="Sanjay Rai"/>
    <x v="7"/>
    <n v="10"/>
    <n v="1008"/>
    <n v="10080"/>
    <n v="960"/>
    <n v="9600"/>
    <n v="480"/>
    <x v="13"/>
  </r>
  <r>
    <x v="85"/>
    <s v="Sanjay Rai"/>
    <x v="14"/>
    <n v="17"/>
    <n v="927.36"/>
    <n v="15765.12"/>
    <n v="883.19999999999993"/>
    <n v="15014.4"/>
    <n v="750.72000000000116"/>
    <x v="13"/>
  </r>
  <r>
    <x v="85"/>
    <s v="Sanjay Rai"/>
    <x v="17"/>
    <n v="5"/>
    <n v="756"/>
    <n v="3780"/>
    <n v="720"/>
    <n v="3600"/>
    <n v="180"/>
    <x v="13"/>
  </r>
  <r>
    <x v="85"/>
    <s v="Sanjay Rai"/>
    <x v="23"/>
    <n v="10"/>
    <n v="567"/>
    <n v="5670"/>
    <n v="540"/>
    <n v="5400"/>
    <n v="270"/>
    <x v="13"/>
  </r>
  <r>
    <x v="86"/>
    <s v="Hindustan Plywood"/>
    <x v="0"/>
    <n v="5"/>
    <n v="1478.4"/>
    <n v="7392"/>
    <n v="1408"/>
    <n v="7040"/>
    <n v="352"/>
    <x v="13"/>
  </r>
  <r>
    <x v="86"/>
    <s v="Hindustan Plywood"/>
    <x v="11"/>
    <n v="5"/>
    <n v="1108.8000000000002"/>
    <n v="5544.0000000000009"/>
    <n v="1056"/>
    <n v="5280"/>
    <n v="264.00000000000091"/>
    <x v="13"/>
  </r>
  <r>
    <x v="86"/>
    <s v="Hindustan Plywood"/>
    <x v="7"/>
    <n v="5"/>
    <n v="1008"/>
    <n v="5040"/>
    <n v="960"/>
    <n v="4800"/>
    <n v="240"/>
    <x v="13"/>
  </r>
  <r>
    <x v="86"/>
    <s v="Hindustan Plywood"/>
    <x v="17"/>
    <n v="35"/>
    <n v="756"/>
    <n v="26460"/>
    <n v="720"/>
    <n v="25200"/>
    <n v="1260"/>
    <x v="13"/>
  </r>
  <r>
    <x v="86"/>
    <s v="Hindustan Plywood"/>
    <x v="23"/>
    <n v="25"/>
    <n v="567"/>
    <n v="14175"/>
    <n v="540"/>
    <n v="13500"/>
    <n v="675"/>
    <x v="13"/>
  </r>
  <r>
    <x v="86"/>
    <s v="Hindustan Plywood"/>
    <x v="2"/>
    <n v="20"/>
    <n v="614.87999999999988"/>
    <n v="12297.599999999999"/>
    <n v="585.59999999999991"/>
    <n v="11711.999999999998"/>
    <n v="585.60000000000036"/>
    <x v="13"/>
  </r>
  <r>
    <x v="86"/>
    <s v="Hindustan Plywood"/>
    <x v="4"/>
    <n v="6"/>
    <n v="554.4"/>
    <n v="3326.3999999999996"/>
    <n v="528"/>
    <n v="3168"/>
    <n v="158.39999999999964"/>
    <x v="13"/>
  </r>
  <r>
    <x v="86"/>
    <s v="Hindustan Plywood"/>
    <x v="19"/>
    <n v="15"/>
    <n v="415.79999999999995"/>
    <n v="6236.9999999999991"/>
    <n v="396"/>
    <n v="5940"/>
    <n v="296.99999999999909"/>
    <x v="13"/>
  </r>
  <r>
    <x v="86"/>
    <s v="Hindustan Plywood"/>
    <x v="13"/>
    <n v="15"/>
    <n v="311.84999999999997"/>
    <n v="4677.7499999999991"/>
    <n v="297"/>
    <n v="4455"/>
    <n v="222.74999999999909"/>
    <x v="13"/>
  </r>
  <r>
    <x v="87"/>
    <s v="MP Gupta"/>
    <x v="7"/>
    <n v="10"/>
    <n v="1008"/>
    <n v="10080"/>
    <n v="960"/>
    <n v="9600"/>
    <n v="480"/>
    <x v="13"/>
  </r>
  <r>
    <x v="87"/>
    <s v="MP Gupta"/>
    <x v="23"/>
    <n v="10"/>
    <n v="567"/>
    <n v="5670"/>
    <n v="540"/>
    <n v="5400"/>
    <n v="270"/>
    <x v="13"/>
  </r>
  <r>
    <x v="87"/>
    <s v="MP Gupta"/>
    <x v="3"/>
    <n v="3"/>
    <n v="819.83999999999992"/>
    <n v="2459.5199999999995"/>
    <n v="780.8"/>
    <n v="2342.3999999999996"/>
    <n v="117.11999999999989"/>
    <x v="13"/>
  </r>
  <r>
    <x v="87"/>
    <s v="MP Gupta"/>
    <x v="13"/>
    <n v="10"/>
    <n v="311.84999999999997"/>
    <n v="3118.4999999999995"/>
    <n v="297"/>
    <n v="2970"/>
    <n v="148.49999999999955"/>
    <x v="13"/>
  </r>
  <r>
    <x v="87"/>
    <s v="MP Gupta"/>
    <x v="19"/>
    <n v="5"/>
    <n v="415.79999999999995"/>
    <n v="2079"/>
    <n v="396"/>
    <n v="1980"/>
    <n v="99"/>
    <x v="13"/>
  </r>
  <r>
    <x v="87"/>
    <s v="MP Gupta"/>
    <x v="15"/>
    <n v="10"/>
    <n v="970.2"/>
    <n v="9702"/>
    <n v="924"/>
    <n v="9240"/>
    <n v="462"/>
    <x v="13"/>
  </r>
  <r>
    <x v="87"/>
    <s v="MP Gupta"/>
    <x v="12"/>
    <n v="10"/>
    <n v="831.6"/>
    <n v="8316"/>
    <n v="792"/>
    <n v="7920"/>
    <n v="396"/>
    <x v="13"/>
  </r>
  <r>
    <x v="87"/>
    <s v="MP Gupta"/>
    <x v="14"/>
    <n v="5"/>
    <n v="927.36"/>
    <n v="4636.8"/>
    <n v="883.19999999999993"/>
    <n v="4416"/>
    <n v="220.80000000000018"/>
    <x v="13"/>
  </r>
  <r>
    <x v="87"/>
    <s v="MP Gupta"/>
    <x v="17"/>
    <n v="10"/>
    <n v="756"/>
    <n v="7560"/>
    <n v="720"/>
    <n v="7200"/>
    <n v="360"/>
    <x v="13"/>
  </r>
  <r>
    <x v="88"/>
    <s v="Satendra Sharma"/>
    <x v="4"/>
    <n v="12"/>
    <n v="554.4"/>
    <n v="6652.7999999999993"/>
    <n v="528"/>
    <n v="6336"/>
    <n v="316.79999999999927"/>
    <x v="13"/>
  </r>
  <r>
    <x v="88"/>
    <s v="Satendra Sharma"/>
    <x v="23"/>
    <n v="5"/>
    <n v="567"/>
    <n v="2835"/>
    <n v="540"/>
    <n v="2700"/>
    <n v="135"/>
    <x v="13"/>
  </r>
  <r>
    <x v="88"/>
    <s v="Abhishek Sharma"/>
    <x v="15"/>
    <n v="5"/>
    <n v="970.2"/>
    <n v="4851"/>
    <n v="924"/>
    <n v="4620"/>
    <n v="231"/>
    <x v="13"/>
  </r>
  <r>
    <x v="88"/>
    <s v="Abhishek Sharma"/>
    <x v="2"/>
    <n v="6"/>
    <n v="614.87999999999988"/>
    <n v="3689.2799999999993"/>
    <n v="585.59999999999991"/>
    <n v="3513.5999999999995"/>
    <n v="175.67999999999984"/>
    <x v="13"/>
  </r>
  <r>
    <x v="88"/>
    <s v="Abhishek Sharma"/>
    <x v="19"/>
    <n v="4"/>
    <n v="415.79999999999995"/>
    <n v="1663.1999999999998"/>
    <n v="396"/>
    <n v="1584"/>
    <n v="79.199999999999818"/>
    <x v="13"/>
  </r>
  <r>
    <x v="89"/>
    <s v="Ramesh Singh"/>
    <x v="17"/>
    <n v="20"/>
    <n v="756"/>
    <n v="15120"/>
    <n v="720"/>
    <n v="14400"/>
    <n v="720"/>
    <x v="13"/>
  </r>
  <r>
    <x v="89"/>
    <s v="Ramesh Singh"/>
    <x v="2"/>
    <n v="20"/>
    <n v="614.87999999999988"/>
    <n v="12297.599999999999"/>
    <n v="585.59999999999991"/>
    <n v="11711.999999999998"/>
    <n v="585.60000000000036"/>
    <x v="13"/>
  </r>
  <r>
    <x v="90"/>
    <s v="Kushwaha Furniture"/>
    <x v="3"/>
    <n v="4"/>
    <n v="819.83999999999992"/>
    <n v="3279.3599999999997"/>
    <n v="780.8"/>
    <n v="3123.2"/>
    <n v="156.15999999999985"/>
    <x v="13"/>
  </r>
  <r>
    <x v="90"/>
    <s v="Kushwaha Furniture"/>
    <x v="21"/>
    <n v="4"/>
    <n v="695.52"/>
    <n v="2782.08"/>
    <n v="662.4"/>
    <n v="2649.6"/>
    <n v="132.48000000000002"/>
    <x v="13"/>
  </r>
  <r>
    <x v="90"/>
    <s v="Kushwaha Furniture"/>
    <x v="14"/>
    <n v="2"/>
    <n v="927.36"/>
    <n v="1854.72"/>
    <n v="883.19999999999993"/>
    <n v="1766.3999999999999"/>
    <n v="88.320000000000164"/>
    <x v="13"/>
  </r>
  <r>
    <x v="91"/>
    <s v="Sabnam Plywood"/>
    <x v="0"/>
    <n v="10"/>
    <n v="1478.4"/>
    <n v="14784"/>
    <n v="1408"/>
    <n v="14080"/>
    <n v="704"/>
    <x v="13"/>
  </r>
  <r>
    <x v="91"/>
    <s v="Sabnam Plywood"/>
    <x v="7"/>
    <n v="3"/>
    <n v="1008"/>
    <n v="3024"/>
    <n v="960"/>
    <n v="2880"/>
    <n v="144"/>
    <x v="13"/>
  </r>
  <r>
    <x v="91"/>
    <s v="Sabnam Plywood"/>
    <x v="23"/>
    <n v="3"/>
    <n v="567"/>
    <n v="1701"/>
    <n v="540"/>
    <n v="1620"/>
    <n v="81"/>
    <x v="13"/>
  </r>
  <r>
    <x v="91"/>
    <s v="Sabnam Plywood"/>
    <x v="17"/>
    <n v="3"/>
    <n v="756"/>
    <n v="2268"/>
    <n v="720"/>
    <n v="2160"/>
    <n v="108"/>
    <x v="13"/>
  </r>
  <r>
    <x v="91"/>
    <s v="Sabnam Plywood"/>
    <x v="6"/>
    <n v="4"/>
    <n v="882"/>
    <n v="3528"/>
    <n v="840"/>
    <n v="3360"/>
    <n v="168"/>
    <x v="13"/>
  </r>
  <r>
    <x v="91"/>
    <s v="Sabnam Plywood"/>
    <x v="10"/>
    <n v="4"/>
    <n v="461.15999999999997"/>
    <n v="1844.6399999999999"/>
    <n v="439.2"/>
    <n v="1756.8"/>
    <n v="87.839999999999918"/>
    <x v="13"/>
  </r>
  <r>
    <x v="92"/>
    <s v="Parwej Ansari"/>
    <x v="11"/>
    <n v="1"/>
    <n v="1108.8000000000002"/>
    <n v="1108.8000000000002"/>
    <n v="1056"/>
    <n v="1056"/>
    <n v="52.800000000000182"/>
    <x v="13"/>
  </r>
  <r>
    <x v="92"/>
    <s v="Parwej Ansari"/>
    <x v="1"/>
    <n v="5"/>
    <n v="1236.48"/>
    <n v="6182.4"/>
    <n v="1177.5999999999999"/>
    <n v="5888"/>
    <n v="294.39999999999964"/>
    <x v="13"/>
  </r>
  <r>
    <x v="92"/>
    <s v="Parwej Ansari"/>
    <x v="14"/>
    <n v="18"/>
    <n v="927.36"/>
    <n v="16692.48"/>
    <n v="883.19999999999993"/>
    <n v="15897.599999999999"/>
    <n v="794.88000000000102"/>
    <x v="13"/>
  </r>
  <r>
    <x v="92"/>
    <s v="Parwej Ansari"/>
    <x v="21"/>
    <n v="10"/>
    <n v="695.52"/>
    <n v="6955.2"/>
    <n v="662.4"/>
    <n v="6624"/>
    <n v="331.19999999999982"/>
    <x v="13"/>
  </r>
  <r>
    <x v="92"/>
    <s v="Parwej Ansari"/>
    <x v="17"/>
    <n v="10"/>
    <n v="756"/>
    <n v="7560"/>
    <n v="720"/>
    <n v="7200"/>
    <n v="360"/>
    <x v="13"/>
  </r>
  <r>
    <x v="92"/>
    <s v="Parwej Ansari"/>
    <x v="23"/>
    <n v="2"/>
    <n v="567"/>
    <n v="1134"/>
    <n v="540"/>
    <n v="1080"/>
    <n v="54"/>
    <x v="13"/>
  </r>
  <r>
    <x v="92"/>
    <s v="Parwej Ansari"/>
    <x v="2"/>
    <n v="10"/>
    <n v="614.87999999999988"/>
    <n v="6148.7999999999993"/>
    <n v="585.59999999999991"/>
    <n v="5855.9999999999991"/>
    <n v="292.80000000000018"/>
    <x v="13"/>
  </r>
  <r>
    <x v="92"/>
    <s v="Parwej Ansari"/>
    <x v="19"/>
    <n v="12"/>
    <n v="415.79999999999995"/>
    <n v="4989.5999999999995"/>
    <n v="396"/>
    <n v="4752"/>
    <n v="237.59999999999945"/>
    <x v="13"/>
  </r>
  <r>
    <x v="92"/>
    <s v="Sabnam Plywood"/>
    <x v="7"/>
    <n v="25"/>
    <n v="1008"/>
    <n v="25200"/>
    <n v="960"/>
    <n v="24000"/>
    <n v="1200"/>
    <x v="13"/>
  </r>
  <r>
    <x v="93"/>
    <s v="Satendra Sharma"/>
    <x v="4"/>
    <n v="25"/>
    <n v="554.4"/>
    <n v="13860"/>
    <n v="528"/>
    <n v="13200"/>
    <n v="660"/>
    <x v="13"/>
  </r>
  <r>
    <x v="93"/>
    <s v="Satendra Sharma"/>
    <x v="21"/>
    <n v="2"/>
    <n v="695.52"/>
    <n v="1391.04"/>
    <n v="662.4"/>
    <n v="1324.8"/>
    <n v="66.240000000000009"/>
    <x v="13"/>
  </r>
  <r>
    <x v="93"/>
    <s v="Satendra Sharma"/>
    <x v="2"/>
    <n v="1"/>
    <n v="614.87999999999988"/>
    <n v="614.87999999999988"/>
    <n v="585.59999999999991"/>
    <n v="585.59999999999991"/>
    <n v="29.279999999999973"/>
    <x v="13"/>
  </r>
  <r>
    <x v="93"/>
    <s v="Sanjay Rai"/>
    <x v="3"/>
    <n v="15"/>
    <n v="819.83999999999992"/>
    <n v="12297.599999999999"/>
    <n v="780.8"/>
    <n v="11712"/>
    <n v="585.59999999999854"/>
    <x v="13"/>
  </r>
  <r>
    <x v="93"/>
    <s v="Salma Tiles"/>
    <x v="7"/>
    <n v="35"/>
    <n v="1008"/>
    <n v="35280"/>
    <n v="960"/>
    <n v="33600"/>
    <n v="1680"/>
    <x v="13"/>
  </r>
  <r>
    <x v="93"/>
    <s v="Salma Tiles"/>
    <x v="0"/>
    <n v="12"/>
    <n v="1478.4"/>
    <n v="17740.800000000003"/>
    <n v="1408"/>
    <n v="16896"/>
    <n v="844.80000000000291"/>
    <x v="13"/>
  </r>
  <r>
    <x v="94"/>
    <s v="Jyoti Furniture"/>
    <x v="1"/>
    <n v="1"/>
    <n v="1236.48"/>
    <n v="1236.48"/>
    <n v="1177.5999999999999"/>
    <n v="1177.5999999999999"/>
    <n v="58.880000000000109"/>
    <x v="13"/>
  </r>
  <r>
    <x v="94"/>
    <s v="Jyoti Furniture"/>
    <x v="21"/>
    <n v="2"/>
    <n v="695.52"/>
    <n v="1391.04"/>
    <n v="662.4"/>
    <n v="1324.8"/>
    <n v="66.240000000000009"/>
    <x v="13"/>
  </r>
  <r>
    <x v="94"/>
    <s v="Jyoti Furniture"/>
    <x v="12"/>
    <n v="2"/>
    <n v="831.6"/>
    <n v="1663.2"/>
    <n v="792"/>
    <n v="1584"/>
    <n v="79.200000000000045"/>
    <x v="13"/>
  </r>
  <r>
    <x v="94"/>
    <s v="Jyoti Furniture"/>
    <x v="11"/>
    <n v="3"/>
    <n v="1108.8000000000002"/>
    <n v="3326.4000000000005"/>
    <n v="1056"/>
    <n v="3168"/>
    <n v="158.40000000000055"/>
    <x v="13"/>
  </r>
  <r>
    <x v="94"/>
    <s v="Jyoti Furniture"/>
    <x v="16"/>
    <n v="1"/>
    <n v="661.5"/>
    <n v="661.5"/>
    <n v="630"/>
    <n v="630"/>
    <n v="31.5"/>
    <x v="13"/>
  </r>
  <r>
    <x v="94"/>
    <s v="Jyoti Furniture"/>
    <x v="4"/>
    <n v="1"/>
    <n v="554.4"/>
    <n v="554.4"/>
    <n v="528"/>
    <n v="528"/>
    <n v="26.399999999999977"/>
    <x v="13"/>
  </r>
  <r>
    <x v="95"/>
    <s v="Ramesh Singh"/>
    <x v="14"/>
    <n v="30"/>
    <n v="927.36"/>
    <n v="27820.799999999999"/>
    <n v="883.19999999999993"/>
    <n v="26495.999999999996"/>
    <n v="1324.8000000000029"/>
    <x v="13"/>
  </r>
  <r>
    <x v="95"/>
    <s v="Ramesh Singh"/>
    <x v="17"/>
    <n v="18"/>
    <n v="756"/>
    <n v="13608"/>
    <n v="720"/>
    <n v="12960"/>
    <n v="648"/>
    <x v="13"/>
  </r>
  <r>
    <x v="95"/>
    <s v="Ramesh Singh"/>
    <x v="2"/>
    <n v="20"/>
    <n v="614.87999999999988"/>
    <n v="12297.599999999999"/>
    <n v="585.59999999999991"/>
    <n v="11711.999999999998"/>
    <n v="585.60000000000036"/>
    <x v="13"/>
  </r>
  <r>
    <x v="95"/>
    <s v="Ramesh Singh"/>
    <x v="19"/>
    <n v="10"/>
    <n v="415.79999999999995"/>
    <n v="4158"/>
    <n v="396"/>
    <n v="3960"/>
    <n v="198"/>
    <x v="13"/>
  </r>
  <r>
    <x v="95"/>
    <s v="Satendra Sharma"/>
    <x v="17"/>
    <n v="1"/>
    <n v="756"/>
    <n v="756"/>
    <n v="720"/>
    <n v="720"/>
    <n v="36"/>
    <x v="13"/>
  </r>
  <r>
    <x v="95"/>
    <s v="Satendra Sharma"/>
    <x v="23"/>
    <n v="1"/>
    <n v="567"/>
    <n v="567"/>
    <n v="540"/>
    <n v="540"/>
    <n v="27"/>
    <x v="13"/>
  </r>
  <r>
    <x v="96"/>
    <s v="Kisan Plywood"/>
    <x v="21"/>
    <n v="5"/>
    <n v="695.52"/>
    <n v="3477.6"/>
    <n v="662.4"/>
    <n v="3312"/>
    <n v="165.59999999999991"/>
    <x v="13"/>
  </r>
  <r>
    <x v="96"/>
    <s v="Kisan Plywood"/>
    <x v="16"/>
    <n v="8"/>
    <n v="661.5"/>
    <n v="5292"/>
    <n v="630"/>
    <n v="5040"/>
    <n v="252"/>
    <x v="13"/>
  </r>
  <r>
    <x v="96"/>
    <s v="Kisan Plywood"/>
    <x v="23"/>
    <n v="10"/>
    <n v="567"/>
    <n v="5670"/>
    <n v="540"/>
    <n v="5400"/>
    <n v="270"/>
    <x v="13"/>
  </r>
  <r>
    <x v="96"/>
    <s v="Kisan Plywood"/>
    <x v="17"/>
    <n v="4"/>
    <n v="756"/>
    <n v="3024"/>
    <n v="720"/>
    <n v="2880"/>
    <n v="144"/>
    <x v="13"/>
  </r>
  <r>
    <x v="96"/>
    <s v="Kisan Plywood"/>
    <x v="2"/>
    <n v="10"/>
    <n v="614.87999999999988"/>
    <n v="6148.7999999999993"/>
    <n v="585.59999999999991"/>
    <n v="5855.9999999999991"/>
    <n v="292.80000000000018"/>
    <x v="13"/>
  </r>
  <r>
    <x v="96"/>
    <s v="Kisan Plywood"/>
    <x v="19"/>
    <n v="15"/>
    <n v="415.79999999999995"/>
    <n v="6236.9999999999991"/>
    <n v="396"/>
    <n v="5940"/>
    <n v="296.99999999999909"/>
    <x v="13"/>
  </r>
  <r>
    <x v="96"/>
    <s v="Kisan Plywood"/>
    <x v="13"/>
    <n v="16"/>
    <n v="311.84999999999997"/>
    <n v="4989.5999999999995"/>
    <n v="297"/>
    <n v="4752"/>
    <n v="237.59999999999945"/>
    <x v="13"/>
  </r>
  <r>
    <x v="96"/>
    <s v="Kisan Plywood"/>
    <x v="22"/>
    <n v="2"/>
    <n v="363.82499999999999"/>
    <n v="727.65"/>
    <n v="346.5"/>
    <n v="693"/>
    <n v="34.649999999999977"/>
    <x v="13"/>
  </r>
  <r>
    <x v="96"/>
    <s v="Bablu Rai"/>
    <x v="0"/>
    <n v="5"/>
    <n v="1478.4"/>
    <n v="7392"/>
    <n v="1408"/>
    <n v="7040"/>
    <n v="352"/>
    <x v="13"/>
  </r>
  <r>
    <x v="96"/>
    <s v="Bablu Rai"/>
    <x v="1"/>
    <n v="5"/>
    <n v="1236.48"/>
    <n v="6182.4"/>
    <n v="1177.5999999999999"/>
    <n v="5888"/>
    <n v="294.39999999999964"/>
    <x v="13"/>
  </r>
  <r>
    <x v="96"/>
    <s v="Bablu Rai"/>
    <x v="17"/>
    <n v="5"/>
    <n v="756"/>
    <n v="3780"/>
    <n v="720"/>
    <n v="3600"/>
    <n v="180"/>
    <x v="13"/>
  </r>
  <r>
    <x v="96"/>
    <s v="Bablu Rai"/>
    <x v="2"/>
    <n v="5"/>
    <n v="614.87999999999988"/>
    <n v="3074.3999999999996"/>
    <n v="585.59999999999991"/>
    <n v="2927.9999999999995"/>
    <n v="146.40000000000009"/>
    <x v="13"/>
  </r>
  <r>
    <x v="96"/>
    <s v="Bablu Rai"/>
    <x v="10"/>
    <n v="5"/>
    <n v="461.15999999999997"/>
    <n v="2305.7999999999997"/>
    <n v="439.2"/>
    <n v="2196"/>
    <n v="109.79999999999973"/>
    <x v="13"/>
  </r>
  <r>
    <x v="97"/>
    <s v="Sainik Plywood"/>
    <x v="0"/>
    <n v="30"/>
    <n v="1478.4"/>
    <n v="44352"/>
    <n v="1408"/>
    <n v="42240"/>
    <n v="2112"/>
    <x v="13"/>
  </r>
  <r>
    <x v="97"/>
    <s v="Sainik Plywood"/>
    <x v="11"/>
    <n v="20"/>
    <n v="1108.8000000000002"/>
    <n v="22176.000000000004"/>
    <n v="1056"/>
    <n v="21120"/>
    <n v="1056.0000000000036"/>
    <x v="13"/>
  </r>
  <r>
    <x v="97"/>
    <s v="Sainik Plywood"/>
    <x v="1"/>
    <n v="10"/>
    <n v="1236.48"/>
    <n v="12364.8"/>
    <n v="1177.5999999999999"/>
    <n v="11776"/>
    <n v="588.79999999999927"/>
    <x v="13"/>
  </r>
  <r>
    <x v="97"/>
    <s v="Sainik Plywood"/>
    <x v="17"/>
    <n v="25"/>
    <n v="756"/>
    <n v="18900"/>
    <n v="720"/>
    <n v="18000"/>
    <n v="900"/>
    <x v="13"/>
  </r>
  <r>
    <x v="97"/>
    <s v="Sainik Plywood"/>
    <x v="23"/>
    <n v="25"/>
    <n v="567"/>
    <n v="14175"/>
    <n v="540"/>
    <n v="13500"/>
    <n v="675"/>
    <x v="13"/>
  </r>
  <r>
    <x v="97"/>
    <s v="Sainik Plywood"/>
    <x v="10"/>
    <n v="40"/>
    <n v="461.15999999999997"/>
    <n v="18446.399999999998"/>
    <n v="439.2"/>
    <n v="17568"/>
    <n v="878.39999999999782"/>
    <x v="13"/>
  </r>
  <r>
    <x v="97"/>
    <s v="Sainik Plywood"/>
    <x v="13"/>
    <n v="25"/>
    <n v="311.84999999999997"/>
    <n v="7796.2499999999991"/>
    <n v="297"/>
    <n v="7425"/>
    <n v="371.24999999999909"/>
    <x v="13"/>
  </r>
  <r>
    <x v="97"/>
    <s v="Salma Tiles"/>
    <x v="7"/>
    <n v="5"/>
    <n v="1008"/>
    <n v="5040"/>
    <n v="960"/>
    <n v="4800"/>
    <n v="240"/>
    <x v="13"/>
  </r>
  <r>
    <x v="97"/>
    <s v="Salma Tiles"/>
    <x v="0"/>
    <n v="2"/>
    <n v="1478.4"/>
    <n v="2956.8"/>
    <n v="1408"/>
    <n v="2816"/>
    <n v="140.80000000000018"/>
    <x v="13"/>
  </r>
  <r>
    <x v="98"/>
    <s v="Khan Furniture"/>
    <x v="14"/>
    <n v="2"/>
    <n v="927.36"/>
    <n v="1854.72"/>
    <n v="883.19999999999993"/>
    <n v="1766.3999999999999"/>
    <n v="88.320000000000164"/>
    <x v="13"/>
  </r>
  <r>
    <x v="98"/>
    <s v="Khan Furniture"/>
    <x v="21"/>
    <n v="10"/>
    <n v="695.52"/>
    <n v="6955.2"/>
    <n v="662.4"/>
    <n v="6624"/>
    <n v="331.19999999999982"/>
    <x v="13"/>
  </r>
  <r>
    <x v="98"/>
    <s v="Khan Furniture"/>
    <x v="17"/>
    <n v="5"/>
    <n v="756"/>
    <n v="3780"/>
    <n v="720"/>
    <n v="3600"/>
    <n v="180"/>
    <x v="13"/>
  </r>
  <r>
    <x v="98"/>
    <s v="Khan Furniture"/>
    <x v="23"/>
    <n v="14"/>
    <n v="567"/>
    <n v="7938"/>
    <n v="540"/>
    <n v="7560"/>
    <n v="378"/>
    <x v="13"/>
  </r>
  <r>
    <x v="98"/>
    <s v="Khan Furniture"/>
    <x v="16"/>
    <n v="4"/>
    <n v="661.5"/>
    <n v="2646"/>
    <n v="630"/>
    <n v="2520"/>
    <n v="126"/>
    <x v="13"/>
  </r>
  <r>
    <x v="98"/>
    <s v="Khan Furniture"/>
    <x v="6"/>
    <n v="2"/>
    <n v="882"/>
    <n v="1764"/>
    <n v="840"/>
    <n v="1680"/>
    <n v="84"/>
    <x v="13"/>
  </r>
  <r>
    <x v="98"/>
    <s v="Khan Furniture"/>
    <x v="2"/>
    <n v="10"/>
    <n v="614.87999999999988"/>
    <n v="6148.7999999999993"/>
    <n v="585.59999999999991"/>
    <n v="5855.9999999999991"/>
    <n v="292.80000000000018"/>
    <x v="13"/>
  </r>
  <r>
    <x v="98"/>
    <s v="Khan Furniture"/>
    <x v="10"/>
    <n v="20"/>
    <n v="461.15999999999997"/>
    <n v="9223.1999999999989"/>
    <n v="439.2"/>
    <n v="8784"/>
    <n v="439.19999999999891"/>
    <x v="13"/>
  </r>
  <r>
    <x v="98"/>
    <s v="Khan Furniture"/>
    <x v="9"/>
    <n v="4"/>
    <n v="538.02"/>
    <n v="2152.08"/>
    <n v="512.4"/>
    <n v="2049.6"/>
    <n v="102.48000000000002"/>
    <x v="13"/>
  </r>
  <r>
    <x v="98"/>
    <s v="Arif Ansari"/>
    <x v="21"/>
    <n v="6"/>
    <n v="695.52"/>
    <n v="4173.12"/>
    <n v="662.4"/>
    <n v="3974.3999999999996"/>
    <n v="198.72000000000025"/>
    <x v="13"/>
  </r>
  <r>
    <x v="98"/>
    <s v="Bharat Plywood"/>
    <x v="21"/>
    <n v="10"/>
    <n v="695.52"/>
    <n v="6955.2"/>
    <n v="662.4"/>
    <n v="6624"/>
    <n v="331.19999999999982"/>
    <x v="13"/>
  </r>
  <r>
    <x v="99"/>
    <s v="Jyoti Furniture"/>
    <x v="14"/>
    <n v="2"/>
    <n v="927.36"/>
    <n v="1854.72"/>
    <n v="883.19999999999993"/>
    <n v="1766.3999999999999"/>
    <n v="88.320000000000164"/>
    <x v="14"/>
  </r>
  <r>
    <x v="99"/>
    <s v="Jyoti Furniture"/>
    <x v="21"/>
    <n v="2"/>
    <n v="695.52"/>
    <n v="1391.04"/>
    <n v="662.4"/>
    <n v="1324.8"/>
    <n v="66.240000000000009"/>
    <x v="14"/>
  </r>
  <r>
    <x v="99"/>
    <s v="Jyoti Furniture"/>
    <x v="11"/>
    <n v="1"/>
    <n v="1108.8000000000002"/>
    <n v="1108.8000000000002"/>
    <n v="1056"/>
    <n v="1056"/>
    <n v="52.800000000000182"/>
    <x v="14"/>
  </r>
  <r>
    <x v="99"/>
    <s v="Jyoti Furniture"/>
    <x v="12"/>
    <n v="1"/>
    <n v="831.6"/>
    <n v="831.6"/>
    <n v="792"/>
    <n v="792"/>
    <n v="39.600000000000023"/>
    <x v="14"/>
  </r>
  <r>
    <x v="99"/>
    <s v="Jyoti Furniture"/>
    <x v="17"/>
    <n v="3"/>
    <n v="756"/>
    <n v="2268"/>
    <n v="720"/>
    <n v="2160"/>
    <n v="108"/>
    <x v="14"/>
  </r>
  <r>
    <x v="99"/>
    <s v="Jyoti Furniture"/>
    <x v="23"/>
    <n v="3"/>
    <n v="567"/>
    <n v="1701"/>
    <n v="540"/>
    <n v="1620"/>
    <n v="81"/>
    <x v="14"/>
  </r>
  <r>
    <x v="99"/>
    <s v="Jyoti Furniture"/>
    <x v="10"/>
    <n v="2"/>
    <n v="461.15999999999997"/>
    <n v="922.31999999999994"/>
    <n v="439.2"/>
    <n v="878.4"/>
    <n v="43.919999999999959"/>
    <x v="14"/>
  </r>
  <r>
    <x v="99"/>
    <s v="Jyoti Furniture"/>
    <x v="2"/>
    <n v="1"/>
    <n v="614.87999999999988"/>
    <n v="614.87999999999988"/>
    <n v="585.59999999999991"/>
    <n v="585.59999999999991"/>
    <n v="29.279999999999973"/>
    <x v="14"/>
  </r>
  <r>
    <x v="99"/>
    <s v="Ramesh Singh"/>
    <x v="1"/>
    <n v="20"/>
    <n v="1236.48"/>
    <n v="24729.599999999999"/>
    <n v="1177.5999999999999"/>
    <n v="23552"/>
    <n v="1177.5999999999985"/>
    <x v="14"/>
  </r>
  <r>
    <x v="99"/>
    <s v="Ramesh Singh"/>
    <x v="14"/>
    <n v="15"/>
    <n v="927.36"/>
    <n v="13910.4"/>
    <n v="883.19999999999993"/>
    <n v="13247.999999999998"/>
    <n v="662.40000000000146"/>
    <x v="14"/>
  </r>
  <r>
    <x v="100"/>
    <s v="Yash Furniture"/>
    <x v="18"/>
    <n v="6"/>
    <n v="811.44"/>
    <n v="4868.6400000000003"/>
    <n v="772.8"/>
    <n v="4636.7999999999993"/>
    <n v="231.84000000000106"/>
    <x v="14"/>
  </r>
  <r>
    <x v="100"/>
    <s v="Yash Furniture"/>
    <x v="21"/>
    <n v="10"/>
    <n v="695.52"/>
    <n v="6955.2"/>
    <n v="662.4"/>
    <n v="6624"/>
    <n v="331.19999999999982"/>
    <x v="14"/>
  </r>
  <r>
    <x v="100"/>
    <s v="Yash Furniture"/>
    <x v="14"/>
    <n v="6"/>
    <n v="927.36"/>
    <n v="5564.16"/>
    <n v="883.19999999999993"/>
    <n v="5299.2"/>
    <n v="264.96000000000004"/>
    <x v="14"/>
  </r>
  <r>
    <x v="100"/>
    <s v="Yash Furniture"/>
    <x v="17"/>
    <n v="6"/>
    <n v="756"/>
    <n v="4536"/>
    <n v="720"/>
    <n v="4320"/>
    <n v="216"/>
    <x v="14"/>
  </r>
  <r>
    <x v="100"/>
    <s v="Yash Furniture"/>
    <x v="2"/>
    <n v="6"/>
    <n v="614.87999999999988"/>
    <n v="3689.2799999999993"/>
    <n v="585.59999999999991"/>
    <n v="3513.5999999999995"/>
    <n v="175.67999999999984"/>
    <x v="14"/>
  </r>
  <r>
    <x v="100"/>
    <s v="Yash Furniture"/>
    <x v="19"/>
    <n v="10"/>
    <n v="415.79999999999995"/>
    <n v="4158"/>
    <n v="396"/>
    <n v="3960"/>
    <n v="198"/>
    <x v="14"/>
  </r>
  <r>
    <x v="100"/>
    <s v="Yash Furniture"/>
    <x v="13"/>
    <n v="10"/>
    <n v="311.84999999999997"/>
    <n v="3118.4999999999995"/>
    <n v="297"/>
    <n v="2970"/>
    <n v="148.49999999999955"/>
    <x v="14"/>
  </r>
  <r>
    <x v="101"/>
    <s v="Kushwaha Furniture"/>
    <x v="14"/>
    <n v="8"/>
    <n v="927.36"/>
    <n v="7418.88"/>
    <n v="883.19999999999993"/>
    <n v="7065.5999999999995"/>
    <n v="353.28000000000065"/>
    <x v="14"/>
  </r>
  <r>
    <x v="101"/>
    <s v="Kushwaha Furniture"/>
    <x v="18"/>
    <n v="4"/>
    <n v="811.44"/>
    <n v="3245.76"/>
    <n v="772.8"/>
    <n v="3091.2"/>
    <n v="154.5600000000004"/>
    <x v="14"/>
  </r>
  <r>
    <x v="101"/>
    <s v="Kushwaha Furniture"/>
    <x v="21"/>
    <n v="5"/>
    <n v="695.52"/>
    <n v="3477.6"/>
    <n v="662.4"/>
    <n v="3312"/>
    <n v="165.59999999999991"/>
    <x v="14"/>
  </r>
  <r>
    <x v="101"/>
    <s v="Kushwaha Furniture"/>
    <x v="17"/>
    <n v="5"/>
    <n v="756"/>
    <n v="3780"/>
    <n v="720"/>
    <n v="3600"/>
    <n v="180"/>
    <x v="14"/>
  </r>
  <r>
    <x v="101"/>
    <s v="Kushwaha Furniture"/>
    <x v="6"/>
    <n v="2"/>
    <n v="882"/>
    <n v="1764"/>
    <n v="840"/>
    <n v="1680"/>
    <n v="84"/>
    <x v="14"/>
  </r>
  <r>
    <x v="101"/>
    <s v="Kushwaha Furniture"/>
    <x v="2"/>
    <n v="5"/>
    <n v="614.87999999999988"/>
    <n v="3074.3999999999996"/>
    <n v="585.59999999999991"/>
    <n v="2927.9999999999995"/>
    <n v="146.40000000000009"/>
    <x v="14"/>
  </r>
  <r>
    <x v="101"/>
    <s v="Kushwaha Furniture"/>
    <x v="19"/>
    <n v="10"/>
    <n v="415.79999999999995"/>
    <n v="4158"/>
    <n v="396"/>
    <n v="3960"/>
    <n v="198"/>
    <x v="14"/>
  </r>
  <r>
    <x v="101"/>
    <s v="Kushwaha Furniture"/>
    <x v="13"/>
    <n v="8"/>
    <n v="311.84999999999997"/>
    <n v="2494.7999999999997"/>
    <n v="297"/>
    <n v="2376"/>
    <n v="118.79999999999973"/>
    <x v="14"/>
  </r>
  <r>
    <x v="101"/>
    <s v="Sanjay Rai"/>
    <x v="3"/>
    <n v="15"/>
    <n v="819.83999999999992"/>
    <n v="12297.599999999999"/>
    <n v="780.8"/>
    <n v="11712"/>
    <n v="585.59999999999854"/>
    <x v="14"/>
  </r>
  <r>
    <x v="101"/>
    <s v="Sanjay Rai"/>
    <x v="4"/>
    <n v="2"/>
    <n v="554.4"/>
    <n v="1108.8"/>
    <n v="528"/>
    <n v="1056"/>
    <n v="52.799999999999955"/>
    <x v="14"/>
  </r>
  <r>
    <x v="102"/>
    <s v="Sainik Plywood"/>
    <x v="11"/>
    <n v="1"/>
    <n v="1108.8000000000002"/>
    <n v="1108.8000000000002"/>
    <n v="1056"/>
    <n v="1056"/>
    <n v="52.800000000000182"/>
    <x v="14"/>
  </r>
  <r>
    <x v="102"/>
    <s v="Sainik Plywood"/>
    <x v="19"/>
    <n v="15"/>
    <n v="415.79999999999995"/>
    <n v="6236.9999999999991"/>
    <n v="396"/>
    <n v="5940"/>
    <n v="296.99999999999909"/>
    <x v="14"/>
  </r>
  <r>
    <x v="102"/>
    <s v="Sainik Plywood"/>
    <x v="13"/>
    <n v="10"/>
    <n v="311.84999999999997"/>
    <n v="3118.4999999999995"/>
    <n v="297"/>
    <n v="2970"/>
    <n v="148.49999999999955"/>
    <x v="14"/>
  </r>
  <r>
    <x v="102"/>
    <s v="Gupta Enterprises"/>
    <x v="3"/>
    <n v="15"/>
    <n v="819.83999999999992"/>
    <n v="12297.599999999999"/>
    <n v="780.8"/>
    <n v="11712"/>
    <n v="585.59999999999854"/>
    <x v="14"/>
  </r>
  <r>
    <x v="103"/>
    <s v="Yash Furniture"/>
    <x v="19"/>
    <n v="6"/>
    <n v="415.79999999999995"/>
    <n v="2494.7999999999997"/>
    <n v="396"/>
    <n v="2376"/>
    <n v="118.79999999999973"/>
    <x v="14"/>
  </r>
  <r>
    <x v="103"/>
    <s v="Yash Furniture"/>
    <x v="6"/>
    <n v="6"/>
    <n v="882"/>
    <n v="5292"/>
    <n v="840"/>
    <n v="5040"/>
    <n v="252"/>
    <x v="14"/>
  </r>
  <r>
    <x v="103"/>
    <s v="Yash Furniture"/>
    <x v="14"/>
    <n v="10"/>
    <n v="927.36"/>
    <n v="9273.6"/>
    <n v="883.19999999999993"/>
    <n v="8832"/>
    <n v="441.60000000000036"/>
    <x v="14"/>
  </r>
  <r>
    <x v="103"/>
    <s v="Ramesh Singh"/>
    <x v="1"/>
    <n v="10"/>
    <n v="1236.48"/>
    <n v="12364.8"/>
    <n v="1177.5999999999999"/>
    <n v="11776"/>
    <n v="588.79999999999927"/>
    <x v="14"/>
  </r>
  <r>
    <x v="103"/>
    <s v="Ramesh Singh"/>
    <x v="14"/>
    <n v="15"/>
    <n v="927.36"/>
    <n v="13910.4"/>
    <n v="883.19999999999993"/>
    <n v="13247.999999999998"/>
    <n v="662.40000000000146"/>
    <x v="14"/>
  </r>
  <r>
    <x v="103"/>
    <s v="Ramesh Singh"/>
    <x v="2"/>
    <n v="5"/>
    <n v="614.87999999999988"/>
    <n v="3074.3999999999996"/>
    <n v="585.59999999999991"/>
    <n v="2927.9999999999995"/>
    <n v="146.40000000000009"/>
    <x v="14"/>
  </r>
  <r>
    <x v="104"/>
    <s v="Bablu Rai"/>
    <x v="14"/>
    <n v="4"/>
    <n v="927.36"/>
    <n v="3709.44"/>
    <n v="883.19999999999993"/>
    <n v="3532.7999999999997"/>
    <n v="176.64000000000033"/>
    <x v="14"/>
  </r>
  <r>
    <x v="104"/>
    <s v="Bablu Rai"/>
    <x v="21"/>
    <n v="4"/>
    <n v="695.52"/>
    <n v="2782.08"/>
    <n v="662.4"/>
    <n v="2649.6"/>
    <n v="132.48000000000002"/>
    <x v="14"/>
  </r>
  <r>
    <x v="104"/>
    <s v="Bablu Rai"/>
    <x v="1"/>
    <n v="3"/>
    <n v="1236.48"/>
    <n v="3709.44"/>
    <n v="1177.5999999999999"/>
    <n v="3532.7999999999997"/>
    <n v="176.64000000000033"/>
    <x v="14"/>
  </r>
  <r>
    <x v="104"/>
    <s v="Bablu Rai"/>
    <x v="17"/>
    <n v="5"/>
    <n v="756"/>
    <n v="3780"/>
    <n v="720"/>
    <n v="3600"/>
    <n v="180"/>
    <x v="14"/>
  </r>
  <r>
    <x v="104"/>
    <s v="Bablu Rai"/>
    <x v="23"/>
    <n v="5"/>
    <n v="567"/>
    <n v="2835"/>
    <n v="540"/>
    <n v="2700"/>
    <n v="135"/>
    <x v="14"/>
  </r>
  <r>
    <x v="104"/>
    <s v="Bablu Rai"/>
    <x v="7"/>
    <n v="3"/>
    <n v="1008"/>
    <n v="3024"/>
    <n v="960"/>
    <n v="2880"/>
    <n v="144"/>
    <x v="14"/>
  </r>
  <r>
    <x v="104"/>
    <s v="Bablu Rai"/>
    <x v="2"/>
    <n v="5"/>
    <n v="614.87999999999988"/>
    <n v="3074.3999999999996"/>
    <n v="585.59999999999991"/>
    <n v="2927.9999999999995"/>
    <n v="146.40000000000009"/>
    <x v="14"/>
  </r>
  <r>
    <x v="104"/>
    <s v="Bablu Rai"/>
    <x v="10"/>
    <n v="5"/>
    <n v="461.15999999999997"/>
    <n v="2305.7999999999997"/>
    <n v="439.2"/>
    <n v="2196"/>
    <n v="109.79999999999973"/>
    <x v="14"/>
  </r>
  <r>
    <x v="104"/>
    <s v="Bablu Rai"/>
    <x v="11"/>
    <n v="6"/>
    <n v="1108.8000000000002"/>
    <n v="6652.8000000000011"/>
    <n v="1056"/>
    <n v="6336"/>
    <n v="316.80000000000109"/>
    <x v="14"/>
  </r>
  <r>
    <x v="104"/>
    <s v="Bablu Rai"/>
    <x v="12"/>
    <n v="5"/>
    <n v="831.6"/>
    <n v="4158"/>
    <n v="792"/>
    <n v="3960"/>
    <n v="198"/>
    <x v="14"/>
  </r>
  <r>
    <x v="105"/>
    <s v="Kushwaha Furniture"/>
    <x v="3"/>
    <n v="2"/>
    <n v="819.83999999999992"/>
    <n v="1639.6799999999998"/>
    <n v="780.8"/>
    <n v="1561.6"/>
    <n v="78.079999999999927"/>
    <x v="14"/>
  </r>
  <r>
    <x v="105"/>
    <s v="Kushwaha Furniture"/>
    <x v="10"/>
    <n v="2"/>
    <n v="461.15999999999997"/>
    <n v="922.31999999999994"/>
    <n v="439.2"/>
    <n v="878.4"/>
    <n v="43.919999999999959"/>
    <x v="14"/>
  </r>
  <r>
    <x v="105"/>
    <s v="Kushwaha Furniture"/>
    <x v="21"/>
    <n v="1"/>
    <n v="695.52"/>
    <n v="695.52"/>
    <n v="662.4"/>
    <n v="662.4"/>
    <n v="33.120000000000005"/>
    <x v="14"/>
  </r>
  <r>
    <x v="105"/>
    <s v="Kushwaha Furniture"/>
    <x v="1"/>
    <n v="5"/>
    <n v="1236.48"/>
    <n v="6182.4"/>
    <n v="1177.5999999999999"/>
    <n v="5888"/>
    <n v="294.39999999999964"/>
    <x v="14"/>
  </r>
  <r>
    <x v="105"/>
    <s v="Kushwaha Furniture"/>
    <x v="23"/>
    <n v="3"/>
    <n v="567"/>
    <n v="1701"/>
    <n v="540"/>
    <n v="1620"/>
    <n v="81"/>
    <x v="14"/>
  </r>
  <r>
    <x v="105"/>
    <s v="Kushwaha Furniture"/>
    <x v="13"/>
    <n v="6"/>
    <n v="311.84999999999997"/>
    <n v="1871.1"/>
    <n v="297"/>
    <n v="1782"/>
    <n v="89.099999999999909"/>
    <x v="14"/>
  </r>
  <r>
    <x v="105"/>
    <s v="Ram Furniture"/>
    <x v="14"/>
    <n v="3"/>
    <n v="927.36"/>
    <n v="2782.08"/>
    <n v="883.19999999999993"/>
    <n v="2649.6"/>
    <n v="132.48000000000002"/>
    <x v="14"/>
  </r>
  <r>
    <x v="105"/>
    <s v="Ram Furniture"/>
    <x v="7"/>
    <n v="1"/>
    <n v="1008"/>
    <n v="1008"/>
    <n v="960"/>
    <n v="960"/>
    <n v="48"/>
    <x v="14"/>
  </r>
  <r>
    <x v="105"/>
    <s v="Ram Furniture"/>
    <x v="8"/>
    <n v="1"/>
    <n v="717.3599999999999"/>
    <n v="717.3599999999999"/>
    <n v="683.19999999999993"/>
    <n v="683.19999999999993"/>
    <n v="34.159999999999968"/>
    <x v="14"/>
  </r>
  <r>
    <x v="106"/>
    <s v="Bharat Plywood"/>
    <x v="7"/>
    <n v="10"/>
    <n v="1008"/>
    <n v="10080"/>
    <n v="960"/>
    <n v="9600"/>
    <n v="480"/>
    <x v="15"/>
  </r>
  <r>
    <x v="106"/>
    <s v="Bharat Plywood"/>
    <x v="16"/>
    <n v="1"/>
    <n v="661.5"/>
    <n v="661.5"/>
    <n v="630"/>
    <n v="630"/>
    <n v="31.5"/>
    <x v="15"/>
  </r>
  <r>
    <x v="106"/>
    <s v="Kisan Plywood"/>
    <x v="1"/>
    <n v="14"/>
    <n v="1236.48"/>
    <n v="17310.72"/>
    <n v="1177.5999999999999"/>
    <n v="16486.399999999998"/>
    <n v="824.32000000000335"/>
    <x v="15"/>
  </r>
  <r>
    <x v="106"/>
    <s v="Kisan Plywood"/>
    <x v="7"/>
    <n v="5"/>
    <n v="1008"/>
    <n v="5040"/>
    <n v="960"/>
    <n v="4800"/>
    <n v="240"/>
    <x v="15"/>
  </r>
  <r>
    <x v="106"/>
    <s v="Kisan Plywood"/>
    <x v="17"/>
    <n v="10"/>
    <n v="756"/>
    <n v="7560"/>
    <n v="720"/>
    <n v="7200"/>
    <n v="360"/>
    <x v="15"/>
  </r>
  <r>
    <x v="106"/>
    <s v="Kisan Plywood"/>
    <x v="8"/>
    <n v="5"/>
    <n v="717.3599999999999"/>
    <n v="3586.7999999999993"/>
    <n v="683.19999999999993"/>
    <n v="3415.9999999999995"/>
    <n v="170.79999999999973"/>
    <x v="15"/>
  </r>
  <r>
    <x v="107"/>
    <s v="Vishal Plywood"/>
    <x v="1"/>
    <n v="20"/>
    <n v="1236.48"/>
    <n v="24729.599999999999"/>
    <n v="1177.5999999999999"/>
    <n v="23552"/>
    <n v="1177.5999999999985"/>
    <x v="15"/>
  </r>
  <r>
    <x v="107"/>
    <s v="Vishal Plywood"/>
    <x v="3"/>
    <n v="13"/>
    <n v="819.83999999999992"/>
    <n v="10657.919999999998"/>
    <n v="780.8"/>
    <n v="10150.4"/>
    <n v="507.51999999999862"/>
    <x v="15"/>
  </r>
  <r>
    <x v="107"/>
    <s v="Ramesh Singh"/>
    <x v="14"/>
    <n v="5"/>
    <n v="927.36"/>
    <n v="4636.8"/>
    <n v="883.19999999999993"/>
    <n v="4416"/>
    <n v="220.80000000000018"/>
    <x v="15"/>
  </r>
  <r>
    <x v="107"/>
    <s v="Ramesh Singh"/>
    <x v="1"/>
    <n v="10"/>
    <n v="1236.48"/>
    <n v="12364.8"/>
    <n v="1177.5999999999999"/>
    <n v="11776"/>
    <n v="588.79999999999927"/>
    <x v="15"/>
  </r>
  <r>
    <x v="107"/>
    <s v="Ramesh Singh"/>
    <x v="3"/>
    <n v="5"/>
    <n v="819.83999999999992"/>
    <n v="4099.2"/>
    <n v="780.8"/>
    <n v="3904"/>
    <n v="195.19999999999982"/>
    <x v="15"/>
  </r>
  <r>
    <x v="108"/>
    <s v="Khan Furniture"/>
    <x v="14"/>
    <n v="2"/>
    <n v="927.36"/>
    <n v="1854.72"/>
    <n v="883.19999999999993"/>
    <n v="1766.3999999999999"/>
    <n v="88.320000000000164"/>
    <x v="15"/>
  </r>
  <r>
    <x v="108"/>
    <s v="Khan Furniture"/>
    <x v="21"/>
    <n v="10"/>
    <n v="695.52"/>
    <n v="6955.2"/>
    <n v="662.4"/>
    <n v="6624"/>
    <n v="331.19999999999982"/>
    <x v="15"/>
  </r>
  <r>
    <x v="108"/>
    <s v="Khan Furniture"/>
    <x v="17"/>
    <n v="5"/>
    <n v="756"/>
    <n v="3780"/>
    <n v="720"/>
    <n v="3600"/>
    <n v="180"/>
    <x v="15"/>
  </r>
  <r>
    <x v="108"/>
    <s v="Khan Furniture"/>
    <x v="23"/>
    <n v="14"/>
    <n v="567"/>
    <n v="7938"/>
    <n v="540"/>
    <n v="7560"/>
    <n v="378"/>
    <x v="15"/>
  </r>
  <r>
    <x v="108"/>
    <s v="Khan Furniture"/>
    <x v="16"/>
    <n v="4"/>
    <n v="661.5"/>
    <n v="2646"/>
    <n v="630"/>
    <n v="2520"/>
    <n v="126"/>
    <x v="15"/>
  </r>
  <r>
    <x v="108"/>
    <s v="Khan Furniture"/>
    <x v="6"/>
    <n v="2"/>
    <n v="882"/>
    <n v="1764"/>
    <n v="840"/>
    <n v="1680"/>
    <n v="84"/>
    <x v="15"/>
  </r>
  <r>
    <x v="108"/>
    <s v="Khan Furniture"/>
    <x v="2"/>
    <n v="10"/>
    <n v="614.87999999999988"/>
    <n v="6148.7999999999993"/>
    <n v="585.59999999999991"/>
    <n v="5855.9999999999991"/>
    <n v="292.80000000000018"/>
    <x v="15"/>
  </r>
  <r>
    <x v="108"/>
    <s v="Khan Furniture"/>
    <x v="10"/>
    <n v="20"/>
    <n v="461.15999999999997"/>
    <n v="9223.1999999999989"/>
    <n v="439.2"/>
    <n v="8784"/>
    <n v="439.19999999999891"/>
    <x v="15"/>
  </r>
  <r>
    <x v="108"/>
    <s v="Khan Furniture"/>
    <x v="9"/>
    <n v="4"/>
    <n v="538.02"/>
    <n v="2152.08"/>
    <n v="512.4"/>
    <n v="2049.6"/>
    <n v="102.48000000000002"/>
    <x v="15"/>
  </r>
  <r>
    <x v="109"/>
    <s v="Jyoti Furniture"/>
    <x v="14"/>
    <n v="2"/>
    <n v="927.36"/>
    <n v="1854.72"/>
    <n v="883.19999999999993"/>
    <n v="1766.3999999999999"/>
    <n v="88.320000000000164"/>
    <x v="15"/>
  </r>
  <r>
    <x v="109"/>
    <s v="Jyoti Furniture"/>
    <x v="21"/>
    <n v="2"/>
    <n v="695.52"/>
    <n v="1391.04"/>
    <n v="662.4"/>
    <n v="1324.8"/>
    <n v="66.240000000000009"/>
    <x v="15"/>
  </r>
  <r>
    <x v="109"/>
    <s v="Jyoti Furniture"/>
    <x v="11"/>
    <n v="1"/>
    <n v="1108.8000000000002"/>
    <n v="1108.8000000000002"/>
    <n v="1056"/>
    <n v="1056"/>
    <n v="52.800000000000182"/>
    <x v="15"/>
  </r>
  <r>
    <x v="109"/>
    <s v="Jyoti Furniture"/>
    <x v="12"/>
    <n v="1"/>
    <n v="831.6"/>
    <n v="831.6"/>
    <n v="792"/>
    <n v="792"/>
    <n v="39.600000000000023"/>
    <x v="15"/>
  </r>
  <r>
    <x v="109"/>
    <s v="Jyoti Furniture"/>
    <x v="17"/>
    <n v="3"/>
    <n v="756"/>
    <n v="2268"/>
    <n v="720"/>
    <n v="2160"/>
    <n v="108"/>
    <x v="15"/>
  </r>
  <r>
    <x v="109"/>
    <s v="Jyoti Furniture"/>
    <x v="23"/>
    <n v="3"/>
    <n v="567"/>
    <n v="1701"/>
    <n v="540"/>
    <n v="1620"/>
    <n v="81"/>
    <x v="15"/>
  </r>
  <r>
    <x v="109"/>
    <s v="Jyoti Furniture"/>
    <x v="10"/>
    <n v="2"/>
    <n v="461.15999999999997"/>
    <n v="922.31999999999994"/>
    <n v="439.2"/>
    <n v="878.4"/>
    <n v="43.919999999999959"/>
    <x v="15"/>
  </r>
  <r>
    <x v="109"/>
    <s v="Jyoti Furniture"/>
    <x v="10"/>
    <n v="1"/>
    <n v="461.15999999999997"/>
    <n v="461.15999999999997"/>
    <n v="439.2"/>
    <n v="439.2"/>
    <n v="21.95999999999998"/>
    <x v="15"/>
  </r>
  <r>
    <x v="110"/>
    <s v="Parwej Ansari"/>
    <x v="14"/>
    <n v="15"/>
    <n v="927.36"/>
    <n v="13910.4"/>
    <n v="883.19999999999993"/>
    <n v="13247.999999999998"/>
    <n v="662.40000000000146"/>
    <x v="15"/>
  </r>
  <r>
    <x v="110"/>
    <s v="Parwej Ansari"/>
    <x v="21"/>
    <n v="10"/>
    <n v="695.52"/>
    <n v="6955.2"/>
    <n v="662.4"/>
    <n v="6624"/>
    <n v="331.19999999999982"/>
    <x v="15"/>
  </r>
  <r>
    <x v="110"/>
    <s v="Parwej Ansari"/>
    <x v="17"/>
    <n v="15"/>
    <n v="756"/>
    <n v="11340"/>
    <n v="720"/>
    <n v="10800"/>
    <n v="540"/>
    <x v="15"/>
  </r>
  <r>
    <x v="110"/>
    <s v="Parwej Ansari"/>
    <x v="23"/>
    <n v="5"/>
    <n v="567"/>
    <n v="2835"/>
    <n v="540"/>
    <n v="2700"/>
    <n v="135"/>
    <x v="15"/>
  </r>
  <r>
    <x v="110"/>
    <s v="Parwej Ansari"/>
    <x v="1"/>
    <n v="5"/>
    <n v="1236.48"/>
    <n v="6182.4"/>
    <n v="1177.5999999999999"/>
    <n v="5888"/>
    <n v="294.39999999999964"/>
    <x v="15"/>
  </r>
  <r>
    <x v="110"/>
    <s v="Kushwaha Furniture"/>
    <x v="14"/>
    <n v="10"/>
    <n v="927.36"/>
    <n v="9273.6"/>
    <n v="883.19999999999993"/>
    <n v="8832"/>
    <n v="441.60000000000036"/>
    <x v="15"/>
  </r>
  <r>
    <x v="110"/>
    <s v="Kushwaha Furniture"/>
    <x v="21"/>
    <n v="8"/>
    <n v="695.52"/>
    <n v="5564.16"/>
    <n v="662.4"/>
    <n v="5299.2"/>
    <n v="264.96000000000004"/>
    <x v="15"/>
  </r>
  <r>
    <x v="110"/>
    <s v="Kushwaha Furniture"/>
    <x v="17"/>
    <n v="10"/>
    <n v="756"/>
    <n v="7560"/>
    <n v="720"/>
    <n v="7200"/>
    <n v="360"/>
    <x v="15"/>
  </r>
  <r>
    <x v="110"/>
    <s v="Kushwaha Furniture"/>
    <x v="23"/>
    <n v="6"/>
    <n v="567"/>
    <n v="3402"/>
    <n v="540"/>
    <n v="3240"/>
    <n v="162"/>
    <x v="15"/>
  </r>
  <r>
    <x v="110"/>
    <s v="Kushwaha Furniture"/>
    <x v="7"/>
    <n v="10"/>
    <n v="1008"/>
    <n v="10080"/>
    <n v="960"/>
    <n v="9600"/>
    <n v="480"/>
    <x v="15"/>
  </r>
  <r>
    <x v="110"/>
    <s v="Kushwaha Furniture"/>
    <x v="3"/>
    <n v="5"/>
    <n v="819.83999999999992"/>
    <n v="4099.2"/>
    <n v="780.8"/>
    <n v="3904"/>
    <n v="195.19999999999982"/>
    <x v="15"/>
  </r>
  <r>
    <x v="110"/>
    <s v="Kushwaha Furniture"/>
    <x v="10"/>
    <n v="8"/>
    <n v="461.15999999999997"/>
    <n v="3689.2799999999997"/>
    <n v="439.2"/>
    <n v="3513.6"/>
    <n v="175.67999999999984"/>
    <x v="15"/>
  </r>
  <r>
    <x v="110"/>
    <s v="Kushwaha Furniture"/>
    <x v="1"/>
    <n v="4"/>
    <n v="1236.48"/>
    <n v="4945.92"/>
    <n v="1177.5999999999999"/>
    <n v="4710.3999999999996"/>
    <n v="235.52000000000044"/>
    <x v="15"/>
  </r>
  <r>
    <x v="111"/>
    <s v="Kisan Plywood"/>
    <x v="6"/>
    <n v="5"/>
    <n v="882"/>
    <n v="4410"/>
    <n v="840"/>
    <n v="4200"/>
    <n v="210"/>
    <x v="15"/>
  </r>
  <r>
    <x v="111"/>
    <s v="Kisan Plywood"/>
    <x v="14"/>
    <n v="8"/>
    <n v="927.36"/>
    <n v="7418.88"/>
    <n v="883.19999999999993"/>
    <n v="7065.5999999999995"/>
    <n v="353.28000000000065"/>
    <x v="15"/>
  </r>
  <r>
    <x v="111"/>
    <s v="Kisan Plywood"/>
    <x v="1"/>
    <n v="2"/>
    <n v="1236.48"/>
    <n v="2472.96"/>
    <n v="1177.5999999999999"/>
    <n v="2355.1999999999998"/>
    <n v="117.76000000000022"/>
    <x v="15"/>
  </r>
  <r>
    <x v="111"/>
    <s v="Kisan Plywood"/>
    <x v="3"/>
    <n v="4"/>
    <n v="819.83999999999992"/>
    <n v="3279.3599999999997"/>
    <n v="780.8"/>
    <n v="3123.2"/>
    <n v="156.15999999999985"/>
    <x v="15"/>
  </r>
  <r>
    <x v="111"/>
    <s v="Kisan Plywood"/>
    <x v="13"/>
    <n v="3"/>
    <n v="311.84999999999997"/>
    <n v="935.55"/>
    <n v="297"/>
    <n v="891"/>
    <n v="44.549999999999955"/>
    <x v="15"/>
  </r>
  <r>
    <x v="111"/>
    <s v="Kisan Plywood"/>
    <x v="19"/>
    <n v="2"/>
    <n v="415.79999999999995"/>
    <n v="831.59999999999991"/>
    <n v="396"/>
    <n v="792"/>
    <n v="39.599999999999909"/>
    <x v="15"/>
  </r>
  <r>
    <x v="111"/>
    <s v="Kisan Plywood"/>
    <x v="4"/>
    <n v="2"/>
    <n v="554.4"/>
    <n v="1108.8"/>
    <n v="528"/>
    <n v="1056"/>
    <n v="52.799999999999955"/>
    <x v="15"/>
  </r>
  <r>
    <x v="112"/>
    <s v="Algu Sharma"/>
    <x v="0"/>
    <n v="2"/>
    <n v="1478.4"/>
    <n v="2956.8"/>
    <n v="1408"/>
    <n v="2816"/>
    <n v="140.80000000000018"/>
    <x v="15"/>
  </r>
  <r>
    <x v="112"/>
    <s v="Algu Sharma"/>
    <x v="1"/>
    <n v="3"/>
    <n v="1236.48"/>
    <n v="3709.44"/>
    <n v="1177.5999999999999"/>
    <n v="3532.7999999999997"/>
    <n v="176.64000000000033"/>
    <x v="15"/>
  </r>
  <r>
    <x v="112"/>
    <s v="Algu Sharma"/>
    <x v="21"/>
    <n v="1"/>
    <n v="695.52"/>
    <n v="695.52"/>
    <n v="662.4"/>
    <n v="662.4"/>
    <n v="33.120000000000005"/>
    <x v="15"/>
  </r>
  <r>
    <x v="112"/>
    <s v="Algu Sharma"/>
    <x v="6"/>
    <n v="4"/>
    <n v="882"/>
    <n v="3528"/>
    <n v="840"/>
    <n v="3360"/>
    <n v="168"/>
    <x v="15"/>
  </r>
  <r>
    <x v="112"/>
    <s v="Sanjay Rai"/>
    <x v="7"/>
    <n v="10"/>
    <n v="1008"/>
    <n v="10080"/>
    <n v="960"/>
    <n v="9600"/>
    <n v="480"/>
    <x v="15"/>
  </r>
  <r>
    <x v="112"/>
    <s v="Sanjay Rai"/>
    <x v="4"/>
    <n v="2"/>
    <n v="554.4"/>
    <n v="1108.8"/>
    <n v="528"/>
    <n v="1056"/>
    <n v="52.799999999999955"/>
    <x v="15"/>
  </r>
  <r>
    <x v="113"/>
    <s v="Chandan Singh"/>
    <x v="1"/>
    <n v="2"/>
    <n v="1236.48"/>
    <n v="2472.96"/>
    <n v="1177.5999999999999"/>
    <n v="2355.1999999999998"/>
    <n v="117.76000000000022"/>
    <x v="16"/>
  </r>
  <r>
    <x v="113"/>
    <s v="Chandan Singh"/>
    <x v="16"/>
    <n v="5"/>
    <n v="661.5"/>
    <n v="3307.5"/>
    <n v="630"/>
    <n v="3150"/>
    <n v="157.5"/>
    <x v="16"/>
  </r>
  <r>
    <x v="113"/>
    <s v="Chandan Singh"/>
    <x v="17"/>
    <n v="4"/>
    <n v="756"/>
    <n v="3024"/>
    <n v="720"/>
    <n v="2880"/>
    <n v="144"/>
    <x v="16"/>
  </r>
  <r>
    <x v="113"/>
    <s v="Upendra Sharma"/>
    <x v="14"/>
    <n v="4"/>
    <n v="927.36"/>
    <n v="3709.44"/>
    <n v="883.19999999999993"/>
    <n v="3532.7999999999997"/>
    <n v="176.64000000000033"/>
    <x v="16"/>
  </r>
  <r>
    <x v="113"/>
    <s v="Upendra Sharma"/>
    <x v="10"/>
    <n v="6"/>
    <n v="461.15999999999997"/>
    <n v="2766.96"/>
    <n v="439.2"/>
    <n v="2635.2"/>
    <n v="131.76000000000022"/>
    <x v="16"/>
  </r>
  <r>
    <x v="114"/>
    <s v="Yash Furniture"/>
    <x v="18"/>
    <n v="6"/>
    <n v="811.44"/>
    <n v="4868.6400000000003"/>
    <n v="772.8"/>
    <n v="4636.7999999999993"/>
    <n v="231.84000000000106"/>
    <x v="16"/>
  </r>
  <r>
    <x v="114"/>
    <s v="Yash Furniture"/>
    <x v="21"/>
    <n v="10"/>
    <n v="695.52"/>
    <n v="6955.2"/>
    <n v="662.4"/>
    <n v="6624"/>
    <n v="331.19999999999982"/>
    <x v="16"/>
  </r>
  <r>
    <x v="114"/>
    <s v="Yash Furniture"/>
    <x v="14"/>
    <n v="6"/>
    <n v="927.36"/>
    <n v="5564.16"/>
    <n v="883.19999999999993"/>
    <n v="5299.2"/>
    <n v="264.96000000000004"/>
    <x v="16"/>
  </r>
  <r>
    <x v="114"/>
    <s v="Yash Furniture"/>
    <x v="17"/>
    <n v="6"/>
    <n v="756"/>
    <n v="4536"/>
    <n v="720"/>
    <n v="4320"/>
    <n v="216"/>
    <x v="16"/>
  </r>
  <r>
    <x v="114"/>
    <s v="Yash Furniture"/>
    <x v="2"/>
    <n v="6"/>
    <n v="614.87999999999988"/>
    <n v="3689.2799999999993"/>
    <n v="585.59999999999991"/>
    <n v="3513.5999999999995"/>
    <n v="175.67999999999984"/>
    <x v="16"/>
  </r>
  <r>
    <x v="114"/>
    <s v="Yash Furniture"/>
    <x v="19"/>
    <n v="10"/>
    <n v="415.79999999999995"/>
    <n v="4158"/>
    <n v="396"/>
    <n v="3960"/>
    <n v="198"/>
    <x v="16"/>
  </r>
  <r>
    <x v="114"/>
    <s v="Yash Furniture"/>
    <x v="13"/>
    <n v="10"/>
    <n v="311.84999999999997"/>
    <n v="3118.4999999999995"/>
    <n v="297"/>
    <n v="2970"/>
    <n v="148.49999999999955"/>
    <x v="16"/>
  </r>
  <r>
    <x v="115"/>
    <s v="Ramesh Singh"/>
    <x v="1"/>
    <n v="20"/>
    <n v="1236.48"/>
    <n v="24729.599999999999"/>
    <n v="1177.5999999999999"/>
    <n v="23552"/>
    <n v="1177.5999999999985"/>
    <x v="16"/>
  </r>
  <r>
    <x v="115"/>
    <s v="Ramesh Singh"/>
    <x v="14"/>
    <n v="15"/>
    <n v="927.36"/>
    <n v="13910.4"/>
    <n v="883.19999999999993"/>
    <n v="13247.999999999998"/>
    <n v="662.40000000000146"/>
    <x v="16"/>
  </r>
  <r>
    <x v="115"/>
    <s v="Ramesh Singh"/>
    <x v="16"/>
    <n v="10"/>
    <n v="661.5"/>
    <n v="6615"/>
    <n v="630"/>
    <n v="6300"/>
    <n v="315"/>
    <x v="16"/>
  </r>
  <r>
    <x v="115"/>
    <s v="Ramesh Singh"/>
    <x v="2"/>
    <n v="5"/>
    <n v="614.87999999999988"/>
    <n v="3074.3999999999996"/>
    <n v="585.59999999999991"/>
    <n v="2927.9999999999995"/>
    <n v="146.40000000000009"/>
    <x v="16"/>
  </r>
  <r>
    <x v="115"/>
    <s v="Arif Ansari"/>
    <x v="21"/>
    <n v="6"/>
    <n v="695.52"/>
    <n v="4173.12"/>
    <n v="662.4"/>
    <n v="3974.3999999999996"/>
    <n v="198.72000000000025"/>
    <x v="16"/>
  </r>
  <r>
    <x v="115"/>
    <s v="Arif Ansari"/>
    <x v="22"/>
    <n v="5"/>
    <n v="363.82499999999999"/>
    <n v="1819.125"/>
    <n v="346.5"/>
    <n v="1732.5"/>
    <n v="86.625"/>
    <x v="16"/>
  </r>
  <r>
    <x v="116"/>
    <s v="Kushwaha Furniture"/>
    <x v="14"/>
    <n v="8"/>
    <n v="927.36"/>
    <n v="7418.88"/>
    <n v="883.19999999999993"/>
    <n v="7065.5999999999995"/>
    <n v="353.28000000000065"/>
    <x v="16"/>
  </r>
  <r>
    <x v="116"/>
    <s v="Kushwaha Furniture"/>
    <x v="18"/>
    <n v="4"/>
    <n v="811.44"/>
    <n v="3245.76"/>
    <n v="772.8"/>
    <n v="3091.2"/>
    <n v="154.5600000000004"/>
    <x v="16"/>
  </r>
  <r>
    <x v="116"/>
    <s v="Kushwaha Furniture"/>
    <x v="21"/>
    <n v="5"/>
    <n v="695.52"/>
    <n v="3477.6"/>
    <n v="662.4"/>
    <n v="3312"/>
    <n v="165.59999999999991"/>
    <x v="16"/>
  </r>
  <r>
    <x v="116"/>
    <s v="Kushwaha Furniture"/>
    <x v="17"/>
    <n v="5"/>
    <n v="756"/>
    <n v="3780"/>
    <n v="720"/>
    <n v="3600"/>
    <n v="180"/>
    <x v="16"/>
  </r>
  <r>
    <x v="116"/>
    <s v="Kushwaha Furniture"/>
    <x v="6"/>
    <n v="2"/>
    <n v="882"/>
    <n v="1764"/>
    <n v="840"/>
    <n v="1680"/>
    <n v="84"/>
    <x v="16"/>
  </r>
  <r>
    <x v="116"/>
    <s v="Kushwaha Furniture"/>
    <x v="2"/>
    <n v="5"/>
    <n v="614.87999999999988"/>
    <n v="3074.3999999999996"/>
    <n v="585.59999999999991"/>
    <n v="2927.9999999999995"/>
    <n v="146.40000000000009"/>
    <x v="16"/>
  </r>
  <r>
    <x v="116"/>
    <s v="Kushwaha Furniture"/>
    <x v="19"/>
    <n v="10"/>
    <n v="415.79999999999995"/>
    <n v="4158"/>
    <n v="396"/>
    <n v="3960"/>
    <n v="198"/>
    <x v="16"/>
  </r>
  <r>
    <x v="116"/>
    <s v="Kushwaha Furniture"/>
    <x v="13"/>
    <n v="8"/>
    <n v="311.84999999999997"/>
    <n v="2494.7999999999997"/>
    <n v="297"/>
    <n v="2376"/>
    <n v="118.79999999999973"/>
    <x v="16"/>
  </r>
  <r>
    <x v="117"/>
    <s v="Sabnam Plywood"/>
    <x v="0"/>
    <n v="10"/>
    <n v="1478.4"/>
    <n v="14784"/>
    <n v="1408"/>
    <n v="14080"/>
    <n v="704"/>
    <x v="16"/>
  </r>
  <r>
    <x v="117"/>
    <s v="Sabnam Plywood"/>
    <x v="7"/>
    <n v="4"/>
    <n v="1008"/>
    <n v="4032"/>
    <n v="960"/>
    <n v="3840"/>
    <n v="192"/>
    <x v="16"/>
  </r>
  <r>
    <x v="117"/>
    <s v="Sabnam Plywood"/>
    <x v="23"/>
    <n v="3"/>
    <n v="567"/>
    <n v="1701"/>
    <n v="540"/>
    <n v="1620"/>
    <n v="81"/>
    <x v="16"/>
  </r>
  <r>
    <x v="117"/>
    <s v="Sabnam Plywood"/>
    <x v="17"/>
    <n v="3"/>
    <n v="756"/>
    <n v="2268"/>
    <n v="720"/>
    <n v="2160"/>
    <n v="108"/>
    <x v="16"/>
  </r>
  <r>
    <x v="117"/>
    <s v="Sabnam Plywood"/>
    <x v="6"/>
    <n v="4"/>
    <n v="882"/>
    <n v="3528"/>
    <n v="840"/>
    <n v="3360"/>
    <n v="168"/>
    <x v="16"/>
  </r>
  <r>
    <x v="117"/>
    <s v="Sabnam Plywood"/>
    <x v="9"/>
    <n v="3"/>
    <n v="538.02"/>
    <n v="1614.06"/>
    <n v="512.4"/>
    <n v="1537.1999999999998"/>
    <n v="76.860000000000127"/>
    <x v="16"/>
  </r>
  <r>
    <x v="118"/>
    <s v="Sanjay Rai"/>
    <x v="3"/>
    <n v="15"/>
    <n v="819.83999999999992"/>
    <n v="12297.599999999999"/>
    <n v="780.8"/>
    <n v="11712"/>
    <n v="585.59999999999854"/>
    <x v="16"/>
  </r>
  <r>
    <x v="118"/>
    <s v="Sanjay Rai"/>
    <x v="4"/>
    <n v="2"/>
    <n v="554.4"/>
    <n v="1108.8"/>
    <n v="528"/>
    <n v="1056"/>
    <n v="52.799999999999955"/>
    <x v="16"/>
  </r>
  <r>
    <x v="118"/>
    <s v="Bharat Plywood"/>
    <x v="21"/>
    <n v="14"/>
    <n v="695.52"/>
    <n v="9737.2799999999988"/>
    <n v="662.4"/>
    <n v="9273.6"/>
    <n v="463.67999999999847"/>
    <x v="16"/>
  </r>
  <r>
    <x v="118"/>
    <s v="Bharat Plywood"/>
    <x v="14"/>
    <n v="5"/>
    <n v="927.36"/>
    <n v="4636.8"/>
    <n v="883.19999999999993"/>
    <n v="4416"/>
    <n v="220.80000000000018"/>
    <x v="16"/>
  </r>
  <r>
    <x v="118"/>
    <s v="Bharat Plywood"/>
    <x v="17"/>
    <n v="10"/>
    <n v="756"/>
    <n v="7560"/>
    <n v="720"/>
    <n v="7200"/>
    <n v="360"/>
    <x v="16"/>
  </r>
  <r>
    <x v="118"/>
    <s v="Bharat Plywood"/>
    <x v="13"/>
    <n v="20"/>
    <n v="311.84999999999997"/>
    <n v="6236.9999999999991"/>
    <n v="297"/>
    <n v="5940"/>
    <n v="296.99999999999909"/>
    <x v="16"/>
  </r>
  <r>
    <x v="119"/>
    <s v="Kisan Plywood"/>
    <x v="21"/>
    <n v="3"/>
    <n v="695.52"/>
    <n v="2086.56"/>
    <n v="662.4"/>
    <n v="1987.1999999999998"/>
    <n v="99.360000000000127"/>
    <x v="16"/>
  </r>
  <r>
    <x v="119"/>
    <s v="Kisan Plywood"/>
    <x v="14"/>
    <n v="4"/>
    <n v="927.36"/>
    <n v="3709.44"/>
    <n v="883.19999999999993"/>
    <n v="3532.7999999999997"/>
    <n v="176.64000000000033"/>
    <x v="16"/>
  </r>
  <r>
    <x v="119"/>
    <s v="Kisan Plywood"/>
    <x v="2"/>
    <n v="4"/>
    <n v="614.87999999999988"/>
    <n v="2459.5199999999995"/>
    <n v="585.59999999999991"/>
    <n v="2342.3999999999996"/>
    <n v="117.11999999999989"/>
    <x v="16"/>
  </r>
  <r>
    <x v="119"/>
    <s v="Monu Sharma"/>
    <x v="0"/>
    <n v="8"/>
    <n v="1478.4"/>
    <n v="11827.2"/>
    <n v="1408"/>
    <n v="11264"/>
    <n v="563.20000000000073"/>
    <x v="16"/>
  </r>
  <r>
    <x v="119"/>
    <s v="Monu Sharma"/>
    <x v="4"/>
    <n v="2"/>
    <n v="554.4"/>
    <n v="1108.8"/>
    <n v="528"/>
    <n v="1056"/>
    <n v="52.799999999999955"/>
    <x v="16"/>
  </r>
  <r>
    <x v="119"/>
    <s v="Monu Sharma"/>
    <x v="7"/>
    <n v="1"/>
    <n v="1008"/>
    <n v="1008"/>
    <n v="960"/>
    <n v="960"/>
    <n v="48"/>
    <x v="16"/>
  </r>
  <r>
    <x v="120"/>
    <s v="Salma Tiles"/>
    <x v="1"/>
    <n v="8"/>
    <n v="1236.48"/>
    <n v="9891.84"/>
    <n v="1177.5999999999999"/>
    <n v="9420.7999999999993"/>
    <n v="471.04000000000087"/>
    <x v="17"/>
  </r>
  <r>
    <x v="120"/>
    <s v="Salma Tiles"/>
    <x v="0"/>
    <n v="3"/>
    <n v="1478.4"/>
    <n v="4435.2000000000007"/>
    <n v="1408"/>
    <n v="4224"/>
    <n v="211.20000000000073"/>
    <x v="17"/>
  </r>
  <r>
    <x v="120"/>
    <s v="Salma Tiles"/>
    <x v="5"/>
    <n v="5"/>
    <n v="1081.92"/>
    <n v="5409.6"/>
    <n v="1030.3999999999999"/>
    <n v="5151.9999999999991"/>
    <n v="257.60000000000127"/>
    <x v="17"/>
  </r>
  <r>
    <x v="120"/>
    <s v="Ramesh Singh"/>
    <x v="14"/>
    <n v="35"/>
    <n v="927.36"/>
    <n v="32457.600000000002"/>
    <n v="883.19999999999993"/>
    <n v="30911.999999999996"/>
    <n v="1545.6000000000058"/>
    <x v="17"/>
  </r>
  <r>
    <x v="120"/>
    <s v="Ramesh Singh"/>
    <x v="18"/>
    <n v="8"/>
    <n v="811.44"/>
    <n v="6491.52"/>
    <n v="772.8"/>
    <n v="6182.4"/>
    <n v="309.1200000000008"/>
    <x v="17"/>
  </r>
  <r>
    <x v="120"/>
    <s v="Ramesh Singh"/>
    <x v="9"/>
    <n v="8"/>
    <n v="538.02"/>
    <n v="4304.16"/>
    <n v="512.4"/>
    <n v="4099.2"/>
    <n v="204.96000000000004"/>
    <x v="17"/>
  </r>
  <r>
    <x v="120"/>
    <s v="Ramesh Singh"/>
    <x v="21"/>
    <n v="1"/>
    <n v="695.52"/>
    <n v="695.52"/>
    <n v="662.4"/>
    <n v="662.4"/>
    <n v="33.120000000000005"/>
    <x v="17"/>
  </r>
  <r>
    <x v="121"/>
    <s v="Ram Furniture"/>
    <x v="7"/>
    <n v="20"/>
    <n v="1008"/>
    <n v="20160"/>
    <n v="960"/>
    <n v="19200"/>
    <n v="960"/>
    <x v="17"/>
  </r>
  <r>
    <x v="121"/>
    <s v="Ram Furniture"/>
    <x v="10"/>
    <n v="10"/>
    <n v="461.15999999999997"/>
    <n v="4611.5999999999995"/>
    <n v="439.2"/>
    <n v="4392"/>
    <n v="219.59999999999945"/>
    <x v="17"/>
  </r>
  <r>
    <x v="121"/>
    <s v="Ram Furniture"/>
    <x v="3"/>
    <n v="20"/>
    <n v="819.83999999999992"/>
    <n v="16396.8"/>
    <n v="780.8"/>
    <n v="15616"/>
    <n v="780.79999999999927"/>
    <x v="17"/>
  </r>
  <r>
    <x v="121"/>
    <s v="Bharat Plywood"/>
    <x v="14"/>
    <n v="4"/>
    <n v="927.36"/>
    <n v="3709.44"/>
    <n v="883.19999999999993"/>
    <n v="3532.7999999999997"/>
    <n v="176.64000000000033"/>
    <x v="17"/>
  </r>
  <r>
    <x v="121"/>
    <s v="Bharat Plywood"/>
    <x v="21"/>
    <n v="2"/>
    <n v="695.52"/>
    <n v="1391.04"/>
    <n v="662.4"/>
    <n v="1324.8"/>
    <n v="66.240000000000009"/>
    <x v="17"/>
  </r>
  <r>
    <x v="121"/>
    <s v="Bharat Plywood"/>
    <x v="10"/>
    <n v="3"/>
    <n v="461.15999999999997"/>
    <n v="1383.48"/>
    <n v="439.2"/>
    <n v="1317.6"/>
    <n v="65.880000000000109"/>
    <x v="17"/>
  </r>
  <r>
    <x v="121"/>
    <s v="Bharat Plywood"/>
    <x v="8"/>
    <n v="3"/>
    <n v="717.3599999999999"/>
    <n v="2152.08"/>
    <n v="683.19999999999993"/>
    <n v="2049.6"/>
    <n v="102.48000000000002"/>
    <x v="17"/>
  </r>
  <r>
    <x v="122"/>
    <s v="Yash Furniture"/>
    <x v="1"/>
    <n v="5"/>
    <n v="1236.48"/>
    <n v="6182.4"/>
    <n v="1177.5999999999999"/>
    <n v="5888"/>
    <n v="294.39999999999964"/>
    <x v="17"/>
  </r>
  <r>
    <x v="122"/>
    <s v="Yash Furniture"/>
    <x v="14"/>
    <n v="20"/>
    <n v="927.36"/>
    <n v="18547.2"/>
    <n v="883.19999999999993"/>
    <n v="17664"/>
    <n v="883.20000000000073"/>
    <x v="17"/>
  </r>
  <r>
    <x v="122"/>
    <s v="Yash Furniture"/>
    <x v="21"/>
    <n v="15"/>
    <n v="695.52"/>
    <n v="10432.799999999999"/>
    <n v="662.4"/>
    <n v="9936"/>
    <n v="496.79999999999927"/>
    <x v="17"/>
  </r>
  <r>
    <x v="122"/>
    <s v="Yash Furniture"/>
    <x v="17"/>
    <n v="20"/>
    <n v="756"/>
    <n v="15120"/>
    <n v="720"/>
    <n v="14400"/>
    <n v="720"/>
    <x v="17"/>
  </r>
  <r>
    <x v="122"/>
    <s v="Yash Furniture"/>
    <x v="23"/>
    <n v="20"/>
    <n v="567"/>
    <n v="11340"/>
    <n v="540"/>
    <n v="10800"/>
    <n v="540"/>
    <x v="17"/>
  </r>
  <r>
    <x v="122"/>
    <s v="Parwej Ansari"/>
    <x v="4"/>
    <n v="10"/>
    <n v="554.4"/>
    <n v="5544"/>
    <n v="528"/>
    <n v="5280"/>
    <n v="264"/>
    <x v="17"/>
  </r>
  <r>
    <x v="122"/>
    <s v="Parwej Ansari"/>
    <x v="19"/>
    <n v="20"/>
    <n v="415.79999999999995"/>
    <n v="8316"/>
    <n v="396"/>
    <n v="7920"/>
    <n v="396"/>
    <x v="17"/>
  </r>
  <r>
    <x v="122"/>
    <s v="Parwej Ansari"/>
    <x v="13"/>
    <n v="10"/>
    <n v="311.84999999999997"/>
    <n v="3118.4999999999995"/>
    <n v="297"/>
    <n v="2970"/>
    <n v="148.49999999999955"/>
    <x v="17"/>
  </r>
  <r>
    <x v="122"/>
    <s v="Parwej Ansari"/>
    <x v="3"/>
    <n v="10"/>
    <n v="819.83999999999992"/>
    <n v="8198.4"/>
    <n v="780.8"/>
    <n v="7808"/>
    <n v="390.39999999999964"/>
    <x v="17"/>
  </r>
  <r>
    <x v="122"/>
    <s v="Parwej Ansari"/>
    <x v="2"/>
    <n v="10"/>
    <n v="614.87999999999988"/>
    <n v="6148.7999999999993"/>
    <n v="585.59999999999991"/>
    <n v="5855.9999999999991"/>
    <n v="292.80000000000018"/>
    <x v="17"/>
  </r>
  <r>
    <x v="123"/>
    <s v="Kisan Plywood"/>
    <x v="5"/>
    <n v="2"/>
    <n v="1081.92"/>
    <n v="2163.84"/>
    <n v="1030.3999999999999"/>
    <n v="2060.7999999999997"/>
    <n v="103.04000000000042"/>
    <x v="17"/>
  </r>
  <r>
    <x v="123"/>
    <s v="Kisan Plywood"/>
    <x v="18"/>
    <n v="2"/>
    <n v="811.44"/>
    <n v="1622.88"/>
    <n v="772.8"/>
    <n v="1545.6"/>
    <n v="77.2800000000002"/>
    <x v="17"/>
  </r>
  <r>
    <x v="123"/>
    <s v="Kisan Plywood"/>
    <x v="21"/>
    <n v="10"/>
    <n v="695.52"/>
    <n v="6955.2"/>
    <n v="662.4"/>
    <n v="6624"/>
    <n v="331.19999999999982"/>
    <x v="17"/>
  </r>
  <r>
    <x v="123"/>
    <s v="Kisan Plywood"/>
    <x v="14"/>
    <n v="10"/>
    <n v="927.36"/>
    <n v="9273.6"/>
    <n v="883.19999999999993"/>
    <n v="8832"/>
    <n v="441.60000000000036"/>
    <x v="17"/>
  </r>
  <r>
    <x v="123"/>
    <s v="Kisan Plywood"/>
    <x v="17"/>
    <n v="5"/>
    <n v="756"/>
    <n v="3780"/>
    <n v="720"/>
    <n v="3600"/>
    <n v="180"/>
    <x v="17"/>
  </r>
  <r>
    <x v="123"/>
    <s v="Kisan Plywood"/>
    <x v="23"/>
    <n v="10"/>
    <n v="567"/>
    <n v="5670"/>
    <n v="540"/>
    <n v="5400"/>
    <n v="270"/>
    <x v="17"/>
  </r>
  <r>
    <x v="123"/>
    <s v="Kisan Plywood"/>
    <x v="6"/>
    <n v="2"/>
    <n v="882"/>
    <n v="1764"/>
    <n v="840"/>
    <n v="1680"/>
    <n v="84"/>
    <x v="17"/>
  </r>
  <r>
    <x v="123"/>
    <s v="Kisan Plywood"/>
    <x v="16"/>
    <n v="2"/>
    <n v="661.5"/>
    <n v="1323"/>
    <n v="630"/>
    <n v="1260"/>
    <n v="63"/>
    <x v="17"/>
  </r>
  <r>
    <x v="123"/>
    <s v="Kisan Plywood"/>
    <x v="2"/>
    <n v="7"/>
    <n v="614.87999999999988"/>
    <n v="4304.1599999999989"/>
    <n v="585.59999999999991"/>
    <n v="4099.1999999999989"/>
    <n v="204.96000000000004"/>
    <x v="17"/>
  </r>
  <r>
    <x v="123"/>
    <s v="Kisan Plywood"/>
    <x v="19"/>
    <n v="7"/>
    <n v="415.79999999999995"/>
    <n v="2910.5999999999995"/>
    <n v="396"/>
    <n v="2772"/>
    <n v="138.59999999999945"/>
    <x v="17"/>
  </r>
  <r>
    <x v="124"/>
    <s v="Bharat Plywood"/>
    <x v="4"/>
    <n v="10"/>
    <n v="554.4"/>
    <n v="5544"/>
    <n v="528"/>
    <n v="5280"/>
    <n v="264"/>
    <x v="17"/>
  </r>
  <r>
    <x v="124"/>
    <s v="Bharat Plywood"/>
    <x v="14"/>
    <n v="5"/>
    <n v="927.36"/>
    <n v="4636.8"/>
    <n v="883.19999999999993"/>
    <n v="4416"/>
    <n v="220.80000000000018"/>
    <x v="17"/>
  </r>
  <r>
    <x v="124"/>
    <s v="Kushwaha Furniture"/>
    <x v="21"/>
    <n v="6"/>
    <n v="695.52"/>
    <n v="4173.12"/>
    <n v="662.4"/>
    <n v="3974.3999999999996"/>
    <n v="198.72000000000025"/>
    <x v="17"/>
  </r>
  <r>
    <x v="124"/>
    <s v="Kushwaha Furniture"/>
    <x v="14"/>
    <n v="6"/>
    <n v="927.36"/>
    <n v="5564.16"/>
    <n v="883.19999999999993"/>
    <n v="5299.2"/>
    <n v="264.96000000000004"/>
    <x v="17"/>
  </r>
  <r>
    <x v="124"/>
    <s v="Kushwaha Furniture"/>
    <x v="1"/>
    <n v="3"/>
    <n v="1236.48"/>
    <n v="3709.44"/>
    <n v="1177.5999999999999"/>
    <n v="3532.7999999999997"/>
    <n v="176.64000000000033"/>
    <x v="17"/>
  </r>
  <r>
    <x v="124"/>
    <s v="Kushwaha Furniture"/>
    <x v="2"/>
    <n v="3"/>
    <n v="614.87999999999988"/>
    <n v="1844.6399999999996"/>
    <n v="585.59999999999991"/>
    <n v="1756.7999999999997"/>
    <n v="87.839999999999918"/>
    <x v="17"/>
  </r>
  <r>
    <x v="124"/>
    <s v="Kushwaha Furniture"/>
    <x v="17"/>
    <n v="3"/>
    <n v="756"/>
    <n v="2268"/>
    <n v="720"/>
    <n v="2160"/>
    <n v="108"/>
    <x v="17"/>
  </r>
  <r>
    <x v="124"/>
    <s v="Kushwaha Furniture"/>
    <x v="23"/>
    <n v="3"/>
    <n v="567"/>
    <n v="1701"/>
    <n v="540"/>
    <n v="1620"/>
    <n v="81"/>
    <x v="17"/>
  </r>
  <r>
    <x v="124"/>
    <s v="Kushwaha Furniture"/>
    <x v="11"/>
    <n v="1"/>
    <n v="1108.8000000000002"/>
    <n v="1108.8000000000002"/>
    <n v="1056"/>
    <n v="1056"/>
    <n v="52.800000000000182"/>
    <x v="17"/>
  </r>
  <r>
    <x v="124"/>
    <s v="Kushwaha Furniture"/>
    <x v="12"/>
    <n v="1"/>
    <n v="831.6"/>
    <n v="831.6"/>
    <n v="792"/>
    <n v="792"/>
    <n v="39.600000000000023"/>
    <x v="17"/>
  </r>
  <r>
    <x v="125"/>
    <s v="Ramesh Singh"/>
    <x v="14"/>
    <n v="15"/>
    <n v="927.36"/>
    <n v="13910.4"/>
    <n v="883.19999999999993"/>
    <n v="13247.999999999998"/>
    <n v="662.40000000000146"/>
    <x v="17"/>
  </r>
  <r>
    <x v="125"/>
    <s v="Ramesh Singh"/>
    <x v="3"/>
    <n v="3"/>
    <n v="819.83999999999992"/>
    <n v="2459.5199999999995"/>
    <n v="780.8"/>
    <n v="2342.3999999999996"/>
    <n v="117.11999999999989"/>
    <x v="17"/>
  </r>
  <r>
    <x v="125"/>
    <s v="Ramesh Singh"/>
    <x v="7"/>
    <n v="3"/>
    <n v="1008"/>
    <n v="3024"/>
    <n v="960"/>
    <n v="2880"/>
    <n v="144"/>
    <x v="17"/>
  </r>
  <r>
    <x v="125"/>
    <s v="Chandan Singh"/>
    <x v="17"/>
    <n v="10"/>
    <n v="756"/>
    <n v="7560"/>
    <n v="720"/>
    <n v="7200"/>
    <n v="360"/>
    <x v="17"/>
  </r>
  <r>
    <x v="125"/>
    <s v="Chandan Singh"/>
    <x v="2"/>
    <n v="10"/>
    <n v="614.87999999999988"/>
    <n v="6148.7999999999993"/>
    <n v="585.59999999999991"/>
    <n v="5855.9999999999991"/>
    <n v="292.80000000000018"/>
    <x v="17"/>
  </r>
  <r>
    <x v="125"/>
    <s v="Chandan Singh"/>
    <x v="18"/>
    <n v="6"/>
    <n v="811.44"/>
    <n v="4868.6400000000003"/>
    <n v="772.8"/>
    <n v="4636.7999999999993"/>
    <n v="231.84000000000106"/>
    <x v="17"/>
  </r>
  <r>
    <x v="125"/>
    <s v="Chandan Singh"/>
    <x v="23"/>
    <n v="8"/>
    <n v="567"/>
    <n v="4536"/>
    <n v="540"/>
    <n v="4320"/>
    <n v="216"/>
    <x v="17"/>
  </r>
  <r>
    <x v="125"/>
    <s v="Chandan Singh"/>
    <x v="19"/>
    <n v="5"/>
    <n v="415.79999999999995"/>
    <n v="2079"/>
    <n v="396"/>
    <n v="1980"/>
    <n v="99"/>
    <x v="17"/>
  </r>
  <r>
    <x v="125"/>
    <s v="Chandan Singh"/>
    <x v="20"/>
    <n v="5"/>
    <n v="485.09999999999997"/>
    <n v="2425.5"/>
    <n v="462"/>
    <n v="2310"/>
    <n v="115.5"/>
    <x v="17"/>
  </r>
  <r>
    <x v="125"/>
    <s v="Chandan Singh"/>
    <x v="13"/>
    <n v="5"/>
    <n v="311.84999999999997"/>
    <n v="1559.2499999999998"/>
    <n v="297"/>
    <n v="1485"/>
    <n v="74.249999999999773"/>
    <x v="17"/>
  </r>
  <r>
    <x v="125"/>
    <s v="Chandan Singh"/>
    <x v="21"/>
    <n v="6"/>
    <n v="695.52"/>
    <n v="4173.12"/>
    <n v="662.4"/>
    <n v="3974.3999999999996"/>
    <n v="198.72000000000025"/>
    <x v="17"/>
  </r>
  <r>
    <x v="126"/>
    <s v="Bharat Plywood"/>
    <x v="14"/>
    <n v="4"/>
    <n v="927.36"/>
    <n v="3709.44"/>
    <n v="883.19999999999993"/>
    <n v="3532.7999999999997"/>
    <n v="176.64000000000033"/>
    <x v="17"/>
  </r>
  <r>
    <x v="126"/>
    <s v="Bharat Plywood"/>
    <x v="21"/>
    <n v="2"/>
    <n v="695.52"/>
    <n v="1391.04"/>
    <n v="662.4"/>
    <n v="1324.8"/>
    <n v="66.240000000000009"/>
    <x v="17"/>
  </r>
  <r>
    <x v="126"/>
    <s v="Bharat Plywood"/>
    <x v="10"/>
    <n v="4"/>
    <n v="461.15999999999997"/>
    <n v="1844.6399999999999"/>
    <n v="439.2"/>
    <n v="1756.8"/>
    <n v="87.839999999999918"/>
    <x v="17"/>
  </r>
  <r>
    <x v="126"/>
    <s v="Bharat Plywood"/>
    <x v="8"/>
    <n v="3"/>
    <n v="717.3599999999999"/>
    <n v="2152.08"/>
    <n v="683.19999999999993"/>
    <n v="2049.6"/>
    <n v="102.48000000000002"/>
    <x v="17"/>
  </r>
  <r>
    <x v="126"/>
    <s v="Yash Furniture"/>
    <x v="21"/>
    <n v="4"/>
    <n v="695.52"/>
    <n v="2782.08"/>
    <n v="662.4"/>
    <n v="2649.6"/>
    <n v="132.48000000000002"/>
    <x v="17"/>
  </r>
  <r>
    <x v="126"/>
    <s v="Yash Furniture"/>
    <x v="17"/>
    <n v="6"/>
    <n v="756"/>
    <n v="4536"/>
    <n v="720"/>
    <n v="4320"/>
    <n v="216"/>
    <x v="17"/>
  </r>
  <r>
    <x v="126"/>
    <s v="Yash Furniture"/>
    <x v="23"/>
    <n v="4"/>
    <n v="567"/>
    <n v="2268"/>
    <n v="540"/>
    <n v="2160"/>
    <n v="108"/>
    <x v="17"/>
  </r>
  <r>
    <x v="126"/>
    <s v="Yash Furniture"/>
    <x v="16"/>
    <n v="4"/>
    <n v="661.5"/>
    <n v="2646"/>
    <n v="630"/>
    <n v="2520"/>
    <n v="126"/>
    <x v="17"/>
  </r>
  <r>
    <x v="126"/>
    <s v="Yash Furniture"/>
    <x v="19"/>
    <n v="18"/>
    <n v="415.79999999999995"/>
    <n v="7484.4"/>
    <n v="396"/>
    <n v="7128"/>
    <n v="356.39999999999964"/>
    <x v="17"/>
  </r>
  <r>
    <x v="126"/>
    <s v="Yash Furniture"/>
    <x v="13"/>
    <n v="6"/>
    <n v="311.84999999999997"/>
    <n v="1871.1"/>
    <n v="297"/>
    <n v="1782"/>
    <n v="89.099999999999909"/>
    <x v="17"/>
  </r>
  <r>
    <x v="127"/>
    <s v="Parwej Ansari"/>
    <x v="1"/>
    <n v="5"/>
    <n v="1236.48"/>
    <n v="6182.4"/>
    <n v="1177.5999999999999"/>
    <n v="5888"/>
    <n v="294.39999999999964"/>
    <x v="18"/>
  </r>
  <r>
    <x v="127"/>
    <s v="Parwej Ansari"/>
    <x v="14"/>
    <n v="20"/>
    <n v="927.36"/>
    <n v="18547.2"/>
    <n v="883.19999999999993"/>
    <n v="17664"/>
    <n v="883.20000000000073"/>
    <x v="18"/>
  </r>
  <r>
    <x v="127"/>
    <s v="Parwej Ansari"/>
    <x v="21"/>
    <n v="15"/>
    <n v="695.52"/>
    <n v="10432.799999999999"/>
    <n v="662.4"/>
    <n v="9936"/>
    <n v="496.79999999999927"/>
    <x v="18"/>
  </r>
  <r>
    <x v="127"/>
    <s v="Parwej Ansari"/>
    <x v="17"/>
    <n v="20"/>
    <n v="756"/>
    <n v="15120"/>
    <n v="720"/>
    <n v="14400"/>
    <n v="720"/>
    <x v="18"/>
  </r>
  <r>
    <x v="127"/>
    <s v="Parwej Ansari"/>
    <x v="4"/>
    <n v="10"/>
    <n v="554.4"/>
    <n v="5544"/>
    <n v="528"/>
    <n v="5280"/>
    <n v="264"/>
    <x v="18"/>
  </r>
  <r>
    <x v="127"/>
    <s v="Parwej Ansari"/>
    <x v="19"/>
    <n v="20"/>
    <n v="415.79999999999995"/>
    <n v="8316"/>
    <n v="396"/>
    <n v="7920"/>
    <n v="396"/>
    <x v="18"/>
  </r>
  <r>
    <x v="127"/>
    <s v="Parwej Ansari"/>
    <x v="13"/>
    <n v="10"/>
    <n v="311.84999999999997"/>
    <n v="3118.4999999999995"/>
    <n v="297"/>
    <n v="2970"/>
    <n v="148.49999999999955"/>
    <x v="18"/>
  </r>
  <r>
    <x v="127"/>
    <s v="Parwej Ansari"/>
    <x v="3"/>
    <n v="10"/>
    <n v="819.83999999999992"/>
    <n v="8198.4"/>
    <n v="780.8"/>
    <n v="7808"/>
    <n v="390.39999999999964"/>
    <x v="18"/>
  </r>
  <r>
    <x v="127"/>
    <s v="Parwej Ansari"/>
    <x v="2"/>
    <n v="10"/>
    <n v="614.87999999999988"/>
    <n v="6148.7999999999993"/>
    <n v="585.59999999999991"/>
    <n v="5855.9999999999991"/>
    <n v="292.80000000000018"/>
    <x v="18"/>
  </r>
  <r>
    <x v="128"/>
    <s v="Ram Furniture"/>
    <x v="14"/>
    <n v="8"/>
    <n v="927.36"/>
    <n v="7418.88"/>
    <n v="883.19999999999993"/>
    <n v="7065.5999999999995"/>
    <n v="353.28000000000065"/>
    <x v="18"/>
  </r>
  <r>
    <x v="128"/>
    <s v="Ram Furniture"/>
    <x v="3"/>
    <n v="6"/>
    <n v="819.83999999999992"/>
    <n v="4919.0399999999991"/>
    <n v="780.8"/>
    <n v="4684.7999999999993"/>
    <n v="234.23999999999978"/>
    <x v="18"/>
  </r>
  <r>
    <x v="128"/>
    <s v="Ram Furniture"/>
    <x v="10"/>
    <n v="8"/>
    <n v="461.15999999999997"/>
    <n v="3689.2799999999997"/>
    <n v="439.2"/>
    <n v="3513.6"/>
    <n v="175.67999999999984"/>
    <x v="18"/>
  </r>
  <r>
    <x v="128"/>
    <s v="Satendra Sharma"/>
    <x v="14"/>
    <n v="4"/>
    <n v="927.36"/>
    <n v="3709.44"/>
    <n v="883.19999999999993"/>
    <n v="3532.7999999999997"/>
    <n v="176.64000000000033"/>
    <x v="18"/>
  </r>
  <r>
    <x v="128"/>
    <s v="Satendra Sharma"/>
    <x v="10"/>
    <n v="2"/>
    <n v="461.15999999999997"/>
    <n v="922.31999999999994"/>
    <n v="439.2"/>
    <n v="878.4"/>
    <n v="43.919999999999959"/>
    <x v="18"/>
  </r>
  <r>
    <x v="128"/>
    <s v="Satendra Sharma"/>
    <x v="8"/>
    <n v="1"/>
    <n v="717.3599999999999"/>
    <n v="717.3599999999999"/>
    <n v="683.19999999999993"/>
    <n v="683.19999999999993"/>
    <n v="34.159999999999968"/>
    <x v="18"/>
  </r>
  <r>
    <x v="129"/>
    <s v="Monu Gupta"/>
    <x v="17"/>
    <n v="5"/>
    <n v="756"/>
    <n v="3780"/>
    <n v="720"/>
    <n v="3600"/>
    <n v="180"/>
    <x v="18"/>
  </r>
  <r>
    <x v="129"/>
    <s v="Monu Gupta"/>
    <x v="13"/>
    <n v="5"/>
    <n v="311.84999999999997"/>
    <n v="1559.2499999999998"/>
    <n v="297"/>
    <n v="1485"/>
    <n v="74.249999999999773"/>
    <x v="18"/>
  </r>
  <r>
    <x v="129"/>
    <s v="Monu Gupta"/>
    <x v="2"/>
    <n v="10"/>
    <n v="614.87999999999988"/>
    <n v="6148.7999999999993"/>
    <n v="585.59999999999991"/>
    <n v="5855.9999999999991"/>
    <n v="292.80000000000018"/>
    <x v="18"/>
  </r>
  <r>
    <x v="129"/>
    <s v="Monu Gupta"/>
    <x v="21"/>
    <n v="4"/>
    <n v="695.52"/>
    <n v="2782.08"/>
    <n v="662.4"/>
    <n v="2649.6"/>
    <n v="132.48000000000002"/>
    <x v="18"/>
  </r>
  <r>
    <x v="129"/>
    <s v="Monu Gupta"/>
    <x v="19"/>
    <n v="4"/>
    <n v="415.79999999999995"/>
    <n v="1663.1999999999998"/>
    <n v="396"/>
    <n v="1584"/>
    <n v="79.199999999999818"/>
    <x v="18"/>
  </r>
  <r>
    <x v="129"/>
    <s v="Monu Gupta"/>
    <x v="23"/>
    <n v="6"/>
    <n v="567"/>
    <n v="3402"/>
    <n v="540"/>
    <n v="3240"/>
    <n v="162"/>
    <x v="18"/>
  </r>
  <r>
    <x v="129"/>
    <s v="Monu Gupta"/>
    <x v="1"/>
    <n v="10"/>
    <n v="1236.48"/>
    <n v="12364.8"/>
    <n v="1177.5999999999999"/>
    <n v="11776"/>
    <n v="588.79999999999927"/>
    <x v="18"/>
  </r>
  <r>
    <x v="130"/>
    <s v="Suhail Ansari"/>
    <x v="21"/>
    <n v="2"/>
    <n v="695.52"/>
    <n v="1391.04"/>
    <n v="662.4"/>
    <n v="1324.8"/>
    <n v="66.240000000000009"/>
    <x v="18"/>
  </r>
  <r>
    <x v="130"/>
    <s v="Suhail Ansari"/>
    <x v="23"/>
    <n v="10"/>
    <n v="567"/>
    <n v="5670"/>
    <n v="540"/>
    <n v="5400"/>
    <n v="270"/>
    <x v="18"/>
  </r>
  <r>
    <x v="130"/>
    <s v="Suhail Ansari"/>
    <x v="2"/>
    <n v="8"/>
    <n v="614.87999999999988"/>
    <n v="4919.0399999999991"/>
    <n v="585.59999999999991"/>
    <n v="4684.7999999999993"/>
    <n v="234.23999999999978"/>
    <x v="18"/>
  </r>
  <r>
    <x v="130"/>
    <s v="Suhail Ansari"/>
    <x v="20"/>
    <n v="10"/>
    <n v="485.09999999999997"/>
    <n v="4851"/>
    <n v="462"/>
    <n v="4620"/>
    <n v="231"/>
    <x v="18"/>
  </r>
  <r>
    <x v="130"/>
    <s v="Suhail Ansari"/>
    <x v="13"/>
    <n v="9"/>
    <n v="311.84999999999997"/>
    <n v="2806.6499999999996"/>
    <n v="297"/>
    <n v="2673"/>
    <n v="133.64999999999964"/>
    <x v="18"/>
  </r>
  <r>
    <x v="130"/>
    <s v="Suhail Ansari"/>
    <x v="22"/>
    <n v="10"/>
    <n v="363.82499999999999"/>
    <n v="3638.25"/>
    <n v="346.5"/>
    <n v="3465"/>
    <n v="173.25"/>
    <x v="18"/>
  </r>
  <r>
    <x v="130"/>
    <s v="Kushwaha Furniture"/>
    <x v="17"/>
    <n v="5"/>
    <n v="756"/>
    <n v="3780"/>
    <n v="720"/>
    <n v="3600"/>
    <n v="180"/>
    <x v="18"/>
  </r>
  <r>
    <x v="130"/>
    <s v="Kushwaha Furniture"/>
    <x v="3"/>
    <n v="5"/>
    <n v="819.83999999999992"/>
    <n v="4099.2"/>
    <n v="780.8"/>
    <n v="3904"/>
    <n v="195.19999999999982"/>
    <x v="18"/>
  </r>
  <r>
    <x v="130"/>
    <s v="Kushwaha Furniture"/>
    <x v="5"/>
    <n v="4"/>
    <n v="1081.92"/>
    <n v="4327.68"/>
    <n v="1030.3999999999999"/>
    <n v="4121.5999999999995"/>
    <n v="206.08000000000084"/>
    <x v="18"/>
  </r>
  <r>
    <x v="130"/>
    <s v="Kushwaha Furniture"/>
    <x v="4"/>
    <n v="5"/>
    <n v="554.4"/>
    <n v="2772"/>
    <n v="528"/>
    <n v="2640"/>
    <n v="132"/>
    <x v="18"/>
  </r>
  <r>
    <x v="130"/>
    <s v="Kushwaha Furniture"/>
    <x v="11"/>
    <n v="2"/>
    <n v="1108.8000000000002"/>
    <n v="2217.6000000000004"/>
    <n v="1056"/>
    <n v="2112"/>
    <n v="105.60000000000036"/>
    <x v="18"/>
  </r>
  <r>
    <x v="130"/>
    <s v="Kushwaha Furniture"/>
    <x v="6"/>
    <n v="2"/>
    <n v="882"/>
    <n v="1764"/>
    <n v="840"/>
    <n v="1680"/>
    <n v="84"/>
    <x v="18"/>
  </r>
  <r>
    <x v="130"/>
    <s v="Kushwaha Furniture"/>
    <x v="14"/>
    <n v="5"/>
    <n v="927.36"/>
    <n v="4636.8"/>
    <n v="883.19999999999993"/>
    <n v="4416"/>
    <n v="220.80000000000018"/>
    <x v="18"/>
  </r>
  <r>
    <x v="130"/>
    <s v="Kushwaha Furniture"/>
    <x v="19"/>
    <n v="5"/>
    <n v="415.79999999999995"/>
    <n v="2079"/>
    <n v="396"/>
    <n v="1980"/>
    <n v="99"/>
    <x v="18"/>
  </r>
  <r>
    <x v="131"/>
    <s v="Sainik Plywood"/>
    <x v="11"/>
    <n v="50"/>
    <n v="1108.8000000000002"/>
    <n v="55440.000000000007"/>
    <n v="1056"/>
    <n v="52800"/>
    <n v="2640.0000000000073"/>
    <x v="18"/>
  </r>
  <r>
    <x v="131"/>
    <s v="Sainik Plywood"/>
    <x v="12"/>
    <n v="10"/>
    <n v="831.6"/>
    <n v="8316"/>
    <n v="792"/>
    <n v="7920"/>
    <n v="396"/>
    <x v="18"/>
  </r>
  <r>
    <x v="131"/>
    <s v="Sainik Plywood"/>
    <x v="23"/>
    <n v="30"/>
    <n v="567"/>
    <n v="17010"/>
    <n v="540"/>
    <n v="16200"/>
    <n v="810"/>
    <x v="18"/>
  </r>
  <r>
    <x v="131"/>
    <s v="Sainik Plywood"/>
    <x v="10"/>
    <n v="25"/>
    <n v="461.15999999999997"/>
    <n v="11529"/>
    <n v="439.2"/>
    <n v="10980"/>
    <n v="549"/>
    <x v="18"/>
  </r>
  <r>
    <x v="131"/>
    <s v="Ram Furniture"/>
    <x v="19"/>
    <n v="6"/>
    <n v="415.79999999999995"/>
    <n v="2494.7999999999997"/>
    <n v="396"/>
    <n v="2376"/>
    <n v="118.79999999999973"/>
    <x v="18"/>
  </r>
  <r>
    <x v="131"/>
    <s v="Ram Furniture"/>
    <x v="4"/>
    <n v="15"/>
    <n v="554.4"/>
    <n v="8316"/>
    <n v="528"/>
    <n v="7920"/>
    <n v="396"/>
    <x v="18"/>
  </r>
  <r>
    <x v="131"/>
    <s v="Ram Furniture"/>
    <x v="17"/>
    <n v="5"/>
    <n v="756"/>
    <n v="3780"/>
    <n v="720"/>
    <n v="3600"/>
    <n v="180"/>
    <x v="18"/>
  </r>
  <r>
    <x v="131"/>
    <s v="Sanjay Rai"/>
    <x v="3"/>
    <n v="15"/>
    <n v="819.83999999999992"/>
    <n v="12297.599999999999"/>
    <n v="780.8"/>
    <n v="11712"/>
    <n v="585.59999999999854"/>
    <x v="18"/>
  </r>
  <r>
    <x v="131"/>
    <s v="Sanjay Rai"/>
    <x v="7"/>
    <n v="10"/>
    <n v="1008"/>
    <n v="10080"/>
    <n v="960"/>
    <n v="9600"/>
    <n v="480"/>
    <x v="18"/>
  </r>
  <r>
    <x v="131"/>
    <s v="Sanjay Rai"/>
    <x v="20"/>
    <n v="7"/>
    <n v="485.09999999999997"/>
    <n v="3395.7"/>
    <n v="462"/>
    <n v="3234"/>
    <n v="161.69999999999982"/>
    <x v="18"/>
  </r>
  <r>
    <x v="132"/>
    <s v="Satendra Sharma"/>
    <x v="20"/>
    <n v="10"/>
    <n v="485.09999999999997"/>
    <n v="4851"/>
    <n v="462"/>
    <n v="4620"/>
    <n v="231"/>
    <x v="18"/>
  </r>
  <r>
    <x v="132"/>
    <s v="Satendra Sharma"/>
    <x v="9"/>
    <n v="4"/>
    <n v="538.02"/>
    <n v="2152.08"/>
    <n v="512.4"/>
    <n v="2049.6"/>
    <n v="102.48000000000002"/>
    <x v="18"/>
  </r>
  <r>
    <x v="132"/>
    <s v="Dhanuka Plywood"/>
    <x v="4"/>
    <n v="122"/>
    <n v="554.4"/>
    <n v="67636.800000000003"/>
    <n v="528"/>
    <n v="64416"/>
    <n v="3220.8000000000029"/>
    <x v="18"/>
  </r>
  <r>
    <x v="132"/>
    <s v="Dhanuka Plywood"/>
    <x v="0"/>
    <n v="5"/>
    <n v="1478.4"/>
    <n v="7392"/>
    <n v="1408"/>
    <n v="7040"/>
    <n v="352"/>
    <x v="18"/>
  </r>
  <r>
    <x v="132"/>
    <s v="Dhanuka Plywood"/>
    <x v="3"/>
    <n v="5"/>
    <n v="819.83999999999992"/>
    <n v="4099.2"/>
    <n v="780.8"/>
    <n v="3904"/>
    <n v="195.19999999999982"/>
    <x v="18"/>
  </r>
  <r>
    <x v="132"/>
    <s v="Dhanuka Plywood"/>
    <x v="7"/>
    <n v="5"/>
    <n v="1008"/>
    <n v="5040"/>
    <n v="960"/>
    <n v="4800"/>
    <n v="240"/>
    <x v="18"/>
  </r>
  <r>
    <x v="133"/>
    <s v="Kushwaha Furniture"/>
    <x v="5"/>
    <n v="4"/>
    <n v="1081.92"/>
    <n v="4327.68"/>
    <n v="1030.3999999999999"/>
    <n v="4121.5999999999995"/>
    <n v="206.08000000000084"/>
    <x v="18"/>
  </r>
  <r>
    <x v="133"/>
    <s v="Kushwaha Furniture"/>
    <x v="1"/>
    <n v="5"/>
    <n v="1236.48"/>
    <n v="6182.4"/>
    <n v="1177.5999999999999"/>
    <n v="5888"/>
    <n v="294.39999999999964"/>
    <x v="18"/>
  </r>
  <r>
    <x v="133"/>
    <s v="Kushwaha Furniture"/>
    <x v="6"/>
    <n v="4"/>
    <n v="882"/>
    <n v="3528"/>
    <n v="840"/>
    <n v="3360"/>
    <n v="168"/>
    <x v="18"/>
  </r>
  <r>
    <x v="133"/>
    <s v="Kushwaha Furniture"/>
    <x v="7"/>
    <n v="4"/>
    <n v="1008"/>
    <n v="4032"/>
    <n v="960"/>
    <n v="3840"/>
    <n v="192"/>
    <x v="18"/>
  </r>
  <r>
    <x v="133"/>
    <s v="Kushwaha Furniture"/>
    <x v="8"/>
    <n v="5"/>
    <n v="717.3599999999999"/>
    <n v="3586.7999999999993"/>
    <n v="683.19999999999993"/>
    <n v="3415.9999999999995"/>
    <n v="170.79999999999973"/>
    <x v="18"/>
  </r>
  <r>
    <x v="133"/>
    <s v="Kushwaha Furniture"/>
    <x v="9"/>
    <n v="4"/>
    <n v="538.02"/>
    <n v="2152.08"/>
    <n v="512.4"/>
    <n v="2049.6"/>
    <n v="102.48000000000002"/>
    <x v="18"/>
  </r>
  <r>
    <x v="133"/>
    <s v="Kushwaha Furniture"/>
    <x v="2"/>
    <n v="5"/>
    <n v="614.87999999999988"/>
    <n v="3074.3999999999996"/>
    <n v="585.59999999999991"/>
    <n v="2927.9999999999995"/>
    <n v="146.40000000000009"/>
    <x v="18"/>
  </r>
  <r>
    <x v="133"/>
    <s v="Sanjay Rai"/>
    <x v="2"/>
    <n v="8"/>
    <n v="614.87999999999988"/>
    <n v="4919.0399999999991"/>
    <n v="585.59999999999991"/>
    <n v="4684.7999999999993"/>
    <n v="234.23999999999978"/>
    <x v="18"/>
  </r>
  <r>
    <x v="133"/>
    <s v="Sanjay Rai"/>
    <x v="3"/>
    <n v="15"/>
    <n v="819.83999999999992"/>
    <n v="12297.599999999999"/>
    <n v="780.8"/>
    <n v="11712"/>
    <n v="585.59999999999854"/>
    <x v="18"/>
  </r>
  <r>
    <x v="133"/>
    <s v="Sanjay Rai"/>
    <x v="4"/>
    <n v="5"/>
    <n v="554.4"/>
    <n v="2772"/>
    <n v="528"/>
    <n v="2640"/>
    <n v="132"/>
    <x v="18"/>
  </r>
  <r>
    <x v="134"/>
    <s v="Sadguru Plywood"/>
    <x v="9"/>
    <n v="10"/>
    <n v="538.02"/>
    <n v="5380.2"/>
    <n v="512.4"/>
    <n v="5124"/>
    <n v="256.19999999999982"/>
    <x v="19"/>
  </r>
  <r>
    <x v="134"/>
    <s v="Sadguru Plywood"/>
    <x v="23"/>
    <n v="33"/>
    <n v="567"/>
    <n v="18711"/>
    <n v="540"/>
    <n v="17820"/>
    <n v="891"/>
    <x v="19"/>
  </r>
  <r>
    <x v="134"/>
    <s v="Sadguru Plywood"/>
    <x v="12"/>
    <n v="23"/>
    <n v="831.6"/>
    <n v="19126.8"/>
    <n v="792"/>
    <n v="18216"/>
    <n v="910.79999999999927"/>
    <x v="19"/>
  </r>
  <r>
    <x v="134"/>
    <s v="Sadguru Plywood"/>
    <x v="7"/>
    <n v="5"/>
    <n v="1008"/>
    <n v="5040"/>
    <n v="960"/>
    <n v="4800"/>
    <n v="240"/>
    <x v="19"/>
  </r>
  <r>
    <x v="134"/>
    <s v="Sadguru Plywood"/>
    <x v="20"/>
    <n v="5"/>
    <n v="485.09999999999997"/>
    <n v="2425.5"/>
    <n v="462"/>
    <n v="2310"/>
    <n v="115.5"/>
    <x v="19"/>
  </r>
  <r>
    <x v="134"/>
    <s v="Sadguru Plywood"/>
    <x v="11"/>
    <n v="9"/>
    <n v="1108.8000000000002"/>
    <n v="9979.2000000000007"/>
    <n v="1056"/>
    <n v="9504"/>
    <n v="475.20000000000073"/>
    <x v="19"/>
  </r>
  <r>
    <x v="134"/>
    <s v="Sadguru Plywood"/>
    <x v="17"/>
    <n v="10"/>
    <n v="756"/>
    <n v="7560"/>
    <n v="720"/>
    <n v="7200"/>
    <n v="360"/>
    <x v="19"/>
  </r>
  <r>
    <x v="134"/>
    <s v="Sadguru Plywood"/>
    <x v="2"/>
    <n v="10"/>
    <n v="614.87999999999988"/>
    <n v="6148.7999999999993"/>
    <n v="585.59999999999991"/>
    <n v="5855.9999999999991"/>
    <n v="292.80000000000018"/>
    <x v="19"/>
  </r>
  <r>
    <x v="134"/>
    <s v="Sadguru Plywood"/>
    <x v="6"/>
    <n v="5"/>
    <n v="882"/>
    <n v="4410"/>
    <n v="840"/>
    <n v="4200"/>
    <n v="210"/>
    <x v="19"/>
  </r>
  <r>
    <x v="134"/>
    <s v="Sadguru Plywood"/>
    <x v="8"/>
    <n v="5"/>
    <n v="717.3599999999999"/>
    <n v="3586.7999999999993"/>
    <n v="683.19999999999993"/>
    <n v="3415.9999999999995"/>
    <n v="170.79999999999973"/>
    <x v="19"/>
  </r>
  <r>
    <x v="134"/>
    <s v="Sadguru Plywood"/>
    <x v="14"/>
    <n v="10"/>
    <n v="927.36"/>
    <n v="9273.6"/>
    <n v="883.19999999999993"/>
    <n v="8832"/>
    <n v="441.60000000000036"/>
    <x v="19"/>
  </r>
  <r>
    <x v="134"/>
    <s v="Sadguru Plywood"/>
    <x v="1"/>
    <n v="5"/>
    <n v="1236.48"/>
    <n v="6182.4"/>
    <n v="1177.5999999999999"/>
    <n v="5888"/>
    <n v="294.39999999999964"/>
    <x v="19"/>
  </r>
  <r>
    <x v="134"/>
    <s v="Sadguru Plywood"/>
    <x v="3"/>
    <n v="20"/>
    <n v="819.83999999999992"/>
    <n v="16396.8"/>
    <n v="780.8"/>
    <n v="15616"/>
    <n v="780.79999999999927"/>
    <x v="19"/>
  </r>
  <r>
    <x v="134"/>
    <s v="Sadguru Plywood"/>
    <x v="0"/>
    <n v="13"/>
    <n v="1478.4"/>
    <n v="19219.2"/>
    <n v="1408"/>
    <n v="18304"/>
    <n v="915.20000000000073"/>
    <x v="19"/>
  </r>
  <r>
    <x v="135"/>
    <s v="Shivam Ply"/>
    <x v="3"/>
    <n v="24"/>
    <n v="819.83999999999992"/>
    <n v="19676.159999999996"/>
    <n v="780.8"/>
    <n v="18739.199999999997"/>
    <n v="936.95999999999913"/>
    <x v="19"/>
  </r>
  <r>
    <x v="135"/>
    <s v="Shivam Ply"/>
    <x v="8"/>
    <n v="12"/>
    <n v="717.3599999999999"/>
    <n v="8608.32"/>
    <n v="683.19999999999993"/>
    <n v="8198.4"/>
    <n v="409.92000000000007"/>
    <x v="19"/>
  </r>
  <r>
    <x v="135"/>
    <s v="Shivam Ply"/>
    <x v="9"/>
    <n v="24"/>
    <n v="538.02"/>
    <n v="12912.48"/>
    <n v="512.4"/>
    <n v="12297.599999999999"/>
    <n v="614.88000000000102"/>
    <x v="19"/>
  </r>
  <r>
    <x v="135"/>
    <s v="Shivam Ply"/>
    <x v="10"/>
    <n v="12"/>
    <n v="461.15999999999997"/>
    <n v="5533.92"/>
    <n v="439.2"/>
    <n v="5270.4"/>
    <n v="263.52000000000044"/>
    <x v="19"/>
  </r>
  <r>
    <x v="135"/>
    <s v="Shivam Ply"/>
    <x v="7"/>
    <n v="24"/>
    <n v="1008"/>
    <n v="24192"/>
    <n v="960"/>
    <n v="23040"/>
    <n v="1152"/>
    <x v="19"/>
  </r>
  <r>
    <x v="135"/>
    <s v="Shivam Ply"/>
    <x v="16"/>
    <n v="12"/>
    <n v="661.5"/>
    <n v="7938"/>
    <n v="630"/>
    <n v="7560"/>
    <n v="378"/>
    <x v="19"/>
  </r>
  <r>
    <x v="135"/>
    <s v="Shivam Ply"/>
    <x v="17"/>
    <n v="37"/>
    <n v="756"/>
    <n v="27972"/>
    <n v="720"/>
    <n v="26640"/>
    <n v="1332"/>
    <x v="19"/>
  </r>
  <r>
    <x v="135"/>
    <s v="Shivam Ply"/>
    <x v="23"/>
    <n v="36"/>
    <n v="567"/>
    <n v="20412"/>
    <n v="540"/>
    <n v="19440"/>
    <n v="972"/>
    <x v="19"/>
  </r>
  <r>
    <x v="135"/>
    <s v="Shivam Ply"/>
    <x v="1"/>
    <n v="12"/>
    <n v="1236.48"/>
    <n v="14837.76"/>
    <n v="1177.5999999999999"/>
    <n v="14131.199999999999"/>
    <n v="706.56000000000131"/>
    <x v="19"/>
  </r>
  <r>
    <x v="135"/>
    <s v="Shivam Ply"/>
    <x v="18"/>
    <n v="12"/>
    <n v="811.44"/>
    <n v="9737.2800000000007"/>
    <n v="772.8"/>
    <n v="9273.5999999999985"/>
    <n v="463.68000000000211"/>
    <x v="19"/>
  </r>
  <r>
    <x v="135"/>
    <s v="Shivam Ply"/>
    <x v="14"/>
    <n v="3"/>
    <n v="927.36"/>
    <n v="2782.08"/>
    <n v="883.19999999999993"/>
    <n v="2649.6"/>
    <n v="132.48000000000002"/>
    <x v="19"/>
  </r>
  <r>
    <x v="135"/>
    <s v="Shivam Ply"/>
    <x v="21"/>
    <n v="12"/>
    <n v="695.52"/>
    <n v="8346.24"/>
    <n v="662.4"/>
    <n v="7948.7999999999993"/>
    <n v="397.44000000000051"/>
    <x v="19"/>
  </r>
  <r>
    <x v="135"/>
    <s v="Shivam Ply"/>
    <x v="0"/>
    <n v="33"/>
    <n v="1478.4"/>
    <n v="48787.200000000004"/>
    <n v="1408"/>
    <n v="46464"/>
    <n v="2323.2000000000044"/>
    <x v="19"/>
  </r>
  <r>
    <x v="135"/>
    <s v="Shivam Ply"/>
    <x v="15"/>
    <n v="12"/>
    <n v="970.2"/>
    <n v="11642.400000000001"/>
    <n v="924"/>
    <n v="11088"/>
    <n v="554.40000000000146"/>
    <x v="19"/>
  </r>
  <r>
    <x v="135"/>
    <s v="Shivam Ply"/>
    <x v="11"/>
    <n v="11"/>
    <n v="1108.8000000000002"/>
    <n v="12196.800000000003"/>
    <n v="1056"/>
    <n v="11616"/>
    <n v="580.80000000000291"/>
    <x v="19"/>
  </r>
  <r>
    <x v="135"/>
    <s v="Shivam Ply"/>
    <x v="12"/>
    <n v="11"/>
    <n v="831.6"/>
    <n v="9147.6"/>
    <n v="792"/>
    <n v="8712"/>
    <n v="435.60000000000036"/>
    <x v="19"/>
  </r>
  <r>
    <x v="135"/>
    <s v="Kushwaha Furniture"/>
    <x v="0"/>
    <n v="1"/>
    <n v="1478.4"/>
    <n v="1478.4"/>
    <n v="1408"/>
    <n v="1408"/>
    <n v="70.400000000000091"/>
    <x v="19"/>
  </r>
  <r>
    <x v="135"/>
    <s v="Kushwaha Furniture"/>
    <x v="1"/>
    <n v="2"/>
    <n v="1236.48"/>
    <n v="2472.96"/>
    <n v="1177.5999999999999"/>
    <n v="2355.1999999999998"/>
    <n v="117.76000000000022"/>
    <x v="19"/>
  </r>
  <r>
    <x v="136"/>
    <s v="Ram Furniture"/>
    <x v="7"/>
    <n v="14"/>
    <n v="1008"/>
    <n v="14112"/>
    <n v="960"/>
    <n v="13440"/>
    <n v="672"/>
    <x v="19"/>
  </r>
  <r>
    <x v="136"/>
    <s v="Ram Furniture"/>
    <x v="17"/>
    <n v="10"/>
    <n v="756"/>
    <n v="7560"/>
    <n v="720"/>
    <n v="7200"/>
    <n v="360"/>
    <x v="19"/>
  </r>
  <r>
    <x v="136"/>
    <s v="Ram Furniture"/>
    <x v="16"/>
    <n v="8"/>
    <n v="661.5"/>
    <n v="5292"/>
    <n v="630"/>
    <n v="5040"/>
    <n v="252"/>
    <x v="19"/>
  </r>
  <r>
    <x v="136"/>
    <s v="Ram Furniture"/>
    <x v="23"/>
    <n v="20"/>
    <n v="567"/>
    <n v="11340"/>
    <n v="540"/>
    <n v="10800"/>
    <n v="540"/>
    <x v="19"/>
  </r>
  <r>
    <x v="136"/>
    <s v="Ram Furniture"/>
    <x v="2"/>
    <n v="18"/>
    <n v="614.87999999999988"/>
    <n v="11067.839999999998"/>
    <n v="585.59999999999991"/>
    <n v="10540.8"/>
    <n v="527.03999999999905"/>
    <x v="19"/>
  </r>
  <r>
    <x v="136"/>
    <s v="Ram Furniture"/>
    <x v="4"/>
    <n v="10"/>
    <n v="554.4"/>
    <n v="5544"/>
    <n v="528"/>
    <n v="5280"/>
    <n v="264"/>
    <x v="19"/>
  </r>
  <r>
    <x v="136"/>
    <s v="Ram Furniture"/>
    <x v="19"/>
    <n v="4"/>
    <n v="415.79999999999995"/>
    <n v="1663.1999999999998"/>
    <n v="396"/>
    <n v="1584"/>
    <n v="79.199999999999818"/>
    <x v="19"/>
  </r>
  <r>
    <x v="136"/>
    <s v="Ram Furniture"/>
    <x v="13"/>
    <n v="5"/>
    <n v="311.84999999999997"/>
    <n v="1559.2499999999998"/>
    <n v="297"/>
    <n v="1485"/>
    <n v="74.249999999999773"/>
    <x v="19"/>
  </r>
  <r>
    <x v="136"/>
    <s v="Ram Furniture"/>
    <x v="14"/>
    <n v="10"/>
    <n v="927.36"/>
    <n v="9273.6"/>
    <n v="883.19999999999993"/>
    <n v="8832"/>
    <n v="441.60000000000036"/>
    <x v="19"/>
  </r>
  <r>
    <x v="136"/>
    <s v="Ram Furniture"/>
    <x v="21"/>
    <n v="8"/>
    <n v="695.52"/>
    <n v="5564.16"/>
    <n v="662.4"/>
    <n v="5299.2"/>
    <n v="264.96000000000004"/>
    <x v="19"/>
  </r>
  <r>
    <x v="137"/>
    <s v="Sabnam Plywood"/>
    <x v="0"/>
    <n v="50"/>
    <n v="1478.4"/>
    <n v="73920"/>
    <n v="1408"/>
    <n v="70400"/>
    <n v="3520"/>
    <x v="19"/>
  </r>
  <r>
    <x v="137"/>
    <s v="Sabnam Plywood"/>
    <x v="11"/>
    <n v="20"/>
    <n v="1108.8000000000002"/>
    <n v="22176.000000000004"/>
    <n v="1056"/>
    <n v="21120"/>
    <n v="1056.0000000000036"/>
    <x v="19"/>
  </r>
  <r>
    <x v="137"/>
    <s v="Sabnam Plywood"/>
    <x v="12"/>
    <n v="20"/>
    <n v="831.6"/>
    <n v="16632"/>
    <n v="792"/>
    <n v="15840"/>
    <n v="792"/>
    <x v="19"/>
  </r>
  <r>
    <x v="137"/>
    <s v="Sabnam Plywood"/>
    <x v="24"/>
    <n v="20"/>
    <n v="1293.6000000000001"/>
    <n v="25872.000000000004"/>
    <n v="1232"/>
    <n v="24640"/>
    <n v="1232.0000000000036"/>
    <x v="19"/>
  </r>
  <r>
    <x v="137"/>
    <s v="Sabnam Plywood"/>
    <x v="15"/>
    <n v="20"/>
    <n v="970.2"/>
    <n v="19404"/>
    <n v="924"/>
    <n v="18480"/>
    <n v="924"/>
    <x v="19"/>
  </r>
  <r>
    <x v="137"/>
    <s v="Sabnam Plywood"/>
    <x v="7"/>
    <n v="40"/>
    <n v="1008"/>
    <n v="40320"/>
    <n v="960"/>
    <n v="38400"/>
    <n v="1920"/>
    <x v="19"/>
  </r>
  <r>
    <x v="137"/>
    <s v="Sabnam Plywood"/>
    <x v="16"/>
    <n v="20"/>
    <n v="661.5"/>
    <n v="13230"/>
    <n v="630"/>
    <n v="12600"/>
    <n v="630"/>
    <x v="19"/>
  </r>
  <r>
    <x v="137"/>
    <s v="Sabnam Plywood"/>
    <x v="3"/>
    <n v="10"/>
    <n v="819.83999999999992"/>
    <n v="8198.4"/>
    <n v="780.8"/>
    <n v="7808"/>
    <n v="390.39999999999964"/>
    <x v="19"/>
  </r>
  <r>
    <x v="137"/>
    <s v="Sabnam Plywood"/>
    <x v="2"/>
    <n v="5"/>
    <n v="614.87999999999988"/>
    <n v="3074.3999999999996"/>
    <n v="585.59999999999991"/>
    <n v="2927.9999999999995"/>
    <n v="146.40000000000009"/>
    <x v="19"/>
  </r>
  <r>
    <x v="137"/>
    <s v="Sabnam Plywood"/>
    <x v="10"/>
    <n v="20"/>
    <n v="461.15999999999997"/>
    <n v="9223.1999999999989"/>
    <n v="439.2"/>
    <n v="8784"/>
    <n v="439.19999999999891"/>
    <x v="19"/>
  </r>
  <r>
    <x v="137"/>
    <s v="Sabnam Plywood"/>
    <x v="4"/>
    <n v="10"/>
    <n v="554.4"/>
    <n v="5544"/>
    <n v="528"/>
    <n v="5280"/>
    <n v="264"/>
    <x v="19"/>
  </r>
  <r>
    <x v="138"/>
    <s v="Bablu Rai"/>
    <x v="1"/>
    <n v="3"/>
    <n v="1236.48"/>
    <n v="3709.44"/>
    <n v="1177.5999999999999"/>
    <n v="3532.7999999999997"/>
    <n v="176.64000000000033"/>
    <x v="19"/>
  </r>
  <r>
    <x v="138"/>
    <s v="Bablu Rai"/>
    <x v="14"/>
    <n v="8"/>
    <n v="927.36"/>
    <n v="7418.88"/>
    <n v="883.19999999999993"/>
    <n v="7065.5999999999995"/>
    <n v="353.28000000000065"/>
    <x v="19"/>
  </r>
  <r>
    <x v="138"/>
    <s v="Bablu Rai"/>
    <x v="21"/>
    <n v="8"/>
    <n v="695.52"/>
    <n v="5564.16"/>
    <n v="662.4"/>
    <n v="5299.2"/>
    <n v="264.96000000000004"/>
    <x v="19"/>
  </r>
  <r>
    <x v="138"/>
    <s v="Bablu Rai"/>
    <x v="11"/>
    <n v="5"/>
    <n v="1108.8000000000002"/>
    <n v="5544.0000000000009"/>
    <n v="1056"/>
    <n v="5280"/>
    <n v="264.00000000000091"/>
    <x v="19"/>
  </r>
  <r>
    <x v="138"/>
    <s v="Bablu Rai"/>
    <x v="12"/>
    <n v="5"/>
    <n v="831.6"/>
    <n v="4158"/>
    <n v="792"/>
    <n v="3960"/>
    <n v="198"/>
    <x v="19"/>
  </r>
  <r>
    <x v="138"/>
    <s v="Bablu Rai"/>
    <x v="17"/>
    <n v="6"/>
    <n v="756"/>
    <n v="4536"/>
    <n v="720"/>
    <n v="4320"/>
    <n v="216"/>
    <x v="19"/>
  </r>
  <r>
    <x v="138"/>
    <s v="Bablu Rai"/>
    <x v="23"/>
    <n v="6"/>
    <n v="567"/>
    <n v="3402"/>
    <n v="540"/>
    <n v="3240"/>
    <n v="162"/>
    <x v="19"/>
  </r>
  <r>
    <x v="138"/>
    <s v="Bablu Rai"/>
    <x v="2"/>
    <n v="8"/>
    <n v="614.87999999999988"/>
    <n v="4919.0399999999991"/>
    <n v="585.59999999999991"/>
    <n v="4684.7999999999993"/>
    <n v="234.23999999999978"/>
    <x v="19"/>
  </r>
  <r>
    <x v="138"/>
    <s v="Bablu Rai"/>
    <x v="10"/>
    <n v="8"/>
    <n v="461.15999999999997"/>
    <n v="3689.2799999999997"/>
    <n v="439.2"/>
    <n v="3513.6"/>
    <n v="175.67999999999984"/>
    <x v="19"/>
  </r>
  <r>
    <x v="138"/>
    <s v="Bablu Rai"/>
    <x v="4"/>
    <n v="10"/>
    <n v="554.4"/>
    <n v="5544"/>
    <n v="528"/>
    <n v="5280"/>
    <n v="264"/>
    <x v="19"/>
  </r>
  <r>
    <x v="138"/>
    <s v="Bablu Rai"/>
    <x v="19"/>
    <n v="10"/>
    <n v="415.79999999999995"/>
    <n v="4158"/>
    <n v="396"/>
    <n v="3960"/>
    <n v="198"/>
    <x v="19"/>
  </r>
  <r>
    <x v="138"/>
    <s v="Bablu Rai"/>
    <x v="13"/>
    <n v="10"/>
    <n v="311.84999999999997"/>
    <n v="3118.4999999999995"/>
    <n v="297"/>
    <n v="2970"/>
    <n v="148.49999999999955"/>
    <x v="19"/>
  </r>
  <r>
    <x v="138"/>
    <s v="Bablu Rai"/>
    <x v="0"/>
    <n v="3"/>
    <n v="1478.4"/>
    <n v="4435.2000000000007"/>
    <n v="1408"/>
    <n v="4224"/>
    <n v="211.20000000000073"/>
    <x v="19"/>
  </r>
  <r>
    <x v="138"/>
    <s v="Bablu Rai"/>
    <x v="7"/>
    <n v="5"/>
    <n v="1008"/>
    <n v="5040"/>
    <n v="960"/>
    <n v="4800"/>
    <n v="240"/>
    <x v="19"/>
  </r>
  <r>
    <x v="138"/>
    <s v="Kushwaha Furniture"/>
    <x v="21"/>
    <n v="5"/>
    <n v="695.52"/>
    <n v="3477.6"/>
    <n v="662.4"/>
    <n v="3312"/>
    <n v="165.59999999999991"/>
    <x v="19"/>
  </r>
  <r>
    <x v="138"/>
    <s v="Kushwaha Furniture"/>
    <x v="1"/>
    <n v="5"/>
    <n v="1236.48"/>
    <n v="6182.4"/>
    <n v="1177.5999999999999"/>
    <n v="5888"/>
    <n v="294.39999999999964"/>
    <x v="19"/>
  </r>
  <r>
    <x v="138"/>
    <s v="Kushwaha Furniture"/>
    <x v="17"/>
    <n v="5"/>
    <n v="756"/>
    <n v="3780"/>
    <n v="720"/>
    <n v="3600"/>
    <n v="180"/>
    <x v="19"/>
  </r>
  <r>
    <x v="138"/>
    <s v="Kushwaha Furniture"/>
    <x v="23"/>
    <n v="5"/>
    <n v="567"/>
    <n v="2835"/>
    <n v="540"/>
    <n v="2700"/>
    <n v="135"/>
    <x v="19"/>
  </r>
  <r>
    <x v="138"/>
    <s v="Kushwaha Furniture"/>
    <x v="7"/>
    <n v="5"/>
    <n v="1008"/>
    <n v="5040"/>
    <n v="960"/>
    <n v="4800"/>
    <n v="240"/>
    <x v="19"/>
  </r>
  <r>
    <x v="139"/>
    <s v="Chandan Singh"/>
    <x v="18"/>
    <n v="12"/>
    <n v="811.44"/>
    <n v="9737.2800000000007"/>
    <n v="772.8"/>
    <n v="9273.5999999999985"/>
    <n v="463.68000000000211"/>
    <x v="19"/>
  </r>
  <r>
    <x v="139"/>
    <s v="Chandan Singh"/>
    <x v="15"/>
    <n v="8"/>
    <n v="970.2"/>
    <n v="7761.6"/>
    <n v="924"/>
    <n v="7392"/>
    <n v="369.60000000000036"/>
    <x v="19"/>
  </r>
  <r>
    <x v="139"/>
    <s v="Chandan Singh"/>
    <x v="2"/>
    <n v="10"/>
    <n v="614.87999999999988"/>
    <n v="6148.7999999999993"/>
    <n v="585.59999999999991"/>
    <n v="5855.9999999999991"/>
    <n v="292.80000000000018"/>
    <x v="19"/>
  </r>
  <r>
    <x v="139"/>
    <s v="Chandan Singh"/>
    <x v="10"/>
    <n v="10"/>
    <n v="461.15999999999997"/>
    <n v="4611.5999999999995"/>
    <n v="439.2"/>
    <n v="4392"/>
    <n v="219.59999999999945"/>
    <x v="19"/>
  </r>
  <r>
    <x v="139"/>
    <s v="Chandan Singh"/>
    <x v="17"/>
    <n v="10"/>
    <n v="756"/>
    <n v="7560"/>
    <n v="720"/>
    <n v="7200"/>
    <n v="360"/>
    <x v="19"/>
  </r>
  <r>
    <x v="139"/>
    <s v="Chandan Singh"/>
    <x v="19"/>
    <n v="5"/>
    <n v="415.79999999999995"/>
    <n v="2079"/>
    <n v="396"/>
    <n v="1980"/>
    <n v="99"/>
    <x v="19"/>
  </r>
  <r>
    <x v="139"/>
    <s v="Upendra Sharma"/>
    <x v="1"/>
    <n v="2"/>
    <n v="1236.48"/>
    <n v="2472.96"/>
    <n v="1177.5999999999999"/>
    <n v="2355.1999999999998"/>
    <n v="117.76000000000022"/>
    <x v="19"/>
  </r>
  <r>
    <x v="140"/>
    <s v="Kushwaha Furniture"/>
    <x v="14"/>
    <n v="10"/>
    <n v="927.36"/>
    <n v="9273.6"/>
    <n v="883.19999999999993"/>
    <n v="8832"/>
    <n v="441.60000000000036"/>
    <x v="19"/>
  </r>
  <r>
    <x v="140"/>
    <s v="Kushwaha Furniture"/>
    <x v="21"/>
    <n v="10"/>
    <n v="695.52"/>
    <n v="6955.2"/>
    <n v="662.4"/>
    <n v="6624"/>
    <n v="331.19999999999982"/>
    <x v="19"/>
  </r>
  <r>
    <x v="140"/>
    <s v="Kushwaha Furniture"/>
    <x v="18"/>
    <n v="8"/>
    <n v="811.44"/>
    <n v="6491.52"/>
    <n v="772.8"/>
    <n v="6182.4"/>
    <n v="309.1200000000008"/>
    <x v="19"/>
  </r>
  <r>
    <x v="140"/>
    <s v="Kushwaha Furniture"/>
    <x v="17"/>
    <n v="10"/>
    <n v="756"/>
    <n v="7560"/>
    <n v="720"/>
    <n v="7200"/>
    <n v="360"/>
    <x v="19"/>
  </r>
  <r>
    <x v="140"/>
    <s v="Kushwaha Furniture"/>
    <x v="23"/>
    <n v="10"/>
    <n v="567"/>
    <n v="5670"/>
    <n v="540"/>
    <n v="5400"/>
    <n v="270"/>
    <x v="19"/>
  </r>
  <r>
    <x v="140"/>
    <s v="Kushwaha Furniture"/>
    <x v="16"/>
    <n v="4"/>
    <n v="661.5"/>
    <n v="2646"/>
    <n v="630"/>
    <n v="2520"/>
    <n v="126"/>
    <x v="19"/>
  </r>
  <r>
    <x v="140"/>
    <s v="Kushwaha Furniture"/>
    <x v="2"/>
    <n v="10"/>
    <n v="614.87999999999988"/>
    <n v="6148.7999999999993"/>
    <n v="585.59999999999991"/>
    <n v="5855.9999999999991"/>
    <n v="292.80000000000018"/>
    <x v="19"/>
  </r>
  <r>
    <x v="140"/>
    <s v="Kushwaha Furniture"/>
    <x v="19"/>
    <n v="5"/>
    <n v="415.79999999999995"/>
    <n v="2079"/>
    <n v="396"/>
    <n v="1980"/>
    <n v="99"/>
    <x v="19"/>
  </r>
  <r>
    <x v="140"/>
    <s v="Kushwaha Furniture"/>
    <x v="13"/>
    <n v="5"/>
    <n v="311.84999999999997"/>
    <n v="1559.2499999999998"/>
    <n v="297"/>
    <n v="1485"/>
    <n v="74.249999999999773"/>
    <x v="19"/>
  </r>
  <r>
    <x v="140"/>
    <s v="Ramesh Singh"/>
    <x v="1"/>
    <n v="10"/>
    <n v="1236.48"/>
    <n v="12364.8"/>
    <n v="1177.5999999999999"/>
    <n v="11776"/>
    <n v="588.79999999999927"/>
    <x v="19"/>
  </r>
  <r>
    <x v="140"/>
    <s v="Ramesh Singh"/>
    <x v="14"/>
    <n v="15"/>
    <n v="927.36"/>
    <n v="13910.4"/>
    <n v="883.19999999999993"/>
    <n v="13247.999999999998"/>
    <n v="662.40000000000146"/>
    <x v="19"/>
  </r>
  <r>
    <x v="140"/>
    <s v="Ramesh Singh"/>
    <x v="2"/>
    <n v="10"/>
    <n v="614.87999999999988"/>
    <n v="6148.7999999999993"/>
    <n v="585.59999999999991"/>
    <n v="5855.9999999999991"/>
    <n v="292.80000000000018"/>
    <x v="19"/>
  </r>
  <r>
    <x v="141"/>
    <s v="Bablu Rai"/>
    <x v="14"/>
    <n v="4"/>
    <n v="927.36"/>
    <n v="3709.44"/>
    <n v="883.19999999999993"/>
    <n v="3532.7999999999997"/>
    <n v="176.64000000000033"/>
    <x v="20"/>
  </r>
  <r>
    <x v="141"/>
    <s v="Bablu Rai"/>
    <x v="21"/>
    <n v="4"/>
    <n v="695.52"/>
    <n v="2782.08"/>
    <n v="662.4"/>
    <n v="2649.6"/>
    <n v="132.48000000000002"/>
    <x v="20"/>
  </r>
  <r>
    <x v="141"/>
    <s v="Bablu Rai"/>
    <x v="1"/>
    <n v="3"/>
    <n v="1236.48"/>
    <n v="3709.44"/>
    <n v="1177.5999999999999"/>
    <n v="3532.7999999999997"/>
    <n v="176.64000000000033"/>
    <x v="20"/>
  </r>
  <r>
    <x v="141"/>
    <s v="Bablu Rai"/>
    <x v="17"/>
    <n v="5"/>
    <n v="756"/>
    <n v="3780"/>
    <n v="720"/>
    <n v="3600"/>
    <n v="180"/>
    <x v="20"/>
  </r>
  <r>
    <x v="141"/>
    <s v="Bablu Rai"/>
    <x v="23"/>
    <n v="5"/>
    <n v="567"/>
    <n v="2835"/>
    <n v="540"/>
    <n v="2700"/>
    <n v="135"/>
    <x v="20"/>
  </r>
  <r>
    <x v="141"/>
    <s v="Bablu Rai"/>
    <x v="7"/>
    <n v="3"/>
    <n v="1008"/>
    <n v="3024"/>
    <n v="960"/>
    <n v="2880"/>
    <n v="144"/>
    <x v="20"/>
  </r>
  <r>
    <x v="141"/>
    <s v="Bablu Rai"/>
    <x v="2"/>
    <n v="5"/>
    <n v="614.87999999999988"/>
    <n v="3074.3999999999996"/>
    <n v="585.59999999999991"/>
    <n v="2927.9999999999995"/>
    <n v="146.40000000000009"/>
    <x v="20"/>
  </r>
  <r>
    <x v="141"/>
    <s v="Bablu Rai"/>
    <x v="10"/>
    <n v="5"/>
    <n v="461.15999999999997"/>
    <n v="2305.7999999999997"/>
    <n v="439.2"/>
    <n v="2196"/>
    <n v="109.79999999999973"/>
    <x v="20"/>
  </r>
  <r>
    <x v="141"/>
    <s v="Bablu Rai"/>
    <x v="11"/>
    <n v="6"/>
    <n v="1108.8000000000002"/>
    <n v="6652.8000000000011"/>
    <n v="1056"/>
    <n v="6336"/>
    <n v="316.80000000000109"/>
    <x v="20"/>
  </r>
  <r>
    <x v="141"/>
    <s v="Bablu Rai"/>
    <x v="12"/>
    <n v="6"/>
    <n v="831.6"/>
    <n v="4989.6000000000004"/>
    <n v="792"/>
    <n v="4752"/>
    <n v="237.60000000000036"/>
    <x v="20"/>
  </r>
  <r>
    <x v="142"/>
    <s v="Sainik Plywood"/>
    <x v="11"/>
    <n v="10"/>
    <n v="1108.8000000000002"/>
    <n v="11088.000000000002"/>
    <n v="1056"/>
    <n v="10560"/>
    <n v="528.00000000000182"/>
    <x v="20"/>
  </r>
  <r>
    <x v="142"/>
    <s v="Sainik Plywood"/>
    <x v="17"/>
    <n v="40"/>
    <n v="756"/>
    <n v="30240"/>
    <n v="720"/>
    <n v="28800"/>
    <n v="1440"/>
    <x v="20"/>
  </r>
  <r>
    <x v="142"/>
    <s v="Sainik Plywood"/>
    <x v="10"/>
    <n v="50"/>
    <n v="461.15999999999997"/>
    <n v="23058"/>
    <n v="439.2"/>
    <n v="21960"/>
    <n v="1098"/>
    <x v="20"/>
  </r>
  <r>
    <x v="142"/>
    <s v="Sainik Plywood"/>
    <x v="23"/>
    <n v="50"/>
    <n v="567"/>
    <n v="28350"/>
    <n v="540"/>
    <n v="27000"/>
    <n v="1350"/>
    <x v="20"/>
  </r>
  <r>
    <x v="142"/>
    <s v="Gupta Enterprises"/>
    <x v="3"/>
    <n v="15"/>
    <n v="819.83999999999992"/>
    <n v="12297.599999999999"/>
    <n v="780.8"/>
    <n v="11712"/>
    <n v="585.59999999999854"/>
    <x v="20"/>
  </r>
  <r>
    <x v="142"/>
    <s v="Gupta Enterprises"/>
    <x v="10"/>
    <n v="6"/>
    <n v="461.15999999999997"/>
    <n v="2766.96"/>
    <n v="439.2"/>
    <n v="2635.2"/>
    <n v="131.76000000000022"/>
    <x v="20"/>
  </r>
  <r>
    <x v="142"/>
    <s v="Gupta Enterprises"/>
    <x v="4"/>
    <n v="5"/>
    <n v="554.4"/>
    <n v="2772"/>
    <n v="528"/>
    <n v="2640"/>
    <n v="132"/>
    <x v="20"/>
  </r>
  <r>
    <x v="143"/>
    <s v="Sainik Plywood"/>
    <x v="11"/>
    <n v="2"/>
    <n v="1108.8000000000002"/>
    <n v="2217.6000000000004"/>
    <n v="1056"/>
    <n v="2112"/>
    <n v="105.60000000000036"/>
    <x v="20"/>
  </r>
  <r>
    <x v="143"/>
    <s v="Sainik Plywood"/>
    <x v="19"/>
    <n v="15"/>
    <n v="415.79999999999995"/>
    <n v="6236.9999999999991"/>
    <n v="396"/>
    <n v="5940"/>
    <n v="296.99999999999909"/>
    <x v="20"/>
  </r>
  <r>
    <x v="143"/>
    <s v="Sainik Plywood"/>
    <x v="13"/>
    <n v="10"/>
    <n v="311.84999999999997"/>
    <n v="3118.4999999999995"/>
    <n v="297"/>
    <n v="2970"/>
    <n v="148.49999999999955"/>
    <x v="20"/>
  </r>
  <r>
    <x v="143"/>
    <s v="Yash Furniture"/>
    <x v="19"/>
    <n v="6"/>
    <n v="415.79999999999995"/>
    <n v="2494.7999999999997"/>
    <n v="396"/>
    <n v="2376"/>
    <n v="118.79999999999973"/>
    <x v="20"/>
  </r>
  <r>
    <x v="143"/>
    <s v="Yash Furniture"/>
    <x v="6"/>
    <n v="6"/>
    <n v="882"/>
    <n v="5292"/>
    <n v="840"/>
    <n v="5040"/>
    <n v="252"/>
    <x v="20"/>
  </r>
  <r>
    <x v="143"/>
    <s v="Yash Furniture"/>
    <x v="14"/>
    <n v="10"/>
    <n v="927.36"/>
    <n v="9273.6"/>
    <n v="883.19999999999993"/>
    <n v="8832"/>
    <n v="441.60000000000036"/>
    <x v="20"/>
  </r>
  <r>
    <x v="144"/>
    <s v="Kushwaha Furniture"/>
    <x v="3"/>
    <n v="2"/>
    <n v="819.83999999999992"/>
    <n v="1639.6799999999998"/>
    <n v="780.8"/>
    <n v="1561.6"/>
    <n v="78.079999999999927"/>
    <x v="20"/>
  </r>
  <r>
    <x v="144"/>
    <s v="Kushwaha Furniture"/>
    <x v="10"/>
    <n v="2"/>
    <n v="461.15999999999997"/>
    <n v="922.31999999999994"/>
    <n v="439.2"/>
    <n v="878.4"/>
    <n v="43.919999999999959"/>
    <x v="20"/>
  </r>
  <r>
    <x v="144"/>
    <s v="Kushwaha Furniture"/>
    <x v="23"/>
    <n v="3"/>
    <n v="567"/>
    <n v="1701"/>
    <n v="540"/>
    <n v="1620"/>
    <n v="81"/>
    <x v="20"/>
  </r>
  <r>
    <x v="144"/>
    <s v="Kushwaha Furniture"/>
    <x v="13"/>
    <n v="6"/>
    <n v="311.84999999999997"/>
    <n v="1871.1"/>
    <n v="297"/>
    <n v="1782"/>
    <n v="89.099999999999909"/>
    <x v="20"/>
  </r>
  <r>
    <x v="144"/>
    <s v="Kushwaha Furniture"/>
    <x v="21"/>
    <n v="1"/>
    <n v="695.52"/>
    <n v="695.52"/>
    <n v="662.4"/>
    <n v="662.4"/>
    <n v="33.120000000000005"/>
    <x v="20"/>
  </r>
  <r>
    <x v="144"/>
    <s v="Ramesh Singh"/>
    <x v="1"/>
    <n v="20"/>
    <n v="1236.48"/>
    <n v="24729.599999999999"/>
    <n v="1177.5999999999999"/>
    <n v="23552"/>
    <n v="1177.5999999999985"/>
    <x v="20"/>
  </r>
  <r>
    <x v="144"/>
    <s v="Ramesh Singh"/>
    <x v="7"/>
    <n v="14"/>
    <n v="1008"/>
    <n v="14112"/>
    <n v="960"/>
    <n v="13440"/>
    <n v="672"/>
    <x v="20"/>
  </r>
  <r>
    <x v="145"/>
    <s v="Sanjay Rai"/>
    <x v="15"/>
    <n v="4"/>
    <n v="970.2"/>
    <n v="3880.8"/>
    <n v="924"/>
    <n v="3696"/>
    <n v="184.80000000000018"/>
    <x v="20"/>
  </r>
  <r>
    <x v="145"/>
    <s v="Sanjay Rai"/>
    <x v="16"/>
    <n v="5"/>
    <n v="661.5"/>
    <n v="3307.5"/>
    <n v="630"/>
    <n v="3150"/>
    <n v="157.5"/>
    <x v="20"/>
  </r>
  <r>
    <x v="145"/>
    <s v="Sanjay Rai"/>
    <x v="21"/>
    <n v="2"/>
    <n v="695.52"/>
    <n v="1391.04"/>
    <n v="662.4"/>
    <n v="1324.8"/>
    <n v="66.240000000000009"/>
    <x v="20"/>
  </r>
  <r>
    <x v="145"/>
    <s v="Arif Ansari"/>
    <x v="12"/>
    <n v="4"/>
    <n v="831.6"/>
    <n v="3326.4"/>
    <n v="792"/>
    <n v="3168"/>
    <n v="158.40000000000009"/>
    <x v="20"/>
  </r>
  <r>
    <x v="145"/>
    <s v="Arif Ansari"/>
    <x v="21"/>
    <n v="2"/>
    <n v="695.52"/>
    <n v="1391.04"/>
    <n v="662.4"/>
    <n v="1324.8"/>
    <n v="66.240000000000009"/>
    <x v="20"/>
  </r>
  <r>
    <x v="145"/>
    <s v="Arif Ansari"/>
    <x v="10"/>
    <n v="3"/>
    <n v="461.15999999999997"/>
    <n v="1383.48"/>
    <n v="439.2"/>
    <n v="1317.6"/>
    <n v="65.880000000000109"/>
    <x v="20"/>
  </r>
  <r>
    <x v="146"/>
    <s v="Parwej Ansari"/>
    <x v="14"/>
    <n v="7"/>
    <n v="927.36"/>
    <n v="6491.52"/>
    <n v="883.19999999999993"/>
    <n v="6182.4"/>
    <n v="309.1200000000008"/>
    <x v="20"/>
  </r>
  <r>
    <x v="146"/>
    <s v="Parwej Ansari"/>
    <x v="1"/>
    <n v="7"/>
    <n v="1236.48"/>
    <n v="8655.36"/>
    <n v="1177.5999999999999"/>
    <n v="8243.1999999999989"/>
    <n v="412.16000000000167"/>
    <x v="20"/>
  </r>
  <r>
    <x v="146"/>
    <s v="Parwej Ansari"/>
    <x v="4"/>
    <n v="10"/>
    <n v="554.4"/>
    <n v="5544"/>
    <n v="528"/>
    <n v="5280"/>
    <n v="264"/>
    <x v="20"/>
  </r>
  <r>
    <x v="146"/>
    <s v="Satendra Sharma"/>
    <x v="4"/>
    <n v="40"/>
    <n v="554.4"/>
    <n v="22176"/>
    <n v="528"/>
    <n v="21120"/>
    <n v="1056"/>
    <x v="20"/>
  </r>
  <r>
    <x v="146"/>
    <s v="Satendra Sharma"/>
    <x v="14"/>
    <n v="8"/>
    <n v="927.36"/>
    <n v="7418.88"/>
    <n v="883.19999999999993"/>
    <n v="7065.5999999999995"/>
    <n v="353.28000000000065"/>
    <x v="20"/>
  </r>
  <r>
    <x v="147"/>
    <s v="Ramesh Singh"/>
    <x v="1"/>
    <n v="20"/>
    <n v="1236.48"/>
    <n v="24729.599999999999"/>
    <n v="1177.5999999999999"/>
    <n v="23552"/>
    <n v="1177.5999999999985"/>
    <x v="20"/>
  </r>
  <r>
    <x v="147"/>
    <s v="Ramesh Singh"/>
    <x v="5"/>
    <n v="17"/>
    <n v="1081.92"/>
    <n v="18392.64"/>
    <n v="1030.3999999999999"/>
    <n v="17516.8"/>
    <n v="875.84000000000015"/>
    <x v="20"/>
  </r>
  <r>
    <x v="147"/>
    <s v="Sabnam Plywood"/>
    <x v="0"/>
    <n v="10"/>
    <n v="1478.4"/>
    <n v="14784"/>
    <n v="1408"/>
    <n v="14080"/>
    <n v="704"/>
    <x v="20"/>
  </r>
  <r>
    <x v="147"/>
    <s v="Sabnam Plywood"/>
    <x v="3"/>
    <n v="6"/>
    <n v="819.83999999999992"/>
    <n v="4919.0399999999991"/>
    <n v="780.8"/>
    <n v="4684.7999999999993"/>
    <n v="234.23999999999978"/>
    <x v="20"/>
  </r>
  <r>
    <x v="147"/>
    <s v="Mithilesh Sharma"/>
    <x v="11"/>
    <n v="4"/>
    <n v="1108.8000000000002"/>
    <n v="4435.2000000000007"/>
    <n v="1056"/>
    <n v="4224"/>
    <n v="211.20000000000073"/>
    <x v="20"/>
  </r>
  <r>
    <x v="147"/>
    <s v="Mithilesh Sharma"/>
    <x v="12"/>
    <n v="4"/>
    <n v="831.6"/>
    <n v="3326.4"/>
    <n v="792"/>
    <n v="3168"/>
    <n v="158.40000000000009"/>
    <x v="20"/>
  </r>
  <r>
    <x v="148"/>
    <s v="Bharat Plywood"/>
    <x v="7"/>
    <n v="10"/>
    <n v="1008"/>
    <n v="10080"/>
    <n v="960"/>
    <n v="9600"/>
    <n v="480"/>
    <x v="21"/>
  </r>
  <r>
    <x v="148"/>
    <s v="Bharat Plywood"/>
    <x v="6"/>
    <n v="5"/>
    <n v="882"/>
    <n v="4410"/>
    <n v="840"/>
    <n v="4200"/>
    <n v="210"/>
    <x v="21"/>
  </r>
  <r>
    <x v="148"/>
    <s v="Bharat Plywood"/>
    <x v="16"/>
    <n v="10"/>
    <n v="661.5"/>
    <n v="6615"/>
    <n v="630"/>
    <n v="6300"/>
    <n v="315"/>
    <x v="21"/>
  </r>
  <r>
    <x v="148"/>
    <s v="Bharat Plywood"/>
    <x v="23"/>
    <n v="20"/>
    <n v="567"/>
    <n v="11340"/>
    <n v="540"/>
    <n v="10800"/>
    <n v="540"/>
    <x v="21"/>
  </r>
  <r>
    <x v="148"/>
    <s v="Bharat Plywood"/>
    <x v="3"/>
    <n v="23"/>
    <n v="819.83999999999992"/>
    <n v="18856.32"/>
    <n v="780.8"/>
    <n v="17958.399999999998"/>
    <n v="897.92000000000189"/>
    <x v="21"/>
  </r>
  <r>
    <x v="148"/>
    <s v="Bharat Plywood"/>
    <x v="2"/>
    <n v="25"/>
    <n v="614.87999999999988"/>
    <n v="15371.999999999996"/>
    <n v="585.59999999999991"/>
    <n v="14639.999999999998"/>
    <n v="731.99999999999818"/>
    <x v="21"/>
  </r>
  <r>
    <x v="148"/>
    <s v="Bharat Plywood"/>
    <x v="10"/>
    <n v="10"/>
    <n v="461.15999999999997"/>
    <n v="4611.5999999999995"/>
    <n v="439.2"/>
    <n v="4392"/>
    <n v="219.59999999999945"/>
    <x v="21"/>
  </r>
  <r>
    <x v="148"/>
    <s v="Bharat Plywood"/>
    <x v="11"/>
    <n v="5"/>
    <n v="1108.8000000000002"/>
    <n v="5544.0000000000009"/>
    <n v="1056"/>
    <n v="5280"/>
    <n v="264.00000000000091"/>
    <x v="21"/>
  </r>
  <r>
    <x v="148"/>
    <s v="Arif Ansari"/>
    <x v="20"/>
    <n v="10"/>
    <n v="485.09999999999997"/>
    <n v="4851"/>
    <n v="462"/>
    <n v="4620"/>
    <n v="231"/>
    <x v="21"/>
  </r>
  <r>
    <x v="148"/>
    <s v="Arif Ansari"/>
    <x v="19"/>
    <n v="5"/>
    <n v="415.79999999999995"/>
    <n v="2079"/>
    <n v="396"/>
    <n v="1980"/>
    <n v="99"/>
    <x v="21"/>
  </r>
  <r>
    <x v="149"/>
    <s v="Sabnam Plywood"/>
    <x v="0"/>
    <n v="10"/>
    <n v="1478.4"/>
    <n v="14784"/>
    <n v="1408"/>
    <n v="14080"/>
    <n v="704"/>
    <x v="21"/>
  </r>
  <r>
    <x v="149"/>
    <s v="Sabnam Plywood"/>
    <x v="7"/>
    <n v="3"/>
    <n v="1008"/>
    <n v="3024"/>
    <n v="960"/>
    <n v="2880"/>
    <n v="144"/>
    <x v="21"/>
  </r>
  <r>
    <x v="149"/>
    <s v="Satendra Sharma"/>
    <x v="7"/>
    <n v="4"/>
    <n v="1008"/>
    <n v="4032"/>
    <n v="960"/>
    <n v="3840"/>
    <n v="192"/>
    <x v="21"/>
  </r>
  <r>
    <x v="149"/>
    <s v="Satendra Sharma"/>
    <x v="2"/>
    <n v="5"/>
    <n v="614.87999999999988"/>
    <n v="3074.3999999999996"/>
    <n v="585.59999999999991"/>
    <n v="2927.9999999999995"/>
    <n v="146.40000000000009"/>
    <x v="21"/>
  </r>
  <r>
    <x v="149"/>
    <s v="Satendra Sharma"/>
    <x v="23"/>
    <n v="1"/>
    <n v="567"/>
    <n v="567"/>
    <n v="540"/>
    <n v="540"/>
    <n v="27"/>
    <x v="21"/>
  </r>
  <r>
    <x v="150"/>
    <s v="Kushwaha Furniture"/>
    <x v="7"/>
    <n v="4"/>
    <n v="1008"/>
    <n v="4032"/>
    <n v="960"/>
    <n v="3840"/>
    <n v="192"/>
    <x v="21"/>
  </r>
  <r>
    <x v="150"/>
    <s v="Kushwaha Furniture"/>
    <x v="3"/>
    <n v="5"/>
    <n v="819.83999999999992"/>
    <n v="4099.2"/>
    <n v="780.8"/>
    <n v="3904"/>
    <n v="195.19999999999982"/>
    <x v="21"/>
  </r>
  <r>
    <x v="150"/>
    <s v="Kushwaha Furniture"/>
    <x v="13"/>
    <n v="5"/>
    <n v="311.84999999999997"/>
    <n v="1559.2499999999998"/>
    <n v="297"/>
    <n v="1485"/>
    <n v="74.249999999999773"/>
    <x v="21"/>
  </r>
  <r>
    <x v="150"/>
    <s v="Kushwaha Furniture"/>
    <x v="12"/>
    <n v="1"/>
    <n v="831.6"/>
    <n v="831.6"/>
    <n v="792"/>
    <n v="792"/>
    <n v="39.600000000000023"/>
    <x v="21"/>
  </r>
  <r>
    <x v="150"/>
    <s v="Kushwaha Furniture"/>
    <x v="21"/>
    <n v="2"/>
    <n v="695.52"/>
    <n v="1391.04"/>
    <n v="662.4"/>
    <n v="1324.8"/>
    <n v="66.240000000000009"/>
    <x v="21"/>
  </r>
  <r>
    <x v="150"/>
    <s v="Kushwaha Furniture"/>
    <x v="17"/>
    <n v="2"/>
    <n v="756"/>
    <n v="1512"/>
    <n v="720"/>
    <n v="1440"/>
    <n v="72"/>
    <x v="21"/>
  </r>
  <r>
    <x v="150"/>
    <s v="Ramesh Singh"/>
    <x v="17"/>
    <n v="2"/>
    <n v="756"/>
    <n v="1512"/>
    <n v="720"/>
    <n v="1440"/>
    <n v="72"/>
    <x v="21"/>
  </r>
  <r>
    <x v="151"/>
    <s v="Sanjay Rai"/>
    <x v="3"/>
    <n v="15"/>
    <n v="819.83999999999992"/>
    <n v="12297.599999999999"/>
    <n v="780.8"/>
    <n v="11712"/>
    <n v="585.59999999999854"/>
    <x v="21"/>
  </r>
  <r>
    <x v="151"/>
    <s v="Sanjay Rai"/>
    <x v="2"/>
    <n v="10"/>
    <n v="614.87999999999988"/>
    <n v="6148.7999999999993"/>
    <n v="585.59999999999991"/>
    <n v="5855.9999999999991"/>
    <n v="292.80000000000018"/>
    <x v="21"/>
  </r>
  <r>
    <x v="151"/>
    <s v="Sanjay Rai"/>
    <x v="23"/>
    <n v="4"/>
    <n v="567"/>
    <n v="2268"/>
    <n v="540"/>
    <n v="2160"/>
    <n v="108"/>
    <x v="21"/>
  </r>
  <r>
    <x v="151"/>
    <s v="Sanjay Rai"/>
    <x v="19"/>
    <n v="12"/>
    <n v="415.79999999999995"/>
    <n v="4989.5999999999995"/>
    <n v="396"/>
    <n v="4752"/>
    <n v="237.59999999999945"/>
    <x v="21"/>
  </r>
  <r>
    <x v="151"/>
    <s v="Sanjay Rai"/>
    <x v="4"/>
    <n v="1"/>
    <n v="554.4"/>
    <n v="554.4"/>
    <n v="528"/>
    <n v="528"/>
    <n v="26.399999999999977"/>
    <x v="21"/>
  </r>
  <r>
    <x v="151"/>
    <s v="Bharat Plywood"/>
    <x v="1"/>
    <n v="5"/>
    <n v="1236.48"/>
    <n v="6182.4"/>
    <n v="1177.5999999999999"/>
    <n v="5888"/>
    <n v="294.39999999999964"/>
    <x v="21"/>
  </r>
  <r>
    <x v="151"/>
    <s v="Bharat Plywood"/>
    <x v="4"/>
    <n v="10"/>
    <n v="554.4"/>
    <n v="5544"/>
    <n v="528"/>
    <n v="5280"/>
    <n v="264"/>
    <x v="21"/>
  </r>
  <r>
    <x v="152"/>
    <s v="Kushwaha Furniture"/>
    <x v="11"/>
    <n v="2"/>
    <n v="1108.8000000000002"/>
    <n v="2217.6000000000004"/>
    <n v="1056"/>
    <n v="2112"/>
    <n v="105.60000000000036"/>
    <x v="21"/>
  </r>
  <r>
    <x v="152"/>
    <s v="Kushwaha Furniture"/>
    <x v="12"/>
    <n v="2"/>
    <n v="831.6"/>
    <n v="1663.2"/>
    <n v="792"/>
    <n v="1584"/>
    <n v="79.200000000000045"/>
    <x v="21"/>
  </r>
  <r>
    <x v="152"/>
    <s v="Kushwaha Furniture"/>
    <x v="17"/>
    <n v="3"/>
    <n v="756"/>
    <n v="2268"/>
    <n v="720"/>
    <n v="2160"/>
    <n v="108"/>
    <x v="21"/>
  </r>
  <r>
    <x v="152"/>
    <s v="Kushwaha Furniture"/>
    <x v="17"/>
    <n v="3"/>
    <n v="756"/>
    <n v="2268"/>
    <n v="720"/>
    <n v="2160"/>
    <n v="108"/>
    <x v="21"/>
  </r>
  <r>
    <x v="152"/>
    <s v="Kushwaha Furniture"/>
    <x v="23"/>
    <n v="4"/>
    <n v="567"/>
    <n v="2268"/>
    <n v="540"/>
    <n v="2160"/>
    <n v="108"/>
    <x v="21"/>
  </r>
  <r>
    <x v="152"/>
    <s v="Sanjay Rai"/>
    <x v="3"/>
    <n v="20"/>
    <n v="819.83999999999992"/>
    <n v="16396.8"/>
    <n v="780.8"/>
    <n v="15616"/>
    <n v="780.79999999999927"/>
    <x v="21"/>
  </r>
  <r>
    <x v="152"/>
    <s v="Salma Tiles"/>
    <x v="1"/>
    <n v="15"/>
    <n v="1236.48"/>
    <n v="18547.2"/>
    <n v="1177.5999999999999"/>
    <n v="17664"/>
    <n v="883.20000000000073"/>
    <x v="21"/>
  </r>
  <r>
    <x v="152"/>
    <s v="Salma Tiles"/>
    <x v="4"/>
    <n v="5"/>
    <n v="554.4"/>
    <n v="2772"/>
    <n v="528"/>
    <n v="2640"/>
    <n v="132"/>
    <x v="21"/>
  </r>
  <r>
    <x v="153"/>
    <s v="Kushwaha Furniture"/>
    <x v="2"/>
    <n v="5"/>
    <n v="614.87999999999988"/>
    <n v="3074.3999999999996"/>
    <n v="585.59999999999991"/>
    <n v="2927.9999999999995"/>
    <n v="146.40000000000009"/>
    <x v="21"/>
  </r>
  <r>
    <x v="153"/>
    <s v="Kushwaha Furniture"/>
    <x v="7"/>
    <n v="4"/>
    <n v="1008"/>
    <n v="4032"/>
    <n v="960"/>
    <n v="3840"/>
    <n v="192"/>
    <x v="21"/>
  </r>
  <r>
    <x v="153"/>
    <s v="Kushwaha Furniture"/>
    <x v="14"/>
    <n v="1"/>
    <n v="927.36"/>
    <n v="927.36"/>
    <n v="883.19999999999993"/>
    <n v="883.19999999999993"/>
    <n v="44.160000000000082"/>
    <x v="21"/>
  </r>
  <r>
    <x v="153"/>
    <s v="Kushwaha Furniture"/>
    <x v="21"/>
    <n v="5"/>
    <n v="695.52"/>
    <n v="3477.6"/>
    <n v="662.4"/>
    <n v="3312"/>
    <n v="165.59999999999991"/>
    <x v="21"/>
  </r>
  <r>
    <x v="153"/>
    <s v="Kushwaha Furniture"/>
    <x v="10"/>
    <n v="2"/>
    <n v="461.15999999999997"/>
    <n v="922.31999999999994"/>
    <n v="439.2"/>
    <n v="878.4"/>
    <n v="43.919999999999959"/>
    <x v="21"/>
  </r>
  <r>
    <x v="153"/>
    <s v="Karpattu Sharma"/>
    <x v="15"/>
    <n v="2"/>
    <n v="970.2"/>
    <n v="1940.4"/>
    <n v="924"/>
    <n v="1848"/>
    <n v="92.400000000000091"/>
    <x v="21"/>
  </r>
  <r>
    <x v="153"/>
    <s v="Karpattu Sharma"/>
    <x v="16"/>
    <n v="2"/>
    <n v="661.5"/>
    <n v="1323"/>
    <n v="630"/>
    <n v="1260"/>
    <n v="63"/>
    <x v="21"/>
  </r>
  <r>
    <x v="153"/>
    <s v="Karpattu Sharma"/>
    <x v="10"/>
    <n v="3"/>
    <n v="461.15999999999997"/>
    <n v="1383.48"/>
    <n v="439.2"/>
    <n v="1317.6"/>
    <n v="65.880000000000109"/>
    <x v="21"/>
  </r>
  <r>
    <x v="153"/>
    <s v="Karpattu Sharma"/>
    <x v="13"/>
    <n v="4"/>
    <n v="311.84999999999997"/>
    <n v="1247.3999999999999"/>
    <n v="297"/>
    <n v="1188"/>
    <n v="59.399999999999864"/>
    <x v="21"/>
  </r>
  <r>
    <x v="153"/>
    <s v="Karpattu Sharma"/>
    <x v="17"/>
    <n v="1"/>
    <n v="756"/>
    <n v="756"/>
    <n v="720"/>
    <n v="720"/>
    <n v="36"/>
    <x v="21"/>
  </r>
  <r>
    <x v="153"/>
    <s v="Karpattu Sharma"/>
    <x v="23"/>
    <n v="2"/>
    <n v="567"/>
    <n v="1134"/>
    <n v="540"/>
    <n v="1080"/>
    <n v="54"/>
    <x v="21"/>
  </r>
  <r>
    <x v="154"/>
    <s v="Dhanuka Plywood"/>
    <x v="4"/>
    <n v="150"/>
    <n v="554.4"/>
    <n v="83160"/>
    <n v="528"/>
    <n v="79200"/>
    <n v="3960"/>
    <x v="21"/>
  </r>
  <r>
    <x v="154"/>
    <s v="Dhanuka Plywood"/>
    <x v="19"/>
    <n v="30"/>
    <n v="415.79999999999995"/>
    <n v="12473.999999999998"/>
    <n v="396"/>
    <n v="11880"/>
    <n v="593.99999999999818"/>
    <x v="21"/>
  </r>
  <r>
    <x v="154"/>
    <s v="Dhanuka Plywood"/>
    <x v="13"/>
    <n v="30"/>
    <n v="311.84999999999997"/>
    <n v="9355.4999999999982"/>
    <n v="297"/>
    <n v="8910"/>
    <n v="445.49999999999818"/>
    <x v="21"/>
  </r>
  <r>
    <x v="154"/>
    <s v="Dhanuka Plywood"/>
    <x v="2"/>
    <n v="20"/>
    <n v="614.87999999999988"/>
    <n v="12297.599999999999"/>
    <n v="585.59999999999991"/>
    <n v="11711.999999999998"/>
    <n v="585.60000000000036"/>
    <x v="21"/>
  </r>
  <r>
    <x v="154"/>
    <s v="Dhanuka Plywood"/>
    <x v="16"/>
    <n v="10"/>
    <n v="661.5"/>
    <n v="6615"/>
    <n v="630"/>
    <n v="6300"/>
    <n v="315"/>
    <x v="21"/>
  </r>
  <r>
    <x v="154"/>
    <s v="Dhanuka Plywood"/>
    <x v="17"/>
    <n v="10"/>
    <n v="756"/>
    <n v="7560"/>
    <n v="720"/>
    <n v="7200"/>
    <n v="360"/>
    <x v="21"/>
  </r>
  <r>
    <x v="154"/>
    <s v="Dhanuka Plywood"/>
    <x v="11"/>
    <n v="10"/>
    <n v="1108.8000000000002"/>
    <n v="11088.000000000002"/>
    <n v="1056"/>
    <n v="10560"/>
    <n v="528.00000000000182"/>
    <x v="21"/>
  </r>
  <r>
    <x v="155"/>
    <s v="Shubham Plywood"/>
    <x v="0"/>
    <n v="15"/>
    <n v="1478.4"/>
    <n v="22176"/>
    <n v="1408"/>
    <n v="21120"/>
    <n v="1056"/>
    <x v="22"/>
  </r>
  <r>
    <x v="155"/>
    <s v="Shubham Plywood"/>
    <x v="11"/>
    <n v="35"/>
    <n v="1108.8000000000002"/>
    <n v="38808.000000000007"/>
    <n v="1056"/>
    <n v="36960"/>
    <n v="1848.0000000000073"/>
    <x v="22"/>
  </r>
  <r>
    <x v="155"/>
    <s v="Shubham Plywood"/>
    <x v="12"/>
    <n v="9"/>
    <n v="831.6"/>
    <n v="7484.4000000000005"/>
    <n v="792"/>
    <n v="7128"/>
    <n v="356.40000000000055"/>
    <x v="22"/>
  </r>
  <r>
    <x v="155"/>
    <s v="Shubham Plywood"/>
    <x v="23"/>
    <n v="20"/>
    <n v="567"/>
    <n v="11340"/>
    <n v="540"/>
    <n v="10800"/>
    <n v="540"/>
    <x v="22"/>
  </r>
  <r>
    <x v="155"/>
    <s v="Shubham Plywood"/>
    <x v="10"/>
    <n v="10"/>
    <n v="461.15999999999997"/>
    <n v="4611.5999999999995"/>
    <n v="439.2"/>
    <n v="4392"/>
    <n v="219.59999999999945"/>
    <x v="22"/>
  </r>
  <r>
    <x v="155"/>
    <s v="Shubham Plywood"/>
    <x v="4"/>
    <n v="5"/>
    <n v="554.4"/>
    <n v="2772"/>
    <n v="528"/>
    <n v="2640"/>
    <n v="132"/>
    <x v="22"/>
  </r>
  <r>
    <x v="155"/>
    <s v="Shubham Plywood"/>
    <x v="22"/>
    <n v="10"/>
    <n v="363.82499999999999"/>
    <n v="3638.25"/>
    <n v="346.5"/>
    <n v="3465"/>
    <n v="173.25"/>
    <x v="22"/>
  </r>
  <r>
    <x v="155"/>
    <s v="Shubham Plywood"/>
    <x v="19"/>
    <n v="5"/>
    <n v="415.79999999999995"/>
    <n v="2079"/>
    <n v="396"/>
    <n v="1980"/>
    <n v="99"/>
    <x v="22"/>
  </r>
  <r>
    <x v="155"/>
    <s v="Shubham Plywood"/>
    <x v="13"/>
    <n v="5"/>
    <n v="311.84999999999997"/>
    <n v="1559.2499999999998"/>
    <n v="297"/>
    <n v="1485"/>
    <n v="74.249999999999773"/>
    <x v="22"/>
  </r>
  <r>
    <x v="155"/>
    <s v="Salma Tiles"/>
    <x v="1"/>
    <n v="5"/>
    <n v="1236.48"/>
    <n v="6182.4"/>
    <n v="1177.5999999999999"/>
    <n v="5888"/>
    <n v="294.39999999999964"/>
    <x v="22"/>
  </r>
  <r>
    <x v="155"/>
    <s v="Salma Tiles"/>
    <x v="4"/>
    <n v="5"/>
    <n v="554.4"/>
    <n v="2772"/>
    <n v="528"/>
    <n v="2640"/>
    <n v="132"/>
    <x v="22"/>
  </r>
  <r>
    <x v="156"/>
    <s v="Kisan Plywood"/>
    <x v="10"/>
    <n v="9"/>
    <n v="461.15999999999997"/>
    <n v="4150.4399999999996"/>
    <n v="439.2"/>
    <n v="3952.7999999999997"/>
    <n v="197.63999999999987"/>
    <x v="22"/>
  </r>
  <r>
    <x v="156"/>
    <s v="Kisan Plywood"/>
    <x v="4"/>
    <n v="5"/>
    <n v="554.4"/>
    <n v="2772"/>
    <n v="528"/>
    <n v="2640"/>
    <n v="132"/>
    <x v="22"/>
  </r>
  <r>
    <x v="156"/>
    <s v="Kisan Plywood"/>
    <x v="19"/>
    <n v="10"/>
    <n v="415.79999999999995"/>
    <n v="4158"/>
    <n v="396"/>
    <n v="3960"/>
    <n v="198"/>
    <x v="22"/>
  </r>
  <r>
    <x v="156"/>
    <s v="Bharat Plywood"/>
    <x v="4"/>
    <n v="10"/>
    <n v="554.4"/>
    <n v="5544"/>
    <n v="528"/>
    <n v="5280"/>
    <n v="264"/>
    <x v="22"/>
  </r>
  <r>
    <x v="156"/>
    <s v="Bharat Plywood"/>
    <x v="10"/>
    <n v="6"/>
    <n v="461.15999999999997"/>
    <n v="2766.96"/>
    <n v="439.2"/>
    <n v="2635.2"/>
    <n v="131.76000000000022"/>
    <x v="22"/>
  </r>
  <r>
    <x v="157"/>
    <s v="Sanjay Rai"/>
    <x v="3"/>
    <n v="15"/>
    <n v="819.83999999999992"/>
    <n v="12297.599999999999"/>
    <n v="780.8"/>
    <n v="11712"/>
    <n v="585.59999999999854"/>
    <x v="22"/>
  </r>
  <r>
    <x v="157"/>
    <s v="Sanjay Rai"/>
    <x v="2"/>
    <n v="10"/>
    <n v="614.87999999999988"/>
    <n v="6148.7999999999993"/>
    <n v="585.59999999999991"/>
    <n v="5855.9999999999991"/>
    <n v="292.80000000000018"/>
    <x v="22"/>
  </r>
  <r>
    <x v="157"/>
    <s v="Sanjay Rai"/>
    <x v="23"/>
    <n v="4"/>
    <n v="567"/>
    <n v="2268"/>
    <n v="540"/>
    <n v="2160"/>
    <n v="108"/>
    <x v="22"/>
  </r>
  <r>
    <x v="157"/>
    <s v="Sanjay Rai"/>
    <x v="19"/>
    <n v="12"/>
    <n v="415.79999999999995"/>
    <n v="4989.5999999999995"/>
    <n v="396"/>
    <n v="4752"/>
    <n v="237.59999999999945"/>
    <x v="22"/>
  </r>
  <r>
    <x v="157"/>
    <s v="Abhishek Sharma"/>
    <x v="19"/>
    <n v="10"/>
    <n v="415.79999999999995"/>
    <n v="4158"/>
    <n v="396"/>
    <n v="3960"/>
    <n v="198"/>
    <x v="22"/>
  </r>
  <r>
    <x v="157"/>
    <s v="Abhishek Sharma"/>
    <x v="4"/>
    <n v="10"/>
    <n v="554.4"/>
    <n v="5544"/>
    <n v="528"/>
    <n v="5280"/>
    <n v="264"/>
    <x v="22"/>
  </r>
  <r>
    <x v="157"/>
    <s v="Abhishek Sharma"/>
    <x v="23"/>
    <n v="10"/>
    <n v="567"/>
    <n v="5670"/>
    <n v="540"/>
    <n v="5400"/>
    <n v="270"/>
    <x v="22"/>
  </r>
  <r>
    <x v="157"/>
    <s v="Abhishek Sharma"/>
    <x v="17"/>
    <n v="20"/>
    <n v="756"/>
    <n v="15120"/>
    <n v="720"/>
    <n v="14400"/>
    <n v="720"/>
    <x v="22"/>
  </r>
  <r>
    <x v="157"/>
    <s v="Abhishek Sharma"/>
    <x v="16"/>
    <n v="10"/>
    <n v="661.5"/>
    <n v="6615"/>
    <n v="630"/>
    <n v="6300"/>
    <n v="315"/>
    <x v="22"/>
  </r>
  <r>
    <x v="157"/>
    <s v="Abhishek Sharma"/>
    <x v="21"/>
    <n v="10"/>
    <n v="695.52"/>
    <n v="6955.2"/>
    <n v="662.4"/>
    <n v="6624"/>
    <n v="331.19999999999982"/>
    <x v="22"/>
  </r>
  <r>
    <x v="157"/>
    <s v="Abhishek Sharma"/>
    <x v="14"/>
    <n v="10"/>
    <n v="927.36"/>
    <n v="9273.6"/>
    <n v="883.19999999999993"/>
    <n v="8832"/>
    <n v="441.60000000000036"/>
    <x v="22"/>
  </r>
  <r>
    <x v="157"/>
    <s v="Abhishek Sharma"/>
    <x v="1"/>
    <n v="10"/>
    <n v="1236.48"/>
    <n v="12364.8"/>
    <n v="1177.5999999999999"/>
    <n v="11776"/>
    <n v="588.79999999999927"/>
    <x v="22"/>
  </r>
  <r>
    <x v="157"/>
    <s v="Abhishek Sharma"/>
    <x v="18"/>
    <n v="10"/>
    <n v="811.44"/>
    <n v="8114.4000000000005"/>
    <n v="772.8"/>
    <n v="7728"/>
    <n v="386.40000000000055"/>
    <x v="22"/>
  </r>
  <r>
    <x v="158"/>
    <s v="Kisan Plywood"/>
    <x v="18"/>
    <n v="10"/>
    <n v="811.44"/>
    <n v="8114.4000000000005"/>
    <n v="772.8"/>
    <n v="7728"/>
    <n v="386.40000000000055"/>
    <x v="22"/>
  </r>
  <r>
    <x v="158"/>
    <s v="Kisan Plywood"/>
    <x v="14"/>
    <n v="15"/>
    <n v="927.36"/>
    <n v="13910.4"/>
    <n v="883.19999999999993"/>
    <n v="13247.999999999998"/>
    <n v="662.40000000000146"/>
    <x v="22"/>
  </r>
  <r>
    <x v="158"/>
    <s v="Kisan Plywood"/>
    <x v="21"/>
    <n v="5"/>
    <n v="695.52"/>
    <n v="3477.6"/>
    <n v="662.4"/>
    <n v="3312"/>
    <n v="165.59999999999991"/>
    <x v="22"/>
  </r>
  <r>
    <x v="158"/>
    <s v="Kisan Plywood"/>
    <x v="16"/>
    <n v="5"/>
    <n v="661.5"/>
    <n v="3307.5"/>
    <n v="630"/>
    <n v="3150"/>
    <n v="157.5"/>
    <x v="22"/>
  </r>
  <r>
    <x v="158"/>
    <s v="Kisan Plywood"/>
    <x v="23"/>
    <n v="5"/>
    <n v="567"/>
    <n v="2835"/>
    <n v="540"/>
    <n v="2700"/>
    <n v="135"/>
    <x v="22"/>
  </r>
  <r>
    <x v="158"/>
    <s v="Kushwaha Furniture"/>
    <x v="15"/>
    <n v="4"/>
    <n v="970.2"/>
    <n v="3880.8"/>
    <n v="924"/>
    <n v="3696"/>
    <n v="184.80000000000018"/>
    <x v="22"/>
  </r>
  <r>
    <x v="158"/>
    <s v="Kushwaha Furniture"/>
    <x v="19"/>
    <n v="5"/>
    <n v="415.79999999999995"/>
    <n v="2079"/>
    <n v="396"/>
    <n v="1980"/>
    <n v="99"/>
    <x v="22"/>
  </r>
  <r>
    <x v="158"/>
    <s v="Kushwaha Furniture"/>
    <x v="13"/>
    <n v="10"/>
    <n v="311.84999999999997"/>
    <n v="3118.4999999999995"/>
    <n v="297"/>
    <n v="2970"/>
    <n v="148.49999999999955"/>
    <x v="22"/>
  </r>
  <r>
    <x v="159"/>
    <s v="Niraj Sharma"/>
    <x v="15"/>
    <n v="2"/>
    <n v="970.2"/>
    <n v="1940.4"/>
    <n v="924"/>
    <n v="1848"/>
    <n v="92.400000000000091"/>
    <x v="22"/>
  </r>
  <r>
    <x v="159"/>
    <s v="Niraj Sharma"/>
    <x v="9"/>
    <n v="1"/>
    <n v="538.02"/>
    <n v="538.02"/>
    <n v="512.4"/>
    <n v="512.4"/>
    <n v="25.620000000000005"/>
    <x v="22"/>
  </r>
  <r>
    <x v="159"/>
    <s v="Niraj Sharma"/>
    <x v="16"/>
    <n v="2"/>
    <n v="661.5"/>
    <n v="1323"/>
    <n v="630"/>
    <n v="1260"/>
    <n v="63"/>
    <x v="22"/>
  </r>
  <r>
    <x v="159"/>
    <s v="Niraj Sharma"/>
    <x v="10"/>
    <n v="1"/>
    <n v="461.15999999999997"/>
    <n v="461.15999999999997"/>
    <n v="439.2"/>
    <n v="439.2"/>
    <n v="21.95999999999998"/>
    <x v="22"/>
  </r>
  <r>
    <x v="159"/>
    <s v="Algu Sharma"/>
    <x v="11"/>
    <n v="1"/>
    <n v="1108.8000000000002"/>
    <n v="1108.8000000000002"/>
    <n v="1056"/>
    <n v="1056"/>
    <n v="52.800000000000182"/>
    <x v="22"/>
  </r>
  <r>
    <x v="159"/>
    <s v="Algu Sharma"/>
    <x v="12"/>
    <n v="2"/>
    <n v="831.6"/>
    <n v="1663.2"/>
    <n v="792"/>
    <n v="1584"/>
    <n v="79.200000000000045"/>
    <x v="22"/>
  </r>
  <r>
    <x v="159"/>
    <s v="Algu Sharma"/>
    <x v="2"/>
    <n v="1"/>
    <n v="614.87999999999988"/>
    <n v="614.87999999999988"/>
    <n v="585.59999999999991"/>
    <n v="585.59999999999991"/>
    <n v="29.279999999999973"/>
    <x v="22"/>
  </r>
  <r>
    <x v="159"/>
    <s v="Algu Sharma"/>
    <x v="9"/>
    <n v="2"/>
    <n v="538.02"/>
    <n v="1076.04"/>
    <n v="512.4"/>
    <n v="1024.8"/>
    <n v="51.240000000000009"/>
    <x v="22"/>
  </r>
  <r>
    <x v="160"/>
    <s v="Sainik Plywood"/>
    <x v="0"/>
    <n v="20"/>
    <n v="1478.4"/>
    <n v="29568"/>
    <n v="1408"/>
    <n v="28160"/>
    <n v="1408"/>
    <x v="22"/>
  </r>
  <r>
    <x v="160"/>
    <s v="Sainik Plywood"/>
    <x v="11"/>
    <n v="50"/>
    <n v="1108.8000000000002"/>
    <n v="55440.000000000007"/>
    <n v="1056"/>
    <n v="52800"/>
    <n v="2640.0000000000073"/>
    <x v="22"/>
  </r>
  <r>
    <x v="160"/>
    <s v="Sainik Plywood"/>
    <x v="23"/>
    <n v="50"/>
    <n v="567"/>
    <n v="28350"/>
    <n v="540"/>
    <n v="27000"/>
    <n v="1350"/>
    <x v="22"/>
  </r>
  <r>
    <x v="160"/>
    <s v="Sainik Plywood"/>
    <x v="10"/>
    <n v="40"/>
    <n v="461.15999999999997"/>
    <n v="18446.399999999998"/>
    <n v="439.2"/>
    <n v="17568"/>
    <n v="878.39999999999782"/>
    <x v="22"/>
  </r>
  <r>
    <x v="160"/>
    <s v="Sainik Plywood"/>
    <x v="9"/>
    <n v="10"/>
    <n v="538.02"/>
    <n v="5380.2"/>
    <n v="512.4"/>
    <n v="5124"/>
    <n v="256.19999999999982"/>
    <x v="22"/>
  </r>
  <r>
    <x v="160"/>
    <s v="Sabnam Plywood"/>
    <x v="0"/>
    <n v="10"/>
    <n v="1478.4"/>
    <n v="14784"/>
    <n v="1408"/>
    <n v="14080"/>
    <n v="704"/>
    <x v="22"/>
  </r>
  <r>
    <x v="160"/>
    <s v="Sabnam Plywood"/>
    <x v="3"/>
    <n v="4"/>
    <n v="819.83999999999992"/>
    <n v="3279.3599999999997"/>
    <n v="780.8"/>
    <n v="3123.2"/>
    <n v="156.15999999999985"/>
    <x v="22"/>
  </r>
  <r>
    <x v="161"/>
    <s v="Vikas Rai"/>
    <x v="0"/>
    <n v="3"/>
    <n v="1478.4"/>
    <n v="4435.2000000000007"/>
    <n v="1408"/>
    <n v="4224"/>
    <n v="211.20000000000073"/>
    <x v="22"/>
  </r>
  <r>
    <x v="161"/>
    <s v="Vikas Rai"/>
    <x v="11"/>
    <n v="3"/>
    <n v="1108.8000000000002"/>
    <n v="3326.4000000000005"/>
    <n v="1056"/>
    <n v="3168"/>
    <n v="158.40000000000055"/>
    <x v="22"/>
  </r>
  <r>
    <x v="161"/>
    <s v="Vikas Rai"/>
    <x v="24"/>
    <n v="3"/>
    <n v="1293.6000000000001"/>
    <n v="3880.8"/>
    <n v="1232"/>
    <n v="3696"/>
    <n v="184.80000000000018"/>
    <x v="22"/>
  </r>
  <r>
    <x v="161"/>
    <s v="Vikas Rai"/>
    <x v="12"/>
    <n v="4"/>
    <n v="831.6"/>
    <n v="3326.4"/>
    <n v="792"/>
    <n v="3168"/>
    <n v="158.40000000000009"/>
    <x v="22"/>
  </r>
  <r>
    <x v="161"/>
    <s v="Vikas Rai"/>
    <x v="1"/>
    <n v="6"/>
    <n v="1236.48"/>
    <n v="7418.88"/>
    <n v="1177.5999999999999"/>
    <n v="7065.5999999999995"/>
    <n v="353.28000000000065"/>
    <x v="22"/>
  </r>
  <r>
    <x v="161"/>
    <s v="Vikas Rai"/>
    <x v="14"/>
    <n v="6"/>
    <n v="927.36"/>
    <n v="5564.16"/>
    <n v="883.19999999999993"/>
    <n v="5299.2"/>
    <n v="264.96000000000004"/>
    <x v="22"/>
  </r>
  <r>
    <x v="161"/>
    <s v="Vikas Rai"/>
    <x v="21"/>
    <n v="8"/>
    <n v="695.52"/>
    <n v="5564.16"/>
    <n v="662.4"/>
    <n v="5299.2"/>
    <n v="264.96000000000004"/>
    <x v="22"/>
  </r>
  <r>
    <x v="161"/>
    <s v="Vikas Rai"/>
    <x v="7"/>
    <n v="6"/>
    <n v="1008"/>
    <n v="6048"/>
    <n v="960"/>
    <n v="5760"/>
    <n v="288"/>
    <x v="22"/>
  </r>
  <r>
    <x v="161"/>
    <s v="Vikas Rai"/>
    <x v="17"/>
    <n v="6"/>
    <n v="756"/>
    <n v="4536"/>
    <n v="720"/>
    <n v="4320"/>
    <n v="216"/>
    <x v="22"/>
  </r>
  <r>
    <x v="161"/>
    <s v="Vikas Rai"/>
    <x v="23"/>
    <n v="5"/>
    <n v="567"/>
    <n v="2835"/>
    <n v="540"/>
    <n v="2700"/>
    <n v="135"/>
    <x v="22"/>
  </r>
  <r>
    <x v="161"/>
    <s v="Vikas Rai"/>
    <x v="3"/>
    <n v="4"/>
    <n v="819.83999999999992"/>
    <n v="3279.3599999999997"/>
    <n v="780.8"/>
    <n v="3123.2"/>
    <n v="156.15999999999985"/>
    <x v="22"/>
  </r>
  <r>
    <x v="161"/>
    <s v="Vikas Rai"/>
    <x v="2"/>
    <n v="4"/>
    <n v="614.87999999999988"/>
    <n v="2459.5199999999995"/>
    <n v="585.59999999999991"/>
    <n v="2342.3999999999996"/>
    <n v="117.11999999999989"/>
    <x v="22"/>
  </r>
  <r>
    <x v="161"/>
    <s v="Vikas Rai"/>
    <x v="10"/>
    <n v="5"/>
    <n v="461.15999999999997"/>
    <n v="2305.7999999999997"/>
    <n v="439.2"/>
    <n v="2196"/>
    <n v="109.79999999999973"/>
    <x v="22"/>
  </r>
  <r>
    <x v="161"/>
    <s v="Vikas Rai"/>
    <x v="4"/>
    <n v="6"/>
    <n v="554.4"/>
    <n v="3326.3999999999996"/>
    <n v="528"/>
    <n v="3168"/>
    <n v="158.39999999999964"/>
    <x v="22"/>
  </r>
  <r>
    <x v="161"/>
    <s v="Vikas Rai"/>
    <x v="19"/>
    <n v="10"/>
    <n v="415.79999999999995"/>
    <n v="4158"/>
    <n v="396"/>
    <n v="3960"/>
    <n v="198"/>
    <x v="22"/>
  </r>
  <r>
    <x v="161"/>
    <s v="Vikas Rai"/>
    <x v="13"/>
    <n v="10"/>
    <n v="311.84999999999997"/>
    <n v="3118.4999999999995"/>
    <n v="297"/>
    <n v="2970"/>
    <n v="148.49999999999955"/>
    <x v="22"/>
  </r>
  <r>
    <x v="161"/>
    <s v="Santosh Ram"/>
    <x v="14"/>
    <n v="7"/>
    <n v="927.36"/>
    <n v="6491.52"/>
    <n v="883.19999999999993"/>
    <n v="6182.4"/>
    <n v="309.1200000000008"/>
    <x v="22"/>
  </r>
  <r>
    <x v="162"/>
    <s v="Raunak Raushan Furniture"/>
    <x v="0"/>
    <n v="15"/>
    <n v="1478.4"/>
    <n v="22176"/>
    <n v="1408"/>
    <n v="21120"/>
    <n v="1056"/>
    <x v="23"/>
  </r>
  <r>
    <x v="162"/>
    <s v="Raunak Raushan Furniture"/>
    <x v="11"/>
    <n v="10"/>
    <n v="1108.8000000000002"/>
    <n v="11088.000000000002"/>
    <n v="1056"/>
    <n v="10560"/>
    <n v="528.00000000000182"/>
    <x v="23"/>
  </r>
  <r>
    <x v="162"/>
    <s v="Raunak Raushan Furniture"/>
    <x v="21"/>
    <n v="15"/>
    <n v="695.52"/>
    <n v="10432.799999999999"/>
    <n v="662.4"/>
    <n v="9936"/>
    <n v="496.79999999999927"/>
    <x v="23"/>
  </r>
  <r>
    <x v="162"/>
    <s v="Raunak Raushan Furniture"/>
    <x v="3"/>
    <n v="20"/>
    <n v="819.83999999999992"/>
    <n v="16396.8"/>
    <n v="780.8"/>
    <n v="15616"/>
    <n v="780.79999999999927"/>
    <x v="23"/>
  </r>
  <r>
    <x v="162"/>
    <s v="Raunak Raushan Furniture"/>
    <x v="2"/>
    <n v="20"/>
    <n v="614.87999999999988"/>
    <n v="12297.599999999999"/>
    <n v="585.59999999999991"/>
    <n v="11711.999999999998"/>
    <n v="585.60000000000036"/>
    <x v="23"/>
  </r>
  <r>
    <x v="162"/>
    <s v="Raunak Raushan Furniture"/>
    <x v="17"/>
    <n v="20"/>
    <n v="756"/>
    <n v="15120"/>
    <n v="720"/>
    <n v="14400"/>
    <n v="720"/>
    <x v="23"/>
  </r>
  <r>
    <x v="162"/>
    <s v="Raunak Raushan Furniture"/>
    <x v="23"/>
    <n v="20"/>
    <n v="567"/>
    <n v="11340"/>
    <n v="540"/>
    <n v="10800"/>
    <n v="540"/>
    <x v="23"/>
  </r>
  <r>
    <x v="162"/>
    <s v="Raunak Raushan Furniture"/>
    <x v="4"/>
    <n v="5"/>
    <n v="554.4"/>
    <n v="2772"/>
    <n v="528"/>
    <n v="2640"/>
    <n v="132"/>
    <x v="23"/>
  </r>
  <r>
    <x v="162"/>
    <s v="Raunak Raushan Furniture"/>
    <x v="20"/>
    <n v="5"/>
    <n v="485.09999999999997"/>
    <n v="2425.5"/>
    <n v="462"/>
    <n v="2310"/>
    <n v="115.5"/>
    <x v="23"/>
  </r>
  <r>
    <x v="162"/>
    <s v="Raunak Raushan Furniture"/>
    <x v="22"/>
    <n v="5"/>
    <n v="363.82499999999999"/>
    <n v="1819.125"/>
    <n v="346.5"/>
    <n v="1732.5"/>
    <n v="86.625"/>
    <x v="23"/>
  </r>
  <r>
    <x v="162"/>
    <s v="Raunak Raushan Furniture"/>
    <x v="19"/>
    <n v="5"/>
    <n v="415.79999999999995"/>
    <n v="2079"/>
    <n v="396"/>
    <n v="1980"/>
    <n v="99"/>
    <x v="23"/>
  </r>
  <r>
    <x v="162"/>
    <s v="Surendra Singh"/>
    <x v="14"/>
    <n v="10"/>
    <n v="927.36"/>
    <n v="9273.6"/>
    <n v="883.19999999999993"/>
    <n v="8832"/>
    <n v="441.60000000000036"/>
    <x v="23"/>
  </r>
  <r>
    <x v="162"/>
    <s v="Surendra Singh"/>
    <x v="3"/>
    <n v="5"/>
    <n v="819.83999999999992"/>
    <n v="4099.2"/>
    <n v="780.8"/>
    <n v="3904"/>
    <n v="195.19999999999982"/>
    <x v="23"/>
  </r>
  <r>
    <x v="162"/>
    <s v="Surendra Singh"/>
    <x v="2"/>
    <n v="5"/>
    <n v="614.87999999999988"/>
    <n v="3074.3999999999996"/>
    <n v="585.59999999999991"/>
    <n v="2927.9999999999995"/>
    <n v="146.40000000000009"/>
    <x v="23"/>
  </r>
  <r>
    <x v="162"/>
    <s v="Surendra Singh"/>
    <x v="4"/>
    <n v="5"/>
    <n v="554.4"/>
    <n v="2772"/>
    <n v="528"/>
    <n v="2640"/>
    <n v="132"/>
    <x v="23"/>
  </r>
  <r>
    <x v="162"/>
    <s v="Surendra Singh"/>
    <x v="17"/>
    <n v="4"/>
    <n v="756"/>
    <n v="3024"/>
    <n v="720"/>
    <n v="2880"/>
    <n v="144"/>
    <x v="23"/>
  </r>
  <r>
    <x v="162"/>
    <s v="Surendra Singh"/>
    <x v="6"/>
    <n v="2"/>
    <n v="882"/>
    <n v="1764"/>
    <n v="840"/>
    <n v="1680"/>
    <n v="84"/>
    <x v="23"/>
  </r>
  <r>
    <x v="162"/>
    <s v="Surendra Singh"/>
    <x v="18"/>
    <n v="4"/>
    <n v="811.44"/>
    <n v="3245.76"/>
    <n v="772.8"/>
    <n v="3091.2"/>
    <n v="154.5600000000004"/>
    <x v="23"/>
  </r>
  <r>
    <x v="163"/>
    <s v="Arif Ansari"/>
    <x v="9"/>
    <n v="8"/>
    <n v="538.02"/>
    <n v="4304.16"/>
    <n v="512.4"/>
    <n v="4099.2"/>
    <n v="204.96000000000004"/>
    <x v="23"/>
  </r>
  <r>
    <x v="163"/>
    <s v="Arif Ansari"/>
    <x v="7"/>
    <n v="4"/>
    <n v="1008"/>
    <n v="4032"/>
    <n v="960"/>
    <n v="3840"/>
    <n v="192"/>
    <x v="23"/>
  </r>
  <r>
    <x v="163"/>
    <s v="Arif Ansari"/>
    <x v="18"/>
    <n v="8"/>
    <n v="811.44"/>
    <n v="6491.52"/>
    <n v="772.8"/>
    <n v="6182.4"/>
    <n v="309.1200000000008"/>
    <x v="23"/>
  </r>
  <r>
    <x v="163"/>
    <s v="Sabnam Plywood"/>
    <x v="0"/>
    <n v="10"/>
    <n v="1478.4"/>
    <n v="14784"/>
    <n v="1408"/>
    <n v="14080"/>
    <n v="704"/>
    <x v="23"/>
  </r>
  <r>
    <x v="163"/>
    <s v="Sabnam Plywood"/>
    <x v="3"/>
    <n v="10"/>
    <n v="819.83999999999992"/>
    <n v="8198.4"/>
    <n v="780.8"/>
    <n v="7808"/>
    <n v="390.39999999999964"/>
    <x v="23"/>
  </r>
  <r>
    <x v="163"/>
    <s v="Sabnam Plywood"/>
    <x v="7"/>
    <n v="10"/>
    <n v="1008"/>
    <n v="10080"/>
    <n v="960"/>
    <n v="9600"/>
    <n v="480"/>
    <x v="23"/>
  </r>
  <r>
    <x v="163"/>
    <s v="Sabnam Plywood"/>
    <x v="23"/>
    <n v="10"/>
    <n v="567"/>
    <n v="5670"/>
    <n v="540"/>
    <n v="5400"/>
    <n v="270"/>
    <x v="23"/>
  </r>
  <r>
    <x v="163"/>
    <s v="Sabnam Plywood"/>
    <x v="19"/>
    <n v="10"/>
    <n v="415.79999999999995"/>
    <n v="4158"/>
    <n v="396"/>
    <n v="3960"/>
    <n v="198"/>
    <x v="23"/>
  </r>
  <r>
    <x v="163"/>
    <s v="Sabnam Plywood"/>
    <x v="13"/>
    <n v="10"/>
    <n v="311.84999999999997"/>
    <n v="3118.4999999999995"/>
    <n v="297"/>
    <n v="2970"/>
    <n v="148.49999999999955"/>
    <x v="23"/>
  </r>
  <r>
    <x v="164"/>
    <s v="Matloob Khan"/>
    <x v="1"/>
    <n v="5"/>
    <n v="1236.48"/>
    <n v="6182.4"/>
    <n v="1177.5999999999999"/>
    <n v="5888"/>
    <n v="294.39999999999964"/>
    <x v="23"/>
  </r>
  <r>
    <x v="164"/>
    <s v="Matloob Khan"/>
    <x v="5"/>
    <n v="5"/>
    <n v="1081.92"/>
    <n v="5409.6"/>
    <n v="1030.3999999999999"/>
    <n v="5151.9999999999991"/>
    <n v="257.60000000000127"/>
    <x v="23"/>
  </r>
  <r>
    <x v="164"/>
    <s v="Matloob Khan"/>
    <x v="21"/>
    <n v="5"/>
    <n v="695.52"/>
    <n v="3477.6"/>
    <n v="662.4"/>
    <n v="3312"/>
    <n v="165.59999999999991"/>
    <x v="23"/>
  </r>
  <r>
    <x v="164"/>
    <s v="Matloob Khan"/>
    <x v="18"/>
    <n v="4"/>
    <n v="811.44"/>
    <n v="3245.76"/>
    <n v="772.8"/>
    <n v="3091.2"/>
    <n v="154.5600000000004"/>
    <x v="23"/>
  </r>
  <r>
    <x v="164"/>
    <s v="Matloob Khan"/>
    <x v="7"/>
    <n v="5"/>
    <n v="1008"/>
    <n v="5040"/>
    <n v="960"/>
    <n v="4800"/>
    <n v="240"/>
    <x v="23"/>
  </r>
  <r>
    <x v="164"/>
    <s v="Matloob Khan"/>
    <x v="17"/>
    <n v="5"/>
    <n v="756"/>
    <n v="3780"/>
    <n v="720"/>
    <n v="3600"/>
    <n v="180"/>
    <x v="23"/>
  </r>
  <r>
    <x v="164"/>
    <s v="Matloob Khan"/>
    <x v="23"/>
    <n v="5"/>
    <n v="567"/>
    <n v="2835"/>
    <n v="540"/>
    <n v="2700"/>
    <n v="135"/>
    <x v="23"/>
  </r>
  <r>
    <x v="164"/>
    <s v="Matloob Khan"/>
    <x v="16"/>
    <n v="5"/>
    <n v="661.5"/>
    <n v="3307.5"/>
    <n v="630"/>
    <n v="3150"/>
    <n v="157.5"/>
    <x v="23"/>
  </r>
  <r>
    <x v="164"/>
    <s v="Matloob Khan"/>
    <x v="6"/>
    <n v="5"/>
    <n v="882"/>
    <n v="4410"/>
    <n v="840"/>
    <n v="4200"/>
    <n v="210"/>
    <x v="23"/>
  </r>
  <r>
    <x v="164"/>
    <s v="Matloob Khan"/>
    <x v="4"/>
    <n v="6"/>
    <n v="554.4"/>
    <n v="3326.3999999999996"/>
    <n v="528"/>
    <n v="3168"/>
    <n v="158.39999999999964"/>
    <x v="23"/>
  </r>
  <r>
    <x v="164"/>
    <s v="Sainik Plywood"/>
    <x v="23"/>
    <n v="15"/>
    <n v="567"/>
    <n v="8505"/>
    <n v="540"/>
    <n v="8100"/>
    <n v="405"/>
    <x v="23"/>
  </r>
  <r>
    <x v="164"/>
    <s v="Sainik Plywood"/>
    <x v="17"/>
    <n v="15"/>
    <n v="756"/>
    <n v="11340"/>
    <n v="720"/>
    <n v="10800"/>
    <n v="540"/>
    <x v="23"/>
  </r>
  <r>
    <x v="165"/>
    <s v="Mahadev Traders"/>
    <x v="0"/>
    <n v="20"/>
    <n v="1478.4"/>
    <n v="29568"/>
    <n v="1408"/>
    <n v="28160"/>
    <n v="1408"/>
    <x v="23"/>
  </r>
  <r>
    <x v="165"/>
    <s v="Mahadev Traders"/>
    <x v="11"/>
    <n v="15"/>
    <n v="1108.8000000000002"/>
    <n v="16632.000000000004"/>
    <n v="1056"/>
    <n v="15840"/>
    <n v="792.00000000000364"/>
    <x v="23"/>
  </r>
  <r>
    <x v="165"/>
    <s v="Mahadev Traders"/>
    <x v="12"/>
    <n v="10"/>
    <n v="831.6"/>
    <n v="8316"/>
    <n v="792"/>
    <n v="7920"/>
    <n v="396"/>
    <x v="23"/>
  </r>
  <r>
    <x v="165"/>
    <s v="Mahadev Traders"/>
    <x v="23"/>
    <n v="10"/>
    <n v="567"/>
    <n v="5670"/>
    <n v="540"/>
    <n v="5400"/>
    <n v="270"/>
    <x v="23"/>
  </r>
  <r>
    <x v="165"/>
    <s v="Mahadev Traders"/>
    <x v="10"/>
    <n v="10"/>
    <n v="461.15999999999997"/>
    <n v="4611.5999999999995"/>
    <n v="439.2"/>
    <n v="4392"/>
    <n v="219.59999999999945"/>
    <x v="23"/>
  </r>
  <r>
    <x v="165"/>
    <s v="Mahadev Traders"/>
    <x v="4"/>
    <n v="20"/>
    <n v="554.4"/>
    <n v="11088"/>
    <n v="528"/>
    <n v="10560"/>
    <n v="528"/>
    <x v="23"/>
  </r>
  <r>
    <x v="165"/>
    <s v="Kisan Plywood"/>
    <x v="21"/>
    <n v="15"/>
    <n v="695.52"/>
    <n v="10432.799999999999"/>
    <n v="662.4"/>
    <n v="9936"/>
    <n v="496.79999999999927"/>
    <x v="23"/>
  </r>
  <r>
    <x v="165"/>
    <s v="Kisan Plywood"/>
    <x v="18"/>
    <n v="5"/>
    <n v="811.44"/>
    <n v="4057.2000000000003"/>
    <n v="772.8"/>
    <n v="3864"/>
    <n v="193.20000000000027"/>
    <x v="23"/>
  </r>
  <r>
    <x v="165"/>
    <s v="Kisan Plywood"/>
    <x v="17"/>
    <n v="15"/>
    <n v="756"/>
    <n v="11340"/>
    <n v="720"/>
    <n v="10800"/>
    <n v="540"/>
    <x v="23"/>
  </r>
  <r>
    <x v="165"/>
    <s v="Kisan Plywood"/>
    <x v="2"/>
    <n v="15"/>
    <n v="614.87999999999988"/>
    <n v="9223.1999999999989"/>
    <n v="585.59999999999991"/>
    <n v="8783.9999999999982"/>
    <n v="439.20000000000073"/>
    <x v="23"/>
  </r>
  <r>
    <x v="165"/>
    <s v="Jokhu Ji"/>
    <x v="18"/>
    <n v="5"/>
    <n v="811.44"/>
    <n v="4057.2000000000003"/>
    <n v="772.8"/>
    <n v="3864"/>
    <n v="193.20000000000027"/>
    <x v="23"/>
  </r>
  <r>
    <x v="165"/>
    <s v="Jokhu Ji"/>
    <x v="16"/>
    <n v="20"/>
    <n v="661.5"/>
    <n v="13230"/>
    <n v="630"/>
    <n v="12600"/>
    <n v="630"/>
    <x v="23"/>
  </r>
  <r>
    <x v="165"/>
    <s v="Jokhu Ji"/>
    <x v="17"/>
    <n v="10"/>
    <n v="756"/>
    <n v="7560"/>
    <n v="720"/>
    <n v="7200"/>
    <n v="360"/>
    <x v="23"/>
  </r>
  <r>
    <x v="165"/>
    <s v="Jokhu Ji"/>
    <x v="9"/>
    <n v="10"/>
    <n v="538.02"/>
    <n v="5380.2"/>
    <n v="512.4"/>
    <n v="5124"/>
    <n v="256.19999999999982"/>
    <x v="23"/>
  </r>
  <r>
    <x v="165"/>
    <s v="Jokhu Ji"/>
    <x v="22"/>
    <n v="4"/>
    <n v="363.82499999999999"/>
    <n v="1455.3"/>
    <n v="346.5"/>
    <n v="1386"/>
    <n v="69.299999999999955"/>
    <x v="23"/>
  </r>
  <r>
    <x v="165"/>
    <s v="Jokhu Ji"/>
    <x v="20"/>
    <n v="10"/>
    <n v="485.09999999999997"/>
    <n v="4851"/>
    <n v="462"/>
    <n v="4620"/>
    <n v="231"/>
    <x v="23"/>
  </r>
  <r>
    <x v="165"/>
    <s v="Jokhu Ji"/>
    <x v="13"/>
    <n v="20"/>
    <n v="311.84999999999997"/>
    <n v="6236.9999999999991"/>
    <n v="297"/>
    <n v="5940"/>
    <n v="296.99999999999909"/>
    <x v="23"/>
  </r>
  <r>
    <x v="165"/>
    <s v="Jokhu Ji"/>
    <x v="4"/>
    <n v="10"/>
    <n v="554.4"/>
    <n v="5544"/>
    <n v="528"/>
    <n v="5280"/>
    <n v="264"/>
    <x v="23"/>
  </r>
  <r>
    <x v="165"/>
    <s v="Jokhu Ji"/>
    <x v="19"/>
    <n v="15"/>
    <n v="415.79999999999995"/>
    <n v="6236.9999999999991"/>
    <n v="396"/>
    <n v="5940"/>
    <n v="296.99999999999909"/>
    <x v="23"/>
  </r>
  <r>
    <x v="166"/>
    <s v="Ramesh Singh"/>
    <x v="2"/>
    <n v="20"/>
    <n v="614.87999999999988"/>
    <n v="12297.599999999999"/>
    <n v="585.59999999999991"/>
    <n v="11711.999999999998"/>
    <n v="585.60000000000036"/>
    <x v="23"/>
  </r>
  <r>
    <x v="166"/>
    <s v="Ramesh Singh"/>
    <x v="14"/>
    <n v="10"/>
    <n v="927.36"/>
    <n v="9273.6"/>
    <n v="883.19999999999993"/>
    <n v="8832"/>
    <n v="441.60000000000036"/>
    <x v="23"/>
  </r>
  <r>
    <x v="166"/>
    <s v="Ramesh Singh"/>
    <x v="4"/>
    <n v="10"/>
    <n v="554.4"/>
    <n v="5544"/>
    <n v="528"/>
    <n v="5280"/>
    <n v="264"/>
    <x v="23"/>
  </r>
  <r>
    <x v="166"/>
    <s v="Dhanuka Plywood"/>
    <x v="17"/>
    <n v="20"/>
    <n v="756"/>
    <n v="15120"/>
    <n v="720"/>
    <n v="14400"/>
    <n v="720"/>
    <x v="23"/>
  </r>
  <r>
    <x v="166"/>
    <s v="Dhanuka Plywood"/>
    <x v="2"/>
    <n v="40"/>
    <n v="614.87999999999988"/>
    <n v="24595.199999999997"/>
    <n v="585.59999999999991"/>
    <n v="23423.999999999996"/>
    <n v="1171.2000000000007"/>
    <x v="23"/>
  </r>
  <r>
    <x v="166"/>
    <s v="Dhanuka Plywood"/>
    <x v="10"/>
    <n v="20"/>
    <n v="461.15999999999997"/>
    <n v="9223.1999999999989"/>
    <n v="439.2"/>
    <n v="8784"/>
    <n v="439.19999999999891"/>
    <x v="23"/>
  </r>
  <r>
    <x v="166"/>
    <s v="Dhanuka Plywood"/>
    <x v="19"/>
    <n v="8"/>
    <n v="415.79999999999995"/>
    <n v="3326.3999999999996"/>
    <n v="396"/>
    <n v="3168"/>
    <n v="158.39999999999964"/>
    <x v="23"/>
  </r>
  <r>
    <x v="166"/>
    <s v="Dhanuka Plywood"/>
    <x v="13"/>
    <n v="6"/>
    <n v="311.84999999999997"/>
    <n v="1871.1"/>
    <n v="297"/>
    <n v="1782"/>
    <n v="89.099999999999909"/>
    <x v="23"/>
  </r>
  <r>
    <x v="166"/>
    <s v="Dhanuka Plywood"/>
    <x v="4"/>
    <n v="30"/>
    <n v="554.4"/>
    <n v="16632"/>
    <n v="528"/>
    <n v="15840"/>
    <n v="792"/>
    <x v="23"/>
  </r>
  <r>
    <x v="166"/>
    <s v="Dhanuka Plywood"/>
    <x v="14"/>
    <n v="20"/>
    <n v="927.36"/>
    <n v="18547.2"/>
    <n v="883.19999999999993"/>
    <n v="17664"/>
    <n v="883.20000000000073"/>
    <x v="23"/>
  </r>
  <r>
    <x v="166"/>
    <s v="Dhanuka Plywood"/>
    <x v="21"/>
    <n v="20"/>
    <n v="695.52"/>
    <n v="13910.4"/>
    <n v="662.4"/>
    <n v="13248"/>
    <n v="662.39999999999964"/>
    <x v="23"/>
  </r>
  <r>
    <x v="167"/>
    <s v="Satendra Sharma"/>
    <x v="4"/>
    <n v="4"/>
    <n v="554.4"/>
    <n v="2217.6"/>
    <n v="528"/>
    <n v="2112"/>
    <n v="105.59999999999991"/>
    <x v="23"/>
  </r>
  <r>
    <x v="167"/>
    <s v="Sadguru Plywood"/>
    <x v="0"/>
    <n v="10"/>
    <n v="1478.4"/>
    <n v="14784"/>
    <n v="1408"/>
    <n v="14080"/>
    <n v="704"/>
    <x v="23"/>
  </r>
  <r>
    <x v="167"/>
    <s v="Sadguru Plywood"/>
    <x v="12"/>
    <n v="10"/>
    <n v="831.6"/>
    <n v="8316"/>
    <n v="792"/>
    <n v="7920"/>
    <n v="396"/>
    <x v="23"/>
  </r>
  <r>
    <x v="167"/>
    <s v="Sadguru Plywood"/>
    <x v="21"/>
    <n v="20"/>
    <n v="695.52"/>
    <n v="13910.4"/>
    <n v="662.4"/>
    <n v="13248"/>
    <n v="662.39999999999964"/>
    <x v="23"/>
  </r>
  <r>
    <x v="167"/>
    <s v="Sadguru Plywood"/>
    <x v="23"/>
    <n v="4"/>
    <n v="567"/>
    <n v="2268"/>
    <n v="540"/>
    <n v="2160"/>
    <n v="108"/>
    <x v="23"/>
  </r>
  <r>
    <x v="167"/>
    <s v="Sadguru Plywood"/>
    <x v="16"/>
    <n v="5"/>
    <n v="661.5"/>
    <n v="3307.5"/>
    <n v="630"/>
    <n v="3150"/>
    <n v="157.5"/>
    <x v="23"/>
  </r>
  <r>
    <x v="167"/>
    <s v="Sadguru Plywood"/>
    <x v="3"/>
    <n v="75"/>
    <n v="819.83999999999992"/>
    <n v="61487.999999999993"/>
    <n v="780.8"/>
    <n v="58560"/>
    <n v="2927.9999999999927"/>
    <x v="23"/>
  </r>
  <r>
    <x v="167"/>
    <s v="Sadguru Plywood"/>
    <x v="2"/>
    <n v="16"/>
    <n v="614.87999999999988"/>
    <n v="9838.0799999999981"/>
    <n v="585.59999999999991"/>
    <n v="9369.5999999999985"/>
    <n v="468.47999999999956"/>
    <x v="23"/>
  </r>
  <r>
    <x v="167"/>
    <s v="Sadguru Plywood"/>
    <x v="4"/>
    <n v="30"/>
    <n v="554.4"/>
    <n v="16632"/>
    <n v="528"/>
    <n v="15840"/>
    <n v="792"/>
    <x v="23"/>
  </r>
  <r>
    <x v="167"/>
    <s v="Sadguru Plywood"/>
    <x v="20"/>
    <n v="11"/>
    <n v="485.09999999999997"/>
    <n v="5336.0999999999995"/>
    <n v="462"/>
    <n v="5082"/>
    <n v="254.09999999999945"/>
    <x v="23"/>
  </r>
  <r>
    <x v="168"/>
    <s v="Ramesh Singh"/>
    <x v="17"/>
    <n v="20"/>
    <n v="756"/>
    <n v="15120"/>
    <n v="720"/>
    <n v="14400"/>
    <n v="720"/>
    <x v="23"/>
  </r>
  <r>
    <x v="168"/>
    <s v="Ramesh Singh"/>
    <x v="2"/>
    <n v="20"/>
    <n v="614.87999999999988"/>
    <n v="12297.599999999999"/>
    <n v="585.59999999999991"/>
    <n v="11711.999999999998"/>
    <n v="585.60000000000036"/>
    <x v="23"/>
  </r>
  <r>
    <x v="168"/>
    <s v="Kushwaha Furniture"/>
    <x v="3"/>
    <n v="4"/>
    <n v="819.83999999999992"/>
    <n v="3279.3599999999997"/>
    <n v="780.8"/>
    <n v="3123.2"/>
    <n v="156.15999999999985"/>
    <x v="23"/>
  </r>
  <r>
    <x v="168"/>
    <s v="Kushwaha Furniture"/>
    <x v="21"/>
    <n v="4"/>
    <n v="695.52"/>
    <n v="2782.08"/>
    <n v="662.4"/>
    <n v="2649.6"/>
    <n v="132.48000000000002"/>
    <x v="23"/>
  </r>
  <r>
    <x v="168"/>
    <s v="Kushwaha Furniture"/>
    <x v="14"/>
    <n v="2"/>
    <n v="927.36"/>
    <n v="1854.72"/>
    <n v="883.19999999999993"/>
    <n v="1766.3999999999999"/>
    <n v="88.320000000000164"/>
    <x v="23"/>
  </r>
  <r>
    <x v="168"/>
    <s v="Kisan Plywood"/>
    <x v="1"/>
    <n v="5"/>
    <n v="1236.48"/>
    <n v="6182.4"/>
    <n v="1177.5999999999999"/>
    <n v="5888"/>
    <n v="294.39999999999964"/>
    <x v="23"/>
  </r>
  <r>
    <x v="168"/>
    <s v="Kisan Plywood"/>
    <x v="17"/>
    <n v="10"/>
    <n v="756"/>
    <n v="7560"/>
    <n v="720"/>
    <n v="7200"/>
    <n v="360"/>
    <x v="23"/>
  </r>
  <r>
    <x v="168"/>
    <s v="Kisan Plywood"/>
    <x v="10"/>
    <n v="10"/>
    <n v="461.15999999999997"/>
    <n v="4611.5999999999995"/>
    <n v="439.2"/>
    <n v="4392"/>
    <n v="219.59999999999945"/>
    <x v="23"/>
  </r>
  <r>
    <x v="168"/>
    <s v="Kisan Plywood"/>
    <x v="2"/>
    <n v="10"/>
    <n v="614.87999999999988"/>
    <n v="6148.7999999999993"/>
    <n v="585.59999999999991"/>
    <n v="5855.9999999999991"/>
    <n v="292.80000000000018"/>
    <x v="23"/>
  </r>
  <r>
    <x v="169"/>
    <s v="Sabnam Plywood"/>
    <x v="15"/>
    <n v="8"/>
    <n v="970.2"/>
    <n v="7761.6"/>
    <n v="924"/>
    <n v="7392"/>
    <n v="369.60000000000036"/>
    <x v="24"/>
  </r>
  <r>
    <x v="169"/>
    <s v="Sabnam Plywood"/>
    <x v="17"/>
    <n v="4"/>
    <n v="756"/>
    <n v="3024"/>
    <n v="720"/>
    <n v="2880"/>
    <n v="144"/>
    <x v="24"/>
  </r>
  <r>
    <x v="169"/>
    <s v="Sabnam Plywood"/>
    <x v="10"/>
    <n v="2"/>
    <n v="461.15999999999997"/>
    <n v="922.31999999999994"/>
    <n v="439.2"/>
    <n v="878.4"/>
    <n v="43.919999999999959"/>
    <x v="24"/>
  </r>
  <r>
    <x v="169"/>
    <s v="Sabnam Plywood"/>
    <x v="8"/>
    <n v="2"/>
    <n v="717.3599999999999"/>
    <n v="1434.7199999999998"/>
    <n v="683.19999999999993"/>
    <n v="1366.3999999999999"/>
    <n v="68.319999999999936"/>
    <x v="24"/>
  </r>
  <r>
    <x v="169"/>
    <s v="Sabnam Plywood"/>
    <x v="20"/>
    <n v="4"/>
    <n v="485.09999999999997"/>
    <n v="1940.3999999999999"/>
    <n v="462"/>
    <n v="1848"/>
    <n v="92.399999999999864"/>
    <x v="24"/>
  </r>
  <r>
    <x v="169"/>
    <s v="Sabnam Plywood"/>
    <x v="13"/>
    <n v="2"/>
    <n v="311.84999999999997"/>
    <n v="623.69999999999993"/>
    <n v="297"/>
    <n v="594"/>
    <n v="29.699999999999932"/>
    <x v="24"/>
  </r>
  <r>
    <x v="169"/>
    <s v="Sanjay Rai"/>
    <x v="3"/>
    <n v="7"/>
    <n v="819.83999999999992"/>
    <n v="5738.8799999999992"/>
    <n v="780.8"/>
    <n v="5465.5999999999995"/>
    <n v="273.27999999999975"/>
    <x v="24"/>
  </r>
  <r>
    <x v="169"/>
    <s v="Sanjay Rai"/>
    <x v="4"/>
    <n v="2"/>
    <n v="554.4"/>
    <n v="1108.8"/>
    <n v="528"/>
    <n v="1056"/>
    <n v="52.799999999999955"/>
    <x v="24"/>
  </r>
  <r>
    <x v="170"/>
    <s v="Bharat Plywood"/>
    <x v="17"/>
    <n v="2"/>
    <n v="756"/>
    <n v="1512"/>
    <n v="720"/>
    <n v="1440"/>
    <n v="72"/>
    <x v="24"/>
  </r>
  <r>
    <x v="170"/>
    <s v="Bharat Plywood"/>
    <x v="14"/>
    <n v="4"/>
    <n v="927.36"/>
    <n v="3709.44"/>
    <n v="883.19999999999993"/>
    <n v="3532.7999999999997"/>
    <n v="176.64000000000033"/>
    <x v="24"/>
  </r>
  <r>
    <x v="170"/>
    <s v="Bharat Plywood"/>
    <x v="1"/>
    <n v="1"/>
    <n v="1236.48"/>
    <n v="1236.48"/>
    <n v="1177.5999999999999"/>
    <n v="1177.5999999999999"/>
    <n v="58.880000000000109"/>
    <x v="24"/>
  </r>
  <r>
    <x v="170"/>
    <s v="Bharat Plywood"/>
    <x v="19"/>
    <n v="6"/>
    <n v="415.79999999999995"/>
    <n v="2494.7999999999997"/>
    <n v="396"/>
    <n v="2376"/>
    <n v="118.79999999999973"/>
    <x v="24"/>
  </r>
  <r>
    <x v="170"/>
    <s v="Kushwaha Furniture"/>
    <x v="21"/>
    <n v="2"/>
    <n v="695.52"/>
    <n v="1391.04"/>
    <n v="662.4"/>
    <n v="1324.8"/>
    <n v="66.240000000000009"/>
    <x v="24"/>
  </r>
  <r>
    <x v="170"/>
    <s v="Vikas Rai"/>
    <x v="1"/>
    <n v="5"/>
    <n v="1236.48"/>
    <n v="6182.4"/>
    <n v="1177.5999999999999"/>
    <n v="5888"/>
    <n v="294.39999999999964"/>
    <x v="24"/>
  </r>
  <r>
    <x v="170"/>
    <s v="Vikas Rai"/>
    <x v="3"/>
    <n v="3"/>
    <n v="819.83999999999992"/>
    <n v="2459.5199999999995"/>
    <n v="780.8"/>
    <n v="2342.3999999999996"/>
    <n v="117.11999999999989"/>
    <x v="24"/>
  </r>
  <r>
    <x v="171"/>
    <s v="Kisan Plywood"/>
    <x v="1"/>
    <n v="5"/>
    <n v="1236.48"/>
    <n v="6182.4"/>
    <n v="1177.5999999999999"/>
    <n v="5888"/>
    <n v="294.39999999999964"/>
    <x v="24"/>
  </r>
  <r>
    <x v="171"/>
    <s v="Kisan Plywood"/>
    <x v="18"/>
    <n v="6"/>
    <n v="811.44"/>
    <n v="4868.6400000000003"/>
    <n v="772.8"/>
    <n v="4636.7999999999993"/>
    <n v="231.84000000000106"/>
    <x v="24"/>
  </r>
  <r>
    <x v="171"/>
    <s v="Kisan Plywood"/>
    <x v="14"/>
    <n v="8"/>
    <n v="927.36"/>
    <n v="7418.88"/>
    <n v="883.19999999999993"/>
    <n v="7065.5999999999995"/>
    <n v="353.28000000000065"/>
    <x v="24"/>
  </r>
  <r>
    <x v="171"/>
    <s v="Kisan Plywood"/>
    <x v="14"/>
    <n v="8"/>
    <n v="927.36"/>
    <n v="7418.88"/>
    <n v="883.19999999999993"/>
    <n v="7065.5999999999995"/>
    <n v="353.28000000000065"/>
    <x v="24"/>
  </r>
  <r>
    <x v="171"/>
    <s v="Kisan Plywood"/>
    <x v="21"/>
    <n v="8"/>
    <n v="695.52"/>
    <n v="5564.16"/>
    <n v="662.4"/>
    <n v="5299.2"/>
    <n v="264.96000000000004"/>
    <x v="24"/>
  </r>
  <r>
    <x v="171"/>
    <s v="Kisan Plywood"/>
    <x v="2"/>
    <n v="8"/>
    <n v="614.87999999999988"/>
    <n v="4919.0399999999991"/>
    <n v="585.59999999999991"/>
    <n v="4684.7999999999993"/>
    <n v="234.23999999999978"/>
    <x v="24"/>
  </r>
  <r>
    <x v="171"/>
    <s v="Kisan Plywood"/>
    <x v="10"/>
    <n v="8"/>
    <n v="461.15999999999997"/>
    <n v="3689.2799999999997"/>
    <n v="439.2"/>
    <n v="3513.6"/>
    <n v="175.67999999999984"/>
    <x v="24"/>
  </r>
  <r>
    <x v="171"/>
    <s v="Kisan Plywood"/>
    <x v="9"/>
    <n v="4"/>
    <n v="538.02"/>
    <n v="2152.08"/>
    <n v="512.4"/>
    <n v="2049.6"/>
    <n v="102.48000000000002"/>
    <x v="24"/>
  </r>
  <r>
    <x v="171"/>
    <s v="Kisan Plywood"/>
    <x v="7"/>
    <n v="5"/>
    <n v="1008"/>
    <n v="5040"/>
    <n v="960"/>
    <n v="4800"/>
    <n v="240"/>
    <x v="24"/>
  </r>
  <r>
    <x v="171"/>
    <s v="Kisan Plywood"/>
    <x v="17"/>
    <n v="8"/>
    <n v="756"/>
    <n v="6048"/>
    <n v="720"/>
    <n v="5760"/>
    <n v="288"/>
    <x v="24"/>
  </r>
  <r>
    <x v="171"/>
    <s v="Kisan Plywood"/>
    <x v="23"/>
    <n v="8"/>
    <n v="567"/>
    <n v="4536"/>
    <n v="540"/>
    <n v="4320"/>
    <n v="216"/>
    <x v="24"/>
  </r>
  <r>
    <x v="171"/>
    <s v="Kisan Plywood"/>
    <x v="19"/>
    <n v="8"/>
    <n v="415.79999999999995"/>
    <n v="3326.3999999999996"/>
    <n v="396"/>
    <n v="3168"/>
    <n v="158.39999999999964"/>
    <x v="24"/>
  </r>
  <r>
    <x v="171"/>
    <s v="Kisan Plywood"/>
    <x v="13"/>
    <n v="8"/>
    <n v="311.84999999999997"/>
    <n v="2494.7999999999997"/>
    <n v="297"/>
    <n v="2376"/>
    <n v="118.79999999999973"/>
    <x v="24"/>
  </r>
  <r>
    <x v="171"/>
    <s v="Kisan Plywood"/>
    <x v="4"/>
    <n v="5"/>
    <n v="554.4"/>
    <n v="2772"/>
    <n v="528"/>
    <n v="2640"/>
    <n v="132"/>
    <x v="24"/>
  </r>
  <r>
    <x v="171"/>
    <s v="Kisan Plywood"/>
    <x v="20"/>
    <n v="3"/>
    <n v="485.09999999999997"/>
    <n v="1455.3"/>
    <n v="462"/>
    <n v="1386"/>
    <n v="69.299999999999955"/>
    <x v="24"/>
  </r>
  <r>
    <x v="171"/>
    <s v="Kisan Plywood"/>
    <x v="22"/>
    <n v="2"/>
    <n v="363.82499999999999"/>
    <n v="727.65"/>
    <n v="346.5"/>
    <n v="693"/>
    <n v="34.649999999999977"/>
    <x v="24"/>
  </r>
  <r>
    <x v="171"/>
    <s v="Bharat Plywood"/>
    <x v="13"/>
    <n v="5"/>
    <n v="311.84999999999997"/>
    <n v="1559.2499999999998"/>
    <n v="297"/>
    <n v="1485"/>
    <n v="74.249999999999773"/>
    <x v="24"/>
  </r>
  <r>
    <x v="171"/>
    <s v="Bharat Plywood"/>
    <x v="20"/>
    <n v="1"/>
    <n v="485.09999999999997"/>
    <n v="485.09999999999997"/>
    <n v="462"/>
    <n v="462"/>
    <n v="23.099999999999966"/>
    <x v="24"/>
  </r>
  <r>
    <x v="172"/>
    <s v="Sainik Plywood"/>
    <x v="0"/>
    <n v="20"/>
    <n v="1478.4"/>
    <n v="29568"/>
    <n v="1408"/>
    <n v="28160"/>
    <n v="1408"/>
    <x v="24"/>
  </r>
  <r>
    <x v="172"/>
    <s v="Sainik Plywood"/>
    <x v="11"/>
    <n v="46"/>
    <n v="1108.8000000000002"/>
    <n v="51004.80000000001"/>
    <n v="1056"/>
    <n v="48576"/>
    <n v="2428.8000000000102"/>
    <x v="24"/>
  </r>
  <r>
    <x v="172"/>
    <s v="Sainik Plywood"/>
    <x v="23"/>
    <n v="40"/>
    <n v="567"/>
    <n v="22680"/>
    <n v="540"/>
    <n v="21600"/>
    <n v="1080"/>
    <x v="24"/>
  </r>
  <r>
    <x v="172"/>
    <s v="Sainik Plywood"/>
    <x v="10"/>
    <n v="40"/>
    <n v="461.15999999999997"/>
    <n v="18446.399999999998"/>
    <n v="439.2"/>
    <n v="17568"/>
    <n v="878.39999999999782"/>
    <x v="24"/>
  </r>
  <r>
    <x v="172"/>
    <s v="Sanjay Rai"/>
    <x v="7"/>
    <n v="3"/>
    <n v="1008"/>
    <n v="3024"/>
    <n v="960"/>
    <n v="2880"/>
    <n v="144"/>
    <x v="24"/>
  </r>
  <r>
    <x v="172"/>
    <s v="Sanjay Rai"/>
    <x v="2"/>
    <n v="4"/>
    <n v="614.87999999999988"/>
    <n v="2459.5199999999995"/>
    <n v="585.59999999999991"/>
    <n v="2342.3999999999996"/>
    <n v="117.11999999999989"/>
    <x v="24"/>
  </r>
  <r>
    <x v="173"/>
    <s v="Khan Furniture"/>
    <x v="5"/>
    <n v="6"/>
    <n v="1081.92"/>
    <n v="6491.52"/>
    <n v="1030.3999999999999"/>
    <n v="6182.4"/>
    <n v="309.1200000000008"/>
    <x v="24"/>
  </r>
  <r>
    <x v="173"/>
    <s v="Khan Furniture"/>
    <x v="23"/>
    <n v="10"/>
    <n v="567"/>
    <n v="5670"/>
    <n v="540"/>
    <n v="5400"/>
    <n v="270"/>
    <x v="24"/>
  </r>
  <r>
    <x v="173"/>
    <s v="Khan Furniture"/>
    <x v="10"/>
    <n v="12"/>
    <n v="461.15999999999997"/>
    <n v="5533.92"/>
    <n v="439.2"/>
    <n v="5270.4"/>
    <n v="263.52000000000044"/>
    <x v="24"/>
  </r>
  <r>
    <x v="173"/>
    <s v="Khan Furniture"/>
    <x v="8"/>
    <n v="10"/>
    <n v="717.3599999999999"/>
    <n v="7173.5999999999985"/>
    <n v="683.19999999999993"/>
    <n v="6831.9999999999991"/>
    <n v="341.59999999999945"/>
    <x v="24"/>
  </r>
  <r>
    <x v="173"/>
    <s v="Khan Furniture"/>
    <x v="3"/>
    <n v="2"/>
    <n v="819.83999999999992"/>
    <n v="1639.6799999999998"/>
    <n v="780.8"/>
    <n v="1561.6"/>
    <n v="78.079999999999927"/>
    <x v="24"/>
  </r>
  <r>
    <x v="173"/>
    <s v="Khan Furniture"/>
    <x v="13"/>
    <n v="4"/>
    <n v="311.84999999999997"/>
    <n v="1247.3999999999999"/>
    <n v="297"/>
    <n v="1188"/>
    <n v="59.399999999999864"/>
    <x v="24"/>
  </r>
  <r>
    <x v="173"/>
    <s v="Abhishek Sharma"/>
    <x v="2"/>
    <n v="10"/>
    <n v="614.87999999999988"/>
    <n v="6148.7999999999993"/>
    <n v="585.59999999999991"/>
    <n v="5855.9999999999991"/>
    <n v="292.80000000000018"/>
    <x v="24"/>
  </r>
  <r>
    <x v="173"/>
    <s v="Abhishek Sharma"/>
    <x v="21"/>
    <n v="4"/>
    <n v="695.52"/>
    <n v="2782.08"/>
    <n v="662.4"/>
    <n v="2649.6"/>
    <n v="132.48000000000002"/>
    <x v="24"/>
  </r>
  <r>
    <x v="173"/>
    <s v="Abhishek Sharma"/>
    <x v="4"/>
    <n v="8"/>
    <n v="554.4"/>
    <n v="4435.2"/>
    <n v="528"/>
    <n v="4224"/>
    <n v="211.19999999999982"/>
    <x v="24"/>
  </r>
  <r>
    <x v="174"/>
    <s v="Parwej Ansari"/>
    <x v="1"/>
    <n v="7"/>
    <n v="1236.48"/>
    <n v="8655.36"/>
    <n v="1177.5999999999999"/>
    <n v="8243.1999999999989"/>
    <n v="412.16000000000167"/>
    <x v="24"/>
  </r>
  <r>
    <x v="174"/>
    <s v="Parwej Ansari"/>
    <x v="14"/>
    <n v="20"/>
    <n v="927.36"/>
    <n v="18547.2"/>
    <n v="883.19999999999993"/>
    <n v="17664"/>
    <n v="883.20000000000073"/>
    <x v="24"/>
  </r>
  <r>
    <x v="174"/>
    <s v="Parwej Ansari"/>
    <x v="21"/>
    <n v="10"/>
    <n v="695.52"/>
    <n v="6955.2"/>
    <n v="662.4"/>
    <n v="6624"/>
    <n v="331.19999999999982"/>
    <x v="24"/>
  </r>
  <r>
    <x v="174"/>
    <s v="Parwej Ansari"/>
    <x v="17"/>
    <n v="20"/>
    <n v="756"/>
    <n v="15120"/>
    <n v="720"/>
    <n v="14400"/>
    <n v="720"/>
    <x v="24"/>
  </r>
  <r>
    <x v="174"/>
    <s v="Parwej Ansari"/>
    <x v="23"/>
    <n v="15"/>
    <n v="567"/>
    <n v="8505"/>
    <n v="540"/>
    <n v="8100"/>
    <n v="405"/>
    <x v="24"/>
  </r>
  <r>
    <x v="174"/>
    <s v="Parwej Ansari"/>
    <x v="2"/>
    <n v="10"/>
    <n v="614.87999999999988"/>
    <n v="6148.7999999999993"/>
    <n v="585.59999999999991"/>
    <n v="5855.9999999999991"/>
    <n v="292.80000000000018"/>
    <x v="24"/>
  </r>
  <r>
    <x v="174"/>
    <s v="Parwej Ansari"/>
    <x v="19"/>
    <n v="10"/>
    <n v="415.79999999999995"/>
    <n v="4158"/>
    <n v="396"/>
    <n v="3960"/>
    <n v="198"/>
    <x v="24"/>
  </r>
  <r>
    <x v="174"/>
    <s v="Parwej Ansari"/>
    <x v="13"/>
    <n v="10"/>
    <n v="311.84999999999997"/>
    <n v="3118.4999999999995"/>
    <n v="297"/>
    <n v="2970"/>
    <n v="148.49999999999955"/>
    <x v="24"/>
  </r>
  <r>
    <x v="175"/>
    <s v="Sabnam Plywood"/>
    <x v="0"/>
    <n v="14"/>
    <n v="1478.4"/>
    <n v="20697.600000000002"/>
    <n v="1408"/>
    <n v="19712"/>
    <n v="985.60000000000218"/>
    <x v="24"/>
  </r>
  <r>
    <x v="175"/>
    <s v="Sabnam Plywood"/>
    <x v="4"/>
    <n v="7"/>
    <n v="554.4"/>
    <n v="3880.7999999999997"/>
    <n v="528"/>
    <n v="3696"/>
    <n v="184.79999999999973"/>
    <x v="24"/>
  </r>
  <r>
    <x v="175"/>
    <s v="Kushwaha Furniture"/>
    <x v="11"/>
    <n v="2"/>
    <n v="1108.8000000000002"/>
    <n v="2217.6000000000004"/>
    <n v="1056"/>
    <n v="2112"/>
    <n v="105.60000000000036"/>
    <x v="24"/>
  </r>
  <r>
    <x v="175"/>
    <s v="Kushwaha Furniture"/>
    <x v="1"/>
    <n v="4"/>
    <n v="1236.48"/>
    <n v="4945.92"/>
    <n v="1177.5999999999999"/>
    <n v="4710.3999999999996"/>
    <n v="235.52000000000044"/>
    <x v="24"/>
  </r>
  <r>
    <x v="175"/>
    <s v="Kushwaha Furniture"/>
    <x v="14"/>
    <n v="5"/>
    <n v="927.36"/>
    <n v="4636.8"/>
    <n v="883.19999999999993"/>
    <n v="4416"/>
    <n v="220.80000000000018"/>
    <x v="24"/>
  </r>
  <r>
    <x v="175"/>
    <s v="Kushwaha Furniture"/>
    <x v="17"/>
    <n v="10"/>
    <n v="756"/>
    <n v="7560"/>
    <n v="720"/>
    <n v="7200"/>
    <n v="360"/>
    <x v="24"/>
  </r>
  <r>
    <x v="175"/>
    <s v="Kushwaha Furniture"/>
    <x v="23"/>
    <n v="5"/>
    <n v="567"/>
    <n v="2835"/>
    <n v="540"/>
    <n v="2700"/>
    <n v="135"/>
    <x v="24"/>
  </r>
  <r>
    <x v="175"/>
    <s v="Kushwaha Furniture"/>
    <x v="3"/>
    <n v="4"/>
    <n v="819.83999999999992"/>
    <n v="3279.3599999999997"/>
    <n v="780.8"/>
    <n v="3123.2"/>
    <n v="156.15999999999985"/>
    <x v="24"/>
  </r>
  <r>
    <x v="175"/>
    <s v="Kushwaha Furniture"/>
    <x v="2"/>
    <n v="10"/>
    <n v="614.87999999999988"/>
    <n v="6148.7999999999993"/>
    <n v="585.59999999999991"/>
    <n v="5855.9999999999991"/>
    <n v="292.80000000000018"/>
    <x v="24"/>
  </r>
  <r>
    <x v="175"/>
    <s v="Kushwaha Furniture"/>
    <x v="10"/>
    <n v="5"/>
    <n v="461.15999999999997"/>
    <n v="2305.7999999999997"/>
    <n v="439.2"/>
    <n v="2196"/>
    <n v="109.79999999999973"/>
    <x v="24"/>
  </r>
  <r>
    <x v="175"/>
    <s v="Kushwaha Furniture"/>
    <x v="4"/>
    <n v="4"/>
    <n v="554.4"/>
    <n v="2217.6"/>
    <n v="528"/>
    <n v="2112"/>
    <n v="105.59999999999991"/>
    <x v="24"/>
  </r>
  <r>
    <x v="175"/>
    <s v="Kushwaha Furniture"/>
    <x v="22"/>
    <n v="2"/>
    <n v="363.82499999999999"/>
    <n v="727.65"/>
    <n v="346.5"/>
    <n v="693"/>
    <n v="34.649999999999977"/>
    <x v="24"/>
  </r>
  <r>
    <x v="176"/>
    <s v="Pawan Jaiswal"/>
    <x v="0"/>
    <n v="2"/>
    <n v="1478.4"/>
    <n v="2956.8"/>
    <n v="1408"/>
    <n v="2816"/>
    <n v="140.80000000000018"/>
    <x v="25"/>
  </r>
  <r>
    <x v="176"/>
    <s v="Pawan Jaiswal"/>
    <x v="4"/>
    <n v="2"/>
    <n v="554.4"/>
    <n v="1108.8"/>
    <n v="528"/>
    <n v="1056"/>
    <n v="52.799999999999955"/>
    <x v="25"/>
  </r>
  <r>
    <x v="176"/>
    <s v="Sharma Hardware"/>
    <x v="1"/>
    <n v="10"/>
    <n v="1236.48"/>
    <n v="12364.8"/>
    <n v="1177.5999999999999"/>
    <n v="11776"/>
    <n v="588.79999999999927"/>
    <x v="25"/>
  </r>
  <r>
    <x v="176"/>
    <s v="Sharma Hardware"/>
    <x v="7"/>
    <n v="10"/>
    <n v="1008"/>
    <n v="10080"/>
    <n v="960"/>
    <n v="9600"/>
    <n v="480"/>
    <x v="25"/>
  </r>
  <r>
    <x v="176"/>
    <s v="Sharma Hardware"/>
    <x v="14"/>
    <n v="15"/>
    <n v="927.36"/>
    <n v="13910.4"/>
    <n v="883.19999999999993"/>
    <n v="13247.999999999998"/>
    <n v="662.40000000000146"/>
    <x v="25"/>
  </r>
  <r>
    <x v="176"/>
    <s v="Sharma Hardware"/>
    <x v="21"/>
    <n v="5"/>
    <n v="695.52"/>
    <n v="3477.6"/>
    <n v="662.4"/>
    <n v="3312"/>
    <n v="165.59999999999991"/>
    <x v="25"/>
  </r>
  <r>
    <x v="176"/>
    <s v="Sharma Hardware"/>
    <x v="4"/>
    <n v="10"/>
    <n v="554.4"/>
    <n v="5544"/>
    <n v="528"/>
    <n v="5280"/>
    <n v="264"/>
    <x v="25"/>
  </r>
  <r>
    <x v="176"/>
    <s v="Sharma Hardware"/>
    <x v="20"/>
    <n v="5"/>
    <n v="485.09999999999997"/>
    <n v="2425.5"/>
    <n v="462"/>
    <n v="2310"/>
    <n v="115.5"/>
    <x v="25"/>
  </r>
  <r>
    <x v="176"/>
    <s v="Bharat Plywood"/>
    <x v="0"/>
    <n v="5"/>
    <n v="1478.4"/>
    <n v="7392"/>
    <n v="1408"/>
    <n v="7040"/>
    <n v="352"/>
    <x v="25"/>
  </r>
  <r>
    <x v="176"/>
    <s v="Bharat Plywood"/>
    <x v="3"/>
    <n v="6"/>
    <n v="819.83999999999992"/>
    <n v="4919.0399999999991"/>
    <n v="780.8"/>
    <n v="4684.7999999999993"/>
    <n v="234.23999999999978"/>
    <x v="25"/>
  </r>
  <r>
    <x v="177"/>
    <s v="Pawan Jaiswal"/>
    <x v="0"/>
    <n v="4"/>
    <n v="1478.4"/>
    <n v="5913.6"/>
    <n v="1408"/>
    <n v="5632"/>
    <n v="281.60000000000036"/>
    <x v="25"/>
  </r>
  <r>
    <x v="177"/>
    <s v="Pawan Jaiswal"/>
    <x v="4"/>
    <n v="3"/>
    <n v="554.4"/>
    <n v="1663.1999999999998"/>
    <n v="528"/>
    <n v="1584"/>
    <n v="79.199999999999818"/>
    <x v="25"/>
  </r>
  <r>
    <x v="177"/>
    <s v="Surendra Singh"/>
    <x v="20"/>
    <n v="10"/>
    <n v="485.09999999999997"/>
    <n v="4851"/>
    <n v="462"/>
    <n v="4620"/>
    <n v="231"/>
    <x v="25"/>
  </r>
  <r>
    <x v="177"/>
    <s v="Surendra Singh"/>
    <x v="19"/>
    <n v="8"/>
    <n v="415.79999999999995"/>
    <n v="3326.3999999999996"/>
    <n v="396"/>
    <n v="3168"/>
    <n v="158.39999999999964"/>
    <x v="25"/>
  </r>
  <r>
    <x v="177"/>
    <s v="Surendra Singh"/>
    <x v="13"/>
    <n v="8"/>
    <n v="311.84999999999997"/>
    <n v="2494.7999999999997"/>
    <n v="297"/>
    <n v="2376"/>
    <n v="118.79999999999973"/>
    <x v="25"/>
  </r>
  <r>
    <x v="177"/>
    <s v="Surendra Singh"/>
    <x v="17"/>
    <n v="5"/>
    <n v="756"/>
    <n v="3780"/>
    <n v="720"/>
    <n v="3600"/>
    <n v="180"/>
    <x v="25"/>
  </r>
  <r>
    <x v="177"/>
    <s v="Surendra Singh"/>
    <x v="14"/>
    <n v="5"/>
    <n v="927.36"/>
    <n v="4636.8"/>
    <n v="883.19999999999993"/>
    <n v="4416"/>
    <n v="220.80000000000018"/>
    <x v="25"/>
  </r>
  <r>
    <x v="177"/>
    <s v="Surendra Singh"/>
    <x v="10"/>
    <n v="2"/>
    <n v="461.15999999999997"/>
    <n v="922.31999999999994"/>
    <n v="439.2"/>
    <n v="878.4"/>
    <n v="43.919999999999959"/>
    <x v="25"/>
  </r>
  <r>
    <x v="177"/>
    <s v="Kushwaha Furniture"/>
    <x v="11"/>
    <n v="2"/>
    <n v="1108.8000000000002"/>
    <n v="2217.6000000000004"/>
    <n v="1056"/>
    <n v="2112"/>
    <n v="105.60000000000036"/>
    <x v="25"/>
  </r>
  <r>
    <x v="177"/>
    <s v="Kushwaha Furniture"/>
    <x v="14"/>
    <n v="2"/>
    <n v="927.36"/>
    <n v="1854.72"/>
    <n v="883.19999999999993"/>
    <n v="1766.3999999999999"/>
    <n v="88.320000000000164"/>
    <x v="25"/>
  </r>
  <r>
    <x v="178"/>
    <s v="Sabnam Plywood"/>
    <x v="0"/>
    <n v="25"/>
    <n v="1478.4"/>
    <n v="36960"/>
    <n v="1408"/>
    <n v="35200"/>
    <n v="1760"/>
    <x v="25"/>
  </r>
  <r>
    <x v="178"/>
    <s v="Sabnam Plywood"/>
    <x v="3"/>
    <n v="15"/>
    <n v="819.83999999999992"/>
    <n v="12297.599999999999"/>
    <n v="780.8"/>
    <n v="11712"/>
    <n v="585.59999999999854"/>
    <x v="25"/>
  </r>
  <r>
    <x v="178"/>
    <s v="Kisan Plywood"/>
    <x v="18"/>
    <n v="10"/>
    <n v="811.44"/>
    <n v="8114.4000000000005"/>
    <n v="772.8"/>
    <n v="7728"/>
    <n v="386.40000000000055"/>
    <x v="25"/>
  </r>
  <r>
    <x v="178"/>
    <s v="Kisan Plywood"/>
    <x v="14"/>
    <n v="5"/>
    <n v="927.36"/>
    <n v="4636.8"/>
    <n v="883.19999999999993"/>
    <n v="4416"/>
    <n v="220.80000000000018"/>
    <x v="25"/>
  </r>
  <r>
    <x v="178"/>
    <s v="Kisan Plywood"/>
    <x v="5"/>
    <n v="2"/>
    <n v="1081.92"/>
    <n v="2163.84"/>
    <n v="1030.3999999999999"/>
    <n v="2060.7999999999997"/>
    <n v="103.04000000000042"/>
    <x v="25"/>
  </r>
  <r>
    <x v="178"/>
    <s v="Kisan Plywood"/>
    <x v="21"/>
    <n v="2"/>
    <n v="695.52"/>
    <n v="1391.04"/>
    <n v="662.4"/>
    <n v="1324.8"/>
    <n v="66.240000000000009"/>
    <x v="25"/>
  </r>
  <r>
    <x v="178"/>
    <s v="Kisan Plywood"/>
    <x v="6"/>
    <n v="2"/>
    <n v="882"/>
    <n v="1764"/>
    <n v="840"/>
    <n v="1680"/>
    <n v="84"/>
    <x v="25"/>
  </r>
  <r>
    <x v="178"/>
    <s v="Kisan Plywood"/>
    <x v="23"/>
    <n v="2"/>
    <n v="567"/>
    <n v="1134"/>
    <n v="540"/>
    <n v="1080"/>
    <n v="54"/>
    <x v="25"/>
  </r>
  <r>
    <x v="178"/>
    <s v="Kisan Plywood"/>
    <x v="20"/>
    <n v="5"/>
    <n v="485.09999999999997"/>
    <n v="2425.5"/>
    <n v="462"/>
    <n v="2310"/>
    <n v="115.5"/>
    <x v="25"/>
  </r>
  <r>
    <x v="178"/>
    <s v="Kisan Plywood"/>
    <x v="22"/>
    <n v="5"/>
    <n v="363.82499999999999"/>
    <n v="1819.125"/>
    <n v="346.5"/>
    <n v="1732.5"/>
    <n v="86.625"/>
    <x v="25"/>
  </r>
  <r>
    <x v="178"/>
    <s v="Ramesh Singh"/>
    <x v="14"/>
    <n v="30"/>
    <n v="927.36"/>
    <n v="27820.799999999999"/>
    <n v="883.19999999999993"/>
    <n v="26495.999999999996"/>
    <n v="1324.8000000000029"/>
    <x v="25"/>
  </r>
  <r>
    <x v="178"/>
    <s v="Ramesh Singh"/>
    <x v="3"/>
    <n v="3"/>
    <n v="819.83999999999992"/>
    <n v="2459.5199999999995"/>
    <n v="780.8"/>
    <n v="2342.3999999999996"/>
    <n v="117.11999999999989"/>
    <x v="25"/>
  </r>
  <r>
    <x v="178"/>
    <s v="Ramesh Singh"/>
    <x v="7"/>
    <n v="3"/>
    <n v="1008"/>
    <n v="3024"/>
    <n v="960"/>
    <n v="2880"/>
    <n v="144"/>
    <x v="25"/>
  </r>
  <r>
    <x v="179"/>
    <s v="Sanjay Rai"/>
    <x v="7"/>
    <n v="15"/>
    <n v="1008"/>
    <n v="15120"/>
    <n v="960"/>
    <n v="14400"/>
    <n v="720"/>
    <x v="25"/>
  </r>
  <r>
    <x v="179"/>
    <s v="Sanjay Rai"/>
    <x v="4"/>
    <n v="2"/>
    <n v="554.4"/>
    <n v="1108.8"/>
    <n v="528"/>
    <n v="1056"/>
    <n v="52.799999999999955"/>
    <x v="25"/>
  </r>
  <r>
    <x v="179"/>
    <s v="Bharat Plywood"/>
    <x v="1"/>
    <n v="10"/>
    <n v="1236.48"/>
    <n v="12364.8"/>
    <n v="1177.5999999999999"/>
    <n v="11776"/>
    <n v="588.79999999999927"/>
    <x v="25"/>
  </r>
  <r>
    <x v="179"/>
    <s v="Bharat Plywood"/>
    <x v="7"/>
    <n v="10"/>
    <n v="1008"/>
    <n v="10080"/>
    <n v="960"/>
    <n v="9600"/>
    <n v="480"/>
    <x v="25"/>
  </r>
  <r>
    <x v="179"/>
    <s v="Upendra Sharma"/>
    <x v="14"/>
    <n v="2"/>
    <n v="927.36"/>
    <n v="1854.72"/>
    <n v="883.19999999999993"/>
    <n v="1766.3999999999999"/>
    <n v="88.320000000000164"/>
    <x v="25"/>
  </r>
  <r>
    <x v="179"/>
    <s v="Upendra Sharma"/>
    <x v="10"/>
    <n v="5"/>
    <n v="461.15999999999997"/>
    <n v="2305.7999999999997"/>
    <n v="439.2"/>
    <n v="2196"/>
    <n v="109.79999999999973"/>
    <x v="25"/>
  </r>
  <r>
    <x v="180"/>
    <s v="Kushwaha Furniture"/>
    <x v="14"/>
    <n v="5"/>
    <n v="927.36"/>
    <n v="4636.8"/>
    <n v="883.19999999999993"/>
    <n v="4416"/>
    <n v="220.80000000000018"/>
    <x v="25"/>
  </r>
  <r>
    <x v="180"/>
    <s v="Kushwaha Furniture"/>
    <x v="21"/>
    <n v="4"/>
    <n v="695.52"/>
    <n v="2782.08"/>
    <n v="662.4"/>
    <n v="2649.6"/>
    <n v="132.48000000000002"/>
    <x v="25"/>
  </r>
  <r>
    <x v="180"/>
    <s v="Kushwaha Furniture"/>
    <x v="17"/>
    <n v="5"/>
    <n v="756"/>
    <n v="3780"/>
    <n v="720"/>
    <n v="3600"/>
    <n v="180"/>
    <x v="25"/>
  </r>
  <r>
    <x v="180"/>
    <s v="Kushwaha Furniture"/>
    <x v="23"/>
    <n v="6"/>
    <n v="567"/>
    <n v="3402"/>
    <n v="540"/>
    <n v="3240"/>
    <n v="162"/>
    <x v="25"/>
  </r>
  <r>
    <x v="180"/>
    <s v="Kushwaha Furniture"/>
    <x v="7"/>
    <n v="5"/>
    <n v="1008"/>
    <n v="5040"/>
    <n v="960"/>
    <n v="4800"/>
    <n v="240"/>
    <x v="25"/>
  </r>
  <r>
    <x v="180"/>
    <s v="Kushwaha Furniture"/>
    <x v="3"/>
    <n v="5"/>
    <n v="819.83999999999992"/>
    <n v="4099.2"/>
    <n v="780.8"/>
    <n v="3904"/>
    <n v="195.19999999999982"/>
    <x v="25"/>
  </r>
  <r>
    <x v="180"/>
    <s v="Kushwaha Furniture"/>
    <x v="10"/>
    <n v="8"/>
    <n v="461.15999999999997"/>
    <n v="3689.2799999999997"/>
    <n v="439.2"/>
    <n v="3513.6"/>
    <n v="175.67999999999984"/>
    <x v="25"/>
  </r>
  <r>
    <x v="180"/>
    <s v="Kushwaha Furniture"/>
    <x v="0"/>
    <n v="4"/>
    <n v="1478.4"/>
    <n v="5913.6"/>
    <n v="1408"/>
    <n v="5632"/>
    <n v="281.60000000000036"/>
    <x v="25"/>
  </r>
  <r>
    <x v="181"/>
    <s v="Yash Furniture"/>
    <x v="6"/>
    <n v="5"/>
    <n v="882"/>
    <n v="4410"/>
    <n v="840"/>
    <n v="4200"/>
    <n v="210"/>
    <x v="25"/>
  </r>
  <r>
    <x v="181"/>
    <s v="Yash Furniture"/>
    <x v="14"/>
    <n v="8"/>
    <n v="927.36"/>
    <n v="7418.88"/>
    <n v="883.19999999999993"/>
    <n v="7065.5999999999995"/>
    <n v="353.28000000000065"/>
    <x v="25"/>
  </r>
  <r>
    <x v="181"/>
    <s v="Yash Furniture"/>
    <x v="1"/>
    <n v="2"/>
    <n v="1236.48"/>
    <n v="2472.96"/>
    <n v="1177.5999999999999"/>
    <n v="2355.1999999999998"/>
    <n v="117.76000000000022"/>
    <x v="25"/>
  </r>
  <r>
    <x v="181"/>
    <s v="Yash Furniture"/>
    <x v="3"/>
    <n v="4"/>
    <n v="819.83999999999992"/>
    <n v="3279.3599999999997"/>
    <n v="780.8"/>
    <n v="3123.2"/>
    <n v="156.15999999999985"/>
    <x v="25"/>
  </r>
  <r>
    <x v="181"/>
    <s v="Yash Furniture"/>
    <x v="13"/>
    <n v="3"/>
    <n v="311.84999999999997"/>
    <n v="935.55"/>
    <n v="297"/>
    <n v="891"/>
    <n v="44.549999999999955"/>
    <x v="25"/>
  </r>
  <r>
    <x v="181"/>
    <s v="Yash Furniture"/>
    <x v="19"/>
    <n v="2"/>
    <n v="415.79999999999995"/>
    <n v="831.59999999999991"/>
    <n v="396"/>
    <n v="792"/>
    <n v="39.599999999999909"/>
    <x v="25"/>
  </r>
  <r>
    <x v="181"/>
    <s v="Yash Furniture"/>
    <x v="4"/>
    <n v="2"/>
    <n v="554.4"/>
    <n v="1108.8"/>
    <n v="528"/>
    <n v="1056"/>
    <n v="52.799999999999955"/>
    <x v="25"/>
  </r>
  <r>
    <x v="181"/>
    <s v="Dhanuka Plywood"/>
    <x v="7"/>
    <n v="100"/>
    <n v="1008"/>
    <n v="100800"/>
    <n v="960"/>
    <n v="96000"/>
    <n v="4800"/>
    <x v="25"/>
  </r>
  <r>
    <x v="182"/>
    <s v="Parwej Ansari"/>
    <x v="14"/>
    <n v="20"/>
    <n v="927.36"/>
    <n v="18547.2"/>
    <n v="883.19999999999993"/>
    <n v="17664"/>
    <n v="883.20000000000073"/>
    <x v="25"/>
  </r>
  <r>
    <x v="182"/>
    <s v="Parwej Ansari"/>
    <x v="21"/>
    <n v="7"/>
    <n v="695.52"/>
    <n v="4868.6399999999994"/>
    <n v="662.4"/>
    <n v="4636.8"/>
    <n v="231.83999999999924"/>
    <x v="25"/>
  </r>
  <r>
    <x v="182"/>
    <s v="Parwej Ansari"/>
    <x v="17"/>
    <n v="4"/>
    <n v="756"/>
    <n v="3024"/>
    <n v="720"/>
    <n v="2880"/>
    <n v="144"/>
    <x v="25"/>
  </r>
  <r>
    <x v="182"/>
    <s v="Parwej Ansari"/>
    <x v="3"/>
    <n v="5"/>
    <n v="819.83999999999992"/>
    <n v="4099.2"/>
    <n v="780.8"/>
    <n v="3904"/>
    <n v="195.19999999999982"/>
    <x v="25"/>
  </r>
  <r>
    <x v="182"/>
    <s v="Parwej Ansari"/>
    <x v="0"/>
    <n v="2"/>
    <n v="1478.4"/>
    <n v="2956.8"/>
    <n v="1408"/>
    <n v="2816"/>
    <n v="140.80000000000018"/>
    <x v="25"/>
  </r>
  <r>
    <x v="182"/>
    <s v="Parwej Ansari"/>
    <x v="4"/>
    <n v="10"/>
    <n v="554.4"/>
    <n v="5544"/>
    <n v="528"/>
    <n v="5280"/>
    <n v="264"/>
    <x v="25"/>
  </r>
  <r>
    <x v="183"/>
    <s v="Kushwaha Furniture"/>
    <x v="0"/>
    <n v="5"/>
    <n v="1478.4"/>
    <n v="7392"/>
    <n v="1449.6"/>
    <n v="7248"/>
    <n v="144"/>
    <x v="26"/>
  </r>
  <r>
    <x v="183"/>
    <s v="Kushwaha Furniture"/>
    <x v="1"/>
    <n v="1"/>
    <n v="1236.48"/>
    <n v="1236.48"/>
    <n v="1216"/>
    <n v="1216"/>
    <n v="20.480000000000018"/>
    <x v="26"/>
  </r>
  <r>
    <x v="183"/>
    <s v="Kushwaha Furniture"/>
    <x v="4"/>
    <n v="1"/>
    <n v="554.4"/>
    <n v="554.4"/>
    <n v="544"/>
    <n v="544"/>
    <n v="10.399999999999977"/>
    <x v="26"/>
  </r>
  <r>
    <x v="183"/>
    <s v="Kushwaha Furniture"/>
    <x v="19"/>
    <n v="2"/>
    <n v="415.79999999999995"/>
    <n v="831.59999999999991"/>
    <n v="408"/>
    <n v="816"/>
    <n v="15.599999999999909"/>
    <x v="26"/>
  </r>
  <r>
    <x v="183"/>
    <s v="Surendra Singh"/>
    <x v="14"/>
    <n v="6"/>
    <n v="927.36"/>
    <n v="5564.16"/>
    <n v="912"/>
    <n v="5472"/>
    <n v="92.159999999999854"/>
    <x v="26"/>
  </r>
  <r>
    <x v="183"/>
    <s v="Surendra Singh"/>
    <x v="19"/>
    <n v="5"/>
    <n v="415.79999999999995"/>
    <n v="2079"/>
    <n v="408"/>
    <n v="2040"/>
    <n v="39"/>
    <x v="26"/>
  </r>
  <r>
    <x v="183"/>
    <s v="Surendra Singh"/>
    <x v="20"/>
    <n v="5"/>
    <n v="485.09999999999997"/>
    <n v="2425.5"/>
    <n v="476"/>
    <n v="2380"/>
    <n v="45.5"/>
    <x v="26"/>
  </r>
  <r>
    <x v="183"/>
    <s v="Surendra Singh"/>
    <x v="13"/>
    <n v="5"/>
    <n v="311.84999999999997"/>
    <n v="1559.2499999999998"/>
    <n v="306"/>
    <n v="1530"/>
    <n v="29.249999999999773"/>
    <x v="26"/>
  </r>
  <r>
    <x v="183"/>
    <s v="Chandan Singh"/>
    <x v="15"/>
    <n v="2"/>
    <n v="970.2"/>
    <n v="1940.4"/>
    <n v="951.3"/>
    <n v="1902.6"/>
    <n v="37.800000000000182"/>
    <x v="26"/>
  </r>
  <r>
    <x v="183"/>
    <s v="Chandan Singh"/>
    <x v="18"/>
    <n v="8"/>
    <n v="811.44"/>
    <n v="6491.52"/>
    <n v="798"/>
    <n v="6384"/>
    <n v="107.52000000000044"/>
    <x v="26"/>
  </r>
  <r>
    <x v="183"/>
    <s v="Chandan Singh"/>
    <x v="17"/>
    <n v="4"/>
    <n v="756"/>
    <n v="3024"/>
    <n v="741.59999999999991"/>
    <n v="2966.3999999999996"/>
    <n v="57.600000000000364"/>
    <x v="26"/>
  </r>
  <r>
    <x v="183"/>
    <s v="Sanjay Rai"/>
    <x v="3"/>
    <n v="10"/>
    <n v="819.83999999999992"/>
    <n v="8198.4"/>
    <n v="803.2"/>
    <n v="8032"/>
    <n v="166.39999999999964"/>
    <x v="26"/>
  </r>
  <r>
    <x v="183"/>
    <s v="Sanjay Rai"/>
    <x v="4"/>
    <n v="2"/>
    <n v="554.4"/>
    <n v="1108.8"/>
    <n v="544"/>
    <n v="1088"/>
    <n v="20.799999999999955"/>
    <x v="26"/>
  </r>
  <r>
    <x v="184"/>
    <s v="Kisan Plywood"/>
    <x v="14"/>
    <n v="5"/>
    <n v="927.36"/>
    <n v="4636.8"/>
    <n v="912"/>
    <n v="4560"/>
    <n v="76.800000000000182"/>
    <x v="26"/>
  </r>
  <r>
    <x v="184"/>
    <s v="Kisan Plywood"/>
    <x v="21"/>
    <n v="7"/>
    <n v="695.52"/>
    <n v="4868.6399999999994"/>
    <n v="684"/>
    <n v="4788"/>
    <n v="80.639999999999418"/>
    <x v="26"/>
  </r>
  <r>
    <x v="184"/>
    <s v="Kisan Plywood"/>
    <x v="1"/>
    <n v="4"/>
    <n v="1236.48"/>
    <n v="4945.92"/>
    <n v="1216"/>
    <n v="4864"/>
    <n v="81.920000000000073"/>
    <x v="26"/>
  </r>
  <r>
    <x v="184"/>
    <s v="Kisan Plywood"/>
    <x v="17"/>
    <n v="5"/>
    <n v="756"/>
    <n v="3780"/>
    <n v="741.59999999999991"/>
    <n v="3707.9999999999995"/>
    <n v="72.000000000000455"/>
    <x v="26"/>
  </r>
  <r>
    <x v="184"/>
    <s v="Kisan Plywood"/>
    <x v="23"/>
    <n v="5"/>
    <n v="567"/>
    <n v="2835"/>
    <n v="556.19999999999993"/>
    <n v="2780.9999999999995"/>
    <n v="54.000000000000455"/>
    <x v="26"/>
  </r>
  <r>
    <x v="184"/>
    <s v="Kisan Plywood"/>
    <x v="7"/>
    <n v="6"/>
    <n v="1008"/>
    <n v="6048"/>
    <n v="988.8"/>
    <n v="5932.7999999999993"/>
    <n v="115.20000000000073"/>
    <x v="26"/>
  </r>
  <r>
    <x v="184"/>
    <s v="Kisan Plywood"/>
    <x v="2"/>
    <n v="10"/>
    <n v="614.87999999999988"/>
    <n v="6148.7999999999993"/>
    <n v="602.40000000000009"/>
    <n v="6024.0000000000009"/>
    <n v="124.79999999999836"/>
    <x v="26"/>
  </r>
  <r>
    <x v="184"/>
    <s v="Kisan Plywood"/>
    <x v="10"/>
    <n v="5"/>
    <n v="461.15999999999997"/>
    <n v="2305.7999999999997"/>
    <n v="451.8"/>
    <n v="2259"/>
    <n v="46.799999999999727"/>
    <x v="26"/>
  </r>
  <r>
    <x v="184"/>
    <s v="Kisan Plywood"/>
    <x v="19"/>
    <n v="3"/>
    <n v="415.79999999999995"/>
    <n v="1247.3999999999999"/>
    <n v="408"/>
    <n v="1224"/>
    <n v="23.399999999999864"/>
    <x v="26"/>
  </r>
  <r>
    <x v="184"/>
    <s v="Kisan Plywood"/>
    <x v="20"/>
    <n v="5"/>
    <n v="485.09999999999997"/>
    <n v="2425.5"/>
    <n v="476"/>
    <n v="2380"/>
    <n v="45.5"/>
    <x v="26"/>
  </r>
  <r>
    <x v="184"/>
    <s v="Kisan Plywood"/>
    <x v="4"/>
    <n v="4"/>
    <n v="554.4"/>
    <n v="2217.6"/>
    <n v="544"/>
    <n v="2176"/>
    <n v="41.599999999999909"/>
    <x v="26"/>
  </r>
  <r>
    <x v="184"/>
    <s v="Sainik Plywood"/>
    <x v="0"/>
    <n v="20"/>
    <n v="1478.4"/>
    <n v="29568"/>
    <n v="1449.6"/>
    <n v="28992"/>
    <n v="576"/>
    <x v="26"/>
  </r>
  <r>
    <x v="184"/>
    <s v="Sainik Plywood"/>
    <x v="11"/>
    <n v="50"/>
    <n v="1108.8000000000002"/>
    <n v="55440.000000000007"/>
    <n v="1087.1999999999998"/>
    <n v="54359.999999999993"/>
    <n v="1080.0000000000146"/>
    <x v="26"/>
  </r>
  <r>
    <x v="184"/>
    <s v="Sainik Plywood"/>
    <x v="17"/>
    <n v="30"/>
    <n v="756"/>
    <n v="22680"/>
    <n v="741.59999999999991"/>
    <n v="22247.999999999996"/>
    <n v="432.00000000000364"/>
    <x v="26"/>
  </r>
  <r>
    <x v="184"/>
    <s v="Sainik Plywood"/>
    <x v="23"/>
    <n v="20"/>
    <n v="567"/>
    <n v="11340"/>
    <n v="556.19999999999993"/>
    <n v="11123.999999999998"/>
    <n v="216.00000000000182"/>
    <x v="26"/>
  </r>
  <r>
    <x v="184"/>
    <s v="Sainik Plywood"/>
    <x v="16"/>
    <n v="10"/>
    <n v="661.5"/>
    <n v="6615"/>
    <n v="648.9"/>
    <n v="6489"/>
    <n v="126"/>
    <x v="26"/>
  </r>
  <r>
    <x v="184"/>
    <s v="Sainik Plywood"/>
    <x v="10"/>
    <n v="40"/>
    <n v="461.15999999999997"/>
    <n v="18446.399999999998"/>
    <n v="451.8"/>
    <n v="18072"/>
    <n v="374.39999999999782"/>
    <x v="26"/>
  </r>
  <r>
    <x v="184"/>
    <s v="Sainik Plywood"/>
    <x v="9"/>
    <n v="10"/>
    <n v="538.02"/>
    <n v="5380.2"/>
    <n v="527.1"/>
    <n v="5271"/>
    <n v="109.19999999999982"/>
    <x v="26"/>
  </r>
  <r>
    <x v="185"/>
    <s v="Abhishek Sharma"/>
    <x v="0"/>
    <n v="10"/>
    <n v="1478.4"/>
    <n v="14784"/>
    <n v="1449.6"/>
    <n v="14496"/>
    <n v="288"/>
    <x v="26"/>
  </r>
  <r>
    <x v="185"/>
    <s v="Abhishek Sharma"/>
    <x v="1"/>
    <n v="10"/>
    <n v="1236.48"/>
    <n v="12364.8"/>
    <n v="1216"/>
    <n v="12160"/>
    <n v="204.79999999999927"/>
    <x v="26"/>
  </r>
  <r>
    <x v="185"/>
    <s v="Abhishek Sharma"/>
    <x v="14"/>
    <n v="10"/>
    <n v="927.36"/>
    <n v="9273.6"/>
    <n v="912"/>
    <n v="9120"/>
    <n v="153.60000000000036"/>
    <x v="26"/>
  </r>
  <r>
    <x v="185"/>
    <s v="Abhishek Sharma"/>
    <x v="21"/>
    <n v="10"/>
    <n v="695.52"/>
    <n v="6955.2"/>
    <n v="684"/>
    <n v="6840"/>
    <n v="115.19999999999982"/>
    <x v="26"/>
  </r>
  <r>
    <x v="185"/>
    <s v="Abhishek Sharma"/>
    <x v="7"/>
    <n v="6"/>
    <n v="1008"/>
    <n v="6048"/>
    <n v="988.8"/>
    <n v="5932.7999999999993"/>
    <n v="115.20000000000073"/>
    <x v="26"/>
  </r>
  <r>
    <x v="185"/>
    <s v="Abhishek Sharma"/>
    <x v="17"/>
    <n v="3"/>
    <n v="756"/>
    <n v="2268"/>
    <n v="741.59999999999991"/>
    <n v="2224.7999999999997"/>
    <n v="43.200000000000273"/>
    <x v="26"/>
  </r>
  <r>
    <x v="185"/>
    <s v="Abhishek Sharma"/>
    <x v="3"/>
    <n v="3"/>
    <n v="819.83999999999992"/>
    <n v="2459.5199999999995"/>
    <n v="803.2"/>
    <n v="2409.6000000000004"/>
    <n v="49.919999999999163"/>
    <x v="26"/>
  </r>
  <r>
    <x v="185"/>
    <s v="Abhishek Sharma"/>
    <x v="10"/>
    <n v="3"/>
    <n v="461.15999999999997"/>
    <n v="1383.48"/>
    <n v="451.8"/>
    <n v="1355.4"/>
    <n v="28.079999999999927"/>
    <x v="26"/>
  </r>
  <r>
    <x v="185"/>
    <s v="Abhishek Sharma"/>
    <x v="4"/>
    <n v="10"/>
    <n v="554.4"/>
    <n v="5544"/>
    <n v="544"/>
    <n v="5440"/>
    <n v="104"/>
    <x v="26"/>
  </r>
  <r>
    <x v="185"/>
    <s v="Abhishek Sharma"/>
    <x v="3"/>
    <n v="1"/>
    <n v="819.83999999999992"/>
    <n v="819.83999999999992"/>
    <n v="803.2"/>
    <n v="803.2"/>
    <n v="16.639999999999873"/>
    <x v="26"/>
  </r>
  <r>
    <x v="185"/>
    <s v="Kisan Plywood"/>
    <x v="4"/>
    <n v="18"/>
    <n v="554.4"/>
    <n v="9979.1999999999989"/>
    <n v="544"/>
    <n v="9792"/>
    <n v="187.19999999999891"/>
    <x v="26"/>
  </r>
  <r>
    <x v="185"/>
    <s v="Kisan Plywood"/>
    <x v="20"/>
    <n v="4"/>
    <n v="485.09999999999997"/>
    <n v="1940.3999999999999"/>
    <n v="476"/>
    <n v="1904"/>
    <n v="36.399999999999864"/>
    <x v="26"/>
  </r>
  <r>
    <x v="185"/>
    <s v="Kisan Plywood"/>
    <x v="22"/>
    <n v="4"/>
    <n v="363.82499999999999"/>
    <n v="1455.3"/>
    <n v="357"/>
    <n v="1428"/>
    <n v="27.299999999999955"/>
    <x v="26"/>
  </r>
  <r>
    <x v="185"/>
    <s v="Ramesh Singh"/>
    <x v="1"/>
    <n v="16"/>
    <n v="1236.48"/>
    <n v="19783.68"/>
    <n v="1216"/>
    <n v="19456"/>
    <n v="327.68000000000029"/>
    <x v="26"/>
  </r>
  <r>
    <x v="185"/>
    <s v="Ramesh Singh"/>
    <x v="14"/>
    <n v="34"/>
    <n v="927.36"/>
    <n v="31530.240000000002"/>
    <n v="912"/>
    <n v="31008"/>
    <n v="522.2400000000016"/>
    <x v="26"/>
  </r>
  <r>
    <x v="185"/>
    <s v="Yash Furniture"/>
    <x v="21"/>
    <n v="1"/>
    <n v="695.52"/>
    <n v="695.52"/>
    <n v="684"/>
    <n v="684"/>
    <n v="11.519999999999982"/>
    <x v="26"/>
  </r>
  <r>
    <x v="185"/>
    <s v="Yash Furniture"/>
    <x v="10"/>
    <n v="1"/>
    <n v="461.15999999999997"/>
    <n v="461.15999999999997"/>
    <n v="451.8"/>
    <n v="451.8"/>
    <n v="9.3599999999999568"/>
    <x v="26"/>
  </r>
  <r>
    <x v="185"/>
    <s v="Kushwaha Furniture"/>
    <x v="14"/>
    <n v="12"/>
    <n v="927.36"/>
    <n v="11128.32"/>
    <n v="912"/>
    <n v="10944"/>
    <n v="184.31999999999971"/>
    <x v="26"/>
  </r>
  <r>
    <x v="185"/>
    <s v="Kushwaha Furniture"/>
    <x v="3"/>
    <n v="12"/>
    <n v="819.83999999999992"/>
    <n v="9838.0799999999981"/>
    <n v="803.2"/>
    <n v="9638.4000000000015"/>
    <n v="199.67999999999665"/>
    <x v="26"/>
  </r>
  <r>
    <x v="185"/>
    <s v="Kushwaha Furniture"/>
    <x v="6"/>
    <n v="6"/>
    <n v="882"/>
    <n v="5292"/>
    <n v="865.19999999999993"/>
    <n v="5191.2"/>
    <n v="100.80000000000018"/>
    <x v="26"/>
  </r>
  <r>
    <x v="186"/>
    <s v="Satyam Plywood"/>
    <x v="11"/>
    <n v="10"/>
    <n v="1108.8000000000002"/>
    <n v="11088.000000000002"/>
    <n v="1087.1999999999998"/>
    <n v="10871.999999999998"/>
    <n v="216.00000000000364"/>
    <x v="26"/>
  </r>
  <r>
    <x v="186"/>
    <s v="Satyam Plywood"/>
    <x v="12"/>
    <n v="10"/>
    <n v="831.6"/>
    <n v="8316"/>
    <n v="815.4"/>
    <n v="8154"/>
    <n v="162"/>
    <x v="26"/>
  </r>
  <r>
    <x v="186"/>
    <s v="Satyam Plywood"/>
    <x v="0"/>
    <n v="3"/>
    <n v="1478.4"/>
    <n v="4435.2000000000007"/>
    <n v="1449.6"/>
    <n v="4348.7999999999993"/>
    <n v="86.400000000001455"/>
    <x v="26"/>
  </r>
  <r>
    <x v="186"/>
    <s v="Satyam Plywood"/>
    <x v="21"/>
    <n v="5"/>
    <n v="695.52"/>
    <n v="3477.6"/>
    <n v="684"/>
    <n v="3420"/>
    <n v="57.599999999999909"/>
    <x v="26"/>
  </r>
  <r>
    <x v="186"/>
    <s v="Satyam Plywood"/>
    <x v="23"/>
    <n v="15"/>
    <n v="567"/>
    <n v="8505"/>
    <n v="556.19999999999993"/>
    <n v="8342.9999999999982"/>
    <n v="162.00000000000182"/>
    <x v="26"/>
  </r>
  <r>
    <x v="186"/>
    <s v="Satyam Plywood"/>
    <x v="3"/>
    <n v="75"/>
    <n v="819.83999999999992"/>
    <n v="61487.999999999993"/>
    <n v="803.2"/>
    <n v="60240"/>
    <n v="1247.9999999999927"/>
    <x v="26"/>
  </r>
  <r>
    <x v="186"/>
    <s v="Satyam Plywood"/>
    <x v="2"/>
    <n v="50"/>
    <n v="614.87999999999988"/>
    <n v="30743.999999999993"/>
    <n v="602.40000000000009"/>
    <n v="30120.000000000004"/>
    <n v="623.99999999998909"/>
    <x v="26"/>
  </r>
  <r>
    <x v="186"/>
    <s v="Satyam Plywood"/>
    <x v="20"/>
    <n v="5"/>
    <n v="485.09999999999997"/>
    <n v="2425.5"/>
    <n v="476"/>
    <n v="2380"/>
    <n v="45.5"/>
    <x v="26"/>
  </r>
  <r>
    <x v="186"/>
    <s v="Satyam Plywood"/>
    <x v="22"/>
    <n v="5"/>
    <n v="363.82499999999999"/>
    <n v="1819.125"/>
    <n v="357"/>
    <n v="1785"/>
    <n v="34.125"/>
    <x v="26"/>
  </r>
  <r>
    <x v="186"/>
    <s v="Satyam Plywood"/>
    <x v="13"/>
    <n v="10"/>
    <n v="311.84999999999997"/>
    <n v="3118.4999999999995"/>
    <n v="306"/>
    <n v="3060"/>
    <n v="58.499999999999545"/>
    <x v="26"/>
  </r>
  <r>
    <x v="186"/>
    <s v="Satyam Plywood"/>
    <x v="19"/>
    <n v="5"/>
    <n v="415.79999999999995"/>
    <n v="2079"/>
    <n v="408"/>
    <n v="2040"/>
    <n v="39"/>
    <x v="26"/>
  </r>
  <r>
    <x v="186"/>
    <s v="Parwej Ansari"/>
    <x v="0"/>
    <n v="2"/>
    <n v="1478.4"/>
    <n v="2956.8"/>
    <n v="1449.6"/>
    <n v="2899.2"/>
    <n v="57.600000000000364"/>
    <x v="26"/>
  </r>
  <r>
    <x v="186"/>
    <s v="Parwej Ansari"/>
    <x v="8"/>
    <n v="5"/>
    <n v="717.3599999999999"/>
    <n v="3586.7999999999993"/>
    <n v="702.80000000000007"/>
    <n v="3514.0000000000005"/>
    <n v="72.799999999998818"/>
    <x v="26"/>
  </r>
  <r>
    <x v="187"/>
    <s v="Bharat Plywood"/>
    <x v="5"/>
    <n v="2"/>
    <n v="1081.92"/>
    <n v="2163.84"/>
    <n v="1064"/>
    <n v="2128"/>
    <n v="35.840000000000146"/>
    <x v="26"/>
  </r>
  <r>
    <x v="187"/>
    <s v="Dhanuka Plywood"/>
    <x v="4"/>
    <n v="160"/>
    <n v="554.4"/>
    <n v="88704"/>
    <n v="544"/>
    <n v="87040"/>
    <n v="1664"/>
    <x v="26"/>
  </r>
  <r>
    <x v="188"/>
    <s v="Sabnam Plywood"/>
    <x v="0"/>
    <n v="2"/>
    <n v="1478.4"/>
    <n v="2956.8"/>
    <n v="1449.6"/>
    <n v="2899.2"/>
    <n v="57.600000000000364"/>
    <x v="26"/>
  </r>
  <r>
    <x v="188"/>
    <s v="Sabnam Plywood"/>
    <x v="11"/>
    <n v="4"/>
    <n v="1108.8000000000002"/>
    <n v="4435.2000000000007"/>
    <n v="1087.1999999999998"/>
    <n v="4348.7999999999993"/>
    <n v="86.400000000001455"/>
    <x v="26"/>
  </r>
  <r>
    <x v="188"/>
    <s v="Sabnam Plywood"/>
    <x v="15"/>
    <n v="5"/>
    <n v="970.2"/>
    <n v="4851"/>
    <n v="951.3"/>
    <n v="4756.5"/>
    <n v="94.5"/>
    <x v="26"/>
  </r>
  <r>
    <x v="188"/>
    <s v="Sabnam Plywood"/>
    <x v="18"/>
    <n v="4"/>
    <n v="811.44"/>
    <n v="3245.76"/>
    <n v="798"/>
    <n v="3192"/>
    <n v="53.760000000000218"/>
    <x v="26"/>
  </r>
  <r>
    <x v="188"/>
    <s v="Kisan Plywood"/>
    <x v="1"/>
    <n v="5"/>
    <n v="1236.48"/>
    <n v="6182.4"/>
    <n v="1216"/>
    <n v="6080"/>
    <n v="102.39999999999964"/>
    <x v="26"/>
  </r>
  <r>
    <x v="188"/>
    <s v="Kisan Plywood"/>
    <x v="14"/>
    <n v="15"/>
    <n v="927.36"/>
    <n v="13910.4"/>
    <n v="912"/>
    <n v="13680"/>
    <n v="230.39999999999964"/>
    <x v="26"/>
  </r>
  <r>
    <x v="188"/>
    <s v="Kisan Plywood"/>
    <x v="18"/>
    <n v="10"/>
    <n v="811.44"/>
    <n v="8114.4000000000005"/>
    <n v="798"/>
    <n v="7980"/>
    <n v="134.40000000000055"/>
    <x v="26"/>
  </r>
  <r>
    <x v="188"/>
    <s v="Kisan Plywood"/>
    <x v="17"/>
    <n v="15"/>
    <n v="756"/>
    <n v="11340"/>
    <n v="741.59999999999991"/>
    <n v="11123.999999999998"/>
    <n v="216.00000000000182"/>
    <x v="26"/>
  </r>
  <r>
    <x v="188"/>
    <s v="Kisan Plywood"/>
    <x v="23"/>
    <n v="10"/>
    <n v="567"/>
    <n v="5670"/>
    <n v="556.19999999999993"/>
    <n v="5561.9999999999991"/>
    <n v="108.00000000000091"/>
    <x v="26"/>
  </r>
  <r>
    <x v="188"/>
    <s v="Kisan Plywood"/>
    <x v="2"/>
    <n v="15"/>
    <n v="614.87999999999988"/>
    <n v="9223.1999999999989"/>
    <n v="602.40000000000009"/>
    <n v="9036.0000000000018"/>
    <n v="187.19999999999709"/>
    <x v="26"/>
  </r>
  <r>
    <x v="188"/>
    <s v="Kisan Plywood"/>
    <x v="19"/>
    <n v="10"/>
    <n v="415.79999999999995"/>
    <n v="4158"/>
    <n v="408"/>
    <n v="4080"/>
    <n v="78"/>
    <x v="26"/>
  </r>
  <r>
    <x v="188"/>
    <s v="Kisan Plywood"/>
    <x v="13"/>
    <n v="10"/>
    <n v="311.84999999999997"/>
    <n v="3118.4999999999995"/>
    <n v="306"/>
    <n v="3060"/>
    <n v="58.499999999999545"/>
    <x v="26"/>
  </r>
  <r>
    <x v="189"/>
    <s v="Sadguru Plywood"/>
    <x v="11"/>
    <n v="10"/>
    <n v="1108.8000000000002"/>
    <n v="11088.000000000002"/>
    <n v="1087.1999999999998"/>
    <n v="10871.999999999998"/>
    <n v="216.00000000000364"/>
    <x v="26"/>
  </r>
  <r>
    <x v="189"/>
    <s v="Sadguru Plywood"/>
    <x v="12"/>
    <n v="10"/>
    <n v="831.6"/>
    <n v="8316"/>
    <n v="815.4"/>
    <n v="8154"/>
    <n v="162"/>
    <x v="26"/>
  </r>
  <r>
    <x v="189"/>
    <s v="Sadguru Plywood"/>
    <x v="0"/>
    <n v="3"/>
    <n v="1478.4"/>
    <n v="4435.2000000000007"/>
    <n v="1449.6"/>
    <n v="4348.7999999999993"/>
    <n v="86.400000000001455"/>
    <x v="26"/>
  </r>
  <r>
    <x v="189"/>
    <s v="Sadguru Plywood"/>
    <x v="21"/>
    <n v="5"/>
    <n v="695.52"/>
    <n v="3477.6"/>
    <n v="684"/>
    <n v="3420"/>
    <n v="57.599999999999909"/>
    <x v="26"/>
  </r>
  <r>
    <x v="189"/>
    <s v="Sadguru Plywood"/>
    <x v="23"/>
    <n v="15"/>
    <n v="567"/>
    <n v="8505"/>
    <n v="556.19999999999993"/>
    <n v="8342.9999999999982"/>
    <n v="162.00000000000182"/>
    <x v="26"/>
  </r>
  <r>
    <x v="189"/>
    <s v="Sadguru Plywood"/>
    <x v="3"/>
    <n v="75"/>
    <n v="819.83999999999992"/>
    <n v="61487.999999999993"/>
    <n v="803.2"/>
    <n v="60240"/>
    <n v="1247.9999999999927"/>
    <x v="26"/>
  </r>
  <r>
    <x v="189"/>
    <s v="Sadguru Plywood"/>
    <x v="2"/>
    <n v="50"/>
    <n v="614.87999999999988"/>
    <n v="30743.999999999993"/>
    <n v="602.40000000000009"/>
    <n v="30120.000000000004"/>
    <n v="623.99999999998909"/>
    <x v="26"/>
  </r>
  <r>
    <x v="189"/>
    <s v="Sadguru Plywood"/>
    <x v="20"/>
    <n v="5"/>
    <n v="485.09999999999997"/>
    <n v="2425.5"/>
    <n v="476"/>
    <n v="2380"/>
    <n v="45.5"/>
    <x v="26"/>
  </r>
  <r>
    <x v="189"/>
    <s v="Sadguru Plywood"/>
    <x v="22"/>
    <n v="5"/>
    <n v="363.82499999999999"/>
    <n v="1819.125"/>
    <n v="357"/>
    <n v="1785"/>
    <n v="34.125"/>
    <x v="26"/>
  </r>
  <r>
    <x v="189"/>
    <s v="Sadguru Plywood"/>
    <x v="13"/>
    <n v="10"/>
    <n v="311.84999999999997"/>
    <n v="3118.4999999999995"/>
    <n v="306"/>
    <n v="3060"/>
    <n v="58.499999999999545"/>
    <x v="26"/>
  </r>
  <r>
    <x v="189"/>
    <s v="Sadguru Plywood"/>
    <x v="19"/>
    <n v="5"/>
    <n v="415.79999999999995"/>
    <n v="2079"/>
    <n v="408"/>
    <n v="2040"/>
    <n v="39"/>
    <x v="26"/>
  </r>
  <r>
    <x v="189"/>
    <s v="Ramesh Singh"/>
    <x v="17"/>
    <n v="20"/>
    <n v="756"/>
    <n v="15120"/>
    <n v="741.59999999999991"/>
    <n v="14831.999999999998"/>
    <n v="288.00000000000182"/>
    <x v="26"/>
  </r>
  <r>
    <x v="189"/>
    <s v="Ramesh Singh"/>
    <x v="2"/>
    <n v="20"/>
    <n v="614.87999999999988"/>
    <n v="12297.599999999999"/>
    <n v="602.40000000000009"/>
    <n v="12048.000000000002"/>
    <n v="249.59999999999673"/>
    <x v="26"/>
  </r>
  <r>
    <x v="189"/>
    <s v="Kushwaha Furniture"/>
    <x v="3"/>
    <n v="4"/>
    <n v="819.83999999999992"/>
    <n v="3279.3599999999997"/>
    <n v="803.2"/>
    <n v="3212.8"/>
    <n v="66.559999999999491"/>
    <x v="26"/>
  </r>
  <r>
    <x v="189"/>
    <s v="Kushwaha Furniture"/>
    <x v="21"/>
    <n v="4"/>
    <n v="695.52"/>
    <n v="2782.08"/>
    <n v="684"/>
    <n v="2736"/>
    <n v="46.079999999999927"/>
    <x v="26"/>
  </r>
  <r>
    <x v="189"/>
    <s v="Kushwaha Furniture"/>
    <x v="14"/>
    <n v="2"/>
    <n v="927.36"/>
    <n v="1854.72"/>
    <n v="912"/>
    <n v="1824"/>
    <n v="30.720000000000027"/>
    <x v="26"/>
  </r>
  <r>
    <x v="190"/>
    <s v="Satendra Sharma"/>
    <x v="7"/>
    <n v="5"/>
    <n v="1008"/>
    <n v="5040"/>
    <n v="988.8"/>
    <n v="4944"/>
    <n v="96"/>
    <x v="27"/>
  </r>
  <r>
    <x v="190"/>
    <s v="Satendra Sharma"/>
    <x v="17"/>
    <n v="10"/>
    <n v="756"/>
    <n v="7560"/>
    <n v="741.59999999999991"/>
    <n v="7415.9999999999991"/>
    <n v="144.00000000000091"/>
    <x v="27"/>
  </r>
  <r>
    <x v="190"/>
    <s v="Sabnam Plywood"/>
    <x v="0"/>
    <n v="10"/>
    <n v="1478.4"/>
    <n v="14784"/>
    <n v="1449.6"/>
    <n v="14496"/>
    <n v="288"/>
    <x v="27"/>
  </r>
  <r>
    <x v="190"/>
    <s v="Sabnam Plywood"/>
    <x v="7"/>
    <n v="3"/>
    <n v="1008"/>
    <n v="3024"/>
    <n v="988.8"/>
    <n v="2966.3999999999996"/>
    <n v="57.600000000000364"/>
    <x v="27"/>
  </r>
  <r>
    <x v="190"/>
    <s v="Kisan Plywood"/>
    <x v="2"/>
    <n v="5"/>
    <n v="614.87999999999988"/>
    <n v="3074.3999999999996"/>
    <n v="602.40000000000009"/>
    <n v="3012.0000000000005"/>
    <n v="62.399999999999181"/>
    <x v="27"/>
  </r>
  <r>
    <x v="190"/>
    <s v="Kisan Plywood"/>
    <x v="14"/>
    <n v="2"/>
    <n v="927.36"/>
    <n v="1854.72"/>
    <n v="912"/>
    <n v="1824"/>
    <n v="30.720000000000027"/>
    <x v="27"/>
  </r>
  <r>
    <x v="190"/>
    <s v="Kisan Plywood"/>
    <x v="21"/>
    <n v="2"/>
    <n v="695.52"/>
    <n v="1391.04"/>
    <n v="684"/>
    <n v="1368"/>
    <n v="23.039999999999964"/>
    <x v="27"/>
  </r>
  <r>
    <x v="190"/>
    <s v="Kisan Plywood"/>
    <x v="17"/>
    <n v="1"/>
    <n v="756"/>
    <n v="756"/>
    <n v="741.59999999999991"/>
    <n v="741.59999999999991"/>
    <n v="14.400000000000091"/>
    <x v="27"/>
  </r>
  <r>
    <x v="190"/>
    <s v="Kisan Plywood"/>
    <x v="23"/>
    <n v="1"/>
    <n v="567"/>
    <n v="567"/>
    <n v="556.19999999999993"/>
    <n v="556.19999999999993"/>
    <n v="10.800000000000068"/>
    <x v="27"/>
  </r>
  <r>
    <x v="191"/>
    <s v="Sanjay Rai"/>
    <x v="7"/>
    <n v="4"/>
    <n v="1008"/>
    <n v="4032"/>
    <n v="988.8"/>
    <n v="3955.2"/>
    <n v="76.800000000000182"/>
    <x v="27"/>
  </r>
  <r>
    <x v="191"/>
    <s v="Sanjay Rai"/>
    <x v="3"/>
    <n v="5"/>
    <n v="819.83999999999992"/>
    <n v="4099.2"/>
    <n v="803.2"/>
    <n v="4016"/>
    <n v="83.199999999999818"/>
    <x v="27"/>
  </r>
  <r>
    <x v="191"/>
    <s v="Sanjay Rai"/>
    <x v="13"/>
    <n v="5"/>
    <n v="311.84999999999997"/>
    <n v="1559.2499999999998"/>
    <n v="306"/>
    <n v="1530"/>
    <n v="29.249999999999773"/>
    <x v="27"/>
  </r>
  <r>
    <x v="191"/>
    <s v="Sanjay Rai"/>
    <x v="12"/>
    <n v="1"/>
    <n v="831.6"/>
    <n v="831.6"/>
    <n v="815.4"/>
    <n v="815.4"/>
    <n v="16.200000000000045"/>
    <x v="27"/>
  </r>
  <r>
    <x v="191"/>
    <s v="Dhanuka Plywood"/>
    <x v="7"/>
    <n v="50"/>
    <n v="1008"/>
    <n v="50400"/>
    <n v="988.8"/>
    <n v="49440"/>
    <n v="960"/>
    <x v="27"/>
  </r>
  <r>
    <x v="191"/>
    <s v="Dhanuka Plywood"/>
    <x v="2"/>
    <n v="20"/>
    <n v="614.87999999999988"/>
    <n v="12297.599999999999"/>
    <n v="602.40000000000009"/>
    <n v="12048.000000000002"/>
    <n v="249.59999999999673"/>
    <x v="27"/>
  </r>
  <r>
    <x v="191"/>
    <s v="Yash Furniture"/>
    <x v="14"/>
    <n v="12"/>
    <n v="927.36"/>
    <n v="11128.32"/>
    <n v="912"/>
    <n v="10944"/>
    <n v="184.31999999999971"/>
    <x v="27"/>
  </r>
  <r>
    <x v="191"/>
    <s v="Yash Furniture"/>
    <x v="5"/>
    <n v="6"/>
    <n v="1081.92"/>
    <n v="6491.52"/>
    <n v="1064"/>
    <n v="6384"/>
    <n v="107.52000000000044"/>
    <x v="27"/>
  </r>
  <r>
    <x v="191"/>
    <s v="Yash Furniture"/>
    <x v="2"/>
    <n v="14"/>
    <n v="614.87999999999988"/>
    <n v="8608.3199999999979"/>
    <n v="602.40000000000009"/>
    <n v="8433.6000000000022"/>
    <n v="174.71999999999571"/>
    <x v="27"/>
  </r>
  <r>
    <x v="191"/>
    <s v="Yash Furniture"/>
    <x v="8"/>
    <n v="6"/>
    <n v="717.3599999999999"/>
    <n v="4304.16"/>
    <n v="702.80000000000007"/>
    <n v="4216.8"/>
    <n v="87.359999999999673"/>
    <x v="27"/>
  </r>
  <r>
    <x v="191"/>
    <s v="Yash Furniture"/>
    <x v="19"/>
    <n v="5"/>
    <n v="415.79999999999995"/>
    <n v="2079"/>
    <n v="408"/>
    <n v="2040"/>
    <n v="39"/>
    <x v="27"/>
  </r>
  <r>
    <x v="191"/>
    <s v="Yash Furniture"/>
    <x v="13"/>
    <n v="6"/>
    <n v="311.84999999999997"/>
    <n v="1871.1"/>
    <n v="306"/>
    <n v="1836"/>
    <n v="35.099999999999909"/>
    <x v="27"/>
  </r>
  <r>
    <x v="191"/>
    <s v="Yash Furniture"/>
    <x v="22"/>
    <n v="2"/>
    <n v="363.82499999999999"/>
    <n v="727.65"/>
    <n v="357"/>
    <n v="714"/>
    <n v="13.649999999999977"/>
    <x v="27"/>
  </r>
  <r>
    <x v="191"/>
    <s v="Yash Furniture"/>
    <x v="20"/>
    <n v="10"/>
    <n v="485.09999999999997"/>
    <n v="4851"/>
    <n v="476"/>
    <n v="4760"/>
    <n v="91"/>
    <x v="27"/>
  </r>
  <r>
    <x v="192"/>
    <s v="Sharma Hardware"/>
    <x v="6"/>
    <n v="5"/>
    <n v="882"/>
    <n v="4410"/>
    <n v="865.19999999999993"/>
    <n v="4326"/>
    <n v="84"/>
    <x v="27"/>
  </r>
  <r>
    <x v="192"/>
    <s v="Sharma Hardware"/>
    <x v="17"/>
    <n v="5"/>
    <n v="756"/>
    <n v="3780"/>
    <n v="741.59999999999991"/>
    <n v="3707.9999999999995"/>
    <n v="72.000000000000455"/>
    <x v="27"/>
  </r>
  <r>
    <x v="192"/>
    <s v="Ramesh Singh"/>
    <x v="1"/>
    <n v="25"/>
    <n v="1236.48"/>
    <n v="30912"/>
    <n v="1216"/>
    <n v="30400"/>
    <n v="512"/>
    <x v="27"/>
  </r>
  <r>
    <x v="192"/>
    <s v="Ramesh Singh"/>
    <x v="17"/>
    <n v="15"/>
    <n v="756"/>
    <n v="11340"/>
    <n v="741.59999999999991"/>
    <n v="11123.999999999998"/>
    <n v="216.00000000000182"/>
    <x v="27"/>
  </r>
  <r>
    <x v="192"/>
    <s v="Ramesh Singh"/>
    <x v="3"/>
    <n v="21"/>
    <n v="819.83999999999992"/>
    <n v="17216.64"/>
    <n v="803.2"/>
    <n v="16867.2"/>
    <n v="349.43999999999869"/>
    <x v="27"/>
  </r>
  <r>
    <x v="192"/>
    <s v="Ramesh Singh"/>
    <x v="2"/>
    <n v="4"/>
    <n v="614.87999999999988"/>
    <n v="2459.5199999999995"/>
    <n v="602.40000000000009"/>
    <n v="2409.6000000000004"/>
    <n v="49.919999999999163"/>
    <x v="27"/>
  </r>
  <r>
    <x v="192"/>
    <s v="Ram Furniture"/>
    <x v="0"/>
    <n v="2"/>
    <n v="1478.4"/>
    <n v="2956.8"/>
    <n v="1449.6"/>
    <n v="2899.2"/>
    <n v="57.600000000000364"/>
    <x v="27"/>
  </r>
  <r>
    <x v="192"/>
    <s v="Ram Furniture"/>
    <x v="11"/>
    <n v="4"/>
    <n v="1108.8000000000002"/>
    <n v="4435.2000000000007"/>
    <n v="1087.1999999999998"/>
    <n v="4348.7999999999993"/>
    <n v="86.400000000001455"/>
    <x v="27"/>
  </r>
  <r>
    <x v="192"/>
    <s v="Ram Furniture"/>
    <x v="21"/>
    <n v="10"/>
    <n v="695.52"/>
    <n v="6955.2"/>
    <n v="684"/>
    <n v="6840"/>
    <n v="115.19999999999982"/>
    <x v="27"/>
  </r>
  <r>
    <x v="192"/>
    <s v="Ram Furniture"/>
    <x v="1"/>
    <n v="2"/>
    <n v="1236.48"/>
    <n v="2472.96"/>
    <n v="1216"/>
    <n v="2432"/>
    <n v="40.960000000000036"/>
    <x v="27"/>
  </r>
  <r>
    <x v="192"/>
    <s v="Ram Furniture"/>
    <x v="18"/>
    <n v="4"/>
    <n v="811.44"/>
    <n v="3245.76"/>
    <n v="798"/>
    <n v="3192"/>
    <n v="53.760000000000218"/>
    <x v="27"/>
  </r>
  <r>
    <x v="192"/>
    <s v="Ram Furniture"/>
    <x v="7"/>
    <n v="5"/>
    <n v="1008"/>
    <n v="5040"/>
    <n v="988.8"/>
    <n v="4944"/>
    <n v="96"/>
    <x v="27"/>
  </r>
  <r>
    <x v="192"/>
    <s v="Ram Furniture"/>
    <x v="17"/>
    <n v="15"/>
    <n v="756"/>
    <n v="11340"/>
    <n v="741.59999999999991"/>
    <n v="11123.999999999998"/>
    <n v="216.00000000000182"/>
    <x v="27"/>
  </r>
  <r>
    <x v="192"/>
    <s v="Ram Furniture"/>
    <x v="13"/>
    <n v="10"/>
    <n v="311.84999999999997"/>
    <n v="3118.4999999999995"/>
    <n v="306"/>
    <n v="3060"/>
    <n v="58.499999999999545"/>
    <x v="27"/>
  </r>
  <r>
    <x v="192"/>
    <s v="Ram Furniture"/>
    <x v="19"/>
    <n v="8"/>
    <n v="415.79999999999995"/>
    <n v="3326.3999999999996"/>
    <n v="408"/>
    <n v="3264"/>
    <n v="62.399999999999636"/>
    <x v="27"/>
  </r>
  <r>
    <x v="192"/>
    <s v="Ram Furniture"/>
    <x v="4"/>
    <n v="2"/>
    <n v="554.4"/>
    <n v="1108.8"/>
    <n v="544"/>
    <n v="1088"/>
    <n v="20.799999999999955"/>
    <x v="27"/>
  </r>
  <r>
    <x v="193"/>
    <s v="Raunak Raushan Furniture"/>
    <x v="0"/>
    <n v="26"/>
    <n v="1478.4"/>
    <n v="38438.400000000001"/>
    <n v="1449.6"/>
    <n v="37689.599999999999"/>
    <n v="748.80000000000291"/>
    <x v="27"/>
  </r>
  <r>
    <x v="193"/>
    <s v="Raunak Raushan Furniture"/>
    <x v="11"/>
    <n v="14"/>
    <n v="1108.8000000000002"/>
    <n v="15523.200000000003"/>
    <n v="1087.1999999999998"/>
    <n v="15220.799999999997"/>
    <n v="302.40000000000509"/>
    <x v="27"/>
  </r>
  <r>
    <x v="193"/>
    <s v="Raunak Raushan Furniture"/>
    <x v="15"/>
    <n v="10"/>
    <n v="970.2"/>
    <n v="9702"/>
    <n v="951.3"/>
    <n v="9513"/>
    <n v="189"/>
    <x v="27"/>
  </r>
  <r>
    <x v="193"/>
    <s v="Raunak Raushan Furniture"/>
    <x v="7"/>
    <n v="16"/>
    <n v="1008"/>
    <n v="16128"/>
    <n v="988.8"/>
    <n v="15820.8"/>
    <n v="307.20000000000073"/>
    <x v="27"/>
  </r>
  <r>
    <x v="193"/>
    <s v="Raunak Raushan Furniture"/>
    <x v="17"/>
    <n v="9"/>
    <n v="756"/>
    <n v="6804"/>
    <n v="741.59999999999991"/>
    <n v="6674.4"/>
    <n v="129.60000000000036"/>
    <x v="27"/>
  </r>
  <r>
    <x v="193"/>
    <s v="Raunak Raushan Furniture"/>
    <x v="3"/>
    <n v="20"/>
    <n v="819.83999999999992"/>
    <n v="16396.8"/>
    <n v="803.2"/>
    <n v="16064"/>
    <n v="332.79999999999927"/>
    <x v="27"/>
  </r>
  <r>
    <x v="193"/>
    <s v="Raunak Raushan Furniture"/>
    <x v="18"/>
    <n v="10"/>
    <n v="811.44"/>
    <n v="8114.4000000000005"/>
    <n v="798"/>
    <n v="7980"/>
    <n v="134.40000000000055"/>
    <x v="27"/>
  </r>
  <r>
    <x v="193"/>
    <s v="Raunak Raushan Furniture"/>
    <x v="16"/>
    <n v="12"/>
    <n v="661.5"/>
    <n v="7938"/>
    <n v="648.9"/>
    <n v="7786.7999999999993"/>
    <n v="151.20000000000073"/>
    <x v="27"/>
  </r>
  <r>
    <x v="193"/>
    <s v="Raunak Raushan Furniture"/>
    <x v="12"/>
    <n v="10"/>
    <n v="831.6"/>
    <n v="8316"/>
    <n v="815.4"/>
    <n v="8154"/>
    <n v="162"/>
    <x v="27"/>
  </r>
  <r>
    <x v="193"/>
    <s v="Bharat Plywood"/>
    <x v="14"/>
    <n v="10"/>
    <n v="927.36"/>
    <n v="9273.6"/>
    <n v="912"/>
    <n v="9120"/>
    <n v="153.60000000000036"/>
    <x v="27"/>
  </r>
  <r>
    <x v="193"/>
    <s v="Bharat Plywood"/>
    <x v="7"/>
    <n v="5"/>
    <n v="1008"/>
    <n v="5040"/>
    <n v="988.8"/>
    <n v="4944"/>
    <n v="96"/>
    <x v="27"/>
  </r>
  <r>
    <x v="193"/>
    <s v="Bharat Plywood"/>
    <x v="8"/>
    <n v="6"/>
    <n v="717.3599999999999"/>
    <n v="4304.16"/>
    <n v="702.80000000000007"/>
    <n v="4216.8"/>
    <n v="87.359999999999673"/>
    <x v="27"/>
  </r>
  <r>
    <x v="193"/>
    <s v="Bharat Plywood"/>
    <x v="7"/>
    <n v="2"/>
    <n v="1008"/>
    <n v="2016"/>
    <n v="988.8"/>
    <n v="1977.6"/>
    <n v="38.400000000000091"/>
    <x v="27"/>
  </r>
  <r>
    <x v="193"/>
    <s v="Bharat Plywood"/>
    <x v="16"/>
    <n v="8"/>
    <n v="661.5"/>
    <n v="5292"/>
    <n v="648.9"/>
    <n v="5191.2"/>
    <n v="100.80000000000018"/>
    <x v="27"/>
  </r>
  <r>
    <x v="194"/>
    <s v="Hindustan Plywood"/>
    <x v="1"/>
    <n v="14"/>
    <n v="1236.48"/>
    <n v="17310.72"/>
    <n v="1216"/>
    <n v="17024"/>
    <n v="286.72000000000116"/>
    <x v="27"/>
  </r>
  <r>
    <x v="194"/>
    <s v="Hindustan Plywood"/>
    <x v="14"/>
    <n v="6"/>
    <n v="927.36"/>
    <n v="5564.16"/>
    <n v="912"/>
    <n v="5472"/>
    <n v="92.159999999999854"/>
    <x v="27"/>
  </r>
  <r>
    <x v="194"/>
    <s v="Hindustan Plywood"/>
    <x v="21"/>
    <n v="6"/>
    <n v="695.52"/>
    <n v="4173.12"/>
    <n v="684"/>
    <n v="4104"/>
    <n v="69.119999999999891"/>
    <x v="27"/>
  </r>
  <r>
    <x v="194"/>
    <s v="Hindustan Plywood"/>
    <x v="11"/>
    <n v="2"/>
    <n v="1108.8000000000002"/>
    <n v="2217.6000000000004"/>
    <n v="1087.1999999999998"/>
    <n v="2174.3999999999996"/>
    <n v="43.200000000000728"/>
    <x v="27"/>
  </r>
  <r>
    <x v="194"/>
    <s v="Hindustan Plywood"/>
    <x v="3"/>
    <n v="5"/>
    <n v="819.83999999999992"/>
    <n v="4099.2"/>
    <n v="803.2"/>
    <n v="4016"/>
    <n v="83.199999999999818"/>
    <x v="27"/>
  </r>
  <r>
    <x v="194"/>
    <s v="Hindustan Plywood"/>
    <x v="10"/>
    <n v="4"/>
    <n v="461.15999999999997"/>
    <n v="1844.6399999999999"/>
    <n v="451.8"/>
    <n v="1807.2"/>
    <n v="37.439999999999827"/>
    <x v="27"/>
  </r>
  <r>
    <x v="194"/>
    <s v="Hindustan Plywood"/>
    <x v="0"/>
    <n v="11"/>
    <n v="1478.4"/>
    <n v="16262.400000000001"/>
    <n v="1449.6"/>
    <n v="15945.599999999999"/>
    <n v="316.80000000000291"/>
    <x v="27"/>
  </r>
  <r>
    <x v="194"/>
    <s v="Mahadev Traders"/>
    <x v="1"/>
    <n v="10"/>
    <n v="1236.48"/>
    <n v="12364.8"/>
    <n v="1216"/>
    <n v="12160"/>
    <n v="204.79999999999927"/>
    <x v="27"/>
  </r>
  <r>
    <x v="194"/>
    <s v="Mahadev Traders"/>
    <x v="7"/>
    <n v="10"/>
    <n v="1008"/>
    <n v="10080"/>
    <n v="988.8"/>
    <n v="9888"/>
    <n v="192"/>
    <x v="27"/>
  </r>
  <r>
    <x v="194"/>
    <s v="Mahadev Traders"/>
    <x v="4"/>
    <n v="5"/>
    <n v="554.4"/>
    <n v="2772"/>
    <n v="544"/>
    <n v="2720"/>
    <n v="52"/>
    <x v="27"/>
  </r>
  <r>
    <x v="194"/>
    <s v="Mahadev Traders"/>
    <x v="19"/>
    <n v="15"/>
    <n v="415.79999999999995"/>
    <n v="6236.9999999999991"/>
    <n v="408"/>
    <n v="6120"/>
    <n v="116.99999999999909"/>
    <x v="27"/>
  </r>
  <r>
    <x v="194"/>
    <s v="Mahadev Traders"/>
    <x v="13"/>
    <n v="15"/>
    <n v="311.84999999999997"/>
    <n v="4677.7499999999991"/>
    <n v="306"/>
    <n v="4590"/>
    <n v="87.749999999999091"/>
    <x v="27"/>
  </r>
  <r>
    <x v="194"/>
    <s v="Mahadev Traders"/>
    <x v="14"/>
    <n v="10"/>
    <n v="927.36"/>
    <n v="9273.6"/>
    <n v="912"/>
    <n v="9120"/>
    <n v="153.60000000000036"/>
    <x v="27"/>
  </r>
  <r>
    <x v="194"/>
    <s v="Mahadev Traders"/>
    <x v="21"/>
    <n v="10"/>
    <n v="695.52"/>
    <n v="6955.2"/>
    <n v="684"/>
    <n v="6840"/>
    <n v="115.19999999999982"/>
    <x v="27"/>
  </r>
  <r>
    <x v="194"/>
    <s v="Mahadev Traders"/>
    <x v="17"/>
    <n v="10"/>
    <n v="756"/>
    <n v="7560"/>
    <n v="741.59999999999991"/>
    <n v="7415.9999999999991"/>
    <n v="144.00000000000091"/>
    <x v="27"/>
  </r>
  <r>
    <x v="194"/>
    <s v="Mahadev Traders"/>
    <x v="2"/>
    <n v="15"/>
    <n v="614.87999999999988"/>
    <n v="9223.1999999999989"/>
    <n v="602.40000000000009"/>
    <n v="9036.0000000000018"/>
    <n v="187.19999999999709"/>
    <x v="27"/>
  </r>
  <r>
    <x v="194"/>
    <s v="Mahadev Traders"/>
    <x v="18"/>
    <n v="10"/>
    <n v="811.44"/>
    <n v="8114.4000000000005"/>
    <n v="798"/>
    <n v="7980"/>
    <n v="134.40000000000055"/>
    <x v="27"/>
  </r>
  <r>
    <x v="195"/>
    <s v="Parwej Ansari"/>
    <x v="4"/>
    <n v="10"/>
    <n v="554.4"/>
    <n v="5544"/>
    <n v="544"/>
    <n v="5440"/>
    <n v="104"/>
    <x v="27"/>
  </r>
  <r>
    <x v="195"/>
    <s v="Parwej Ansari"/>
    <x v="19"/>
    <n v="15"/>
    <n v="415.79999999999995"/>
    <n v="6236.9999999999991"/>
    <n v="408"/>
    <n v="6120"/>
    <n v="116.99999999999909"/>
    <x v="27"/>
  </r>
  <r>
    <x v="195"/>
    <s v="Parwej Ansari"/>
    <x v="1"/>
    <n v="5"/>
    <n v="1236.48"/>
    <n v="6182.4"/>
    <n v="1216"/>
    <n v="6080"/>
    <n v="102.39999999999964"/>
    <x v="27"/>
  </r>
  <r>
    <x v="195"/>
    <s v="Parwej Ansari"/>
    <x v="14"/>
    <n v="25"/>
    <n v="927.36"/>
    <n v="23184"/>
    <n v="912"/>
    <n v="22800"/>
    <n v="384"/>
    <x v="27"/>
  </r>
  <r>
    <x v="195"/>
    <s v="Parwej Ansari"/>
    <x v="21"/>
    <n v="20"/>
    <n v="695.52"/>
    <n v="13910.4"/>
    <n v="684"/>
    <n v="13680"/>
    <n v="230.39999999999964"/>
    <x v="27"/>
  </r>
  <r>
    <x v="195"/>
    <s v="Parwej Ansari"/>
    <x v="17"/>
    <n v="20"/>
    <n v="756"/>
    <n v="15120"/>
    <n v="741.59999999999991"/>
    <n v="14831.999999999998"/>
    <n v="288.00000000000182"/>
    <x v="27"/>
  </r>
  <r>
    <x v="195"/>
    <s v="Parwej Ansari"/>
    <x v="23"/>
    <n v="10"/>
    <n v="567"/>
    <n v="5670"/>
    <n v="556.19999999999993"/>
    <n v="5561.9999999999991"/>
    <n v="108.00000000000091"/>
    <x v="27"/>
  </r>
  <r>
    <x v="195"/>
    <s v="Parwej Ansari"/>
    <x v="3"/>
    <n v="10"/>
    <n v="819.83999999999992"/>
    <n v="8198.4"/>
    <n v="803.2"/>
    <n v="8032"/>
    <n v="166.39999999999964"/>
    <x v="27"/>
  </r>
  <r>
    <x v="195"/>
    <s v="Parwej Ansari"/>
    <x v="2"/>
    <n v="15"/>
    <n v="614.87999999999988"/>
    <n v="9223.1999999999989"/>
    <n v="602.40000000000009"/>
    <n v="9036.0000000000018"/>
    <n v="187.19999999999709"/>
    <x v="27"/>
  </r>
  <r>
    <x v="195"/>
    <s v="Sainik Plywood"/>
    <x v="0"/>
    <n v="40"/>
    <n v="1478.4"/>
    <n v="59136"/>
    <n v="1449.6"/>
    <n v="57984"/>
    <n v="1152"/>
    <x v="27"/>
  </r>
  <r>
    <x v="195"/>
    <s v="Sainik Plywood"/>
    <x v="11"/>
    <n v="20"/>
    <n v="1108.8000000000002"/>
    <n v="22176.000000000004"/>
    <n v="1087.1999999999998"/>
    <n v="21743.999999999996"/>
    <n v="432.00000000000728"/>
    <x v="27"/>
  </r>
  <r>
    <x v="195"/>
    <s v="Sainik Plywood"/>
    <x v="4"/>
    <n v="30"/>
    <n v="554.4"/>
    <n v="16632"/>
    <n v="544"/>
    <n v="16320"/>
    <n v="312"/>
    <x v="27"/>
  </r>
  <r>
    <x v="195"/>
    <s v="Sainik Plywood"/>
    <x v="19"/>
    <n v="30"/>
    <n v="415.79999999999995"/>
    <n v="12473.999999999998"/>
    <n v="408"/>
    <n v="12240"/>
    <n v="233.99999999999818"/>
    <x v="27"/>
  </r>
  <r>
    <x v="195"/>
    <s v="Sainik Plywood"/>
    <x v="22"/>
    <n v="5"/>
    <n v="363.82499999999999"/>
    <n v="1819.125"/>
    <n v="357"/>
    <n v="1785"/>
    <n v="34.125"/>
    <x v="27"/>
  </r>
  <r>
    <x v="195"/>
    <s v="Sainik Plywood"/>
    <x v="17"/>
    <n v="30"/>
    <n v="756"/>
    <n v="22680"/>
    <n v="741.59999999999991"/>
    <n v="22247.999999999996"/>
    <n v="432.00000000000364"/>
    <x v="27"/>
  </r>
  <r>
    <x v="195"/>
    <s v="Sainik Plywood"/>
    <x v="23"/>
    <n v="25"/>
    <n v="567"/>
    <n v="14175"/>
    <n v="556.19999999999993"/>
    <n v="13904.999999999998"/>
    <n v="270.00000000000182"/>
    <x v="27"/>
  </r>
  <r>
    <x v="196"/>
    <s v="Kushwaha Furniture"/>
    <x v="2"/>
    <n v="10"/>
    <n v="614.87999999999988"/>
    <n v="6148.7999999999993"/>
    <n v="602.40000000000009"/>
    <n v="6024.0000000000009"/>
    <n v="124.79999999999836"/>
    <x v="27"/>
  </r>
  <r>
    <x v="196"/>
    <s v="Kushwaha Furniture"/>
    <x v="10"/>
    <n v="3"/>
    <n v="461.15999999999997"/>
    <n v="1383.48"/>
    <n v="451.8"/>
    <n v="1355.4"/>
    <n v="28.079999999999927"/>
    <x v="27"/>
  </r>
  <r>
    <x v="196"/>
    <s v="Sharma Hardware"/>
    <x v="13"/>
    <n v="25"/>
    <n v="311.84999999999997"/>
    <n v="7796.2499999999991"/>
    <n v="306"/>
    <n v="7650"/>
    <n v="146.24999999999909"/>
    <x v="27"/>
  </r>
  <r>
    <x v="196"/>
    <s v="Sharma Hardware"/>
    <x v="23"/>
    <n v="40"/>
    <n v="567"/>
    <n v="22680"/>
    <n v="556.19999999999993"/>
    <n v="22247.999999999996"/>
    <n v="432.00000000000364"/>
    <x v="27"/>
  </r>
  <r>
    <x v="196"/>
    <s v="Sharma Hardware"/>
    <x v="10"/>
    <n v="44"/>
    <n v="461.15999999999997"/>
    <n v="20291.039999999997"/>
    <n v="451.8"/>
    <n v="19879.2"/>
    <n v="411.83999999999651"/>
    <x v="27"/>
  </r>
  <r>
    <x v="196"/>
    <s v="Sharma Hardware"/>
    <x v="21"/>
    <n v="8"/>
    <n v="695.52"/>
    <n v="5564.16"/>
    <n v="684"/>
    <n v="5472"/>
    <n v="92.159999999999854"/>
    <x v="27"/>
  </r>
  <r>
    <x v="196"/>
    <s v="Sharma Hardware"/>
    <x v="23"/>
    <n v="13"/>
    <n v="567"/>
    <n v="7371"/>
    <n v="556.19999999999993"/>
    <n v="7230.5999999999995"/>
    <n v="140.40000000000055"/>
    <x v="27"/>
  </r>
  <r>
    <x v="196"/>
    <s v="Sharma Hardware"/>
    <x v="15"/>
    <n v="5"/>
    <n v="970.2"/>
    <n v="4851"/>
    <n v="951.3"/>
    <n v="4756.5"/>
    <n v="94.5"/>
    <x v="27"/>
  </r>
  <r>
    <x v="196"/>
    <s v="Sharma Hardware"/>
    <x v="12"/>
    <n v="2"/>
    <n v="831.6"/>
    <n v="1663.2"/>
    <n v="815.4"/>
    <n v="1630.8"/>
    <n v="32.400000000000091"/>
    <x v="27"/>
  </r>
  <r>
    <x v="197"/>
    <s v="Bharat Plywood"/>
    <x v="1"/>
    <n v="5"/>
    <n v="1236.48"/>
    <n v="6182.4"/>
    <n v="1216"/>
    <n v="6080"/>
    <n v="102.39999999999964"/>
    <x v="28"/>
  </r>
  <r>
    <x v="197"/>
    <s v="Bharat Plywood"/>
    <x v="7"/>
    <n v="5"/>
    <n v="1008"/>
    <n v="5040"/>
    <n v="988.8"/>
    <n v="4944"/>
    <n v="96"/>
    <x v="28"/>
  </r>
  <r>
    <x v="197"/>
    <s v="Bharat Plywood"/>
    <x v="17"/>
    <n v="5"/>
    <n v="756"/>
    <n v="3780"/>
    <n v="741.59999999999991"/>
    <n v="3707.9999999999995"/>
    <n v="72.000000000000455"/>
    <x v="28"/>
  </r>
  <r>
    <x v="197"/>
    <s v="Bharat Plywood"/>
    <x v="3"/>
    <n v="5"/>
    <n v="819.83999999999992"/>
    <n v="4099.2"/>
    <n v="803.2"/>
    <n v="4016"/>
    <n v="83.199999999999818"/>
    <x v="28"/>
  </r>
  <r>
    <x v="197"/>
    <s v="Bharat Plywood"/>
    <x v="4"/>
    <n v="5"/>
    <n v="554.4"/>
    <n v="2772"/>
    <n v="544"/>
    <n v="2720"/>
    <n v="52"/>
    <x v="28"/>
  </r>
  <r>
    <x v="197"/>
    <s v="Bharat Plywood"/>
    <x v="20"/>
    <n v="5"/>
    <n v="485.09999999999997"/>
    <n v="2425.5"/>
    <n v="476"/>
    <n v="2380"/>
    <n v="45.5"/>
    <x v="28"/>
  </r>
  <r>
    <x v="197"/>
    <s v="Bharat Plywood"/>
    <x v="1"/>
    <n v="3"/>
    <n v="1236.48"/>
    <n v="3709.44"/>
    <n v="1216"/>
    <n v="3648"/>
    <n v="61.440000000000055"/>
    <x v="28"/>
  </r>
  <r>
    <x v="197"/>
    <s v="Bharat Plywood"/>
    <x v="14"/>
    <n v="3"/>
    <n v="927.36"/>
    <n v="2782.08"/>
    <n v="912"/>
    <n v="2736"/>
    <n v="46.079999999999927"/>
    <x v="28"/>
  </r>
  <r>
    <x v="197"/>
    <s v="Sanjay Rai"/>
    <x v="2"/>
    <n v="15"/>
    <n v="614.87999999999988"/>
    <n v="9223.1999999999989"/>
    <n v="602.40000000000009"/>
    <n v="9036.0000000000018"/>
    <n v="187.19999999999709"/>
    <x v="28"/>
  </r>
  <r>
    <x v="197"/>
    <s v="Abhishek Sharma"/>
    <x v="7"/>
    <n v="20"/>
    <n v="1008"/>
    <n v="20160"/>
    <n v="988.8"/>
    <n v="19776"/>
    <n v="384"/>
    <x v="28"/>
  </r>
  <r>
    <x v="197"/>
    <s v="Abhishek Sharma"/>
    <x v="1"/>
    <n v="5"/>
    <n v="1236.48"/>
    <n v="6182.4"/>
    <n v="1216"/>
    <n v="6080"/>
    <n v="102.39999999999964"/>
    <x v="28"/>
  </r>
  <r>
    <x v="198"/>
    <s v="Yash Furniture"/>
    <x v="19"/>
    <n v="8"/>
    <n v="415.79999999999995"/>
    <n v="3326.3999999999996"/>
    <n v="408"/>
    <n v="3264"/>
    <n v="62.399999999999636"/>
    <x v="28"/>
  </r>
  <r>
    <x v="198"/>
    <s v="Yash Furniture"/>
    <x v="22"/>
    <n v="4"/>
    <n v="363.82499999999999"/>
    <n v="1455.3"/>
    <n v="357"/>
    <n v="1428"/>
    <n v="27.299999999999955"/>
    <x v="28"/>
  </r>
  <r>
    <x v="198"/>
    <s v="Yash Furniture"/>
    <x v="2"/>
    <n v="5"/>
    <n v="614.87999999999988"/>
    <n v="3074.3999999999996"/>
    <n v="602.40000000000009"/>
    <n v="3012.0000000000005"/>
    <n v="62.399999999999181"/>
    <x v="28"/>
  </r>
  <r>
    <x v="198"/>
    <s v="Yash Furniture"/>
    <x v="14"/>
    <n v="5"/>
    <n v="927.36"/>
    <n v="4636.8"/>
    <n v="912"/>
    <n v="4560"/>
    <n v="76.800000000000182"/>
    <x v="28"/>
  </r>
  <r>
    <x v="198"/>
    <s v="Yash Furniture"/>
    <x v="17"/>
    <n v="2"/>
    <n v="756"/>
    <n v="1512"/>
    <n v="741.59999999999991"/>
    <n v="1483.1999999999998"/>
    <n v="28.800000000000182"/>
    <x v="28"/>
  </r>
  <r>
    <x v="198"/>
    <s v="Ram Furniture"/>
    <x v="2"/>
    <n v="20"/>
    <n v="614.87999999999988"/>
    <n v="12297.599999999999"/>
    <n v="602.40000000000009"/>
    <n v="12048.000000000002"/>
    <n v="249.59999999999673"/>
    <x v="28"/>
  </r>
  <r>
    <x v="198"/>
    <s v="Ram Furniture"/>
    <x v="17"/>
    <n v="10"/>
    <n v="756"/>
    <n v="7560"/>
    <n v="741.59999999999991"/>
    <n v="7415.9999999999991"/>
    <n v="144.00000000000091"/>
    <x v="28"/>
  </r>
  <r>
    <x v="198"/>
    <s v="Ram Furniture"/>
    <x v="19"/>
    <n v="10"/>
    <n v="415.79999999999995"/>
    <n v="4158"/>
    <n v="408"/>
    <n v="4080"/>
    <n v="78"/>
    <x v="28"/>
  </r>
  <r>
    <x v="198"/>
    <s v="Ram Furniture"/>
    <x v="11"/>
    <n v="15"/>
    <n v="1108.8000000000002"/>
    <n v="16632.000000000004"/>
    <n v="1087.1999999999998"/>
    <n v="16307.999999999996"/>
    <n v="324.00000000000728"/>
    <x v="28"/>
  </r>
  <r>
    <x v="199"/>
    <s v="Ramesh Singh"/>
    <x v="14"/>
    <n v="40"/>
    <n v="927.36"/>
    <n v="37094.400000000001"/>
    <n v="912"/>
    <n v="36480"/>
    <n v="614.40000000000146"/>
    <x v="28"/>
  </r>
  <r>
    <x v="199"/>
    <s v="Ramesh Singh"/>
    <x v="17"/>
    <n v="10"/>
    <n v="756"/>
    <n v="7560"/>
    <n v="741.59999999999991"/>
    <n v="7415.9999999999991"/>
    <n v="144.00000000000091"/>
    <x v="28"/>
  </r>
  <r>
    <x v="199"/>
    <s v="Sainik Plywood"/>
    <x v="0"/>
    <n v="25"/>
    <n v="1478.4"/>
    <n v="36960"/>
    <n v="1449.6"/>
    <n v="36240"/>
    <n v="720"/>
    <x v="28"/>
  </r>
  <r>
    <x v="199"/>
    <s v="Sainik Plywood"/>
    <x v="11"/>
    <n v="50"/>
    <n v="1108.8000000000002"/>
    <n v="55440.000000000007"/>
    <n v="1087.1999999999998"/>
    <n v="54359.999999999993"/>
    <n v="1080.0000000000146"/>
    <x v="28"/>
  </r>
  <r>
    <x v="199"/>
    <s v="Sainik Plywood"/>
    <x v="17"/>
    <n v="34"/>
    <n v="756"/>
    <n v="25704"/>
    <n v="741.59999999999991"/>
    <n v="25214.399999999998"/>
    <n v="489.60000000000218"/>
    <x v="28"/>
  </r>
  <r>
    <x v="199"/>
    <s v="Sainik Plywood"/>
    <x v="2"/>
    <n v="30"/>
    <n v="614.87999999999988"/>
    <n v="18446.399999999998"/>
    <n v="602.40000000000009"/>
    <n v="18072.000000000004"/>
    <n v="374.39999999999418"/>
    <x v="28"/>
  </r>
  <r>
    <x v="199"/>
    <s v="Sainik Plywood"/>
    <x v="4"/>
    <n v="20"/>
    <n v="554.4"/>
    <n v="11088"/>
    <n v="544"/>
    <n v="10880"/>
    <n v="208"/>
    <x v="28"/>
  </r>
  <r>
    <x v="200"/>
    <s v="Dhanuka Plywood"/>
    <x v="7"/>
    <n v="10"/>
    <n v="1008"/>
    <n v="10080"/>
    <n v="988.8"/>
    <n v="9888"/>
    <n v="192"/>
    <x v="28"/>
  </r>
  <r>
    <x v="200"/>
    <s v="Dhanuka Plywood"/>
    <x v="4"/>
    <n v="20"/>
    <n v="554.4"/>
    <n v="11088"/>
    <n v="544"/>
    <n v="10880"/>
    <n v="208"/>
    <x v="28"/>
  </r>
  <r>
    <x v="200"/>
    <s v="Dhanuka Plywood"/>
    <x v="17"/>
    <n v="50"/>
    <n v="756"/>
    <n v="37800"/>
    <n v="741.59999999999991"/>
    <n v="37079.999999999993"/>
    <n v="720.00000000000728"/>
    <x v="28"/>
  </r>
  <r>
    <x v="200"/>
    <s v="Dhanuka Plywood"/>
    <x v="2"/>
    <n v="60"/>
    <n v="614.87999999999988"/>
    <n v="36892.799999999996"/>
    <n v="602.40000000000009"/>
    <n v="36144.000000000007"/>
    <n v="748.79999999998836"/>
    <x v="28"/>
  </r>
  <r>
    <x v="200"/>
    <s v="Dhanuka Plywood"/>
    <x v="23"/>
    <n v="20"/>
    <n v="567"/>
    <n v="11340"/>
    <n v="556.19999999999993"/>
    <n v="11123.999999999998"/>
    <n v="216.00000000000182"/>
    <x v="28"/>
  </r>
  <r>
    <x v="200"/>
    <s v="Dhanuka Plywood"/>
    <x v="10"/>
    <n v="25"/>
    <n v="461.15999999999997"/>
    <n v="11529"/>
    <n v="451.8"/>
    <n v="11295"/>
    <n v="234"/>
    <x v="28"/>
  </r>
  <r>
    <x v="200"/>
    <s v="Dhanuka Plywood"/>
    <x v="19"/>
    <n v="30"/>
    <n v="415.79999999999995"/>
    <n v="12473.999999999998"/>
    <n v="408"/>
    <n v="12240"/>
    <n v="233.99999999999818"/>
    <x v="28"/>
  </r>
  <r>
    <x v="200"/>
    <s v="Dhanuka Plywood"/>
    <x v="13"/>
    <n v="20"/>
    <n v="311.84999999999997"/>
    <n v="6236.9999999999991"/>
    <n v="306"/>
    <n v="6120"/>
    <n v="116.99999999999909"/>
    <x v="28"/>
  </r>
  <r>
    <x v="200"/>
    <s v="Algu Sharma"/>
    <x v="21"/>
    <n v="6"/>
    <n v="695.52"/>
    <n v="4173.12"/>
    <n v="684"/>
    <n v="4104"/>
    <n v="69.119999999999891"/>
    <x v="28"/>
  </r>
  <r>
    <x v="200"/>
    <s v="Algu Sharma"/>
    <x v="10"/>
    <n v="6"/>
    <n v="461.15999999999997"/>
    <n v="2766.96"/>
    <n v="451.8"/>
    <n v="2710.8"/>
    <n v="56.159999999999854"/>
    <x v="28"/>
  </r>
  <r>
    <x v="201"/>
    <s v="Siddharth Furniture"/>
    <x v="14"/>
    <n v="15"/>
    <n v="927.36"/>
    <n v="13910.4"/>
    <n v="912"/>
    <n v="13680"/>
    <n v="230.39999999999964"/>
    <x v="28"/>
  </r>
  <r>
    <x v="201"/>
    <s v="Siddharth Furniture"/>
    <x v="1"/>
    <n v="10"/>
    <n v="1236.48"/>
    <n v="12364.8"/>
    <n v="1216"/>
    <n v="12160"/>
    <n v="204.79999999999927"/>
    <x v="28"/>
  </r>
  <r>
    <x v="201"/>
    <s v="Siddharth Furniture"/>
    <x v="2"/>
    <n v="15"/>
    <n v="614.87999999999988"/>
    <n v="9223.1999999999989"/>
    <n v="602.40000000000009"/>
    <n v="9036.0000000000018"/>
    <n v="187.19999999999709"/>
    <x v="28"/>
  </r>
  <r>
    <x v="201"/>
    <s v="Siddharth Furniture"/>
    <x v="3"/>
    <n v="10"/>
    <n v="819.83999999999992"/>
    <n v="8198.4"/>
    <n v="803.2"/>
    <n v="8032"/>
    <n v="166.39999999999964"/>
    <x v="28"/>
  </r>
  <r>
    <x v="201"/>
    <s v="Bharat Plywood"/>
    <x v="10"/>
    <n v="2"/>
    <n v="461.15999999999997"/>
    <n v="922.31999999999994"/>
    <n v="451.8"/>
    <n v="903.6"/>
    <n v="18.719999999999914"/>
    <x v="28"/>
  </r>
  <r>
    <x v="201"/>
    <s v="Bharat Plywood"/>
    <x v="2"/>
    <n v="5"/>
    <n v="614.87999999999988"/>
    <n v="3074.3999999999996"/>
    <n v="602.40000000000009"/>
    <n v="3012.0000000000005"/>
    <n v="62.399999999999181"/>
    <x v="28"/>
  </r>
  <r>
    <x v="201"/>
    <s v="Bharat Plywood"/>
    <x v="16"/>
    <n v="8"/>
    <n v="661.5"/>
    <n v="5292"/>
    <n v="648.9"/>
    <n v="5191.2"/>
    <n v="100.80000000000018"/>
    <x v="28"/>
  </r>
  <r>
    <x v="202"/>
    <s v="Matloob Khan"/>
    <x v="15"/>
    <n v="10"/>
    <n v="970.2"/>
    <n v="9702"/>
    <n v="951.3"/>
    <n v="9513"/>
    <n v="189"/>
    <x v="28"/>
  </r>
  <r>
    <x v="202"/>
    <s v="Matloob Khan"/>
    <x v="9"/>
    <n v="14"/>
    <n v="538.02"/>
    <n v="7532.28"/>
    <n v="527.1"/>
    <n v="7379.4000000000005"/>
    <n v="152.8799999999992"/>
    <x v="28"/>
  </r>
  <r>
    <x v="202"/>
    <s v="Matloob Khan"/>
    <x v="8"/>
    <n v="2"/>
    <n v="717.3599999999999"/>
    <n v="1434.7199999999998"/>
    <n v="702.80000000000007"/>
    <n v="1405.6000000000001"/>
    <n v="29.119999999999663"/>
    <x v="28"/>
  </r>
  <r>
    <x v="202"/>
    <s v="Matloob Khan"/>
    <x v="6"/>
    <n v="2"/>
    <n v="882"/>
    <n v="1764"/>
    <n v="865.19999999999993"/>
    <n v="1730.3999999999999"/>
    <n v="33.600000000000136"/>
    <x v="28"/>
  </r>
  <r>
    <x v="202"/>
    <s v="Abhishek Sharma"/>
    <x v="4"/>
    <n v="10"/>
    <n v="554.4"/>
    <n v="5544"/>
    <n v="544"/>
    <n v="5440"/>
    <n v="104"/>
    <x v="28"/>
  </r>
  <r>
    <x v="202"/>
    <s v="Abhishek Sharma"/>
    <x v="19"/>
    <n v="5"/>
    <n v="415.79999999999995"/>
    <n v="2079"/>
    <n v="408"/>
    <n v="2040"/>
    <n v="39"/>
    <x v="28"/>
  </r>
  <r>
    <x v="202"/>
    <s v="Abhishek Sharma"/>
    <x v="13"/>
    <n v="5"/>
    <n v="311.84999999999997"/>
    <n v="1559.2499999999998"/>
    <n v="306"/>
    <n v="1530"/>
    <n v="29.249999999999773"/>
    <x v="28"/>
  </r>
  <r>
    <x v="202"/>
    <s v="Abhishek Sharma"/>
    <x v="3"/>
    <n v="10"/>
    <n v="819.83999999999992"/>
    <n v="8198.4"/>
    <n v="803.2"/>
    <n v="8032"/>
    <n v="166.39999999999964"/>
    <x v="28"/>
  </r>
  <r>
    <x v="202"/>
    <s v="Abhishek Sharma"/>
    <x v="2"/>
    <n v="5"/>
    <n v="614.87999999999988"/>
    <n v="3074.3999999999996"/>
    <n v="602.40000000000009"/>
    <n v="3012.0000000000005"/>
    <n v="62.399999999999181"/>
    <x v="28"/>
  </r>
  <r>
    <x v="202"/>
    <s v="Abhishek Sharma"/>
    <x v="10"/>
    <n v="8"/>
    <n v="461.15999999999997"/>
    <n v="3689.2799999999997"/>
    <n v="451.8"/>
    <n v="3614.4"/>
    <n v="74.879999999999654"/>
    <x v="28"/>
  </r>
  <r>
    <x v="202"/>
    <s v="Abhishek Sharma"/>
    <x v="16"/>
    <n v="8"/>
    <n v="661.5"/>
    <n v="5292"/>
    <n v="648.9"/>
    <n v="5191.2"/>
    <n v="100.80000000000018"/>
    <x v="28"/>
  </r>
  <r>
    <x v="202"/>
    <s v="Abhishek Sharma"/>
    <x v="17"/>
    <n v="10"/>
    <n v="756"/>
    <n v="7560"/>
    <n v="741.59999999999991"/>
    <n v="7415.9999999999991"/>
    <n v="144.00000000000091"/>
    <x v="28"/>
  </r>
  <r>
    <x v="202"/>
    <s v="Abhishek Sharma"/>
    <x v="23"/>
    <n v="8"/>
    <n v="567"/>
    <n v="4536"/>
    <n v="556.19999999999993"/>
    <n v="4449.5999999999995"/>
    <n v="86.400000000000546"/>
    <x v="28"/>
  </r>
  <r>
    <x v="202"/>
    <s v="Abhishek Sharma"/>
    <x v="21"/>
    <n v="10"/>
    <n v="695.52"/>
    <n v="6955.2"/>
    <n v="684"/>
    <n v="6840"/>
    <n v="115.19999999999982"/>
    <x v="28"/>
  </r>
  <r>
    <x v="202"/>
    <s v="Abhishek Sharma"/>
    <x v="14"/>
    <n v="10"/>
    <n v="927.36"/>
    <n v="9273.6"/>
    <n v="912"/>
    <n v="9120"/>
    <n v="153.60000000000036"/>
    <x v="28"/>
  </r>
  <r>
    <x v="202"/>
    <s v="Abhishek Sharma"/>
    <x v="18"/>
    <n v="8"/>
    <n v="811.44"/>
    <n v="6491.52"/>
    <n v="798"/>
    <n v="6384"/>
    <n v="107.52000000000044"/>
    <x v="28"/>
  </r>
  <r>
    <x v="203"/>
    <s v="Sanjay Rai"/>
    <x v="3"/>
    <n v="15"/>
    <n v="819.83999999999992"/>
    <n v="12297.599999999999"/>
    <n v="803.2"/>
    <n v="12048"/>
    <n v="249.59999999999854"/>
    <x v="28"/>
  </r>
  <r>
    <x v="203"/>
    <s v="Sanjay Rai"/>
    <x v="4"/>
    <n v="2"/>
    <n v="554.4"/>
    <n v="1108.8"/>
    <n v="544"/>
    <n v="1088"/>
    <n v="20.799999999999955"/>
    <x v="28"/>
  </r>
  <r>
    <x v="203"/>
    <s v="Jokhu Ji"/>
    <x v="0"/>
    <n v="10"/>
    <n v="1478.4"/>
    <n v="14784"/>
    <n v="1449.6"/>
    <n v="14496"/>
    <n v="288"/>
    <x v="28"/>
  </r>
  <r>
    <x v="203"/>
    <s v="Jokhu Ji"/>
    <x v="11"/>
    <n v="10"/>
    <n v="1108.8000000000002"/>
    <n v="11088.000000000002"/>
    <n v="1087.1999999999998"/>
    <n v="10871.999999999998"/>
    <n v="216.00000000000364"/>
    <x v="28"/>
  </r>
  <r>
    <x v="203"/>
    <s v="Jokhu Ji"/>
    <x v="12"/>
    <n v="10"/>
    <n v="831.6"/>
    <n v="8316"/>
    <n v="815.4"/>
    <n v="8154"/>
    <n v="162"/>
    <x v="28"/>
  </r>
  <r>
    <x v="203"/>
    <s v="Jokhu Ji"/>
    <x v="14"/>
    <n v="6"/>
    <n v="927.36"/>
    <n v="5564.16"/>
    <n v="912"/>
    <n v="5472"/>
    <n v="92.159999999999854"/>
    <x v="28"/>
  </r>
  <r>
    <x v="203"/>
    <s v="Jokhu Ji"/>
    <x v="21"/>
    <n v="10"/>
    <n v="695.52"/>
    <n v="6955.2"/>
    <n v="684"/>
    <n v="6840"/>
    <n v="115.19999999999982"/>
    <x v="28"/>
  </r>
  <r>
    <x v="203"/>
    <s v="Jokhu Ji"/>
    <x v="18"/>
    <n v="10"/>
    <n v="811.44"/>
    <n v="8114.4000000000005"/>
    <n v="798"/>
    <n v="7980"/>
    <n v="134.40000000000055"/>
    <x v="28"/>
  </r>
  <r>
    <x v="203"/>
    <s v="Jokhu Ji"/>
    <x v="7"/>
    <n v="10"/>
    <n v="1008"/>
    <n v="10080"/>
    <n v="988.8"/>
    <n v="9888"/>
    <n v="192"/>
    <x v="28"/>
  </r>
  <r>
    <x v="203"/>
    <s v="Jokhu Ji"/>
    <x v="17"/>
    <n v="20"/>
    <n v="756"/>
    <n v="15120"/>
    <n v="741.59999999999991"/>
    <n v="14831.999999999998"/>
    <n v="288.00000000000182"/>
    <x v="28"/>
  </r>
  <r>
    <x v="203"/>
    <s v="Jokhu Ji"/>
    <x v="23"/>
    <n v="20"/>
    <n v="567"/>
    <n v="11340"/>
    <n v="556.19999999999993"/>
    <n v="11123.999999999998"/>
    <n v="216.00000000000182"/>
    <x v="28"/>
  </r>
  <r>
    <x v="203"/>
    <s v="Jokhu Ji"/>
    <x v="16"/>
    <n v="10"/>
    <n v="661.5"/>
    <n v="6615"/>
    <n v="648.9"/>
    <n v="6489"/>
    <n v="126"/>
    <x v="28"/>
  </r>
  <r>
    <x v="203"/>
    <s v="Jokhu Ji"/>
    <x v="3"/>
    <n v="10"/>
    <n v="819.83999999999992"/>
    <n v="8198.4"/>
    <n v="803.2"/>
    <n v="8032"/>
    <n v="166.39999999999964"/>
    <x v="28"/>
  </r>
  <r>
    <x v="203"/>
    <s v="Jokhu Ji"/>
    <x v="2"/>
    <n v="20"/>
    <n v="614.87999999999988"/>
    <n v="12297.599999999999"/>
    <n v="602.40000000000009"/>
    <n v="12048.000000000002"/>
    <n v="249.59999999999673"/>
    <x v="28"/>
  </r>
  <r>
    <x v="203"/>
    <s v="Jokhu Ji"/>
    <x v="10"/>
    <n v="20"/>
    <n v="461.15999999999997"/>
    <n v="9223.1999999999989"/>
    <n v="451.8"/>
    <n v="9036"/>
    <n v="187.19999999999891"/>
    <x v="28"/>
  </r>
  <r>
    <x v="203"/>
    <s v="Jokhu Ji"/>
    <x v="9"/>
    <n v="5"/>
    <n v="538.02"/>
    <n v="2690.1"/>
    <n v="527.1"/>
    <n v="2635.5"/>
    <n v="54.599999999999909"/>
    <x v="28"/>
  </r>
  <r>
    <x v="203"/>
    <s v="Jokhu Ji"/>
    <x v="19"/>
    <n v="10"/>
    <n v="415.79999999999995"/>
    <n v="4158"/>
    <n v="408"/>
    <n v="4080"/>
    <n v="78"/>
    <x v="28"/>
  </r>
  <r>
    <x v="203"/>
    <s v="Jokhu Ji"/>
    <x v="13"/>
    <n v="10"/>
    <n v="311.84999999999997"/>
    <n v="3118.4999999999995"/>
    <n v="306"/>
    <n v="3060"/>
    <n v="58.499999999999545"/>
    <x v="28"/>
  </r>
  <r>
    <x v="204"/>
    <s v="Kushwaha Furniture"/>
    <x v="14"/>
    <n v="10"/>
    <n v="927.36"/>
    <n v="9273.6"/>
    <n v="912"/>
    <n v="9120"/>
    <n v="153.60000000000036"/>
    <x v="29"/>
  </r>
  <r>
    <x v="204"/>
    <s v="Kushwaha Furniture"/>
    <x v="21"/>
    <n v="8"/>
    <n v="695.52"/>
    <n v="5564.16"/>
    <n v="684"/>
    <n v="5472"/>
    <n v="92.159999999999854"/>
    <x v="29"/>
  </r>
  <r>
    <x v="204"/>
    <s v="Kushwaha Furniture"/>
    <x v="17"/>
    <n v="10"/>
    <n v="756"/>
    <n v="7560"/>
    <n v="741.59999999999991"/>
    <n v="7415.9999999999991"/>
    <n v="144.00000000000091"/>
    <x v="29"/>
  </r>
  <r>
    <x v="204"/>
    <s v="Kushwaha Furniture"/>
    <x v="23"/>
    <n v="6"/>
    <n v="567"/>
    <n v="3402"/>
    <n v="556.19999999999993"/>
    <n v="3337.2"/>
    <n v="64.800000000000182"/>
    <x v="29"/>
  </r>
  <r>
    <x v="204"/>
    <s v="Kushwaha Furniture"/>
    <x v="7"/>
    <n v="10"/>
    <n v="1008"/>
    <n v="10080"/>
    <n v="988.8"/>
    <n v="9888"/>
    <n v="192"/>
    <x v="29"/>
  </r>
  <r>
    <x v="204"/>
    <s v="Kushwaha Furniture"/>
    <x v="3"/>
    <n v="5"/>
    <n v="819.83999999999992"/>
    <n v="4099.2"/>
    <n v="803.2"/>
    <n v="4016"/>
    <n v="83.199999999999818"/>
    <x v="29"/>
  </r>
  <r>
    <x v="204"/>
    <s v="Kushwaha Furniture"/>
    <x v="10"/>
    <n v="8"/>
    <n v="461.15999999999997"/>
    <n v="3689.2799999999997"/>
    <n v="451.8"/>
    <n v="3614.4"/>
    <n v="74.879999999999654"/>
    <x v="29"/>
  </r>
  <r>
    <x v="204"/>
    <s v="Kushwaha Furniture"/>
    <x v="1"/>
    <n v="4"/>
    <n v="1236.48"/>
    <n v="4945.92"/>
    <n v="1216"/>
    <n v="4864"/>
    <n v="81.920000000000073"/>
    <x v="29"/>
  </r>
  <r>
    <x v="204"/>
    <s v="Parwej Ansari"/>
    <x v="14"/>
    <n v="15"/>
    <n v="927.36"/>
    <n v="13910.4"/>
    <n v="912"/>
    <n v="13680"/>
    <n v="230.39999999999964"/>
    <x v="29"/>
  </r>
  <r>
    <x v="204"/>
    <s v="Parwej Ansari"/>
    <x v="21"/>
    <n v="10"/>
    <n v="695.52"/>
    <n v="6955.2"/>
    <n v="684"/>
    <n v="6840"/>
    <n v="115.19999999999982"/>
    <x v="29"/>
  </r>
  <r>
    <x v="204"/>
    <s v="Parwej Ansari"/>
    <x v="17"/>
    <n v="15"/>
    <n v="756"/>
    <n v="11340"/>
    <n v="741.59999999999991"/>
    <n v="11123.999999999998"/>
    <n v="216.00000000000182"/>
    <x v="29"/>
  </r>
  <r>
    <x v="204"/>
    <s v="Parwej Ansari"/>
    <x v="23"/>
    <n v="5"/>
    <n v="567"/>
    <n v="2835"/>
    <n v="556.19999999999993"/>
    <n v="2780.9999999999995"/>
    <n v="54.000000000000455"/>
    <x v="29"/>
  </r>
  <r>
    <x v="204"/>
    <s v="Parwej Ansari"/>
    <x v="1"/>
    <n v="5"/>
    <n v="1236.48"/>
    <n v="6182.4"/>
    <n v="1216"/>
    <n v="6080"/>
    <n v="102.39999999999964"/>
    <x v="29"/>
  </r>
  <r>
    <x v="205"/>
    <s v="Art Wood Gallery"/>
    <x v="11"/>
    <n v="2"/>
    <n v="1108.8000000000002"/>
    <n v="2217.6000000000004"/>
    <n v="1087.1999999999998"/>
    <n v="2174.3999999999996"/>
    <n v="43.200000000000728"/>
    <x v="29"/>
  </r>
  <r>
    <x v="205"/>
    <s v="Art Wood Gallery"/>
    <x v="12"/>
    <n v="2"/>
    <n v="831.6"/>
    <n v="1663.2"/>
    <n v="815.4"/>
    <n v="1630.8"/>
    <n v="32.400000000000091"/>
    <x v="29"/>
  </r>
  <r>
    <x v="205"/>
    <s v="Art Wood Gallery"/>
    <x v="7"/>
    <n v="2"/>
    <n v="1008"/>
    <n v="2016"/>
    <n v="988.8"/>
    <n v="1977.6"/>
    <n v="38.400000000000091"/>
    <x v="29"/>
  </r>
  <r>
    <x v="205"/>
    <s v="Art Wood Gallery"/>
    <x v="16"/>
    <n v="4"/>
    <n v="661.5"/>
    <n v="2646"/>
    <n v="648.9"/>
    <n v="2595.6"/>
    <n v="50.400000000000091"/>
    <x v="29"/>
  </r>
  <r>
    <x v="205"/>
    <s v="Art Wood Gallery"/>
    <x v="17"/>
    <n v="4"/>
    <n v="756"/>
    <n v="3024"/>
    <n v="741.59999999999991"/>
    <n v="2966.3999999999996"/>
    <n v="57.600000000000364"/>
    <x v="29"/>
  </r>
  <r>
    <x v="205"/>
    <s v="Art Wood Gallery"/>
    <x v="23"/>
    <n v="4"/>
    <n v="567"/>
    <n v="2268"/>
    <n v="556.19999999999993"/>
    <n v="2224.7999999999997"/>
    <n v="43.200000000000273"/>
    <x v="29"/>
  </r>
  <r>
    <x v="205"/>
    <s v="Yash Furniture"/>
    <x v="6"/>
    <n v="5"/>
    <n v="882"/>
    <n v="4410"/>
    <n v="865.19999999999993"/>
    <n v="4326"/>
    <n v="84"/>
    <x v="29"/>
  </r>
  <r>
    <x v="205"/>
    <s v="Yash Furniture"/>
    <x v="14"/>
    <n v="8"/>
    <n v="927.36"/>
    <n v="7418.88"/>
    <n v="912"/>
    <n v="7296"/>
    <n v="122.88000000000011"/>
    <x v="29"/>
  </r>
  <r>
    <x v="205"/>
    <s v="Yash Furniture"/>
    <x v="1"/>
    <n v="2"/>
    <n v="1236.48"/>
    <n v="2472.96"/>
    <n v="1216"/>
    <n v="2432"/>
    <n v="40.960000000000036"/>
    <x v="29"/>
  </r>
  <r>
    <x v="205"/>
    <s v="Yash Furniture"/>
    <x v="3"/>
    <n v="4"/>
    <n v="819.83999999999992"/>
    <n v="3279.3599999999997"/>
    <n v="803.2"/>
    <n v="3212.8"/>
    <n v="66.559999999999491"/>
    <x v="29"/>
  </r>
  <r>
    <x v="205"/>
    <s v="Yash Furniture"/>
    <x v="13"/>
    <n v="3"/>
    <n v="311.84999999999997"/>
    <n v="935.55"/>
    <n v="306"/>
    <n v="918"/>
    <n v="17.549999999999955"/>
    <x v="29"/>
  </r>
  <r>
    <x v="205"/>
    <s v="Yash Furniture"/>
    <x v="19"/>
    <n v="2"/>
    <n v="415.79999999999995"/>
    <n v="831.59999999999991"/>
    <n v="408"/>
    <n v="816"/>
    <n v="15.599999999999909"/>
    <x v="29"/>
  </r>
  <r>
    <x v="205"/>
    <s v="Yash Furniture"/>
    <x v="4"/>
    <n v="2"/>
    <n v="554.4"/>
    <n v="1108.8"/>
    <n v="544"/>
    <n v="1088"/>
    <n v="20.799999999999955"/>
    <x v="29"/>
  </r>
  <r>
    <x v="206"/>
    <s v="Upendra Sharma"/>
    <x v="14"/>
    <n v="2"/>
    <n v="927.36"/>
    <n v="1854.72"/>
    <n v="912"/>
    <n v="1824"/>
    <n v="30.720000000000027"/>
    <x v="29"/>
  </r>
  <r>
    <x v="206"/>
    <s v="Upendra Sharma"/>
    <x v="10"/>
    <n v="2"/>
    <n v="461.15999999999997"/>
    <n v="922.31999999999994"/>
    <n v="451.8"/>
    <n v="903.6"/>
    <n v="18.719999999999914"/>
    <x v="29"/>
  </r>
  <r>
    <x v="206"/>
    <s v="Ramesh Singh"/>
    <x v="1"/>
    <n v="5"/>
    <n v="1236.48"/>
    <n v="6182.4"/>
    <n v="1216"/>
    <n v="6080"/>
    <n v="102.39999999999964"/>
    <x v="29"/>
  </r>
  <r>
    <x v="206"/>
    <s v="Ramesh Singh"/>
    <x v="14"/>
    <n v="25"/>
    <n v="927.36"/>
    <n v="23184"/>
    <n v="912"/>
    <n v="22800"/>
    <n v="384"/>
    <x v="29"/>
  </r>
  <r>
    <x v="206"/>
    <s v="Ramesh Singh"/>
    <x v="6"/>
    <n v="5"/>
    <n v="882"/>
    <n v="4410"/>
    <n v="865.19999999999993"/>
    <n v="4326"/>
    <n v="84"/>
    <x v="29"/>
  </r>
  <r>
    <x v="206"/>
    <s v="Ramesh Singh"/>
    <x v="17"/>
    <n v="5"/>
    <n v="756"/>
    <n v="3780"/>
    <n v="741.59999999999991"/>
    <n v="3707.9999999999995"/>
    <n v="72.000000000000455"/>
    <x v="29"/>
  </r>
  <r>
    <x v="206"/>
    <s v="Sanjay Rai"/>
    <x v="7"/>
    <n v="10"/>
    <n v="1008"/>
    <n v="10080"/>
    <n v="988.8"/>
    <n v="9888"/>
    <n v="192"/>
    <x v="29"/>
  </r>
  <r>
    <x v="206"/>
    <s v="Sanjay Rai"/>
    <x v="4"/>
    <n v="2"/>
    <n v="554.4"/>
    <n v="1108.8"/>
    <n v="544"/>
    <n v="1088"/>
    <n v="20.799999999999955"/>
    <x v="29"/>
  </r>
  <r>
    <x v="207"/>
    <s v="Chandan Singh"/>
    <x v="5"/>
    <n v="2"/>
    <n v="1081.92"/>
    <n v="2163.84"/>
    <n v="1064"/>
    <n v="2128"/>
    <n v="35.840000000000146"/>
    <x v="29"/>
  </r>
  <r>
    <x v="207"/>
    <s v="Parwej Ansari"/>
    <x v="21"/>
    <n v="10"/>
    <n v="695.52"/>
    <n v="6955.2"/>
    <n v="684"/>
    <n v="6840"/>
    <n v="115.19999999999982"/>
    <x v="29"/>
  </r>
  <r>
    <x v="207"/>
    <s v="Parwej Ansari"/>
    <x v="1"/>
    <n v="7"/>
    <n v="1236.48"/>
    <n v="8655.36"/>
    <n v="1216"/>
    <n v="8512"/>
    <n v="143.36000000000058"/>
    <x v="29"/>
  </r>
  <r>
    <x v="207"/>
    <s v="Parwej Ansari"/>
    <x v="5"/>
    <n v="3"/>
    <n v="1081.92"/>
    <n v="3245.76"/>
    <n v="1064"/>
    <n v="3192"/>
    <n v="53.760000000000218"/>
    <x v="29"/>
  </r>
  <r>
    <x v="207"/>
    <s v="Algu Sharma"/>
    <x v="0"/>
    <n v="2"/>
    <n v="1478.4"/>
    <n v="2956.8"/>
    <n v="1449.6"/>
    <n v="2899.2"/>
    <n v="57.600000000000364"/>
    <x v="29"/>
  </r>
  <r>
    <x v="207"/>
    <s v="Algu Sharma"/>
    <x v="1"/>
    <n v="3"/>
    <n v="1236.48"/>
    <n v="3709.44"/>
    <n v="1216"/>
    <n v="3648"/>
    <n v="61.440000000000055"/>
    <x v="29"/>
  </r>
  <r>
    <x v="207"/>
    <s v="Algu Sharma"/>
    <x v="21"/>
    <n v="1"/>
    <n v="695.52"/>
    <n v="695.52"/>
    <n v="684"/>
    <n v="684"/>
    <n v="11.519999999999982"/>
    <x v="29"/>
  </r>
  <r>
    <x v="207"/>
    <s v="Algu Sharma"/>
    <x v="6"/>
    <n v="2"/>
    <n v="882"/>
    <n v="1764"/>
    <n v="865.19999999999993"/>
    <n v="1730.3999999999999"/>
    <n v="33.600000000000136"/>
    <x v="29"/>
  </r>
  <r>
    <x v="208"/>
    <s v="Ankit Singh"/>
    <x v="12"/>
    <n v="11"/>
    <n v="831.6"/>
    <n v="9147.6"/>
    <n v="815.4"/>
    <n v="8969.4"/>
    <n v="178.20000000000073"/>
    <x v="29"/>
  </r>
  <r>
    <x v="208"/>
    <s v="Ankit Singh"/>
    <x v="11"/>
    <n v="38"/>
    <n v="1108.8000000000002"/>
    <n v="42134.400000000009"/>
    <n v="1087.1999999999998"/>
    <n v="41313.599999999991"/>
    <n v="820.80000000001746"/>
    <x v="29"/>
  </r>
  <r>
    <x v="208"/>
    <s v="Ankit Singh"/>
    <x v="16"/>
    <n v="4"/>
    <n v="661.5"/>
    <n v="2646"/>
    <n v="648.9"/>
    <n v="2595.6"/>
    <n v="50.400000000000091"/>
    <x v="29"/>
  </r>
  <r>
    <x v="208"/>
    <s v="Ankit Singh"/>
    <x v="3"/>
    <n v="20"/>
    <n v="819.83999999999992"/>
    <n v="16396.8"/>
    <n v="803.2"/>
    <n v="16064"/>
    <n v="332.79999999999927"/>
    <x v="29"/>
  </r>
  <r>
    <x v="208"/>
    <s v="Satyam Plywood"/>
    <x v="18"/>
    <n v="2"/>
    <n v="811.44"/>
    <n v="1622.88"/>
    <n v="798"/>
    <n v="1596"/>
    <n v="26.880000000000109"/>
    <x v="29"/>
  </r>
  <r>
    <x v="208"/>
    <s v="Satyam Plywood"/>
    <x v="0"/>
    <n v="10"/>
    <n v="1478.4"/>
    <n v="14784"/>
    <n v="1449.6"/>
    <n v="14496"/>
    <n v="288"/>
    <x v="29"/>
  </r>
  <r>
    <x v="208"/>
    <s v="Satyam Plywood"/>
    <x v="3"/>
    <n v="54"/>
    <n v="819.83999999999992"/>
    <n v="44271.359999999993"/>
    <n v="803.2"/>
    <n v="43372.800000000003"/>
    <n v="898.5599999999904"/>
    <x v="29"/>
  </r>
  <r>
    <x v="208"/>
    <s v="Satyam Plywood"/>
    <x v="24"/>
    <n v="5"/>
    <n v="1293.6000000000001"/>
    <n v="6468.0000000000009"/>
    <n v="1268.3999999999999"/>
    <n v="6341.9999999999991"/>
    <n v="126.00000000000182"/>
    <x v="29"/>
  </r>
  <r>
    <x v="208"/>
    <s v="Kisan Plywood"/>
    <x v="0"/>
    <n v="2"/>
    <n v="1478.4"/>
    <n v="2956.8"/>
    <n v="1449.6"/>
    <n v="2899.2"/>
    <n v="57.600000000000364"/>
    <x v="29"/>
  </r>
  <r>
    <x v="208"/>
    <s v="Kisan Plywood"/>
    <x v="11"/>
    <n v="4"/>
    <n v="1108.8000000000002"/>
    <n v="4435.2000000000007"/>
    <n v="1087.1999999999998"/>
    <n v="4348.7999999999993"/>
    <n v="86.400000000001455"/>
    <x v="29"/>
  </r>
  <r>
    <x v="208"/>
    <s v="Kisan Plywood"/>
    <x v="21"/>
    <n v="10"/>
    <n v="695.52"/>
    <n v="6955.2"/>
    <n v="684"/>
    <n v="6840"/>
    <n v="115.19999999999982"/>
    <x v="29"/>
  </r>
  <r>
    <x v="208"/>
    <s v="Kisan Plywood"/>
    <x v="1"/>
    <n v="2"/>
    <n v="1236.48"/>
    <n v="2472.96"/>
    <n v="1216"/>
    <n v="2432"/>
    <n v="40.960000000000036"/>
    <x v="29"/>
  </r>
  <r>
    <x v="208"/>
    <s v="Kisan Plywood"/>
    <x v="18"/>
    <n v="4"/>
    <n v="811.44"/>
    <n v="3245.76"/>
    <n v="798"/>
    <n v="3192"/>
    <n v="53.760000000000218"/>
    <x v="29"/>
  </r>
  <r>
    <x v="208"/>
    <s v="Kisan Plywood"/>
    <x v="7"/>
    <n v="5"/>
    <n v="1008"/>
    <n v="5040"/>
    <n v="988.8"/>
    <n v="4944"/>
    <n v="96"/>
    <x v="29"/>
  </r>
  <r>
    <x v="208"/>
    <s v="Kisan Plywood"/>
    <x v="17"/>
    <n v="15"/>
    <n v="756"/>
    <n v="11340"/>
    <n v="741.59999999999991"/>
    <n v="11123.999999999998"/>
    <n v="216.00000000000182"/>
    <x v="29"/>
  </r>
  <r>
    <x v="208"/>
    <s v="Kisan Plywood"/>
    <x v="13"/>
    <n v="10"/>
    <n v="311.84999999999997"/>
    <n v="3118.4999999999995"/>
    <n v="306"/>
    <n v="3060"/>
    <n v="58.499999999999545"/>
    <x v="29"/>
  </r>
  <r>
    <x v="208"/>
    <s v="Kisan Plywood"/>
    <x v="19"/>
    <n v="8"/>
    <n v="415.79999999999995"/>
    <n v="3326.3999999999996"/>
    <n v="408"/>
    <n v="3264"/>
    <n v="62.399999999999636"/>
    <x v="29"/>
  </r>
  <r>
    <x v="208"/>
    <s v="Kisan Plywood"/>
    <x v="4"/>
    <n v="2"/>
    <n v="554.4"/>
    <n v="1108.8"/>
    <n v="544"/>
    <n v="1088"/>
    <n v="20.799999999999955"/>
    <x v="29"/>
  </r>
  <r>
    <x v="209"/>
    <s v="Ram Furniture"/>
    <x v="0"/>
    <n v="10"/>
    <n v="1478.4"/>
    <n v="14784"/>
    <n v="1449.6"/>
    <n v="14496"/>
    <n v="288"/>
    <x v="29"/>
  </r>
  <r>
    <x v="209"/>
    <s v="Ram Furniture"/>
    <x v="24"/>
    <n v="10"/>
    <n v="1293.6000000000001"/>
    <n v="12936.000000000002"/>
    <n v="1268.3999999999999"/>
    <n v="12683.999999999998"/>
    <n v="252.00000000000364"/>
    <x v="29"/>
  </r>
  <r>
    <x v="209"/>
    <s v="Ram Furniture"/>
    <x v="15"/>
    <n v="5"/>
    <n v="970.2"/>
    <n v="4851"/>
    <n v="951.3"/>
    <n v="4756.5"/>
    <n v="94.5"/>
    <x v="29"/>
  </r>
  <r>
    <x v="209"/>
    <s v="Ram Furniture"/>
    <x v="11"/>
    <n v="15"/>
    <n v="1108.8000000000002"/>
    <n v="16632.000000000004"/>
    <n v="1087.1999999999998"/>
    <n v="16307.999999999996"/>
    <n v="324.00000000000728"/>
    <x v="29"/>
  </r>
  <r>
    <x v="209"/>
    <s v="Ram Furniture"/>
    <x v="16"/>
    <n v="10"/>
    <n v="661.5"/>
    <n v="6615"/>
    <n v="648.9"/>
    <n v="6489"/>
    <n v="126"/>
    <x v="29"/>
  </r>
  <r>
    <x v="209"/>
    <s v="Ram Furniture"/>
    <x v="23"/>
    <n v="25"/>
    <n v="567"/>
    <n v="14175"/>
    <n v="556.19999999999993"/>
    <n v="13904.999999999998"/>
    <n v="270.00000000000182"/>
    <x v="29"/>
  </r>
  <r>
    <x v="209"/>
    <s v="Ram Furniture"/>
    <x v="3"/>
    <n v="20"/>
    <n v="819.83999999999992"/>
    <n v="16396.8"/>
    <n v="803.2"/>
    <n v="16064"/>
    <n v="332.79999999999927"/>
    <x v="29"/>
  </r>
  <r>
    <x v="209"/>
    <s v="Ram Furniture"/>
    <x v="2"/>
    <n v="40"/>
    <n v="614.87999999999988"/>
    <n v="24595.199999999997"/>
    <n v="602.40000000000009"/>
    <n v="24096.000000000004"/>
    <n v="499.19999999999345"/>
    <x v="29"/>
  </r>
  <r>
    <x v="209"/>
    <s v="Ram Furniture"/>
    <x v="4"/>
    <n v="10"/>
    <n v="554.4"/>
    <n v="5544"/>
    <n v="544"/>
    <n v="5440"/>
    <n v="104"/>
    <x v="29"/>
  </r>
  <r>
    <x v="209"/>
    <s v="Master Sahab"/>
    <x v="9"/>
    <n v="3"/>
    <n v="538.02"/>
    <n v="1614.06"/>
    <n v="527.1"/>
    <n v="1581.3000000000002"/>
    <n v="32.759999999999764"/>
    <x v="29"/>
  </r>
  <r>
    <x v="209"/>
    <s v="Master Sahab"/>
    <x v="8"/>
    <n v="4"/>
    <n v="717.3599999999999"/>
    <n v="2869.4399999999996"/>
    <n v="702.80000000000007"/>
    <n v="2811.2000000000003"/>
    <n v="58.239999999999327"/>
    <x v="29"/>
  </r>
  <r>
    <x v="210"/>
    <s v="Vishal Plywood"/>
    <x v="4"/>
    <n v="40"/>
    <n v="554.4"/>
    <n v="22176"/>
    <n v="544"/>
    <n v="21760"/>
    <n v="416"/>
    <x v="29"/>
  </r>
  <r>
    <x v="210"/>
    <s v="Vishal Plywood"/>
    <x v="19"/>
    <n v="8"/>
    <n v="415.79999999999995"/>
    <n v="3326.3999999999996"/>
    <n v="408"/>
    <n v="3264"/>
    <n v="62.399999999999636"/>
    <x v="29"/>
  </r>
  <r>
    <x v="210"/>
    <s v="Vishal Plywood"/>
    <x v="13"/>
    <n v="15"/>
    <n v="311.84999999999997"/>
    <n v="4677.7499999999991"/>
    <n v="306"/>
    <n v="4590"/>
    <n v="87.749999999999091"/>
    <x v="29"/>
  </r>
  <r>
    <x v="210"/>
    <s v="Vishal Plywood"/>
    <x v="22"/>
    <n v="5"/>
    <n v="363.82499999999999"/>
    <n v="1819.125"/>
    <n v="357"/>
    <n v="1785"/>
    <n v="34.125"/>
    <x v="29"/>
  </r>
  <r>
    <x v="210"/>
    <s v="Vishal Plywood"/>
    <x v="3"/>
    <n v="20"/>
    <n v="819.83999999999992"/>
    <n v="16396.8"/>
    <n v="803.2"/>
    <n v="16064"/>
    <n v="332.79999999999927"/>
    <x v="29"/>
  </r>
  <r>
    <x v="210"/>
    <s v="Vishal Plywood"/>
    <x v="10"/>
    <n v="30"/>
    <n v="461.15999999999997"/>
    <n v="13834.8"/>
    <n v="451.8"/>
    <n v="13554"/>
    <n v="280.79999999999927"/>
    <x v="29"/>
  </r>
  <r>
    <x v="210"/>
    <s v="Vishal Plywood"/>
    <x v="23"/>
    <n v="20"/>
    <n v="567"/>
    <n v="11340"/>
    <n v="556.19999999999993"/>
    <n v="11123.999999999998"/>
    <n v="216.00000000000182"/>
    <x v="29"/>
  </r>
  <r>
    <x v="210"/>
    <s v="Kushwaha Furniture"/>
    <x v="14"/>
    <n v="3"/>
    <n v="927.36"/>
    <n v="2782.08"/>
    <n v="912"/>
    <n v="2736"/>
    <n v="46.079999999999927"/>
    <x v="29"/>
  </r>
  <r>
    <x v="210"/>
    <s v="Kushwaha Furniture"/>
    <x v="7"/>
    <n v="2"/>
    <n v="1008"/>
    <n v="2016"/>
    <n v="988.8"/>
    <n v="1977.6"/>
    <n v="38.400000000000091"/>
    <x v="29"/>
  </r>
  <r>
    <x v="210"/>
    <s v="Kushwaha Furniture"/>
    <x v="8"/>
    <n v="3"/>
    <n v="717.3599999999999"/>
    <n v="2152.08"/>
    <n v="702.80000000000007"/>
    <n v="2108.4"/>
    <n v="43.679999999999836"/>
    <x v="29"/>
  </r>
  <r>
    <x v="211"/>
    <s v="Bharat Plywood"/>
    <x v="19"/>
    <n v="10"/>
    <n v="415.79999999999995"/>
    <n v="4158"/>
    <n v="408"/>
    <n v="4080"/>
    <n v="78"/>
    <x v="30"/>
  </r>
  <r>
    <x v="211"/>
    <s v="Bharat Plywood"/>
    <x v="10"/>
    <n v="6"/>
    <n v="461.15999999999997"/>
    <n v="2766.96"/>
    <n v="451.8"/>
    <n v="2710.8"/>
    <n v="56.159999999999854"/>
    <x v="30"/>
  </r>
  <r>
    <x v="211"/>
    <s v="Bharat Plywood"/>
    <x v="7"/>
    <n v="5"/>
    <n v="1008"/>
    <n v="5040"/>
    <n v="988.8"/>
    <n v="4944"/>
    <n v="96"/>
    <x v="30"/>
  </r>
  <r>
    <x v="211"/>
    <s v="Bharat Plywood"/>
    <x v="21"/>
    <n v="6"/>
    <n v="695.52"/>
    <n v="4173.12"/>
    <n v="684"/>
    <n v="4104"/>
    <n v="69.119999999999891"/>
    <x v="30"/>
  </r>
  <r>
    <x v="211"/>
    <s v="Bharat Plywood"/>
    <x v="1"/>
    <n v="10"/>
    <n v="1236.48"/>
    <n v="12364.8"/>
    <n v="1216"/>
    <n v="12160"/>
    <n v="204.79999999999927"/>
    <x v="30"/>
  </r>
  <r>
    <x v="211"/>
    <s v="Ramesh Singh"/>
    <x v="17"/>
    <n v="10"/>
    <n v="756"/>
    <n v="7560"/>
    <n v="741.59999999999991"/>
    <n v="7415.9999999999991"/>
    <n v="144.00000000000091"/>
    <x v="30"/>
  </r>
  <r>
    <x v="211"/>
    <s v="Ramesh Singh"/>
    <x v="2"/>
    <n v="10"/>
    <n v="614.87999999999988"/>
    <n v="6148.7999999999993"/>
    <n v="602.40000000000009"/>
    <n v="6024.0000000000009"/>
    <n v="124.79999999999836"/>
    <x v="30"/>
  </r>
  <r>
    <x v="211"/>
    <s v="Sanjay Rai"/>
    <x v="7"/>
    <n v="16"/>
    <n v="1008"/>
    <n v="16128"/>
    <n v="988.8"/>
    <n v="15820.8"/>
    <n v="307.20000000000073"/>
    <x v="30"/>
  </r>
  <r>
    <x v="211"/>
    <s v="Sanjay Rai"/>
    <x v="6"/>
    <n v="4"/>
    <n v="882"/>
    <n v="3528"/>
    <n v="865.19999999999993"/>
    <n v="3460.7999999999997"/>
    <n v="67.200000000000273"/>
    <x v="30"/>
  </r>
  <r>
    <x v="212"/>
    <s v="Kisan Plywood"/>
    <x v="1"/>
    <n v="5"/>
    <n v="1236.48"/>
    <n v="6182.4"/>
    <n v="1216"/>
    <n v="6080"/>
    <n v="102.39999999999964"/>
    <x v="30"/>
  </r>
  <r>
    <x v="212"/>
    <s v="Kisan Plywood"/>
    <x v="21"/>
    <n v="5"/>
    <n v="695.52"/>
    <n v="3477.6"/>
    <n v="684"/>
    <n v="3420"/>
    <n v="57.599999999999909"/>
    <x v="30"/>
  </r>
  <r>
    <x v="212"/>
    <s v="Kisan Plywood"/>
    <x v="7"/>
    <n v="5"/>
    <n v="1008"/>
    <n v="5040"/>
    <n v="988.8"/>
    <n v="4944"/>
    <n v="96"/>
    <x v="30"/>
  </r>
  <r>
    <x v="212"/>
    <s v="Kisan Plywood"/>
    <x v="6"/>
    <n v="2"/>
    <n v="882"/>
    <n v="1764"/>
    <n v="865.19999999999993"/>
    <n v="1730.3999999999999"/>
    <n v="33.600000000000136"/>
    <x v="30"/>
  </r>
  <r>
    <x v="212"/>
    <s v="Kisan Plywood"/>
    <x v="23"/>
    <n v="5"/>
    <n v="567"/>
    <n v="2835"/>
    <n v="556.19999999999993"/>
    <n v="2780.9999999999995"/>
    <n v="54.000000000000455"/>
    <x v="30"/>
  </r>
  <r>
    <x v="212"/>
    <s v="Kisan Plywood"/>
    <x v="10"/>
    <n v="10"/>
    <n v="461.15999999999997"/>
    <n v="4611.5999999999995"/>
    <n v="451.8"/>
    <n v="4518"/>
    <n v="93.599999999999454"/>
    <x v="30"/>
  </r>
  <r>
    <x v="212"/>
    <s v="Kisan Plywood"/>
    <x v="2"/>
    <n v="10"/>
    <n v="614.87999999999988"/>
    <n v="6148.7999999999993"/>
    <n v="602.40000000000009"/>
    <n v="6024.0000000000009"/>
    <n v="124.79999999999836"/>
    <x v="30"/>
  </r>
  <r>
    <x v="212"/>
    <s v="Vikas Rai"/>
    <x v="6"/>
    <n v="5"/>
    <n v="882"/>
    <n v="4410"/>
    <n v="865.19999999999993"/>
    <n v="4326"/>
    <n v="84"/>
    <x v="30"/>
  </r>
  <r>
    <x v="212"/>
    <s v="Vikas Rai"/>
    <x v="17"/>
    <n v="5"/>
    <n v="756"/>
    <n v="3780"/>
    <n v="741.59999999999991"/>
    <n v="3707.9999999999995"/>
    <n v="72.000000000000455"/>
    <x v="30"/>
  </r>
  <r>
    <x v="212"/>
    <s v="Sarwan Panjraon"/>
    <x v="5"/>
    <n v="4"/>
    <n v="1081.92"/>
    <n v="4327.68"/>
    <n v="1064"/>
    <n v="4256"/>
    <n v="71.680000000000291"/>
    <x v="30"/>
  </r>
  <r>
    <x v="212"/>
    <s v="Sarwan Panjraon"/>
    <x v="14"/>
    <n v="2"/>
    <n v="927.36"/>
    <n v="1854.72"/>
    <n v="912"/>
    <n v="1824"/>
    <n v="30.720000000000027"/>
    <x v="30"/>
  </r>
  <r>
    <x v="213"/>
    <s v="Satyam Plywood"/>
    <x v="18"/>
    <n v="2"/>
    <n v="811.44"/>
    <n v="1622.88"/>
    <n v="798"/>
    <n v="1596"/>
    <n v="26.880000000000109"/>
    <x v="30"/>
  </r>
  <r>
    <x v="213"/>
    <s v="Satyam Plywood"/>
    <x v="0"/>
    <n v="10"/>
    <n v="1478.4"/>
    <n v="14784"/>
    <n v="1449.6"/>
    <n v="14496"/>
    <n v="288"/>
    <x v="30"/>
  </r>
  <r>
    <x v="213"/>
    <s v="Satyam Plywood"/>
    <x v="3"/>
    <n v="54"/>
    <n v="819.83999999999992"/>
    <n v="44271.359999999993"/>
    <n v="803.2"/>
    <n v="43372.800000000003"/>
    <n v="898.5599999999904"/>
    <x v="30"/>
  </r>
  <r>
    <x v="213"/>
    <s v="Satyam Plywood"/>
    <x v="24"/>
    <n v="5"/>
    <n v="1293.6000000000001"/>
    <n v="6468.0000000000009"/>
    <n v="1268.3999999999999"/>
    <n v="6341.9999999999991"/>
    <n v="126.00000000000182"/>
    <x v="30"/>
  </r>
  <r>
    <x v="213"/>
    <s v="Ramesh Singh"/>
    <x v="1"/>
    <n v="10"/>
    <n v="1236.48"/>
    <n v="12364.8"/>
    <n v="1216"/>
    <n v="12160"/>
    <n v="204.79999999999927"/>
    <x v="30"/>
  </r>
  <r>
    <x v="213"/>
    <s v="Ramesh Singh"/>
    <x v="7"/>
    <n v="10"/>
    <n v="1008"/>
    <n v="10080"/>
    <n v="988.8"/>
    <n v="9888"/>
    <n v="192"/>
    <x v="30"/>
  </r>
  <r>
    <x v="213"/>
    <s v="Sanjay Rai"/>
    <x v="7"/>
    <n v="15"/>
    <n v="1008"/>
    <n v="15120"/>
    <n v="988.8"/>
    <n v="14832"/>
    <n v="288"/>
    <x v="30"/>
  </r>
  <r>
    <x v="213"/>
    <s v="Sanjay Rai"/>
    <x v="4"/>
    <n v="2"/>
    <n v="554.4"/>
    <n v="1108.8"/>
    <n v="544"/>
    <n v="1088"/>
    <n v="20.799999999999955"/>
    <x v="30"/>
  </r>
  <r>
    <x v="214"/>
    <s v="Kushwaha Furniture"/>
    <x v="14"/>
    <n v="5"/>
    <n v="927.36"/>
    <n v="4636.8"/>
    <n v="912"/>
    <n v="4560"/>
    <n v="76.800000000000182"/>
    <x v="30"/>
  </r>
  <r>
    <x v="214"/>
    <s v="Kushwaha Furniture"/>
    <x v="21"/>
    <n v="12"/>
    <n v="695.52"/>
    <n v="8346.24"/>
    <n v="684"/>
    <n v="8208"/>
    <n v="138.23999999999978"/>
    <x v="30"/>
  </r>
  <r>
    <x v="214"/>
    <s v="Kushwaha Furniture"/>
    <x v="1"/>
    <n v="10"/>
    <n v="1236.48"/>
    <n v="12364.8"/>
    <n v="1216"/>
    <n v="12160"/>
    <n v="204.79999999999927"/>
    <x v="30"/>
  </r>
  <r>
    <x v="214"/>
    <s v="Kushwaha Furniture"/>
    <x v="17"/>
    <n v="10"/>
    <n v="756"/>
    <n v="7560"/>
    <n v="741.59999999999991"/>
    <n v="7415.9999999999991"/>
    <n v="144.00000000000091"/>
    <x v="30"/>
  </r>
  <r>
    <x v="214"/>
    <s v="Kushwaha Furniture"/>
    <x v="23"/>
    <n v="10"/>
    <n v="567"/>
    <n v="5670"/>
    <n v="556.19999999999993"/>
    <n v="5561.9999999999991"/>
    <n v="108.00000000000091"/>
    <x v="30"/>
  </r>
  <r>
    <x v="214"/>
    <s v="Kushwaha Furniture"/>
    <x v="2"/>
    <n v="5"/>
    <n v="614.87999999999988"/>
    <n v="3074.3999999999996"/>
    <n v="602.40000000000009"/>
    <n v="3012.0000000000005"/>
    <n v="62.399999999999181"/>
    <x v="30"/>
  </r>
  <r>
    <x v="214"/>
    <s v="Kushwaha Furniture"/>
    <x v="10"/>
    <n v="6"/>
    <n v="461.15999999999997"/>
    <n v="2766.96"/>
    <n v="451.8"/>
    <n v="2710.8"/>
    <n v="56.159999999999854"/>
    <x v="30"/>
  </r>
  <r>
    <x v="214"/>
    <s v="Kushwaha Furniture"/>
    <x v="3"/>
    <n v="5"/>
    <n v="819.83999999999992"/>
    <n v="4099.2"/>
    <n v="803.2"/>
    <n v="4016"/>
    <n v="83.199999999999818"/>
    <x v="30"/>
  </r>
  <r>
    <x v="214"/>
    <s v="Bharat Plywood"/>
    <x v="7"/>
    <n v="20"/>
    <n v="1008"/>
    <n v="20160"/>
    <n v="988.8"/>
    <n v="19776"/>
    <n v="384"/>
    <x v="30"/>
  </r>
  <r>
    <x v="214"/>
    <s v="Bharat Plywood"/>
    <x v="17"/>
    <n v="10"/>
    <n v="756"/>
    <n v="7560"/>
    <n v="741.59999999999991"/>
    <n v="7415.9999999999991"/>
    <n v="144.00000000000091"/>
    <x v="30"/>
  </r>
  <r>
    <x v="215"/>
    <s v="Sadguru Plywood"/>
    <x v="0"/>
    <n v="10"/>
    <n v="1478.4"/>
    <n v="14784"/>
    <n v="1449.6"/>
    <n v="14496"/>
    <n v="288"/>
    <x v="30"/>
  </r>
  <r>
    <x v="215"/>
    <s v="Sadguru Plywood"/>
    <x v="24"/>
    <n v="5"/>
    <n v="1293.6000000000001"/>
    <n v="6468.0000000000009"/>
    <n v="1268.3999999999999"/>
    <n v="6341.9999999999991"/>
    <n v="126.00000000000182"/>
    <x v="30"/>
  </r>
  <r>
    <x v="215"/>
    <s v="Sadguru Plywood"/>
    <x v="15"/>
    <n v="5"/>
    <n v="970.2"/>
    <n v="4851"/>
    <n v="951.3"/>
    <n v="4756.5"/>
    <n v="94.5"/>
    <x v="30"/>
  </r>
  <r>
    <x v="215"/>
    <s v="Sadguru Plywood"/>
    <x v="14"/>
    <n v="10"/>
    <n v="927.36"/>
    <n v="9273.6"/>
    <n v="912"/>
    <n v="9120"/>
    <n v="153.60000000000036"/>
    <x v="30"/>
  </r>
  <r>
    <x v="215"/>
    <s v="Sadguru Plywood"/>
    <x v="21"/>
    <n v="10"/>
    <n v="695.52"/>
    <n v="6955.2"/>
    <n v="684"/>
    <n v="6840"/>
    <n v="115.19999999999982"/>
    <x v="30"/>
  </r>
  <r>
    <x v="215"/>
    <s v="Sadguru Plywood"/>
    <x v="18"/>
    <n v="10"/>
    <n v="811.44"/>
    <n v="8114.4000000000005"/>
    <n v="798"/>
    <n v="7980"/>
    <n v="134.40000000000055"/>
    <x v="30"/>
  </r>
  <r>
    <x v="215"/>
    <s v="Sadguru Plywood"/>
    <x v="3"/>
    <n v="50"/>
    <n v="819.83999999999992"/>
    <n v="40991.999999999993"/>
    <n v="803.2"/>
    <n v="40160"/>
    <n v="831.99999999999272"/>
    <x v="30"/>
  </r>
  <r>
    <x v="215"/>
    <s v="Sadguru Plywood"/>
    <x v="8"/>
    <n v="10"/>
    <n v="717.3599999999999"/>
    <n v="7173.5999999999985"/>
    <n v="702.80000000000007"/>
    <n v="7028.0000000000009"/>
    <n v="145.59999999999764"/>
    <x v="30"/>
  </r>
  <r>
    <x v="215"/>
    <s v="Sadguru Plywood"/>
    <x v="2"/>
    <n v="50"/>
    <n v="614.87999999999988"/>
    <n v="30743.999999999993"/>
    <n v="602.40000000000009"/>
    <n v="30120.000000000004"/>
    <n v="623.99999999998909"/>
    <x v="30"/>
  </r>
  <r>
    <x v="215"/>
    <s v="Sadguru Plywood"/>
    <x v="10"/>
    <n v="20"/>
    <n v="461.15999999999997"/>
    <n v="9223.1999999999989"/>
    <n v="451.8"/>
    <n v="9036"/>
    <n v="187.19999999999891"/>
    <x v="30"/>
  </r>
  <r>
    <x v="215"/>
    <s v="Sadguru Plywood"/>
    <x v="23"/>
    <n v="27"/>
    <n v="567"/>
    <n v="15309"/>
    <n v="556.19999999999993"/>
    <n v="15017.399999999998"/>
    <n v="291.60000000000218"/>
    <x v="30"/>
  </r>
  <r>
    <x v="215"/>
    <s v="Sadguru Plywood"/>
    <x v="16"/>
    <n v="9"/>
    <n v="661.5"/>
    <n v="5953.5"/>
    <n v="648.9"/>
    <n v="5840.0999999999995"/>
    <n v="113.40000000000055"/>
    <x v="30"/>
  </r>
  <r>
    <x v="215"/>
    <s v="Sadguru Plywood"/>
    <x v="9"/>
    <n v="1"/>
    <n v="538.02"/>
    <n v="538.02"/>
    <n v="527.1"/>
    <n v="527.1"/>
    <n v="10.919999999999959"/>
    <x v="30"/>
  </r>
  <r>
    <x v="215"/>
    <s v="Sadguru Plywood"/>
    <x v="13"/>
    <n v="15"/>
    <n v="311.84999999999997"/>
    <n v="4677.7499999999991"/>
    <n v="306"/>
    <n v="4590"/>
    <n v="87.749999999999091"/>
    <x v="30"/>
  </r>
  <r>
    <x v="215"/>
    <s v="Sadguru Plywood"/>
    <x v="19"/>
    <n v="15"/>
    <n v="415.79999999999995"/>
    <n v="6236.9999999999991"/>
    <n v="408"/>
    <n v="6120"/>
    <n v="116.99999999999909"/>
    <x v="30"/>
  </r>
  <r>
    <x v="215"/>
    <s v="Upendra Sharma"/>
    <x v="17"/>
    <n v="2"/>
    <n v="756"/>
    <n v="1512"/>
    <n v="741.59999999999991"/>
    <n v="1483.1999999999998"/>
    <n v="28.800000000000182"/>
    <x v="30"/>
  </r>
  <r>
    <x v="215"/>
    <s v="Upendra Sharma"/>
    <x v="14"/>
    <n v="4"/>
    <n v="927.36"/>
    <n v="3709.44"/>
    <n v="912"/>
    <n v="3648"/>
    <n v="61.440000000000055"/>
    <x v="30"/>
  </r>
  <r>
    <x v="215"/>
    <s v="Monu Sharma"/>
    <x v="3"/>
    <n v="13"/>
    <n v="819.83999999999992"/>
    <n v="10657.919999999998"/>
    <n v="803.2"/>
    <n v="10441.6"/>
    <n v="216.31999999999789"/>
    <x v="30"/>
  </r>
  <r>
    <x v="215"/>
    <s v="Monu Sharma"/>
    <x v="4"/>
    <n v="2"/>
    <n v="554.4"/>
    <n v="1108.8"/>
    <n v="544"/>
    <n v="1088"/>
    <n v="20.799999999999955"/>
    <x v="30"/>
  </r>
  <r>
    <x v="216"/>
    <s v="Abhishek Sharma"/>
    <x v="13"/>
    <n v="10"/>
    <n v="311.84999999999997"/>
    <n v="3118.4999999999995"/>
    <n v="306"/>
    <n v="3060"/>
    <n v="58.499999999999545"/>
    <x v="30"/>
  </r>
  <r>
    <x v="216"/>
    <s v="Abhishek Sharma"/>
    <x v="19"/>
    <n v="10"/>
    <n v="415.79999999999995"/>
    <n v="4158"/>
    <n v="408"/>
    <n v="4080"/>
    <n v="78"/>
    <x v="30"/>
  </r>
  <r>
    <x v="216"/>
    <s v="Abhishek Sharma"/>
    <x v="4"/>
    <n v="10"/>
    <n v="554.4"/>
    <n v="5544"/>
    <n v="544"/>
    <n v="5440"/>
    <n v="104"/>
    <x v="30"/>
  </r>
  <r>
    <x v="216"/>
    <s v="Abhishek Sharma"/>
    <x v="10"/>
    <n v="10"/>
    <n v="461.15999999999997"/>
    <n v="4611.5999999999995"/>
    <n v="451.8"/>
    <n v="4518"/>
    <n v="93.599999999999454"/>
    <x v="30"/>
  </r>
  <r>
    <x v="216"/>
    <s v="Abhishek Sharma"/>
    <x v="2"/>
    <n v="10"/>
    <n v="614.87999999999988"/>
    <n v="6148.7999999999993"/>
    <n v="602.40000000000009"/>
    <n v="6024.0000000000009"/>
    <n v="124.79999999999836"/>
    <x v="30"/>
  </r>
  <r>
    <x v="216"/>
    <s v="Abhishek Sharma"/>
    <x v="21"/>
    <n v="10"/>
    <n v="695.52"/>
    <n v="6955.2"/>
    <n v="684"/>
    <n v="6840"/>
    <n v="115.19999999999982"/>
    <x v="30"/>
  </r>
  <r>
    <x v="216"/>
    <s v="Abhishek Sharma"/>
    <x v="14"/>
    <n v="10"/>
    <n v="927.36"/>
    <n v="9273.6"/>
    <n v="912"/>
    <n v="9120"/>
    <n v="153.60000000000036"/>
    <x v="30"/>
  </r>
  <r>
    <x v="216"/>
    <s v="Abhishek Sharma"/>
    <x v="1"/>
    <n v="10"/>
    <n v="1236.48"/>
    <n v="12364.8"/>
    <n v="1216"/>
    <n v="12160"/>
    <n v="204.79999999999927"/>
    <x v="30"/>
  </r>
  <r>
    <x v="216"/>
    <s v="Abhishek Sharma"/>
    <x v="0"/>
    <n v="10"/>
    <n v="1478.4"/>
    <n v="14784"/>
    <n v="1449.6"/>
    <n v="14496"/>
    <n v="288"/>
    <x v="30"/>
  </r>
  <r>
    <x v="216"/>
    <s v="Sabnam Plywood"/>
    <x v="0"/>
    <n v="15"/>
    <n v="1478.4"/>
    <n v="22176"/>
    <n v="1449.6"/>
    <n v="21744"/>
    <n v="432"/>
    <x v="30"/>
  </r>
  <r>
    <x v="216"/>
    <s v="Sabnam Plywood"/>
    <x v="7"/>
    <n v="3"/>
    <n v="1008"/>
    <n v="3024"/>
    <n v="988.8"/>
    <n v="2966.3999999999996"/>
    <n v="57.600000000000364"/>
    <x v="30"/>
  </r>
  <r>
    <x v="217"/>
    <s v="Sharma Plywood"/>
    <x v="14"/>
    <n v="10"/>
    <n v="927.36"/>
    <n v="9273.6"/>
    <n v="912"/>
    <n v="9120"/>
    <n v="153.60000000000036"/>
    <x v="30"/>
  </r>
  <r>
    <x v="217"/>
    <s v="Sharma Plywood"/>
    <x v="21"/>
    <n v="10"/>
    <n v="695.52"/>
    <n v="6955.2"/>
    <n v="684"/>
    <n v="6840"/>
    <n v="115.19999999999982"/>
    <x v="30"/>
  </r>
  <r>
    <x v="217"/>
    <s v="Sharma Plywood"/>
    <x v="1"/>
    <n v="8"/>
    <n v="1236.48"/>
    <n v="9891.84"/>
    <n v="1216"/>
    <n v="9728"/>
    <n v="163.84000000000015"/>
    <x v="30"/>
  </r>
  <r>
    <x v="217"/>
    <s v="Sharma Plywood"/>
    <x v="17"/>
    <n v="8"/>
    <n v="756"/>
    <n v="6048"/>
    <n v="741.59999999999991"/>
    <n v="5932.7999999999993"/>
    <n v="115.20000000000073"/>
    <x v="30"/>
  </r>
  <r>
    <x v="217"/>
    <s v="Sharma Plywood"/>
    <x v="7"/>
    <n v="5"/>
    <n v="1008"/>
    <n v="5040"/>
    <n v="988.8"/>
    <n v="4944"/>
    <n v="96"/>
    <x v="30"/>
  </r>
  <r>
    <x v="217"/>
    <s v="Sharma Plywood"/>
    <x v="2"/>
    <n v="5"/>
    <n v="614.87999999999988"/>
    <n v="3074.3999999999996"/>
    <n v="602.40000000000009"/>
    <n v="3012.0000000000005"/>
    <n v="62.399999999999181"/>
    <x v="30"/>
  </r>
  <r>
    <x v="217"/>
    <s v="Sharma Plywood"/>
    <x v="4"/>
    <n v="8"/>
    <n v="554.4"/>
    <n v="4435.2"/>
    <n v="544"/>
    <n v="4352"/>
    <n v="83.199999999999818"/>
    <x v="30"/>
  </r>
  <r>
    <x v="217"/>
    <s v="Sharma Plywood"/>
    <x v="19"/>
    <n v="5"/>
    <n v="415.79999999999995"/>
    <n v="2079"/>
    <n v="408"/>
    <n v="2040"/>
    <n v="39"/>
    <x v="30"/>
  </r>
  <r>
    <x v="217"/>
    <s v="Sharma Plywood"/>
    <x v="13"/>
    <n v="5"/>
    <n v="311.84999999999997"/>
    <n v="1559.2499999999998"/>
    <n v="306"/>
    <n v="1530"/>
    <n v="29.249999999999773"/>
    <x v="30"/>
  </r>
  <r>
    <x v="217"/>
    <s v="Ramesh Singh"/>
    <x v="1"/>
    <n v="10"/>
    <n v="1236.48"/>
    <n v="12364.8"/>
    <n v="1216"/>
    <n v="12160"/>
    <n v="204.79999999999927"/>
    <x v="30"/>
  </r>
  <r>
    <x v="217"/>
    <s v="Ramesh Singh"/>
    <x v="14"/>
    <n v="20"/>
    <n v="927.36"/>
    <n v="18547.2"/>
    <n v="912"/>
    <n v="18240"/>
    <n v="307.20000000000073"/>
    <x v="30"/>
  </r>
  <r>
    <x v="217"/>
    <s v="Parwej Ansari"/>
    <x v="14"/>
    <n v="17"/>
    <n v="927.36"/>
    <n v="15765.12"/>
    <n v="912"/>
    <n v="15504"/>
    <n v="261.1200000000008"/>
    <x v="30"/>
  </r>
  <r>
    <x v="217"/>
    <s v="Parwej Ansari"/>
    <x v="21"/>
    <n v="5"/>
    <n v="695.52"/>
    <n v="3477.6"/>
    <n v="684"/>
    <n v="3420"/>
    <n v="57.599999999999909"/>
    <x v="30"/>
  </r>
  <r>
    <x v="217"/>
    <s v="Parwej Ansari"/>
    <x v="17"/>
    <n v="15"/>
    <n v="756"/>
    <n v="11340"/>
    <n v="741.59999999999991"/>
    <n v="11123.999999999998"/>
    <n v="216.00000000000182"/>
    <x v="30"/>
  </r>
  <r>
    <x v="217"/>
    <s v="Parwej Ansari"/>
    <x v="23"/>
    <n v="10"/>
    <n v="567"/>
    <n v="5670"/>
    <n v="556.19999999999993"/>
    <n v="5561.9999999999991"/>
    <n v="108.00000000000091"/>
    <x v="30"/>
  </r>
  <r>
    <x v="217"/>
    <s v="Parwej Ansari"/>
    <x v="23"/>
    <n v="5"/>
    <n v="567"/>
    <n v="2835"/>
    <n v="556.19999999999993"/>
    <n v="2780.9999999999995"/>
    <n v="54.000000000000455"/>
    <x v="30"/>
  </r>
  <r>
    <x v="217"/>
    <s v="Parwej Ansari"/>
    <x v="4"/>
    <n v="5"/>
    <n v="554.4"/>
    <n v="2772"/>
    <n v="544"/>
    <n v="2720"/>
    <n v="52"/>
    <x v="30"/>
  </r>
  <r>
    <x v="217"/>
    <s v="Parwej Ansari"/>
    <x v="2"/>
    <n v="6"/>
    <n v="614.87999999999988"/>
    <n v="3689.2799999999993"/>
    <n v="602.40000000000009"/>
    <n v="3614.4000000000005"/>
    <n v="74.879999999998745"/>
    <x v="30"/>
  </r>
  <r>
    <x v="217"/>
    <s v="Parwej Ansari"/>
    <x v="23"/>
    <n v="10"/>
    <n v="567"/>
    <n v="5670"/>
    <n v="556.19999999999993"/>
    <n v="5561.9999999999991"/>
    <n v="108.00000000000091"/>
    <x v="30"/>
  </r>
  <r>
    <x v="217"/>
    <s v="Parwej Ansari"/>
    <x v="21"/>
    <n v="5"/>
    <n v="695.52"/>
    <n v="3477.6"/>
    <n v="684"/>
    <n v="3420"/>
    <n v="57.599999999999909"/>
    <x v="30"/>
  </r>
  <r>
    <x v="217"/>
    <s v="Parwej Ansari"/>
    <x v="8"/>
    <n v="5"/>
    <n v="717.3599999999999"/>
    <n v="3586.7999999999993"/>
    <n v="702.80000000000007"/>
    <n v="3514.0000000000005"/>
    <n v="72.799999999998818"/>
    <x v="30"/>
  </r>
  <r>
    <x v="218"/>
    <s v="Surendra Singh"/>
    <x v="14"/>
    <n v="10"/>
    <n v="927.36"/>
    <n v="9273.6"/>
    <n v="912"/>
    <n v="9120"/>
    <n v="153.60000000000036"/>
    <x v="31"/>
  </r>
  <r>
    <x v="218"/>
    <s v="Surendra Singh"/>
    <x v="21"/>
    <n v="4"/>
    <n v="695.52"/>
    <n v="2782.08"/>
    <n v="684"/>
    <n v="2736"/>
    <n v="46.079999999999927"/>
    <x v="31"/>
  </r>
  <r>
    <x v="218"/>
    <s v="Surendra Singh"/>
    <x v="20"/>
    <n v="10"/>
    <n v="485.09999999999997"/>
    <n v="4851"/>
    <n v="476"/>
    <n v="4760"/>
    <n v="91"/>
    <x v="31"/>
  </r>
  <r>
    <x v="218"/>
    <s v="Surendra Singh"/>
    <x v="13"/>
    <n v="6"/>
    <n v="311.84999999999997"/>
    <n v="1871.1"/>
    <n v="306"/>
    <n v="1836"/>
    <n v="35.099999999999909"/>
    <x v="31"/>
  </r>
  <r>
    <x v="218"/>
    <s v="Surendra Singh"/>
    <x v="2"/>
    <n v="5"/>
    <n v="614.87999999999988"/>
    <n v="3074.3999999999996"/>
    <n v="602.40000000000009"/>
    <n v="3012.0000000000005"/>
    <n v="62.399999999999181"/>
    <x v="31"/>
  </r>
  <r>
    <x v="218"/>
    <s v="Surendra Singh"/>
    <x v="8"/>
    <n v="5"/>
    <n v="717.3599999999999"/>
    <n v="3586.7999999999993"/>
    <n v="702.80000000000007"/>
    <n v="3514.0000000000005"/>
    <n v="72.799999999998818"/>
    <x v="31"/>
  </r>
  <r>
    <x v="218"/>
    <s v="Art Wood Gallery"/>
    <x v="8"/>
    <n v="10"/>
    <n v="717.3599999999999"/>
    <n v="7173.5999999999985"/>
    <n v="702.80000000000007"/>
    <n v="7028.0000000000009"/>
    <n v="145.59999999999764"/>
    <x v="31"/>
  </r>
  <r>
    <x v="218"/>
    <s v="Art Wood Gallery"/>
    <x v="9"/>
    <n v="4"/>
    <n v="538.02"/>
    <n v="2152.08"/>
    <n v="527.1"/>
    <n v="2108.4"/>
    <n v="43.679999999999836"/>
    <x v="31"/>
  </r>
  <r>
    <x v="218"/>
    <s v="Art Wood Gallery"/>
    <x v="16"/>
    <n v="1"/>
    <n v="661.5"/>
    <n v="661.5"/>
    <n v="648.9"/>
    <n v="648.9"/>
    <n v="12.600000000000023"/>
    <x v="31"/>
  </r>
  <r>
    <x v="218"/>
    <s v="Art Wood Gallery"/>
    <x v="15"/>
    <n v="6"/>
    <n v="970.2"/>
    <n v="5821.2000000000007"/>
    <n v="951.3"/>
    <n v="5707.7999999999993"/>
    <n v="113.40000000000146"/>
    <x v="31"/>
  </r>
  <r>
    <x v="219"/>
    <s v="Bablu Rai"/>
    <x v="23"/>
    <n v="8"/>
    <n v="567"/>
    <n v="4536"/>
    <n v="556.19999999999993"/>
    <n v="4449.5999999999995"/>
    <n v="86.400000000000546"/>
    <x v="31"/>
  </r>
  <r>
    <x v="219"/>
    <s v="Bablu Rai"/>
    <x v="17"/>
    <n v="8"/>
    <n v="756"/>
    <n v="6048"/>
    <n v="741.59999999999991"/>
    <n v="5932.7999999999993"/>
    <n v="115.20000000000073"/>
    <x v="31"/>
  </r>
  <r>
    <x v="219"/>
    <s v="Bablu Rai"/>
    <x v="7"/>
    <n v="2"/>
    <n v="1008"/>
    <n v="2016"/>
    <n v="988.8"/>
    <n v="1977.6"/>
    <n v="38.400000000000091"/>
    <x v="31"/>
  </r>
  <r>
    <x v="219"/>
    <s v="Bablu Rai"/>
    <x v="10"/>
    <n v="6"/>
    <n v="461.15999999999997"/>
    <n v="2766.96"/>
    <n v="451.8"/>
    <n v="2710.8"/>
    <n v="56.159999999999854"/>
    <x v="31"/>
  </r>
  <r>
    <x v="219"/>
    <s v="Bablu Rai"/>
    <x v="2"/>
    <n v="5"/>
    <n v="614.87999999999988"/>
    <n v="3074.3999999999996"/>
    <n v="602.40000000000009"/>
    <n v="3012.0000000000005"/>
    <n v="62.399999999999181"/>
    <x v="31"/>
  </r>
  <r>
    <x v="219"/>
    <s v="Bablu Rai"/>
    <x v="3"/>
    <n v="2"/>
    <n v="819.83999999999992"/>
    <n v="1639.6799999999998"/>
    <n v="803.2"/>
    <n v="1606.4"/>
    <n v="33.279999999999745"/>
    <x v="31"/>
  </r>
  <r>
    <x v="219"/>
    <s v="Bablu Rai"/>
    <x v="19"/>
    <n v="10"/>
    <n v="415.79999999999995"/>
    <n v="4158"/>
    <n v="408"/>
    <n v="4080"/>
    <n v="78"/>
    <x v="31"/>
  </r>
  <r>
    <x v="219"/>
    <s v="Bablu Rai"/>
    <x v="1"/>
    <n v="2"/>
    <n v="1236.48"/>
    <n v="2472.96"/>
    <n v="1216"/>
    <n v="2432"/>
    <n v="40.960000000000036"/>
    <x v="31"/>
  </r>
  <r>
    <x v="219"/>
    <s v="Kisan Plywood"/>
    <x v="17"/>
    <n v="5"/>
    <n v="756"/>
    <n v="3780"/>
    <n v="741.59999999999991"/>
    <n v="3707.9999999999995"/>
    <n v="72.000000000000455"/>
    <x v="31"/>
  </r>
  <r>
    <x v="219"/>
    <s v="Kisan Plywood"/>
    <x v="21"/>
    <n v="5"/>
    <n v="695.52"/>
    <n v="3477.6"/>
    <n v="684"/>
    <n v="3420"/>
    <n v="57.599999999999909"/>
    <x v="31"/>
  </r>
  <r>
    <x v="219"/>
    <s v="Kisan Plywood"/>
    <x v="10"/>
    <n v="5"/>
    <n v="461.15999999999997"/>
    <n v="2305.7999999999997"/>
    <n v="451.8"/>
    <n v="2259"/>
    <n v="46.799999999999727"/>
    <x v="31"/>
  </r>
  <r>
    <x v="220"/>
    <s v="Abhishek Sharma"/>
    <x v="3"/>
    <n v="10"/>
    <n v="819.83999999999992"/>
    <n v="8198.4"/>
    <n v="803.2"/>
    <n v="8032"/>
    <n v="166.39999999999964"/>
    <x v="31"/>
  </r>
  <r>
    <x v="220"/>
    <s v="Abhishek Sharma"/>
    <x v="17"/>
    <n v="15"/>
    <n v="756"/>
    <n v="11340"/>
    <n v="741.59999999999991"/>
    <n v="11123.999999999998"/>
    <n v="216.00000000000182"/>
    <x v="31"/>
  </r>
  <r>
    <x v="220"/>
    <s v="Abhishek Sharma"/>
    <x v="23"/>
    <n v="10"/>
    <n v="567"/>
    <n v="5670"/>
    <n v="556.19999999999993"/>
    <n v="5561.9999999999991"/>
    <n v="108.00000000000091"/>
    <x v="31"/>
  </r>
  <r>
    <x v="220"/>
    <s v="Shyam Plywood"/>
    <x v="12"/>
    <n v="10"/>
    <n v="831.6"/>
    <n v="8316"/>
    <n v="815.4"/>
    <n v="8154"/>
    <n v="162"/>
    <x v="31"/>
  </r>
  <r>
    <x v="220"/>
    <s v="Shyam Plywood"/>
    <x v="11"/>
    <n v="20"/>
    <n v="1108.8000000000002"/>
    <n v="22176.000000000004"/>
    <n v="1087.1999999999998"/>
    <n v="21743.999999999996"/>
    <n v="432.00000000000728"/>
    <x v="31"/>
  </r>
  <r>
    <x v="220"/>
    <s v="Shyam Plywood"/>
    <x v="0"/>
    <n v="10"/>
    <n v="1478.4"/>
    <n v="14784"/>
    <n v="1449.6"/>
    <n v="14496"/>
    <n v="288"/>
    <x v="31"/>
  </r>
  <r>
    <x v="220"/>
    <s v="Shyam Plywood"/>
    <x v="14"/>
    <n v="10"/>
    <n v="927.36"/>
    <n v="9273.6"/>
    <n v="912"/>
    <n v="9120"/>
    <n v="153.60000000000036"/>
    <x v="31"/>
  </r>
  <r>
    <x v="220"/>
    <s v="Shyam Plywood"/>
    <x v="17"/>
    <n v="10"/>
    <n v="756"/>
    <n v="7560"/>
    <n v="741.59999999999991"/>
    <n v="7415.9999999999991"/>
    <n v="144.00000000000091"/>
    <x v="31"/>
  </r>
  <r>
    <x v="220"/>
    <s v="Shyam Plywood"/>
    <x v="10"/>
    <n v="10"/>
    <n v="461.15999999999997"/>
    <n v="4611.5999999999995"/>
    <n v="451.8"/>
    <n v="4518"/>
    <n v="93.599999999999454"/>
    <x v="31"/>
  </r>
  <r>
    <x v="220"/>
    <s v="Shyam Plywood"/>
    <x v="3"/>
    <n v="10"/>
    <n v="819.83999999999992"/>
    <n v="8198.4"/>
    <n v="803.2"/>
    <n v="8032"/>
    <n v="166.39999999999964"/>
    <x v="31"/>
  </r>
  <r>
    <x v="221"/>
    <s v="Vishal Plywood"/>
    <x v="1"/>
    <n v="20"/>
    <n v="1236.48"/>
    <n v="24729.599999999999"/>
    <n v="1216"/>
    <n v="24320"/>
    <n v="409.59999999999854"/>
    <x v="31"/>
  </r>
  <r>
    <x v="221"/>
    <s v="Vishal Plywood"/>
    <x v="3"/>
    <n v="13"/>
    <n v="819.83999999999992"/>
    <n v="10657.919999999998"/>
    <n v="803.2"/>
    <n v="10441.6"/>
    <n v="216.31999999999789"/>
    <x v="31"/>
  </r>
  <r>
    <x v="221"/>
    <s v="Bharat Plywood"/>
    <x v="0"/>
    <n v="1"/>
    <n v="1478.4"/>
    <n v="1478.4"/>
    <n v="1449.6"/>
    <n v="1449.6"/>
    <n v="28.800000000000182"/>
    <x v="31"/>
  </r>
  <r>
    <x v="221"/>
    <s v="Bharat Plywood"/>
    <x v="1"/>
    <n v="2"/>
    <n v="1236.48"/>
    <n v="2472.96"/>
    <n v="1216"/>
    <n v="2432"/>
    <n v="40.960000000000036"/>
    <x v="31"/>
  </r>
  <r>
    <x v="221"/>
    <s v="Bharat Plywood"/>
    <x v="22"/>
    <n v="2"/>
    <n v="363.82499999999999"/>
    <n v="727.65"/>
    <n v="357"/>
    <n v="714"/>
    <n v="13.649999999999977"/>
    <x v="31"/>
  </r>
  <r>
    <x v="221"/>
    <s v="Sadguru Plywood"/>
    <x v="0"/>
    <n v="5"/>
    <n v="1478.4"/>
    <n v="7392"/>
    <n v="1449.6"/>
    <n v="7248"/>
    <n v="144"/>
    <x v="31"/>
  </r>
  <r>
    <x v="221"/>
    <s v="Sadguru Plywood"/>
    <x v="1"/>
    <n v="5"/>
    <n v="1236.48"/>
    <n v="6182.4"/>
    <n v="1216"/>
    <n v="6080"/>
    <n v="102.39999999999964"/>
    <x v="31"/>
  </r>
  <r>
    <x v="221"/>
    <s v="Sadguru Plywood"/>
    <x v="17"/>
    <n v="10"/>
    <n v="756"/>
    <n v="7560"/>
    <n v="741.59999999999991"/>
    <n v="7415.9999999999991"/>
    <n v="144.00000000000091"/>
    <x v="31"/>
  </r>
  <r>
    <x v="221"/>
    <s v="Sadguru Plywood"/>
    <x v="3"/>
    <n v="50"/>
    <n v="819.83999999999992"/>
    <n v="40991.999999999993"/>
    <n v="803.2"/>
    <n v="40160"/>
    <n v="831.99999999999272"/>
    <x v="31"/>
  </r>
  <r>
    <x v="221"/>
    <s v="Sadguru Plywood"/>
    <x v="10"/>
    <n v="3"/>
    <n v="461.15999999999997"/>
    <n v="1383.48"/>
    <n v="451.8"/>
    <n v="1355.4"/>
    <n v="28.079999999999927"/>
    <x v="31"/>
  </r>
  <r>
    <x v="221"/>
    <s v="Sadguru Plywood"/>
    <x v="4"/>
    <n v="5"/>
    <n v="554.4"/>
    <n v="2772"/>
    <n v="544"/>
    <n v="2720"/>
    <n v="52"/>
    <x v="31"/>
  </r>
  <r>
    <x v="222"/>
    <s v="Art Wood Gallery"/>
    <x v="0"/>
    <n v="5"/>
    <n v="1478.4"/>
    <n v="7392"/>
    <n v="1449.6"/>
    <n v="7248"/>
    <n v="144"/>
    <x v="31"/>
  </r>
  <r>
    <x v="222"/>
    <s v="Art Wood Gallery"/>
    <x v="19"/>
    <n v="6"/>
    <n v="415.79999999999995"/>
    <n v="2494.7999999999997"/>
    <n v="408"/>
    <n v="2448"/>
    <n v="46.799999999999727"/>
    <x v="31"/>
  </r>
  <r>
    <x v="222"/>
    <s v="Dhanuka Plywood"/>
    <x v="4"/>
    <n v="150"/>
    <n v="554.4"/>
    <n v="83160"/>
    <n v="544"/>
    <n v="81600"/>
    <n v="1560"/>
    <x v="31"/>
  </r>
  <r>
    <x v="222"/>
    <s v="Bharat Plywood"/>
    <x v="11"/>
    <n v="2"/>
    <n v="1108.8000000000002"/>
    <n v="2217.6000000000004"/>
    <n v="1087.1999999999998"/>
    <n v="2174.3999999999996"/>
    <n v="43.200000000000728"/>
    <x v="31"/>
  </r>
  <r>
    <x v="223"/>
    <s v="Art Wood Gallery"/>
    <x v="0"/>
    <n v="10"/>
    <n v="1478.4"/>
    <n v="14784"/>
    <n v="1449.6"/>
    <n v="14496"/>
    <n v="288"/>
    <x v="31"/>
  </r>
  <r>
    <x v="223"/>
    <s v="Art Wood Gallery"/>
    <x v="6"/>
    <n v="4"/>
    <n v="882"/>
    <n v="3528"/>
    <n v="865.19999999999993"/>
    <n v="3460.7999999999997"/>
    <n v="67.200000000000273"/>
    <x v="31"/>
  </r>
  <r>
    <x v="223"/>
    <s v="Art Wood Gallery"/>
    <x v="3"/>
    <n v="10"/>
    <n v="819.83999999999992"/>
    <n v="8198.4"/>
    <n v="803.2"/>
    <n v="8032"/>
    <n v="166.39999999999964"/>
    <x v="31"/>
  </r>
  <r>
    <x v="223"/>
    <s v="Somnath Verma"/>
    <x v="0"/>
    <n v="8"/>
    <n v="1478.4"/>
    <n v="11827.2"/>
    <n v="1449.6"/>
    <n v="11596.8"/>
    <n v="230.40000000000146"/>
    <x v="31"/>
  </r>
  <r>
    <x v="223"/>
    <s v="Somnath Verma"/>
    <x v="3"/>
    <n v="2"/>
    <n v="819.83999999999992"/>
    <n v="1639.6799999999998"/>
    <n v="803.2"/>
    <n v="1606.4"/>
    <n v="33.279999999999745"/>
    <x v="31"/>
  </r>
  <r>
    <x v="224"/>
    <s v="Sanjay Rai"/>
    <x v="1"/>
    <n v="3"/>
    <n v="1236.48"/>
    <n v="3709.44"/>
    <n v="1216"/>
    <n v="3648"/>
    <n v="61.440000000000055"/>
    <x v="31"/>
  </r>
  <r>
    <x v="224"/>
    <s v="Sanjay Rai"/>
    <x v="3"/>
    <n v="10"/>
    <n v="819.83999999999992"/>
    <n v="8198.4"/>
    <n v="803.2"/>
    <n v="8032"/>
    <n v="166.39999999999964"/>
    <x v="31"/>
  </r>
  <r>
    <x v="224"/>
    <s v="Sanjay Rai"/>
    <x v="4"/>
    <n v="2"/>
    <n v="554.4"/>
    <n v="1108.8"/>
    <n v="544"/>
    <n v="1088"/>
    <n v="20.799999999999955"/>
    <x v="31"/>
  </r>
  <r>
    <x v="224"/>
    <s v="Yash Furniture"/>
    <x v="18"/>
    <n v="6"/>
    <n v="811.44"/>
    <n v="4868.6400000000003"/>
    <n v="798"/>
    <n v="4788"/>
    <n v="80.640000000000327"/>
    <x v="31"/>
  </r>
  <r>
    <x v="224"/>
    <s v="Yash Furniture"/>
    <x v="21"/>
    <n v="8"/>
    <n v="695.52"/>
    <n v="5564.16"/>
    <n v="684"/>
    <n v="5472"/>
    <n v="92.159999999999854"/>
    <x v="31"/>
  </r>
  <r>
    <x v="224"/>
    <s v="Yash Furniture"/>
    <x v="17"/>
    <n v="6"/>
    <n v="756"/>
    <n v="4536"/>
    <n v="741.59999999999991"/>
    <n v="4449.5999999999995"/>
    <n v="86.400000000000546"/>
    <x v="31"/>
  </r>
  <r>
    <x v="224"/>
    <s v="Kushwaha Furniture"/>
    <x v="2"/>
    <n v="10"/>
    <n v="614.87999999999988"/>
    <n v="6148.7999999999993"/>
    <n v="602.40000000000009"/>
    <n v="6024.0000000000009"/>
    <n v="124.79999999999836"/>
    <x v="31"/>
  </r>
  <r>
    <x v="224"/>
    <s v="Kushwaha Furniture"/>
    <x v="10"/>
    <n v="5"/>
    <n v="461.15999999999997"/>
    <n v="2305.7999999999997"/>
    <n v="451.8"/>
    <n v="2259"/>
    <n v="46.799999999999727"/>
    <x v="31"/>
  </r>
  <r>
    <x v="225"/>
    <s v="Abhishek Sharma"/>
    <x v="7"/>
    <n v="10"/>
    <n v="1008"/>
    <n v="10080"/>
    <n v="988.8"/>
    <n v="9888"/>
    <n v="192"/>
    <x v="32"/>
  </r>
  <r>
    <x v="225"/>
    <s v="Abhishek Sharma"/>
    <x v="17"/>
    <n v="10"/>
    <n v="756"/>
    <n v="7560"/>
    <n v="741.59999999999991"/>
    <n v="7415.9999999999991"/>
    <n v="144.00000000000091"/>
    <x v="32"/>
  </r>
  <r>
    <x v="225"/>
    <s v="Abhishek Sharma"/>
    <x v="23"/>
    <n v="8"/>
    <n v="567"/>
    <n v="4536"/>
    <n v="556.19999999999993"/>
    <n v="4449.5999999999995"/>
    <n v="86.400000000000546"/>
    <x v="32"/>
  </r>
  <r>
    <x v="225"/>
    <s v="Abhishek Sharma"/>
    <x v="0"/>
    <n v="8"/>
    <n v="1478.4"/>
    <n v="11827.2"/>
    <n v="1449.6"/>
    <n v="11596.8"/>
    <n v="230.40000000000146"/>
    <x v="32"/>
  </r>
  <r>
    <x v="225"/>
    <s v="Abhishek Sharma"/>
    <x v="21"/>
    <n v="9"/>
    <n v="695.52"/>
    <n v="6259.68"/>
    <n v="684"/>
    <n v="6156"/>
    <n v="103.68000000000029"/>
    <x v="32"/>
  </r>
  <r>
    <x v="225"/>
    <s v="Abhishek Sharma"/>
    <x v="13"/>
    <n v="7"/>
    <n v="311.84999999999997"/>
    <n v="2182.9499999999998"/>
    <n v="306"/>
    <n v="2142"/>
    <n v="40.949999999999818"/>
    <x v="32"/>
  </r>
  <r>
    <x v="225"/>
    <s v="Abhishek Sharma"/>
    <x v="19"/>
    <n v="10"/>
    <n v="415.79999999999995"/>
    <n v="4158"/>
    <n v="408"/>
    <n v="4080"/>
    <n v="78"/>
    <x v="32"/>
  </r>
  <r>
    <x v="225"/>
    <s v="Kisan Plywood"/>
    <x v="1"/>
    <n v="6"/>
    <n v="1236.48"/>
    <n v="7418.88"/>
    <n v="1216"/>
    <n v="7296"/>
    <n v="122.88000000000011"/>
    <x v="32"/>
  </r>
  <r>
    <x v="225"/>
    <s v="Kisan Plywood"/>
    <x v="4"/>
    <n v="5"/>
    <n v="554.4"/>
    <n v="2772"/>
    <n v="544"/>
    <n v="2720"/>
    <n v="52"/>
    <x v="32"/>
  </r>
  <r>
    <x v="225"/>
    <s v="Kisan Plywood"/>
    <x v="23"/>
    <n v="5"/>
    <n v="567"/>
    <n v="2835"/>
    <n v="556.19999999999993"/>
    <n v="2780.9999999999995"/>
    <n v="54.000000000000455"/>
    <x v="32"/>
  </r>
  <r>
    <x v="226"/>
    <s v="Raunak Raushan Furniture"/>
    <x v="2"/>
    <n v="25"/>
    <n v="614.87999999999988"/>
    <n v="15371.999999999996"/>
    <n v="602.40000000000009"/>
    <n v="15060.000000000002"/>
    <n v="311.99999999999454"/>
    <x v="32"/>
  </r>
  <r>
    <x v="226"/>
    <s v="Raunak Raushan Furniture"/>
    <x v="17"/>
    <n v="20"/>
    <n v="756"/>
    <n v="15120"/>
    <n v="741.59999999999991"/>
    <n v="14831.999999999998"/>
    <n v="288.00000000000182"/>
    <x v="32"/>
  </r>
  <r>
    <x v="226"/>
    <s v="Raunak Raushan Furniture"/>
    <x v="19"/>
    <n v="25"/>
    <n v="415.79999999999995"/>
    <n v="10394.999999999998"/>
    <n v="408"/>
    <n v="10200"/>
    <n v="194.99999999999818"/>
    <x v="32"/>
  </r>
  <r>
    <x v="226"/>
    <s v="Raunak Raushan Furniture"/>
    <x v="11"/>
    <n v="36"/>
    <n v="1108.8000000000002"/>
    <n v="39916.800000000003"/>
    <n v="1087.1999999999998"/>
    <n v="39139.199999999997"/>
    <n v="777.60000000000582"/>
    <x v="32"/>
  </r>
  <r>
    <x v="226"/>
    <s v="Raunak Raushan Furniture"/>
    <x v="11"/>
    <n v="15"/>
    <n v="1108.8000000000002"/>
    <n v="16632.000000000004"/>
    <n v="1087.1999999999998"/>
    <n v="16307.999999999996"/>
    <n v="324.00000000000728"/>
    <x v="32"/>
  </r>
  <r>
    <x v="226"/>
    <s v="Art Wood Gallery"/>
    <x v="0"/>
    <n v="6"/>
    <n v="1478.4"/>
    <n v="8870.4000000000015"/>
    <n v="1449.6"/>
    <n v="8697.5999999999985"/>
    <n v="172.80000000000291"/>
    <x v="32"/>
  </r>
  <r>
    <x v="226"/>
    <s v="Art Wood Gallery"/>
    <x v="17"/>
    <n v="4"/>
    <n v="756"/>
    <n v="3024"/>
    <n v="741.59999999999991"/>
    <n v="2966.3999999999996"/>
    <n v="57.600000000000364"/>
    <x v="32"/>
  </r>
  <r>
    <x v="226"/>
    <s v="Art Wood Gallery"/>
    <x v="7"/>
    <n v="2"/>
    <n v="1008"/>
    <n v="2016"/>
    <n v="988.8"/>
    <n v="1977.6"/>
    <n v="38.400000000000091"/>
    <x v="32"/>
  </r>
  <r>
    <x v="227"/>
    <s v="Karpattu Sharma"/>
    <x v="16"/>
    <n v="3"/>
    <n v="661.5"/>
    <n v="1984.5"/>
    <n v="648.9"/>
    <n v="1946.6999999999998"/>
    <n v="37.800000000000182"/>
    <x v="32"/>
  </r>
  <r>
    <x v="227"/>
    <s v="Karpattu Sharma"/>
    <x v="17"/>
    <n v="1"/>
    <n v="756"/>
    <n v="756"/>
    <n v="741.59999999999991"/>
    <n v="741.59999999999991"/>
    <n v="14.400000000000091"/>
    <x v="32"/>
  </r>
  <r>
    <x v="227"/>
    <s v="Karpattu Sharma"/>
    <x v="10"/>
    <n v="2"/>
    <n v="461.15999999999997"/>
    <n v="922.31999999999994"/>
    <n v="451.8"/>
    <n v="903.6"/>
    <n v="18.719999999999914"/>
    <x v="32"/>
  </r>
  <r>
    <x v="227"/>
    <s v="Sharma Plywood"/>
    <x v="20"/>
    <n v="8"/>
    <n v="485.09999999999997"/>
    <n v="3880.7999999999997"/>
    <n v="476"/>
    <n v="3808"/>
    <n v="72.799999999999727"/>
    <x v="32"/>
  </r>
  <r>
    <x v="227"/>
    <s v="Sharma Plywood"/>
    <x v="17"/>
    <n v="10"/>
    <n v="756"/>
    <n v="7560"/>
    <n v="741.59999999999991"/>
    <n v="7415.9999999999991"/>
    <n v="144.00000000000091"/>
    <x v="32"/>
  </r>
  <r>
    <x v="227"/>
    <s v="Sharma Plywood"/>
    <x v="8"/>
    <n v="6"/>
    <n v="717.3599999999999"/>
    <n v="4304.16"/>
    <n v="702.80000000000007"/>
    <n v="4216.8"/>
    <n v="87.359999999999673"/>
    <x v="32"/>
  </r>
  <r>
    <x v="227"/>
    <s v="Sharma Plywood"/>
    <x v="5"/>
    <n v="8"/>
    <n v="1081.92"/>
    <n v="8655.36"/>
    <n v="1064"/>
    <n v="8512"/>
    <n v="143.36000000000058"/>
    <x v="32"/>
  </r>
  <r>
    <x v="227"/>
    <s v="Sharma Plywood"/>
    <x v="1"/>
    <n v="8"/>
    <n v="1236.48"/>
    <n v="9891.84"/>
    <n v="1216"/>
    <n v="9728"/>
    <n v="163.84000000000015"/>
    <x v="32"/>
  </r>
  <r>
    <x v="227"/>
    <s v="Khan Furniture"/>
    <x v="2"/>
    <n v="14"/>
    <n v="614.87999999999988"/>
    <n v="8608.3199999999979"/>
    <n v="602.40000000000009"/>
    <n v="8433.6000000000022"/>
    <n v="174.71999999999571"/>
    <x v="32"/>
  </r>
  <r>
    <x v="227"/>
    <s v="Khan Furniture"/>
    <x v="10"/>
    <n v="20"/>
    <n v="461.15999999999997"/>
    <n v="9223.1999999999989"/>
    <n v="451.8"/>
    <n v="9036"/>
    <n v="187.19999999999891"/>
    <x v="32"/>
  </r>
  <r>
    <x v="227"/>
    <s v="Khan Furniture"/>
    <x v="17"/>
    <n v="10"/>
    <n v="756"/>
    <n v="7560"/>
    <n v="741.59999999999991"/>
    <n v="7415.9999999999991"/>
    <n v="144.00000000000091"/>
    <x v="32"/>
  </r>
  <r>
    <x v="227"/>
    <s v="Khan Furniture"/>
    <x v="12"/>
    <n v="6"/>
    <n v="831.6"/>
    <n v="4989.6000000000004"/>
    <n v="815.4"/>
    <n v="4892.3999999999996"/>
    <n v="97.200000000000728"/>
    <x v="32"/>
  </r>
  <r>
    <x v="228"/>
    <s v="Shyam Plywood"/>
    <x v="0"/>
    <n v="10"/>
    <n v="1523.2"/>
    <n v="15232"/>
    <n v="1449.6"/>
    <n v="14496"/>
    <n v="736"/>
    <x v="32"/>
  </r>
  <r>
    <x v="228"/>
    <s v="Shyam Plywood"/>
    <x v="17"/>
    <n v="10"/>
    <n v="780"/>
    <n v="7800"/>
    <n v="741.59999999999991"/>
    <n v="7415.9999999999991"/>
    <n v="384.00000000000091"/>
    <x v="32"/>
  </r>
  <r>
    <x v="228"/>
    <s v="Shyam Plywood"/>
    <x v="23"/>
    <n v="5"/>
    <n v="585"/>
    <n v="2925"/>
    <n v="556.19999999999993"/>
    <n v="2780.9999999999995"/>
    <n v="144.00000000000045"/>
    <x v="32"/>
  </r>
  <r>
    <x v="228"/>
    <s v="Shyam Plywood"/>
    <x v="3"/>
    <n v="6"/>
    <n v="843.2"/>
    <n v="5059.2000000000007"/>
    <n v="803.2"/>
    <n v="4819.2000000000007"/>
    <n v="240"/>
    <x v="32"/>
  </r>
  <r>
    <x v="228"/>
    <s v="Shyam Plywood"/>
    <x v="19"/>
    <n v="10"/>
    <n v="428.40000000000003"/>
    <n v="4284"/>
    <n v="408"/>
    <n v="4080"/>
    <n v="204"/>
    <x v="32"/>
  </r>
  <r>
    <x v="228"/>
    <s v="Ram Furniture"/>
    <x v="14"/>
    <n v="10"/>
    <n v="957.59999999999991"/>
    <n v="9576"/>
    <n v="912"/>
    <n v="9120"/>
    <n v="456"/>
    <x v="32"/>
  </r>
  <r>
    <x v="228"/>
    <s v="Ram Furniture"/>
    <x v="21"/>
    <n v="5"/>
    <n v="718.19999999999993"/>
    <n v="3590.9999999999995"/>
    <n v="684"/>
    <n v="3420"/>
    <n v="170.99999999999955"/>
    <x v="32"/>
  </r>
  <r>
    <x v="228"/>
    <s v="Ram Furniture"/>
    <x v="13"/>
    <n v="5"/>
    <n v="321.3"/>
    <n v="1606.5"/>
    <n v="306"/>
    <n v="1530"/>
    <n v="76.5"/>
    <x v="32"/>
  </r>
  <r>
    <x v="228"/>
    <s v="Ram Furniture"/>
    <x v="2"/>
    <n v="5"/>
    <n v="632.40000000000009"/>
    <n v="3162.0000000000005"/>
    <n v="602.40000000000009"/>
    <n v="3012.0000000000005"/>
    <n v="150"/>
    <x v="32"/>
  </r>
  <r>
    <x v="228"/>
    <s v="Ram Furniture"/>
    <x v="2"/>
    <n v="10"/>
    <n v="632.40000000000009"/>
    <n v="6324.0000000000009"/>
    <n v="602.40000000000009"/>
    <n v="6024.0000000000009"/>
    <n v="300"/>
    <x v="32"/>
  </r>
  <r>
    <x v="228"/>
    <s v="Ram Furniture"/>
    <x v="23"/>
    <n v="8"/>
    <n v="585"/>
    <n v="4680"/>
    <n v="556.19999999999993"/>
    <n v="4449.5999999999995"/>
    <n v="230.40000000000055"/>
    <x v="32"/>
  </r>
  <r>
    <x v="229"/>
    <s v="Yash Furniture"/>
    <x v="14"/>
    <n v="6"/>
    <n v="957.59999999999991"/>
    <n v="5745.5999999999995"/>
    <n v="912"/>
    <n v="5472"/>
    <n v="273.59999999999945"/>
    <x v="32"/>
  </r>
  <r>
    <x v="229"/>
    <s v="Yash Furniture"/>
    <x v="1"/>
    <n v="4"/>
    <n v="1276.8"/>
    <n v="5107.2"/>
    <n v="1216"/>
    <n v="4864"/>
    <n v="243.19999999999982"/>
    <x v="32"/>
  </r>
  <r>
    <x v="229"/>
    <s v="Yash Furniture"/>
    <x v="17"/>
    <n v="8"/>
    <n v="780"/>
    <n v="6240"/>
    <n v="741.59999999999991"/>
    <n v="5932.7999999999993"/>
    <n v="307.20000000000073"/>
    <x v="32"/>
  </r>
  <r>
    <x v="229"/>
    <s v="Yash Furniture"/>
    <x v="7"/>
    <n v="2"/>
    <n v="1040"/>
    <n v="2080"/>
    <n v="988.8"/>
    <n v="1977.6"/>
    <n v="102.40000000000009"/>
    <x v="32"/>
  </r>
  <r>
    <x v="229"/>
    <s v="Yash Furniture"/>
    <x v="2"/>
    <n v="8"/>
    <n v="632.40000000000009"/>
    <n v="5059.2000000000007"/>
    <n v="602.40000000000009"/>
    <n v="4819.2000000000007"/>
    <n v="240"/>
    <x v="32"/>
  </r>
  <r>
    <x v="229"/>
    <s v="Yash Furniture"/>
    <x v="3"/>
    <n v="2"/>
    <n v="843.2"/>
    <n v="1686.4"/>
    <n v="803.2"/>
    <n v="1606.4"/>
    <n v="80"/>
    <x v="32"/>
  </r>
  <r>
    <x v="229"/>
    <s v="Yash Furniture"/>
    <x v="19"/>
    <n v="5"/>
    <n v="428.40000000000003"/>
    <n v="2142"/>
    <n v="408"/>
    <n v="2040"/>
    <n v="102"/>
    <x v="32"/>
  </r>
  <r>
    <x v="229"/>
    <s v="Yash Furniture"/>
    <x v="4"/>
    <n v="5"/>
    <n v="571.20000000000005"/>
    <n v="2856"/>
    <n v="544"/>
    <n v="2720"/>
    <n v="136"/>
    <x v="32"/>
  </r>
  <r>
    <x v="229"/>
    <s v="Bharat Plywood"/>
    <x v="4"/>
    <n v="5"/>
    <n v="571.20000000000005"/>
    <n v="2856"/>
    <n v="544"/>
    <n v="2720"/>
    <n v="136"/>
    <x v="32"/>
  </r>
  <r>
    <x v="229"/>
    <s v="Bharat Plywood"/>
    <x v="14"/>
    <n v="2"/>
    <n v="957.59999999999991"/>
    <n v="1915.1999999999998"/>
    <n v="912"/>
    <n v="1824"/>
    <n v="91.199999999999818"/>
    <x v="32"/>
  </r>
  <r>
    <x v="230"/>
    <s v="Sainik Plywood"/>
    <x v="0"/>
    <n v="20"/>
    <n v="1523.2"/>
    <n v="30464"/>
    <n v="1449.6"/>
    <n v="28992"/>
    <n v="1472"/>
    <x v="32"/>
  </r>
  <r>
    <x v="230"/>
    <s v="Sainik Plywood"/>
    <x v="12"/>
    <n v="10"/>
    <n v="856.80000000000007"/>
    <n v="8568"/>
    <n v="815.4"/>
    <n v="8154"/>
    <n v="414"/>
    <x v="32"/>
  </r>
  <r>
    <x v="230"/>
    <s v="Sainik Plywood"/>
    <x v="14"/>
    <n v="20"/>
    <n v="957.59999999999991"/>
    <n v="19152"/>
    <n v="912"/>
    <n v="18240"/>
    <n v="912"/>
    <x v="32"/>
  </r>
  <r>
    <x v="230"/>
    <s v="Sainik Plywood"/>
    <x v="17"/>
    <n v="40"/>
    <n v="780"/>
    <n v="31200"/>
    <n v="741.59999999999991"/>
    <n v="29663.999999999996"/>
    <n v="1536.0000000000036"/>
    <x v="32"/>
  </r>
  <r>
    <x v="230"/>
    <s v="Sainik Plywood"/>
    <x v="2"/>
    <n v="40"/>
    <n v="632.40000000000009"/>
    <n v="25296.000000000004"/>
    <n v="602.40000000000009"/>
    <n v="24096.000000000004"/>
    <n v="1200"/>
    <x v="32"/>
  </r>
  <r>
    <x v="230"/>
    <s v="Sainik Plywood"/>
    <x v="4"/>
    <n v="50"/>
    <n v="571.20000000000005"/>
    <n v="28560.000000000004"/>
    <n v="544"/>
    <n v="27200"/>
    <n v="1360.0000000000036"/>
    <x v="32"/>
  </r>
  <r>
    <x v="230"/>
    <s v="Sainik Plywood"/>
    <x v="19"/>
    <n v="20"/>
    <n v="428.40000000000003"/>
    <n v="8568"/>
    <n v="408"/>
    <n v="8160"/>
    <n v="408"/>
    <x v="32"/>
  </r>
  <r>
    <x v="230"/>
    <s v="Sainik Plywood"/>
    <x v="13"/>
    <n v="20"/>
    <n v="321.3"/>
    <n v="6426"/>
    <n v="306"/>
    <n v="6120"/>
    <n v="306"/>
    <x v="32"/>
  </r>
  <r>
    <x v="230"/>
    <s v="Kisan Plywood"/>
    <x v="5"/>
    <n v="2"/>
    <n v="1117.2"/>
    <n v="2234.4"/>
    <n v="1064"/>
    <n v="2128"/>
    <n v="106.40000000000009"/>
    <x v="32"/>
  </r>
  <r>
    <x v="230"/>
    <s v="Kisan Plywood"/>
    <x v="18"/>
    <n v="4"/>
    <n v="837.9"/>
    <n v="3351.6"/>
    <n v="798"/>
    <n v="3192"/>
    <n v="159.59999999999991"/>
    <x v="32"/>
  </r>
  <r>
    <x v="230"/>
    <s v="Kisan Plywood"/>
    <x v="21"/>
    <n v="10"/>
    <n v="718.19999999999993"/>
    <n v="7181.9999999999991"/>
    <n v="684"/>
    <n v="6840"/>
    <n v="341.99999999999909"/>
    <x v="32"/>
  </r>
  <r>
    <x v="230"/>
    <s v="Kisan Plywood"/>
    <x v="14"/>
    <n v="5"/>
    <n v="957.59999999999991"/>
    <n v="4788"/>
    <n v="912"/>
    <n v="4560"/>
    <n v="228"/>
    <x v="32"/>
  </r>
  <r>
    <x v="230"/>
    <s v="Kisan Plywood"/>
    <x v="17"/>
    <n v="10"/>
    <n v="780"/>
    <n v="7800"/>
    <n v="741.59999999999991"/>
    <n v="7415.9999999999991"/>
    <n v="384.00000000000091"/>
    <x v="32"/>
  </r>
  <r>
    <x v="230"/>
    <s v="Kisan Plywood"/>
    <x v="23"/>
    <n v="10"/>
    <n v="585"/>
    <n v="5850"/>
    <n v="556.19999999999993"/>
    <n v="5561.9999999999991"/>
    <n v="288.00000000000091"/>
    <x v="32"/>
  </r>
  <r>
    <x v="230"/>
    <s v="Kisan Plywood"/>
    <x v="6"/>
    <n v="2"/>
    <n v="910"/>
    <n v="1820"/>
    <n v="865.19999999999993"/>
    <n v="1730.3999999999999"/>
    <n v="89.600000000000136"/>
    <x v="32"/>
  </r>
  <r>
    <x v="230"/>
    <s v="Kisan Plywood"/>
    <x v="16"/>
    <n v="2"/>
    <n v="682.5"/>
    <n v="1365"/>
    <n v="648.9"/>
    <n v="1297.8"/>
    <n v="67.200000000000045"/>
    <x v="32"/>
  </r>
  <r>
    <x v="230"/>
    <s v="Kisan Plywood"/>
    <x v="2"/>
    <n v="7"/>
    <n v="632.40000000000009"/>
    <n v="4426.8000000000011"/>
    <n v="602.40000000000009"/>
    <n v="4216.8000000000011"/>
    <n v="210"/>
    <x v="32"/>
  </r>
  <r>
    <x v="230"/>
    <s v="Kisan Plywood"/>
    <x v="19"/>
    <n v="7"/>
    <n v="428.40000000000003"/>
    <n v="2998.8"/>
    <n v="408"/>
    <n v="2856"/>
    <n v="142.80000000000018"/>
    <x v="32"/>
  </r>
  <r>
    <x v="230"/>
    <s v="Kisan Plywood"/>
    <x v="1"/>
    <n v="1"/>
    <n v="1276.8"/>
    <n v="1276.8"/>
    <n v="1216"/>
    <n v="1216"/>
    <n v="60.799999999999955"/>
    <x v="32"/>
  </r>
  <r>
    <x v="231"/>
    <s v="Sabnam Plywood"/>
    <x v="0"/>
    <n v="10"/>
    <n v="1523.2"/>
    <n v="15232"/>
    <n v="1449.6"/>
    <n v="14496"/>
    <n v="736"/>
    <x v="32"/>
  </r>
  <r>
    <x v="231"/>
    <s v="Sabnam Plywood"/>
    <x v="3"/>
    <n v="10"/>
    <n v="843.2"/>
    <n v="8432"/>
    <n v="803.2"/>
    <n v="8032"/>
    <n v="400"/>
    <x v="32"/>
  </r>
  <r>
    <x v="231"/>
    <s v="Sabnam Plywood"/>
    <x v="2"/>
    <n v="1"/>
    <n v="632.40000000000009"/>
    <n v="632.40000000000009"/>
    <n v="602.40000000000009"/>
    <n v="602.40000000000009"/>
    <n v="30"/>
    <x v="32"/>
  </r>
  <r>
    <x v="231"/>
    <s v="Sabnam Plywood"/>
    <x v="10"/>
    <n v="3"/>
    <n v="474.3"/>
    <n v="1422.9"/>
    <n v="451.8"/>
    <n v="1355.4"/>
    <n v="67.5"/>
    <x v="32"/>
  </r>
  <r>
    <x v="231"/>
    <s v="Kushwaha Furniture"/>
    <x v="21"/>
    <n v="6"/>
    <n v="718.19999999999993"/>
    <n v="4309.2"/>
    <n v="684"/>
    <n v="4104"/>
    <n v="205.19999999999982"/>
    <x v="32"/>
  </r>
  <r>
    <x v="231"/>
    <s v="Kushwaha Furniture"/>
    <x v="14"/>
    <n v="6"/>
    <n v="957.59999999999991"/>
    <n v="5745.5999999999995"/>
    <n v="912"/>
    <n v="5472"/>
    <n v="273.59999999999945"/>
    <x v="32"/>
  </r>
  <r>
    <x v="231"/>
    <s v="Kushwaha Furniture"/>
    <x v="1"/>
    <n v="3"/>
    <n v="1276.8"/>
    <n v="3830.3999999999996"/>
    <n v="1216"/>
    <n v="3648"/>
    <n v="182.39999999999964"/>
    <x v="32"/>
  </r>
  <r>
    <x v="231"/>
    <s v="Kushwaha Furniture"/>
    <x v="2"/>
    <n v="3"/>
    <n v="632.40000000000009"/>
    <n v="1897.2000000000003"/>
    <n v="602.40000000000009"/>
    <n v="1807.2000000000003"/>
    <n v="90"/>
    <x v="32"/>
  </r>
  <r>
    <x v="231"/>
    <s v="Kushwaha Furniture"/>
    <x v="17"/>
    <n v="3"/>
    <n v="780"/>
    <n v="2340"/>
    <n v="741.59999999999991"/>
    <n v="2224.7999999999997"/>
    <n v="115.20000000000027"/>
    <x v="32"/>
  </r>
  <r>
    <x v="231"/>
    <s v="Kushwaha Furniture"/>
    <x v="23"/>
    <n v="3"/>
    <n v="585"/>
    <n v="1755"/>
    <n v="556.19999999999993"/>
    <n v="1668.6"/>
    <n v="86.400000000000091"/>
    <x v="32"/>
  </r>
  <r>
    <x v="231"/>
    <s v="Kushwaha Furniture"/>
    <x v="11"/>
    <n v="1"/>
    <n v="1142.4000000000001"/>
    <n v="1142.4000000000001"/>
    <n v="1087.1999999999998"/>
    <n v="1087.1999999999998"/>
    <n v="55.200000000000273"/>
    <x v="32"/>
  </r>
  <r>
    <x v="231"/>
    <s v="Kushwaha Furniture"/>
    <x v="12"/>
    <n v="1"/>
    <n v="856.80000000000007"/>
    <n v="856.80000000000007"/>
    <n v="815.4"/>
    <n v="815.4"/>
    <n v="41.400000000000091"/>
    <x v="32"/>
  </r>
  <r>
    <x v="232"/>
    <s v="Dhanuka Plywood"/>
    <x v="7"/>
    <n v="30"/>
    <n v="1040"/>
    <n v="31200"/>
    <n v="988.8"/>
    <n v="29664"/>
    <n v="1536"/>
    <x v="33"/>
  </r>
  <r>
    <x v="232"/>
    <s v="Dhanuka Plywood"/>
    <x v="17"/>
    <n v="30"/>
    <n v="780"/>
    <n v="23400"/>
    <n v="741.59999999999991"/>
    <n v="22247.999999999996"/>
    <n v="1152.0000000000036"/>
    <x v="33"/>
  </r>
  <r>
    <x v="232"/>
    <s v="Dhanuka Plywood"/>
    <x v="16"/>
    <n v="19"/>
    <n v="682.5"/>
    <n v="12967.5"/>
    <n v="648.9"/>
    <n v="12329.1"/>
    <n v="638.39999999999964"/>
    <x v="33"/>
  </r>
  <r>
    <x v="232"/>
    <s v="Dhanuka Plywood"/>
    <x v="23"/>
    <n v="40"/>
    <n v="585"/>
    <n v="23400"/>
    <n v="556.19999999999993"/>
    <n v="22247.999999999996"/>
    <n v="1152.0000000000036"/>
    <x v="33"/>
  </r>
  <r>
    <x v="232"/>
    <s v="Dhanuka Plywood"/>
    <x v="2"/>
    <n v="40"/>
    <n v="632.40000000000009"/>
    <n v="25296.000000000004"/>
    <n v="602.40000000000009"/>
    <n v="24096.000000000004"/>
    <n v="1200"/>
    <x v="33"/>
  </r>
  <r>
    <x v="232"/>
    <s v="Dhanuka Plywood"/>
    <x v="4"/>
    <n v="20"/>
    <n v="571.20000000000005"/>
    <n v="11424"/>
    <n v="544"/>
    <n v="10880"/>
    <n v="544"/>
    <x v="33"/>
  </r>
  <r>
    <x v="232"/>
    <s v="Dhanuka Plywood"/>
    <x v="19"/>
    <n v="7"/>
    <n v="428.40000000000003"/>
    <n v="2998.8"/>
    <n v="408"/>
    <n v="2856"/>
    <n v="142.80000000000018"/>
    <x v="33"/>
  </r>
  <r>
    <x v="232"/>
    <s v="Dhanuka Plywood"/>
    <x v="13"/>
    <n v="10"/>
    <n v="321.3"/>
    <n v="3213"/>
    <n v="306"/>
    <n v="3060"/>
    <n v="153"/>
    <x v="33"/>
  </r>
  <r>
    <x v="232"/>
    <s v="Dhanuka Plywood"/>
    <x v="14"/>
    <n v="20"/>
    <n v="957.59999999999991"/>
    <n v="19152"/>
    <n v="912"/>
    <n v="18240"/>
    <n v="912"/>
    <x v="33"/>
  </r>
  <r>
    <x v="232"/>
    <s v="Dhanuka Plywood"/>
    <x v="21"/>
    <n v="20"/>
    <n v="718.19999999999993"/>
    <n v="14363.999999999998"/>
    <n v="684"/>
    <n v="13680"/>
    <n v="683.99999999999818"/>
    <x v="33"/>
  </r>
  <r>
    <x v="232"/>
    <s v="Sabnam Plywood"/>
    <x v="3"/>
    <n v="6"/>
    <n v="843.2"/>
    <n v="5059.2000000000007"/>
    <n v="803.2"/>
    <n v="4819.2000000000007"/>
    <n v="240"/>
    <x v="33"/>
  </r>
  <r>
    <x v="232"/>
    <s v="Sabnam Plywood"/>
    <x v="10"/>
    <n v="5"/>
    <n v="474.3"/>
    <n v="2371.5"/>
    <n v="451.8"/>
    <n v="2259"/>
    <n v="112.5"/>
    <x v="33"/>
  </r>
  <r>
    <x v="232"/>
    <s v="Sabnam Plywood"/>
    <x v="7"/>
    <n v="2"/>
    <n v="1040"/>
    <n v="2080"/>
    <n v="988.8"/>
    <n v="1977.6"/>
    <n v="102.40000000000009"/>
    <x v="33"/>
  </r>
  <r>
    <x v="233"/>
    <s v="Kisan Plywood"/>
    <x v="18"/>
    <n v="10"/>
    <n v="837.9"/>
    <n v="8379"/>
    <n v="798"/>
    <n v="7980"/>
    <n v="399"/>
    <x v="33"/>
  </r>
  <r>
    <x v="233"/>
    <s v="Kisan Plywood"/>
    <x v="14"/>
    <n v="5"/>
    <n v="957.59999999999991"/>
    <n v="4788"/>
    <n v="912"/>
    <n v="4560"/>
    <n v="228"/>
    <x v="33"/>
  </r>
  <r>
    <x v="233"/>
    <s v="Kisan Plywood"/>
    <x v="5"/>
    <n v="2"/>
    <n v="1117.2"/>
    <n v="2234.4"/>
    <n v="1064"/>
    <n v="2128"/>
    <n v="106.40000000000009"/>
    <x v="33"/>
  </r>
  <r>
    <x v="233"/>
    <s v="Kisan Plywood"/>
    <x v="21"/>
    <n v="2"/>
    <n v="718.19999999999993"/>
    <n v="1436.3999999999999"/>
    <n v="684"/>
    <n v="1368"/>
    <n v="68.399999999999864"/>
    <x v="33"/>
  </r>
  <r>
    <x v="233"/>
    <s v="Kisan Plywood"/>
    <x v="6"/>
    <n v="2"/>
    <n v="910"/>
    <n v="1820"/>
    <n v="865.19999999999993"/>
    <n v="1730.3999999999999"/>
    <n v="89.600000000000136"/>
    <x v="33"/>
  </r>
  <r>
    <x v="233"/>
    <s v="Kisan Plywood"/>
    <x v="23"/>
    <n v="4"/>
    <n v="585"/>
    <n v="2340"/>
    <n v="556.19999999999993"/>
    <n v="2224.7999999999997"/>
    <n v="115.20000000000027"/>
    <x v="33"/>
  </r>
  <r>
    <x v="233"/>
    <s v="Kisan Plywood"/>
    <x v="20"/>
    <n v="5"/>
    <n v="499.80000000000007"/>
    <n v="2499.0000000000005"/>
    <n v="476"/>
    <n v="2380"/>
    <n v="119.00000000000045"/>
    <x v="33"/>
  </r>
  <r>
    <x v="233"/>
    <s v="Kisan Plywood"/>
    <x v="22"/>
    <n v="5"/>
    <n v="374.85"/>
    <n v="1874.25"/>
    <n v="357"/>
    <n v="1785"/>
    <n v="89.25"/>
    <x v="33"/>
  </r>
  <r>
    <x v="233"/>
    <s v="Art Wood Gallery"/>
    <x v="18"/>
    <n v="4"/>
    <n v="837.9"/>
    <n v="3351.6"/>
    <n v="798"/>
    <n v="3192"/>
    <n v="159.59999999999991"/>
    <x v="33"/>
  </r>
  <r>
    <x v="233"/>
    <s v="Art Wood Gallery"/>
    <x v="6"/>
    <n v="6"/>
    <n v="910"/>
    <n v="5460"/>
    <n v="865.19999999999993"/>
    <n v="5191.2"/>
    <n v="268.80000000000018"/>
    <x v="33"/>
  </r>
  <r>
    <x v="233"/>
    <s v="Art Wood Gallery"/>
    <x v="23"/>
    <n v="6"/>
    <n v="585"/>
    <n v="3510"/>
    <n v="556.19999999999993"/>
    <n v="3337.2"/>
    <n v="172.80000000000018"/>
    <x v="33"/>
  </r>
  <r>
    <x v="233"/>
    <s v="Art Wood Gallery"/>
    <x v="3"/>
    <n v="8"/>
    <n v="843.2"/>
    <n v="6745.6"/>
    <n v="803.2"/>
    <n v="6425.6"/>
    <n v="320"/>
    <x v="33"/>
  </r>
  <r>
    <x v="233"/>
    <s v="Art Wood Gallery"/>
    <x v="9"/>
    <n v="8"/>
    <n v="553.35"/>
    <n v="4426.8"/>
    <n v="527.1"/>
    <n v="4216.8"/>
    <n v="210"/>
    <x v="33"/>
  </r>
  <r>
    <x v="234"/>
    <s v="Sabnam Plywood"/>
    <x v="0"/>
    <n v="25"/>
    <n v="1523.2"/>
    <n v="38080"/>
    <n v="1449.6"/>
    <n v="36240"/>
    <n v="1840"/>
    <x v="33"/>
  </r>
  <r>
    <x v="234"/>
    <s v="Sabnam Plywood"/>
    <x v="3"/>
    <n v="15"/>
    <n v="843.2"/>
    <n v="12648"/>
    <n v="803.2"/>
    <n v="12048"/>
    <n v="600"/>
    <x v="33"/>
  </r>
  <r>
    <x v="234"/>
    <s v="Ramesh Singh"/>
    <x v="14"/>
    <n v="30"/>
    <n v="957.59999999999991"/>
    <n v="28727.999999999996"/>
    <n v="912"/>
    <n v="27360"/>
    <n v="1367.9999999999964"/>
    <x v="33"/>
  </r>
  <r>
    <x v="234"/>
    <s v="Ramesh Singh"/>
    <x v="3"/>
    <n v="3"/>
    <n v="843.2"/>
    <n v="2529.6000000000004"/>
    <n v="803.2"/>
    <n v="2409.6000000000004"/>
    <n v="120"/>
    <x v="33"/>
  </r>
  <r>
    <x v="234"/>
    <s v="Ramesh Singh"/>
    <x v="7"/>
    <n v="3"/>
    <n v="1040"/>
    <n v="3120"/>
    <n v="988.8"/>
    <n v="2966.3999999999996"/>
    <n v="153.60000000000036"/>
    <x v="33"/>
  </r>
  <r>
    <x v="234"/>
    <s v="Pawan Jaiswal"/>
    <x v="0"/>
    <n v="4"/>
    <n v="1523.2"/>
    <n v="6092.8"/>
    <n v="1449.6"/>
    <n v="5798.4"/>
    <n v="294.40000000000055"/>
    <x v="33"/>
  </r>
  <r>
    <x v="234"/>
    <s v="Pawan Jaiswal"/>
    <x v="4"/>
    <n v="3"/>
    <n v="571.20000000000005"/>
    <n v="1713.6000000000001"/>
    <n v="544"/>
    <n v="1632"/>
    <n v="81.600000000000136"/>
    <x v="33"/>
  </r>
  <r>
    <x v="235"/>
    <s v="Surendra Singh"/>
    <x v="20"/>
    <n v="10"/>
    <n v="499.80000000000007"/>
    <n v="4998.0000000000009"/>
    <n v="476"/>
    <n v="4760"/>
    <n v="238.00000000000091"/>
    <x v="33"/>
  </r>
  <r>
    <x v="235"/>
    <s v="Surendra Singh"/>
    <x v="19"/>
    <n v="8"/>
    <n v="428.40000000000003"/>
    <n v="3427.2000000000003"/>
    <n v="408"/>
    <n v="3264"/>
    <n v="163.20000000000027"/>
    <x v="33"/>
  </r>
  <r>
    <x v="235"/>
    <s v="Surendra Singh"/>
    <x v="13"/>
    <n v="8"/>
    <n v="321.3"/>
    <n v="2570.4"/>
    <n v="306"/>
    <n v="2448"/>
    <n v="122.40000000000009"/>
    <x v="33"/>
  </r>
  <r>
    <x v="235"/>
    <s v="Surendra Singh"/>
    <x v="17"/>
    <n v="5"/>
    <n v="780"/>
    <n v="3900"/>
    <n v="741.59999999999991"/>
    <n v="3707.9999999999995"/>
    <n v="192.00000000000045"/>
    <x v="33"/>
  </r>
  <r>
    <x v="235"/>
    <s v="Surendra Singh"/>
    <x v="14"/>
    <n v="5"/>
    <n v="957.59999999999991"/>
    <n v="4788"/>
    <n v="912"/>
    <n v="4560"/>
    <n v="228"/>
    <x v="33"/>
  </r>
  <r>
    <x v="235"/>
    <s v="Surendra Singh"/>
    <x v="10"/>
    <n v="2"/>
    <n v="474.3"/>
    <n v="948.6"/>
    <n v="451.8"/>
    <n v="903.6"/>
    <n v="45"/>
    <x v="33"/>
  </r>
  <r>
    <x v="235"/>
    <s v="Kushwaha Furniture"/>
    <x v="11"/>
    <n v="1"/>
    <n v="1142.4000000000001"/>
    <n v="1142.4000000000001"/>
    <n v="1087.1999999999998"/>
    <n v="1087.1999999999998"/>
    <n v="55.200000000000273"/>
    <x v="33"/>
  </r>
  <r>
    <x v="235"/>
    <s v="Kushwaha Furniture"/>
    <x v="14"/>
    <n v="2"/>
    <n v="957.59999999999991"/>
    <n v="1915.1999999999998"/>
    <n v="912"/>
    <n v="1824"/>
    <n v="91.199999999999818"/>
    <x v="33"/>
  </r>
  <r>
    <x v="236"/>
    <s v="Chandan Singh"/>
    <x v="17"/>
    <n v="10"/>
    <n v="780"/>
    <n v="7800"/>
    <n v="741.59999999999991"/>
    <n v="7415.9999999999991"/>
    <n v="384.00000000000091"/>
    <x v="33"/>
  </r>
  <r>
    <x v="236"/>
    <s v="Chandan Singh"/>
    <x v="2"/>
    <n v="10"/>
    <n v="632.40000000000009"/>
    <n v="6324.0000000000009"/>
    <n v="602.40000000000009"/>
    <n v="6024.0000000000009"/>
    <n v="300"/>
    <x v="33"/>
  </r>
  <r>
    <x v="236"/>
    <s v="Chandan Singh"/>
    <x v="10"/>
    <n v="10"/>
    <n v="474.3"/>
    <n v="4743"/>
    <n v="451.8"/>
    <n v="4518"/>
    <n v="225"/>
    <x v="33"/>
  </r>
  <r>
    <x v="236"/>
    <s v="Chandan Singh"/>
    <x v="18"/>
    <n v="6"/>
    <n v="837.9"/>
    <n v="5027.3999999999996"/>
    <n v="798"/>
    <n v="4788"/>
    <n v="239.39999999999964"/>
    <x v="33"/>
  </r>
  <r>
    <x v="236"/>
    <s v="Chandan Singh"/>
    <x v="23"/>
    <n v="8"/>
    <n v="585"/>
    <n v="4680"/>
    <n v="556.19999999999993"/>
    <n v="4449.5999999999995"/>
    <n v="230.40000000000055"/>
    <x v="33"/>
  </r>
  <r>
    <x v="236"/>
    <s v="Chandan Singh"/>
    <x v="19"/>
    <n v="5"/>
    <n v="428.40000000000003"/>
    <n v="2142"/>
    <n v="408"/>
    <n v="2040"/>
    <n v="102"/>
    <x v="33"/>
  </r>
  <r>
    <x v="236"/>
    <s v="Chandan Singh"/>
    <x v="20"/>
    <n v="5"/>
    <n v="499.80000000000007"/>
    <n v="2499.0000000000005"/>
    <n v="476"/>
    <n v="2380"/>
    <n v="119.00000000000045"/>
    <x v="33"/>
  </r>
  <r>
    <x v="236"/>
    <s v="Chandan Singh"/>
    <x v="13"/>
    <n v="5"/>
    <n v="321.3"/>
    <n v="1606.5"/>
    <n v="306"/>
    <n v="1530"/>
    <n v="76.5"/>
    <x v="33"/>
  </r>
  <r>
    <x v="236"/>
    <s v="Chandan Singh"/>
    <x v="21"/>
    <n v="6"/>
    <n v="718.19999999999993"/>
    <n v="4309.2"/>
    <n v="684"/>
    <n v="4104"/>
    <n v="205.19999999999982"/>
    <x v="33"/>
  </r>
  <r>
    <x v="237"/>
    <s v="Sharma Hardware"/>
    <x v="1"/>
    <n v="10"/>
    <n v="1276.8"/>
    <n v="12768"/>
    <n v="1216"/>
    <n v="12160"/>
    <n v="608"/>
    <x v="33"/>
  </r>
  <r>
    <x v="237"/>
    <s v="Sharma Hardware"/>
    <x v="7"/>
    <n v="10"/>
    <n v="1040"/>
    <n v="10400"/>
    <n v="988.8"/>
    <n v="9888"/>
    <n v="512"/>
    <x v="33"/>
  </r>
  <r>
    <x v="237"/>
    <s v="Sharma Hardware"/>
    <x v="14"/>
    <n v="15"/>
    <n v="957.59999999999991"/>
    <n v="14363.999999999998"/>
    <n v="912"/>
    <n v="13680"/>
    <n v="683.99999999999818"/>
    <x v="33"/>
  </r>
  <r>
    <x v="237"/>
    <s v="Sharma Hardware"/>
    <x v="21"/>
    <n v="5"/>
    <n v="718.19999999999993"/>
    <n v="3590.9999999999995"/>
    <n v="684"/>
    <n v="3420"/>
    <n v="170.99999999999955"/>
    <x v="33"/>
  </r>
  <r>
    <x v="237"/>
    <s v="Sharma Hardware"/>
    <x v="4"/>
    <n v="10"/>
    <n v="571.20000000000005"/>
    <n v="5712"/>
    <n v="544"/>
    <n v="5440"/>
    <n v="272"/>
    <x v="33"/>
  </r>
  <r>
    <x v="237"/>
    <s v="Sharma Hardware"/>
    <x v="20"/>
    <n v="5"/>
    <n v="499.80000000000007"/>
    <n v="2499.0000000000005"/>
    <n v="476"/>
    <n v="2380"/>
    <n v="119.00000000000045"/>
    <x v="33"/>
  </r>
  <r>
    <x v="237"/>
    <s v="Kisan Plywood"/>
    <x v="11"/>
    <n v="2"/>
    <n v="1142.4000000000001"/>
    <n v="2284.8000000000002"/>
    <n v="1087.1999999999998"/>
    <n v="2174.3999999999996"/>
    <n v="110.40000000000055"/>
    <x v="33"/>
  </r>
  <r>
    <x v="237"/>
    <s v="Kisan Plywood"/>
    <x v="1"/>
    <n v="4"/>
    <n v="1276.8"/>
    <n v="5107.2"/>
    <n v="1216"/>
    <n v="4864"/>
    <n v="243.19999999999982"/>
    <x v="33"/>
  </r>
  <r>
    <x v="237"/>
    <s v="Kisan Plywood"/>
    <x v="14"/>
    <n v="5"/>
    <n v="957.59999999999991"/>
    <n v="4788"/>
    <n v="912"/>
    <n v="4560"/>
    <n v="228"/>
    <x v="33"/>
  </r>
  <r>
    <x v="237"/>
    <s v="Kisan Plywood"/>
    <x v="17"/>
    <n v="10"/>
    <n v="780"/>
    <n v="7800"/>
    <n v="741.59999999999991"/>
    <n v="7415.9999999999991"/>
    <n v="384.00000000000091"/>
    <x v="33"/>
  </r>
  <r>
    <x v="237"/>
    <s v="Kisan Plywood"/>
    <x v="23"/>
    <n v="5"/>
    <n v="585"/>
    <n v="2925"/>
    <n v="556.19999999999993"/>
    <n v="2780.9999999999995"/>
    <n v="144.00000000000045"/>
    <x v="33"/>
  </r>
  <r>
    <x v="237"/>
    <s v="Kisan Plywood"/>
    <x v="3"/>
    <n v="4"/>
    <n v="843.2"/>
    <n v="3372.8"/>
    <n v="803.2"/>
    <n v="3212.8"/>
    <n v="160"/>
    <x v="33"/>
  </r>
  <r>
    <x v="237"/>
    <s v="Kisan Plywood"/>
    <x v="2"/>
    <n v="10"/>
    <n v="632.40000000000009"/>
    <n v="6324.0000000000009"/>
    <n v="602.40000000000009"/>
    <n v="6024.0000000000009"/>
    <n v="300"/>
    <x v="33"/>
  </r>
  <r>
    <x v="237"/>
    <s v="Kisan Plywood"/>
    <x v="10"/>
    <n v="5"/>
    <n v="474.3"/>
    <n v="2371.5"/>
    <n v="451.8"/>
    <n v="2259"/>
    <n v="112.5"/>
    <x v="33"/>
  </r>
  <r>
    <x v="237"/>
    <s v="Kisan Plywood"/>
    <x v="4"/>
    <n v="4"/>
    <n v="571.20000000000005"/>
    <n v="2284.8000000000002"/>
    <n v="544"/>
    <n v="2176"/>
    <n v="108.80000000000018"/>
    <x v="33"/>
  </r>
  <r>
    <x v="237"/>
    <s v="Kisan Plywood"/>
    <x v="22"/>
    <n v="2"/>
    <n v="374.85"/>
    <n v="749.7"/>
    <n v="357"/>
    <n v="714"/>
    <n v="35.700000000000045"/>
    <x v="33"/>
  </r>
  <r>
    <x v="238"/>
    <s v="Art Wood Gallery"/>
    <x v="15"/>
    <n v="8"/>
    <n v="999.6"/>
    <n v="7996.8"/>
    <n v="951.3"/>
    <n v="7610.4"/>
    <n v="386.40000000000055"/>
    <x v="33"/>
  </r>
  <r>
    <x v="238"/>
    <s v="Art Wood Gallery"/>
    <x v="18"/>
    <n v="4"/>
    <n v="837.9"/>
    <n v="3351.6"/>
    <n v="798"/>
    <n v="3192"/>
    <n v="159.59999999999991"/>
    <x v="33"/>
  </r>
  <r>
    <x v="238"/>
    <s v="Art Wood Gallery"/>
    <x v="9"/>
    <n v="8"/>
    <n v="553.35"/>
    <n v="4426.8"/>
    <n v="527.1"/>
    <n v="4216.8"/>
    <n v="210"/>
    <x v="33"/>
  </r>
  <r>
    <x v="238"/>
    <s v="Art Wood Gallery"/>
    <x v="2"/>
    <n v="6"/>
    <n v="632.40000000000009"/>
    <n v="3794.4000000000005"/>
    <n v="602.40000000000009"/>
    <n v="3614.4000000000005"/>
    <n v="180"/>
    <x v="33"/>
  </r>
  <r>
    <x v="238"/>
    <s v="Pawan Jaiswal"/>
    <x v="0"/>
    <n v="1"/>
    <n v="1523.2"/>
    <n v="1523.2"/>
    <n v="1449.6"/>
    <n v="1449.6"/>
    <n v="73.600000000000136"/>
    <x v="33"/>
  </r>
  <r>
    <x v="238"/>
    <s v="Pawan Jaiswal"/>
    <x v="4"/>
    <n v="1"/>
    <n v="571.20000000000005"/>
    <n v="571.20000000000005"/>
    <n v="544"/>
    <n v="544"/>
    <n v="27.200000000000045"/>
    <x v="33"/>
  </r>
  <r>
    <x v="239"/>
    <s v="Sabnam Plywood"/>
    <x v="0"/>
    <n v="14"/>
    <n v="1523.2"/>
    <n v="21324.799999999999"/>
    <n v="1449.6"/>
    <n v="20294.399999999998"/>
    <n v="1030.4000000000015"/>
    <x v="34"/>
  </r>
  <r>
    <x v="239"/>
    <s v="Sabnam Plywood"/>
    <x v="4"/>
    <n v="7"/>
    <n v="571.20000000000005"/>
    <n v="3998.4000000000005"/>
    <n v="544"/>
    <n v="3808"/>
    <n v="190.40000000000055"/>
    <x v="34"/>
  </r>
  <r>
    <x v="239"/>
    <s v="Parwej Ansari"/>
    <x v="1"/>
    <n v="7"/>
    <n v="1276.8"/>
    <n v="8937.6"/>
    <n v="1216"/>
    <n v="8512"/>
    <n v="425.60000000000036"/>
    <x v="34"/>
  </r>
  <r>
    <x v="239"/>
    <s v="Parwej Ansari"/>
    <x v="14"/>
    <n v="20"/>
    <n v="957.59999999999991"/>
    <n v="19152"/>
    <n v="912"/>
    <n v="18240"/>
    <n v="912"/>
    <x v="34"/>
  </r>
  <r>
    <x v="239"/>
    <s v="Parwej Ansari"/>
    <x v="21"/>
    <n v="10"/>
    <n v="718.19999999999993"/>
    <n v="7181.9999999999991"/>
    <n v="684"/>
    <n v="6840"/>
    <n v="341.99999999999909"/>
    <x v="34"/>
  </r>
  <r>
    <x v="239"/>
    <s v="Parwej Ansari"/>
    <x v="17"/>
    <n v="20"/>
    <n v="780"/>
    <n v="15600"/>
    <n v="741.59999999999991"/>
    <n v="14831.999999999998"/>
    <n v="768.00000000000182"/>
    <x v="34"/>
  </r>
  <r>
    <x v="239"/>
    <s v="Parwej Ansari"/>
    <x v="23"/>
    <n v="15"/>
    <n v="585"/>
    <n v="8775"/>
    <n v="556.19999999999993"/>
    <n v="8342.9999999999982"/>
    <n v="432.00000000000182"/>
    <x v="34"/>
  </r>
  <r>
    <x v="239"/>
    <s v="Parwej Ansari"/>
    <x v="2"/>
    <n v="10"/>
    <n v="632.40000000000009"/>
    <n v="6324.0000000000009"/>
    <n v="602.40000000000009"/>
    <n v="6024.0000000000009"/>
    <n v="300"/>
    <x v="34"/>
  </r>
  <r>
    <x v="239"/>
    <s v="Parwej Ansari"/>
    <x v="19"/>
    <n v="10"/>
    <n v="428.40000000000003"/>
    <n v="4284"/>
    <n v="408"/>
    <n v="4080"/>
    <n v="204"/>
    <x v="34"/>
  </r>
  <r>
    <x v="239"/>
    <s v="Parwej Ansari"/>
    <x v="13"/>
    <n v="10"/>
    <n v="321.3"/>
    <n v="3213"/>
    <n v="306"/>
    <n v="3060"/>
    <n v="153"/>
    <x v="34"/>
  </r>
  <r>
    <x v="240"/>
    <s v="Abhishek Sharma"/>
    <x v="2"/>
    <n v="10"/>
    <n v="632.40000000000009"/>
    <n v="6324.0000000000009"/>
    <n v="602.40000000000009"/>
    <n v="6024.0000000000009"/>
    <n v="300"/>
    <x v="34"/>
  </r>
  <r>
    <x v="240"/>
    <s v="Abhishek Sharma"/>
    <x v="17"/>
    <n v="10"/>
    <n v="780"/>
    <n v="7800"/>
    <n v="741.59999999999991"/>
    <n v="7415.9999999999991"/>
    <n v="384.00000000000091"/>
    <x v="34"/>
  </r>
  <r>
    <x v="240"/>
    <s v="Abhishek Sharma"/>
    <x v="23"/>
    <n v="10"/>
    <n v="585"/>
    <n v="5850"/>
    <n v="556.19999999999993"/>
    <n v="5561.9999999999991"/>
    <n v="288.00000000000091"/>
    <x v="34"/>
  </r>
  <r>
    <x v="240"/>
    <s v="Abhishek Sharma"/>
    <x v="14"/>
    <n v="10"/>
    <n v="957.59999999999991"/>
    <n v="9576"/>
    <n v="912"/>
    <n v="9120"/>
    <n v="456"/>
    <x v="34"/>
  </r>
  <r>
    <x v="240"/>
    <s v="Abhishek Sharma"/>
    <x v="21"/>
    <n v="9"/>
    <n v="718.19999999999993"/>
    <n v="6463.7999999999993"/>
    <n v="684"/>
    <n v="6156"/>
    <n v="307.79999999999927"/>
    <x v="34"/>
  </r>
  <r>
    <x v="240"/>
    <s v="Abhishek Sharma"/>
    <x v="19"/>
    <n v="6"/>
    <n v="428.40000000000003"/>
    <n v="2570.4"/>
    <n v="408"/>
    <n v="2448"/>
    <n v="122.40000000000009"/>
    <x v="34"/>
  </r>
  <r>
    <x v="240"/>
    <s v="Abhishek Sharma"/>
    <x v="4"/>
    <n v="10"/>
    <n v="571.20000000000005"/>
    <n v="5712"/>
    <n v="544"/>
    <n v="5440"/>
    <n v="272"/>
    <x v="34"/>
  </r>
  <r>
    <x v="240"/>
    <s v="Dhanuka Plywood"/>
    <x v="7"/>
    <n v="65"/>
    <n v="1040"/>
    <n v="67600"/>
    <n v="988.8"/>
    <n v="64272"/>
    <n v="3328"/>
    <x v="34"/>
  </r>
  <r>
    <x v="241"/>
    <s v="Bharat Plywood"/>
    <x v="3"/>
    <n v="13"/>
    <n v="843.2"/>
    <n v="10961.6"/>
    <n v="803.2"/>
    <n v="10441.6"/>
    <n v="520"/>
    <x v="34"/>
  </r>
  <r>
    <x v="241"/>
    <s v="Bharat Plywood"/>
    <x v="5"/>
    <n v="3"/>
    <n v="1117.2"/>
    <n v="3351.6000000000004"/>
    <n v="1064"/>
    <n v="3192"/>
    <n v="159.60000000000036"/>
    <x v="34"/>
  </r>
  <r>
    <x v="241"/>
    <s v="Bharat Plywood"/>
    <x v="17"/>
    <n v="2"/>
    <n v="780"/>
    <n v="1560"/>
    <n v="741.59999999999991"/>
    <n v="1483.1999999999998"/>
    <n v="76.800000000000182"/>
    <x v="34"/>
  </r>
  <r>
    <x v="241"/>
    <s v="Bharat Plywood"/>
    <x v="14"/>
    <n v="1"/>
    <n v="957.59999999999991"/>
    <n v="957.59999999999991"/>
    <n v="912"/>
    <n v="912"/>
    <n v="45.599999999999909"/>
    <x v="34"/>
  </r>
  <r>
    <x v="241"/>
    <s v="Ram Furniture"/>
    <x v="8"/>
    <n v="15"/>
    <n v="737.80000000000007"/>
    <n v="11067.000000000002"/>
    <n v="702.80000000000007"/>
    <n v="10542.000000000002"/>
    <n v="525"/>
    <x v="34"/>
  </r>
  <r>
    <x v="241"/>
    <s v="Ram Furniture"/>
    <x v="10"/>
    <n v="1"/>
    <n v="474.3"/>
    <n v="474.3"/>
    <n v="451.8"/>
    <n v="451.8"/>
    <n v="22.5"/>
    <x v="34"/>
  </r>
  <r>
    <x v="241"/>
    <s v="Ram Furniture"/>
    <x v="21"/>
    <n v="5"/>
    <n v="718.19999999999993"/>
    <n v="3590.9999999999995"/>
    <n v="684"/>
    <n v="3420"/>
    <n v="170.99999999999955"/>
    <x v="34"/>
  </r>
  <r>
    <x v="241"/>
    <s v="Ram Furniture"/>
    <x v="17"/>
    <n v="15"/>
    <n v="780"/>
    <n v="11700"/>
    <n v="741.59999999999991"/>
    <n v="11123.999999999998"/>
    <n v="576.00000000000182"/>
    <x v="34"/>
  </r>
  <r>
    <x v="242"/>
    <s v="Ramesh Singh"/>
    <x v="17"/>
    <n v="20"/>
    <n v="780"/>
    <n v="15600"/>
    <n v="741.59999999999991"/>
    <n v="14831.999999999998"/>
    <n v="768.00000000000182"/>
    <x v="34"/>
  </r>
  <r>
    <x v="242"/>
    <s v="Ramesh Singh"/>
    <x v="2"/>
    <n v="20"/>
    <n v="632.40000000000009"/>
    <n v="12648.000000000002"/>
    <n v="602.40000000000009"/>
    <n v="12048.000000000002"/>
    <n v="600"/>
    <x v="34"/>
  </r>
  <r>
    <x v="242"/>
    <s v="Satendra Sharma"/>
    <x v="0"/>
    <n v="10"/>
    <n v="1523.2"/>
    <n v="15232"/>
    <n v="1449.6"/>
    <n v="14496"/>
    <n v="736"/>
    <x v="34"/>
  </r>
  <r>
    <x v="242"/>
    <s v="Satendra Sharma"/>
    <x v="7"/>
    <n v="3"/>
    <n v="1040"/>
    <n v="3120"/>
    <n v="988.8"/>
    <n v="2966.3999999999996"/>
    <n v="153.60000000000036"/>
    <x v="34"/>
  </r>
  <r>
    <x v="242"/>
    <s v="Satendra Sharma"/>
    <x v="16"/>
    <n v="1"/>
    <n v="682.5"/>
    <n v="682.5"/>
    <n v="648.9"/>
    <n v="648.9"/>
    <n v="33.600000000000023"/>
    <x v="34"/>
  </r>
  <r>
    <x v="242"/>
    <s v="Satendra Sharma"/>
    <x v="17"/>
    <n v="2"/>
    <n v="780"/>
    <n v="1560"/>
    <n v="741.59999999999991"/>
    <n v="1483.1999999999998"/>
    <n v="76.800000000000182"/>
    <x v="34"/>
  </r>
  <r>
    <x v="243"/>
    <s v="Kushwaha Furniture"/>
    <x v="7"/>
    <n v="4"/>
    <n v="1040"/>
    <n v="4160"/>
    <n v="988.8"/>
    <n v="3955.2"/>
    <n v="204.80000000000018"/>
    <x v="34"/>
  </r>
  <r>
    <x v="243"/>
    <s v="Kushwaha Furniture"/>
    <x v="3"/>
    <n v="5"/>
    <n v="843.2"/>
    <n v="4216"/>
    <n v="803.2"/>
    <n v="4016"/>
    <n v="200"/>
    <x v="34"/>
  </r>
  <r>
    <x v="243"/>
    <s v="Kushwaha Furniture"/>
    <x v="13"/>
    <n v="5"/>
    <n v="321.3"/>
    <n v="1606.5"/>
    <n v="306"/>
    <n v="1530"/>
    <n v="76.5"/>
    <x v="34"/>
  </r>
  <r>
    <x v="243"/>
    <s v="Kushwaha Furniture"/>
    <x v="12"/>
    <n v="2"/>
    <n v="856.80000000000007"/>
    <n v="1713.6000000000001"/>
    <n v="815.4"/>
    <n v="1630.8"/>
    <n v="82.800000000000182"/>
    <x v="34"/>
  </r>
  <r>
    <x v="243"/>
    <s v="Kushwaha Furniture"/>
    <x v="21"/>
    <n v="2"/>
    <n v="718.19999999999993"/>
    <n v="1436.3999999999999"/>
    <n v="684"/>
    <n v="1368"/>
    <n v="68.399999999999864"/>
    <x v="34"/>
  </r>
  <r>
    <x v="243"/>
    <s v="Kushwaha Furniture"/>
    <x v="17"/>
    <n v="1"/>
    <n v="780"/>
    <n v="780"/>
    <n v="741.59999999999991"/>
    <n v="741.59999999999991"/>
    <n v="38.400000000000091"/>
    <x v="34"/>
  </r>
  <r>
    <x v="243"/>
    <s v="Raghunath"/>
    <x v="17"/>
    <n v="5"/>
    <n v="780"/>
    <n v="3900"/>
    <n v="741.59999999999991"/>
    <n v="3707.9999999999995"/>
    <n v="192.00000000000045"/>
    <x v="34"/>
  </r>
  <r>
    <x v="243"/>
    <s v="Raghunath"/>
    <x v="0"/>
    <n v="2"/>
    <n v="1523.2"/>
    <n v="3046.4"/>
    <n v="1449.6"/>
    <n v="2899.2"/>
    <n v="147.20000000000027"/>
    <x v="34"/>
  </r>
  <r>
    <x v="243"/>
    <s v="Raghunath"/>
    <x v="3"/>
    <n v="2"/>
    <n v="843.2"/>
    <n v="1686.4"/>
    <n v="803.2"/>
    <n v="1606.4"/>
    <n v="80"/>
    <x v="34"/>
  </r>
  <r>
    <x v="244"/>
    <s v="Khan Furniture"/>
    <x v="14"/>
    <n v="6"/>
    <n v="957.59999999999991"/>
    <n v="5745.5999999999995"/>
    <n v="912"/>
    <n v="5472"/>
    <n v="273.59999999999945"/>
    <x v="34"/>
  </r>
  <r>
    <x v="244"/>
    <s v="Khan Furniture"/>
    <x v="23"/>
    <n v="10"/>
    <n v="585"/>
    <n v="5850"/>
    <n v="556.19999999999993"/>
    <n v="5561.9999999999991"/>
    <n v="288.00000000000091"/>
    <x v="34"/>
  </r>
  <r>
    <x v="244"/>
    <s v="Khan Furniture"/>
    <x v="10"/>
    <n v="12"/>
    <n v="474.3"/>
    <n v="5691.6"/>
    <n v="451.8"/>
    <n v="5421.6"/>
    <n v="270"/>
    <x v="34"/>
  </r>
  <r>
    <x v="244"/>
    <s v="Khan Furniture"/>
    <x v="8"/>
    <n v="10"/>
    <n v="737.80000000000007"/>
    <n v="7378.0000000000009"/>
    <n v="702.80000000000007"/>
    <n v="7028.0000000000009"/>
    <n v="350"/>
    <x v="34"/>
  </r>
  <r>
    <x v="244"/>
    <s v="Khan Furniture"/>
    <x v="3"/>
    <n v="2"/>
    <n v="843.2"/>
    <n v="1686.4"/>
    <n v="803.2"/>
    <n v="1606.4"/>
    <n v="80"/>
    <x v="34"/>
  </r>
  <r>
    <x v="244"/>
    <s v="Khan Furniture"/>
    <x v="13"/>
    <n v="4"/>
    <n v="321.3"/>
    <n v="1285.2"/>
    <n v="306"/>
    <n v="1224"/>
    <n v="61.200000000000045"/>
    <x v="34"/>
  </r>
  <r>
    <x v="244"/>
    <s v="Sainik Plywood"/>
    <x v="0"/>
    <n v="20"/>
    <n v="1523.2"/>
    <n v="30464"/>
    <n v="1449.6"/>
    <n v="28992"/>
    <n v="1472"/>
    <x v="34"/>
  </r>
  <r>
    <x v="244"/>
    <s v="Sainik Plywood"/>
    <x v="11"/>
    <n v="46"/>
    <n v="1142.4000000000001"/>
    <n v="52550.400000000001"/>
    <n v="1087.1999999999998"/>
    <n v="50011.19999999999"/>
    <n v="2539.2000000000116"/>
    <x v="34"/>
  </r>
  <r>
    <x v="244"/>
    <s v="Sainik Plywood"/>
    <x v="23"/>
    <n v="40"/>
    <n v="585"/>
    <n v="23400"/>
    <n v="556.19999999999993"/>
    <n v="22247.999999999996"/>
    <n v="1152.0000000000036"/>
    <x v="34"/>
  </r>
  <r>
    <x v="244"/>
    <s v="Sainik Plywood"/>
    <x v="10"/>
    <n v="40"/>
    <n v="474.3"/>
    <n v="18972"/>
    <n v="451.8"/>
    <n v="18072"/>
    <n v="900"/>
    <x v="34"/>
  </r>
  <r>
    <x v="245"/>
    <s v="Art Wood Gallery"/>
    <x v="6"/>
    <n v="4"/>
    <n v="910"/>
    <n v="3640"/>
    <n v="865.19999999999993"/>
    <n v="3460.7999999999997"/>
    <n v="179.20000000000027"/>
    <x v="34"/>
  </r>
  <r>
    <x v="245"/>
    <s v="Art Wood Gallery"/>
    <x v="23"/>
    <n v="5"/>
    <n v="585"/>
    <n v="2925"/>
    <n v="556.19999999999993"/>
    <n v="2780.9999999999995"/>
    <n v="144.00000000000045"/>
    <x v="34"/>
  </r>
  <r>
    <x v="245"/>
    <s v="Art Wood Gallery"/>
    <x v="8"/>
    <n v="8"/>
    <n v="737.80000000000007"/>
    <n v="5902.4000000000005"/>
    <n v="702.80000000000007"/>
    <n v="5622.4000000000005"/>
    <n v="280"/>
    <x v="34"/>
  </r>
  <r>
    <x v="245"/>
    <s v="Art Wood Gallery"/>
    <x v="10"/>
    <n v="6"/>
    <n v="474.3"/>
    <n v="2845.8"/>
    <n v="451.8"/>
    <n v="2710.8"/>
    <n v="135"/>
    <x v="34"/>
  </r>
  <r>
    <x v="245"/>
    <s v="Art Wood Gallery"/>
    <x v="4"/>
    <n v="4"/>
    <n v="571.20000000000005"/>
    <n v="2284.8000000000002"/>
    <n v="544"/>
    <n v="2176"/>
    <n v="108.80000000000018"/>
    <x v="34"/>
  </r>
  <r>
    <x v="245"/>
    <s v="Satyam Plywood"/>
    <x v="3"/>
    <n v="50"/>
    <n v="843.2"/>
    <n v="42160"/>
    <n v="803.2"/>
    <n v="40160"/>
    <n v="2000"/>
    <x v="34"/>
  </r>
  <r>
    <x v="245"/>
    <s v="Satyam Plywood"/>
    <x v="2"/>
    <n v="13"/>
    <n v="632.40000000000009"/>
    <n v="8221.2000000000007"/>
    <n v="602.40000000000009"/>
    <n v="7831.2000000000007"/>
    <n v="390"/>
    <x v="34"/>
  </r>
  <r>
    <x v="245"/>
    <s v="Satyam Plywood"/>
    <x v="16"/>
    <n v="8"/>
    <n v="682.5"/>
    <n v="5460"/>
    <n v="648.9"/>
    <n v="5191.2"/>
    <n v="268.80000000000018"/>
    <x v="34"/>
  </r>
  <r>
    <x v="246"/>
    <s v="Dhanuka Plywood"/>
    <x v="7"/>
    <n v="50"/>
    <n v="1040"/>
    <n v="52000"/>
    <n v="988.8"/>
    <n v="49440"/>
    <n v="2560"/>
    <x v="35"/>
  </r>
  <r>
    <x v="246"/>
    <s v="Dhanuka Plywood"/>
    <x v="16"/>
    <n v="10"/>
    <n v="682.5"/>
    <n v="6825"/>
    <n v="648.9"/>
    <n v="6489"/>
    <n v="336"/>
    <x v="35"/>
  </r>
  <r>
    <x v="246"/>
    <s v="Dhanuka Plywood"/>
    <x v="10"/>
    <n v="16"/>
    <n v="474.3"/>
    <n v="7588.8"/>
    <n v="451.8"/>
    <n v="7228.8"/>
    <n v="360"/>
    <x v="35"/>
  </r>
  <r>
    <x v="246"/>
    <s v="Bharat Plywood"/>
    <x v="13"/>
    <n v="1"/>
    <n v="321.3"/>
    <n v="321.3"/>
    <n v="306"/>
    <n v="306"/>
    <n v="15.300000000000011"/>
    <x v="35"/>
  </r>
  <r>
    <x v="246"/>
    <s v="Bharat Plywood"/>
    <x v="20"/>
    <n v="1"/>
    <n v="499.80000000000007"/>
    <n v="499.80000000000007"/>
    <n v="476"/>
    <n v="476"/>
    <n v="23.800000000000068"/>
    <x v="35"/>
  </r>
  <r>
    <x v="246"/>
    <s v="Bharat Plywood"/>
    <x v="5"/>
    <n v="2"/>
    <n v="1117.2"/>
    <n v="2234.4"/>
    <n v="1064"/>
    <n v="2128"/>
    <n v="106.40000000000009"/>
    <x v="35"/>
  </r>
  <r>
    <x v="246"/>
    <s v="Bharat Plywood"/>
    <x v="14"/>
    <n v="5"/>
    <n v="957.59999999999991"/>
    <n v="4788"/>
    <n v="912"/>
    <n v="4560"/>
    <n v="228"/>
    <x v="35"/>
  </r>
  <r>
    <x v="247"/>
    <s v="Sharma Plywood"/>
    <x v="20"/>
    <n v="8"/>
    <n v="499.80000000000007"/>
    <n v="3998.4000000000005"/>
    <n v="476"/>
    <n v="3808"/>
    <n v="190.40000000000055"/>
    <x v="35"/>
  </r>
  <r>
    <x v="247"/>
    <s v="Sharma Plywood"/>
    <x v="17"/>
    <n v="10"/>
    <n v="780"/>
    <n v="7800"/>
    <n v="741.59999999999991"/>
    <n v="7415.9999999999991"/>
    <n v="384.00000000000091"/>
    <x v="35"/>
  </r>
  <r>
    <x v="247"/>
    <s v="Sharma Plywood"/>
    <x v="8"/>
    <n v="6"/>
    <n v="737.80000000000007"/>
    <n v="4426.8"/>
    <n v="702.80000000000007"/>
    <n v="4216.8"/>
    <n v="210"/>
    <x v="35"/>
  </r>
  <r>
    <x v="247"/>
    <s v="Sharma Plywood"/>
    <x v="5"/>
    <n v="8"/>
    <n v="1117.2"/>
    <n v="8937.6"/>
    <n v="1064"/>
    <n v="8512"/>
    <n v="425.60000000000036"/>
    <x v="35"/>
  </r>
  <r>
    <x v="247"/>
    <s v="Sharma Plywood"/>
    <x v="1"/>
    <n v="8"/>
    <n v="1276.8"/>
    <n v="10214.4"/>
    <n v="1216"/>
    <n v="9728"/>
    <n v="486.39999999999964"/>
    <x v="35"/>
  </r>
  <r>
    <x v="247"/>
    <s v="Sarwesham Upadhyay"/>
    <x v="1"/>
    <n v="10"/>
    <n v="1276.8"/>
    <n v="12768"/>
    <n v="1216"/>
    <n v="12160"/>
    <n v="608"/>
    <x v="35"/>
  </r>
  <r>
    <x v="247"/>
    <s v="Sarwesham Upadhyay"/>
    <x v="7"/>
    <n v="8"/>
    <n v="1040"/>
    <n v="8320"/>
    <n v="988.8"/>
    <n v="7910.4"/>
    <n v="409.60000000000036"/>
    <x v="35"/>
  </r>
  <r>
    <x v="248"/>
    <s v="Satyam Plywood"/>
    <x v="7"/>
    <n v="10"/>
    <n v="1040"/>
    <n v="10400"/>
    <n v="988.8"/>
    <n v="9888"/>
    <n v="512"/>
    <x v="35"/>
  </r>
  <r>
    <x v="248"/>
    <s v="Satyam Plywood"/>
    <x v="17"/>
    <n v="5"/>
    <n v="780"/>
    <n v="3900"/>
    <n v="741.59999999999991"/>
    <n v="3707.9999999999995"/>
    <n v="192.00000000000045"/>
    <x v="35"/>
  </r>
  <r>
    <x v="248"/>
    <s v="Satyam Plywood"/>
    <x v="3"/>
    <n v="30"/>
    <n v="843.2"/>
    <n v="25296"/>
    <n v="803.2"/>
    <n v="24096"/>
    <n v="1200"/>
    <x v="35"/>
  </r>
  <r>
    <x v="248"/>
    <s v="Satyam Plywood"/>
    <x v="4"/>
    <n v="50"/>
    <n v="571.20000000000005"/>
    <n v="28560.000000000004"/>
    <n v="544"/>
    <n v="27200"/>
    <n v="1360.0000000000036"/>
    <x v="35"/>
  </r>
  <r>
    <x v="248"/>
    <s v="Satyam Plywood"/>
    <x v="0"/>
    <n v="20"/>
    <n v="1523.2"/>
    <n v="30464"/>
    <n v="1449.6"/>
    <n v="28992"/>
    <n v="1472"/>
    <x v="35"/>
  </r>
  <r>
    <x v="248"/>
    <s v="Satyam Plywood"/>
    <x v="7"/>
    <n v="10"/>
    <n v="1040"/>
    <n v="10400"/>
    <n v="988.8"/>
    <n v="9888"/>
    <n v="512"/>
    <x v="35"/>
  </r>
  <r>
    <x v="248"/>
    <s v="Satyam Plywood"/>
    <x v="19"/>
    <n v="20"/>
    <n v="428.40000000000003"/>
    <n v="8568"/>
    <n v="408"/>
    <n v="8160"/>
    <n v="408"/>
    <x v="35"/>
  </r>
  <r>
    <x v="248"/>
    <s v="Satyam Plywood"/>
    <x v="8"/>
    <n v="10"/>
    <n v="737.80000000000007"/>
    <n v="7378.0000000000009"/>
    <n v="702.80000000000007"/>
    <n v="7028.0000000000009"/>
    <n v="350"/>
    <x v="35"/>
  </r>
  <r>
    <x v="249"/>
    <s v="Sadguru Plywood"/>
    <x v="20"/>
    <n v="20"/>
    <n v="499.80000000000007"/>
    <n v="9996.0000000000018"/>
    <n v="476"/>
    <n v="9520"/>
    <n v="476.00000000000182"/>
    <x v="35"/>
  </r>
  <r>
    <x v="249"/>
    <s v="Sadguru Plywood"/>
    <x v="6"/>
    <n v="10"/>
    <n v="910"/>
    <n v="9100"/>
    <n v="865.19999999999993"/>
    <n v="8652"/>
    <n v="448"/>
    <x v="35"/>
  </r>
  <r>
    <x v="249"/>
    <s v="Shyam Plywood"/>
    <x v="0"/>
    <n v="20"/>
    <n v="1523.2"/>
    <n v="30464"/>
    <n v="1449.6"/>
    <n v="28992"/>
    <n v="1472"/>
    <x v="35"/>
  </r>
  <r>
    <x v="249"/>
    <s v="Shyam Plywood"/>
    <x v="11"/>
    <n v="11"/>
    <n v="1142.4000000000001"/>
    <n v="12566.400000000001"/>
    <n v="1087.1999999999998"/>
    <n v="11959.199999999997"/>
    <n v="607.20000000000437"/>
    <x v="35"/>
  </r>
  <r>
    <x v="249"/>
    <s v="Shyam Plywood"/>
    <x v="1"/>
    <n v="10"/>
    <n v="1276.8"/>
    <n v="12768"/>
    <n v="1216"/>
    <n v="12160"/>
    <n v="608"/>
    <x v="35"/>
  </r>
  <r>
    <x v="249"/>
    <s v="Shyam Plywood"/>
    <x v="14"/>
    <n v="8"/>
    <n v="957.59999999999991"/>
    <n v="7660.7999999999993"/>
    <n v="912"/>
    <n v="7296"/>
    <n v="364.79999999999927"/>
    <x v="35"/>
  </r>
  <r>
    <x v="249"/>
    <s v="Shyam Plywood"/>
    <x v="21"/>
    <n v="5"/>
    <n v="718.19999999999993"/>
    <n v="3590.9999999999995"/>
    <n v="684"/>
    <n v="3420"/>
    <n v="170.99999999999955"/>
    <x v="35"/>
  </r>
  <r>
    <x v="249"/>
    <s v="Shyam Plywood"/>
    <x v="7"/>
    <n v="5"/>
    <n v="1040"/>
    <n v="5200"/>
    <n v="988.8"/>
    <n v="4944"/>
    <n v="256"/>
    <x v="35"/>
  </r>
  <r>
    <x v="249"/>
    <s v="Shyam Plywood"/>
    <x v="17"/>
    <n v="10"/>
    <n v="780"/>
    <n v="7800"/>
    <n v="741.59999999999991"/>
    <n v="7415.9999999999991"/>
    <n v="384.00000000000091"/>
    <x v="35"/>
  </r>
  <r>
    <x v="249"/>
    <s v="Shyam Plywood"/>
    <x v="23"/>
    <n v="6"/>
    <n v="585"/>
    <n v="3510"/>
    <n v="556.19999999999993"/>
    <n v="3337.2"/>
    <n v="172.80000000000018"/>
    <x v="35"/>
  </r>
  <r>
    <x v="249"/>
    <s v="Shyam Plywood"/>
    <x v="3"/>
    <n v="7"/>
    <n v="843.2"/>
    <n v="5902.4000000000005"/>
    <n v="803.2"/>
    <n v="5622.4000000000005"/>
    <n v="280"/>
    <x v="35"/>
  </r>
  <r>
    <x v="249"/>
    <s v="Shyam Plywood"/>
    <x v="10"/>
    <n v="10"/>
    <n v="474.3"/>
    <n v="4743"/>
    <n v="451.8"/>
    <n v="4518"/>
    <n v="225"/>
    <x v="35"/>
  </r>
  <r>
    <x v="249"/>
    <s v="Shyam Plywood"/>
    <x v="4"/>
    <n v="15"/>
    <n v="571.20000000000005"/>
    <n v="8568"/>
    <n v="544"/>
    <n v="8160"/>
    <n v="408"/>
    <x v="35"/>
  </r>
  <r>
    <x v="250"/>
    <s v="Ram Furniture"/>
    <x v="14"/>
    <n v="15"/>
    <n v="957.59999999999991"/>
    <n v="14363.999999999998"/>
    <n v="912"/>
    <n v="13680"/>
    <n v="683.99999999999818"/>
    <x v="35"/>
  </r>
  <r>
    <x v="250"/>
    <s v="Ram Furniture"/>
    <x v="21"/>
    <n v="5"/>
    <n v="718.19999999999993"/>
    <n v="3590.9999999999995"/>
    <n v="684"/>
    <n v="3420"/>
    <n v="170.99999999999955"/>
    <x v="35"/>
  </r>
  <r>
    <x v="250"/>
    <s v="Ram Furniture"/>
    <x v="13"/>
    <n v="5"/>
    <n v="321.3"/>
    <n v="1606.5"/>
    <n v="306"/>
    <n v="1530"/>
    <n v="76.5"/>
    <x v="35"/>
  </r>
  <r>
    <x v="250"/>
    <s v="Ram Furniture"/>
    <x v="2"/>
    <n v="5"/>
    <n v="632.40000000000009"/>
    <n v="3162.0000000000005"/>
    <n v="602.40000000000009"/>
    <n v="3012.0000000000005"/>
    <n v="150"/>
    <x v="35"/>
  </r>
  <r>
    <x v="250"/>
    <s v="Ram Furniture"/>
    <x v="10"/>
    <n v="10"/>
    <n v="474.3"/>
    <n v="4743"/>
    <n v="451.8"/>
    <n v="4518"/>
    <n v="225"/>
    <x v="35"/>
  </r>
  <r>
    <x v="250"/>
    <s v="Ram Furniture"/>
    <x v="23"/>
    <n v="10"/>
    <n v="585"/>
    <n v="5850"/>
    <n v="556.19999999999993"/>
    <n v="5561.9999999999991"/>
    <n v="288.00000000000091"/>
    <x v="35"/>
  </r>
  <r>
    <x v="250"/>
    <s v="Ram Furniture"/>
    <x v="17"/>
    <n v="5"/>
    <n v="780"/>
    <n v="3900"/>
    <n v="741.59999999999991"/>
    <n v="3707.9999999999995"/>
    <n v="192.00000000000045"/>
    <x v="35"/>
  </r>
  <r>
    <x v="250"/>
    <s v="Ajay Plywood"/>
    <x v="4"/>
    <n v="20"/>
    <n v="571.20000000000005"/>
    <n v="11424"/>
    <n v="544"/>
    <n v="10880"/>
    <n v="544"/>
    <x v="35"/>
  </r>
  <r>
    <x v="250"/>
    <s v="Ajay Plywood"/>
    <x v="20"/>
    <n v="10"/>
    <n v="499.80000000000007"/>
    <n v="4998.0000000000009"/>
    <n v="476"/>
    <n v="4760"/>
    <n v="238.00000000000091"/>
    <x v="35"/>
  </r>
  <r>
    <x v="250"/>
    <s v="Ajay Plywood"/>
    <x v="19"/>
    <n v="10"/>
    <n v="428.40000000000003"/>
    <n v="4284"/>
    <n v="408"/>
    <n v="4080"/>
    <n v="204"/>
    <x v="35"/>
  </r>
  <r>
    <x v="250"/>
    <s v="Ajay Plywood"/>
    <x v="2"/>
    <n v="15"/>
    <n v="632.40000000000009"/>
    <n v="9486.0000000000018"/>
    <n v="602.40000000000009"/>
    <n v="9036.0000000000018"/>
    <n v="450"/>
    <x v="35"/>
  </r>
  <r>
    <x v="250"/>
    <s v="Ajay Plywood"/>
    <x v="10"/>
    <n v="10"/>
    <n v="474.3"/>
    <n v="4743"/>
    <n v="451.8"/>
    <n v="4518"/>
    <n v="225"/>
    <x v="35"/>
  </r>
  <r>
    <x v="250"/>
    <s v="Ajay Plywood"/>
    <x v="17"/>
    <n v="20"/>
    <n v="780"/>
    <n v="15600"/>
    <n v="741.59999999999991"/>
    <n v="14831.999999999998"/>
    <n v="768.00000000000182"/>
    <x v="35"/>
  </r>
  <r>
    <x v="250"/>
    <s v="Ajay Plywood"/>
    <x v="23"/>
    <n v="11"/>
    <n v="585"/>
    <n v="6435"/>
    <n v="556.19999999999993"/>
    <n v="6118.1999999999989"/>
    <n v="316.80000000000109"/>
    <x v="35"/>
  </r>
  <r>
    <x v="251"/>
    <s v="Kushwaha Furniture"/>
    <x v="1"/>
    <n v="1"/>
    <n v="1276.8"/>
    <n v="1276.8"/>
    <n v="1216"/>
    <n v="1216"/>
    <n v="60.799999999999955"/>
    <x v="35"/>
  </r>
  <r>
    <x v="251"/>
    <s v="Kushwaha Furniture"/>
    <x v="6"/>
    <n v="2"/>
    <n v="910"/>
    <n v="1820"/>
    <n v="865.19999999999993"/>
    <n v="1730.3999999999999"/>
    <n v="89.600000000000136"/>
    <x v="35"/>
  </r>
  <r>
    <x v="251"/>
    <s v="Yash Furniture"/>
    <x v="3"/>
    <n v="10"/>
    <n v="843.2"/>
    <n v="8432"/>
    <n v="803.2"/>
    <n v="8032"/>
    <n v="400"/>
    <x v="35"/>
  </r>
  <r>
    <x v="251"/>
    <s v="Yash Furniture"/>
    <x v="2"/>
    <n v="5"/>
    <n v="632.40000000000009"/>
    <n v="3162.0000000000005"/>
    <n v="602.40000000000009"/>
    <n v="3012.0000000000005"/>
    <n v="150"/>
    <x v="35"/>
  </r>
  <r>
    <x v="251"/>
    <s v="Yash Furniture"/>
    <x v="9"/>
    <n v="5"/>
    <n v="553.35"/>
    <n v="2766.75"/>
    <n v="527.1"/>
    <n v="2635.5"/>
    <n v="131.25"/>
    <x v="35"/>
  </r>
  <r>
    <x v="251"/>
    <s v="Yash Furniture"/>
    <x v="6"/>
    <n v="10"/>
    <n v="910"/>
    <n v="9100"/>
    <n v="865.19999999999993"/>
    <n v="8652"/>
    <n v="448"/>
    <x v="35"/>
  </r>
  <r>
    <x v="251"/>
    <s v="Yash Furniture"/>
    <x v="16"/>
    <n v="10"/>
    <n v="682.5"/>
    <n v="6825"/>
    <n v="648.9"/>
    <n v="6489"/>
    <n v="336"/>
    <x v="35"/>
  </r>
  <r>
    <x v="252"/>
    <s v="Art Wood Gallery"/>
    <x v="15"/>
    <n v="11"/>
    <n v="999.6"/>
    <n v="10995.6"/>
    <n v="951.3"/>
    <n v="10464.299999999999"/>
    <n v="531.30000000000109"/>
    <x v="35"/>
  </r>
  <r>
    <x v="252"/>
    <s v="Art Wood Gallery"/>
    <x v="6"/>
    <n v="4"/>
    <n v="910"/>
    <n v="3640"/>
    <n v="865.19999999999993"/>
    <n v="3460.7999999999997"/>
    <n v="179.20000000000027"/>
    <x v="35"/>
  </r>
  <r>
    <x v="252"/>
    <s v="Art Wood Gallery"/>
    <x v="9"/>
    <n v="6"/>
    <n v="553.35"/>
    <n v="3320.1000000000004"/>
    <n v="527.1"/>
    <n v="3162.6000000000004"/>
    <n v="157.5"/>
    <x v="35"/>
  </r>
  <r>
    <x v="252"/>
    <s v="Ramesh Singh"/>
    <x v="14"/>
    <n v="5"/>
    <n v="957.59999999999991"/>
    <n v="4788"/>
    <n v="912"/>
    <n v="4560"/>
    <n v="228"/>
    <x v="35"/>
  </r>
  <r>
    <x v="252"/>
    <s v="Ramesh Singh"/>
    <x v="1"/>
    <n v="20"/>
    <n v="1276.8"/>
    <n v="25536"/>
    <n v="1216"/>
    <n v="24320"/>
    <n v="1216"/>
    <x v="35"/>
  </r>
  <r>
    <x v="252"/>
    <s v="Ramesh Singh"/>
    <x v="3"/>
    <n v="5"/>
    <n v="843.2"/>
    <n v="4216"/>
    <n v="803.2"/>
    <n v="4016"/>
    <n v="200"/>
    <x v="35"/>
  </r>
  <r>
    <x v="252"/>
    <s v="Vishal Plywood"/>
    <x v="1"/>
    <n v="20"/>
    <n v="1276.8"/>
    <n v="25536"/>
    <n v="1216"/>
    <n v="24320"/>
    <n v="1216"/>
    <x v="35"/>
  </r>
  <r>
    <x v="252"/>
    <s v="Vishal Plywood"/>
    <x v="3"/>
    <n v="13"/>
    <n v="843.2"/>
    <n v="10961.6"/>
    <n v="803.2"/>
    <n v="10441.6"/>
    <n v="520"/>
    <x v="35"/>
  </r>
  <r>
    <x v="253"/>
    <s v="Bharat Plywood"/>
    <x v="0"/>
    <n v="1"/>
    <n v="1523.2"/>
    <n v="1523.2"/>
    <n v="1449.6"/>
    <n v="1449.6"/>
    <n v="73.600000000000136"/>
    <x v="36"/>
  </r>
  <r>
    <x v="253"/>
    <s v="Bharat Plywood"/>
    <x v="1"/>
    <n v="2"/>
    <n v="1276.8"/>
    <n v="2553.6"/>
    <n v="1216"/>
    <n v="2432"/>
    <n v="121.59999999999991"/>
    <x v="36"/>
  </r>
  <r>
    <x v="253"/>
    <s v="Bharat Plywood"/>
    <x v="22"/>
    <n v="5"/>
    <n v="374.85"/>
    <n v="1874.25"/>
    <n v="357"/>
    <n v="1785"/>
    <n v="89.25"/>
    <x v="36"/>
  </r>
  <r>
    <x v="253"/>
    <s v="Kisan Plywood"/>
    <x v="1"/>
    <n v="5"/>
    <n v="1276.8"/>
    <n v="6384"/>
    <n v="1216"/>
    <n v="6080"/>
    <n v="304"/>
    <x v="36"/>
  </r>
  <r>
    <x v="253"/>
    <s v="Kisan Plywood"/>
    <x v="21"/>
    <n v="6"/>
    <n v="718.19999999999993"/>
    <n v="4309.2"/>
    <n v="684"/>
    <n v="4104"/>
    <n v="205.19999999999982"/>
    <x v="36"/>
  </r>
  <r>
    <x v="253"/>
    <s v="Kisan Plywood"/>
    <x v="14"/>
    <n v="8"/>
    <n v="957.59999999999991"/>
    <n v="7660.7999999999993"/>
    <n v="912"/>
    <n v="7296"/>
    <n v="364.79999999999927"/>
    <x v="36"/>
  </r>
  <r>
    <x v="253"/>
    <s v="Kisan Plywood"/>
    <x v="21"/>
    <n v="8"/>
    <n v="718.19999999999993"/>
    <n v="5745.5999999999995"/>
    <n v="684"/>
    <n v="5472"/>
    <n v="273.59999999999945"/>
    <x v="36"/>
  </r>
  <r>
    <x v="253"/>
    <s v="Kisan Plywood"/>
    <x v="2"/>
    <n v="8"/>
    <n v="632.40000000000009"/>
    <n v="5059.2000000000007"/>
    <n v="602.40000000000009"/>
    <n v="4819.2000000000007"/>
    <n v="240"/>
    <x v="36"/>
  </r>
  <r>
    <x v="253"/>
    <s v="Kisan Plywood"/>
    <x v="10"/>
    <n v="8"/>
    <n v="474.3"/>
    <n v="3794.4"/>
    <n v="451.8"/>
    <n v="3614.4"/>
    <n v="180"/>
    <x v="36"/>
  </r>
  <r>
    <x v="253"/>
    <s v="Kisan Plywood"/>
    <x v="9"/>
    <n v="4"/>
    <n v="553.35"/>
    <n v="2213.4"/>
    <n v="527.1"/>
    <n v="2108.4"/>
    <n v="105"/>
    <x v="36"/>
  </r>
  <r>
    <x v="254"/>
    <s v="Kisan Plywood"/>
    <x v="7"/>
    <n v="5"/>
    <n v="1040"/>
    <n v="5200"/>
    <n v="988.8"/>
    <n v="4944"/>
    <n v="256"/>
    <x v="36"/>
  </r>
  <r>
    <x v="254"/>
    <s v="Kisan Plywood"/>
    <x v="17"/>
    <n v="8"/>
    <n v="780"/>
    <n v="6240"/>
    <n v="741.59999999999991"/>
    <n v="5932.7999999999993"/>
    <n v="307.20000000000073"/>
    <x v="36"/>
  </r>
  <r>
    <x v="254"/>
    <s v="Kisan Plywood"/>
    <x v="23"/>
    <n v="8"/>
    <n v="585"/>
    <n v="4680"/>
    <n v="556.19999999999993"/>
    <n v="4449.5999999999995"/>
    <n v="230.40000000000055"/>
    <x v="36"/>
  </r>
  <r>
    <x v="254"/>
    <s v="Kisan Plywood"/>
    <x v="19"/>
    <n v="8"/>
    <n v="428.40000000000003"/>
    <n v="3427.2000000000003"/>
    <n v="408"/>
    <n v="3264"/>
    <n v="163.20000000000027"/>
    <x v="36"/>
  </r>
  <r>
    <x v="254"/>
    <s v="Kisan Plywood"/>
    <x v="13"/>
    <n v="8"/>
    <n v="321.3"/>
    <n v="2570.4"/>
    <n v="306"/>
    <n v="2448"/>
    <n v="122.40000000000009"/>
    <x v="36"/>
  </r>
  <r>
    <x v="254"/>
    <s v="Kisan Plywood"/>
    <x v="4"/>
    <n v="5"/>
    <n v="571.20000000000005"/>
    <n v="2856"/>
    <n v="544"/>
    <n v="2720"/>
    <n v="136"/>
    <x v="36"/>
  </r>
  <r>
    <x v="254"/>
    <s v="Kisan Plywood"/>
    <x v="20"/>
    <n v="3"/>
    <n v="499.80000000000007"/>
    <n v="1499.4"/>
    <n v="476"/>
    <n v="1428"/>
    <n v="71.400000000000091"/>
    <x v="36"/>
  </r>
  <r>
    <x v="254"/>
    <s v="Kisan Plywood"/>
    <x v="22"/>
    <n v="2"/>
    <n v="374.85"/>
    <n v="749.7"/>
    <n v="357"/>
    <n v="714"/>
    <n v="35.700000000000045"/>
    <x v="36"/>
  </r>
  <r>
    <x v="254"/>
    <s v="Kisan Plywood"/>
    <x v="0"/>
    <n v="2"/>
    <n v="1523.2"/>
    <n v="3046.4"/>
    <n v="1449.6"/>
    <n v="2899.2"/>
    <n v="147.20000000000027"/>
    <x v="36"/>
  </r>
  <r>
    <x v="254"/>
    <s v="Kisan Plywood"/>
    <x v="9"/>
    <n v="4"/>
    <n v="553.35"/>
    <n v="2213.4"/>
    <n v="527.1"/>
    <n v="2108.4"/>
    <n v="105"/>
    <x v="36"/>
  </r>
  <r>
    <x v="254"/>
    <s v="Bharat Plywood"/>
    <x v="1"/>
    <n v="1"/>
    <n v="1276.8"/>
    <n v="1276.8"/>
    <n v="1216"/>
    <n v="1216"/>
    <n v="60.799999999999955"/>
    <x v="36"/>
  </r>
  <r>
    <x v="254"/>
    <s v="Bharat Plywood"/>
    <x v="14"/>
    <n v="1"/>
    <n v="957.59999999999991"/>
    <n v="957.59999999999991"/>
    <n v="912"/>
    <n v="912"/>
    <n v="45.599999999999909"/>
    <x v="36"/>
  </r>
  <r>
    <x v="254"/>
    <s v="Bharat Plywood"/>
    <x v="19"/>
    <n v="2"/>
    <n v="428.40000000000003"/>
    <n v="856.80000000000007"/>
    <n v="408"/>
    <n v="816"/>
    <n v="40.800000000000068"/>
    <x v="36"/>
  </r>
  <r>
    <x v="255"/>
    <s v="Kushwaha Furniture"/>
    <x v="21"/>
    <n v="2"/>
    <n v="718.19999999999993"/>
    <n v="1436.3999999999999"/>
    <n v="684"/>
    <n v="1368"/>
    <n v="68.399999999999864"/>
    <x v="36"/>
  </r>
  <r>
    <x v="255"/>
    <s v="Dhanuka Plywood"/>
    <x v="7"/>
    <n v="110"/>
    <n v="1040"/>
    <n v="114400"/>
    <n v="988.8"/>
    <n v="108768"/>
    <n v="5632"/>
    <x v="36"/>
  </r>
  <r>
    <x v="255"/>
    <s v="Dhanuka Plywood"/>
    <x v="23"/>
    <n v="25"/>
    <n v="585"/>
    <n v="14625"/>
    <n v="556.19999999999993"/>
    <n v="13904.999999999998"/>
    <n v="720.00000000000182"/>
    <x v="36"/>
  </r>
  <r>
    <x v="255"/>
    <s v="Bharat Plywood"/>
    <x v="17"/>
    <n v="1"/>
    <n v="780"/>
    <n v="780"/>
    <n v="741.59999999999991"/>
    <n v="741.59999999999991"/>
    <n v="38.400000000000091"/>
    <x v="36"/>
  </r>
  <r>
    <x v="255"/>
    <s v="Bharat Plywood"/>
    <x v="19"/>
    <n v="2"/>
    <n v="428.40000000000003"/>
    <n v="856.80000000000007"/>
    <n v="408"/>
    <n v="816"/>
    <n v="40.800000000000068"/>
    <x v="36"/>
  </r>
  <r>
    <x v="255"/>
    <s v="Bharat Plywood"/>
    <x v="12"/>
    <n v="4"/>
    <n v="856.80000000000007"/>
    <n v="3427.2000000000003"/>
    <n v="815.4"/>
    <n v="3261.6"/>
    <n v="165.60000000000036"/>
    <x v="36"/>
  </r>
  <r>
    <x v="255"/>
    <s v="Bharat Plywood"/>
    <x v="10"/>
    <n v="2"/>
    <n v="474.3"/>
    <n v="948.6"/>
    <n v="451.8"/>
    <n v="903.6"/>
    <n v="45"/>
    <x v="36"/>
  </r>
  <r>
    <x v="256"/>
    <s v="Anil Singh"/>
    <x v="3"/>
    <n v="30"/>
    <n v="843.2"/>
    <n v="25296"/>
    <n v="803.2"/>
    <n v="24096"/>
    <n v="1200"/>
    <x v="36"/>
  </r>
  <r>
    <x v="256"/>
    <s v="Anil Singh"/>
    <x v="11"/>
    <n v="45"/>
    <n v="1142.4000000000001"/>
    <n v="51408.000000000007"/>
    <n v="1087.1999999999998"/>
    <n v="48923.999999999993"/>
    <n v="2484.0000000000146"/>
    <x v="36"/>
  </r>
  <r>
    <x v="256"/>
    <s v="Anil Singh"/>
    <x v="17"/>
    <n v="25"/>
    <n v="780"/>
    <n v="19500"/>
    <n v="741.59999999999991"/>
    <n v="18539.999999999996"/>
    <n v="960.00000000000364"/>
    <x v="36"/>
  </r>
  <r>
    <x v="256"/>
    <s v="Anil Singh"/>
    <x v="23"/>
    <n v="16"/>
    <n v="585"/>
    <n v="9360"/>
    <n v="556.19999999999993"/>
    <n v="8899.1999999999989"/>
    <n v="460.80000000000109"/>
    <x v="36"/>
  </r>
  <r>
    <x v="256"/>
    <s v="Anil Singh"/>
    <x v="21"/>
    <n v="16"/>
    <n v="718.19999999999993"/>
    <n v="11491.199999999999"/>
    <n v="684"/>
    <n v="10944"/>
    <n v="547.19999999999891"/>
    <x v="36"/>
  </r>
  <r>
    <x v="256"/>
    <s v="Anil Singh"/>
    <x v="2"/>
    <n v="30"/>
    <n v="632.40000000000009"/>
    <n v="18972.000000000004"/>
    <n v="602.40000000000009"/>
    <n v="18072.000000000004"/>
    <n v="900"/>
    <x v="36"/>
  </r>
  <r>
    <x v="256"/>
    <s v="Anil Singh"/>
    <x v="19"/>
    <n v="20"/>
    <n v="428.40000000000003"/>
    <n v="8568"/>
    <n v="408"/>
    <n v="8160"/>
    <n v="408"/>
    <x v="36"/>
  </r>
  <r>
    <x v="256"/>
    <s v="Akash Sharma"/>
    <x v="1"/>
    <n v="3"/>
    <n v="1276.8"/>
    <n v="3830.3999999999996"/>
    <n v="1216"/>
    <n v="3648"/>
    <n v="182.39999999999964"/>
    <x v="36"/>
  </r>
  <r>
    <x v="256"/>
    <s v="Akash Sharma"/>
    <x v="18"/>
    <n v="2"/>
    <n v="837.9"/>
    <n v="1675.8"/>
    <n v="798"/>
    <n v="1596"/>
    <n v="79.799999999999955"/>
    <x v="36"/>
  </r>
  <r>
    <x v="256"/>
    <s v="Akash Sharma"/>
    <x v="21"/>
    <n v="1"/>
    <n v="718.19999999999993"/>
    <n v="718.19999999999993"/>
    <n v="684"/>
    <n v="684"/>
    <n v="34.199999999999932"/>
    <x v="36"/>
  </r>
  <r>
    <x v="256"/>
    <s v="Akash Sharma"/>
    <x v="17"/>
    <n v="2"/>
    <n v="780"/>
    <n v="1560"/>
    <n v="741.59999999999991"/>
    <n v="1483.1999999999998"/>
    <n v="76.800000000000182"/>
    <x v="36"/>
  </r>
  <r>
    <x v="256"/>
    <s v="Akash Sharma"/>
    <x v="23"/>
    <n v="4"/>
    <n v="585"/>
    <n v="2340"/>
    <n v="556.19999999999993"/>
    <n v="2224.7999999999997"/>
    <n v="115.20000000000027"/>
    <x v="36"/>
  </r>
  <r>
    <x v="256"/>
    <s v="Akash Sharma"/>
    <x v="16"/>
    <n v="2"/>
    <n v="682.5"/>
    <n v="1365"/>
    <n v="648.9"/>
    <n v="1297.8"/>
    <n v="67.200000000000045"/>
    <x v="36"/>
  </r>
  <r>
    <x v="256"/>
    <s v="Akash Sharma"/>
    <x v="2"/>
    <n v="4"/>
    <n v="632.40000000000009"/>
    <n v="2529.6000000000004"/>
    <n v="602.40000000000009"/>
    <n v="2409.6000000000004"/>
    <n v="120"/>
    <x v="36"/>
  </r>
  <r>
    <x v="256"/>
    <s v="Akash Sharma"/>
    <x v="10"/>
    <n v="4"/>
    <n v="474.3"/>
    <n v="1897.2"/>
    <n v="451.8"/>
    <n v="1807.2"/>
    <n v="90"/>
    <x v="36"/>
  </r>
  <r>
    <x v="256"/>
    <s v="Akash Sharma"/>
    <x v="19"/>
    <n v="3"/>
    <n v="428.40000000000003"/>
    <n v="1285.2"/>
    <n v="408"/>
    <n v="1224"/>
    <n v="61.200000000000045"/>
    <x v="36"/>
  </r>
  <r>
    <x v="257"/>
    <s v="Munna Sharma"/>
    <x v="21"/>
    <n v="10"/>
    <n v="718.19999999999993"/>
    <n v="7181.9999999999991"/>
    <n v="684"/>
    <n v="6840"/>
    <n v="341.99999999999909"/>
    <x v="36"/>
  </r>
  <r>
    <x v="257"/>
    <s v="Munna Sharma"/>
    <x v="1"/>
    <n v="15"/>
    <n v="1276.8"/>
    <n v="19152"/>
    <n v="1216"/>
    <n v="18240"/>
    <n v="912"/>
    <x v="36"/>
  </r>
  <r>
    <x v="257"/>
    <s v="Sunil Sharma"/>
    <x v="1"/>
    <n v="5"/>
    <n v="1276.8"/>
    <n v="6384"/>
    <n v="1216"/>
    <n v="6080"/>
    <n v="304"/>
    <x v="36"/>
  </r>
  <r>
    <x v="257"/>
    <s v="Sunil Sharma"/>
    <x v="22"/>
    <n v="7"/>
    <n v="374.85"/>
    <n v="2623.9500000000003"/>
    <n v="357"/>
    <n v="2499"/>
    <n v="124.95000000000027"/>
    <x v="36"/>
  </r>
  <r>
    <x v="258"/>
    <s v="Bablu Rai"/>
    <x v="0"/>
    <n v="7"/>
    <n v="1523.2"/>
    <n v="10662.4"/>
    <n v="1449.6"/>
    <n v="10147.199999999999"/>
    <n v="515.20000000000073"/>
    <x v="36"/>
  </r>
  <r>
    <x v="258"/>
    <s v="Bablu Rai"/>
    <x v="24"/>
    <n v="5"/>
    <n v="1332.8"/>
    <n v="6664"/>
    <n v="1268.3999999999999"/>
    <n v="6341.9999999999991"/>
    <n v="322.00000000000091"/>
    <x v="36"/>
  </r>
  <r>
    <x v="258"/>
    <s v="Bablu Rai"/>
    <x v="12"/>
    <n v="6"/>
    <n v="856.80000000000007"/>
    <n v="5140.8"/>
    <n v="815.4"/>
    <n v="4892.3999999999996"/>
    <n v="248.40000000000055"/>
    <x v="36"/>
  </r>
  <r>
    <x v="258"/>
    <s v="Bablu Rai"/>
    <x v="1"/>
    <n v="12"/>
    <n v="1276.8"/>
    <n v="15321.599999999999"/>
    <n v="1216"/>
    <n v="14592"/>
    <n v="729.59999999999854"/>
    <x v="36"/>
  </r>
  <r>
    <x v="258"/>
    <s v="Bablu Rai"/>
    <x v="5"/>
    <n v="3"/>
    <n v="1117.2"/>
    <n v="3351.6000000000004"/>
    <n v="1064"/>
    <n v="3192"/>
    <n v="159.60000000000036"/>
    <x v="36"/>
  </r>
  <r>
    <x v="258"/>
    <s v="Bablu Rai"/>
    <x v="14"/>
    <n v="10"/>
    <n v="957.59999999999991"/>
    <n v="9576"/>
    <n v="912"/>
    <n v="9120"/>
    <n v="456"/>
    <x v="36"/>
  </r>
  <r>
    <x v="258"/>
    <s v="Bablu Rai"/>
    <x v="21"/>
    <n v="12"/>
    <n v="718.19999999999993"/>
    <n v="8618.4"/>
    <n v="684"/>
    <n v="8208"/>
    <n v="410.39999999999964"/>
    <x v="36"/>
  </r>
  <r>
    <x v="258"/>
    <s v="Bablu Rai"/>
    <x v="7"/>
    <n v="4"/>
    <n v="1040"/>
    <n v="4160"/>
    <n v="988.8"/>
    <n v="3955.2"/>
    <n v="204.80000000000018"/>
    <x v="36"/>
  </r>
  <r>
    <x v="258"/>
    <s v="Bablu Rai"/>
    <x v="3"/>
    <n v="10"/>
    <n v="843.2"/>
    <n v="8432"/>
    <n v="803.2"/>
    <n v="8032"/>
    <n v="400"/>
    <x v="36"/>
  </r>
  <r>
    <x v="258"/>
    <s v="Bablu Rai"/>
    <x v="2"/>
    <n v="10"/>
    <n v="632.40000000000009"/>
    <n v="6324.0000000000009"/>
    <n v="602.40000000000009"/>
    <n v="6024.0000000000009"/>
    <n v="300"/>
    <x v="36"/>
  </r>
  <r>
    <x v="258"/>
    <s v="Bablu Rai"/>
    <x v="10"/>
    <n v="10"/>
    <n v="474.3"/>
    <n v="4743"/>
    <n v="451.8"/>
    <n v="4518"/>
    <n v="225"/>
    <x v="36"/>
  </r>
  <r>
    <x v="258"/>
    <s v="Bablu Rai"/>
    <x v="4"/>
    <n v="7"/>
    <n v="571.20000000000005"/>
    <n v="3998.4000000000005"/>
    <n v="544"/>
    <n v="3808"/>
    <n v="190.40000000000055"/>
    <x v="36"/>
  </r>
  <r>
    <x v="258"/>
    <s v="Bablu Rai"/>
    <x v="19"/>
    <n v="5"/>
    <n v="428.40000000000003"/>
    <n v="2142"/>
    <n v="408"/>
    <n v="2040"/>
    <n v="102"/>
    <x v="36"/>
  </r>
  <r>
    <x v="258"/>
    <s v="Bablu Rai"/>
    <x v="13"/>
    <n v="5"/>
    <n v="321.3"/>
    <n v="1606.5"/>
    <n v="306"/>
    <n v="1530"/>
    <n v="76.5"/>
    <x v="36"/>
  </r>
  <r>
    <x v="258"/>
    <s v="Ramesh Singh"/>
    <x v="0"/>
    <n v="3"/>
    <n v="1523.2"/>
    <n v="4569.6000000000004"/>
    <n v="1449.6"/>
    <n v="4348.7999999999993"/>
    <n v="220.80000000000109"/>
    <x v="36"/>
  </r>
  <r>
    <x v="258"/>
    <s v="Ramesh Singh"/>
    <x v="11"/>
    <n v="2"/>
    <n v="1142.4000000000001"/>
    <n v="2284.8000000000002"/>
    <n v="1087.1999999999998"/>
    <n v="2174.3999999999996"/>
    <n v="110.40000000000055"/>
    <x v="36"/>
  </r>
  <r>
    <x v="258"/>
    <s v="Ramesh Singh"/>
    <x v="17"/>
    <n v="8"/>
    <n v="780"/>
    <n v="6240"/>
    <n v="741.59999999999991"/>
    <n v="5932.7999999999993"/>
    <n v="307.20000000000073"/>
    <x v="36"/>
  </r>
  <r>
    <x v="259"/>
    <s v="Sabnam Plywood"/>
    <x v="3"/>
    <n v="20"/>
    <n v="843.2"/>
    <n v="16864"/>
    <n v="803.2"/>
    <n v="16064"/>
    <n v="800"/>
    <x v="36"/>
  </r>
  <r>
    <x v="259"/>
    <s v="Sabnam Plywood"/>
    <x v="2"/>
    <n v="12"/>
    <n v="632.40000000000009"/>
    <n v="7588.8000000000011"/>
    <n v="602.40000000000009"/>
    <n v="7228.8000000000011"/>
    <n v="360"/>
    <x v="36"/>
  </r>
  <r>
    <x v="259"/>
    <s v="Sabnam Plywood"/>
    <x v="7"/>
    <n v="5"/>
    <n v="1040"/>
    <n v="5200"/>
    <n v="988.8"/>
    <n v="4944"/>
    <n v="256"/>
    <x v="36"/>
  </r>
  <r>
    <x v="259"/>
    <s v="Sabnam Plywood"/>
    <x v="23"/>
    <n v="10"/>
    <n v="585"/>
    <n v="5850"/>
    <n v="556.19999999999993"/>
    <n v="5561.9999999999991"/>
    <n v="288.00000000000091"/>
    <x v="36"/>
  </r>
  <r>
    <x v="259"/>
    <s v="Sabnam Plywood"/>
    <x v="24"/>
    <n v="3"/>
    <n v="1332.8"/>
    <n v="3998.3999999999996"/>
    <n v="1268.3999999999999"/>
    <n v="3805.2"/>
    <n v="193.19999999999982"/>
    <x v="36"/>
  </r>
  <r>
    <x v="259"/>
    <s v="Sabnam Plywood"/>
    <x v="13"/>
    <n v="10"/>
    <n v="321.3"/>
    <n v="3213"/>
    <n v="306"/>
    <n v="3060"/>
    <n v="153"/>
    <x v="36"/>
  </r>
  <r>
    <x v="259"/>
    <s v="Sabnam Plywood"/>
    <x v="19"/>
    <n v="10"/>
    <n v="428.40000000000003"/>
    <n v="4284"/>
    <n v="408"/>
    <n v="4080"/>
    <n v="204"/>
    <x v="36"/>
  </r>
  <r>
    <x v="259"/>
    <s v="Bharat Plywood"/>
    <x v="17"/>
    <n v="2"/>
    <n v="780"/>
    <n v="1560"/>
    <n v="741.59999999999991"/>
    <n v="1483.1999999999998"/>
    <n v="76.800000000000182"/>
    <x v="36"/>
  </r>
  <r>
    <x v="259"/>
    <s v="Bharat Plywood"/>
    <x v="14"/>
    <n v="1"/>
    <n v="957.59999999999991"/>
    <n v="957.59999999999991"/>
    <n v="912"/>
    <n v="912"/>
    <n v="45.599999999999909"/>
    <x v="36"/>
  </r>
  <r>
    <x v="259"/>
    <s v="Bharat Plywood"/>
    <x v="19"/>
    <n v="5"/>
    <n v="428.40000000000003"/>
    <n v="2142"/>
    <n v="408"/>
    <n v="2040"/>
    <n v="102"/>
    <x v="36"/>
  </r>
  <r>
    <x v="260"/>
    <s v="Sanjay Rai"/>
    <x v="1"/>
    <n v="12"/>
    <n v="1276.8"/>
    <n v="15321.599999999999"/>
    <n v="1216"/>
    <n v="14592"/>
    <n v="729.59999999999854"/>
    <x v="37"/>
  </r>
  <r>
    <x v="260"/>
    <s v="Sanjay Rai"/>
    <x v="14"/>
    <n v="2"/>
    <n v="957.59999999999991"/>
    <n v="1915.1999999999998"/>
    <n v="912"/>
    <n v="1824"/>
    <n v="91.199999999999818"/>
    <x v="37"/>
  </r>
  <r>
    <x v="260"/>
    <s v="Sanjay Rai"/>
    <x v="3"/>
    <n v="8"/>
    <n v="843.2"/>
    <n v="6745.6"/>
    <n v="803.2"/>
    <n v="6425.6"/>
    <n v="320"/>
    <x v="37"/>
  </r>
  <r>
    <x v="260"/>
    <s v="Sanjay Rai"/>
    <x v="7"/>
    <n v="9"/>
    <n v="1040"/>
    <n v="9360"/>
    <n v="988.8"/>
    <n v="8899.1999999999989"/>
    <n v="460.80000000000109"/>
    <x v="37"/>
  </r>
  <r>
    <x v="260"/>
    <s v="Hindustan Plywood"/>
    <x v="4"/>
    <n v="5"/>
    <n v="571.20000000000005"/>
    <n v="2856"/>
    <n v="544"/>
    <n v="2720"/>
    <n v="136"/>
    <x v="37"/>
  </r>
  <r>
    <x v="260"/>
    <s v="Hindustan Plywood"/>
    <x v="13"/>
    <n v="10"/>
    <n v="321.3"/>
    <n v="3213"/>
    <n v="306"/>
    <n v="3060"/>
    <n v="153"/>
    <x v="37"/>
  </r>
  <r>
    <x v="260"/>
    <s v="Hindustan Plywood"/>
    <x v="7"/>
    <n v="10"/>
    <n v="1040"/>
    <n v="10400"/>
    <n v="988.8"/>
    <n v="9888"/>
    <n v="512"/>
    <x v="37"/>
  </r>
  <r>
    <x v="260"/>
    <s v="Hindustan Plywood"/>
    <x v="23"/>
    <n v="10"/>
    <n v="585"/>
    <n v="5850"/>
    <n v="556.19999999999993"/>
    <n v="5561.9999999999991"/>
    <n v="288.00000000000091"/>
    <x v="37"/>
  </r>
  <r>
    <x v="260"/>
    <s v="Hindustan Plywood"/>
    <x v="1"/>
    <n v="10"/>
    <n v="1276.8"/>
    <n v="12768"/>
    <n v="1216"/>
    <n v="12160"/>
    <n v="608"/>
    <x v="37"/>
  </r>
  <r>
    <x v="260"/>
    <s v="Hindustan Plywood"/>
    <x v="0"/>
    <n v="3"/>
    <n v="1523.2"/>
    <n v="4569.6000000000004"/>
    <n v="1449.6"/>
    <n v="4348.7999999999993"/>
    <n v="220.80000000000109"/>
    <x v="37"/>
  </r>
  <r>
    <x v="260"/>
    <s v="Hindustan Plywood"/>
    <x v="3"/>
    <n v="5"/>
    <n v="843.2"/>
    <n v="4216"/>
    <n v="803.2"/>
    <n v="4016"/>
    <n v="200"/>
    <x v="37"/>
  </r>
  <r>
    <x v="260"/>
    <s v="Hindustan Plywood"/>
    <x v="10"/>
    <n v="5"/>
    <n v="474.3"/>
    <n v="2371.5"/>
    <n v="451.8"/>
    <n v="2259"/>
    <n v="112.5"/>
    <x v="37"/>
  </r>
  <r>
    <x v="260"/>
    <s v="Hindustan Plywood"/>
    <x v="12"/>
    <n v="5"/>
    <n v="856.80000000000007"/>
    <n v="4284"/>
    <n v="815.4"/>
    <n v="4077"/>
    <n v="207"/>
    <x v="37"/>
  </r>
  <r>
    <x v="261"/>
    <s v="Ram Furniture"/>
    <x v="1"/>
    <n v="13"/>
    <n v="1276.8"/>
    <n v="16598.399999999998"/>
    <n v="1216"/>
    <n v="15808"/>
    <n v="790.39999999999782"/>
    <x v="37"/>
  </r>
  <r>
    <x v="261"/>
    <s v="Ram Furniture"/>
    <x v="3"/>
    <n v="13"/>
    <n v="843.2"/>
    <n v="10961.6"/>
    <n v="803.2"/>
    <n v="10441.6"/>
    <n v="520"/>
    <x v="37"/>
  </r>
  <r>
    <x v="261"/>
    <s v="Ram Furniture"/>
    <x v="7"/>
    <n v="9"/>
    <n v="1040"/>
    <n v="9360"/>
    <n v="988.8"/>
    <n v="8899.1999999999989"/>
    <n v="460.80000000000109"/>
    <x v="37"/>
  </r>
  <r>
    <x v="261"/>
    <s v="Ram Furniture"/>
    <x v="22"/>
    <n v="5"/>
    <n v="374.85"/>
    <n v="1874.25"/>
    <n v="357"/>
    <n v="1785"/>
    <n v="89.25"/>
    <x v="37"/>
  </r>
  <r>
    <x v="261"/>
    <s v="Kushwaha Furniture"/>
    <x v="7"/>
    <n v="10"/>
    <n v="1040"/>
    <n v="10400"/>
    <n v="988.8"/>
    <n v="9888"/>
    <n v="512"/>
    <x v="37"/>
  </r>
  <r>
    <x v="261"/>
    <s v="Kushwaha Furniture"/>
    <x v="17"/>
    <n v="5"/>
    <n v="780"/>
    <n v="3900"/>
    <n v="741.59999999999991"/>
    <n v="3707.9999999999995"/>
    <n v="192.00000000000045"/>
    <x v="37"/>
  </r>
  <r>
    <x v="261"/>
    <s v="Kushwaha Furniture"/>
    <x v="23"/>
    <n v="8"/>
    <n v="585"/>
    <n v="4680"/>
    <n v="556.19999999999993"/>
    <n v="4449.5999999999995"/>
    <n v="230.40000000000055"/>
    <x v="37"/>
  </r>
  <r>
    <x v="261"/>
    <s v="Kushwaha Furniture"/>
    <x v="14"/>
    <n v="8"/>
    <n v="957.59999999999991"/>
    <n v="7660.7999999999993"/>
    <n v="912"/>
    <n v="7296"/>
    <n v="364.79999999999927"/>
    <x v="37"/>
  </r>
  <r>
    <x v="261"/>
    <s v="Kushwaha Furniture"/>
    <x v="21"/>
    <n v="8"/>
    <n v="718.19999999999993"/>
    <n v="5745.5999999999995"/>
    <n v="684"/>
    <n v="5472"/>
    <n v="273.59999999999945"/>
    <x v="37"/>
  </r>
  <r>
    <x v="261"/>
    <s v="Kushwaha Furniture"/>
    <x v="3"/>
    <n v="10"/>
    <n v="843.2"/>
    <n v="8432"/>
    <n v="803.2"/>
    <n v="8032"/>
    <n v="400"/>
    <x v="37"/>
  </r>
  <r>
    <x v="262"/>
    <s v="Art Wood Gallery"/>
    <x v="15"/>
    <n v="4"/>
    <n v="999.6"/>
    <n v="3998.4"/>
    <n v="951.3"/>
    <n v="3805.2"/>
    <n v="193.20000000000027"/>
    <x v="37"/>
  </r>
  <r>
    <x v="262"/>
    <s v="Art Wood Gallery"/>
    <x v="11"/>
    <n v="4"/>
    <n v="1142.4000000000001"/>
    <n v="4569.6000000000004"/>
    <n v="1087.1999999999998"/>
    <n v="4348.7999999999993"/>
    <n v="220.80000000000109"/>
    <x v="37"/>
  </r>
  <r>
    <x v="262"/>
    <s v="Art Wood Gallery"/>
    <x v="21"/>
    <n v="2"/>
    <n v="718.19999999999993"/>
    <n v="1436.3999999999999"/>
    <n v="684"/>
    <n v="1368"/>
    <n v="68.399999999999864"/>
    <x v="37"/>
  </r>
  <r>
    <x v="262"/>
    <s v="Art Wood Gallery"/>
    <x v="18"/>
    <n v="4"/>
    <n v="837.9"/>
    <n v="3351.6"/>
    <n v="798"/>
    <n v="3192"/>
    <n v="159.59999999999991"/>
    <x v="37"/>
  </r>
  <r>
    <x v="262"/>
    <s v="Art Wood Gallery"/>
    <x v="17"/>
    <n v="4"/>
    <n v="780"/>
    <n v="3120"/>
    <n v="741.59999999999991"/>
    <n v="2966.3999999999996"/>
    <n v="153.60000000000036"/>
    <x v="37"/>
  </r>
  <r>
    <x v="262"/>
    <s v="Art Wood Gallery"/>
    <x v="23"/>
    <n v="8"/>
    <n v="585"/>
    <n v="4680"/>
    <n v="556.19999999999993"/>
    <n v="4449.5999999999995"/>
    <n v="230.40000000000055"/>
    <x v="37"/>
  </r>
  <r>
    <x v="262"/>
    <s v="Art Wood Gallery"/>
    <x v="6"/>
    <n v="6"/>
    <n v="910"/>
    <n v="5460"/>
    <n v="865.19999999999993"/>
    <n v="5191.2"/>
    <n v="268.80000000000018"/>
    <x v="37"/>
  </r>
  <r>
    <x v="262"/>
    <s v="Art Wood Gallery"/>
    <x v="3"/>
    <n v="5"/>
    <n v="843.2"/>
    <n v="4216"/>
    <n v="803.2"/>
    <n v="4016"/>
    <n v="200"/>
    <x v="37"/>
  </r>
  <r>
    <x v="262"/>
    <s v="Art Wood Gallery"/>
    <x v="2"/>
    <n v="8"/>
    <n v="632.40000000000009"/>
    <n v="5059.2000000000007"/>
    <n v="602.40000000000009"/>
    <n v="4819.2000000000007"/>
    <n v="240"/>
    <x v="37"/>
  </r>
  <r>
    <x v="262"/>
    <s v="Art Wood Gallery"/>
    <x v="9"/>
    <n v="10"/>
    <n v="553.35"/>
    <n v="5533.5"/>
    <n v="527.1"/>
    <n v="5271"/>
    <n v="262.5"/>
    <x v="37"/>
  </r>
  <r>
    <x v="263"/>
    <s v="Satyam Plywood"/>
    <x v="24"/>
    <n v="6"/>
    <n v="1332.8"/>
    <n v="7996.7999999999993"/>
    <n v="1268.3999999999999"/>
    <n v="7610.4"/>
    <n v="386.39999999999964"/>
    <x v="37"/>
  </r>
  <r>
    <x v="263"/>
    <s v="Satyam Plywood"/>
    <x v="15"/>
    <n v="16"/>
    <n v="999.6"/>
    <n v="15993.6"/>
    <n v="951.3"/>
    <n v="15220.8"/>
    <n v="772.80000000000109"/>
    <x v="37"/>
  </r>
  <r>
    <x v="263"/>
    <s v="Satyam Plywood"/>
    <x v="11"/>
    <n v="10"/>
    <n v="1142.4000000000001"/>
    <n v="11424"/>
    <n v="1087.1999999999998"/>
    <n v="10871.999999999998"/>
    <n v="552.00000000000182"/>
    <x v="37"/>
  </r>
  <r>
    <x v="263"/>
    <s v="Satyam Plywood"/>
    <x v="18"/>
    <n v="10"/>
    <n v="837.9"/>
    <n v="8379"/>
    <n v="798"/>
    <n v="7980"/>
    <n v="399"/>
    <x v="37"/>
  </r>
  <r>
    <x v="263"/>
    <s v="Satyam Plywood"/>
    <x v="21"/>
    <n v="10"/>
    <n v="718.19999999999993"/>
    <n v="7181.9999999999991"/>
    <n v="684"/>
    <n v="6840"/>
    <n v="341.99999999999909"/>
    <x v="37"/>
  </r>
  <r>
    <x v="263"/>
    <s v="Satyam Plywood"/>
    <x v="14"/>
    <n v="6"/>
    <n v="957.59999999999991"/>
    <n v="5745.5999999999995"/>
    <n v="912"/>
    <n v="5472"/>
    <n v="273.59999999999945"/>
    <x v="37"/>
  </r>
  <r>
    <x v="263"/>
    <s v="Satyam Plywood"/>
    <x v="6"/>
    <n v="10"/>
    <n v="910"/>
    <n v="9100"/>
    <n v="865.19999999999993"/>
    <n v="8652"/>
    <n v="448"/>
    <x v="37"/>
  </r>
  <r>
    <x v="263"/>
    <s v="Satyam Plywood"/>
    <x v="16"/>
    <n v="12"/>
    <n v="682.5"/>
    <n v="8190"/>
    <n v="648.9"/>
    <n v="7786.7999999999993"/>
    <n v="403.20000000000073"/>
    <x v="37"/>
  </r>
  <r>
    <x v="263"/>
    <s v="Satyam Plywood"/>
    <x v="23"/>
    <n v="20"/>
    <n v="585"/>
    <n v="11700"/>
    <n v="556.19999999999993"/>
    <n v="11123.999999999998"/>
    <n v="576.00000000000182"/>
    <x v="37"/>
  </r>
  <r>
    <x v="263"/>
    <s v="Satyam Plywood"/>
    <x v="17"/>
    <n v="15"/>
    <n v="780"/>
    <n v="11700"/>
    <n v="741.59999999999991"/>
    <n v="11123.999999999998"/>
    <n v="576.00000000000182"/>
    <x v="37"/>
  </r>
  <r>
    <x v="263"/>
    <s v="Satyam Plywood"/>
    <x v="9"/>
    <n v="16"/>
    <n v="553.35"/>
    <n v="8853.6"/>
    <n v="527.1"/>
    <n v="8433.6"/>
    <n v="420"/>
    <x v="37"/>
  </r>
  <r>
    <x v="263"/>
    <s v="Satyam Plywood"/>
    <x v="10"/>
    <n v="20"/>
    <n v="474.3"/>
    <n v="9486"/>
    <n v="451.8"/>
    <n v="9036"/>
    <n v="450"/>
    <x v="37"/>
  </r>
  <r>
    <x v="263"/>
    <s v="Satyam Plywood"/>
    <x v="2"/>
    <n v="15"/>
    <n v="632.40000000000009"/>
    <n v="9486.0000000000018"/>
    <n v="602.40000000000009"/>
    <n v="9036.0000000000018"/>
    <n v="450"/>
    <x v="37"/>
  </r>
  <r>
    <x v="263"/>
    <s v="Parwej Ansari"/>
    <x v="5"/>
    <n v="20"/>
    <n v="1117.2"/>
    <n v="22344"/>
    <n v="1064"/>
    <n v="21280"/>
    <n v="1064"/>
    <x v="37"/>
  </r>
  <r>
    <x v="263"/>
    <s v="Parwej Ansari"/>
    <x v="14"/>
    <n v="10"/>
    <n v="957.59999999999991"/>
    <n v="9576"/>
    <n v="912"/>
    <n v="9120"/>
    <n v="456"/>
    <x v="37"/>
  </r>
  <r>
    <x v="263"/>
    <s v="Parwej Ansari"/>
    <x v="17"/>
    <n v="10"/>
    <n v="780"/>
    <n v="7800"/>
    <n v="741.59999999999991"/>
    <n v="7415.9999999999991"/>
    <n v="384.00000000000091"/>
    <x v="37"/>
  </r>
  <r>
    <x v="263"/>
    <s v="Parwej Ansari"/>
    <x v="2"/>
    <n v="15"/>
    <n v="632.40000000000009"/>
    <n v="9486.0000000000018"/>
    <n v="602.40000000000009"/>
    <n v="9036.0000000000018"/>
    <n v="450"/>
    <x v="37"/>
  </r>
  <r>
    <x v="264"/>
    <s v="Dhanuka Plywood"/>
    <x v="17"/>
    <n v="20"/>
    <n v="780"/>
    <n v="15600"/>
    <n v="741.59999999999991"/>
    <n v="14831.999999999998"/>
    <n v="768.00000000000182"/>
    <x v="37"/>
  </r>
  <r>
    <x v="264"/>
    <s v="Dhanuka Plywood"/>
    <x v="23"/>
    <n v="10"/>
    <n v="585"/>
    <n v="5850"/>
    <n v="556.19999999999993"/>
    <n v="5561.9999999999991"/>
    <n v="288.00000000000091"/>
    <x v="37"/>
  </r>
  <r>
    <x v="264"/>
    <s v="Dhanuka Plywood"/>
    <x v="2"/>
    <n v="20"/>
    <n v="632.40000000000009"/>
    <n v="12648.000000000002"/>
    <n v="602.40000000000009"/>
    <n v="12048.000000000002"/>
    <n v="600"/>
    <x v="37"/>
  </r>
  <r>
    <x v="264"/>
    <s v="Dhanuka Plywood"/>
    <x v="10"/>
    <n v="10"/>
    <n v="474.3"/>
    <n v="4743"/>
    <n v="451.8"/>
    <n v="4518"/>
    <n v="225"/>
    <x v="37"/>
  </r>
  <r>
    <x v="264"/>
    <s v="Dhanuka Plywood"/>
    <x v="4"/>
    <n v="30"/>
    <n v="571.20000000000005"/>
    <n v="17136"/>
    <n v="544"/>
    <n v="16320"/>
    <n v="816"/>
    <x v="37"/>
  </r>
  <r>
    <x v="264"/>
    <s v="Karpattu Sharma"/>
    <x v="14"/>
    <n v="2"/>
    <n v="957.59999999999991"/>
    <n v="1915.1999999999998"/>
    <n v="912"/>
    <n v="1824"/>
    <n v="91.199999999999818"/>
    <x v="37"/>
  </r>
  <r>
    <x v="264"/>
    <s v="Karpattu Sharma"/>
    <x v="9"/>
    <n v="2"/>
    <n v="553.35"/>
    <n v="1106.7"/>
    <n v="527.1"/>
    <n v="1054.2"/>
    <n v="52.5"/>
    <x v="37"/>
  </r>
  <r>
    <x v="264"/>
    <s v="Karpattu Sharma"/>
    <x v="22"/>
    <n v="4"/>
    <n v="374.85"/>
    <n v="1499.4"/>
    <n v="357"/>
    <n v="1428"/>
    <n v="71.400000000000091"/>
    <x v="37"/>
  </r>
  <r>
    <x v="265"/>
    <s v="Sadguru Plywood"/>
    <x v="3"/>
    <n v="60"/>
    <n v="843.2"/>
    <n v="50592"/>
    <n v="803.2"/>
    <n v="48192"/>
    <n v="2400"/>
    <x v="37"/>
  </r>
  <r>
    <x v="265"/>
    <s v="Sadguru Plywood"/>
    <x v="2"/>
    <n v="23"/>
    <n v="632.40000000000009"/>
    <n v="14545.200000000003"/>
    <n v="602.40000000000009"/>
    <n v="13855.200000000003"/>
    <n v="690"/>
    <x v="37"/>
  </r>
  <r>
    <x v="265"/>
    <s v="Sadguru Plywood"/>
    <x v="10"/>
    <n v="20"/>
    <n v="474.3"/>
    <n v="9486"/>
    <n v="451.8"/>
    <n v="9036"/>
    <n v="450"/>
    <x v="37"/>
  </r>
  <r>
    <x v="265"/>
    <s v="Sadguru Plywood"/>
    <x v="7"/>
    <n v="5"/>
    <n v="1040"/>
    <n v="5200"/>
    <n v="988.8"/>
    <n v="4944"/>
    <n v="256"/>
    <x v="37"/>
  </r>
  <r>
    <x v="265"/>
    <s v="Sadguru Plywood"/>
    <x v="23"/>
    <n v="30"/>
    <n v="585"/>
    <n v="17550"/>
    <n v="556.19999999999993"/>
    <n v="16685.999999999996"/>
    <n v="864.00000000000364"/>
    <x v="37"/>
  </r>
  <r>
    <x v="265"/>
    <s v="Sadguru Plywood"/>
    <x v="16"/>
    <n v="29"/>
    <n v="682.5"/>
    <n v="19792.5"/>
    <n v="648.9"/>
    <n v="18818.099999999999"/>
    <n v="974.40000000000146"/>
    <x v="37"/>
  </r>
  <r>
    <x v="265"/>
    <s v="Sadguru Plywood"/>
    <x v="24"/>
    <n v="3"/>
    <n v="1332.8"/>
    <n v="3998.3999999999996"/>
    <n v="1268.3999999999999"/>
    <n v="3805.2"/>
    <n v="193.19999999999982"/>
    <x v="37"/>
  </r>
  <r>
    <x v="265"/>
    <s v="Sadguru Plywood"/>
    <x v="13"/>
    <n v="20"/>
    <n v="321.3"/>
    <n v="6426"/>
    <n v="306"/>
    <n v="6120"/>
    <n v="306"/>
    <x v="37"/>
  </r>
  <r>
    <x v="265"/>
    <s v="Sadguru Plywood"/>
    <x v="19"/>
    <n v="10"/>
    <n v="428.40000000000003"/>
    <n v="4284"/>
    <n v="408"/>
    <n v="4080"/>
    <n v="204"/>
    <x v="37"/>
  </r>
  <r>
    <x v="265"/>
    <s v="Sadguru Plywood"/>
    <x v="20"/>
    <n v="10"/>
    <n v="499.80000000000007"/>
    <n v="4998.0000000000009"/>
    <n v="476"/>
    <n v="4760"/>
    <n v="238.00000000000091"/>
    <x v="37"/>
  </r>
  <r>
    <x v="265"/>
    <s v="MP Gupta"/>
    <x v="14"/>
    <n v="2"/>
    <n v="957.59999999999991"/>
    <n v="1915.1999999999998"/>
    <n v="912"/>
    <n v="1824"/>
    <n v="91.199999999999818"/>
    <x v="37"/>
  </r>
  <r>
    <x v="265"/>
    <s v="MP Gupta"/>
    <x v="7"/>
    <n v="3"/>
    <n v="1040"/>
    <n v="3120"/>
    <n v="988.8"/>
    <n v="2966.3999999999996"/>
    <n v="153.60000000000036"/>
    <x v="37"/>
  </r>
  <r>
    <x v="265"/>
    <s v="MP Gupta"/>
    <x v="17"/>
    <n v="6"/>
    <n v="780"/>
    <n v="4680"/>
    <n v="741.59999999999991"/>
    <n v="4449.5999999999995"/>
    <n v="230.40000000000055"/>
    <x v="37"/>
  </r>
  <r>
    <x v="265"/>
    <s v="MP Gupta"/>
    <x v="23"/>
    <n v="6"/>
    <n v="585"/>
    <n v="3510"/>
    <n v="556.19999999999993"/>
    <n v="3337.2"/>
    <n v="172.80000000000018"/>
    <x v="37"/>
  </r>
  <r>
    <x v="265"/>
    <s v="MP Gupta"/>
    <x v="3"/>
    <n v="2"/>
    <n v="843.2"/>
    <n v="1686.4"/>
    <n v="803.2"/>
    <n v="1606.4"/>
    <n v="80"/>
    <x v="37"/>
  </r>
  <r>
    <x v="265"/>
    <s v="MP Gupta"/>
    <x v="10"/>
    <n v="2"/>
    <n v="474.3"/>
    <n v="948.6"/>
    <n v="451.8"/>
    <n v="903.6"/>
    <n v="45"/>
    <x v="37"/>
  </r>
  <r>
    <x v="265"/>
    <s v="MP Gupta"/>
    <x v="22"/>
    <n v="5"/>
    <n v="374.85"/>
    <n v="1874.25"/>
    <n v="357"/>
    <n v="1785"/>
    <n v="89.25"/>
    <x v="37"/>
  </r>
  <r>
    <x v="265"/>
    <s v="MP Gupta"/>
    <x v="24"/>
    <n v="2"/>
    <n v="1332.8"/>
    <n v="2665.6"/>
    <n v="1268.3999999999999"/>
    <n v="2536.7999999999997"/>
    <n v="128.80000000000018"/>
    <x v="37"/>
  </r>
  <r>
    <x v="266"/>
    <s v="Sabnam Plywood"/>
    <x v="15"/>
    <n v="4"/>
    <n v="999.6"/>
    <n v="3998.4"/>
    <n v="951.3"/>
    <n v="3805.2"/>
    <n v="193.20000000000027"/>
    <x v="37"/>
  </r>
  <r>
    <x v="266"/>
    <s v="Sabnam Plywood"/>
    <x v="17"/>
    <n v="2"/>
    <n v="780"/>
    <n v="1560"/>
    <n v="741.59999999999991"/>
    <n v="1483.1999999999998"/>
    <n v="76.800000000000182"/>
    <x v="37"/>
  </r>
  <r>
    <x v="266"/>
    <s v="Sabnam Plywood"/>
    <x v="10"/>
    <n v="1"/>
    <n v="474.3"/>
    <n v="474.3"/>
    <n v="451.8"/>
    <n v="451.8"/>
    <n v="22.5"/>
    <x v="37"/>
  </r>
  <r>
    <x v="266"/>
    <s v="Sabnam Plywood"/>
    <x v="8"/>
    <n v="2"/>
    <n v="737.80000000000007"/>
    <n v="1475.6000000000001"/>
    <n v="702.80000000000007"/>
    <n v="1405.6000000000001"/>
    <n v="70"/>
    <x v="37"/>
  </r>
  <r>
    <x v="266"/>
    <s v="Sabnam Plywood"/>
    <x v="20"/>
    <n v="2"/>
    <n v="499.80000000000007"/>
    <n v="999.60000000000014"/>
    <n v="476"/>
    <n v="952"/>
    <n v="47.600000000000136"/>
    <x v="37"/>
  </r>
  <r>
    <x v="266"/>
    <s v="Sabnam Plywood"/>
    <x v="13"/>
    <n v="4"/>
    <n v="321.3"/>
    <n v="1285.2"/>
    <n v="306"/>
    <n v="1224"/>
    <n v="61.200000000000045"/>
    <x v="37"/>
  </r>
  <r>
    <x v="266"/>
    <s v="Art Wood Gallery"/>
    <x v="15"/>
    <n v="10"/>
    <n v="999.6"/>
    <n v="9996"/>
    <n v="951.3"/>
    <n v="9513"/>
    <n v="483"/>
    <x v="37"/>
  </r>
  <r>
    <x v="266"/>
    <s v="Art Wood Gallery"/>
    <x v="9"/>
    <n v="10"/>
    <n v="553.35"/>
    <n v="5533.5"/>
    <n v="527.1"/>
    <n v="5271"/>
    <n v="262.5"/>
    <x v="37"/>
  </r>
  <r>
    <x v="266"/>
    <s v="Art Wood Gallery"/>
    <x v="17"/>
    <n v="4"/>
    <n v="780"/>
    <n v="3120"/>
    <n v="741.59999999999991"/>
    <n v="2966.3999999999996"/>
    <n v="153.60000000000036"/>
    <x v="37"/>
  </r>
  <r>
    <x v="266"/>
    <s v="Sanjay Rai"/>
    <x v="3"/>
    <n v="13"/>
    <n v="843.2"/>
    <n v="10961.6"/>
    <n v="803.2"/>
    <n v="10441.6"/>
    <n v="520"/>
    <x v="37"/>
  </r>
  <r>
    <x v="266"/>
    <s v="Sanjay Rai"/>
    <x v="4"/>
    <n v="2"/>
    <n v="571.20000000000005"/>
    <n v="1142.4000000000001"/>
    <n v="544"/>
    <n v="1088"/>
    <n v="54.400000000000091"/>
    <x v="37"/>
  </r>
  <r>
    <x v="267"/>
    <s v="Upendra Sharma"/>
    <x v="5"/>
    <n v="3"/>
    <n v="1117.2"/>
    <n v="3351.6000000000004"/>
    <n v="1064"/>
    <n v="3192"/>
    <n v="159.60000000000036"/>
    <x v="38"/>
  </r>
  <r>
    <x v="267"/>
    <s v="Upendra Sharma"/>
    <x v="17"/>
    <n v="2"/>
    <n v="780"/>
    <n v="1560"/>
    <n v="741.59999999999991"/>
    <n v="1483.1999999999998"/>
    <n v="76.800000000000182"/>
    <x v="38"/>
  </r>
  <r>
    <x v="267"/>
    <s v="Upendra Sharma"/>
    <x v="14"/>
    <n v="1"/>
    <n v="957.59999999999991"/>
    <n v="957.59999999999991"/>
    <n v="912"/>
    <n v="912"/>
    <n v="45.599999999999909"/>
    <x v="38"/>
  </r>
  <r>
    <x v="267"/>
    <s v="Sharma Plywood"/>
    <x v="8"/>
    <n v="15"/>
    <n v="737.80000000000007"/>
    <n v="11067.000000000002"/>
    <n v="702.80000000000007"/>
    <n v="10542.000000000002"/>
    <n v="525"/>
    <x v="38"/>
  </r>
  <r>
    <x v="267"/>
    <s v="Sharma Plywood"/>
    <x v="10"/>
    <n v="1"/>
    <n v="474.3"/>
    <n v="474.3"/>
    <n v="451.8"/>
    <n v="451.8"/>
    <n v="22.5"/>
    <x v="38"/>
  </r>
  <r>
    <x v="267"/>
    <s v="Sharma Plywood"/>
    <x v="21"/>
    <n v="5"/>
    <n v="718.19999999999993"/>
    <n v="3590.9999999999995"/>
    <n v="684"/>
    <n v="3420"/>
    <n v="170.99999999999955"/>
    <x v="38"/>
  </r>
  <r>
    <x v="267"/>
    <s v="Sharma Plywood"/>
    <x v="20"/>
    <n v="10"/>
    <n v="499.80000000000007"/>
    <n v="4998.0000000000009"/>
    <n v="476"/>
    <n v="4760"/>
    <n v="238.00000000000091"/>
    <x v="38"/>
  </r>
  <r>
    <x v="267"/>
    <s v="Sharma Plywood"/>
    <x v="17"/>
    <n v="15"/>
    <n v="780"/>
    <n v="11700"/>
    <n v="741.59999999999991"/>
    <n v="11123.999999999998"/>
    <n v="576.00000000000182"/>
    <x v="38"/>
  </r>
  <r>
    <x v="267"/>
    <s v="Sharma Plywood"/>
    <x v="1"/>
    <n v="5"/>
    <n v="1276.8"/>
    <n v="6384"/>
    <n v="1216"/>
    <n v="6080"/>
    <n v="304"/>
    <x v="38"/>
  </r>
  <r>
    <x v="267"/>
    <s v="Sharma Plywood"/>
    <x v="14"/>
    <n v="5"/>
    <n v="957.59999999999991"/>
    <n v="4788"/>
    <n v="912"/>
    <n v="4560"/>
    <n v="228"/>
    <x v="38"/>
  </r>
  <r>
    <x v="268"/>
    <s v="Kushwaha Furniture"/>
    <x v="3"/>
    <n v="4"/>
    <n v="843.2"/>
    <n v="3372.8"/>
    <n v="803.2"/>
    <n v="3212.8"/>
    <n v="160"/>
    <x v="38"/>
  </r>
  <r>
    <x v="268"/>
    <s v="Kushwaha Furniture"/>
    <x v="21"/>
    <n v="4"/>
    <n v="718.19999999999993"/>
    <n v="2872.7999999999997"/>
    <n v="684"/>
    <n v="2736"/>
    <n v="136.79999999999973"/>
    <x v="38"/>
  </r>
  <r>
    <x v="268"/>
    <s v="Kushwaha Furniture"/>
    <x v="14"/>
    <n v="2"/>
    <n v="957.59999999999991"/>
    <n v="1915.1999999999998"/>
    <n v="912"/>
    <n v="1824"/>
    <n v="91.199999999999818"/>
    <x v="38"/>
  </r>
  <r>
    <x v="268"/>
    <s v="Dhanuka Plywood"/>
    <x v="7"/>
    <n v="150"/>
    <n v="1040"/>
    <n v="156000"/>
    <n v="988.8"/>
    <n v="148320"/>
    <n v="7680"/>
    <x v="38"/>
  </r>
  <r>
    <x v="268"/>
    <s v="Dhanuka Plywood"/>
    <x v="17"/>
    <n v="28"/>
    <n v="780"/>
    <n v="21840"/>
    <n v="741.59999999999991"/>
    <n v="20764.799999999996"/>
    <n v="1075.2000000000044"/>
    <x v="38"/>
  </r>
  <r>
    <x v="268"/>
    <s v="Dhanuka Plywood"/>
    <x v="6"/>
    <n v="2"/>
    <n v="910"/>
    <n v="1820"/>
    <n v="865.19999999999993"/>
    <n v="1730.3999999999999"/>
    <n v="89.600000000000136"/>
    <x v="38"/>
  </r>
  <r>
    <x v="269"/>
    <s v="Kisan Plywood"/>
    <x v="1"/>
    <n v="5"/>
    <n v="1276.8"/>
    <n v="6384"/>
    <n v="1216"/>
    <n v="6080"/>
    <n v="304"/>
    <x v="38"/>
  </r>
  <r>
    <x v="269"/>
    <s v="Kisan Plywood"/>
    <x v="14"/>
    <n v="10"/>
    <n v="957.59999999999991"/>
    <n v="9576"/>
    <n v="912"/>
    <n v="9120"/>
    <n v="456"/>
    <x v="38"/>
  </r>
  <r>
    <x v="269"/>
    <s v="Kisan Plywood"/>
    <x v="21"/>
    <n v="5"/>
    <n v="718.19999999999993"/>
    <n v="3590.9999999999995"/>
    <n v="684"/>
    <n v="3420"/>
    <n v="170.99999999999955"/>
    <x v="38"/>
  </r>
  <r>
    <x v="269"/>
    <s v="Kisan Plywood"/>
    <x v="7"/>
    <n v="5"/>
    <n v="1040"/>
    <n v="5200"/>
    <n v="988.8"/>
    <n v="4944"/>
    <n v="256"/>
    <x v="38"/>
  </r>
  <r>
    <x v="269"/>
    <s v="Kisan Plywood"/>
    <x v="6"/>
    <n v="2"/>
    <n v="910"/>
    <n v="1820"/>
    <n v="865.19999999999993"/>
    <n v="1730.3999999999999"/>
    <n v="89.600000000000136"/>
    <x v="38"/>
  </r>
  <r>
    <x v="269"/>
    <s v="Kisan Plywood"/>
    <x v="17"/>
    <n v="10"/>
    <n v="780"/>
    <n v="7800"/>
    <n v="741.59999999999991"/>
    <n v="7415.9999999999991"/>
    <n v="384.00000000000091"/>
    <x v="38"/>
  </r>
  <r>
    <x v="269"/>
    <s v="Kisan Plywood"/>
    <x v="23"/>
    <n v="5"/>
    <n v="585"/>
    <n v="2925"/>
    <n v="556.19999999999993"/>
    <n v="2780.9999999999995"/>
    <n v="144.00000000000045"/>
    <x v="38"/>
  </r>
  <r>
    <x v="269"/>
    <s v="Kisan Plywood"/>
    <x v="10"/>
    <n v="10"/>
    <n v="474.3"/>
    <n v="4743"/>
    <n v="451.8"/>
    <n v="4518"/>
    <n v="225"/>
    <x v="38"/>
  </r>
  <r>
    <x v="269"/>
    <s v="Kisan Plywood"/>
    <x v="2"/>
    <n v="10"/>
    <n v="632.40000000000009"/>
    <n v="6324.0000000000009"/>
    <n v="602.40000000000009"/>
    <n v="6024.0000000000009"/>
    <n v="300"/>
    <x v="38"/>
  </r>
  <r>
    <x v="269"/>
    <s v="Kisan Plywood"/>
    <x v="19"/>
    <n v="10"/>
    <n v="428.40000000000003"/>
    <n v="4284"/>
    <n v="408"/>
    <n v="4080"/>
    <n v="204"/>
    <x v="38"/>
  </r>
  <r>
    <x v="269"/>
    <s v="Kisan Plywood"/>
    <x v="13"/>
    <n v="10"/>
    <n v="321.3"/>
    <n v="3213"/>
    <n v="306"/>
    <n v="3060"/>
    <n v="153"/>
    <x v="38"/>
  </r>
  <r>
    <x v="269"/>
    <s v="Ramesh Singh"/>
    <x v="17"/>
    <n v="10"/>
    <n v="780"/>
    <n v="7800"/>
    <n v="741.59999999999991"/>
    <n v="7415.9999999999991"/>
    <n v="384.00000000000091"/>
    <x v="38"/>
  </r>
  <r>
    <x v="269"/>
    <s v="Ramesh Singh"/>
    <x v="2"/>
    <n v="10"/>
    <n v="632.40000000000009"/>
    <n v="6324.0000000000009"/>
    <n v="602.40000000000009"/>
    <n v="6024.0000000000009"/>
    <n v="300"/>
    <x v="38"/>
  </r>
  <r>
    <x v="270"/>
    <s v="Abhishek Sharma"/>
    <x v="7"/>
    <n v="10"/>
    <n v="1040"/>
    <n v="10400"/>
    <n v="988.8"/>
    <n v="9888"/>
    <n v="512"/>
    <x v="38"/>
  </r>
  <r>
    <x v="270"/>
    <s v="Abhishek Sharma"/>
    <x v="17"/>
    <n v="10"/>
    <n v="780"/>
    <n v="7800"/>
    <n v="741.59999999999991"/>
    <n v="7415.9999999999991"/>
    <n v="384.00000000000091"/>
    <x v="38"/>
  </r>
  <r>
    <x v="270"/>
    <s v="Abhishek Sharma"/>
    <x v="0"/>
    <n v="8"/>
    <n v="1523.2"/>
    <n v="12185.6"/>
    <n v="1449.6"/>
    <n v="11596.8"/>
    <n v="588.80000000000109"/>
    <x v="38"/>
  </r>
  <r>
    <x v="270"/>
    <s v="Abhishek Sharma"/>
    <x v="1"/>
    <n v="2"/>
    <n v="1276.8"/>
    <n v="2553.6"/>
    <n v="1216"/>
    <n v="2432"/>
    <n v="121.59999999999991"/>
    <x v="38"/>
  </r>
  <r>
    <x v="270"/>
    <s v="Abhishek Sharma"/>
    <x v="21"/>
    <n v="9"/>
    <n v="718.19999999999993"/>
    <n v="6463.7999999999993"/>
    <n v="684"/>
    <n v="6156"/>
    <n v="307.79999999999927"/>
    <x v="38"/>
  </r>
  <r>
    <x v="270"/>
    <s v="Abhishek Sharma"/>
    <x v="18"/>
    <n v="8"/>
    <n v="837.9"/>
    <n v="6703.2"/>
    <n v="798"/>
    <n v="6384"/>
    <n v="319.19999999999982"/>
    <x v="38"/>
  </r>
  <r>
    <x v="270"/>
    <s v="Abhishek Sharma"/>
    <x v="13"/>
    <n v="7"/>
    <n v="321.3"/>
    <n v="2249.1"/>
    <n v="306"/>
    <n v="2142"/>
    <n v="107.09999999999991"/>
    <x v="38"/>
  </r>
  <r>
    <x v="270"/>
    <s v="Abhishek Sharma"/>
    <x v="19"/>
    <n v="10"/>
    <n v="428.40000000000003"/>
    <n v="4284"/>
    <n v="408"/>
    <n v="4080"/>
    <n v="204"/>
    <x v="38"/>
  </r>
  <r>
    <x v="270"/>
    <s v="Abhishek Sharma"/>
    <x v="4"/>
    <n v="10"/>
    <n v="571.20000000000005"/>
    <n v="5712"/>
    <n v="544"/>
    <n v="5440"/>
    <n v="272"/>
    <x v="38"/>
  </r>
  <r>
    <x v="270"/>
    <s v="Abhishek Sharma"/>
    <x v="20"/>
    <n v="10"/>
    <n v="499.80000000000007"/>
    <n v="4998.0000000000009"/>
    <n v="476"/>
    <n v="4760"/>
    <n v="238.00000000000091"/>
    <x v="38"/>
  </r>
  <r>
    <x v="270"/>
    <s v="Abhishek Sharma"/>
    <x v="22"/>
    <n v="3"/>
    <n v="374.85"/>
    <n v="1124.5500000000002"/>
    <n v="357"/>
    <n v="1071"/>
    <n v="53.550000000000182"/>
    <x v="38"/>
  </r>
  <r>
    <x v="270"/>
    <s v="Algu Sharma"/>
    <x v="1"/>
    <n v="3"/>
    <n v="1276.8"/>
    <n v="3830.3999999999996"/>
    <n v="1216"/>
    <n v="3648"/>
    <n v="182.39999999999964"/>
    <x v="38"/>
  </r>
  <r>
    <x v="270"/>
    <s v="Algu Sharma"/>
    <x v="4"/>
    <n v="5"/>
    <n v="571.20000000000005"/>
    <n v="2856"/>
    <n v="544"/>
    <n v="2720"/>
    <n v="136"/>
    <x v="38"/>
  </r>
  <r>
    <x v="270"/>
    <s v="Algu Sharma"/>
    <x v="23"/>
    <n v="4"/>
    <n v="585"/>
    <n v="2340"/>
    <n v="556.19999999999993"/>
    <n v="2224.7999999999997"/>
    <n v="115.20000000000027"/>
    <x v="38"/>
  </r>
  <r>
    <x v="271"/>
    <s v="Bharat Plywood"/>
    <x v="1"/>
    <n v="5"/>
    <n v="1276.8"/>
    <n v="6384"/>
    <n v="1216"/>
    <n v="6080"/>
    <n v="304"/>
    <x v="38"/>
  </r>
  <r>
    <x v="271"/>
    <s v="Bharat Plywood"/>
    <x v="3"/>
    <n v="4"/>
    <n v="843.2"/>
    <n v="3372.8"/>
    <n v="803.2"/>
    <n v="3212.8"/>
    <n v="160"/>
    <x v="38"/>
  </r>
  <r>
    <x v="271"/>
    <s v="Kushwaha Furniture"/>
    <x v="1"/>
    <n v="5"/>
    <n v="1276.8"/>
    <n v="6384"/>
    <n v="1216"/>
    <n v="6080"/>
    <n v="304"/>
    <x v="38"/>
  </r>
  <r>
    <x v="271"/>
    <s v="Kushwaha Furniture"/>
    <x v="14"/>
    <n v="5"/>
    <n v="957.59999999999991"/>
    <n v="4788"/>
    <n v="912"/>
    <n v="4560"/>
    <n v="228"/>
    <x v="38"/>
  </r>
  <r>
    <x v="271"/>
    <s v="Kushwaha Furniture"/>
    <x v="3"/>
    <n v="10"/>
    <n v="843.2"/>
    <n v="8432"/>
    <n v="803.2"/>
    <n v="8032"/>
    <n v="400"/>
    <x v="38"/>
  </r>
  <r>
    <x v="271"/>
    <s v="Kushwaha Furniture"/>
    <x v="17"/>
    <n v="5"/>
    <n v="780"/>
    <n v="3900"/>
    <n v="741.59999999999991"/>
    <n v="3707.9999999999995"/>
    <n v="192.00000000000045"/>
    <x v="38"/>
  </r>
  <r>
    <x v="271"/>
    <s v="Munna Sharma"/>
    <x v="11"/>
    <n v="3"/>
    <n v="1142.4000000000001"/>
    <n v="3427.2000000000003"/>
    <n v="1087.1999999999998"/>
    <n v="3261.5999999999995"/>
    <n v="165.60000000000082"/>
    <x v="38"/>
  </r>
  <r>
    <x v="271"/>
    <s v="Munna Sharma"/>
    <x v="4"/>
    <n v="4"/>
    <n v="571.20000000000005"/>
    <n v="2284.8000000000002"/>
    <n v="544"/>
    <n v="2176"/>
    <n v="108.80000000000018"/>
    <x v="38"/>
  </r>
  <r>
    <x v="272"/>
    <s v="Art Wood Gallery"/>
    <x v="0"/>
    <n v="7"/>
    <n v="1523.2"/>
    <n v="10662.4"/>
    <n v="1449.6"/>
    <n v="10147.199999999999"/>
    <n v="515.20000000000073"/>
    <x v="38"/>
  </r>
  <r>
    <x v="272"/>
    <s v="Art Wood Gallery"/>
    <x v="17"/>
    <n v="4"/>
    <n v="780"/>
    <n v="3120"/>
    <n v="741.59999999999991"/>
    <n v="2966.3999999999996"/>
    <n v="153.60000000000036"/>
    <x v="38"/>
  </r>
  <r>
    <x v="272"/>
    <s v="Art Wood Gallery"/>
    <x v="7"/>
    <n v="2"/>
    <n v="1040"/>
    <n v="2080"/>
    <n v="988.8"/>
    <n v="1977.6"/>
    <n v="102.40000000000009"/>
    <x v="38"/>
  </r>
  <r>
    <x v="272"/>
    <s v="Karpattu Sharma"/>
    <x v="16"/>
    <n v="3"/>
    <n v="682.5"/>
    <n v="2047.5"/>
    <n v="648.9"/>
    <n v="1946.6999999999998"/>
    <n v="100.80000000000018"/>
    <x v="38"/>
  </r>
  <r>
    <x v="272"/>
    <s v="Karpattu Sharma"/>
    <x v="17"/>
    <n v="2"/>
    <n v="780"/>
    <n v="1560"/>
    <n v="741.59999999999991"/>
    <n v="1483.1999999999998"/>
    <n v="76.800000000000182"/>
    <x v="38"/>
  </r>
  <r>
    <x v="272"/>
    <s v="Karpattu Sharma"/>
    <x v="10"/>
    <n v="1"/>
    <n v="474.3"/>
    <n v="474.3"/>
    <n v="451.8"/>
    <n v="451.8"/>
    <n v="22.5"/>
    <x v="38"/>
  </r>
  <r>
    <x v="273"/>
    <s v="Raunak Raushan Furniture"/>
    <x v="2"/>
    <n v="25"/>
    <n v="632.40000000000009"/>
    <n v="15810.000000000002"/>
    <n v="602.40000000000009"/>
    <n v="15060.000000000002"/>
    <n v="750"/>
    <x v="38"/>
  </r>
  <r>
    <x v="273"/>
    <s v="Raunak Raushan Furniture"/>
    <x v="17"/>
    <n v="10"/>
    <n v="780"/>
    <n v="7800"/>
    <n v="741.59999999999991"/>
    <n v="7415.9999999999991"/>
    <n v="384.00000000000091"/>
    <x v="38"/>
  </r>
  <r>
    <x v="273"/>
    <s v="Raunak Raushan Furniture"/>
    <x v="19"/>
    <n v="25"/>
    <n v="428.40000000000003"/>
    <n v="10710"/>
    <n v="408"/>
    <n v="10200"/>
    <n v="510"/>
    <x v="38"/>
  </r>
  <r>
    <x v="273"/>
    <s v="Raunak Raushan Furniture"/>
    <x v="11"/>
    <n v="20"/>
    <n v="1142.4000000000001"/>
    <n v="22848"/>
    <n v="1087.1999999999998"/>
    <n v="21743.999999999996"/>
    <n v="1104.0000000000036"/>
    <x v="38"/>
  </r>
  <r>
    <x v="273"/>
    <s v="Raunak Raushan Furniture"/>
    <x v="14"/>
    <n v="10"/>
    <n v="957.59999999999991"/>
    <n v="9576"/>
    <n v="912"/>
    <n v="9120"/>
    <n v="456"/>
    <x v="38"/>
  </r>
  <r>
    <x v="273"/>
    <s v="Kushwaha Furniture"/>
    <x v="1"/>
    <n v="10"/>
    <n v="1276.8"/>
    <n v="12768"/>
    <n v="1216"/>
    <n v="12160"/>
    <n v="608"/>
    <x v="38"/>
  </r>
  <r>
    <x v="273"/>
    <s v="Kushwaha Furniture"/>
    <x v="7"/>
    <n v="5"/>
    <n v="1040"/>
    <n v="5200"/>
    <n v="988.8"/>
    <n v="4944"/>
    <n v="256"/>
    <x v="38"/>
  </r>
  <r>
    <x v="274"/>
    <s v="Sadguru Plywood"/>
    <x v="7"/>
    <n v="20"/>
    <n v="1040"/>
    <n v="20800"/>
    <n v="988.8"/>
    <n v="19776"/>
    <n v="1024"/>
    <x v="39"/>
  </r>
  <r>
    <x v="274"/>
    <s v="Sadguru Plywood"/>
    <x v="6"/>
    <n v="5"/>
    <n v="910"/>
    <n v="4550"/>
    <n v="865.19999999999993"/>
    <n v="4326"/>
    <n v="224"/>
    <x v="39"/>
  </r>
  <r>
    <x v="274"/>
    <s v="Sadguru Plywood"/>
    <x v="16"/>
    <n v="10"/>
    <n v="682.5"/>
    <n v="6825"/>
    <n v="648.9"/>
    <n v="6489"/>
    <n v="336"/>
    <x v="39"/>
  </r>
  <r>
    <x v="274"/>
    <s v="Sadguru Plywood"/>
    <x v="23"/>
    <n v="5"/>
    <n v="585"/>
    <n v="2925"/>
    <n v="556.19999999999993"/>
    <n v="2780.9999999999995"/>
    <n v="144.00000000000045"/>
    <x v="39"/>
  </r>
  <r>
    <x v="274"/>
    <s v="Sadguru Plywood"/>
    <x v="3"/>
    <n v="60"/>
    <n v="843.2"/>
    <n v="50592"/>
    <n v="803.2"/>
    <n v="48192"/>
    <n v="2400"/>
    <x v="39"/>
  </r>
  <r>
    <x v="274"/>
    <s v="Sadguru Plywood"/>
    <x v="2"/>
    <n v="75"/>
    <n v="632.40000000000009"/>
    <n v="47430.000000000007"/>
    <n v="602.40000000000009"/>
    <n v="45180.000000000007"/>
    <n v="2250"/>
    <x v="39"/>
  </r>
  <r>
    <x v="274"/>
    <s v="Sadguru Plywood"/>
    <x v="10"/>
    <n v="20"/>
    <n v="474.3"/>
    <n v="9486"/>
    <n v="451.8"/>
    <n v="9036"/>
    <n v="450"/>
    <x v="39"/>
  </r>
  <r>
    <x v="274"/>
    <s v="Sadguru Plywood"/>
    <x v="11"/>
    <n v="5"/>
    <n v="1142.4000000000001"/>
    <n v="5712"/>
    <n v="1087.1999999999998"/>
    <n v="5435.9999999999991"/>
    <n v="276.00000000000091"/>
    <x v="39"/>
  </r>
  <r>
    <x v="274"/>
    <s v="Abhishek Sharma"/>
    <x v="19"/>
    <n v="10"/>
    <n v="428.40000000000003"/>
    <n v="4284"/>
    <n v="408"/>
    <n v="4080"/>
    <n v="204"/>
    <x v="39"/>
  </r>
  <r>
    <x v="274"/>
    <s v="Abhishek Sharma"/>
    <x v="20"/>
    <n v="5"/>
    <n v="499.80000000000007"/>
    <n v="2499.0000000000005"/>
    <n v="476"/>
    <n v="2380"/>
    <n v="119.00000000000045"/>
    <x v="39"/>
  </r>
  <r>
    <x v="274"/>
    <s v="Abhishek Sharma"/>
    <x v="10"/>
    <n v="10"/>
    <n v="474.3"/>
    <n v="4743"/>
    <n v="451.8"/>
    <n v="4518"/>
    <n v="225"/>
    <x v="39"/>
  </r>
  <r>
    <x v="274"/>
    <s v="Abhishek Sharma"/>
    <x v="17"/>
    <n v="10"/>
    <n v="780"/>
    <n v="7800"/>
    <n v="741.59999999999991"/>
    <n v="7415.9999999999991"/>
    <n v="384.00000000000091"/>
    <x v="39"/>
  </r>
  <r>
    <x v="274"/>
    <s v="Abhishek Sharma"/>
    <x v="7"/>
    <n v="5"/>
    <n v="1040"/>
    <n v="5200"/>
    <n v="988.8"/>
    <n v="4944"/>
    <n v="256"/>
    <x v="39"/>
  </r>
  <r>
    <x v="274"/>
    <s v="Abhishek Sharma"/>
    <x v="21"/>
    <n v="10"/>
    <n v="718.19999999999993"/>
    <n v="7181.9999999999991"/>
    <n v="684"/>
    <n v="6840"/>
    <n v="341.99999999999909"/>
    <x v="39"/>
  </r>
  <r>
    <x v="274"/>
    <s v="Abhishek Sharma"/>
    <x v="1"/>
    <n v="10"/>
    <n v="1276.8"/>
    <n v="12768"/>
    <n v="1216"/>
    <n v="12160"/>
    <n v="608"/>
    <x v="39"/>
  </r>
  <r>
    <x v="275"/>
    <s v="Dhanuka Plywood"/>
    <x v="0"/>
    <n v="30"/>
    <n v="1523.2"/>
    <n v="45696"/>
    <n v="1449.6"/>
    <n v="43488"/>
    <n v="2208"/>
    <x v="39"/>
  </r>
  <r>
    <x v="275"/>
    <s v="Kushwaha Furniture"/>
    <x v="21"/>
    <n v="4"/>
    <n v="718.19999999999993"/>
    <n v="2872.7999999999997"/>
    <n v="684"/>
    <n v="2736"/>
    <n v="136.79999999999973"/>
    <x v="39"/>
  </r>
  <r>
    <x v="275"/>
    <s v="Kushwaha Furniture"/>
    <x v="17"/>
    <n v="1"/>
    <n v="780"/>
    <n v="780"/>
    <n v="741.59999999999991"/>
    <n v="741.59999999999991"/>
    <n v="38.400000000000091"/>
    <x v="39"/>
  </r>
  <r>
    <x v="275"/>
    <s v="Kushwaha Furniture"/>
    <x v="2"/>
    <n v="5"/>
    <n v="632.40000000000009"/>
    <n v="3162.0000000000005"/>
    <n v="602.40000000000009"/>
    <n v="3012.0000000000005"/>
    <n v="150"/>
    <x v="39"/>
  </r>
  <r>
    <x v="275"/>
    <s v="Kushwaha Furniture"/>
    <x v="14"/>
    <n v="1"/>
    <n v="957.59999999999991"/>
    <n v="957.59999999999991"/>
    <n v="912"/>
    <n v="912"/>
    <n v="45.599999999999909"/>
    <x v="39"/>
  </r>
  <r>
    <x v="275"/>
    <s v="Kushwaha Furniture"/>
    <x v="23"/>
    <n v="1"/>
    <n v="585"/>
    <n v="585"/>
    <n v="556.19999999999993"/>
    <n v="556.19999999999993"/>
    <n v="28.800000000000068"/>
    <x v="39"/>
  </r>
  <r>
    <x v="276"/>
    <s v="Dhanuka Plywood"/>
    <x v="0"/>
    <n v="20"/>
    <n v="1523.2"/>
    <n v="30464"/>
    <n v="1449.6"/>
    <n v="28992"/>
    <n v="1472"/>
    <x v="39"/>
  </r>
  <r>
    <x v="276"/>
    <s v="Dhanuka Plywood"/>
    <x v="4"/>
    <n v="50"/>
    <n v="571.20000000000005"/>
    <n v="28560.000000000004"/>
    <n v="544"/>
    <n v="27200"/>
    <n v="1360.0000000000036"/>
    <x v="39"/>
  </r>
  <r>
    <x v="276"/>
    <s v="Dhanuka Plywood"/>
    <x v="4"/>
    <n v="30"/>
    <n v="571.20000000000005"/>
    <n v="17136"/>
    <n v="544"/>
    <n v="16320"/>
    <n v="816"/>
    <x v="39"/>
  </r>
  <r>
    <x v="276"/>
    <s v="Dhanuka Plywood"/>
    <x v="22"/>
    <n v="10"/>
    <n v="374.85"/>
    <n v="3748.5"/>
    <n v="357"/>
    <n v="3570"/>
    <n v="178.5"/>
    <x v="39"/>
  </r>
  <r>
    <x v="276"/>
    <s v="Dhanuka Plywood"/>
    <x v="19"/>
    <n v="30"/>
    <n v="428.40000000000003"/>
    <n v="12852.000000000002"/>
    <n v="408"/>
    <n v="12240"/>
    <n v="612.00000000000182"/>
    <x v="39"/>
  </r>
  <r>
    <x v="276"/>
    <s v="Dhanuka Plywood"/>
    <x v="17"/>
    <n v="40"/>
    <n v="780"/>
    <n v="31200"/>
    <n v="741.59999999999991"/>
    <n v="29663.999999999996"/>
    <n v="1536.0000000000036"/>
    <x v="39"/>
  </r>
  <r>
    <x v="276"/>
    <s v="Dhanuka Plywood"/>
    <x v="23"/>
    <n v="25"/>
    <n v="585"/>
    <n v="14625"/>
    <n v="556.19999999999993"/>
    <n v="13904.999999999998"/>
    <n v="720.00000000000182"/>
    <x v="39"/>
  </r>
  <r>
    <x v="276"/>
    <s v="Dhanuka Plywood"/>
    <x v="9"/>
    <n v="10"/>
    <n v="553.35"/>
    <n v="5533.5"/>
    <n v="527.1"/>
    <n v="5271"/>
    <n v="262.5"/>
    <x v="39"/>
  </r>
  <r>
    <x v="276"/>
    <s v="Dhanuka Plywood"/>
    <x v="10"/>
    <n v="30"/>
    <n v="474.3"/>
    <n v="14229"/>
    <n v="451.8"/>
    <n v="13554"/>
    <n v="675"/>
    <x v="39"/>
  </r>
  <r>
    <x v="277"/>
    <s v="Sharma Hardware"/>
    <x v="14"/>
    <n v="10"/>
    <n v="957.59999999999991"/>
    <n v="9576"/>
    <n v="912"/>
    <n v="9120"/>
    <n v="456"/>
    <x v="39"/>
  </r>
  <r>
    <x v="277"/>
    <s v="Sharma Hardware"/>
    <x v="7"/>
    <n v="10"/>
    <n v="1040"/>
    <n v="10400"/>
    <n v="988.8"/>
    <n v="9888"/>
    <n v="512"/>
    <x v="39"/>
  </r>
  <r>
    <x v="277"/>
    <s v="Sharma Hardware"/>
    <x v="4"/>
    <n v="5"/>
    <n v="571.20000000000005"/>
    <n v="2856"/>
    <n v="544"/>
    <n v="2720"/>
    <n v="136"/>
    <x v="39"/>
  </r>
  <r>
    <x v="277"/>
    <s v="Sharma Hardware"/>
    <x v="19"/>
    <n v="15"/>
    <n v="428.40000000000003"/>
    <n v="6426.0000000000009"/>
    <n v="408"/>
    <n v="6120"/>
    <n v="306.00000000000091"/>
    <x v="39"/>
  </r>
  <r>
    <x v="277"/>
    <s v="Sharma Hardware"/>
    <x v="13"/>
    <n v="15"/>
    <n v="321.3"/>
    <n v="4819.5"/>
    <n v="306"/>
    <n v="4590"/>
    <n v="229.5"/>
    <x v="39"/>
  </r>
  <r>
    <x v="277"/>
    <s v="Sharma Hardware"/>
    <x v="14"/>
    <n v="10"/>
    <n v="957.59999999999991"/>
    <n v="9576"/>
    <n v="912"/>
    <n v="9120"/>
    <n v="456"/>
    <x v="39"/>
  </r>
  <r>
    <x v="277"/>
    <s v="Sharma Hardware"/>
    <x v="21"/>
    <n v="10"/>
    <n v="718.19999999999993"/>
    <n v="7181.9999999999991"/>
    <n v="684"/>
    <n v="6840"/>
    <n v="341.99999999999909"/>
    <x v="39"/>
  </r>
  <r>
    <x v="277"/>
    <s v="Sharma Hardware"/>
    <x v="17"/>
    <n v="10"/>
    <n v="780"/>
    <n v="7800"/>
    <n v="741.59999999999991"/>
    <n v="7415.9999999999991"/>
    <n v="384.00000000000091"/>
    <x v="39"/>
  </r>
  <r>
    <x v="277"/>
    <s v="Ramesh Singh"/>
    <x v="4"/>
    <n v="10"/>
    <n v="571.20000000000005"/>
    <n v="5712"/>
    <n v="544"/>
    <n v="5440"/>
    <n v="272"/>
    <x v="39"/>
  </r>
  <r>
    <x v="277"/>
    <s v="Ramesh Singh"/>
    <x v="18"/>
    <n v="4"/>
    <n v="837.9"/>
    <n v="3351.6"/>
    <n v="798"/>
    <n v="3192"/>
    <n v="159.59999999999991"/>
    <x v="39"/>
  </r>
  <r>
    <x v="277"/>
    <s v="Ramesh Singh"/>
    <x v="2"/>
    <n v="15"/>
    <n v="632.40000000000009"/>
    <n v="9486.0000000000018"/>
    <n v="602.40000000000009"/>
    <n v="9036.0000000000018"/>
    <n v="450"/>
    <x v="39"/>
  </r>
  <r>
    <x v="278"/>
    <s v="Sainik Plywood"/>
    <x v="0"/>
    <n v="40"/>
    <n v="1523.2"/>
    <n v="60928"/>
    <n v="1449.6"/>
    <n v="57984"/>
    <n v="2944"/>
    <x v="39"/>
  </r>
  <r>
    <x v="278"/>
    <s v="Sainik Plywood"/>
    <x v="11"/>
    <n v="20"/>
    <n v="1142.4000000000001"/>
    <n v="22848"/>
    <n v="1087.1999999999998"/>
    <n v="21743.999999999996"/>
    <n v="1104.0000000000036"/>
    <x v="39"/>
  </r>
  <r>
    <x v="278"/>
    <s v="Sainik Plywood"/>
    <x v="17"/>
    <n v="30"/>
    <n v="780"/>
    <n v="23400"/>
    <n v="741.59999999999991"/>
    <n v="22247.999999999996"/>
    <n v="1152.0000000000036"/>
    <x v="39"/>
  </r>
  <r>
    <x v="278"/>
    <s v="Sainik Plywood"/>
    <x v="23"/>
    <n v="25"/>
    <n v="585"/>
    <n v="14625"/>
    <n v="556.19999999999993"/>
    <n v="13904.999999999998"/>
    <n v="720.00000000000182"/>
    <x v="39"/>
  </r>
  <r>
    <x v="278"/>
    <s v="Pandey Plywood"/>
    <x v="13"/>
    <n v="25"/>
    <n v="321.3"/>
    <n v="8032.5"/>
    <n v="306"/>
    <n v="7650"/>
    <n v="382.5"/>
    <x v="39"/>
  </r>
  <r>
    <x v="278"/>
    <s v="Pandey Plywood"/>
    <x v="23"/>
    <n v="20"/>
    <n v="585"/>
    <n v="11700"/>
    <n v="556.19999999999993"/>
    <n v="11123.999999999998"/>
    <n v="576.00000000000182"/>
    <x v="39"/>
  </r>
  <r>
    <x v="278"/>
    <s v="Pandey Plywood"/>
    <x v="10"/>
    <n v="10"/>
    <n v="474.3"/>
    <n v="4743"/>
    <n v="451.8"/>
    <n v="4518"/>
    <n v="225"/>
    <x v="39"/>
  </r>
  <r>
    <x v="278"/>
    <s v="Pandey Plywood"/>
    <x v="21"/>
    <n v="13"/>
    <n v="718.19999999999993"/>
    <n v="9336.5999999999985"/>
    <n v="684"/>
    <n v="8892"/>
    <n v="444.59999999999854"/>
    <x v="39"/>
  </r>
  <r>
    <x v="278"/>
    <s v="Pandey Plywood"/>
    <x v="12"/>
    <n v="2"/>
    <n v="856.80000000000007"/>
    <n v="1713.6000000000001"/>
    <n v="815.4"/>
    <n v="1630.8"/>
    <n v="82.800000000000182"/>
    <x v="39"/>
  </r>
  <r>
    <x v="279"/>
    <s v="Ajay Plywood"/>
    <x v="4"/>
    <n v="30"/>
    <n v="571.20000000000005"/>
    <n v="17136"/>
    <n v="544"/>
    <n v="16320"/>
    <n v="816"/>
    <x v="39"/>
  </r>
  <r>
    <x v="279"/>
    <s v="Ajay Plywood"/>
    <x v="19"/>
    <n v="25"/>
    <n v="428.40000000000003"/>
    <n v="10710"/>
    <n v="408"/>
    <n v="10200"/>
    <n v="510"/>
    <x v="39"/>
  </r>
  <r>
    <x v="279"/>
    <s v="Ajay Plywood"/>
    <x v="20"/>
    <n v="20"/>
    <n v="499.80000000000007"/>
    <n v="9996.0000000000018"/>
    <n v="476"/>
    <n v="9520"/>
    <n v="476.00000000000182"/>
    <x v="39"/>
  </r>
  <r>
    <x v="279"/>
    <s v="Ajay Plywood"/>
    <x v="23"/>
    <n v="24"/>
    <n v="585"/>
    <n v="14040"/>
    <n v="556.19999999999993"/>
    <n v="13348.8"/>
    <n v="691.20000000000073"/>
    <x v="39"/>
  </r>
  <r>
    <x v="279"/>
    <s v="Ajay Plywood"/>
    <x v="3"/>
    <n v="10"/>
    <n v="843.2"/>
    <n v="8432"/>
    <n v="803.2"/>
    <n v="8032"/>
    <n v="400"/>
    <x v="39"/>
  </r>
  <r>
    <x v="279"/>
    <s v="Ajay Plywood"/>
    <x v="0"/>
    <n v="5"/>
    <n v="1523.2"/>
    <n v="7616"/>
    <n v="1449.6"/>
    <n v="7248"/>
    <n v="368"/>
    <x v="39"/>
  </r>
  <r>
    <x v="279"/>
    <s v="Kisan Plywood"/>
    <x v="2"/>
    <n v="10"/>
    <n v="632.40000000000009"/>
    <n v="6324.0000000000009"/>
    <n v="602.40000000000009"/>
    <n v="6024.0000000000009"/>
    <n v="300"/>
    <x v="39"/>
  </r>
  <r>
    <x v="279"/>
    <s v="Kisan Plywood"/>
    <x v="10"/>
    <n v="3"/>
    <n v="474.3"/>
    <n v="1422.9"/>
    <n v="451.8"/>
    <n v="1355.4"/>
    <n v="67.5"/>
    <x v="39"/>
  </r>
  <r>
    <x v="280"/>
    <s v="Abhishek Sharma"/>
    <x v="7"/>
    <n v="10"/>
    <n v="1040"/>
    <n v="10400"/>
    <n v="988.8"/>
    <n v="9888"/>
    <n v="512"/>
    <x v="39"/>
  </r>
  <r>
    <x v="280"/>
    <s v="Abhishek Sharma"/>
    <x v="17"/>
    <n v="10"/>
    <n v="780"/>
    <n v="7800"/>
    <n v="741.59999999999991"/>
    <n v="7415.9999999999991"/>
    <n v="384.00000000000091"/>
    <x v="39"/>
  </r>
  <r>
    <x v="280"/>
    <s v="Abhishek Sharma"/>
    <x v="23"/>
    <n v="5"/>
    <n v="585"/>
    <n v="2925"/>
    <n v="556.19999999999993"/>
    <n v="2780.9999999999995"/>
    <n v="144.00000000000045"/>
    <x v="39"/>
  </r>
  <r>
    <x v="280"/>
    <s v="Abhishek Sharma"/>
    <x v="21"/>
    <n v="2"/>
    <n v="718.19999999999993"/>
    <n v="1436.3999999999999"/>
    <n v="684"/>
    <n v="1368"/>
    <n v="68.399999999999864"/>
    <x v="39"/>
  </r>
  <r>
    <x v="280"/>
    <s v="Abhishek Sharma"/>
    <x v="13"/>
    <n v="7"/>
    <n v="321.3"/>
    <n v="2249.1"/>
    <n v="306"/>
    <n v="2142"/>
    <n v="107.09999999999991"/>
    <x v="39"/>
  </r>
  <r>
    <x v="280"/>
    <s v="Kushwaha Furniture"/>
    <x v="1"/>
    <n v="5"/>
    <n v="1276.8"/>
    <n v="6384"/>
    <n v="1216"/>
    <n v="6080"/>
    <n v="304"/>
    <x v="39"/>
  </r>
  <r>
    <x v="280"/>
    <s v="Kushwaha Furniture"/>
    <x v="4"/>
    <n v="5"/>
    <n v="571.20000000000005"/>
    <n v="2856"/>
    <n v="544"/>
    <n v="2720"/>
    <n v="136"/>
    <x v="39"/>
  </r>
  <r>
    <x v="280"/>
    <s v="Kushwaha Furniture"/>
    <x v="23"/>
    <n v="5"/>
    <n v="585"/>
    <n v="2925"/>
    <n v="556.19999999999993"/>
    <n v="2780.9999999999995"/>
    <n v="144.00000000000045"/>
    <x v="39"/>
  </r>
  <r>
    <x v="281"/>
    <s v="Art Wood Gallery"/>
    <x v="0"/>
    <n v="7"/>
    <n v="1523.2"/>
    <n v="10662.4"/>
    <n v="1449.6"/>
    <n v="10147.199999999999"/>
    <n v="515.20000000000073"/>
    <x v="40"/>
  </r>
  <r>
    <x v="281"/>
    <s v="Art Wood Gallery"/>
    <x v="17"/>
    <n v="4"/>
    <n v="780"/>
    <n v="3120"/>
    <n v="741.59999999999991"/>
    <n v="2966.3999999999996"/>
    <n v="153.60000000000036"/>
    <x v="40"/>
  </r>
  <r>
    <x v="281"/>
    <s v="Art Wood Gallery"/>
    <x v="7"/>
    <n v="2"/>
    <n v="1040"/>
    <n v="2080"/>
    <n v="988.8"/>
    <n v="1977.6"/>
    <n v="102.40000000000009"/>
    <x v="40"/>
  </r>
  <r>
    <x v="281"/>
    <s v="Bharat Plywood"/>
    <x v="1"/>
    <n v="10"/>
    <n v="1276.8"/>
    <n v="12768"/>
    <n v="1216"/>
    <n v="12160"/>
    <n v="608"/>
    <x v="40"/>
  </r>
  <r>
    <x v="281"/>
    <s v="Bharat Plywood"/>
    <x v="14"/>
    <n v="8"/>
    <n v="957.59999999999991"/>
    <n v="7660.7999999999993"/>
    <n v="912"/>
    <n v="7296"/>
    <n v="364.79999999999927"/>
    <x v="40"/>
  </r>
  <r>
    <x v="281"/>
    <s v="Bharat Plywood"/>
    <x v="2"/>
    <n v="10"/>
    <n v="632.40000000000009"/>
    <n v="6324.0000000000009"/>
    <n v="602.40000000000009"/>
    <n v="6024.0000000000009"/>
    <n v="300"/>
    <x v="40"/>
  </r>
  <r>
    <x v="281"/>
    <s v="Bharat Plywood"/>
    <x v="17"/>
    <n v="5"/>
    <n v="780"/>
    <n v="3900"/>
    <n v="741.59999999999991"/>
    <n v="3707.9999999999995"/>
    <n v="192.00000000000045"/>
    <x v="40"/>
  </r>
  <r>
    <x v="282"/>
    <s v="Ria Medical"/>
    <x v="1"/>
    <n v="10"/>
    <n v="1276.8"/>
    <n v="12768"/>
    <n v="1216"/>
    <n v="12160"/>
    <n v="608"/>
    <x v="40"/>
  </r>
  <r>
    <x v="282"/>
    <s v="Ria Medical"/>
    <x v="3"/>
    <n v="4"/>
    <n v="843.2"/>
    <n v="3372.8"/>
    <n v="803.2"/>
    <n v="3212.8"/>
    <n v="160"/>
    <x v="40"/>
  </r>
  <r>
    <x v="282"/>
    <s v="Karpattu Sharma"/>
    <x v="16"/>
    <n v="3"/>
    <n v="682.5"/>
    <n v="2047.5"/>
    <n v="648.9"/>
    <n v="1946.6999999999998"/>
    <n v="100.80000000000018"/>
    <x v="40"/>
  </r>
  <r>
    <x v="282"/>
    <s v="Karpattu Sharma"/>
    <x v="17"/>
    <n v="4"/>
    <n v="780"/>
    <n v="3120"/>
    <n v="741.59999999999991"/>
    <n v="2966.3999999999996"/>
    <n v="153.60000000000036"/>
    <x v="40"/>
  </r>
  <r>
    <x v="282"/>
    <s v="Karpattu Sharma"/>
    <x v="10"/>
    <n v="5"/>
    <n v="474.3"/>
    <n v="2371.5"/>
    <n v="451.8"/>
    <n v="2259"/>
    <n v="112.5"/>
    <x v="40"/>
  </r>
  <r>
    <x v="282"/>
    <s v="Munna Sharma"/>
    <x v="10"/>
    <n v="5"/>
    <n v="474.3"/>
    <n v="2371.5"/>
    <n v="451.8"/>
    <n v="2259"/>
    <n v="112.5"/>
    <x v="40"/>
  </r>
  <r>
    <x v="282"/>
    <s v="Munna Sharma"/>
    <x v="7"/>
    <n v="5"/>
    <n v="1040"/>
    <n v="5200"/>
    <n v="988.8"/>
    <n v="4944"/>
    <n v="256"/>
    <x v="40"/>
  </r>
  <r>
    <x v="283"/>
    <s v="Yash Furniture"/>
    <x v="19"/>
    <n v="8"/>
    <n v="428.40000000000003"/>
    <n v="3427.2000000000003"/>
    <n v="408"/>
    <n v="3264"/>
    <n v="163.20000000000027"/>
    <x v="40"/>
  </r>
  <r>
    <x v="283"/>
    <s v="Yash Furniture"/>
    <x v="22"/>
    <n v="4"/>
    <n v="374.85"/>
    <n v="1499.4"/>
    <n v="357"/>
    <n v="1428"/>
    <n v="71.400000000000091"/>
    <x v="40"/>
  </r>
  <r>
    <x v="283"/>
    <s v="Yash Furniture"/>
    <x v="2"/>
    <n v="5"/>
    <n v="632.40000000000009"/>
    <n v="3162.0000000000005"/>
    <n v="602.40000000000009"/>
    <n v="3012.0000000000005"/>
    <n v="150"/>
    <x v="40"/>
  </r>
  <r>
    <x v="283"/>
    <s v="Yash Furniture"/>
    <x v="14"/>
    <n v="5"/>
    <n v="957.59999999999991"/>
    <n v="4788"/>
    <n v="912"/>
    <n v="4560"/>
    <n v="228"/>
    <x v="40"/>
  </r>
  <r>
    <x v="283"/>
    <s v="Yash Furniture"/>
    <x v="17"/>
    <n v="2"/>
    <n v="780"/>
    <n v="1560"/>
    <n v="741.59999999999991"/>
    <n v="1483.1999999999998"/>
    <n v="76.800000000000182"/>
    <x v="40"/>
  </r>
  <r>
    <x v="283"/>
    <s v="Kisan Plywood"/>
    <x v="1"/>
    <n v="15"/>
    <n v="1276.8"/>
    <n v="19152"/>
    <n v="1216"/>
    <n v="18240"/>
    <n v="912"/>
    <x v="40"/>
  </r>
  <r>
    <x v="283"/>
    <s v="Kisan Plywood"/>
    <x v="14"/>
    <n v="15"/>
    <n v="957.59999999999991"/>
    <n v="14363.999999999998"/>
    <n v="912"/>
    <n v="13680"/>
    <n v="683.99999999999818"/>
    <x v="40"/>
  </r>
  <r>
    <x v="283"/>
    <s v="Kisan Plywood"/>
    <x v="3"/>
    <n v="10"/>
    <n v="843.2"/>
    <n v="8432"/>
    <n v="803.2"/>
    <n v="8032"/>
    <n v="400"/>
    <x v="40"/>
  </r>
  <r>
    <x v="283"/>
    <s v="Kisan Plywood"/>
    <x v="17"/>
    <n v="5"/>
    <n v="780"/>
    <n v="3900"/>
    <n v="741.59999999999991"/>
    <n v="3707.9999999999995"/>
    <n v="192.00000000000045"/>
    <x v="40"/>
  </r>
  <r>
    <x v="284"/>
    <s v="Sharma Plywood"/>
    <x v="20"/>
    <n v="8"/>
    <n v="499.80000000000007"/>
    <n v="3998.4000000000005"/>
    <n v="476"/>
    <n v="3808"/>
    <n v="190.40000000000055"/>
    <x v="40"/>
  </r>
  <r>
    <x v="284"/>
    <s v="Sharma Plywood"/>
    <x v="17"/>
    <n v="10"/>
    <n v="780"/>
    <n v="7800"/>
    <n v="741.59999999999991"/>
    <n v="7415.9999999999991"/>
    <n v="384.00000000000091"/>
    <x v="40"/>
  </r>
  <r>
    <x v="284"/>
    <s v="Sharma Plywood"/>
    <x v="8"/>
    <n v="6"/>
    <n v="737.80000000000007"/>
    <n v="4426.8"/>
    <n v="702.80000000000007"/>
    <n v="4216.8"/>
    <n v="210"/>
    <x v="40"/>
  </r>
  <r>
    <x v="284"/>
    <s v="Sharma Plywood"/>
    <x v="5"/>
    <n v="8"/>
    <n v="1117.2"/>
    <n v="8937.6"/>
    <n v="1064"/>
    <n v="8512"/>
    <n v="425.60000000000036"/>
    <x v="40"/>
  </r>
  <r>
    <x v="284"/>
    <s v="Sharma Plywood"/>
    <x v="1"/>
    <n v="8"/>
    <n v="1276.8"/>
    <n v="10214.4"/>
    <n v="1216"/>
    <n v="9728"/>
    <n v="486.39999999999964"/>
    <x v="40"/>
  </r>
  <r>
    <x v="284"/>
    <s v="Sarwesham Upadhyay"/>
    <x v="1"/>
    <n v="20"/>
    <n v="1276.8"/>
    <n v="25536"/>
    <n v="1216"/>
    <n v="24320"/>
    <n v="1216"/>
    <x v="40"/>
  </r>
  <r>
    <x v="284"/>
    <s v="Sarwesham Upadhyay"/>
    <x v="7"/>
    <n v="10"/>
    <n v="1040"/>
    <n v="10400"/>
    <n v="988.8"/>
    <n v="9888"/>
    <n v="512"/>
    <x v="40"/>
  </r>
  <r>
    <x v="285"/>
    <s v="Sabnam Plywood"/>
    <x v="0"/>
    <n v="10"/>
    <n v="1523.2"/>
    <n v="15232"/>
    <n v="1449.6"/>
    <n v="14496"/>
    <n v="736"/>
    <x v="40"/>
  </r>
  <r>
    <x v="285"/>
    <s v="Sabnam Plywood"/>
    <x v="7"/>
    <n v="3"/>
    <n v="1040"/>
    <n v="3120"/>
    <n v="988.8"/>
    <n v="2966.3999999999996"/>
    <n v="153.60000000000036"/>
    <x v="40"/>
  </r>
  <r>
    <x v="285"/>
    <s v="Satendra Sharma"/>
    <x v="7"/>
    <n v="2"/>
    <n v="1040"/>
    <n v="2080"/>
    <n v="988.8"/>
    <n v="1977.6"/>
    <n v="102.40000000000009"/>
    <x v="40"/>
  </r>
  <r>
    <x v="285"/>
    <s v="Satendra Sharma"/>
    <x v="17"/>
    <n v="1"/>
    <n v="780"/>
    <n v="780"/>
    <n v="741.59999999999991"/>
    <n v="741.59999999999991"/>
    <n v="38.400000000000091"/>
    <x v="40"/>
  </r>
  <r>
    <x v="285"/>
    <s v="Kushwaha Furniture"/>
    <x v="7"/>
    <n v="4"/>
    <n v="1040"/>
    <n v="4160"/>
    <n v="988.8"/>
    <n v="3955.2"/>
    <n v="204.80000000000018"/>
    <x v="40"/>
  </r>
  <r>
    <x v="285"/>
    <s v="Kushwaha Furniture"/>
    <x v="3"/>
    <n v="5"/>
    <n v="843.2"/>
    <n v="4216"/>
    <n v="803.2"/>
    <n v="4016"/>
    <n v="200"/>
    <x v="40"/>
  </r>
  <r>
    <x v="285"/>
    <s v="Kushwaha Furniture"/>
    <x v="13"/>
    <n v="5"/>
    <n v="321.3"/>
    <n v="1606.5"/>
    <n v="306"/>
    <n v="1530"/>
    <n v="76.5"/>
    <x v="40"/>
  </r>
  <r>
    <x v="285"/>
    <s v="Kushwaha Furniture"/>
    <x v="12"/>
    <n v="1"/>
    <n v="856.80000000000007"/>
    <n v="856.80000000000007"/>
    <n v="815.4"/>
    <n v="815.4"/>
    <n v="41.400000000000091"/>
    <x v="40"/>
  </r>
  <r>
    <x v="286"/>
    <s v="Ajay Plywood"/>
    <x v="8"/>
    <n v="14"/>
    <n v="737.80000000000007"/>
    <n v="10329.200000000001"/>
    <n v="702.80000000000007"/>
    <n v="9839.2000000000007"/>
    <n v="490"/>
    <x v="40"/>
  </r>
  <r>
    <x v="286"/>
    <s v="Ajay Plywood"/>
    <x v="7"/>
    <n v="40"/>
    <n v="1040"/>
    <n v="41600"/>
    <n v="988.8"/>
    <n v="39552"/>
    <n v="2048"/>
    <x v="40"/>
  </r>
  <r>
    <x v="286"/>
    <s v="Ajay Plywood"/>
    <x v="14"/>
    <n v="20"/>
    <n v="957.59999999999991"/>
    <n v="19152"/>
    <n v="912"/>
    <n v="18240"/>
    <n v="912"/>
    <x v="40"/>
  </r>
  <r>
    <x v="286"/>
    <s v="Ajay Plywood"/>
    <x v="1"/>
    <n v="6"/>
    <n v="1276.8"/>
    <n v="7660.7999999999993"/>
    <n v="1216"/>
    <n v="7296"/>
    <n v="364.79999999999927"/>
    <x v="40"/>
  </r>
  <r>
    <x v="286"/>
    <s v="Ajay Plywood"/>
    <x v="18"/>
    <n v="10"/>
    <n v="837.9"/>
    <n v="8379"/>
    <n v="798"/>
    <n v="7980"/>
    <n v="399"/>
    <x v="40"/>
  </r>
  <r>
    <x v="286"/>
    <s v="Ajay Plywood"/>
    <x v="21"/>
    <n v="10"/>
    <n v="718.19999999999993"/>
    <n v="7181.9999999999991"/>
    <n v="684"/>
    <n v="6840"/>
    <n v="341.99999999999909"/>
    <x v="40"/>
  </r>
  <r>
    <x v="286"/>
    <s v="Ajay Plywood"/>
    <x v="4"/>
    <n v="10"/>
    <n v="571.20000000000005"/>
    <n v="5712"/>
    <n v="544"/>
    <n v="5440"/>
    <n v="272"/>
    <x v="40"/>
  </r>
  <r>
    <x v="286"/>
    <s v="Raunak Raushan Furniture"/>
    <x v="0"/>
    <n v="20"/>
    <n v="1523.2"/>
    <n v="30464"/>
    <n v="1449.6"/>
    <n v="28992"/>
    <n v="1472"/>
    <x v="40"/>
  </r>
  <r>
    <x v="286"/>
    <s v="Raunak Raushan Furniture"/>
    <x v="15"/>
    <n v="10"/>
    <n v="999.6"/>
    <n v="9996"/>
    <n v="951.3"/>
    <n v="9513"/>
    <n v="483"/>
    <x v="40"/>
  </r>
  <r>
    <x v="286"/>
    <s v="Raunak Raushan Furniture"/>
    <x v="12"/>
    <n v="30"/>
    <n v="856.80000000000007"/>
    <n v="25704.000000000004"/>
    <n v="815.4"/>
    <n v="24462"/>
    <n v="1242.0000000000036"/>
    <x v="40"/>
  </r>
  <r>
    <x v="286"/>
    <s v="Raunak Raushan Furniture"/>
    <x v="14"/>
    <n v="40"/>
    <n v="957.59999999999991"/>
    <n v="38304"/>
    <n v="912"/>
    <n v="36480"/>
    <n v="1824"/>
    <x v="40"/>
  </r>
  <r>
    <x v="286"/>
    <s v="Raunak Raushan Furniture"/>
    <x v="16"/>
    <n v="18"/>
    <n v="682.5"/>
    <n v="12285"/>
    <n v="648.9"/>
    <n v="11680.199999999999"/>
    <n v="604.80000000000109"/>
    <x v="40"/>
  </r>
  <r>
    <x v="286"/>
    <s v="Raunak Raushan Furniture"/>
    <x v="17"/>
    <n v="10"/>
    <n v="780"/>
    <n v="7800"/>
    <n v="741.59999999999991"/>
    <n v="7415.9999999999991"/>
    <n v="384.00000000000091"/>
    <x v="40"/>
  </r>
  <r>
    <x v="287"/>
    <s v="Sabnam Plywood"/>
    <x v="3"/>
    <n v="8"/>
    <n v="843.2"/>
    <n v="6745.6"/>
    <n v="803.2"/>
    <n v="6425.6"/>
    <n v="320"/>
    <x v="40"/>
  </r>
  <r>
    <x v="287"/>
    <s v="Sabnam Plywood"/>
    <x v="0"/>
    <n v="5"/>
    <n v="1523.2"/>
    <n v="7616"/>
    <n v="1449.6"/>
    <n v="7248"/>
    <n v="368"/>
    <x v="40"/>
  </r>
  <r>
    <x v="287"/>
    <s v="Sabnam Plywood"/>
    <x v="7"/>
    <n v="3"/>
    <n v="1040"/>
    <n v="3120"/>
    <n v="988.8"/>
    <n v="2966.3999999999996"/>
    <n v="153.60000000000036"/>
    <x v="40"/>
  </r>
  <r>
    <x v="287"/>
    <s v="Sabnam Plywood"/>
    <x v="6"/>
    <n v="3"/>
    <n v="910"/>
    <n v="2730"/>
    <n v="865.19999999999993"/>
    <n v="2595.6"/>
    <n v="134.40000000000009"/>
    <x v="40"/>
  </r>
  <r>
    <x v="287"/>
    <s v="Sabnam Plywood"/>
    <x v="3"/>
    <n v="5"/>
    <n v="843.2"/>
    <n v="4216"/>
    <n v="803.2"/>
    <n v="4016"/>
    <n v="200"/>
    <x v="40"/>
  </r>
  <r>
    <x v="288"/>
    <s v="Art Wood Gallery"/>
    <x v="15"/>
    <n v="8"/>
    <n v="999.6"/>
    <n v="7996.8"/>
    <n v="951.3"/>
    <n v="7610.4"/>
    <n v="386.40000000000055"/>
    <x v="41"/>
  </r>
  <r>
    <x v="288"/>
    <s v="Art Wood Gallery"/>
    <x v="6"/>
    <n v="2"/>
    <n v="910"/>
    <n v="1820"/>
    <n v="865.19999999999993"/>
    <n v="1730.3999999999999"/>
    <n v="89.600000000000136"/>
    <x v="41"/>
  </r>
  <r>
    <x v="288"/>
    <s v="Art Wood Gallery"/>
    <x v="7"/>
    <n v="2"/>
    <n v="1040"/>
    <n v="2080"/>
    <n v="988.8"/>
    <n v="1977.6"/>
    <n v="102.40000000000009"/>
    <x v="41"/>
  </r>
  <r>
    <x v="288"/>
    <s v="Art Wood Gallery"/>
    <x v="3"/>
    <n v="6"/>
    <n v="843.2"/>
    <n v="5059.2000000000007"/>
    <n v="803.2"/>
    <n v="4819.2000000000007"/>
    <n v="240"/>
    <x v="41"/>
  </r>
  <r>
    <x v="288"/>
    <s v="Art Wood Gallery"/>
    <x v="2"/>
    <n v="6"/>
    <n v="632.40000000000009"/>
    <n v="3794.4000000000005"/>
    <n v="602.40000000000009"/>
    <n v="3614.4000000000005"/>
    <n v="180"/>
    <x v="41"/>
  </r>
  <r>
    <x v="288"/>
    <s v="Ram Furniture"/>
    <x v="0"/>
    <n v="11"/>
    <n v="1523.2"/>
    <n v="16755.2"/>
    <n v="1449.6"/>
    <n v="15945.599999999999"/>
    <n v="809.60000000000218"/>
    <x v="41"/>
  </r>
  <r>
    <x v="288"/>
    <s v="Ram Furniture"/>
    <x v="3"/>
    <n v="8"/>
    <n v="843.2"/>
    <n v="6745.6"/>
    <n v="803.2"/>
    <n v="6425.6"/>
    <n v="320"/>
    <x v="41"/>
  </r>
  <r>
    <x v="288"/>
    <s v="Ram Furniture"/>
    <x v="4"/>
    <n v="10"/>
    <n v="571.20000000000005"/>
    <n v="5712"/>
    <n v="544"/>
    <n v="5440"/>
    <n v="272"/>
    <x v="41"/>
  </r>
  <r>
    <x v="289"/>
    <s v="Kushwaha Furniture"/>
    <x v="14"/>
    <n v="2"/>
    <n v="957.59999999999991"/>
    <n v="1915.1999999999998"/>
    <n v="912"/>
    <n v="1824"/>
    <n v="91.199999999999818"/>
    <x v="41"/>
  </r>
  <r>
    <x v="289"/>
    <s v="Kushwaha Furniture"/>
    <x v="2"/>
    <n v="5"/>
    <n v="632.40000000000009"/>
    <n v="3162.0000000000005"/>
    <n v="602.40000000000009"/>
    <n v="3012.0000000000005"/>
    <n v="150"/>
    <x v="41"/>
  </r>
  <r>
    <x v="289"/>
    <s v="Kushwaha Furniture"/>
    <x v="17"/>
    <n v="3"/>
    <n v="780"/>
    <n v="2340"/>
    <n v="741.59999999999991"/>
    <n v="2224.7999999999997"/>
    <n v="115.20000000000027"/>
    <x v="41"/>
  </r>
  <r>
    <x v="289"/>
    <s v="Kushwaha Furniture"/>
    <x v="7"/>
    <n v="2"/>
    <n v="1040"/>
    <n v="2080"/>
    <n v="988.8"/>
    <n v="1977.6"/>
    <n v="102.40000000000009"/>
    <x v="41"/>
  </r>
  <r>
    <x v="289"/>
    <s v="Ramesh Singh"/>
    <x v="14"/>
    <n v="20"/>
    <n v="957.59999999999991"/>
    <n v="19152"/>
    <n v="912"/>
    <n v="18240"/>
    <n v="912"/>
    <x v="41"/>
  </r>
  <r>
    <x v="289"/>
    <s v="Ramesh Singh"/>
    <x v="2"/>
    <n v="20"/>
    <n v="632.40000000000009"/>
    <n v="12648.000000000002"/>
    <n v="602.40000000000009"/>
    <n v="12048.000000000002"/>
    <n v="600"/>
    <x v="41"/>
  </r>
  <r>
    <x v="289"/>
    <s v="Ramesh Singh"/>
    <x v="4"/>
    <n v="10"/>
    <n v="571.20000000000005"/>
    <n v="5712"/>
    <n v="544"/>
    <n v="5440"/>
    <n v="272"/>
    <x v="41"/>
  </r>
  <r>
    <x v="290"/>
    <s v="Jyoti Furniture"/>
    <x v="17"/>
    <n v="10"/>
    <n v="780"/>
    <n v="7800"/>
    <n v="741.59999999999991"/>
    <n v="7415.9999999999991"/>
    <n v="384.00000000000091"/>
    <x v="41"/>
  </r>
  <r>
    <x v="290"/>
    <s v="Jyoti Furniture"/>
    <x v="10"/>
    <n v="3"/>
    <n v="474.3"/>
    <n v="1422.9"/>
    <n v="451.8"/>
    <n v="1355.4"/>
    <n v="67.5"/>
    <x v="41"/>
  </r>
  <r>
    <x v="290"/>
    <s v="Jyoti Furniture"/>
    <x v="3"/>
    <n v="4"/>
    <n v="843.2"/>
    <n v="3372.8"/>
    <n v="803.2"/>
    <n v="3212.8"/>
    <n v="160"/>
    <x v="41"/>
  </r>
  <r>
    <x v="290"/>
    <s v="Jyoti Furniture"/>
    <x v="2"/>
    <n v="6"/>
    <n v="632.40000000000009"/>
    <n v="3794.4000000000005"/>
    <n v="602.40000000000009"/>
    <n v="3614.4000000000005"/>
    <n v="180"/>
    <x v="41"/>
  </r>
  <r>
    <x v="290"/>
    <s v="Jyoti Furniture"/>
    <x v="10"/>
    <n v="2"/>
    <n v="474.3"/>
    <n v="948.6"/>
    <n v="451.8"/>
    <n v="903.6"/>
    <n v="45"/>
    <x v="41"/>
  </r>
  <r>
    <x v="290"/>
    <s v="Sanjay Rai"/>
    <x v="3"/>
    <n v="15"/>
    <n v="843.2"/>
    <n v="12648"/>
    <n v="803.2"/>
    <n v="12048"/>
    <n v="600"/>
    <x v="41"/>
  </r>
  <r>
    <x v="290"/>
    <s v="Sanjay Rai"/>
    <x v="4"/>
    <n v="3"/>
    <n v="571.20000000000005"/>
    <n v="1713.6000000000001"/>
    <n v="544"/>
    <n v="1632"/>
    <n v="81.600000000000136"/>
    <x v="41"/>
  </r>
  <r>
    <x v="291"/>
    <s v="Gupta Enterprises"/>
    <x v="3"/>
    <n v="10"/>
    <n v="843.2"/>
    <n v="8432"/>
    <n v="803.2"/>
    <n v="8032"/>
    <n v="400"/>
    <x v="41"/>
  </r>
  <r>
    <x v="291"/>
    <s v="Gupta Enterprises"/>
    <x v="10"/>
    <n v="15"/>
    <n v="474.3"/>
    <n v="7114.5"/>
    <n v="451.8"/>
    <n v="6777"/>
    <n v="337.5"/>
    <x v="41"/>
  </r>
  <r>
    <x v="291"/>
    <s v="Gupta Enterprises"/>
    <x v="2"/>
    <n v="5"/>
    <n v="632.40000000000009"/>
    <n v="3162.0000000000005"/>
    <n v="602.40000000000009"/>
    <n v="3012.0000000000005"/>
    <n v="150"/>
    <x v="41"/>
  </r>
  <r>
    <x v="291"/>
    <s v="Yash Furniture"/>
    <x v="14"/>
    <n v="5"/>
    <n v="957.59999999999991"/>
    <n v="4788"/>
    <n v="912"/>
    <n v="4560"/>
    <n v="228"/>
    <x v="41"/>
  </r>
  <r>
    <x v="291"/>
    <s v="Yash Furniture"/>
    <x v="21"/>
    <n v="4"/>
    <n v="718.19999999999993"/>
    <n v="2872.7999999999997"/>
    <n v="684"/>
    <n v="2736"/>
    <n v="136.79999999999973"/>
    <x v="41"/>
  </r>
  <r>
    <x v="291"/>
    <s v="Yash Furniture"/>
    <x v="19"/>
    <n v="10"/>
    <n v="428.40000000000003"/>
    <n v="4284"/>
    <n v="408"/>
    <n v="4080"/>
    <n v="204"/>
    <x v="41"/>
  </r>
  <r>
    <x v="291"/>
    <s v="Yash Furniture"/>
    <x v="2"/>
    <n v="2"/>
    <n v="632.40000000000009"/>
    <n v="1264.8000000000002"/>
    <n v="602.40000000000009"/>
    <n v="1204.8000000000002"/>
    <n v="60"/>
    <x v="41"/>
  </r>
  <r>
    <x v="292"/>
    <s v="Chandan Singh"/>
    <x v="21"/>
    <n v="6"/>
    <n v="718.19999999999993"/>
    <n v="4309.2"/>
    <n v="684"/>
    <n v="4104"/>
    <n v="205.19999999999982"/>
    <x v="41"/>
  </r>
  <r>
    <x v="292"/>
    <s v="Chandan Singh"/>
    <x v="16"/>
    <n v="2"/>
    <n v="682.5"/>
    <n v="1365"/>
    <n v="648.9"/>
    <n v="1297.8"/>
    <n v="67.200000000000045"/>
    <x v="41"/>
  </r>
  <r>
    <x v="292"/>
    <s v="Chandan Singh"/>
    <x v="17"/>
    <n v="12"/>
    <n v="780"/>
    <n v="9360"/>
    <n v="741.59999999999991"/>
    <n v="8899.1999999999989"/>
    <n v="460.80000000000109"/>
    <x v="41"/>
  </r>
  <r>
    <x v="292"/>
    <s v="Chandan Singh"/>
    <x v="10"/>
    <n v="12"/>
    <n v="474.3"/>
    <n v="5691.6"/>
    <n v="451.8"/>
    <n v="5421.6"/>
    <n v="270"/>
    <x v="41"/>
  </r>
  <r>
    <x v="292"/>
    <s v="Sabnam Plywood"/>
    <x v="4"/>
    <n v="12"/>
    <n v="571.20000000000005"/>
    <n v="6854.4000000000005"/>
    <n v="544"/>
    <n v="6528"/>
    <n v="326.40000000000055"/>
    <x v="41"/>
  </r>
  <r>
    <x v="292"/>
    <s v="Shivam Ply"/>
    <x v="1"/>
    <n v="25"/>
    <n v="1276.8"/>
    <n v="31920"/>
    <n v="1216"/>
    <n v="30400"/>
    <n v="1520"/>
    <x v="41"/>
  </r>
  <r>
    <x v="293"/>
    <s v="Satyam Plywood"/>
    <x v="0"/>
    <n v="10"/>
    <n v="1523.2"/>
    <n v="15232"/>
    <n v="1449.6"/>
    <n v="14496"/>
    <n v="736"/>
    <x v="41"/>
  </r>
  <r>
    <x v="293"/>
    <s v="Satyam Plywood"/>
    <x v="11"/>
    <n v="5"/>
    <n v="1142.4000000000001"/>
    <n v="5712"/>
    <n v="1087.1999999999998"/>
    <n v="5435.9999999999991"/>
    <n v="276.00000000000091"/>
    <x v="41"/>
  </r>
  <r>
    <x v="293"/>
    <s v="Satyam Plywood"/>
    <x v="24"/>
    <n v="3"/>
    <n v="1332.8"/>
    <n v="3998.3999999999996"/>
    <n v="1268.3999999999999"/>
    <n v="3805.2"/>
    <n v="193.19999999999982"/>
    <x v="41"/>
  </r>
  <r>
    <x v="293"/>
    <s v="Satyam Plywood"/>
    <x v="15"/>
    <n v="5"/>
    <n v="999.6"/>
    <n v="4998"/>
    <n v="951.3"/>
    <n v="4756.5"/>
    <n v="241.5"/>
    <x v="41"/>
  </r>
  <r>
    <x v="293"/>
    <s v="Satyam Plywood"/>
    <x v="14"/>
    <n v="2"/>
    <n v="957.59999999999991"/>
    <n v="1915.1999999999998"/>
    <n v="912"/>
    <n v="1824"/>
    <n v="91.199999999999818"/>
    <x v="41"/>
  </r>
  <r>
    <x v="293"/>
    <s v="Satyam Plywood"/>
    <x v="7"/>
    <n v="5"/>
    <n v="1040"/>
    <n v="5200"/>
    <n v="988.8"/>
    <n v="4944"/>
    <n v="256"/>
    <x v="41"/>
  </r>
  <r>
    <x v="293"/>
    <s v="Khan Furniture"/>
    <x v="14"/>
    <n v="2"/>
    <n v="957.59999999999991"/>
    <n v="1915.1999999999998"/>
    <n v="912"/>
    <n v="1824"/>
    <n v="91.199999999999818"/>
    <x v="41"/>
  </r>
  <r>
    <x v="293"/>
    <s v="Khan Furniture"/>
    <x v="10"/>
    <n v="12"/>
    <n v="474.3"/>
    <n v="5691.6"/>
    <n v="451.8"/>
    <n v="5421.6"/>
    <n v="270"/>
    <x v="41"/>
  </r>
  <r>
    <x v="293"/>
    <s v="Khan Furniture"/>
    <x v="2"/>
    <n v="5"/>
    <n v="632.40000000000009"/>
    <n v="3162.0000000000005"/>
    <n v="602.40000000000009"/>
    <n v="3012.0000000000005"/>
    <n v="150"/>
    <x v="41"/>
  </r>
  <r>
    <x v="293"/>
    <s v="Khan Furniture"/>
    <x v="17"/>
    <n v="4"/>
    <n v="780"/>
    <n v="3120"/>
    <n v="741.59999999999991"/>
    <n v="2966.3999999999996"/>
    <n v="153.60000000000036"/>
    <x v="41"/>
  </r>
  <r>
    <x v="294"/>
    <s v="Siddharth Furniture"/>
    <x v="1"/>
    <n v="20"/>
    <n v="1276.8"/>
    <n v="25536"/>
    <n v="1216"/>
    <n v="24320"/>
    <n v="1216"/>
    <x v="41"/>
  </r>
  <r>
    <x v="294"/>
    <s v="Siddharth Furniture"/>
    <x v="2"/>
    <n v="15"/>
    <n v="632.40000000000009"/>
    <n v="9486.0000000000018"/>
    <n v="602.40000000000009"/>
    <n v="9036.0000000000018"/>
    <n v="450"/>
    <x v="41"/>
  </r>
  <r>
    <x v="294"/>
    <s v="Siddharth Furniture"/>
    <x v="17"/>
    <n v="2"/>
    <n v="780"/>
    <n v="1560"/>
    <n v="741.59999999999991"/>
    <n v="1483.1999999999998"/>
    <n v="76.800000000000182"/>
    <x v="41"/>
  </r>
  <r>
    <x v="294"/>
    <s v="Siddharth Furniture"/>
    <x v="23"/>
    <n v="1"/>
    <n v="585"/>
    <n v="585"/>
    <n v="556.19999999999993"/>
    <n v="556.19999999999993"/>
    <n v="28.800000000000068"/>
    <x v="41"/>
  </r>
  <r>
    <x v="294"/>
    <s v="Kushwaha Furniture"/>
    <x v="2"/>
    <n v="5"/>
    <n v="632.40000000000009"/>
    <n v="3162.0000000000005"/>
    <n v="602.40000000000009"/>
    <n v="3012.0000000000005"/>
    <n v="150"/>
    <x v="41"/>
  </r>
  <r>
    <x v="294"/>
    <s v="Kushwaha Furniture"/>
    <x v="1"/>
    <n v="5"/>
    <n v="1276.8"/>
    <n v="6384"/>
    <n v="1216"/>
    <n v="6080"/>
    <n v="304"/>
    <x v="41"/>
  </r>
  <r>
    <x v="294"/>
    <s v="Kushwaha Furniture"/>
    <x v="7"/>
    <n v="2"/>
    <n v="1040"/>
    <n v="2080"/>
    <n v="988.8"/>
    <n v="1977.6"/>
    <n v="102.40000000000009"/>
    <x v="41"/>
  </r>
  <r>
    <x v="295"/>
    <s v="Sabnam Plywood"/>
    <x v="0"/>
    <n v="20"/>
    <n v="1523.2"/>
    <n v="30464"/>
    <n v="1449.6"/>
    <n v="28992"/>
    <n v="1472"/>
    <x v="42"/>
  </r>
  <r>
    <x v="295"/>
    <s v="Sabnam Plywood"/>
    <x v="4"/>
    <n v="7"/>
    <n v="571.20000000000005"/>
    <n v="3998.4000000000005"/>
    <n v="544"/>
    <n v="3808"/>
    <n v="190.40000000000055"/>
    <x v="42"/>
  </r>
  <r>
    <x v="295"/>
    <s v="Sabnam Plywood"/>
    <x v="5"/>
    <n v="5"/>
    <n v="1117.2"/>
    <n v="5586"/>
    <n v="1064"/>
    <n v="5320"/>
    <n v="266"/>
    <x v="42"/>
  </r>
  <r>
    <x v="295"/>
    <s v="Bharat Plywood"/>
    <x v="5"/>
    <n v="5"/>
    <n v="1117.2"/>
    <n v="5586"/>
    <n v="1064"/>
    <n v="5320"/>
    <n v="266"/>
    <x v="42"/>
  </r>
  <r>
    <x v="295"/>
    <s v="Bharat Plywood"/>
    <x v="21"/>
    <n v="2"/>
    <n v="718.19999999999993"/>
    <n v="1436.3999999999999"/>
    <n v="684"/>
    <n v="1368"/>
    <n v="68.399999999999864"/>
    <x v="42"/>
  </r>
  <r>
    <x v="295"/>
    <s v="Bharat Plywood"/>
    <x v="19"/>
    <n v="7"/>
    <n v="428.40000000000003"/>
    <n v="2998.8"/>
    <n v="408"/>
    <n v="2856"/>
    <n v="142.80000000000018"/>
    <x v="42"/>
  </r>
  <r>
    <x v="295"/>
    <s v="Bharat Plywood"/>
    <x v="23"/>
    <n v="9"/>
    <n v="585"/>
    <n v="5265"/>
    <n v="556.19999999999993"/>
    <n v="5005.7999999999993"/>
    <n v="259.20000000000073"/>
    <x v="42"/>
  </r>
  <r>
    <x v="295"/>
    <s v="Sunil Sharma"/>
    <x v="4"/>
    <n v="12"/>
    <n v="571.20000000000005"/>
    <n v="6854.4000000000005"/>
    <n v="544"/>
    <n v="6528"/>
    <n v="326.40000000000055"/>
    <x v="42"/>
  </r>
  <r>
    <x v="295"/>
    <s v="Sunil Sharma"/>
    <x v="5"/>
    <n v="4"/>
    <n v="1117.2"/>
    <n v="4468.8"/>
    <n v="1064"/>
    <n v="4256"/>
    <n v="212.80000000000018"/>
    <x v="42"/>
  </r>
  <r>
    <x v="296"/>
    <s v="Sanjay Rai"/>
    <x v="3"/>
    <n v="5"/>
    <n v="843.2"/>
    <n v="4216"/>
    <n v="803.2"/>
    <n v="4016"/>
    <n v="200"/>
    <x v="42"/>
  </r>
  <r>
    <x v="296"/>
    <s v="Sanjay Rai"/>
    <x v="4"/>
    <n v="2"/>
    <n v="571.20000000000005"/>
    <n v="1142.4000000000001"/>
    <n v="544"/>
    <n v="1088"/>
    <n v="54.400000000000091"/>
    <x v="42"/>
  </r>
  <r>
    <x v="296"/>
    <s v="Arif Ansari"/>
    <x v="8"/>
    <n v="16"/>
    <n v="737.80000000000007"/>
    <n v="11804.800000000001"/>
    <n v="702.80000000000007"/>
    <n v="11244.800000000001"/>
    <n v="560"/>
    <x v="42"/>
  </r>
  <r>
    <x v="296"/>
    <s v="Arif Ansari"/>
    <x v="10"/>
    <n v="10"/>
    <n v="474.3"/>
    <n v="4743"/>
    <n v="451.8"/>
    <n v="4518"/>
    <n v="225"/>
    <x v="42"/>
  </r>
  <r>
    <x v="296"/>
    <s v="Arif Ansari"/>
    <x v="6"/>
    <n v="16"/>
    <n v="910"/>
    <n v="14560"/>
    <n v="865.19999999999993"/>
    <n v="13843.199999999999"/>
    <n v="716.80000000000109"/>
    <x v="42"/>
  </r>
  <r>
    <x v="296"/>
    <s v="Kisan Plywood"/>
    <x v="7"/>
    <n v="2"/>
    <n v="1040"/>
    <n v="2080"/>
    <n v="988.8"/>
    <n v="1977.6"/>
    <n v="102.40000000000009"/>
    <x v="42"/>
  </r>
  <r>
    <x v="296"/>
    <s v="Kisan Plywood"/>
    <x v="5"/>
    <n v="5"/>
    <n v="1117.2"/>
    <n v="5586"/>
    <n v="1064"/>
    <n v="5320"/>
    <n v="266"/>
    <x v="42"/>
  </r>
  <r>
    <x v="296"/>
    <s v="Kisan Plywood"/>
    <x v="10"/>
    <n v="2"/>
    <n v="474.3"/>
    <n v="948.6"/>
    <n v="451.8"/>
    <n v="903.6"/>
    <n v="45"/>
    <x v="42"/>
  </r>
  <r>
    <x v="296"/>
    <s v="Kisan Plywood"/>
    <x v="17"/>
    <n v="4"/>
    <n v="780"/>
    <n v="3120"/>
    <n v="741.59999999999991"/>
    <n v="2966.3999999999996"/>
    <n v="153.60000000000036"/>
    <x v="42"/>
  </r>
  <r>
    <x v="297"/>
    <s v="Satendra Sharma"/>
    <x v="14"/>
    <n v="2"/>
    <n v="957.59999999999991"/>
    <n v="1915.1999999999998"/>
    <n v="912"/>
    <n v="1824"/>
    <n v="91.199999999999818"/>
    <x v="42"/>
  </r>
  <r>
    <x v="297"/>
    <s v="Satendra Sharma"/>
    <x v="23"/>
    <n v="5"/>
    <n v="585"/>
    <n v="2925"/>
    <n v="556.19999999999993"/>
    <n v="2780.9999999999995"/>
    <n v="144.00000000000045"/>
    <x v="42"/>
  </r>
  <r>
    <x v="297"/>
    <s v="Abhishek Sharma"/>
    <x v="18"/>
    <n v="10"/>
    <n v="837.9"/>
    <n v="8379"/>
    <n v="798"/>
    <n v="7980"/>
    <n v="399"/>
    <x v="42"/>
  </r>
  <r>
    <x v="297"/>
    <s v="Abhishek Sharma"/>
    <x v="1"/>
    <n v="5"/>
    <n v="1276.8"/>
    <n v="6384"/>
    <n v="1216"/>
    <n v="6080"/>
    <n v="304"/>
    <x v="42"/>
  </r>
  <r>
    <x v="297"/>
    <s v="Abhishek Sharma"/>
    <x v="14"/>
    <n v="13"/>
    <n v="957.59999999999991"/>
    <n v="12448.8"/>
    <n v="912"/>
    <n v="11856"/>
    <n v="592.79999999999927"/>
    <x v="42"/>
  </r>
  <r>
    <x v="297"/>
    <s v="Abhishek Sharma"/>
    <x v="21"/>
    <n v="4"/>
    <n v="718.19999999999993"/>
    <n v="2872.7999999999997"/>
    <n v="684"/>
    <n v="2736"/>
    <n v="136.79999999999973"/>
    <x v="42"/>
  </r>
  <r>
    <x v="297"/>
    <s v="Surendra Singh"/>
    <x v="1"/>
    <n v="3"/>
    <n v="1276.8"/>
    <n v="3830.3999999999996"/>
    <n v="1216"/>
    <n v="3648"/>
    <n v="182.39999999999964"/>
    <x v="42"/>
  </r>
  <r>
    <x v="297"/>
    <s v="Surendra Singh"/>
    <x v="3"/>
    <n v="3"/>
    <n v="843.2"/>
    <n v="2529.6000000000004"/>
    <n v="803.2"/>
    <n v="2409.6000000000004"/>
    <n v="120"/>
    <x v="42"/>
  </r>
  <r>
    <x v="297"/>
    <s v="Surendra Singh"/>
    <x v="17"/>
    <n v="2"/>
    <n v="780"/>
    <n v="1560"/>
    <n v="741.59999999999991"/>
    <n v="1483.1999999999998"/>
    <n v="76.800000000000182"/>
    <x v="42"/>
  </r>
  <r>
    <x v="297"/>
    <s v="Surendra Singh"/>
    <x v="22"/>
    <n v="10"/>
    <n v="374.85"/>
    <n v="3748.5"/>
    <n v="357"/>
    <n v="3570"/>
    <n v="178.5"/>
    <x v="42"/>
  </r>
  <r>
    <x v="297"/>
    <s v="Surendra Singh"/>
    <x v="19"/>
    <n v="4"/>
    <n v="428.40000000000003"/>
    <n v="1713.6000000000001"/>
    <n v="408"/>
    <n v="1632"/>
    <n v="81.600000000000136"/>
    <x v="42"/>
  </r>
  <r>
    <x v="298"/>
    <s v="Siddharth Furniture"/>
    <x v="14"/>
    <n v="20"/>
    <n v="957.59999999999991"/>
    <n v="19152"/>
    <n v="912"/>
    <n v="18240"/>
    <n v="912"/>
    <x v="42"/>
  </r>
  <r>
    <x v="298"/>
    <s v="Siddharth Furniture"/>
    <x v="2"/>
    <n v="18"/>
    <n v="632.40000000000009"/>
    <n v="11383.2"/>
    <n v="602.40000000000009"/>
    <n v="10843.2"/>
    <n v="540"/>
    <x v="42"/>
  </r>
  <r>
    <x v="298"/>
    <s v="Siddharth Furniture"/>
    <x v="17"/>
    <n v="6"/>
    <n v="780"/>
    <n v="4680"/>
    <n v="741.59999999999991"/>
    <n v="4449.5999999999995"/>
    <n v="230.40000000000055"/>
    <x v="42"/>
  </r>
  <r>
    <x v="298"/>
    <s v="Sabnam Plywood"/>
    <x v="4"/>
    <n v="30"/>
    <n v="571.20000000000005"/>
    <n v="17136"/>
    <n v="544"/>
    <n v="16320"/>
    <n v="816"/>
    <x v="42"/>
  </r>
  <r>
    <x v="298"/>
    <s v="Sabnam Plywood"/>
    <x v="20"/>
    <n v="25"/>
    <n v="499.80000000000007"/>
    <n v="12495.000000000002"/>
    <n v="476"/>
    <n v="11900"/>
    <n v="595.00000000000182"/>
    <x v="42"/>
  </r>
  <r>
    <x v="298"/>
    <s v="Sabnam Plywood"/>
    <x v="2"/>
    <n v="6"/>
    <n v="632.40000000000009"/>
    <n v="3794.4000000000005"/>
    <n v="602.40000000000009"/>
    <n v="3614.4000000000005"/>
    <n v="180"/>
    <x v="42"/>
  </r>
  <r>
    <x v="298"/>
    <s v="Sabnam Plywood"/>
    <x v="10"/>
    <n v="20"/>
    <n v="474.3"/>
    <n v="9486"/>
    <n v="451.8"/>
    <n v="9036"/>
    <n v="450"/>
    <x v="42"/>
  </r>
  <r>
    <x v="298"/>
    <s v="Sabnam Plywood"/>
    <x v="7"/>
    <n v="8"/>
    <n v="1040"/>
    <n v="8320"/>
    <n v="988.8"/>
    <n v="7910.4"/>
    <n v="409.60000000000036"/>
    <x v="42"/>
  </r>
  <r>
    <x v="298"/>
    <s v="Sabnam Plywood"/>
    <x v="20"/>
    <n v="10"/>
    <n v="499.80000000000007"/>
    <n v="4998.0000000000009"/>
    <n v="476"/>
    <n v="4760"/>
    <n v="238.00000000000091"/>
    <x v="42"/>
  </r>
  <r>
    <x v="299"/>
    <s v="Hindustan Plywood"/>
    <x v="0"/>
    <n v="2"/>
    <n v="1523.2"/>
    <n v="3046.4"/>
    <n v="1449.6"/>
    <n v="2899.2"/>
    <n v="147.20000000000027"/>
    <x v="42"/>
  </r>
  <r>
    <x v="299"/>
    <s v="Hindustan Plywood"/>
    <x v="11"/>
    <n v="5"/>
    <n v="1142.4000000000001"/>
    <n v="5712"/>
    <n v="1087.1999999999998"/>
    <n v="5435.9999999999991"/>
    <n v="276.00000000000091"/>
    <x v="42"/>
  </r>
  <r>
    <x v="299"/>
    <s v="Hindustan Plywood"/>
    <x v="7"/>
    <n v="5"/>
    <n v="1040"/>
    <n v="5200"/>
    <n v="988.8"/>
    <n v="4944"/>
    <n v="256"/>
    <x v="42"/>
  </r>
  <r>
    <x v="299"/>
    <s v="Hindustan Plywood"/>
    <x v="17"/>
    <n v="20"/>
    <n v="780"/>
    <n v="15600"/>
    <n v="741.59999999999991"/>
    <n v="14831.999999999998"/>
    <n v="768.00000000000182"/>
    <x v="42"/>
  </r>
  <r>
    <x v="299"/>
    <s v="Hindustan Plywood"/>
    <x v="23"/>
    <n v="15"/>
    <n v="585"/>
    <n v="8775"/>
    <n v="556.19999999999993"/>
    <n v="8342.9999999999982"/>
    <n v="432.00000000000182"/>
    <x v="42"/>
  </r>
  <r>
    <x v="299"/>
    <s v="Hindustan Plywood"/>
    <x v="19"/>
    <n v="10"/>
    <n v="428.40000000000003"/>
    <n v="4284"/>
    <n v="408"/>
    <n v="4080"/>
    <n v="204"/>
    <x v="42"/>
  </r>
  <r>
    <x v="299"/>
    <s v="Hindustan Plywood"/>
    <x v="13"/>
    <n v="5"/>
    <n v="321.3"/>
    <n v="1606.5"/>
    <n v="306"/>
    <n v="1530"/>
    <n v="76.5"/>
    <x v="42"/>
  </r>
  <r>
    <x v="299"/>
    <s v="Satendra Sharma"/>
    <x v="4"/>
    <n v="12"/>
    <n v="571.20000000000005"/>
    <n v="6854.4000000000005"/>
    <n v="544"/>
    <n v="6528"/>
    <n v="326.40000000000055"/>
    <x v="42"/>
  </r>
  <r>
    <x v="300"/>
    <s v="MP Gupta"/>
    <x v="7"/>
    <n v="5"/>
    <n v="1040"/>
    <n v="5200"/>
    <n v="988.8"/>
    <n v="4944"/>
    <n v="256"/>
    <x v="42"/>
  </r>
  <r>
    <x v="300"/>
    <s v="MP Gupta"/>
    <x v="23"/>
    <n v="10"/>
    <n v="585"/>
    <n v="5850"/>
    <n v="556.19999999999993"/>
    <n v="5561.9999999999991"/>
    <n v="288.00000000000091"/>
    <x v="42"/>
  </r>
  <r>
    <x v="300"/>
    <s v="MP Gupta"/>
    <x v="2"/>
    <n v="2"/>
    <n v="632.40000000000009"/>
    <n v="1264.8000000000002"/>
    <n v="602.40000000000009"/>
    <n v="1204.8000000000002"/>
    <n v="60"/>
    <x v="42"/>
  </r>
  <r>
    <x v="300"/>
    <s v="MP Gupta"/>
    <x v="14"/>
    <n v="5"/>
    <n v="957.59999999999991"/>
    <n v="4788"/>
    <n v="912"/>
    <n v="4560"/>
    <n v="228"/>
    <x v="42"/>
  </r>
  <r>
    <x v="300"/>
    <s v="MP Gupta"/>
    <x v="17"/>
    <n v="10"/>
    <n v="780"/>
    <n v="7800"/>
    <n v="741.59999999999991"/>
    <n v="7415.9999999999991"/>
    <n v="384.00000000000091"/>
    <x v="42"/>
  </r>
  <r>
    <x v="300"/>
    <s v="Sabnam Plywood"/>
    <x v="0"/>
    <n v="15"/>
    <n v="1523.2"/>
    <n v="22848"/>
    <n v="1449.6"/>
    <n v="21744"/>
    <n v="1104"/>
    <x v="42"/>
  </r>
  <r>
    <x v="300"/>
    <s v="Sabnam Plywood"/>
    <x v="7"/>
    <n v="20"/>
    <n v="1040"/>
    <n v="20800"/>
    <n v="988.8"/>
    <n v="19776"/>
    <n v="1024"/>
    <x v="42"/>
  </r>
  <r>
    <x v="301"/>
    <s v="Abhishek Sharma"/>
    <x v="23"/>
    <n v="5"/>
    <n v="585"/>
    <n v="2925"/>
    <n v="556.19999999999993"/>
    <n v="2780.9999999999995"/>
    <n v="144.00000000000045"/>
    <x v="42"/>
  </r>
  <r>
    <x v="301"/>
    <s v="Abhishek Sharma"/>
    <x v="2"/>
    <n v="5"/>
    <n v="632.40000000000009"/>
    <n v="3162.0000000000005"/>
    <n v="602.40000000000009"/>
    <n v="3012.0000000000005"/>
    <n v="150"/>
    <x v="42"/>
  </r>
  <r>
    <x v="301"/>
    <s v="Abhishek Sharma"/>
    <x v="4"/>
    <n v="10"/>
    <n v="571.20000000000005"/>
    <n v="5712"/>
    <n v="544"/>
    <n v="5440"/>
    <n v="272"/>
    <x v="42"/>
  </r>
  <r>
    <x v="301"/>
    <s v="Parwej Ansari"/>
    <x v="11"/>
    <n v="2"/>
    <n v="1142.4000000000001"/>
    <n v="2284.8000000000002"/>
    <n v="1087.1999999999998"/>
    <n v="2174.3999999999996"/>
    <n v="110.40000000000055"/>
    <x v="42"/>
  </r>
  <r>
    <x v="301"/>
    <s v="Parwej Ansari"/>
    <x v="1"/>
    <n v="5"/>
    <n v="1276.8"/>
    <n v="6384"/>
    <n v="1216"/>
    <n v="6080"/>
    <n v="304"/>
    <x v="42"/>
  </r>
  <r>
    <x v="301"/>
    <s v="Parwej Ansari"/>
    <x v="14"/>
    <n v="10"/>
    <n v="957.59999999999991"/>
    <n v="9576"/>
    <n v="912"/>
    <n v="9120"/>
    <n v="456"/>
    <x v="42"/>
  </r>
  <r>
    <x v="301"/>
    <s v="Parwej Ansari"/>
    <x v="21"/>
    <n v="10"/>
    <n v="718.19999999999993"/>
    <n v="7181.9999999999991"/>
    <n v="684"/>
    <n v="6840"/>
    <n v="341.99999999999909"/>
    <x v="42"/>
  </r>
  <r>
    <x v="301"/>
    <s v="Parwej Ansari"/>
    <x v="2"/>
    <n v="5"/>
    <n v="632.40000000000009"/>
    <n v="3162.0000000000005"/>
    <n v="602.40000000000009"/>
    <n v="3012.0000000000005"/>
    <n v="150"/>
    <x v="42"/>
  </r>
  <r>
    <x v="301"/>
    <s v="Sanjay Rai"/>
    <x v="3"/>
    <n v="5"/>
    <n v="843.2"/>
    <n v="4216"/>
    <n v="803.2"/>
    <n v="4016"/>
    <n v="200"/>
    <x v="42"/>
  </r>
  <r>
    <x v="302"/>
    <s v="Bablu Rai"/>
    <x v="0"/>
    <n v="2"/>
    <n v="1523.2"/>
    <n v="3046.4"/>
    <n v="1449.6"/>
    <n v="2899.2"/>
    <n v="147.20000000000027"/>
    <x v="43"/>
  </r>
  <r>
    <x v="302"/>
    <s v="Bablu Rai"/>
    <x v="17"/>
    <n v="5"/>
    <n v="780"/>
    <n v="3900"/>
    <n v="741.59999999999991"/>
    <n v="3707.9999999999995"/>
    <n v="192.00000000000045"/>
    <x v="43"/>
  </r>
  <r>
    <x v="302"/>
    <s v="Bablu Rai"/>
    <x v="10"/>
    <n v="5"/>
    <n v="474.3"/>
    <n v="2371.5"/>
    <n v="451.8"/>
    <n v="2259"/>
    <n v="112.5"/>
    <x v="43"/>
  </r>
  <r>
    <x v="302"/>
    <s v="Sainik Plywood"/>
    <x v="0"/>
    <n v="5"/>
    <n v="1523.2"/>
    <n v="7616"/>
    <n v="1449.6"/>
    <n v="7248"/>
    <n v="368"/>
    <x v="43"/>
  </r>
  <r>
    <x v="302"/>
    <s v="Sainik Plywood"/>
    <x v="11"/>
    <n v="10"/>
    <n v="1142.4000000000001"/>
    <n v="11424"/>
    <n v="1087.1999999999998"/>
    <n v="10871.999999999998"/>
    <n v="552.00000000000182"/>
    <x v="43"/>
  </r>
  <r>
    <x v="302"/>
    <s v="Sainik Plywood"/>
    <x v="17"/>
    <n v="15"/>
    <n v="780"/>
    <n v="11700"/>
    <n v="741.59999999999991"/>
    <n v="11123.999999999998"/>
    <n v="576.00000000000182"/>
    <x v="43"/>
  </r>
  <r>
    <x v="302"/>
    <s v="Sainik Plywood"/>
    <x v="23"/>
    <n v="12"/>
    <n v="585"/>
    <n v="7020"/>
    <n v="556.19999999999993"/>
    <n v="6674.4"/>
    <n v="345.60000000000036"/>
    <x v="43"/>
  </r>
  <r>
    <x v="302"/>
    <s v="Sainik Plywood"/>
    <x v="10"/>
    <n v="20"/>
    <n v="474.3"/>
    <n v="9486"/>
    <n v="451.8"/>
    <n v="9036"/>
    <n v="450"/>
    <x v="43"/>
  </r>
  <r>
    <x v="303"/>
    <s v="Salma Tiles"/>
    <x v="7"/>
    <n v="35"/>
    <n v="1040"/>
    <n v="36400"/>
    <n v="988.8"/>
    <n v="34608"/>
    <n v="1792"/>
    <x v="43"/>
  </r>
  <r>
    <x v="303"/>
    <s v="Salma Tiles"/>
    <x v="0"/>
    <n v="20"/>
    <n v="1523.2"/>
    <n v="30464"/>
    <n v="1449.6"/>
    <n v="28992"/>
    <n v="1472"/>
    <x v="43"/>
  </r>
  <r>
    <x v="303"/>
    <s v="Kisan Plywood"/>
    <x v="1"/>
    <n v="5"/>
    <n v="1276.8"/>
    <n v="6384"/>
    <n v="1216"/>
    <n v="6080"/>
    <n v="304"/>
    <x v="43"/>
  </r>
  <r>
    <x v="303"/>
    <s v="Kisan Plywood"/>
    <x v="18"/>
    <n v="8"/>
    <n v="837.9"/>
    <n v="6703.2"/>
    <n v="798"/>
    <n v="6384"/>
    <n v="319.19999999999982"/>
    <x v="43"/>
  </r>
  <r>
    <x v="303"/>
    <s v="Kisan Plywood"/>
    <x v="23"/>
    <n v="10"/>
    <n v="585"/>
    <n v="5850"/>
    <n v="556.19999999999993"/>
    <n v="5561.9999999999991"/>
    <n v="288.00000000000091"/>
    <x v="43"/>
  </r>
  <r>
    <x v="303"/>
    <s v="Kisan Plywood"/>
    <x v="2"/>
    <n v="10"/>
    <n v="632.40000000000009"/>
    <n v="6324.0000000000009"/>
    <n v="602.40000000000009"/>
    <n v="6024.0000000000009"/>
    <n v="300"/>
    <x v="43"/>
  </r>
  <r>
    <x v="303"/>
    <s v="Kisan Plywood"/>
    <x v="19"/>
    <n v="15"/>
    <n v="428.40000000000003"/>
    <n v="6426.0000000000009"/>
    <n v="408"/>
    <n v="6120"/>
    <n v="306.00000000000091"/>
    <x v="43"/>
  </r>
  <r>
    <x v="304"/>
    <s v="Ram Furniture"/>
    <x v="14"/>
    <n v="2"/>
    <n v="957.59999999999991"/>
    <n v="1915.1999999999998"/>
    <n v="912"/>
    <n v="1824"/>
    <n v="91.199999999999818"/>
    <x v="43"/>
  </r>
  <r>
    <x v="304"/>
    <s v="Ram Furniture"/>
    <x v="21"/>
    <n v="10"/>
    <n v="718.19999999999993"/>
    <n v="7181.9999999999991"/>
    <n v="684"/>
    <n v="6840"/>
    <n v="341.99999999999909"/>
    <x v="43"/>
  </r>
  <r>
    <x v="304"/>
    <s v="Ram Furniture"/>
    <x v="17"/>
    <n v="5"/>
    <n v="780"/>
    <n v="3900"/>
    <n v="741.59999999999991"/>
    <n v="3707.9999999999995"/>
    <n v="192.00000000000045"/>
    <x v="43"/>
  </r>
  <r>
    <x v="304"/>
    <s v="Ram Furniture"/>
    <x v="2"/>
    <n v="10"/>
    <n v="632.40000000000009"/>
    <n v="6324.0000000000009"/>
    <n v="602.40000000000009"/>
    <n v="6024.0000000000009"/>
    <n v="300"/>
    <x v="43"/>
  </r>
  <r>
    <x v="304"/>
    <s v="Ram Furniture"/>
    <x v="10"/>
    <n v="5"/>
    <n v="474.3"/>
    <n v="2371.5"/>
    <n v="451.8"/>
    <n v="2259"/>
    <n v="112.5"/>
    <x v="43"/>
  </r>
  <r>
    <x v="304"/>
    <s v="Ram Furniture"/>
    <x v="22"/>
    <n v="4"/>
    <n v="374.85"/>
    <n v="1499.4"/>
    <n v="357"/>
    <n v="1428"/>
    <n v="71.400000000000091"/>
    <x v="43"/>
  </r>
  <r>
    <x v="304"/>
    <s v="Ramesh Singh"/>
    <x v="1"/>
    <n v="10"/>
    <n v="1276.8"/>
    <n v="12768"/>
    <n v="1216"/>
    <n v="12160"/>
    <n v="608"/>
    <x v="43"/>
  </r>
  <r>
    <x v="304"/>
    <s v="Ramesh Singh"/>
    <x v="14"/>
    <n v="8"/>
    <n v="957.59999999999991"/>
    <n v="7660.7999999999993"/>
    <n v="912"/>
    <n v="7296"/>
    <n v="364.79999999999927"/>
    <x v="43"/>
  </r>
  <r>
    <x v="304"/>
    <s v="Ramesh Singh"/>
    <x v="23"/>
    <n v="2"/>
    <n v="585"/>
    <n v="1170"/>
    <n v="556.19999999999993"/>
    <n v="1112.3999999999999"/>
    <n v="57.600000000000136"/>
    <x v="43"/>
  </r>
  <r>
    <x v="305"/>
    <s v="Sabnam Plywood"/>
    <x v="0"/>
    <n v="11"/>
    <n v="1523.2"/>
    <n v="16755.2"/>
    <n v="1449.6"/>
    <n v="15945.599999999999"/>
    <n v="809.60000000000218"/>
    <x v="43"/>
  </r>
  <r>
    <x v="305"/>
    <s v="Sabnam Plywood"/>
    <x v="3"/>
    <n v="8"/>
    <n v="843.2"/>
    <n v="6745.6"/>
    <n v="803.2"/>
    <n v="6425.6"/>
    <n v="320"/>
    <x v="43"/>
  </r>
  <r>
    <x v="305"/>
    <s v="Sabnam Plywood"/>
    <x v="11"/>
    <n v="4"/>
    <n v="1142.4000000000001"/>
    <n v="4569.6000000000004"/>
    <n v="1087.1999999999998"/>
    <n v="4348.7999999999993"/>
    <n v="220.80000000000109"/>
    <x v="43"/>
  </r>
  <r>
    <x v="305"/>
    <s v="Sabnam Plywood"/>
    <x v="12"/>
    <n v="3"/>
    <n v="856.80000000000007"/>
    <n v="2570.4"/>
    <n v="815.4"/>
    <n v="2446.1999999999998"/>
    <n v="124.20000000000027"/>
    <x v="43"/>
  </r>
  <r>
    <x v="305"/>
    <s v="Sharma Plywood"/>
    <x v="1"/>
    <n v="5"/>
    <n v="1276.8"/>
    <n v="6384"/>
    <n v="1216"/>
    <n v="6080"/>
    <n v="304"/>
    <x v="43"/>
  </r>
  <r>
    <x v="305"/>
    <s v="Sharma Plywood"/>
    <x v="14"/>
    <n v="10"/>
    <n v="957.59999999999991"/>
    <n v="9576"/>
    <n v="912"/>
    <n v="9120"/>
    <n v="456"/>
    <x v="43"/>
  </r>
  <r>
    <x v="305"/>
    <s v="Sharma Plywood"/>
    <x v="21"/>
    <n v="10"/>
    <n v="718.19999999999993"/>
    <n v="7181.9999999999991"/>
    <n v="684"/>
    <n v="6840"/>
    <n v="341.99999999999909"/>
    <x v="43"/>
  </r>
  <r>
    <x v="305"/>
    <s v="Sharma Plywood"/>
    <x v="7"/>
    <n v="10"/>
    <n v="1040"/>
    <n v="10400"/>
    <n v="988.8"/>
    <n v="9888"/>
    <n v="512"/>
    <x v="43"/>
  </r>
  <r>
    <x v="305"/>
    <s v="Sharma Plywood"/>
    <x v="13"/>
    <n v="10"/>
    <n v="321.3"/>
    <n v="3213"/>
    <n v="306"/>
    <n v="3060"/>
    <n v="153"/>
    <x v="43"/>
  </r>
  <r>
    <x v="306"/>
    <s v="Jokhu Ji"/>
    <x v="0"/>
    <n v="15"/>
    <n v="1523.2"/>
    <n v="22848"/>
    <n v="1449.6"/>
    <n v="21744"/>
    <n v="1104"/>
    <x v="43"/>
  </r>
  <r>
    <x v="306"/>
    <s v="Jokhu Ji"/>
    <x v="11"/>
    <n v="15"/>
    <n v="1142.4000000000001"/>
    <n v="17136"/>
    <n v="1087.1999999999998"/>
    <n v="16307.999999999996"/>
    <n v="828.00000000000364"/>
    <x v="43"/>
  </r>
  <r>
    <x v="306"/>
    <s v="Jokhu Ji"/>
    <x v="15"/>
    <n v="15"/>
    <n v="999.6"/>
    <n v="14994"/>
    <n v="951.3"/>
    <n v="14269.5"/>
    <n v="724.5"/>
    <x v="43"/>
  </r>
  <r>
    <x v="306"/>
    <s v="Jokhu Ji"/>
    <x v="12"/>
    <n v="13"/>
    <n v="856.80000000000007"/>
    <n v="11138.400000000001"/>
    <n v="815.4"/>
    <n v="10600.199999999999"/>
    <n v="538.20000000000255"/>
    <x v="43"/>
  </r>
  <r>
    <x v="306"/>
    <s v="Jokhu Ji"/>
    <x v="1"/>
    <n v="10"/>
    <n v="1276.8"/>
    <n v="12768"/>
    <n v="1216"/>
    <n v="12160"/>
    <n v="608"/>
    <x v="43"/>
  </r>
  <r>
    <x v="306"/>
    <s v="Jokhu Ji"/>
    <x v="14"/>
    <n v="16"/>
    <n v="957.59999999999991"/>
    <n v="15321.599999999999"/>
    <n v="912"/>
    <n v="14592"/>
    <n v="729.59999999999854"/>
    <x v="43"/>
  </r>
  <r>
    <x v="306"/>
    <s v="Jokhu Ji"/>
    <x v="14"/>
    <n v="6"/>
    <n v="957.59999999999991"/>
    <n v="5745.5999999999995"/>
    <n v="912"/>
    <n v="5472"/>
    <n v="273.59999999999945"/>
    <x v="43"/>
  </r>
  <r>
    <x v="306"/>
    <s v="Jokhu Ji"/>
    <x v="21"/>
    <n v="10"/>
    <n v="718.19999999999993"/>
    <n v="7181.9999999999991"/>
    <n v="684"/>
    <n v="6840"/>
    <n v="341.99999999999909"/>
    <x v="43"/>
  </r>
  <r>
    <x v="306"/>
    <s v="Jokhu Ji"/>
    <x v="18"/>
    <n v="10"/>
    <n v="837.9"/>
    <n v="8379"/>
    <n v="798"/>
    <n v="7980"/>
    <n v="399"/>
    <x v="43"/>
  </r>
  <r>
    <x v="306"/>
    <s v="Jokhu Ji"/>
    <x v="7"/>
    <n v="10"/>
    <n v="1040"/>
    <n v="10400"/>
    <n v="988.8"/>
    <n v="9888"/>
    <n v="512"/>
    <x v="43"/>
  </r>
  <r>
    <x v="306"/>
    <s v="Jokhu Ji"/>
    <x v="17"/>
    <n v="30"/>
    <n v="780"/>
    <n v="23400"/>
    <n v="741.59999999999991"/>
    <n v="22247.999999999996"/>
    <n v="1152.0000000000036"/>
    <x v="43"/>
  </r>
  <r>
    <x v="306"/>
    <s v="Jokhu Ji"/>
    <x v="23"/>
    <n v="30"/>
    <n v="585"/>
    <n v="17550"/>
    <n v="556.19999999999993"/>
    <n v="16685.999999999996"/>
    <n v="864.00000000000364"/>
    <x v="43"/>
  </r>
  <r>
    <x v="306"/>
    <s v="Jokhu Ji"/>
    <x v="16"/>
    <n v="10"/>
    <n v="682.5"/>
    <n v="6825"/>
    <n v="648.9"/>
    <n v="6489"/>
    <n v="336"/>
    <x v="43"/>
  </r>
  <r>
    <x v="306"/>
    <s v="Jokhu Ji"/>
    <x v="3"/>
    <n v="15"/>
    <n v="843.2"/>
    <n v="12648"/>
    <n v="803.2"/>
    <n v="12048"/>
    <n v="600"/>
    <x v="43"/>
  </r>
  <r>
    <x v="306"/>
    <s v="Jokhu Ji"/>
    <x v="8"/>
    <n v="10"/>
    <n v="737.80000000000007"/>
    <n v="7378.0000000000009"/>
    <n v="702.80000000000007"/>
    <n v="7028.0000000000009"/>
    <n v="350"/>
    <x v="43"/>
  </r>
  <r>
    <x v="306"/>
    <s v="Jokhu Ji"/>
    <x v="9"/>
    <n v="20"/>
    <n v="553.35"/>
    <n v="11067"/>
    <n v="527.1"/>
    <n v="10542"/>
    <n v="525"/>
    <x v="43"/>
  </r>
  <r>
    <x v="306"/>
    <s v="Jokhu Ji"/>
    <x v="10"/>
    <n v="20"/>
    <n v="474.3"/>
    <n v="9486"/>
    <n v="451.8"/>
    <n v="9036"/>
    <n v="450"/>
    <x v="43"/>
  </r>
  <r>
    <x v="306"/>
    <s v="Jokhu Ji"/>
    <x v="2"/>
    <n v="25"/>
    <n v="632.40000000000009"/>
    <n v="15810.000000000002"/>
    <n v="602.40000000000009"/>
    <n v="15060.000000000002"/>
    <n v="750"/>
    <x v="43"/>
  </r>
  <r>
    <x v="306"/>
    <s v="Jokhu Ji"/>
    <x v="4"/>
    <n v="20"/>
    <n v="571.20000000000005"/>
    <n v="11424"/>
    <n v="544"/>
    <n v="10880"/>
    <n v="544"/>
    <x v="43"/>
  </r>
  <r>
    <x v="306"/>
    <s v="Jokhu Ji"/>
    <x v="20"/>
    <n v="5"/>
    <n v="499.80000000000007"/>
    <n v="2499.0000000000005"/>
    <n v="476"/>
    <n v="2380"/>
    <n v="119.00000000000045"/>
    <x v="43"/>
  </r>
  <r>
    <x v="306"/>
    <s v="Jokhu Ji"/>
    <x v="19"/>
    <n v="25"/>
    <n v="428.40000000000003"/>
    <n v="10710"/>
    <n v="408"/>
    <n v="10200"/>
    <n v="510"/>
    <x v="43"/>
  </r>
  <r>
    <x v="306"/>
    <s v="Jokhu Ji"/>
    <x v="13"/>
    <n v="30"/>
    <n v="321.3"/>
    <n v="9639"/>
    <n v="306"/>
    <n v="9180"/>
    <n v="459"/>
    <x v="43"/>
  </r>
  <r>
    <x v="306"/>
    <s v="Jokhu Ji"/>
    <x v="22"/>
    <n v="6"/>
    <n v="374.85"/>
    <n v="2249.1000000000004"/>
    <n v="357"/>
    <n v="2142"/>
    <n v="107.10000000000036"/>
    <x v="43"/>
  </r>
  <r>
    <x v="306"/>
    <s v="Kushwaha Furniture"/>
    <x v="14"/>
    <n v="10"/>
    <n v="957.59999999999991"/>
    <n v="9576"/>
    <n v="912"/>
    <n v="9120"/>
    <n v="456"/>
    <x v="43"/>
  </r>
  <r>
    <x v="306"/>
    <s v="Kushwaha Furniture"/>
    <x v="21"/>
    <n v="8"/>
    <n v="718.19999999999993"/>
    <n v="5745.5999999999995"/>
    <n v="684"/>
    <n v="5472"/>
    <n v="273.59999999999945"/>
    <x v="43"/>
  </r>
  <r>
    <x v="306"/>
    <s v="Kushwaha Furniture"/>
    <x v="4"/>
    <n v="4"/>
    <n v="571.20000000000005"/>
    <n v="2284.8000000000002"/>
    <n v="544"/>
    <n v="2176"/>
    <n v="108.80000000000018"/>
    <x v="43"/>
  </r>
  <r>
    <x v="307"/>
    <s v="Dhanuka Plywood"/>
    <x v="7"/>
    <n v="100"/>
    <n v="1040"/>
    <n v="104000"/>
    <n v="988.8"/>
    <n v="98880"/>
    <n v="5120"/>
    <x v="43"/>
  </r>
  <r>
    <x v="307"/>
    <s v="Sabnam Plywood"/>
    <x v="0"/>
    <n v="15"/>
    <n v="1523.2"/>
    <n v="22848"/>
    <n v="1449.6"/>
    <n v="21744"/>
    <n v="1104"/>
    <x v="43"/>
  </r>
  <r>
    <x v="308"/>
    <s v="Manoj Hardware"/>
    <x v="0"/>
    <n v="20"/>
    <n v="1523.2"/>
    <n v="30464"/>
    <n v="1449.6"/>
    <n v="28992"/>
    <n v="1472"/>
    <x v="43"/>
  </r>
  <r>
    <x v="308"/>
    <s v="Manoj Hardware"/>
    <x v="4"/>
    <n v="20"/>
    <n v="571.20000000000005"/>
    <n v="11424"/>
    <n v="544"/>
    <n v="10880"/>
    <n v="544"/>
    <x v="43"/>
  </r>
  <r>
    <x v="308"/>
    <s v="Manoj Hardware"/>
    <x v="7"/>
    <n v="1"/>
    <n v="1040"/>
    <n v="1040"/>
    <n v="988.8"/>
    <n v="988.8"/>
    <n v="51.200000000000045"/>
    <x v="43"/>
  </r>
  <r>
    <x v="308"/>
    <s v="Manoj Hardware"/>
    <x v="6"/>
    <n v="5"/>
    <n v="910"/>
    <n v="4550"/>
    <n v="865.19999999999993"/>
    <n v="4326"/>
    <n v="224"/>
    <x v="43"/>
  </r>
  <r>
    <x v="308"/>
    <s v="Art Wood Gallery"/>
    <x v="5"/>
    <n v="1"/>
    <n v="1117.2"/>
    <n v="1117.2"/>
    <n v="1064"/>
    <n v="1064"/>
    <n v="53.200000000000045"/>
    <x v="43"/>
  </r>
  <r>
    <x v="308"/>
    <s v="Art Wood Gallery"/>
    <x v="17"/>
    <n v="8"/>
    <n v="780"/>
    <n v="6240"/>
    <n v="741.59999999999991"/>
    <n v="5932.7999999999993"/>
    <n v="307.20000000000073"/>
    <x v="43"/>
  </r>
  <r>
    <x v="308"/>
    <s v="Art Wood Gallery"/>
    <x v="3"/>
    <n v="6"/>
    <n v="843.2"/>
    <n v="5059.2000000000007"/>
    <n v="803.2"/>
    <n v="4819.2000000000007"/>
    <n v="240"/>
    <x v="43"/>
  </r>
  <r>
    <x v="308"/>
    <s v="Art Wood Gallery"/>
    <x v="9"/>
    <n v="6"/>
    <n v="553.35"/>
    <n v="3320.1000000000004"/>
    <n v="527.1"/>
    <n v="3162.6000000000004"/>
    <n v="157.5"/>
    <x v="43"/>
  </r>
  <r>
    <x v="308"/>
    <s v="Art Wood Gallery"/>
    <x v="4"/>
    <n v="6"/>
    <n v="571.20000000000005"/>
    <n v="3427.2000000000003"/>
    <n v="544"/>
    <n v="3264"/>
    <n v="163.20000000000027"/>
    <x v="43"/>
  </r>
  <r>
    <x v="309"/>
    <s v="Hariom Plywood"/>
    <x v="0"/>
    <n v="49"/>
    <n v="1523.2"/>
    <n v="74636.800000000003"/>
    <n v="1449.6"/>
    <n v="71030.399999999994"/>
    <n v="3606.4000000000087"/>
    <x v="44"/>
  </r>
  <r>
    <x v="309"/>
    <s v="Hariom Plywood"/>
    <x v="24"/>
    <n v="12"/>
    <n v="1332.8"/>
    <n v="15993.599999999999"/>
    <n v="1268.3999999999999"/>
    <n v="15220.8"/>
    <n v="772.79999999999927"/>
    <x v="44"/>
  </r>
  <r>
    <x v="309"/>
    <s v="Hariom Plywood"/>
    <x v="11"/>
    <n v="24"/>
    <n v="1142.4000000000001"/>
    <n v="27417.600000000002"/>
    <n v="1087.1999999999998"/>
    <n v="26092.799999999996"/>
    <n v="1324.8000000000065"/>
    <x v="44"/>
  </r>
  <r>
    <x v="309"/>
    <s v="Hariom Plywood"/>
    <x v="12"/>
    <n v="2"/>
    <n v="856.80000000000007"/>
    <n v="1713.6000000000001"/>
    <n v="815.4"/>
    <n v="1630.8"/>
    <n v="82.800000000000182"/>
    <x v="44"/>
  </r>
  <r>
    <x v="309"/>
    <s v="Hariom Plywood"/>
    <x v="7"/>
    <n v="12"/>
    <n v="1040"/>
    <n v="12480"/>
    <n v="988.8"/>
    <n v="11865.599999999999"/>
    <n v="614.40000000000146"/>
    <x v="44"/>
  </r>
  <r>
    <x v="309"/>
    <s v="Hariom Plywood"/>
    <x v="17"/>
    <n v="12"/>
    <n v="780"/>
    <n v="9360"/>
    <n v="741.59999999999991"/>
    <n v="8899.1999999999989"/>
    <n v="460.80000000000109"/>
    <x v="44"/>
  </r>
  <r>
    <x v="309"/>
    <s v="Hariom Plywood"/>
    <x v="23"/>
    <n v="12"/>
    <n v="585"/>
    <n v="7020"/>
    <n v="556.19999999999993"/>
    <n v="6674.4"/>
    <n v="345.60000000000036"/>
    <x v="44"/>
  </r>
  <r>
    <x v="309"/>
    <s v="Hariom Plywood"/>
    <x v="3"/>
    <n v="12"/>
    <n v="843.2"/>
    <n v="10118.400000000001"/>
    <n v="803.2"/>
    <n v="9638.4000000000015"/>
    <n v="480"/>
    <x v="44"/>
  </r>
  <r>
    <x v="309"/>
    <s v="Hariom Plywood"/>
    <x v="2"/>
    <n v="12"/>
    <n v="632.40000000000009"/>
    <n v="7588.8000000000011"/>
    <n v="602.40000000000009"/>
    <n v="7228.8000000000011"/>
    <n v="360"/>
    <x v="44"/>
  </r>
  <r>
    <x v="309"/>
    <s v="Hariom Plywood"/>
    <x v="10"/>
    <n v="12"/>
    <n v="474.3"/>
    <n v="5691.6"/>
    <n v="451.8"/>
    <n v="5421.6"/>
    <n v="270"/>
    <x v="44"/>
  </r>
  <r>
    <x v="309"/>
    <s v="Hariom Plywood"/>
    <x v="4"/>
    <n v="10"/>
    <n v="571.20000000000005"/>
    <n v="5712"/>
    <n v="544"/>
    <n v="5440"/>
    <n v="272"/>
    <x v="44"/>
  </r>
  <r>
    <x v="309"/>
    <s v="Hariom Plywood"/>
    <x v="19"/>
    <n v="10"/>
    <n v="428.40000000000003"/>
    <n v="4284"/>
    <n v="408"/>
    <n v="4080"/>
    <n v="204"/>
    <x v="44"/>
  </r>
  <r>
    <x v="309"/>
    <s v="Manorma Library"/>
    <x v="1"/>
    <n v="18"/>
    <n v="1276.8"/>
    <n v="22982.399999999998"/>
    <n v="1216"/>
    <n v="21888"/>
    <n v="1094.3999999999978"/>
    <x v="44"/>
  </r>
  <r>
    <x v="309"/>
    <s v="Manorma Library"/>
    <x v="4"/>
    <n v="6"/>
    <n v="571.20000000000005"/>
    <n v="3427.2000000000003"/>
    <n v="544"/>
    <n v="3264"/>
    <n v="163.20000000000027"/>
    <x v="44"/>
  </r>
  <r>
    <x v="310"/>
    <s v="Sadguru Plywood"/>
    <x v="0"/>
    <n v="10"/>
    <n v="1523.2"/>
    <n v="15232"/>
    <n v="1449.6"/>
    <n v="14496"/>
    <n v="736"/>
    <x v="44"/>
  </r>
  <r>
    <x v="310"/>
    <s v="Sadguru Plywood"/>
    <x v="11"/>
    <n v="10"/>
    <n v="1142.4000000000001"/>
    <n v="11424"/>
    <n v="1087.1999999999998"/>
    <n v="10871.999999999998"/>
    <n v="552.00000000000182"/>
    <x v="44"/>
  </r>
  <r>
    <x v="310"/>
    <s v="Sadguru Plywood"/>
    <x v="24"/>
    <n v="9"/>
    <n v="1332.8"/>
    <n v="11995.199999999999"/>
    <n v="1268.3999999999999"/>
    <n v="11415.599999999999"/>
    <n v="579.60000000000036"/>
    <x v="44"/>
  </r>
  <r>
    <x v="310"/>
    <s v="Sadguru Plywood"/>
    <x v="15"/>
    <n v="5"/>
    <n v="999.6"/>
    <n v="4998"/>
    <n v="951.3"/>
    <n v="4756.5"/>
    <n v="241.5"/>
    <x v="44"/>
  </r>
  <r>
    <x v="310"/>
    <s v="Sadguru Plywood"/>
    <x v="14"/>
    <n v="10"/>
    <n v="957.59999999999991"/>
    <n v="9576"/>
    <n v="912"/>
    <n v="9120"/>
    <n v="456"/>
    <x v="44"/>
  </r>
  <r>
    <x v="310"/>
    <s v="Sadguru Plywood"/>
    <x v="5"/>
    <n v="1"/>
    <n v="1117.2"/>
    <n v="1117.2"/>
    <n v="1064"/>
    <n v="1064"/>
    <n v="53.200000000000045"/>
    <x v="44"/>
  </r>
  <r>
    <x v="310"/>
    <s v="Sadguru Plywood"/>
    <x v="6"/>
    <n v="5"/>
    <n v="910"/>
    <n v="4550"/>
    <n v="865.19999999999993"/>
    <n v="4326"/>
    <n v="224"/>
    <x v="44"/>
  </r>
  <r>
    <x v="310"/>
    <s v="Sadguru Plywood"/>
    <x v="17"/>
    <n v="10"/>
    <n v="780"/>
    <n v="7800"/>
    <n v="741.59999999999991"/>
    <n v="7415.9999999999991"/>
    <n v="384.00000000000091"/>
    <x v="44"/>
  </r>
  <r>
    <x v="310"/>
    <s v="Sadguru Plywood"/>
    <x v="23"/>
    <n v="10"/>
    <n v="585"/>
    <n v="5850"/>
    <n v="556.19999999999993"/>
    <n v="5561.9999999999991"/>
    <n v="288.00000000000091"/>
    <x v="44"/>
  </r>
  <r>
    <x v="310"/>
    <s v="Sadguru Plywood"/>
    <x v="3"/>
    <n v="75"/>
    <n v="843.2"/>
    <n v="63240"/>
    <n v="803.2"/>
    <n v="60240"/>
    <n v="3000"/>
    <x v="44"/>
  </r>
  <r>
    <x v="310"/>
    <s v="Sadguru Plywood"/>
    <x v="2"/>
    <n v="50"/>
    <n v="632.40000000000009"/>
    <n v="31620.000000000004"/>
    <n v="602.40000000000009"/>
    <n v="30120.000000000004"/>
    <n v="1500"/>
    <x v="44"/>
  </r>
  <r>
    <x v="310"/>
    <s v="Sadguru Plywood"/>
    <x v="8"/>
    <n v="50"/>
    <n v="737.80000000000007"/>
    <n v="36890"/>
    <n v="702.80000000000007"/>
    <n v="35140"/>
    <n v="1750"/>
    <x v="44"/>
  </r>
  <r>
    <x v="310"/>
    <s v="Sadguru Plywood"/>
    <x v="22"/>
    <n v="10"/>
    <n v="374.85"/>
    <n v="3748.5"/>
    <n v="357"/>
    <n v="3570"/>
    <n v="178.5"/>
    <x v="44"/>
  </r>
  <r>
    <x v="310"/>
    <s v="Sadguru Plywood"/>
    <x v="19"/>
    <n v="10"/>
    <n v="428.40000000000003"/>
    <n v="4284"/>
    <n v="408"/>
    <n v="4080"/>
    <n v="204"/>
    <x v="44"/>
  </r>
  <r>
    <x v="310"/>
    <s v="Sadguru Plywood"/>
    <x v="4"/>
    <n v="40"/>
    <n v="571.20000000000005"/>
    <n v="22848"/>
    <n v="544"/>
    <n v="21760"/>
    <n v="1088"/>
    <x v="44"/>
  </r>
  <r>
    <x v="310"/>
    <s v="Sharma Hardware"/>
    <x v="17"/>
    <n v="10"/>
    <n v="780"/>
    <n v="7800"/>
    <n v="741.59999999999991"/>
    <n v="7415.9999999999991"/>
    <n v="384.00000000000091"/>
    <x v="44"/>
  </r>
  <r>
    <x v="310"/>
    <s v="Sharma Hardware"/>
    <x v="23"/>
    <n v="10"/>
    <n v="585"/>
    <n v="5850"/>
    <n v="556.19999999999993"/>
    <n v="5561.9999999999991"/>
    <n v="288.00000000000091"/>
    <x v="44"/>
  </r>
  <r>
    <x v="311"/>
    <s v="Kisan Plywood"/>
    <x v="1"/>
    <n v="4"/>
    <n v="1276.8"/>
    <n v="5107.2"/>
    <n v="1216"/>
    <n v="4864"/>
    <n v="243.19999999999982"/>
    <x v="44"/>
  </r>
  <r>
    <x v="311"/>
    <s v="Kisan Plywood"/>
    <x v="14"/>
    <n v="8"/>
    <n v="957.59999999999991"/>
    <n v="7660.7999999999993"/>
    <n v="912"/>
    <n v="7296"/>
    <n v="364.79999999999927"/>
    <x v="44"/>
  </r>
  <r>
    <x v="311"/>
    <s v="Kisan Plywood"/>
    <x v="21"/>
    <n v="8"/>
    <n v="718.19999999999993"/>
    <n v="5745.5999999999995"/>
    <n v="684"/>
    <n v="5472"/>
    <n v="273.59999999999945"/>
    <x v="44"/>
  </r>
  <r>
    <x v="311"/>
    <s v="Kisan Plywood"/>
    <x v="18"/>
    <n v="10"/>
    <n v="837.9"/>
    <n v="8379"/>
    <n v="798"/>
    <n v="7980"/>
    <n v="399"/>
    <x v="44"/>
  </r>
  <r>
    <x v="311"/>
    <s v="Kisan Plywood"/>
    <x v="17"/>
    <n v="10"/>
    <n v="780"/>
    <n v="7800"/>
    <n v="741.59999999999991"/>
    <n v="7415.9999999999991"/>
    <n v="384.00000000000091"/>
    <x v="44"/>
  </r>
  <r>
    <x v="311"/>
    <s v="Kisan Plywood"/>
    <x v="23"/>
    <n v="10"/>
    <n v="585"/>
    <n v="5850"/>
    <n v="556.19999999999993"/>
    <n v="5561.9999999999991"/>
    <n v="288.00000000000091"/>
    <x v="44"/>
  </r>
  <r>
    <x v="311"/>
    <s v="Kisan Plywood"/>
    <x v="16"/>
    <n v="2"/>
    <n v="682.5"/>
    <n v="1365"/>
    <n v="648.9"/>
    <n v="1297.8"/>
    <n v="67.200000000000045"/>
    <x v="44"/>
  </r>
  <r>
    <x v="311"/>
    <s v="Kisan Plywood"/>
    <x v="19"/>
    <n v="5"/>
    <n v="428.40000000000003"/>
    <n v="2142"/>
    <n v="408"/>
    <n v="2040"/>
    <n v="102"/>
    <x v="44"/>
  </r>
  <r>
    <x v="311"/>
    <s v="Kisan Plywood"/>
    <x v="13"/>
    <n v="8"/>
    <n v="321.3"/>
    <n v="2570.4"/>
    <n v="306"/>
    <n v="2448"/>
    <n v="122.40000000000009"/>
    <x v="44"/>
  </r>
  <r>
    <x v="311"/>
    <s v="Kisan Plywood"/>
    <x v="0"/>
    <n v="2"/>
    <n v="1523.2"/>
    <n v="3046.4"/>
    <n v="1449.6"/>
    <n v="2899.2"/>
    <n v="147.20000000000027"/>
    <x v="44"/>
  </r>
  <r>
    <x v="311"/>
    <s v="Kisan Plywood"/>
    <x v="11"/>
    <n v="2"/>
    <n v="1142.4000000000001"/>
    <n v="2284.8000000000002"/>
    <n v="1087.1999999999998"/>
    <n v="2174.3999999999996"/>
    <n v="110.40000000000055"/>
    <x v="44"/>
  </r>
  <r>
    <x v="311"/>
    <s v="Kisan Plywood"/>
    <x v="12"/>
    <n v="2"/>
    <n v="856.80000000000007"/>
    <n v="1713.6000000000001"/>
    <n v="815.4"/>
    <n v="1630.8"/>
    <n v="82.800000000000182"/>
    <x v="44"/>
  </r>
  <r>
    <x v="311"/>
    <s v="Kisan Plywood"/>
    <x v="2"/>
    <n v="10"/>
    <n v="632.40000000000009"/>
    <n v="6324.0000000000009"/>
    <n v="602.40000000000009"/>
    <n v="6024.0000000000009"/>
    <n v="300"/>
    <x v="44"/>
  </r>
  <r>
    <x v="311"/>
    <s v="Sarwan Panjraon"/>
    <x v="18"/>
    <n v="1"/>
    <n v="837.9"/>
    <n v="837.9"/>
    <n v="798"/>
    <n v="798"/>
    <n v="39.899999999999977"/>
    <x v="44"/>
  </r>
  <r>
    <x v="312"/>
    <s v="Dhanuka Plywood"/>
    <x v="7"/>
    <n v="75"/>
    <n v="1040"/>
    <n v="78000"/>
    <n v="988.8"/>
    <n v="74160"/>
    <n v="3840"/>
    <x v="44"/>
  </r>
  <r>
    <x v="312"/>
    <s v="Yash Furniture"/>
    <x v="14"/>
    <n v="12"/>
    <n v="957.59999999999991"/>
    <n v="11491.199999999999"/>
    <n v="912"/>
    <n v="10944"/>
    <n v="547.19999999999891"/>
    <x v="44"/>
  </r>
  <r>
    <x v="312"/>
    <s v="Yash Furniture"/>
    <x v="5"/>
    <n v="6"/>
    <n v="1117.2"/>
    <n v="6703.2000000000007"/>
    <n v="1064"/>
    <n v="6384"/>
    <n v="319.20000000000073"/>
    <x v="44"/>
  </r>
  <r>
    <x v="312"/>
    <s v="Yash Furniture"/>
    <x v="2"/>
    <n v="14"/>
    <n v="632.40000000000009"/>
    <n v="8853.6000000000022"/>
    <n v="602.40000000000009"/>
    <n v="8433.6000000000022"/>
    <n v="420"/>
    <x v="44"/>
  </r>
  <r>
    <x v="312"/>
    <s v="Yash Furniture"/>
    <x v="8"/>
    <n v="6"/>
    <n v="737.80000000000007"/>
    <n v="4426.8"/>
    <n v="702.80000000000007"/>
    <n v="4216.8"/>
    <n v="210"/>
    <x v="44"/>
  </r>
  <r>
    <x v="312"/>
    <s v="Yash Furniture"/>
    <x v="19"/>
    <n v="5"/>
    <n v="428.40000000000003"/>
    <n v="2142"/>
    <n v="408"/>
    <n v="2040"/>
    <n v="102"/>
    <x v="44"/>
  </r>
  <r>
    <x v="312"/>
    <s v="Yash Furniture"/>
    <x v="13"/>
    <n v="6"/>
    <n v="321.3"/>
    <n v="1927.8000000000002"/>
    <n v="306"/>
    <n v="1836"/>
    <n v="91.800000000000182"/>
    <x v="44"/>
  </r>
  <r>
    <x v="312"/>
    <s v="Yash Furniture"/>
    <x v="22"/>
    <n v="2"/>
    <n v="374.85"/>
    <n v="749.7"/>
    <n v="357"/>
    <n v="714"/>
    <n v="35.700000000000045"/>
    <x v="44"/>
  </r>
  <r>
    <x v="312"/>
    <s v="Yash Furniture"/>
    <x v="20"/>
    <n v="10"/>
    <n v="499.80000000000007"/>
    <n v="4998.0000000000009"/>
    <n v="476"/>
    <n v="4760"/>
    <n v="238.00000000000091"/>
    <x v="44"/>
  </r>
  <r>
    <x v="313"/>
    <s v="Sharma Hardware"/>
    <x v="6"/>
    <n v="5"/>
    <n v="910"/>
    <n v="4550"/>
    <n v="865.19999999999993"/>
    <n v="4326"/>
    <n v="224"/>
    <x v="44"/>
  </r>
  <r>
    <x v="313"/>
    <s v="Sharma Hardware"/>
    <x v="17"/>
    <n v="5"/>
    <n v="780"/>
    <n v="3900"/>
    <n v="741.59999999999991"/>
    <n v="3707.9999999999995"/>
    <n v="192.00000000000045"/>
    <x v="44"/>
  </r>
  <r>
    <x v="313"/>
    <s v="Ramesh Singh"/>
    <x v="1"/>
    <n v="50"/>
    <n v="1276.8"/>
    <n v="63840"/>
    <n v="1216"/>
    <n v="60800"/>
    <n v="3040"/>
    <x v="44"/>
  </r>
  <r>
    <x v="313"/>
    <s v="Ramesh Singh"/>
    <x v="17"/>
    <n v="25"/>
    <n v="780"/>
    <n v="19500"/>
    <n v="741.59999999999991"/>
    <n v="18539.999999999996"/>
    <n v="960.00000000000364"/>
    <x v="44"/>
  </r>
  <r>
    <x v="313"/>
    <s v="Ramesh Singh"/>
    <x v="3"/>
    <n v="21"/>
    <n v="843.2"/>
    <n v="17707.2"/>
    <n v="803.2"/>
    <n v="16867.2"/>
    <n v="840"/>
    <x v="44"/>
  </r>
  <r>
    <x v="313"/>
    <s v="Ramesh Singh"/>
    <x v="2"/>
    <n v="4"/>
    <n v="632.40000000000009"/>
    <n v="2529.6000000000004"/>
    <n v="602.40000000000009"/>
    <n v="2409.6000000000004"/>
    <n v="120"/>
    <x v="44"/>
  </r>
  <r>
    <x v="313"/>
    <s v="Monu Sharma"/>
    <x v="0"/>
    <n v="7"/>
    <n v="1523.2"/>
    <n v="10662.4"/>
    <n v="1449.6"/>
    <n v="10147.199999999999"/>
    <n v="515.20000000000073"/>
    <x v="44"/>
  </r>
  <r>
    <x v="313"/>
    <s v="Monu Sharma"/>
    <x v="4"/>
    <n v="2"/>
    <n v="571.20000000000005"/>
    <n v="1142.4000000000001"/>
    <n v="544"/>
    <n v="1088"/>
    <n v="54.400000000000091"/>
    <x v="44"/>
  </r>
  <r>
    <x v="313"/>
    <s v="Monu Sharma"/>
    <x v="7"/>
    <n v="1"/>
    <n v="1040"/>
    <n v="1040"/>
    <n v="988.8"/>
    <n v="988.8"/>
    <n v="51.200000000000045"/>
    <x v="44"/>
  </r>
  <r>
    <x v="314"/>
    <s v="Kushwaha Furniture"/>
    <x v="5"/>
    <n v="3"/>
    <n v="1117.2"/>
    <n v="3351.6000000000004"/>
    <n v="1064"/>
    <n v="3192"/>
    <n v="159.60000000000036"/>
    <x v="44"/>
  </r>
  <r>
    <x v="314"/>
    <s v="Kushwaha Furniture"/>
    <x v="21"/>
    <n v="2"/>
    <n v="718.19999999999993"/>
    <n v="1436.3999999999999"/>
    <n v="684"/>
    <n v="1368"/>
    <n v="68.399999999999864"/>
    <x v="44"/>
  </r>
  <r>
    <x v="314"/>
    <s v="Sanjay Rai"/>
    <x v="18"/>
    <n v="8"/>
    <n v="837.9"/>
    <n v="6703.2"/>
    <n v="798"/>
    <n v="6384"/>
    <n v="319.19999999999982"/>
    <x v="44"/>
  </r>
  <r>
    <x v="314"/>
    <s v="Sanjay Rai"/>
    <x v="9"/>
    <n v="8"/>
    <n v="553.35"/>
    <n v="4426.8"/>
    <n v="527.1"/>
    <n v="4216.8"/>
    <n v="210"/>
    <x v="44"/>
  </r>
  <r>
    <x v="314"/>
    <s v="Sanjay Rai"/>
    <x v="21"/>
    <n v="1"/>
    <n v="718.19999999999993"/>
    <n v="718.19999999999993"/>
    <n v="684"/>
    <n v="684"/>
    <n v="34.199999999999932"/>
    <x v="44"/>
  </r>
  <r>
    <x v="314"/>
    <s v="Hafi Ji"/>
    <x v="21"/>
    <n v="2"/>
    <n v="718.19999999999993"/>
    <n v="1436.3999999999999"/>
    <n v="684"/>
    <n v="1368"/>
    <n v="68.399999999999864"/>
    <x v="44"/>
  </r>
  <r>
    <x v="314"/>
    <s v="Hafi Ji"/>
    <x v="23"/>
    <n v="10"/>
    <n v="585"/>
    <n v="5850"/>
    <n v="556.19999999999993"/>
    <n v="5561.9999999999991"/>
    <n v="288.00000000000091"/>
    <x v="44"/>
  </r>
  <r>
    <x v="314"/>
    <s v="Hafi Ji"/>
    <x v="2"/>
    <n v="8"/>
    <n v="632.40000000000009"/>
    <n v="5059.2000000000007"/>
    <n v="602.40000000000009"/>
    <n v="4819.2000000000007"/>
    <n v="240"/>
    <x v="44"/>
  </r>
  <r>
    <x v="314"/>
    <s v="Hafi Ji"/>
    <x v="20"/>
    <n v="10"/>
    <n v="499.80000000000007"/>
    <n v="4998.0000000000009"/>
    <n v="476"/>
    <n v="4760"/>
    <n v="238.00000000000091"/>
    <x v="44"/>
  </r>
  <r>
    <x v="314"/>
    <s v="Hafi Ji"/>
    <x v="13"/>
    <n v="9"/>
    <n v="321.3"/>
    <n v="2891.7000000000003"/>
    <n v="306"/>
    <n v="2754"/>
    <n v="137.70000000000027"/>
    <x v="44"/>
  </r>
  <r>
    <x v="315"/>
    <s v="Satendra Sharma"/>
    <x v="20"/>
    <n v="4"/>
    <n v="499.80000000000007"/>
    <n v="1999.2000000000003"/>
    <n v="476"/>
    <n v="1904"/>
    <n v="95.200000000000273"/>
    <x v="44"/>
  </r>
  <r>
    <x v="315"/>
    <s v="Satendra Sharma"/>
    <x v="12"/>
    <n v="10"/>
    <n v="856.80000000000007"/>
    <n v="8568"/>
    <n v="815.4"/>
    <n v="8154"/>
    <n v="414"/>
    <x v="44"/>
  </r>
  <r>
    <x v="315"/>
    <s v="Satendra Sharma"/>
    <x v="23"/>
    <n v="5"/>
    <n v="585"/>
    <n v="2925"/>
    <n v="556.19999999999993"/>
    <n v="2780.9999999999995"/>
    <n v="144.00000000000045"/>
    <x v="44"/>
  </r>
  <r>
    <x v="315"/>
    <s v="Satendra Sharma"/>
    <x v="10"/>
    <n v="25"/>
    <n v="474.3"/>
    <n v="11857.5"/>
    <n v="451.8"/>
    <n v="11295"/>
    <n v="562.5"/>
    <x v="44"/>
  </r>
  <r>
    <x v="315"/>
    <s v="Chandan Singh"/>
    <x v="18"/>
    <n v="12"/>
    <n v="837.9"/>
    <n v="10054.799999999999"/>
    <n v="798"/>
    <n v="9576"/>
    <n v="478.79999999999927"/>
    <x v="44"/>
  </r>
  <r>
    <x v="315"/>
    <s v="Chandan Singh"/>
    <x v="15"/>
    <n v="8"/>
    <n v="999.6"/>
    <n v="7996.8"/>
    <n v="951.3"/>
    <n v="7610.4"/>
    <n v="386.40000000000055"/>
    <x v="44"/>
  </r>
  <r>
    <x v="315"/>
    <s v="Chandan Singh"/>
    <x v="17"/>
    <n v="10"/>
    <n v="780"/>
    <n v="7800"/>
    <n v="741.59999999999991"/>
    <n v="7415.9999999999991"/>
    <n v="384.00000000000091"/>
    <x v="44"/>
  </r>
  <r>
    <x v="316"/>
    <s v="Kisan Plywood"/>
    <x v="14"/>
    <n v="10"/>
    <n v="957.59999999999991"/>
    <n v="9576"/>
    <n v="912"/>
    <n v="9120"/>
    <n v="456"/>
    <x v="45"/>
  </r>
  <r>
    <x v="316"/>
    <s v="Kisan Plywood"/>
    <x v="21"/>
    <n v="10"/>
    <n v="718.19999999999993"/>
    <n v="7181.9999999999991"/>
    <n v="684"/>
    <n v="6840"/>
    <n v="341.99999999999909"/>
    <x v="45"/>
  </r>
  <r>
    <x v="316"/>
    <s v="Kisan Plywood"/>
    <x v="18"/>
    <n v="8"/>
    <n v="837.9"/>
    <n v="6703.2"/>
    <n v="798"/>
    <n v="6384"/>
    <n v="319.19999999999982"/>
    <x v="45"/>
  </r>
  <r>
    <x v="316"/>
    <s v="Kisan Plywood"/>
    <x v="17"/>
    <n v="10"/>
    <n v="780"/>
    <n v="7800"/>
    <n v="741.59999999999991"/>
    <n v="7415.9999999999991"/>
    <n v="384.00000000000091"/>
    <x v="45"/>
  </r>
  <r>
    <x v="316"/>
    <s v="Kisan Plywood"/>
    <x v="16"/>
    <n v="4"/>
    <n v="682.5"/>
    <n v="2730"/>
    <n v="648.9"/>
    <n v="2595.6"/>
    <n v="134.40000000000009"/>
    <x v="45"/>
  </r>
  <r>
    <x v="316"/>
    <s v="Kisan Plywood"/>
    <x v="19"/>
    <n v="5"/>
    <n v="428.40000000000003"/>
    <n v="2142"/>
    <n v="408"/>
    <n v="2040"/>
    <n v="102"/>
    <x v="45"/>
  </r>
  <r>
    <x v="316"/>
    <s v="Bablu Rai"/>
    <x v="1"/>
    <n v="3"/>
    <n v="1276.8"/>
    <n v="3830.3999999999996"/>
    <n v="1216"/>
    <n v="3648"/>
    <n v="182.39999999999964"/>
    <x v="45"/>
  </r>
  <r>
    <x v="316"/>
    <s v="Bablu Rai"/>
    <x v="14"/>
    <n v="8"/>
    <n v="957.59999999999991"/>
    <n v="7660.7999999999993"/>
    <n v="912"/>
    <n v="7296"/>
    <n v="364.79999999999927"/>
    <x v="45"/>
  </r>
  <r>
    <x v="316"/>
    <s v="Bablu Rai"/>
    <x v="21"/>
    <n v="8"/>
    <n v="718.19999999999993"/>
    <n v="5745.5999999999995"/>
    <n v="684"/>
    <n v="5472"/>
    <n v="273.59999999999945"/>
    <x v="45"/>
  </r>
  <r>
    <x v="316"/>
    <s v="Bablu Rai"/>
    <x v="11"/>
    <n v="5"/>
    <n v="1142.4000000000001"/>
    <n v="5712"/>
    <n v="1087.1999999999998"/>
    <n v="5435.9999999999991"/>
    <n v="276.00000000000091"/>
    <x v="45"/>
  </r>
  <r>
    <x v="316"/>
    <s v="Bablu Rai"/>
    <x v="12"/>
    <n v="5"/>
    <n v="856.80000000000007"/>
    <n v="4284"/>
    <n v="815.4"/>
    <n v="4077"/>
    <n v="207"/>
    <x v="45"/>
  </r>
  <r>
    <x v="316"/>
    <s v="Bablu Rai"/>
    <x v="17"/>
    <n v="6"/>
    <n v="780"/>
    <n v="4680"/>
    <n v="741.59999999999991"/>
    <n v="4449.5999999999995"/>
    <n v="230.40000000000055"/>
    <x v="45"/>
  </r>
  <r>
    <x v="316"/>
    <s v="Bablu Rai"/>
    <x v="23"/>
    <n v="6"/>
    <n v="585"/>
    <n v="3510"/>
    <n v="556.19999999999993"/>
    <n v="3337.2"/>
    <n v="172.80000000000018"/>
    <x v="45"/>
  </r>
  <r>
    <x v="316"/>
    <s v="Bablu Rai"/>
    <x v="2"/>
    <n v="8"/>
    <n v="632.40000000000009"/>
    <n v="5059.2000000000007"/>
    <n v="602.40000000000009"/>
    <n v="4819.2000000000007"/>
    <n v="240"/>
    <x v="45"/>
  </r>
  <r>
    <x v="316"/>
    <s v="Bablu Rai"/>
    <x v="10"/>
    <n v="6"/>
    <n v="474.3"/>
    <n v="2845.8"/>
    <n v="451.8"/>
    <n v="2710.8"/>
    <n v="135"/>
    <x v="45"/>
  </r>
  <r>
    <x v="316"/>
    <s v="Bablu Rai"/>
    <x v="4"/>
    <n v="5"/>
    <n v="571.20000000000005"/>
    <n v="2856"/>
    <n v="544"/>
    <n v="2720"/>
    <n v="136"/>
    <x v="45"/>
  </r>
  <r>
    <x v="317"/>
    <s v="Upendra Sharma"/>
    <x v="14"/>
    <n v="5"/>
    <n v="957.59999999999991"/>
    <n v="4788"/>
    <n v="912"/>
    <n v="4560"/>
    <n v="228"/>
    <x v="45"/>
  </r>
  <r>
    <x v="317"/>
    <s v="Upendra Sharma"/>
    <x v="1"/>
    <n v="4"/>
    <n v="1276.8"/>
    <n v="5107.2"/>
    <n v="1216"/>
    <n v="4864"/>
    <n v="243.19999999999982"/>
    <x v="45"/>
  </r>
  <r>
    <x v="317"/>
    <s v="Upendra Sharma"/>
    <x v="17"/>
    <n v="5"/>
    <n v="780"/>
    <n v="3900"/>
    <n v="741.59999999999991"/>
    <n v="3707.9999999999995"/>
    <n v="192.00000000000045"/>
    <x v="45"/>
  </r>
  <r>
    <x v="317"/>
    <s v="Upendra Sharma"/>
    <x v="23"/>
    <n v="5"/>
    <n v="585"/>
    <n v="2925"/>
    <n v="556.19999999999993"/>
    <n v="2780.9999999999995"/>
    <n v="144.00000000000045"/>
    <x v="45"/>
  </r>
  <r>
    <x v="317"/>
    <s v="Upendra Sharma"/>
    <x v="7"/>
    <n v="5"/>
    <n v="1040"/>
    <n v="5200"/>
    <n v="988.8"/>
    <n v="4944"/>
    <n v="256"/>
    <x v="45"/>
  </r>
  <r>
    <x v="317"/>
    <s v="Ramesh Singh"/>
    <x v="1"/>
    <n v="20"/>
    <n v="1276.8"/>
    <n v="25536"/>
    <n v="1216"/>
    <n v="24320"/>
    <n v="1216"/>
    <x v="45"/>
  </r>
  <r>
    <x v="317"/>
    <s v="Ramesh Singh"/>
    <x v="14"/>
    <n v="10"/>
    <n v="957.59999999999991"/>
    <n v="9576"/>
    <n v="912"/>
    <n v="9120"/>
    <n v="456"/>
    <x v="45"/>
  </r>
  <r>
    <x v="317"/>
    <s v="Ramesh Singh"/>
    <x v="2"/>
    <n v="8"/>
    <n v="632.40000000000009"/>
    <n v="5059.2000000000007"/>
    <n v="602.40000000000009"/>
    <n v="4819.2000000000007"/>
    <n v="240"/>
    <x v="45"/>
  </r>
  <r>
    <x v="318"/>
    <s v="Sainik Plywood"/>
    <x v="11"/>
    <n v="10"/>
    <n v="1142.4000000000001"/>
    <n v="11424"/>
    <n v="1087.1999999999998"/>
    <n v="10871.999999999998"/>
    <n v="552.00000000000182"/>
    <x v="45"/>
  </r>
  <r>
    <x v="318"/>
    <s v="Sainik Plywood"/>
    <x v="17"/>
    <n v="20"/>
    <n v="780"/>
    <n v="15600"/>
    <n v="741.59999999999991"/>
    <n v="14831.999999999998"/>
    <n v="768.00000000000182"/>
    <x v="45"/>
  </r>
  <r>
    <x v="318"/>
    <s v="Sainik Plywood"/>
    <x v="10"/>
    <n v="25"/>
    <n v="474.3"/>
    <n v="11857.5"/>
    <n v="451.8"/>
    <n v="11295"/>
    <n v="562.5"/>
    <x v="45"/>
  </r>
  <r>
    <x v="318"/>
    <s v="Sainik Plywood"/>
    <x v="23"/>
    <n v="20"/>
    <n v="585"/>
    <n v="11700"/>
    <n v="556.19999999999993"/>
    <n v="11123.999999999998"/>
    <n v="576.00000000000182"/>
    <x v="45"/>
  </r>
  <r>
    <x v="318"/>
    <s v="Gupta Enterprises"/>
    <x v="3"/>
    <n v="15"/>
    <n v="843.2"/>
    <n v="12648"/>
    <n v="803.2"/>
    <n v="12048"/>
    <n v="600"/>
    <x v="45"/>
  </r>
  <r>
    <x v="319"/>
    <s v="Yash Furniture"/>
    <x v="19"/>
    <n v="6"/>
    <n v="428.40000000000003"/>
    <n v="2570.4"/>
    <n v="408"/>
    <n v="2448"/>
    <n v="122.40000000000009"/>
    <x v="45"/>
  </r>
  <r>
    <x v="319"/>
    <s v="Yash Furniture"/>
    <x v="6"/>
    <n v="6"/>
    <n v="910"/>
    <n v="5460"/>
    <n v="865.19999999999993"/>
    <n v="5191.2"/>
    <n v="268.80000000000018"/>
    <x v="45"/>
  </r>
  <r>
    <x v="319"/>
    <s v="Yash Furniture"/>
    <x v="14"/>
    <n v="10"/>
    <n v="957.59999999999991"/>
    <n v="9576"/>
    <n v="912"/>
    <n v="9120"/>
    <n v="456"/>
    <x v="45"/>
  </r>
  <r>
    <x v="319"/>
    <s v="Kushwaha Furniture"/>
    <x v="3"/>
    <n v="2"/>
    <n v="843.2"/>
    <n v="1686.4"/>
    <n v="803.2"/>
    <n v="1606.4"/>
    <n v="80"/>
    <x v="45"/>
  </r>
  <r>
    <x v="319"/>
    <s v="Kushwaha Furniture"/>
    <x v="10"/>
    <n v="2"/>
    <n v="474.3"/>
    <n v="948.6"/>
    <n v="451.8"/>
    <n v="903.6"/>
    <n v="45"/>
    <x v="45"/>
  </r>
  <r>
    <x v="319"/>
    <s v="Kushwaha Furniture"/>
    <x v="23"/>
    <n v="3"/>
    <n v="585"/>
    <n v="1755"/>
    <n v="556.19999999999993"/>
    <n v="1668.6"/>
    <n v="86.400000000000091"/>
    <x v="45"/>
  </r>
  <r>
    <x v="319"/>
    <s v="Kushwaha Furniture"/>
    <x v="13"/>
    <n v="6"/>
    <n v="321.3"/>
    <n v="1927.8000000000002"/>
    <n v="306"/>
    <n v="1836"/>
    <n v="91.800000000000182"/>
    <x v="45"/>
  </r>
  <r>
    <x v="319"/>
    <s v="Kushwaha Furniture"/>
    <x v="21"/>
    <n v="1"/>
    <n v="718.19999999999993"/>
    <n v="718.19999999999993"/>
    <n v="684"/>
    <n v="684"/>
    <n v="34.199999999999932"/>
    <x v="45"/>
  </r>
  <r>
    <x v="320"/>
    <s v="Mithilesh Sharma"/>
    <x v="11"/>
    <n v="2"/>
    <n v="1142.4000000000001"/>
    <n v="2284.8000000000002"/>
    <n v="1087.1999999999998"/>
    <n v="2174.3999999999996"/>
    <n v="110.40000000000055"/>
    <x v="45"/>
  </r>
  <r>
    <x v="320"/>
    <s v="Mithilesh Sharma"/>
    <x v="12"/>
    <n v="2"/>
    <n v="856.80000000000007"/>
    <n v="1713.6000000000001"/>
    <n v="815.4"/>
    <n v="1630.8"/>
    <n v="82.800000000000182"/>
    <x v="45"/>
  </r>
  <r>
    <x v="320"/>
    <s v="Mithilesh Sharma"/>
    <x v="14"/>
    <n v="1"/>
    <n v="957.59999999999991"/>
    <n v="957.59999999999991"/>
    <n v="912"/>
    <n v="912"/>
    <n v="45.599999999999909"/>
    <x v="45"/>
  </r>
  <r>
    <x v="320"/>
    <s v="Mithilesh Sharma"/>
    <x v="21"/>
    <n v="1"/>
    <n v="718.19999999999993"/>
    <n v="718.19999999999993"/>
    <n v="684"/>
    <n v="684"/>
    <n v="34.199999999999932"/>
    <x v="45"/>
  </r>
  <r>
    <x v="320"/>
    <s v="Satendra Sharma"/>
    <x v="4"/>
    <n v="30"/>
    <n v="571.20000000000005"/>
    <n v="17136"/>
    <n v="544"/>
    <n v="16320"/>
    <n v="816"/>
    <x v="45"/>
  </r>
  <r>
    <x v="320"/>
    <s v="Satendra Sharma"/>
    <x v="20"/>
    <n v="20"/>
    <n v="499.80000000000007"/>
    <n v="9996.0000000000018"/>
    <n v="476"/>
    <n v="9520"/>
    <n v="476.00000000000182"/>
    <x v="45"/>
  </r>
  <r>
    <x v="321"/>
    <s v="Arif Ansari"/>
    <x v="11"/>
    <n v="4"/>
    <n v="1142.4000000000001"/>
    <n v="4569.6000000000004"/>
    <n v="1087.1999999999998"/>
    <n v="4348.7999999999993"/>
    <n v="220.80000000000109"/>
    <x v="45"/>
  </r>
  <r>
    <x v="321"/>
    <s v="Arif Ansari"/>
    <x v="21"/>
    <n v="2"/>
    <n v="718.19999999999993"/>
    <n v="1436.3999999999999"/>
    <n v="684"/>
    <n v="1368"/>
    <n v="68.399999999999864"/>
    <x v="45"/>
  </r>
  <r>
    <x v="321"/>
    <s v="Arif Ansari"/>
    <x v="10"/>
    <n v="3"/>
    <n v="474.3"/>
    <n v="1422.9"/>
    <n v="451.8"/>
    <n v="1355.4"/>
    <n v="67.5"/>
    <x v="45"/>
  </r>
  <r>
    <x v="321"/>
    <s v="Parwej Ansari"/>
    <x v="14"/>
    <n v="13"/>
    <n v="957.59999999999991"/>
    <n v="12448.8"/>
    <n v="912"/>
    <n v="11856"/>
    <n v="592.79999999999927"/>
    <x v="45"/>
  </r>
  <r>
    <x v="321"/>
    <s v="Parwej Ansari"/>
    <x v="1"/>
    <n v="7"/>
    <n v="1276.8"/>
    <n v="8937.6"/>
    <n v="1216"/>
    <n v="8512"/>
    <n v="425.60000000000036"/>
    <x v="45"/>
  </r>
  <r>
    <x v="321"/>
    <s v="Parwej Ansari"/>
    <x v="4"/>
    <n v="20"/>
    <n v="571.20000000000005"/>
    <n v="11424"/>
    <n v="544"/>
    <n v="10880"/>
    <n v="544"/>
    <x v="45"/>
  </r>
  <r>
    <x v="322"/>
    <s v="Sabnam Plywood"/>
    <x v="0"/>
    <n v="10"/>
    <n v="1523.2"/>
    <n v="15232"/>
    <n v="1449.6"/>
    <n v="14496"/>
    <n v="736"/>
    <x v="45"/>
  </r>
  <r>
    <x v="322"/>
    <s v="Sabnam Plywood"/>
    <x v="3"/>
    <n v="6"/>
    <n v="843.2"/>
    <n v="5059.2000000000007"/>
    <n v="803.2"/>
    <n v="4819.2000000000007"/>
    <n v="240"/>
    <x v="45"/>
  </r>
  <r>
    <x v="322"/>
    <s v="Ramesh Singh"/>
    <x v="1"/>
    <n v="17"/>
    <n v="1276.8"/>
    <n v="21705.599999999999"/>
    <n v="1216"/>
    <n v="20672"/>
    <n v="1033.5999999999985"/>
    <x v="45"/>
  </r>
  <r>
    <x v="322"/>
    <s v="Ramesh Singh"/>
    <x v="7"/>
    <n v="20"/>
    <n v="1040"/>
    <n v="20800"/>
    <n v="988.8"/>
    <n v="19776"/>
    <n v="1024"/>
    <x v="45"/>
  </r>
  <r>
    <x v="323"/>
    <s v="Salma Tiles"/>
    <x v="1"/>
    <n v="15"/>
    <n v="1276.8"/>
    <n v="19152"/>
    <n v="1216"/>
    <n v="18240"/>
    <n v="912"/>
    <x v="46"/>
  </r>
  <r>
    <x v="323"/>
    <s v="Salma Tiles"/>
    <x v="4"/>
    <n v="5"/>
    <n v="571.20000000000005"/>
    <n v="2856"/>
    <n v="544"/>
    <n v="2720"/>
    <n v="136"/>
    <x v="46"/>
  </r>
  <r>
    <x v="323"/>
    <s v="Kushwaha Furniture"/>
    <x v="2"/>
    <n v="5"/>
    <n v="632.40000000000009"/>
    <n v="3162.0000000000005"/>
    <n v="602.40000000000009"/>
    <n v="3012.0000000000005"/>
    <n v="150"/>
    <x v="46"/>
  </r>
  <r>
    <x v="323"/>
    <s v="Kushwaha Furniture"/>
    <x v="7"/>
    <n v="4"/>
    <n v="1040"/>
    <n v="4160"/>
    <n v="988.8"/>
    <n v="3955.2"/>
    <n v="204.80000000000018"/>
    <x v="46"/>
  </r>
  <r>
    <x v="323"/>
    <s v="Kushwaha Furniture"/>
    <x v="14"/>
    <n v="2"/>
    <n v="957.59999999999991"/>
    <n v="1915.1999999999998"/>
    <n v="912"/>
    <n v="1824"/>
    <n v="91.199999999999818"/>
    <x v="46"/>
  </r>
  <r>
    <x v="323"/>
    <s v="Kushwaha Furniture"/>
    <x v="21"/>
    <n v="5"/>
    <n v="718.19999999999993"/>
    <n v="3590.9999999999995"/>
    <n v="684"/>
    <n v="3420"/>
    <n v="170.99999999999955"/>
    <x v="46"/>
  </r>
  <r>
    <x v="323"/>
    <s v="Kushwaha Furniture"/>
    <x v="10"/>
    <n v="2"/>
    <n v="474.3"/>
    <n v="948.6"/>
    <n v="451.8"/>
    <n v="903.6"/>
    <n v="45"/>
    <x v="46"/>
  </r>
  <r>
    <x v="323"/>
    <s v="Karpattu Sharma"/>
    <x v="15"/>
    <n v="2"/>
    <n v="999.6"/>
    <n v="1999.2"/>
    <n v="951.3"/>
    <n v="1902.6"/>
    <n v="96.600000000000136"/>
    <x v="46"/>
  </r>
  <r>
    <x v="323"/>
    <s v="Karpattu Sharma"/>
    <x v="16"/>
    <n v="2"/>
    <n v="682.5"/>
    <n v="1365"/>
    <n v="648.9"/>
    <n v="1297.8"/>
    <n v="67.200000000000045"/>
    <x v="46"/>
  </r>
  <r>
    <x v="323"/>
    <s v="Karpattu Sharma"/>
    <x v="17"/>
    <n v="1"/>
    <n v="780"/>
    <n v="780"/>
    <n v="741.59999999999991"/>
    <n v="741.59999999999991"/>
    <n v="38.400000000000091"/>
    <x v="46"/>
  </r>
  <r>
    <x v="323"/>
    <s v="Karpattu Sharma"/>
    <x v="23"/>
    <n v="2"/>
    <n v="585"/>
    <n v="1170"/>
    <n v="556.19999999999993"/>
    <n v="1112.3999999999999"/>
    <n v="57.600000000000136"/>
    <x v="46"/>
  </r>
  <r>
    <x v="323"/>
    <s v="Karpattu Sharma"/>
    <x v="10"/>
    <n v="3"/>
    <n v="474.3"/>
    <n v="1422.9"/>
    <n v="451.8"/>
    <n v="1355.4"/>
    <n v="67.5"/>
    <x v="46"/>
  </r>
  <r>
    <x v="323"/>
    <s v="Karpattu Sharma"/>
    <x v="13"/>
    <n v="4"/>
    <n v="321.3"/>
    <n v="1285.2"/>
    <n v="306"/>
    <n v="1224"/>
    <n v="61.200000000000045"/>
    <x v="46"/>
  </r>
  <r>
    <x v="324"/>
    <s v="Bharat Plywood"/>
    <x v="10"/>
    <n v="9"/>
    <n v="474.3"/>
    <n v="4268.7"/>
    <n v="451.8"/>
    <n v="4066.2000000000003"/>
    <n v="202.49999999999955"/>
    <x v="46"/>
  </r>
  <r>
    <x v="324"/>
    <s v="Bharat Plywood"/>
    <x v="4"/>
    <n v="5"/>
    <n v="571.20000000000005"/>
    <n v="2856"/>
    <n v="544"/>
    <n v="2720"/>
    <n v="136"/>
    <x v="46"/>
  </r>
  <r>
    <x v="324"/>
    <s v="Bharat Plywood"/>
    <x v="19"/>
    <n v="10"/>
    <n v="428.40000000000003"/>
    <n v="4284"/>
    <n v="408"/>
    <n v="4080"/>
    <n v="204"/>
    <x v="46"/>
  </r>
  <r>
    <x v="324"/>
    <s v="Kisan Plywood"/>
    <x v="1"/>
    <n v="5"/>
    <n v="1276.8"/>
    <n v="6384"/>
    <n v="1216"/>
    <n v="6080"/>
    <n v="304"/>
    <x v="46"/>
  </r>
  <r>
    <x v="324"/>
    <s v="Kisan Plywood"/>
    <x v="4"/>
    <n v="2"/>
    <n v="571.20000000000005"/>
    <n v="1142.4000000000001"/>
    <n v="544"/>
    <n v="1088"/>
    <n v="54.400000000000091"/>
    <x v="46"/>
  </r>
  <r>
    <x v="324"/>
    <s v="Kisan Plywood"/>
    <x v="3"/>
    <n v="15"/>
    <n v="843.2"/>
    <n v="12648"/>
    <n v="803.2"/>
    <n v="12048"/>
    <n v="600"/>
    <x v="46"/>
  </r>
  <r>
    <x v="324"/>
    <s v="Kisan Plywood"/>
    <x v="19"/>
    <n v="12"/>
    <n v="428.40000000000003"/>
    <n v="5140.8"/>
    <n v="408"/>
    <n v="4896"/>
    <n v="244.80000000000018"/>
    <x v="46"/>
  </r>
  <r>
    <x v="324"/>
    <s v="Kisan Plywood"/>
    <x v="23"/>
    <n v="4"/>
    <n v="585"/>
    <n v="2340"/>
    <n v="556.19999999999993"/>
    <n v="2224.7999999999997"/>
    <n v="115.20000000000027"/>
    <x v="46"/>
  </r>
  <r>
    <x v="325"/>
    <s v="Abhishek Sharma"/>
    <x v="19"/>
    <n v="10"/>
    <n v="428.40000000000003"/>
    <n v="4284"/>
    <n v="408"/>
    <n v="4080"/>
    <n v="204"/>
    <x v="46"/>
  </r>
  <r>
    <x v="325"/>
    <s v="Abhishek Sharma"/>
    <x v="4"/>
    <n v="10"/>
    <n v="571.20000000000005"/>
    <n v="5712"/>
    <n v="544"/>
    <n v="5440"/>
    <n v="272"/>
    <x v="46"/>
  </r>
  <r>
    <x v="325"/>
    <s v="Abhishek Sharma"/>
    <x v="21"/>
    <n v="8"/>
    <n v="718.19999999999993"/>
    <n v="5745.5999999999995"/>
    <n v="684"/>
    <n v="5472"/>
    <n v="273.59999999999945"/>
    <x v="46"/>
  </r>
  <r>
    <x v="325"/>
    <s v="Abhishek Sharma"/>
    <x v="18"/>
    <n v="4"/>
    <n v="837.9"/>
    <n v="3351.6"/>
    <n v="798"/>
    <n v="3192"/>
    <n v="159.59999999999991"/>
    <x v="46"/>
  </r>
  <r>
    <x v="325"/>
    <s v="Abhishek Sharma"/>
    <x v="23"/>
    <n v="5"/>
    <n v="585"/>
    <n v="2925"/>
    <n v="556.19999999999993"/>
    <n v="2780.9999999999995"/>
    <n v="144.00000000000045"/>
    <x v="46"/>
  </r>
  <r>
    <x v="325"/>
    <s v="Algu Sharma"/>
    <x v="0"/>
    <n v="15"/>
    <n v="1523.2"/>
    <n v="22848"/>
    <n v="1449.6"/>
    <n v="21744"/>
    <n v="1104"/>
    <x v="46"/>
  </r>
  <r>
    <x v="325"/>
    <s v="Algu Sharma"/>
    <x v="11"/>
    <n v="35"/>
    <n v="1142.4000000000001"/>
    <n v="39984"/>
    <n v="1087.1999999999998"/>
    <n v="38051.999999999993"/>
    <n v="1932.0000000000073"/>
    <x v="46"/>
  </r>
  <r>
    <x v="325"/>
    <s v="Algu Sharma"/>
    <x v="12"/>
    <n v="9"/>
    <n v="856.80000000000007"/>
    <n v="7711.2000000000007"/>
    <n v="815.4"/>
    <n v="7338.5999999999995"/>
    <n v="372.60000000000127"/>
    <x v="46"/>
  </r>
  <r>
    <x v="325"/>
    <s v="Algu Sharma"/>
    <x v="23"/>
    <n v="20"/>
    <n v="585"/>
    <n v="11700"/>
    <n v="556.19999999999993"/>
    <n v="11123.999999999998"/>
    <n v="576.00000000000182"/>
    <x v="46"/>
  </r>
  <r>
    <x v="325"/>
    <s v="Algu Sharma"/>
    <x v="10"/>
    <n v="10"/>
    <n v="474.3"/>
    <n v="4743"/>
    <n v="451.8"/>
    <n v="4518"/>
    <n v="225"/>
    <x v="46"/>
  </r>
  <r>
    <x v="325"/>
    <s v="Algu Sharma"/>
    <x v="4"/>
    <n v="5"/>
    <n v="571.20000000000005"/>
    <n v="2856"/>
    <n v="544"/>
    <n v="2720"/>
    <n v="136"/>
    <x v="46"/>
  </r>
  <r>
    <x v="326"/>
    <s v="Kushwaha Furniture"/>
    <x v="15"/>
    <n v="4"/>
    <n v="999.6"/>
    <n v="3998.4"/>
    <n v="951.3"/>
    <n v="3805.2"/>
    <n v="193.20000000000027"/>
    <x v="46"/>
  </r>
  <r>
    <x v="326"/>
    <s v="Kushwaha Furniture"/>
    <x v="14"/>
    <n v="12"/>
    <n v="957.59999999999991"/>
    <n v="11491.199999999999"/>
    <n v="912"/>
    <n v="10944"/>
    <n v="547.19999999999891"/>
    <x v="46"/>
  </r>
  <r>
    <x v="326"/>
    <s v="Kushwaha Furniture"/>
    <x v="17"/>
    <n v="5"/>
    <n v="780"/>
    <n v="3900"/>
    <n v="741.59999999999991"/>
    <n v="3707.9999999999995"/>
    <n v="192.00000000000045"/>
    <x v="46"/>
  </r>
  <r>
    <x v="326"/>
    <s v="Kushwaha Furniture"/>
    <x v="13"/>
    <n v="4"/>
    <n v="321.3"/>
    <n v="1285.2"/>
    <n v="306"/>
    <n v="1224"/>
    <n v="61.200000000000045"/>
    <x v="46"/>
  </r>
  <r>
    <x v="326"/>
    <s v="Kushwaha Furniture"/>
    <x v="22"/>
    <n v="5"/>
    <n v="374.85"/>
    <n v="1874.25"/>
    <n v="357"/>
    <n v="1785"/>
    <n v="89.25"/>
    <x v="46"/>
  </r>
  <r>
    <x v="326"/>
    <s v="Niraj Sharma"/>
    <x v="15"/>
    <n v="2"/>
    <n v="999.6"/>
    <n v="1999.2"/>
    <n v="951.3"/>
    <n v="1902.6"/>
    <n v="96.600000000000136"/>
    <x v="46"/>
  </r>
  <r>
    <x v="326"/>
    <s v="Niraj Sharma"/>
    <x v="9"/>
    <n v="1"/>
    <n v="553.35"/>
    <n v="553.35"/>
    <n v="527.1"/>
    <n v="527.1"/>
    <n v="26.25"/>
    <x v="46"/>
  </r>
  <r>
    <x v="326"/>
    <s v="Niraj Sharma"/>
    <x v="16"/>
    <n v="2"/>
    <n v="682.5"/>
    <n v="1365"/>
    <n v="648.9"/>
    <n v="1297.8"/>
    <n v="67.200000000000045"/>
    <x v="46"/>
  </r>
  <r>
    <x v="326"/>
    <s v="Niraj Sharma"/>
    <x v="10"/>
    <n v="1"/>
    <n v="474.3"/>
    <n v="474.3"/>
    <n v="451.8"/>
    <n v="451.8"/>
    <n v="22.5"/>
    <x v="46"/>
  </r>
  <r>
    <x v="327"/>
    <s v="Ram Furniture"/>
    <x v="0"/>
    <n v="3"/>
    <n v="1523.2"/>
    <n v="4569.6000000000004"/>
    <n v="1449.6"/>
    <n v="4348.7999999999993"/>
    <n v="220.80000000000109"/>
    <x v="46"/>
  </r>
  <r>
    <x v="327"/>
    <s v="Ram Furniture"/>
    <x v="11"/>
    <n v="3"/>
    <n v="1142.4000000000001"/>
    <n v="3427.2000000000003"/>
    <n v="1087.1999999999998"/>
    <n v="3261.5999999999995"/>
    <n v="165.60000000000082"/>
    <x v="46"/>
  </r>
  <r>
    <x v="327"/>
    <s v="Ram Furniture"/>
    <x v="12"/>
    <n v="4"/>
    <n v="856.80000000000007"/>
    <n v="3427.2000000000003"/>
    <n v="815.4"/>
    <n v="3261.6"/>
    <n v="165.60000000000036"/>
    <x v="46"/>
  </r>
  <r>
    <x v="327"/>
    <s v="Ram Furniture"/>
    <x v="1"/>
    <n v="6"/>
    <n v="1276.8"/>
    <n v="7660.7999999999993"/>
    <n v="1216"/>
    <n v="7296"/>
    <n v="364.79999999999927"/>
    <x v="46"/>
  </r>
  <r>
    <x v="327"/>
    <s v="Ram Furniture"/>
    <x v="21"/>
    <n v="8"/>
    <n v="718.19999999999993"/>
    <n v="5745.5999999999995"/>
    <n v="684"/>
    <n v="5472"/>
    <n v="273.59999999999945"/>
    <x v="46"/>
  </r>
  <r>
    <x v="327"/>
    <s v="Ram Furniture"/>
    <x v="7"/>
    <n v="6"/>
    <n v="1040"/>
    <n v="6240"/>
    <n v="988.8"/>
    <n v="5932.7999999999993"/>
    <n v="307.20000000000073"/>
    <x v="46"/>
  </r>
  <r>
    <x v="327"/>
    <s v="Ram Furniture"/>
    <x v="17"/>
    <n v="5"/>
    <n v="780"/>
    <n v="3900"/>
    <n v="741.59999999999991"/>
    <n v="3707.9999999999995"/>
    <n v="192.00000000000045"/>
    <x v="46"/>
  </r>
  <r>
    <x v="327"/>
    <s v="Ram Furniture"/>
    <x v="23"/>
    <n v="5"/>
    <n v="585"/>
    <n v="2925"/>
    <n v="556.19999999999993"/>
    <n v="2780.9999999999995"/>
    <n v="144.00000000000045"/>
    <x v="46"/>
  </r>
  <r>
    <x v="327"/>
    <s v="Shubham Plywood"/>
    <x v="0"/>
    <n v="8"/>
    <n v="1523.2"/>
    <n v="12185.6"/>
    <n v="1449.6"/>
    <n v="11596.8"/>
    <n v="588.80000000000109"/>
    <x v="46"/>
  </r>
  <r>
    <x v="327"/>
    <s v="Shubham Plywood"/>
    <x v="11"/>
    <n v="10"/>
    <n v="1142.4000000000001"/>
    <n v="11424"/>
    <n v="1087.1999999999998"/>
    <n v="10871.999999999998"/>
    <n v="552.00000000000182"/>
    <x v="46"/>
  </r>
  <r>
    <x v="327"/>
    <s v="Shubham Plywood"/>
    <x v="12"/>
    <n v="4"/>
    <n v="856.80000000000007"/>
    <n v="3427.2000000000003"/>
    <n v="815.4"/>
    <n v="3261.6"/>
    <n v="165.60000000000036"/>
    <x v="46"/>
  </r>
  <r>
    <x v="327"/>
    <s v="Shubham Plywood"/>
    <x v="23"/>
    <n v="5"/>
    <n v="585"/>
    <n v="2925"/>
    <n v="556.19999999999993"/>
    <n v="2780.9999999999995"/>
    <n v="144.00000000000045"/>
    <x v="46"/>
  </r>
  <r>
    <x v="327"/>
    <s v="Shubham Plywood"/>
    <x v="10"/>
    <n v="5"/>
    <n v="474.3"/>
    <n v="2371.5"/>
    <n v="451.8"/>
    <n v="2259"/>
    <n v="112.5"/>
    <x v="46"/>
  </r>
  <r>
    <x v="327"/>
    <s v="Shubham Plywood"/>
    <x v="4"/>
    <n v="5"/>
    <n v="571.20000000000005"/>
    <n v="2856"/>
    <n v="544"/>
    <n v="2720"/>
    <n v="136"/>
    <x v="46"/>
  </r>
  <r>
    <x v="327"/>
    <s v="Shubham Plywood"/>
    <x v="22"/>
    <n v="10"/>
    <n v="374.85"/>
    <n v="3748.5"/>
    <n v="357"/>
    <n v="3570"/>
    <n v="178.5"/>
    <x v="46"/>
  </r>
  <r>
    <x v="328"/>
    <s v="Kisan Plywood"/>
    <x v="0"/>
    <n v="2"/>
    <n v="1523.2"/>
    <n v="3046.4"/>
    <n v="1449.6"/>
    <n v="2899.2"/>
    <n v="147.20000000000027"/>
    <x v="46"/>
  </r>
  <r>
    <x v="328"/>
    <s v="Kisan Plywood"/>
    <x v="11"/>
    <n v="4"/>
    <n v="1142.4000000000001"/>
    <n v="4569.6000000000004"/>
    <n v="1087.1999999999998"/>
    <n v="4348.7999999999993"/>
    <n v="220.80000000000109"/>
    <x v="46"/>
  </r>
  <r>
    <x v="328"/>
    <s v="Kisan Plywood"/>
    <x v="21"/>
    <n v="10"/>
    <n v="718.19999999999993"/>
    <n v="7181.9999999999991"/>
    <n v="684"/>
    <n v="6840"/>
    <n v="341.99999999999909"/>
    <x v="46"/>
  </r>
  <r>
    <x v="328"/>
    <s v="Kisan Plywood"/>
    <x v="1"/>
    <n v="2"/>
    <n v="1276.8"/>
    <n v="2553.6"/>
    <n v="1216"/>
    <n v="2432"/>
    <n v="121.59999999999991"/>
    <x v="46"/>
  </r>
  <r>
    <x v="328"/>
    <s v="Kisan Plywood"/>
    <x v="7"/>
    <n v="5"/>
    <n v="1040"/>
    <n v="5200"/>
    <n v="988.8"/>
    <n v="4944"/>
    <n v="256"/>
    <x v="46"/>
  </r>
  <r>
    <x v="328"/>
    <s v="Kisan Plywood"/>
    <x v="17"/>
    <n v="15"/>
    <n v="780"/>
    <n v="11700"/>
    <n v="741.59999999999991"/>
    <n v="11123.999999999998"/>
    <n v="576.00000000000182"/>
    <x v="46"/>
  </r>
  <r>
    <x v="328"/>
    <s v="Kisan Plywood"/>
    <x v="13"/>
    <n v="10"/>
    <n v="321.3"/>
    <n v="3213"/>
    <n v="306"/>
    <n v="3060"/>
    <n v="153"/>
    <x v="46"/>
  </r>
  <r>
    <x v="328"/>
    <s v="Kisan Plywood"/>
    <x v="19"/>
    <n v="8"/>
    <n v="428.40000000000003"/>
    <n v="3427.2000000000003"/>
    <n v="408"/>
    <n v="3264"/>
    <n v="163.20000000000027"/>
    <x v="46"/>
  </r>
  <r>
    <x v="328"/>
    <s v="Kisan Plywood"/>
    <x v="4"/>
    <n v="2"/>
    <n v="571.20000000000005"/>
    <n v="1142.4000000000001"/>
    <n v="544"/>
    <n v="1088"/>
    <n v="54.400000000000091"/>
    <x v="46"/>
  </r>
  <r>
    <x v="328"/>
    <s v="Master Sahab"/>
    <x v="9"/>
    <n v="3"/>
    <n v="553.35"/>
    <n v="1660.0500000000002"/>
    <n v="527.1"/>
    <n v="1581.3000000000002"/>
    <n v="78.75"/>
    <x v="46"/>
  </r>
  <r>
    <x v="328"/>
    <s v="Master Sahab"/>
    <x v="8"/>
    <n v="5"/>
    <n v="737.80000000000007"/>
    <n v="3689.0000000000005"/>
    <n v="702.80000000000007"/>
    <n v="3514.0000000000005"/>
    <n v="175"/>
    <x v="46"/>
  </r>
  <r>
    <x v="329"/>
    <s v="Sadguru Plywood"/>
    <x v="0"/>
    <n v="30"/>
    <n v="1523.2"/>
    <n v="45696"/>
    <n v="1449.6"/>
    <n v="43488"/>
    <n v="2208"/>
    <x v="46"/>
  </r>
  <r>
    <x v="329"/>
    <s v="Sadguru Plywood"/>
    <x v="11"/>
    <n v="10"/>
    <n v="1142.4000000000001"/>
    <n v="11424"/>
    <n v="1087.1999999999998"/>
    <n v="10871.999999999998"/>
    <n v="552.00000000000182"/>
    <x v="46"/>
  </r>
  <r>
    <x v="329"/>
    <s v="Sadguru Plywood"/>
    <x v="12"/>
    <n v="10"/>
    <n v="856.80000000000007"/>
    <n v="8568"/>
    <n v="815.4"/>
    <n v="8154"/>
    <n v="414"/>
    <x v="46"/>
  </r>
  <r>
    <x v="329"/>
    <s v="Sadguru Plywood"/>
    <x v="7"/>
    <n v="20"/>
    <n v="1040"/>
    <n v="20800"/>
    <n v="988.8"/>
    <n v="19776"/>
    <n v="1024"/>
    <x v="46"/>
  </r>
  <r>
    <x v="329"/>
    <s v="Sadguru Plywood"/>
    <x v="17"/>
    <n v="25"/>
    <n v="780"/>
    <n v="19500"/>
    <n v="741.59999999999991"/>
    <n v="18539.999999999996"/>
    <n v="960.00000000000364"/>
    <x v="46"/>
  </r>
  <r>
    <x v="329"/>
    <s v="Sadguru Plywood"/>
    <x v="23"/>
    <n v="15"/>
    <n v="585"/>
    <n v="8775"/>
    <n v="556.19999999999993"/>
    <n v="8342.9999999999982"/>
    <n v="432.00000000000182"/>
    <x v="46"/>
  </r>
  <r>
    <x v="329"/>
    <s v="Sadguru Plywood"/>
    <x v="16"/>
    <n v="10"/>
    <n v="682.5"/>
    <n v="6825"/>
    <n v="648.9"/>
    <n v="6489"/>
    <n v="336"/>
    <x v="46"/>
  </r>
  <r>
    <x v="329"/>
    <s v="Sadguru Plywood"/>
    <x v="2"/>
    <n v="20"/>
    <n v="632.40000000000009"/>
    <n v="12648.000000000002"/>
    <n v="602.40000000000009"/>
    <n v="12048.000000000002"/>
    <n v="600"/>
    <x v="46"/>
  </r>
  <r>
    <x v="329"/>
    <s v="Sadguru Plywood"/>
    <x v="10"/>
    <n v="20"/>
    <n v="474.3"/>
    <n v="9486"/>
    <n v="451.8"/>
    <n v="9036"/>
    <n v="450"/>
    <x v="46"/>
  </r>
  <r>
    <x v="329"/>
    <s v="Sadguru Plywood"/>
    <x v="9"/>
    <n v="10"/>
    <n v="553.35"/>
    <n v="5533.5"/>
    <n v="527.1"/>
    <n v="5271"/>
    <n v="262.5"/>
    <x v="46"/>
  </r>
  <r>
    <x v="329"/>
    <s v="Sadguru Plywood"/>
    <x v="19"/>
    <n v="25"/>
    <n v="428.40000000000003"/>
    <n v="10710"/>
    <n v="408"/>
    <n v="10200"/>
    <n v="510"/>
    <x v="46"/>
  </r>
  <r>
    <x v="329"/>
    <s v="Sadguru Plywood"/>
    <x v="13"/>
    <n v="25"/>
    <n v="321.3"/>
    <n v="8032.5"/>
    <n v="306"/>
    <n v="7650"/>
    <n v="382.5"/>
    <x v="46"/>
  </r>
  <r>
    <x v="329"/>
    <s v="Sadguru Plywood"/>
    <x v="4"/>
    <n v="20"/>
    <n v="571.20000000000005"/>
    <n v="11424"/>
    <n v="544"/>
    <n v="10880"/>
    <n v="544"/>
    <x v="46"/>
  </r>
  <r>
    <x v="329"/>
    <s v="Sanjay Rai"/>
    <x v="1"/>
    <n v="10"/>
    <n v="1276.8"/>
    <n v="12768"/>
    <n v="1216"/>
    <n v="12160"/>
    <n v="608"/>
    <x v="46"/>
  </r>
  <r>
    <x v="329"/>
    <s v="Sanjay Rai"/>
    <x v="17"/>
    <n v="15"/>
    <n v="780"/>
    <n v="11700"/>
    <n v="741.59999999999991"/>
    <n v="11123.999999999998"/>
    <n v="576.00000000000182"/>
    <x v="46"/>
  </r>
  <r>
    <x v="329"/>
    <s v="Sanjay Rai"/>
    <x v="3"/>
    <n v="2"/>
    <n v="843.2"/>
    <n v="1686.4"/>
    <n v="803.2"/>
    <n v="1606.4"/>
    <n v="80"/>
    <x v="46"/>
  </r>
  <r>
    <x v="330"/>
    <s v="Ram Furniture"/>
    <x v="0"/>
    <n v="2"/>
    <n v="1523.2"/>
    <n v="3046.4"/>
    <n v="1449.6"/>
    <n v="2899.2"/>
    <n v="147.20000000000027"/>
    <x v="47"/>
  </r>
  <r>
    <x v="330"/>
    <s v="Ram Furniture"/>
    <x v="11"/>
    <n v="4"/>
    <n v="1142.4000000000001"/>
    <n v="4569.6000000000004"/>
    <n v="1087.1999999999998"/>
    <n v="4348.7999999999993"/>
    <n v="220.80000000000109"/>
    <x v="47"/>
  </r>
  <r>
    <x v="330"/>
    <s v="Ram Furniture"/>
    <x v="21"/>
    <n v="10"/>
    <n v="718.19999999999993"/>
    <n v="7181.9999999999991"/>
    <n v="684"/>
    <n v="6840"/>
    <n v="341.99999999999909"/>
    <x v="47"/>
  </r>
  <r>
    <x v="330"/>
    <s v="Ram Furniture"/>
    <x v="1"/>
    <n v="2"/>
    <n v="1276.8"/>
    <n v="2553.6"/>
    <n v="1216"/>
    <n v="2432"/>
    <n v="121.59999999999991"/>
    <x v="47"/>
  </r>
  <r>
    <x v="330"/>
    <s v="Ram Furniture"/>
    <x v="18"/>
    <n v="4"/>
    <n v="837.9"/>
    <n v="3351.6"/>
    <n v="798"/>
    <n v="3192"/>
    <n v="159.59999999999991"/>
    <x v="47"/>
  </r>
  <r>
    <x v="330"/>
    <s v="Ram Furniture"/>
    <x v="7"/>
    <n v="5"/>
    <n v="1040"/>
    <n v="5200"/>
    <n v="988.8"/>
    <n v="4944"/>
    <n v="256"/>
    <x v="47"/>
  </r>
  <r>
    <x v="330"/>
    <s v="Ram Furniture"/>
    <x v="17"/>
    <n v="10"/>
    <n v="780"/>
    <n v="7800"/>
    <n v="741.59999999999991"/>
    <n v="7415.9999999999991"/>
    <n v="384.00000000000091"/>
    <x v="47"/>
  </r>
  <r>
    <x v="330"/>
    <s v="Bharat Plywood"/>
    <x v="16"/>
    <n v="10"/>
    <n v="682.5"/>
    <n v="6825"/>
    <n v="648.9"/>
    <n v="6489"/>
    <n v="336"/>
    <x v="47"/>
  </r>
  <r>
    <x v="330"/>
    <s v="Bharat Plywood"/>
    <x v="23"/>
    <n v="15"/>
    <n v="585"/>
    <n v="8775"/>
    <n v="556.19999999999993"/>
    <n v="8342.9999999999982"/>
    <n v="432.00000000000182"/>
    <x v="47"/>
  </r>
  <r>
    <x v="330"/>
    <s v="Bharat Plywood"/>
    <x v="4"/>
    <n v="10"/>
    <n v="571.20000000000005"/>
    <n v="5712"/>
    <n v="544"/>
    <n v="5440"/>
    <n v="272"/>
    <x v="47"/>
  </r>
  <r>
    <x v="330"/>
    <s v="Bharat Plywood"/>
    <x v="20"/>
    <n v="15"/>
    <n v="499.80000000000007"/>
    <n v="7497.0000000000009"/>
    <n v="476"/>
    <n v="7140"/>
    <n v="357.00000000000091"/>
    <x v="47"/>
  </r>
  <r>
    <x v="330"/>
    <s v="Bharat Plywood"/>
    <x v="12"/>
    <n v="5"/>
    <n v="856.80000000000007"/>
    <n v="4284"/>
    <n v="815.4"/>
    <n v="4077"/>
    <n v="207"/>
    <x v="47"/>
  </r>
  <r>
    <x v="331"/>
    <s v="Dhanuka Plywood"/>
    <x v="4"/>
    <n v="40"/>
    <n v="571.20000000000005"/>
    <n v="22848"/>
    <n v="544"/>
    <n v="21760"/>
    <n v="1088"/>
    <x v="47"/>
  </r>
  <r>
    <x v="331"/>
    <s v="Dhanuka Plywood"/>
    <x v="19"/>
    <n v="9"/>
    <n v="428.40000000000003"/>
    <n v="3855.6000000000004"/>
    <n v="408"/>
    <n v="3672"/>
    <n v="183.60000000000036"/>
    <x v="47"/>
  </r>
  <r>
    <x v="331"/>
    <s v="Dhanuka Plywood"/>
    <x v="13"/>
    <n v="15"/>
    <n v="321.3"/>
    <n v="4819.5"/>
    <n v="306"/>
    <n v="4590"/>
    <n v="229.5"/>
    <x v="47"/>
  </r>
  <r>
    <x v="331"/>
    <s v="Dhanuka Plywood"/>
    <x v="22"/>
    <n v="5"/>
    <n v="374.85"/>
    <n v="1874.25"/>
    <n v="357"/>
    <n v="1785"/>
    <n v="89.25"/>
    <x v="47"/>
  </r>
  <r>
    <x v="331"/>
    <s v="Dhanuka Plywood"/>
    <x v="3"/>
    <n v="20"/>
    <n v="843.2"/>
    <n v="16864"/>
    <n v="803.2"/>
    <n v="16064"/>
    <n v="800"/>
    <x v="47"/>
  </r>
  <r>
    <x v="331"/>
    <s v="Dhanuka Plywood"/>
    <x v="10"/>
    <n v="35"/>
    <n v="474.3"/>
    <n v="16600.5"/>
    <n v="451.8"/>
    <n v="15813"/>
    <n v="787.5"/>
    <x v="47"/>
  </r>
  <r>
    <x v="331"/>
    <s v="Dhanuka Plywood"/>
    <x v="23"/>
    <n v="30"/>
    <n v="585"/>
    <n v="17550"/>
    <n v="556.19999999999993"/>
    <n v="16685.999999999996"/>
    <n v="864.00000000000364"/>
    <x v="47"/>
  </r>
  <r>
    <x v="331"/>
    <s v="Hindustan Plywood"/>
    <x v="0"/>
    <n v="13"/>
    <n v="1523.2"/>
    <n v="19801.600000000002"/>
    <n v="1449.6"/>
    <n v="18844.8"/>
    <n v="956.80000000000291"/>
    <x v="47"/>
  </r>
  <r>
    <x v="331"/>
    <s v="Hindustan Plywood"/>
    <x v="11"/>
    <n v="7"/>
    <n v="1142.4000000000001"/>
    <n v="7996.8000000000011"/>
    <n v="1087.1999999999998"/>
    <n v="7610.3999999999987"/>
    <n v="386.40000000000236"/>
    <x v="47"/>
  </r>
  <r>
    <x v="331"/>
    <s v="Hindustan Plywood"/>
    <x v="15"/>
    <n v="5"/>
    <n v="999.6"/>
    <n v="4998"/>
    <n v="951.3"/>
    <n v="4756.5"/>
    <n v="241.5"/>
    <x v="47"/>
  </r>
  <r>
    <x v="331"/>
    <s v="Hindustan Plywood"/>
    <x v="18"/>
    <n v="10"/>
    <n v="837.9"/>
    <n v="8379"/>
    <n v="798"/>
    <n v="7980"/>
    <n v="399"/>
    <x v="47"/>
  </r>
  <r>
    <x v="331"/>
    <s v="Hindustan Plywood"/>
    <x v="16"/>
    <n v="12"/>
    <n v="682.5"/>
    <n v="8190"/>
    <n v="648.9"/>
    <n v="7786.7999999999993"/>
    <n v="403.20000000000073"/>
    <x v="47"/>
  </r>
  <r>
    <x v="332"/>
    <s v="Kushwaha Furniture"/>
    <x v="14"/>
    <n v="3"/>
    <n v="957.59999999999991"/>
    <n v="2872.7999999999997"/>
    <n v="912"/>
    <n v="2736"/>
    <n v="136.79999999999973"/>
    <x v="47"/>
  </r>
  <r>
    <x v="332"/>
    <s v="Kushwaha Furniture"/>
    <x v="7"/>
    <n v="2"/>
    <n v="1040"/>
    <n v="2080"/>
    <n v="988.8"/>
    <n v="1977.6"/>
    <n v="102.40000000000009"/>
    <x v="47"/>
  </r>
  <r>
    <x v="332"/>
    <s v="Kushwaha Furniture"/>
    <x v="8"/>
    <n v="4"/>
    <n v="737.80000000000007"/>
    <n v="2951.2000000000003"/>
    <n v="702.80000000000007"/>
    <n v="2811.2000000000003"/>
    <n v="140"/>
    <x v="47"/>
  </r>
  <r>
    <x v="332"/>
    <s v="Bharat Plywood"/>
    <x v="7"/>
    <n v="5"/>
    <n v="1040"/>
    <n v="5200"/>
    <n v="988.8"/>
    <n v="4944"/>
    <n v="256"/>
    <x v="47"/>
  </r>
  <r>
    <x v="332"/>
    <s v="Bharat Plywood"/>
    <x v="16"/>
    <n v="6"/>
    <n v="682.5"/>
    <n v="4095"/>
    <n v="648.9"/>
    <n v="3893.3999999999996"/>
    <n v="201.60000000000036"/>
    <x v="47"/>
  </r>
  <r>
    <x v="333"/>
    <s v="Pandey Plywood"/>
    <x v="1"/>
    <n v="15"/>
    <n v="1276.8"/>
    <n v="19152"/>
    <n v="1216"/>
    <n v="18240"/>
    <n v="912"/>
    <x v="47"/>
  </r>
  <r>
    <x v="333"/>
    <s v="Pandey Plywood"/>
    <x v="14"/>
    <n v="24"/>
    <n v="957.59999999999991"/>
    <n v="22982.399999999998"/>
    <n v="912"/>
    <n v="21888"/>
    <n v="1094.3999999999978"/>
    <x v="47"/>
  </r>
  <r>
    <x v="333"/>
    <s v="Pandey Plywood"/>
    <x v="7"/>
    <n v="20"/>
    <n v="1040"/>
    <n v="20800"/>
    <n v="988.8"/>
    <n v="19776"/>
    <n v="1024"/>
    <x v="47"/>
  </r>
  <r>
    <x v="333"/>
    <s v="Pandey Plywood"/>
    <x v="17"/>
    <n v="40"/>
    <n v="780"/>
    <n v="31200"/>
    <n v="741.59999999999991"/>
    <n v="29663.999999999996"/>
    <n v="1536.0000000000036"/>
    <x v="47"/>
  </r>
  <r>
    <x v="333"/>
    <s v="Pandey Plywood"/>
    <x v="23"/>
    <n v="20"/>
    <n v="585"/>
    <n v="11700"/>
    <n v="556.19999999999993"/>
    <n v="11123.999999999998"/>
    <n v="576.00000000000182"/>
    <x v="47"/>
  </r>
  <r>
    <x v="333"/>
    <s v="Pandey Plywood"/>
    <x v="3"/>
    <n v="20"/>
    <n v="843.2"/>
    <n v="16864"/>
    <n v="803.2"/>
    <n v="16064"/>
    <n v="800"/>
    <x v="47"/>
  </r>
  <r>
    <x v="333"/>
    <s v="Pandey Plywood"/>
    <x v="2"/>
    <n v="40"/>
    <n v="632.40000000000009"/>
    <n v="25296.000000000004"/>
    <n v="602.40000000000009"/>
    <n v="24096.000000000004"/>
    <n v="1200"/>
    <x v="47"/>
  </r>
  <r>
    <x v="333"/>
    <s v="Karpattu Sharma"/>
    <x v="1"/>
    <n v="5"/>
    <n v="1276.8"/>
    <n v="6384"/>
    <n v="1216"/>
    <n v="6080"/>
    <n v="304"/>
    <x v="47"/>
  </r>
  <r>
    <x v="333"/>
    <s v="Karpattu Sharma"/>
    <x v="7"/>
    <n v="10"/>
    <n v="1040"/>
    <n v="10400"/>
    <n v="988.8"/>
    <n v="9888"/>
    <n v="512"/>
    <x v="47"/>
  </r>
  <r>
    <x v="334"/>
    <s v="Sharma Hardware"/>
    <x v="1"/>
    <n v="14"/>
    <n v="1276.8"/>
    <n v="17875.2"/>
    <n v="1216"/>
    <n v="17024"/>
    <n v="851.20000000000073"/>
    <x v="47"/>
  </r>
  <r>
    <x v="334"/>
    <s v="Sharma Hardware"/>
    <x v="7"/>
    <n v="5"/>
    <n v="1040"/>
    <n v="5200"/>
    <n v="988.8"/>
    <n v="4944"/>
    <n v="256"/>
    <x v="47"/>
  </r>
  <r>
    <x v="334"/>
    <s v="Sharma Hardware"/>
    <x v="17"/>
    <n v="10"/>
    <n v="780"/>
    <n v="7800"/>
    <n v="741.59999999999991"/>
    <n v="7415.9999999999991"/>
    <n v="384.00000000000091"/>
    <x v="47"/>
  </r>
  <r>
    <x v="334"/>
    <s v="Sharma Hardware"/>
    <x v="8"/>
    <n v="5"/>
    <n v="737.80000000000007"/>
    <n v="3689.0000000000005"/>
    <n v="702.80000000000007"/>
    <n v="3514.0000000000005"/>
    <n v="175"/>
    <x v="47"/>
  </r>
  <r>
    <x v="334"/>
    <s v="Ajay Plywood"/>
    <x v="3"/>
    <n v="15"/>
    <n v="843.2"/>
    <n v="12648"/>
    <n v="803.2"/>
    <n v="12048"/>
    <n v="600"/>
    <x v="47"/>
  </r>
  <r>
    <x v="334"/>
    <s v="Ajay Plywood"/>
    <x v="21"/>
    <n v="8"/>
    <n v="718.19999999999993"/>
    <n v="5745.5999999999995"/>
    <n v="684"/>
    <n v="5472"/>
    <n v="273.59999999999945"/>
    <x v="47"/>
  </r>
  <r>
    <x v="334"/>
    <s v="Ajay Plywood"/>
    <x v="11"/>
    <n v="5"/>
    <n v="1142.4000000000001"/>
    <n v="5712"/>
    <n v="1087.1999999999998"/>
    <n v="5435.9999999999991"/>
    <n v="276.00000000000091"/>
    <x v="47"/>
  </r>
  <r>
    <x v="334"/>
    <s v="Ajay Plywood"/>
    <x v="7"/>
    <n v="25"/>
    <n v="1040"/>
    <n v="26000"/>
    <n v="988.8"/>
    <n v="24720"/>
    <n v="1280"/>
    <x v="47"/>
  </r>
  <r>
    <x v="335"/>
    <s v="Hindustan Plywood"/>
    <x v="0"/>
    <n v="15"/>
    <n v="1523.2"/>
    <n v="22848"/>
    <n v="1449.6"/>
    <n v="21744"/>
    <n v="1104"/>
    <x v="47"/>
  </r>
  <r>
    <x v="335"/>
    <s v="Hindustan Plywood"/>
    <x v="24"/>
    <n v="10"/>
    <n v="1332.8"/>
    <n v="13328"/>
    <n v="1268.3999999999999"/>
    <n v="12683.999999999998"/>
    <n v="644.00000000000182"/>
    <x v="47"/>
  </r>
  <r>
    <x v="335"/>
    <s v="Hindustan Plywood"/>
    <x v="7"/>
    <n v="25"/>
    <n v="1040"/>
    <n v="26000"/>
    <n v="988.8"/>
    <n v="24720"/>
    <n v="1280"/>
    <x v="47"/>
  </r>
  <r>
    <x v="335"/>
    <s v="Hindustan Plywood"/>
    <x v="4"/>
    <n v="25"/>
    <n v="571.20000000000005"/>
    <n v="14280.000000000002"/>
    <n v="544"/>
    <n v="13600"/>
    <n v="680.00000000000182"/>
    <x v="47"/>
  </r>
  <r>
    <x v="335"/>
    <s v="Kushwaha Furniture"/>
    <x v="1"/>
    <n v="8"/>
    <n v="1276.8"/>
    <n v="10214.4"/>
    <n v="1216"/>
    <n v="9728"/>
    <n v="486.39999999999964"/>
    <x v="47"/>
  </r>
  <r>
    <x v="335"/>
    <s v="Kushwaha Furniture"/>
    <x v="6"/>
    <n v="10"/>
    <n v="910"/>
    <n v="9100"/>
    <n v="865.19999999999993"/>
    <n v="8652"/>
    <n v="448"/>
    <x v="47"/>
  </r>
  <r>
    <x v="335"/>
    <s v="Kushwaha Furniture"/>
    <x v="2"/>
    <n v="5"/>
    <n v="632.40000000000009"/>
    <n v="3162.0000000000005"/>
    <n v="602.40000000000009"/>
    <n v="3012.0000000000005"/>
    <n v="150"/>
    <x v="47"/>
  </r>
  <r>
    <x v="335"/>
    <s v="Ram Furniture"/>
    <x v="3"/>
    <n v="45"/>
    <n v="843.2"/>
    <n v="37944"/>
    <n v="803.2"/>
    <n v="36144"/>
    <n v="1800"/>
    <x v="47"/>
  </r>
  <r>
    <x v="335"/>
    <s v="Ram Furniture"/>
    <x v="2"/>
    <n v="75"/>
    <n v="632.40000000000009"/>
    <n v="47430.000000000007"/>
    <n v="602.40000000000009"/>
    <n v="45180.000000000007"/>
    <n v="2250"/>
    <x v="47"/>
  </r>
  <r>
    <x v="335"/>
    <s v="Ram Furniture"/>
    <x v="9"/>
    <n v="10"/>
    <n v="553.35"/>
    <n v="5533.5"/>
    <n v="527.1"/>
    <n v="5271"/>
    <n v="262.5"/>
    <x v="47"/>
  </r>
  <r>
    <x v="335"/>
    <s v="Ram Furniture"/>
    <x v="6"/>
    <n v="10"/>
    <n v="910"/>
    <n v="9100"/>
    <n v="865.19999999999993"/>
    <n v="8652"/>
    <n v="448"/>
    <x v="47"/>
  </r>
  <r>
    <x v="335"/>
    <s v="Ram Furniture"/>
    <x v="16"/>
    <n v="10"/>
    <n v="682.5"/>
    <n v="6825"/>
    <n v="648.9"/>
    <n v="6489"/>
    <n v="336"/>
    <x v="47"/>
  </r>
  <r>
    <x v="335"/>
    <s v="Ram Furniture"/>
    <x v="4"/>
    <n v="20"/>
    <n v="571.20000000000005"/>
    <n v="11424"/>
    <n v="544"/>
    <n v="10880"/>
    <n v="544"/>
    <x v="47"/>
  </r>
  <r>
    <x v="336"/>
    <s v="Kushwaha Furniture"/>
    <x v="14"/>
    <n v="3"/>
    <n v="957.59999999999991"/>
    <n v="2872.7999999999997"/>
    <n v="912"/>
    <n v="2736"/>
    <n v="136.79999999999973"/>
    <x v="47"/>
  </r>
  <r>
    <x v="336"/>
    <s v="Kushwaha Furniture"/>
    <x v="7"/>
    <n v="1"/>
    <n v="1040"/>
    <n v="1040"/>
    <n v="988.8"/>
    <n v="988.8"/>
    <n v="51.200000000000045"/>
    <x v="47"/>
  </r>
  <r>
    <x v="336"/>
    <s v="Kushwaha Furniture"/>
    <x v="8"/>
    <n v="1"/>
    <n v="737.80000000000007"/>
    <n v="737.80000000000007"/>
    <n v="702.80000000000007"/>
    <n v="702.80000000000007"/>
    <n v="35"/>
    <x v="47"/>
  </r>
  <r>
    <x v="336"/>
    <s v="Bharat Plywood"/>
    <x v="7"/>
    <n v="2"/>
    <n v="1040"/>
    <n v="2080"/>
    <n v="988.8"/>
    <n v="1977.6"/>
    <n v="102.40000000000009"/>
    <x v="47"/>
  </r>
  <r>
    <x v="336"/>
    <s v="Bharat Plywood"/>
    <x v="16"/>
    <n v="3"/>
    <n v="682.5"/>
    <n v="2047.5"/>
    <n v="648.9"/>
    <n v="1946.6999999999998"/>
    <n v="100.80000000000018"/>
    <x v="47"/>
  </r>
  <r>
    <x v="336"/>
    <s v="Kisan Plywood"/>
    <x v="1"/>
    <n v="10"/>
    <n v="1276.8"/>
    <n v="12768"/>
    <n v="1216"/>
    <n v="12160"/>
    <n v="608"/>
    <x v="47"/>
  </r>
  <r>
    <x v="336"/>
    <s v="Kisan Plywood"/>
    <x v="4"/>
    <n v="6"/>
    <n v="571.20000000000005"/>
    <n v="3427.2000000000003"/>
    <n v="544"/>
    <n v="3264"/>
    <n v="163.20000000000027"/>
    <x v="47"/>
  </r>
  <r>
    <x v="337"/>
    <s v="Manoj Hardware"/>
    <x v="0"/>
    <n v="20"/>
    <n v="1523.2"/>
    <n v="30464"/>
    <n v="1449.6"/>
    <n v="28992"/>
    <n v="1472"/>
    <x v="48"/>
  </r>
  <r>
    <x v="337"/>
    <s v="Manoj Hardware"/>
    <x v="12"/>
    <n v="15"/>
    <n v="856.80000000000007"/>
    <n v="12852.000000000002"/>
    <n v="815.4"/>
    <n v="12231"/>
    <n v="621.00000000000182"/>
    <x v="48"/>
  </r>
  <r>
    <x v="337"/>
    <s v="Manoj Hardware"/>
    <x v="1"/>
    <n v="10"/>
    <n v="1276.8"/>
    <n v="12768"/>
    <n v="1216"/>
    <n v="12160"/>
    <n v="608"/>
    <x v="48"/>
  </r>
  <r>
    <x v="337"/>
    <s v="Manoj Hardware"/>
    <x v="21"/>
    <n v="10"/>
    <n v="718.19999999999993"/>
    <n v="7181.9999999999991"/>
    <n v="684"/>
    <n v="6840"/>
    <n v="341.99999999999909"/>
    <x v="48"/>
  </r>
  <r>
    <x v="337"/>
    <s v="Manoj Hardware"/>
    <x v="14"/>
    <n v="10"/>
    <n v="957.59999999999991"/>
    <n v="9576"/>
    <n v="912"/>
    <n v="9120"/>
    <n v="456"/>
    <x v="48"/>
  </r>
  <r>
    <x v="337"/>
    <s v="Manoj Hardware"/>
    <x v="7"/>
    <n v="20"/>
    <n v="1040"/>
    <n v="20800"/>
    <n v="988.8"/>
    <n v="19776"/>
    <n v="1024"/>
    <x v="48"/>
  </r>
  <r>
    <x v="337"/>
    <s v="Manoj Hardware"/>
    <x v="3"/>
    <n v="10"/>
    <n v="843.2"/>
    <n v="8432"/>
    <n v="803.2"/>
    <n v="8032"/>
    <n v="400"/>
    <x v="48"/>
  </r>
  <r>
    <x v="337"/>
    <s v="Manoj Hardware"/>
    <x v="4"/>
    <n v="20"/>
    <n v="571.20000000000005"/>
    <n v="11424"/>
    <n v="544"/>
    <n v="10880"/>
    <n v="544"/>
    <x v="48"/>
  </r>
  <r>
    <x v="337"/>
    <s v="Manoj Hardware"/>
    <x v="20"/>
    <n v="10"/>
    <n v="499.80000000000007"/>
    <n v="4998.0000000000009"/>
    <n v="476"/>
    <n v="4760"/>
    <n v="238.00000000000091"/>
    <x v="48"/>
  </r>
  <r>
    <x v="337"/>
    <s v="Satendra Sharma"/>
    <x v="1"/>
    <n v="10"/>
    <n v="1276.8"/>
    <n v="12768"/>
    <n v="1216"/>
    <n v="12160"/>
    <n v="608"/>
    <x v="48"/>
  </r>
  <r>
    <x v="338"/>
    <s v="Bablu Rai"/>
    <x v="1"/>
    <n v="14"/>
    <n v="1276.8"/>
    <n v="17875.2"/>
    <n v="1216"/>
    <n v="17024"/>
    <n v="851.20000000000073"/>
    <x v="48"/>
  </r>
  <r>
    <x v="338"/>
    <s v="Bablu Rai"/>
    <x v="14"/>
    <n v="6"/>
    <n v="957.59999999999991"/>
    <n v="5745.5999999999995"/>
    <n v="912"/>
    <n v="5472"/>
    <n v="273.59999999999945"/>
    <x v="48"/>
  </r>
  <r>
    <x v="338"/>
    <s v="Bablu Rai"/>
    <x v="21"/>
    <n v="6"/>
    <n v="718.19999999999993"/>
    <n v="4309.2"/>
    <n v="684"/>
    <n v="4104"/>
    <n v="205.19999999999982"/>
    <x v="48"/>
  </r>
  <r>
    <x v="338"/>
    <s v="Bablu Rai"/>
    <x v="11"/>
    <n v="2"/>
    <n v="1142.4000000000001"/>
    <n v="2284.8000000000002"/>
    <n v="1087.1999999999998"/>
    <n v="2174.3999999999996"/>
    <n v="110.40000000000055"/>
    <x v="48"/>
  </r>
  <r>
    <x v="338"/>
    <s v="Bablu Rai"/>
    <x v="3"/>
    <n v="5"/>
    <n v="843.2"/>
    <n v="4216"/>
    <n v="803.2"/>
    <n v="4016"/>
    <n v="200"/>
    <x v="48"/>
  </r>
  <r>
    <x v="338"/>
    <s v="Bablu Rai"/>
    <x v="10"/>
    <n v="4"/>
    <n v="474.3"/>
    <n v="1897.2"/>
    <n v="451.8"/>
    <n v="1807.2"/>
    <n v="90"/>
    <x v="48"/>
  </r>
  <r>
    <x v="338"/>
    <s v="Bablu Rai"/>
    <x v="4"/>
    <n v="15"/>
    <n v="571.20000000000005"/>
    <n v="8568"/>
    <n v="544"/>
    <n v="8160"/>
    <n v="408"/>
    <x v="48"/>
  </r>
  <r>
    <x v="338"/>
    <s v="Bablu Rai"/>
    <x v="0"/>
    <n v="11"/>
    <n v="1523.2"/>
    <n v="16755.2"/>
    <n v="1449.6"/>
    <n v="15945.599999999999"/>
    <n v="809.60000000000218"/>
    <x v="48"/>
  </r>
  <r>
    <x v="338"/>
    <s v="Algu Sharma"/>
    <x v="21"/>
    <n v="2"/>
    <n v="718.19999999999993"/>
    <n v="1436.3999999999999"/>
    <n v="684"/>
    <n v="1368"/>
    <n v="68.399999999999864"/>
    <x v="48"/>
  </r>
  <r>
    <x v="339"/>
    <s v="Surendra Singh"/>
    <x v="14"/>
    <n v="7"/>
    <n v="957.59999999999991"/>
    <n v="6703.1999999999989"/>
    <n v="912"/>
    <n v="6384"/>
    <n v="319.19999999999891"/>
    <x v="48"/>
  </r>
  <r>
    <x v="339"/>
    <s v="Surendra Singh"/>
    <x v="2"/>
    <n v="5"/>
    <n v="632.40000000000009"/>
    <n v="3162.0000000000005"/>
    <n v="602.40000000000009"/>
    <n v="3012.0000000000005"/>
    <n v="150"/>
    <x v="48"/>
  </r>
  <r>
    <x v="339"/>
    <s v="Surendra Singh"/>
    <x v="17"/>
    <n v="4"/>
    <n v="780"/>
    <n v="3120"/>
    <n v="741.59999999999991"/>
    <n v="2966.3999999999996"/>
    <n v="153.60000000000036"/>
    <x v="48"/>
  </r>
  <r>
    <x v="339"/>
    <s v="Surendra Singh"/>
    <x v="4"/>
    <n v="4"/>
    <n v="571.20000000000005"/>
    <n v="2284.8000000000002"/>
    <n v="544"/>
    <n v="2176"/>
    <n v="108.80000000000018"/>
    <x v="48"/>
  </r>
  <r>
    <x v="339"/>
    <s v="Arif Ansari"/>
    <x v="9"/>
    <n v="8"/>
    <n v="553.35"/>
    <n v="4426.8"/>
    <n v="527.1"/>
    <n v="4216.8"/>
    <n v="210"/>
    <x v="48"/>
  </r>
  <r>
    <x v="339"/>
    <s v="Arif Ansari"/>
    <x v="7"/>
    <n v="4"/>
    <n v="1040"/>
    <n v="4160"/>
    <n v="988.8"/>
    <n v="3955.2"/>
    <n v="204.80000000000018"/>
    <x v="48"/>
  </r>
  <r>
    <x v="339"/>
    <s v="Arif Ansari"/>
    <x v="18"/>
    <n v="8"/>
    <n v="837.9"/>
    <n v="6703.2"/>
    <n v="798"/>
    <n v="6384"/>
    <n v="319.19999999999982"/>
    <x v="48"/>
  </r>
  <r>
    <x v="340"/>
    <s v="Sabnam Plywood"/>
    <x v="0"/>
    <n v="10"/>
    <n v="1523.2"/>
    <n v="15232"/>
    <n v="1449.6"/>
    <n v="14496"/>
    <n v="736"/>
    <x v="48"/>
  </r>
  <r>
    <x v="340"/>
    <s v="Sabnam Plywood"/>
    <x v="3"/>
    <n v="10"/>
    <n v="843.2"/>
    <n v="8432"/>
    <n v="803.2"/>
    <n v="8032"/>
    <n v="400"/>
    <x v="48"/>
  </r>
  <r>
    <x v="340"/>
    <s v="Sabnam Plywood"/>
    <x v="7"/>
    <n v="10"/>
    <n v="1040"/>
    <n v="10400"/>
    <n v="988.8"/>
    <n v="9888"/>
    <n v="512"/>
    <x v="48"/>
  </r>
  <r>
    <x v="340"/>
    <s v="Sabnam Plywood"/>
    <x v="23"/>
    <n v="7"/>
    <n v="585"/>
    <n v="4095"/>
    <n v="556.19999999999993"/>
    <n v="3893.3999999999996"/>
    <n v="201.60000000000036"/>
    <x v="48"/>
  </r>
  <r>
    <x v="340"/>
    <s v="Sabnam Plywood"/>
    <x v="13"/>
    <n v="8"/>
    <n v="321.3"/>
    <n v="2570.4"/>
    <n v="306"/>
    <n v="2448"/>
    <n v="122.40000000000009"/>
    <x v="48"/>
  </r>
  <r>
    <x v="340"/>
    <s v="Sainik Plywood"/>
    <x v="17"/>
    <n v="20"/>
    <n v="780"/>
    <n v="15600"/>
    <n v="741.59999999999991"/>
    <n v="14831.999999999998"/>
    <n v="768.00000000000182"/>
    <x v="48"/>
  </r>
  <r>
    <x v="340"/>
    <s v="Sainik Plywood"/>
    <x v="8"/>
    <n v="10"/>
    <n v="737.80000000000007"/>
    <n v="7378.0000000000009"/>
    <n v="702.80000000000007"/>
    <n v="7028.0000000000009"/>
    <n v="350"/>
    <x v="48"/>
  </r>
  <r>
    <x v="341"/>
    <s v="Ramesh Singh"/>
    <x v="2"/>
    <n v="20"/>
    <n v="632.40000000000009"/>
    <n v="12648.000000000002"/>
    <n v="602.40000000000009"/>
    <n v="12048.000000000002"/>
    <n v="600"/>
    <x v="48"/>
  </r>
  <r>
    <x v="341"/>
    <s v="Ramesh Singh"/>
    <x v="14"/>
    <n v="10"/>
    <n v="957.59999999999991"/>
    <n v="9576"/>
    <n v="912"/>
    <n v="9120"/>
    <n v="456"/>
    <x v="48"/>
  </r>
  <r>
    <x v="341"/>
    <s v="Ramesh Singh"/>
    <x v="4"/>
    <n v="10"/>
    <n v="571.20000000000005"/>
    <n v="5712"/>
    <n v="544"/>
    <n v="5440"/>
    <n v="272"/>
    <x v="48"/>
  </r>
  <r>
    <x v="341"/>
    <s v="Ram Furniture"/>
    <x v="17"/>
    <n v="10"/>
    <n v="780"/>
    <n v="7800"/>
    <n v="741.59999999999991"/>
    <n v="7415.9999999999991"/>
    <n v="384.00000000000091"/>
    <x v="48"/>
  </r>
  <r>
    <x v="341"/>
    <s v="Ram Furniture"/>
    <x v="2"/>
    <n v="7"/>
    <n v="632.40000000000009"/>
    <n v="4426.8000000000011"/>
    <n v="602.40000000000009"/>
    <n v="4216.8000000000011"/>
    <n v="210"/>
    <x v="48"/>
  </r>
  <r>
    <x v="341"/>
    <s v="Ram Furniture"/>
    <x v="19"/>
    <n v="8"/>
    <n v="428.40000000000003"/>
    <n v="3427.2000000000003"/>
    <n v="408"/>
    <n v="3264"/>
    <n v="163.20000000000027"/>
    <x v="48"/>
  </r>
  <r>
    <x v="341"/>
    <s v="Ram Furniture"/>
    <x v="21"/>
    <n v="10"/>
    <n v="718.19999999999993"/>
    <n v="7181.9999999999991"/>
    <n v="684"/>
    <n v="6840"/>
    <n v="341.99999999999909"/>
    <x v="48"/>
  </r>
  <r>
    <x v="342"/>
    <s v="Sadguru Plywood"/>
    <x v="0"/>
    <n v="10"/>
    <n v="1523.2"/>
    <n v="15232"/>
    <n v="1449.6"/>
    <n v="14496"/>
    <n v="736"/>
    <x v="48"/>
  </r>
  <r>
    <x v="342"/>
    <s v="Sadguru Plywood"/>
    <x v="11"/>
    <n v="10"/>
    <n v="1142.4000000000001"/>
    <n v="11424"/>
    <n v="1087.1999999999998"/>
    <n v="10871.999999999998"/>
    <n v="552.00000000000182"/>
    <x v="48"/>
  </r>
  <r>
    <x v="342"/>
    <s v="Sadguru Plywood"/>
    <x v="21"/>
    <n v="20"/>
    <n v="718.19999999999993"/>
    <n v="14363.999999999998"/>
    <n v="684"/>
    <n v="13680"/>
    <n v="683.99999999999818"/>
    <x v="48"/>
  </r>
  <r>
    <x v="342"/>
    <s v="Sadguru Plywood"/>
    <x v="23"/>
    <n v="4"/>
    <n v="585"/>
    <n v="2340"/>
    <n v="556.19999999999993"/>
    <n v="2224.7999999999997"/>
    <n v="115.20000000000027"/>
    <x v="48"/>
  </r>
  <r>
    <x v="342"/>
    <s v="Sadguru Plywood"/>
    <x v="16"/>
    <n v="5"/>
    <n v="682.5"/>
    <n v="3412.5"/>
    <n v="648.9"/>
    <n v="3244.5"/>
    <n v="168"/>
    <x v="48"/>
  </r>
  <r>
    <x v="342"/>
    <s v="Sadguru Plywood"/>
    <x v="3"/>
    <n v="25"/>
    <n v="843.2"/>
    <n v="21080"/>
    <n v="803.2"/>
    <n v="20080"/>
    <n v="1000"/>
    <x v="48"/>
  </r>
  <r>
    <x v="342"/>
    <s v="Sadguru Plywood"/>
    <x v="20"/>
    <n v="11"/>
    <n v="499.80000000000007"/>
    <n v="5497.8000000000011"/>
    <n v="476"/>
    <n v="5236"/>
    <n v="261.80000000000109"/>
    <x v="48"/>
  </r>
  <r>
    <x v="342"/>
    <s v="Parwej Ansari"/>
    <x v="14"/>
    <n v="20"/>
    <n v="957.59999999999991"/>
    <n v="19152"/>
    <n v="912"/>
    <n v="18240"/>
    <n v="912"/>
    <x v="48"/>
  </r>
  <r>
    <x v="342"/>
    <s v="Parwej Ansari"/>
    <x v="21"/>
    <n v="7"/>
    <n v="718.19999999999993"/>
    <n v="5027.3999999999996"/>
    <n v="684"/>
    <n v="4788"/>
    <n v="239.39999999999964"/>
    <x v="48"/>
  </r>
  <r>
    <x v="342"/>
    <s v="Parwej Ansari"/>
    <x v="17"/>
    <n v="4"/>
    <n v="780"/>
    <n v="3120"/>
    <n v="741.59999999999991"/>
    <n v="2966.3999999999996"/>
    <n v="153.60000000000036"/>
    <x v="48"/>
  </r>
  <r>
    <x v="342"/>
    <s v="Parwej Ansari"/>
    <x v="3"/>
    <n v="5"/>
    <n v="843.2"/>
    <n v="4216"/>
    <n v="803.2"/>
    <n v="4016"/>
    <n v="200"/>
    <x v="48"/>
  </r>
  <r>
    <x v="343"/>
    <s v="Vikas Rai"/>
    <x v="14"/>
    <n v="8"/>
    <n v="957.59999999999991"/>
    <n v="7660.7999999999993"/>
    <n v="912"/>
    <n v="7296"/>
    <n v="364.79999999999927"/>
    <x v="48"/>
  </r>
  <r>
    <x v="343"/>
    <s v="Vikas Rai"/>
    <x v="17"/>
    <n v="3"/>
    <n v="780"/>
    <n v="2340"/>
    <n v="741.59999999999991"/>
    <n v="2224.7999999999997"/>
    <n v="115.20000000000027"/>
    <x v="48"/>
  </r>
  <r>
    <x v="343"/>
    <s v="Satendra Sharma"/>
    <x v="4"/>
    <n v="18"/>
    <n v="571.20000000000005"/>
    <n v="10281.6"/>
    <n v="544"/>
    <n v="9792"/>
    <n v="489.60000000000036"/>
    <x v="48"/>
  </r>
  <r>
    <x v="343"/>
    <s v="Satendra Sharma"/>
    <x v="13"/>
    <n v="4"/>
    <n v="321.3"/>
    <n v="1285.2"/>
    <n v="306"/>
    <n v="1224"/>
    <n v="61.200000000000045"/>
    <x v="48"/>
  </r>
  <r>
    <x v="343"/>
    <s v="Chandan Singh"/>
    <x v="15"/>
    <n v="2"/>
    <n v="999.6"/>
    <n v="1999.2"/>
    <n v="951.3"/>
    <n v="1902.6"/>
    <n v="96.600000000000136"/>
    <x v="48"/>
  </r>
  <r>
    <x v="343"/>
    <s v="Chandan Singh"/>
    <x v="18"/>
    <n v="8"/>
    <n v="837.9"/>
    <n v="6703.2"/>
    <n v="798"/>
    <n v="6384"/>
    <n v="319.19999999999982"/>
    <x v="48"/>
  </r>
  <r>
    <x v="343"/>
    <s v="Chandan Singh"/>
    <x v="17"/>
    <n v="4"/>
    <n v="780"/>
    <n v="3120"/>
    <n v="741.59999999999991"/>
    <n v="2966.3999999999996"/>
    <n v="153.60000000000036"/>
    <x v="48"/>
  </r>
  <r>
    <x v="344"/>
    <s v="Surendra Singh"/>
    <x v="14"/>
    <n v="6"/>
    <n v="957.59999999999991"/>
    <n v="5745.5999999999995"/>
    <n v="912"/>
    <n v="5472"/>
    <n v="273.59999999999945"/>
    <x v="49"/>
  </r>
  <r>
    <x v="344"/>
    <s v="Surendra Singh"/>
    <x v="19"/>
    <n v="5"/>
    <n v="428.40000000000003"/>
    <n v="2142"/>
    <n v="408"/>
    <n v="2040"/>
    <n v="102"/>
    <x v="49"/>
  </r>
  <r>
    <x v="344"/>
    <s v="Surendra Singh"/>
    <x v="20"/>
    <n v="5"/>
    <n v="499.80000000000007"/>
    <n v="2499.0000000000005"/>
    <n v="476"/>
    <n v="2380"/>
    <n v="119.00000000000045"/>
    <x v="49"/>
  </r>
  <r>
    <x v="344"/>
    <s v="Surendra Singh"/>
    <x v="13"/>
    <n v="5"/>
    <n v="321.3"/>
    <n v="1606.5"/>
    <n v="306"/>
    <n v="1530"/>
    <n v="76.5"/>
    <x v="49"/>
  </r>
  <r>
    <x v="344"/>
    <s v="Sabnam Plywood"/>
    <x v="14"/>
    <n v="7"/>
    <n v="957.59999999999991"/>
    <n v="6703.1999999999989"/>
    <n v="912"/>
    <n v="6384"/>
    <n v="319.19999999999891"/>
    <x v="49"/>
  </r>
  <r>
    <x v="344"/>
    <s v="Sabnam Plywood"/>
    <x v="1"/>
    <n v="2"/>
    <n v="1276.8"/>
    <n v="2553.6"/>
    <n v="1216"/>
    <n v="2432"/>
    <n v="121.59999999999991"/>
    <x v="49"/>
  </r>
  <r>
    <x v="344"/>
    <s v="Sabnam Plywood"/>
    <x v="7"/>
    <n v="3"/>
    <n v="1040"/>
    <n v="3120"/>
    <n v="988.8"/>
    <n v="2966.3999999999996"/>
    <n v="153.60000000000036"/>
    <x v="49"/>
  </r>
  <r>
    <x v="345"/>
    <s v="Kisan Plywood"/>
    <x v="1"/>
    <n v="5"/>
    <n v="1276.8"/>
    <n v="6384"/>
    <n v="1216"/>
    <n v="6080"/>
    <n v="304"/>
    <x v="49"/>
  </r>
  <r>
    <x v="345"/>
    <s v="Kisan Plywood"/>
    <x v="14"/>
    <n v="15"/>
    <n v="957.59999999999991"/>
    <n v="14363.999999999998"/>
    <n v="912"/>
    <n v="13680"/>
    <n v="683.99999999999818"/>
    <x v="49"/>
  </r>
  <r>
    <x v="345"/>
    <s v="Kisan Plywood"/>
    <x v="3"/>
    <n v="5"/>
    <n v="843.2"/>
    <n v="4216"/>
    <n v="803.2"/>
    <n v="4016"/>
    <n v="200"/>
    <x v="49"/>
  </r>
  <r>
    <x v="345"/>
    <s v="Kisan Plywood"/>
    <x v="2"/>
    <n v="15"/>
    <n v="632.40000000000009"/>
    <n v="9486.0000000000018"/>
    <n v="602.40000000000009"/>
    <n v="9036.0000000000018"/>
    <n v="450"/>
    <x v="49"/>
  </r>
  <r>
    <x v="345"/>
    <s v="Kisan Plywood"/>
    <x v="7"/>
    <n v="5"/>
    <n v="1040"/>
    <n v="5200"/>
    <n v="988.8"/>
    <n v="4944"/>
    <n v="256"/>
    <x v="49"/>
  </r>
  <r>
    <x v="345"/>
    <s v="Kisan Plywood"/>
    <x v="17"/>
    <n v="10"/>
    <n v="780"/>
    <n v="7800"/>
    <n v="741.59999999999991"/>
    <n v="7415.9999999999991"/>
    <n v="384.00000000000091"/>
    <x v="49"/>
  </r>
  <r>
    <x v="345"/>
    <s v="Kisan Plywood"/>
    <x v="19"/>
    <n v="8"/>
    <n v="428.40000000000003"/>
    <n v="3427.2000000000003"/>
    <n v="408"/>
    <n v="3264"/>
    <n v="163.20000000000027"/>
    <x v="49"/>
  </r>
  <r>
    <x v="345"/>
    <s v="Kisan Plywood"/>
    <x v="13"/>
    <n v="8"/>
    <n v="321.3"/>
    <n v="2570.4"/>
    <n v="306"/>
    <n v="2448"/>
    <n v="122.40000000000009"/>
    <x v="49"/>
  </r>
  <r>
    <x v="346"/>
    <s v="Dhanuka Plywood"/>
    <x v="0"/>
    <n v="30"/>
    <n v="1523.2"/>
    <n v="45696"/>
    <n v="1449.6"/>
    <n v="43488"/>
    <n v="2208"/>
    <x v="49"/>
  </r>
  <r>
    <x v="346"/>
    <s v="Dhanuka Plywood"/>
    <x v="11"/>
    <n v="20"/>
    <n v="1142.4000000000001"/>
    <n v="22848"/>
    <n v="1087.1999999999998"/>
    <n v="21743.999999999996"/>
    <n v="1104.0000000000036"/>
    <x v="49"/>
  </r>
  <r>
    <x v="346"/>
    <s v="Dhanuka Plywood"/>
    <x v="7"/>
    <n v="20"/>
    <n v="1040"/>
    <n v="20800"/>
    <n v="988.8"/>
    <n v="19776"/>
    <n v="1024"/>
    <x v="49"/>
  </r>
  <r>
    <x v="346"/>
    <s v="Dhanuka Plywood"/>
    <x v="16"/>
    <n v="20"/>
    <n v="682.5"/>
    <n v="13650"/>
    <n v="648.9"/>
    <n v="12978"/>
    <n v="672"/>
    <x v="49"/>
  </r>
  <r>
    <x v="346"/>
    <s v="Dhanuka Plywood"/>
    <x v="23"/>
    <n v="30"/>
    <n v="585"/>
    <n v="17550"/>
    <n v="556.19999999999993"/>
    <n v="16685.999999999996"/>
    <n v="864.00000000000364"/>
    <x v="49"/>
  </r>
  <r>
    <x v="346"/>
    <s v="Dhanuka Plywood"/>
    <x v="4"/>
    <n v="30"/>
    <n v="571.20000000000005"/>
    <n v="17136"/>
    <n v="544"/>
    <n v="16320"/>
    <n v="816"/>
    <x v="49"/>
  </r>
  <r>
    <x v="346"/>
    <s v="Dhanuka Plywood"/>
    <x v="19"/>
    <n v="20"/>
    <n v="428.40000000000003"/>
    <n v="8568"/>
    <n v="408"/>
    <n v="8160"/>
    <n v="408"/>
    <x v="49"/>
  </r>
  <r>
    <x v="346"/>
    <s v="Dhanuka Plywood"/>
    <x v="13"/>
    <n v="25"/>
    <n v="321.3"/>
    <n v="8032.5"/>
    <n v="306"/>
    <n v="7650"/>
    <n v="382.5"/>
    <x v="49"/>
  </r>
  <r>
    <x v="347"/>
    <s v="Sharma Hardware"/>
    <x v="1"/>
    <n v="10"/>
    <n v="1276.8"/>
    <n v="12768"/>
    <n v="1216"/>
    <n v="12160"/>
    <n v="608"/>
    <x v="49"/>
  </r>
  <r>
    <x v="347"/>
    <s v="Sharma Hardware"/>
    <x v="7"/>
    <n v="10"/>
    <n v="1040"/>
    <n v="10400"/>
    <n v="988.8"/>
    <n v="9888"/>
    <n v="512"/>
    <x v="49"/>
  </r>
  <r>
    <x v="347"/>
    <s v="Sharma Hardware"/>
    <x v="4"/>
    <n v="5"/>
    <n v="571.20000000000005"/>
    <n v="2856"/>
    <n v="544"/>
    <n v="2720"/>
    <n v="136"/>
    <x v="49"/>
  </r>
  <r>
    <x v="347"/>
    <s v="Sharma Hardware"/>
    <x v="19"/>
    <n v="15"/>
    <n v="428.40000000000003"/>
    <n v="6426.0000000000009"/>
    <n v="408"/>
    <n v="6120"/>
    <n v="306.00000000000091"/>
    <x v="49"/>
  </r>
  <r>
    <x v="347"/>
    <s v="Sharma Hardware"/>
    <x v="13"/>
    <n v="15"/>
    <n v="321.3"/>
    <n v="4819.5"/>
    <n v="306"/>
    <n v="4590"/>
    <n v="229.5"/>
    <x v="49"/>
  </r>
  <r>
    <x v="347"/>
    <s v="Sharma Hardware"/>
    <x v="14"/>
    <n v="10"/>
    <n v="957.59999999999991"/>
    <n v="9576"/>
    <n v="912"/>
    <n v="9120"/>
    <n v="456"/>
    <x v="49"/>
  </r>
  <r>
    <x v="347"/>
    <s v="Sharma Hardware"/>
    <x v="21"/>
    <n v="10"/>
    <n v="718.19999999999993"/>
    <n v="7181.9999999999991"/>
    <n v="684"/>
    <n v="6840"/>
    <n v="341.99999999999909"/>
    <x v="49"/>
  </r>
  <r>
    <x v="347"/>
    <s v="Sharma Hardware"/>
    <x v="17"/>
    <n v="10"/>
    <n v="780"/>
    <n v="7800"/>
    <n v="741.59999999999991"/>
    <n v="7415.9999999999991"/>
    <n v="384.00000000000091"/>
    <x v="49"/>
  </r>
  <r>
    <x v="347"/>
    <s v="Sharma Hardware"/>
    <x v="2"/>
    <n v="15"/>
    <n v="632.40000000000009"/>
    <n v="9486.0000000000018"/>
    <n v="602.40000000000009"/>
    <n v="9036.0000000000018"/>
    <n v="450"/>
    <x v="49"/>
  </r>
  <r>
    <x v="347"/>
    <s v="Sharma Hardware"/>
    <x v="18"/>
    <n v="10"/>
    <n v="837.9"/>
    <n v="8379"/>
    <n v="798"/>
    <n v="7980"/>
    <n v="399"/>
    <x v="49"/>
  </r>
  <r>
    <x v="347"/>
    <s v="Bharat Plywood"/>
    <x v="1"/>
    <n v="3"/>
    <n v="1276.8"/>
    <n v="3830.3999999999996"/>
    <n v="1216"/>
    <n v="3648"/>
    <n v="182.39999999999964"/>
    <x v="49"/>
  </r>
  <r>
    <x v="347"/>
    <s v="Bharat Plywood"/>
    <x v="14"/>
    <n v="2"/>
    <n v="957.59999999999991"/>
    <n v="1915.1999999999998"/>
    <n v="912"/>
    <n v="1824"/>
    <n v="91.199999999999818"/>
    <x v="49"/>
  </r>
  <r>
    <x v="347"/>
    <s v="Bharat Plywood"/>
    <x v="6"/>
    <n v="4"/>
    <n v="910"/>
    <n v="3640"/>
    <n v="865.19999999999993"/>
    <n v="3460.7999999999997"/>
    <n v="179.20000000000027"/>
    <x v="49"/>
  </r>
  <r>
    <x v="348"/>
    <s v="Hafi Ji"/>
    <x v="7"/>
    <n v="4"/>
    <n v="1040"/>
    <n v="4160"/>
    <n v="988.8"/>
    <n v="3955.2"/>
    <n v="204.80000000000018"/>
    <x v="49"/>
  </r>
  <r>
    <x v="348"/>
    <s v="Hafi Ji"/>
    <x v="23"/>
    <n v="8"/>
    <n v="585"/>
    <n v="4680"/>
    <n v="556.19999999999993"/>
    <n v="4449.5999999999995"/>
    <n v="230.40000000000055"/>
    <x v="49"/>
  </r>
  <r>
    <x v="348"/>
    <s v="Hafi Ji"/>
    <x v="21"/>
    <n v="4"/>
    <n v="718.19999999999993"/>
    <n v="2872.7999999999997"/>
    <n v="684"/>
    <n v="2736"/>
    <n v="136.79999999999973"/>
    <x v="49"/>
  </r>
  <r>
    <x v="348"/>
    <s v="Hafi Ji"/>
    <x v="18"/>
    <n v="4"/>
    <n v="837.9"/>
    <n v="3351.6"/>
    <n v="798"/>
    <n v="3192"/>
    <n v="159.59999999999991"/>
    <x v="49"/>
  </r>
  <r>
    <x v="348"/>
    <s v="Hafi Ji"/>
    <x v="2"/>
    <n v="6"/>
    <n v="632.40000000000009"/>
    <n v="3794.4000000000005"/>
    <n v="602.40000000000009"/>
    <n v="3614.4000000000005"/>
    <n v="180"/>
    <x v="49"/>
  </r>
  <r>
    <x v="348"/>
    <s v="Hafi Ji"/>
    <x v="10"/>
    <n v="6"/>
    <n v="474.3"/>
    <n v="2845.8"/>
    <n v="451.8"/>
    <n v="2710.8"/>
    <n v="135"/>
    <x v="49"/>
  </r>
  <r>
    <x v="348"/>
    <s v="Hafi Ji"/>
    <x v="19"/>
    <n v="5"/>
    <n v="428.40000000000003"/>
    <n v="2142"/>
    <n v="408"/>
    <n v="2040"/>
    <n v="102"/>
    <x v="49"/>
  </r>
  <r>
    <x v="348"/>
    <s v="Hafi Ji"/>
    <x v="13"/>
    <n v="5"/>
    <n v="321.3"/>
    <n v="1606.5"/>
    <n v="306"/>
    <n v="1530"/>
    <n v="76.5"/>
    <x v="49"/>
  </r>
  <r>
    <x v="348"/>
    <s v="Hafi Ji"/>
    <x v="22"/>
    <n v="5"/>
    <n v="374.85"/>
    <n v="1874.25"/>
    <n v="357"/>
    <n v="1785"/>
    <n v="89.25"/>
    <x v="49"/>
  </r>
  <r>
    <x v="348"/>
    <s v="Parwej Ansari"/>
    <x v="4"/>
    <n v="10"/>
    <n v="571.20000000000005"/>
    <n v="5712"/>
    <n v="544"/>
    <n v="5440"/>
    <n v="272"/>
    <x v="49"/>
  </r>
  <r>
    <x v="348"/>
    <s v="Parwej Ansari"/>
    <x v="19"/>
    <n v="15"/>
    <n v="428.40000000000003"/>
    <n v="6426.0000000000009"/>
    <n v="408"/>
    <n v="6120"/>
    <n v="306.00000000000091"/>
    <x v="49"/>
  </r>
  <r>
    <x v="348"/>
    <s v="Parwej Ansari"/>
    <x v="1"/>
    <n v="5"/>
    <n v="1276.8"/>
    <n v="6384"/>
    <n v="1216"/>
    <n v="6080"/>
    <n v="304"/>
    <x v="49"/>
  </r>
  <r>
    <x v="348"/>
    <s v="Parwej Ansari"/>
    <x v="14"/>
    <n v="25"/>
    <n v="957.59999999999991"/>
    <n v="23939.999999999996"/>
    <n v="912"/>
    <n v="22800"/>
    <n v="1139.9999999999964"/>
    <x v="49"/>
  </r>
  <r>
    <x v="348"/>
    <s v="Parwej Ansari"/>
    <x v="21"/>
    <n v="20"/>
    <n v="718.19999999999993"/>
    <n v="14363.999999999998"/>
    <n v="684"/>
    <n v="13680"/>
    <n v="683.99999999999818"/>
    <x v="49"/>
  </r>
  <r>
    <x v="348"/>
    <s v="Parwej Ansari"/>
    <x v="17"/>
    <n v="20"/>
    <n v="780"/>
    <n v="15600"/>
    <n v="741.59999999999991"/>
    <n v="14831.999999999998"/>
    <n v="768.00000000000182"/>
    <x v="49"/>
  </r>
  <r>
    <x v="348"/>
    <s v="Parwej Ansari"/>
    <x v="23"/>
    <n v="10"/>
    <n v="585"/>
    <n v="5850"/>
    <n v="556.19999999999993"/>
    <n v="5561.9999999999991"/>
    <n v="288.00000000000091"/>
    <x v="49"/>
  </r>
  <r>
    <x v="348"/>
    <s v="Parwej Ansari"/>
    <x v="3"/>
    <n v="10"/>
    <n v="843.2"/>
    <n v="8432"/>
    <n v="803.2"/>
    <n v="8032"/>
    <n v="400"/>
    <x v="49"/>
  </r>
  <r>
    <x v="348"/>
    <s v="Parwej Ansari"/>
    <x v="2"/>
    <n v="15"/>
    <n v="632.40000000000009"/>
    <n v="9486.0000000000018"/>
    <n v="602.40000000000009"/>
    <n v="9036.0000000000018"/>
    <n v="450"/>
    <x v="49"/>
  </r>
  <r>
    <x v="349"/>
    <s v="Sainik Plywood"/>
    <x v="0"/>
    <n v="40"/>
    <n v="1523.2"/>
    <n v="60928"/>
    <n v="1449.6"/>
    <n v="57984"/>
    <n v="2944"/>
    <x v="49"/>
  </r>
  <r>
    <x v="349"/>
    <s v="Sainik Plywood"/>
    <x v="11"/>
    <n v="20"/>
    <n v="1142.4000000000001"/>
    <n v="22848"/>
    <n v="1087.1999999999998"/>
    <n v="21743.999999999996"/>
    <n v="1104.0000000000036"/>
    <x v="49"/>
  </r>
  <r>
    <x v="349"/>
    <s v="Sainik Plywood"/>
    <x v="4"/>
    <n v="30"/>
    <n v="571.20000000000005"/>
    <n v="17136"/>
    <n v="544"/>
    <n v="16320"/>
    <n v="816"/>
    <x v="49"/>
  </r>
  <r>
    <x v="349"/>
    <s v="Sainik Plywood"/>
    <x v="13"/>
    <n v="5"/>
    <n v="321.3"/>
    <n v="1606.5"/>
    <n v="306"/>
    <n v="1530"/>
    <n v="76.5"/>
    <x v="49"/>
  </r>
  <r>
    <x v="349"/>
    <s v="Sainik Plywood"/>
    <x v="22"/>
    <n v="5"/>
    <n v="374.85"/>
    <n v="1874.25"/>
    <n v="357"/>
    <n v="1785"/>
    <n v="89.25"/>
    <x v="49"/>
  </r>
  <r>
    <x v="349"/>
    <s v="Sainik Plywood"/>
    <x v="19"/>
    <n v="20"/>
    <n v="428.40000000000003"/>
    <n v="8568"/>
    <n v="408"/>
    <n v="8160"/>
    <n v="408"/>
    <x v="49"/>
  </r>
  <r>
    <x v="349"/>
    <s v="Sainik Plywood"/>
    <x v="17"/>
    <n v="30"/>
    <n v="780"/>
    <n v="23400"/>
    <n v="741.59999999999991"/>
    <n v="22247.999999999996"/>
    <n v="1152.0000000000036"/>
    <x v="49"/>
  </r>
  <r>
    <x v="349"/>
    <s v="Sainik Plywood"/>
    <x v="23"/>
    <n v="25"/>
    <n v="585"/>
    <n v="14625"/>
    <n v="556.19999999999993"/>
    <n v="13904.999999999998"/>
    <n v="720.00000000000182"/>
    <x v="49"/>
  </r>
  <r>
    <x v="349"/>
    <s v="Kushwaha Furniture"/>
    <x v="2"/>
    <n v="10"/>
    <n v="632.40000000000009"/>
    <n v="6324.0000000000009"/>
    <n v="602.40000000000009"/>
    <n v="6024.0000000000009"/>
    <n v="300"/>
    <x v="49"/>
  </r>
  <r>
    <x v="349"/>
    <s v="Kushwaha Furniture"/>
    <x v="10"/>
    <n v="3"/>
    <n v="474.3"/>
    <n v="1422.9"/>
    <n v="451.8"/>
    <n v="1355.4"/>
    <n v="67.5"/>
    <x v="49"/>
  </r>
  <r>
    <x v="350"/>
    <s v="Sadguru Plywood"/>
    <x v="0"/>
    <n v="10"/>
    <n v="1523.2"/>
    <n v="15232"/>
    <n v="1449.6"/>
    <n v="14496"/>
    <n v="736"/>
    <x v="49"/>
  </r>
  <r>
    <x v="350"/>
    <s v="Sadguru Plywood"/>
    <x v="11"/>
    <n v="10"/>
    <n v="1142.4000000000001"/>
    <n v="11424"/>
    <n v="1087.1999999999998"/>
    <n v="10871.999999999998"/>
    <n v="552.00000000000182"/>
    <x v="49"/>
  </r>
  <r>
    <x v="350"/>
    <s v="Sadguru Plywood"/>
    <x v="21"/>
    <n v="9"/>
    <n v="718.19999999999993"/>
    <n v="6463.7999999999993"/>
    <n v="684"/>
    <n v="6156"/>
    <n v="307.79999999999927"/>
    <x v="49"/>
  </r>
  <r>
    <x v="350"/>
    <s v="Sadguru Plywood"/>
    <x v="7"/>
    <n v="10"/>
    <n v="1040"/>
    <n v="10400"/>
    <n v="988.8"/>
    <n v="9888"/>
    <n v="512"/>
    <x v="49"/>
  </r>
  <r>
    <x v="350"/>
    <s v="Sadguru Plywood"/>
    <x v="16"/>
    <n v="10"/>
    <n v="682.5"/>
    <n v="6825"/>
    <n v="648.9"/>
    <n v="6489"/>
    <n v="336"/>
    <x v="49"/>
  </r>
  <r>
    <x v="350"/>
    <s v="Sadguru Plywood"/>
    <x v="23"/>
    <n v="20"/>
    <n v="585"/>
    <n v="11700"/>
    <n v="556.19999999999993"/>
    <n v="11123.999999999998"/>
    <n v="576.00000000000182"/>
    <x v="49"/>
  </r>
  <r>
    <x v="350"/>
    <s v="Sadguru Plywood"/>
    <x v="4"/>
    <n v="10"/>
    <n v="571.20000000000005"/>
    <n v="5712"/>
    <n v="544"/>
    <n v="5440"/>
    <n v="272"/>
    <x v="49"/>
  </r>
  <r>
    <x v="350"/>
    <s v="Sadguru Plywood"/>
    <x v="19"/>
    <n v="20"/>
    <n v="428.40000000000003"/>
    <n v="8568"/>
    <n v="408"/>
    <n v="8160"/>
    <n v="408"/>
    <x v="49"/>
  </r>
  <r>
    <x v="350"/>
    <s v="Sadguru Plywood"/>
    <x v="13"/>
    <n v="10"/>
    <n v="321.3"/>
    <n v="3213"/>
    <n v="306"/>
    <n v="3060"/>
    <n v="153"/>
    <x v="49"/>
  </r>
  <r>
    <x v="350"/>
    <s v="Sadguru Plywood"/>
    <x v="3"/>
    <n v="75"/>
    <n v="843.2"/>
    <n v="63240"/>
    <n v="803.2"/>
    <n v="60240"/>
    <n v="3000"/>
    <x v="49"/>
  </r>
  <r>
    <x v="350"/>
    <s v="Sadguru Plywood"/>
    <x v="10"/>
    <n v="20"/>
    <n v="474.3"/>
    <n v="9486"/>
    <n v="451.8"/>
    <n v="9036"/>
    <n v="450"/>
    <x v="49"/>
  </r>
  <r>
    <x v="350"/>
    <s v="Bharat Plywood"/>
    <x v="18"/>
    <n v="1"/>
    <n v="837.9"/>
    <n v="837.9"/>
    <n v="798"/>
    <n v="798"/>
    <n v="39.899999999999977"/>
    <x v="49"/>
  </r>
  <r>
    <x v="350"/>
    <s v="Bharat Plywood"/>
    <x v="3"/>
    <n v="2"/>
    <n v="843.2"/>
    <n v="1686.4"/>
    <n v="803.2"/>
    <n v="1606.4"/>
    <n v="80"/>
    <x v="49"/>
  </r>
  <r>
    <x v="350"/>
    <s v="Bharat Plywood"/>
    <x v="2"/>
    <n v="4"/>
    <n v="632.40000000000009"/>
    <n v="2529.6000000000004"/>
    <n v="602.40000000000009"/>
    <n v="2409.6000000000004"/>
    <n v="120"/>
    <x v="49"/>
  </r>
  <r>
    <x v="350"/>
    <s v="Bharat Plywood"/>
    <x v="4"/>
    <n v="4"/>
    <n v="571.20000000000005"/>
    <n v="2284.8000000000002"/>
    <n v="544"/>
    <n v="2176"/>
    <n v="108.80000000000018"/>
    <x v="49"/>
  </r>
  <r>
    <x v="351"/>
    <s v="Ajay Plywood"/>
    <x v="4"/>
    <n v="30"/>
    <n v="571.20000000000005"/>
    <n v="17136"/>
    <n v="544"/>
    <n v="16320"/>
    <n v="816"/>
    <x v="50"/>
  </r>
  <r>
    <x v="351"/>
    <s v="Ajay Plywood"/>
    <x v="19"/>
    <n v="25"/>
    <n v="428.40000000000003"/>
    <n v="10710"/>
    <n v="408"/>
    <n v="10200"/>
    <n v="510"/>
    <x v="50"/>
  </r>
  <r>
    <x v="351"/>
    <s v="Ajay Plywood"/>
    <x v="20"/>
    <n v="15"/>
    <n v="499.80000000000007"/>
    <n v="7497.0000000000009"/>
    <n v="476"/>
    <n v="7140"/>
    <n v="357.00000000000091"/>
    <x v="50"/>
  </r>
  <r>
    <x v="351"/>
    <s v="Ajay Plywood"/>
    <x v="22"/>
    <n v="10"/>
    <n v="374.85"/>
    <n v="3748.5"/>
    <n v="357"/>
    <n v="3570"/>
    <n v="178.5"/>
    <x v="50"/>
  </r>
  <r>
    <x v="351"/>
    <s v="Ajay Plywood"/>
    <x v="23"/>
    <n v="24"/>
    <n v="585"/>
    <n v="14040"/>
    <n v="556.19999999999993"/>
    <n v="13348.8"/>
    <n v="691.20000000000073"/>
    <x v="50"/>
  </r>
  <r>
    <x v="351"/>
    <s v="Ajay Plywood"/>
    <x v="3"/>
    <n v="10"/>
    <n v="843.2"/>
    <n v="8432"/>
    <n v="803.2"/>
    <n v="8032"/>
    <n v="400"/>
    <x v="50"/>
  </r>
  <r>
    <x v="351"/>
    <s v="Ajay Plywood"/>
    <x v="0"/>
    <n v="5"/>
    <n v="1523.2"/>
    <n v="7616"/>
    <n v="1449.6"/>
    <n v="7248"/>
    <n v="368"/>
    <x v="50"/>
  </r>
  <r>
    <x v="351"/>
    <s v="Pandey Plywood"/>
    <x v="13"/>
    <n v="25"/>
    <n v="321.3"/>
    <n v="8032.5"/>
    <n v="306"/>
    <n v="7650"/>
    <n v="382.5"/>
    <x v="50"/>
  </r>
  <r>
    <x v="351"/>
    <s v="Pandey Plywood"/>
    <x v="23"/>
    <n v="40"/>
    <n v="585"/>
    <n v="23400"/>
    <n v="556.19999999999993"/>
    <n v="22247.999999999996"/>
    <n v="1152.0000000000036"/>
    <x v="50"/>
  </r>
  <r>
    <x v="351"/>
    <s v="Pandey Plywood"/>
    <x v="10"/>
    <n v="44"/>
    <n v="474.3"/>
    <n v="20869.2"/>
    <n v="451.8"/>
    <n v="19879.2"/>
    <n v="990"/>
    <x v="50"/>
  </r>
  <r>
    <x v="351"/>
    <s v="Pandey Plywood"/>
    <x v="21"/>
    <n v="8"/>
    <n v="718.19999999999993"/>
    <n v="5745.5999999999995"/>
    <n v="684"/>
    <n v="5472"/>
    <n v="273.59999999999945"/>
    <x v="50"/>
  </r>
  <r>
    <x v="351"/>
    <s v="Pandey Plywood"/>
    <x v="12"/>
    <n v="13"/>
    <n v="856.80000000000007"/>
    <n v="11138.400000000001"/>
    <n v="815.4"/>
    <n v="10600.199999999999"/>
    <n v="538.20000000000255"/>
    <x v="50"/>
  </r>
  <r>
    <x v="351"/>
    <s v="Pandey Plywood"/>
    <x v="15"/>
    <n v="5"/>
    <n v="999.6"/>
    <n v="4998"/>
    <n v="951.3"/>
    <n v="4756.5"/>
    <n v="241.5"/>
    <x v="50"/>
  </r>
  <r>
    <x v="351"/>
    <s v="Pandey Plywood"/>
    <x v="0"/>
    <n v="2"/>
    <n v="1523.2"/>
    <n v="3046.4"/>
    <n v="1449.6"/>
    <n v="2899.2"/>
    <n v="147.20000000000027"/>
    <x v="50"/>
  </r>
  <r>
    <x v="352"/>
    <s v="Sai Plywood"/>
    <x v="0"/>
    <n v="5"/>
    <n v="1523.2"/>
    <n v="7616"/>
    <n v="1449.6"/>
    <n v="7248"/>
    <n v="368"/>
    <x v="50"/>
  </r>
  <r>
    <x v="352"/>
    <s v="Sai Plywood"/>
    <x v="7"/>
    <n v="5"/>
    <n v="1040"/>
    <n v="5200"/>
    <n v="988.8"/>
    <n v="4944"/>
    <n v="256"/>
    <x v="50"/>
  </r>
  <r>
    <x v="352"/>
    <s v="Sai Plywood"/>
    <x v="17"/>
    <n v="5"/>
    <n v="780"/>
    <n v="3900"/>
    <n v="741.59999999999991"/>
    <n v="3707.9999999999995"/>
    <n v="192.00000000000045"/>
    <x v="50"/>
  </r>
  <r>
    <x v="352"/>
    <s v="Sai Plywood"/>
    <x v="3"/>
    <n v="5"/>
    <n v="843.2"/>
    <n v="4216"/>
    <n v="803.2"/>
    <n v="4016"/>
    <n v="200"/>
    <x v="50"/>
  </r>
  <r>
    <x v="352"/>
    <s v="Sai Plywood"/>
    <x v="4"/>
    <n v="5"/>
    <n v="571.20000000000005"/>
    <n v="2856"/>
    <n v="544"/>
    <n v="2720"/>
    <n v="136"/>
    <x v="50"/>
  </r>
  <r>
    <x v="352"/>
    <s v="Sai Plywood"/>
    <x v="20"/>
    <n v="5"/>
    <n v="499.80000000000007"/>
    <n v="2499.0000000000005"/>
    <n v="476"/>
    <n v="2380"/>
    <n v="119.00000000000045"/>
    <x v="50"/>
  </r>
  <r>
    <x v="352"/>
    <s v="Sai Plywood"/>
    <x v="1"/>
    <n v="3"/>
    <n v="1276.8"/>
    <n v="3830.3999999999996"/>
    <n v="1216"/>
    <n v="3648"/>
    <n v="182.39999999999964"/>
    <x v="50"/>
  </r>
  <r>
    <x v="352"/>
    <s v="Sai Plywood"/>
    <x v="14"/>
    <n v="3"/>
    <n v="957.59999999999991"/>
    <n v="2872.7999999999997"/>
    <n v="912"/>
    <n v="2736"/>
    <n v="136.79999999999973"/>
    <x v="50"/>
  </r>
  <r>
    <x v="352"/>
    <s v="Kushwaha Furniture"/>
    <x v="2"/>
    <n v="15"/>
    <n v="632.40000000000009"/>
    <n v="9486.0000000000018"/>
    <n v="602.40000000000009"/>
    <n v="9036.0000000000018"/>
    <n v="450"/>
    <x v="50"/>
  </r>
  <r>
    <x v="352"/>
    <s v="Kushwaha Furniture"/>
    <x v="17"/>
    <n v="5"/>
    <n v="780"/>
    <n v="3900"/>
    <n v="741.59999999999991"/>
    <n v="3707.9999999999995"/>
    <n v="192.00000000000045"/>
    <x v="50"/>
  </r>
  <r>
    <x v="352"/>
    <s v="Kushwaha Furniture"/>
    <x v="18"/>
    <n v="4"/>
    <n v="837.9"/>
    <n v="3351.6"/>
    <n v="798"/>
    <n v="3192"/>
    <n v="159.59999999999991"/>
    <x v="50"/>
  </r>
  <r>
    <x v="353"/>
    <s v="Hafiq Taufiq Plywood"/>
    <x v="0"/>
    <n v="32"/>
    <n v="1523.2"/>
    <n v="48742.400000000001"/>
    <n v="1449.6"/>
    <n v="46387.199999999997"/>
    <n v="2355.2000000000044"/>
    <x v="50"/>
  </r>
  <r>
    <x v="353"/>
    <s v="Hafiq Taufiq Plywood"/>
    <x v="11"/>
    <n v="18"/>
    <n v="1142.4000000000001"/>
    <n v="20563.2"/>
    <n v="1087.1999999999998"/>
    <n v="19569.599999999999"/>
    <n v="993.60000000000218"/>
    <x v="50"/>
  </r>
  <r>
    <x v="353"/>
    <s v="Hafiq Taufiq Plywood"/>
    <x v="12"/>
    <n v="5"/>
    <n v="856.80000000000007"/>
    <n v="4284"/>
    <n v="815.4"/>
    <n v="4077"/>
    <n v="207"/>
    <x v="50"/>
  </r>
  <r>
    <x v="353"/>
    <s v="Hafiq Taufiq Plywood"/>
    <x v="7"/>
    <n v="8"/>
    <n v="1040"/>
    <n v="8320"/>
    <n v="988.8"/>
    <n v="7910.4"/>
    <n v="409.60000000000036"/>
    <x v="50"/>
  </r>
  <r>
    <x v="353"/>
    <s v="Hafiq Taufiq Plywood"/>
    <x v="17"/>
    <n v="20"/>
    <n v="780"/>
    <n v="15600"/>
    <n v="741.59999999999991"/>
    <n v="14831.999999999998"/>
    <n v="768.00000000000182"/>
    <x v="50"/>
  </r>
  <r>
    <x v="353"/>
    <s v="Hafiq Taufiq Plywood"/>
    <x v="23"/>
    <n v="19"/>
    <n v="585"/>
    <n v="11115"/>
    <n v="556.19999999999993"/>
    <n v="10567.8"/>
    <n v="547.20000000000073"/>
    <x v="50"/>
  </r>
  <r>
    <x v="353"/>
    <s v="Hafiq Taufiq Plywood"/>
    <x v="16"/>
    <n v="10"/>
    <n v="682.5"/>
    <n v="6825"/>
    <n v="648.9"/>
    <n v="6489"/>
    <n v="336"/>
    <x v="50"/>
  </r>
  <r>
    <x v="353"/>
    <s v="Hafiq Taufiq Plywood"/>
    <x v="2"/>
    <n v="20"/>
    <n v="632.40000000000009"/>
    <n v="12648.000000000002"/>
    <n v="602.40000000000009"/>
    <n v="12048.000000000002"/>
    <n v="600"/>
    <x v="50"/>
  </r>
  <r>
    <x v="353"/>
    <s v="Hafiq Taufiq Plywood"/>
    <x v="10"/>
    <n v="18"/>
    <n v="474.3"/>
    <n v="8537.4"/>
    <n v="451.8"/>
    <n v="8132.4000000000005"/>
    <n v="404.99999999999909"/>
    <x v="50"/>
  </r>
  <r>
    <x v="353"/>
    <s v="Hafiq Taufiq Plywood"/>
    <x v="9"/>
    <n v="20"/>
    <n v="553.35"/>
    <n v="11067"/>
    <n v="527.1"/>
    <n v="10542"/>
    <n v="525"/>
    <x v="50"/>
  </r>
  <r>
    <x v="353"/>
    <s v="Hafiq Taufiq Plywood"/>
    <x v="4"/>
    <n v="20"/>
    <n v="571.20000000000005"/>
    <n v="11424"/>
    <n v="544"/>
    <n v="10880"/>
    <n v="544"/>
    <x v="50"/>
  </r>
  <r>
    <x v="353"/>
    <s v="Hafiq Taufiq Plywood"/>
    <x v="19"/>
    <n v="20"/>
    <n v="428.40000000000003"/>
    <n v="8568"/>
    <n v="408"/>
    <n v="8160"/>
    <n v="408"/>
    <x v="50"/>
  </r>
  <r>
    <x v="353"/>
    <s v="Hafiq Taufiq Plywood"/>
    <x v="13"/>
    <n v="20"/>
    <n v="321.3"/>
    <n v="6426"/>
    <n v="306"/>
    <n v="6120"/>
    <n v="306"/>
    <x v="50"/>
  </r>
  <r>
    <x v="353"/>
    <s v="Dhanuka Plywood"/>
    <x v="7"/>
    <n v="70"/>
    <n v="1040"/>
    <n v="72800"/>
    <n v="988.8"/>
    <n v="69216"/>
    <n v="3584"/>
    <x v="50"/>
  </r>
  <r>
    <x v="354"/>
    <s v="Abhishek Sharma"/>
    <x v="7"/>
    <n v="10"/>
    <n v="1040"/>
    <n v="10400"/>
    <n v="988.8"/>
    <n v="9888"/>
    <n v="512"/>
    <x v="50"/>
  </r>
  <r>
    <x v="354"/>
    <s v="Abhishek Sharma"/>
    <x v="17"/>
    <n v="10"/>
    <n v="780"/>
    <n v="7800"/>
    <n v="741.59999999999991"/>
    <n v="7415.9999999999991"/>
    <n v="384.00000000000091"/>
    <x v="50"/>
  </r>
  <r>
    <x v="354"/>
    <s v="Abhishek Sharma"/>
    <x v="23"/>
    <n v="10"/>
    <n v="585"/>
    <n v="5850"/>
    <n v="556.19999999999993"/>
    <n v="5561.9999999999991"/>
    <n v="288.00000000000091"/>
    <x v="50"/>
  </r>
  <r>
    <x v="354"/>
    <s v="Abhishek Sharma"/>
    <x v="23"/>
    <n v="1"/>
    <n v="585"/>
    <n v="585"/>
    <n v="556.19999999999993"/>
    <n v="556.19999999999993"/>
    <n v="28.800000000000068"/>
    <x v="50"/>
  </r>
  <r>
    <x v="354"/>
    <s v="Abhishek Sharma"/>
    <x v="0"/>
    <n v="8"/>
    <n v="1523.2"/>
    <n v="12185.6"/>
    <n v="1449.6"/>
    <n v="11596.8"/>
    <n v="588.80000000000109"/>
    <x v="50"/>
  </r>
  <r>
    <x v="354"/>
    <s v="Abhishek Sharma"/>
    <x v="11"/>
    <n v="2"/>
    <n v="1142.4000000000001"/>
    <n v="2284.8000000000002"/>
    <n v="1087.1999999999998"/>
    <n v="2174.3999999999996"/>
    <n v="110.40000000000055"/>
    <x v="50"/>
  </r>
  <r>
    <x v="354"/>
    <s v="Abhishek Sharma"/>
    <x v="21"/>
    <n v="9"/>
    <n v="718.19999999999993"/>
    <n v="6463.7999999999993"/>
    <n v="684"/>
    <n v="6156"/>
    <n v="307.79999999999927"/>
    <x v="50"/>
  </r>
  <r>
    <x v="354"/>
    <s v="Abhishek Sharma"/>
    <x v="14"/>
    <n v="10"/>
    <n v="957.59999999999991"/>
    <n v="9576"/>
    <n v="912"/>
    <n v="9120"/>
    <n v="456"/>
    <x v="50"/>
  </r>
  <r>
    <x v="354"/>
    <s v="Abhishek Sharma"/>
    <x v="18"/>
    <n v="10"/>
    <n v="837.9"/>
    <n v="8379"/>
    <n v="798"/>
    <n v="7980"/>
    <n v="399"/>
    <x v="50"/>
  </r>
  <r>
    <x v="354"/>
    <s v="Abhishek Sharma"/>
    <x v="1"/>
    <n v="4"/>
    <n v="1276.8"/>
    <n v="5107.2"/>
    <n v="1216"/>
    <n v="4864"/>
    <n v="243.19999999999982"/>
    <x v="50"/>
  </r>
  <r>
    <x v="354"/>
    <s v="Abhishek Sharma"/>
    <x v="13"/>
    <n v="7"/>
    <n v="321.3"/>
    <n v="2249.1"/>
    <n v="306"/>
    <n v="2142"/>
    <n v="107.09999999999991"/>
    <x v="50"/>
  </r>
  <r>
    <x v="354"/>
    <s v="Abhishek Sharma"/>
    <x v="19"/>
    <n v="10"/>
    <n v="428.40000000000003"/>
    <n v="4284"/>
    <n v="408"/>
    <n v="4080"/>
    <n v="204"/>
    <x v="50"/>
  </r>
  <r>
    <x v="354"/>
    <s v="Abhishek Sharma"/>
    <x v="4"/>
    <n v="10"/>
    <n v="571.20000000000005"/>
    <n v="5712"/>
    <n v="544"/>
    <n v="5440"/>
    <n v="272"/>
    <x v="50"/>
  </r>
  <r>
    <x v="354"/>
    <s v="Abhishek Sharma"/>
    <x v="20"/>
    <n v="10"/>
    <n v="499.80000000000007"/>
    <n v="4998.0000000000009"/>
    <n v="476"/>
    <n v="4760"/>
    <n v="238.00000000000091"/>
    <x v="50"/>
  </r>
  <r>
    <x v="354"/>
    <s v="Abhishek Sharma"/>
    <x v="22"/>
    <n v="3"/>
    <n v="374.85"/>
    <n v="1124.5500000000002"/>
    <n v="357"/>
    <n v="1071"/>
    <n v="53.550000000000182"/>
    <x v="50"/>
  </r>
  <r>
    <x v="354"/>
    <s v="Kisan Plywood"/>
    <x v="1"/>
    <n v="6"/>
    <n v="1276.8"/>
    <n v="7660.7999999999993"/>
    <n v="1216"/>
    <n v="7296"/>
    <n v="364.79999999999927"/>
    <x v="50"/>
  </r>
  <r>
    <x v="354"/>
    <s v="Kisan Plywood"/>
    <x v="4"/>
    <n v="5"/>
    <n v="571.20000000000005"/>
    <n v="2856"/>
    <n v="544"/>
    <n v="2720"/>
    <n v="136"/>
    <x v="50"/>
  </r>
  <r>
    <x v="354"/>
    <s v="Kisan Plywood"/>
    <x v="23"/>
    <n v="5"/>
    <n v="585"/>
    <n v="2925"/>
    <n v="556.19999999999993"/>
    <n v="2780.9999999999995"/>
    <n v="144.00000000000045"/>
    <x v="50"/>
  </r>
  <r>
    <x v="355"/>
    <s v="Yash Furniture"/>
    <x v="19"/>
    <n v="8"/>
    <n v="428.40000000000003"/>
    <n v="3427.2000000000003"/>
    <n v="408"/>
    <n v="3264"/>
    <n v="163.20000000000027"/>
    <x v="50"/>
  </r>
  <r>
    <x v="355"/>
    <s v="Yash Furniture"/>
    <x v="22"/>
    <n v="4"/>
    <n v="374.85"/>
    <n v="1499.4"/>
    <n v="357"/>
    <n v="1428"/>
    <n v="71.400000000000091"/>
    <x v="50"/>
  </r>
  <r>
    <x v="355"/>
    <s v="Yash Furniture"/>
    <x v="2"/>
    <n v="5"/>
    <n v="632.40000000000009"/>
    <n v="3162.0000000000005"/>
    <n v="602.40000000000009"/>
    <n v="3012.0000000000005"/>
    <n v="150"/>
    <x v="50"/>
  </r>
  <r>
    <x v="355"/>
    <s v="Yash Furniture"/>
    <x v="14"/>
    <n v="5"/>
    <n v="957.59999999999991"/>
    <n v="4788"/>
    <n v="912"/>
    <n v="4560"/>
    <n v="228"/>
    <x v="50"/>
  </r>
  <r>
    <x v="355"/>
    <s v="Yash Furniture"/>
    <x v="17"/>
    <n v="2"/>
    <n v="780"/>
    <n v="1560"/>
    <n v="741.59999999999991"/>
    <n v="1483.1999999999998"/>
    <n v="76.800000000000182"/>
    <x v="50"/>
  </r>
  <r>
    <x v="355"/>
    <s v="Raunak Raushan Furniture"/>
    <x v="2"/>
    <n v="50"/>
    <n v="632.40000000000009"/>
    <n v="31620.000000000004"/>
    <n v="602.40000000000009"/>
    <n v="30120.000000000004"/>
    <n v="1500"/>
    <x v="50"/>
  </r>
  <r>
    <x v="355"/>
    <s v="Raunak Raushan Furniture"/>
    <x v="17"/>
    <n v="20"/>
    <n v="780"/>
    <n v="15600"/>
    <n v="741.59999999999991"/>
    <n v="14831.999999999998"/>
    <n v="768.00000000000182"/>
    <x v="50"/>
  </r>
  <r>
    <x v="355"/>
    <s v="Raunak Raushan Furniture"/>
    <x v="19"/>
    <n v="25"/>
    <n v="428.40000000000003"/>
    <n v="10710"/>
    <n v="408"/>
    <n v="10200"/>
    <n v="510"/>
    <x v="50"/>
  </r>
  <r>
    <x v="355"/>
    <s v="Raunak Raushan Furniture"/>
    <x v="11"/>
    <n v="36"/>
    <n v="1142.4000000000001"/>
    <n v="41126.400000000001"/>
    <n v="1087.1999999999998"/>
    <n v="39139.199999999997"/>
    <n v="1987.2000000000044"/>
    <x v="50"/>
  </r>
  <r>
    <x v="355"/>
    <s v="Raunak Raushan Furniture"/>
    <x v="11"/>
    <n v="15"/>
    <n v="1142.4000000000001"/>
    <n v="17136"/>
    <n v="1087.1999999999998"/>
    <n v="16307.999999999996"/>
    <n v="828.00000000000364"/>
    <x v="50"/>
  </r>
  <r>
    <x v="356"/>
    <s v="Kushwaha Furniture"/>
    <x v="1"/>
    <n v="15"/>
    <n v="1276.8"/>
    <n v="19152"/>
    <n v="1216"/>
    <n v="18240"/>
    <n v="912"/>
    <x v="50"/>
  </r>
  <r>
    <x v="356"/>
    <s v="Kushwaha Furniture"/>
    <x v="14"/>
    <n v="15"/>
    <n v="957.59999999999991"/>
    <n v="14363.999999999998"/>
    <n v="912"/>
    <n v="13680"/>
    <n v="683.99999999999818"/>
    <x v="50"/>
  </r>
  <r>
    <x v="356"/>
    <s v="Kushwaha Furniture"/>
    <x v="2"/>
    <n v="10"/>
    <n v="632.40000000000009"/>
    <n v="6324.0000000000009"/>
    <n v="602.40000000000009"/>
    <n v="6024.0000000000009"/>
    <n v="300"/>
    <x v="50"/>
  </r>
  <r>
    <x v="356"/>
    <s v="Kushwaha Furniture"/>
    <x v="17"/>
    <n v="5"/>
    <n v="780"/>
    <n v="3900"/>
    <n v="741.59999999999991"/>
    <n v="3707.9999999999995"/>
    <n v="192.00000000000045"/>
    <x v="50"/>
  </r>
  <r>
    <x v="356"/>
    <s v="Art Wood Gallery"/>
    <x v="0"/>
    <n v="7"/>
    <n v="1523.2"/>
    <n v="10662.4"/>
    <n v="1449.6"/>
    <n v="10147.199999999999"/>
    <n v="515.20000000000073"/>
    <x v="50"/>
  </r>
  <r>
    <x v="356"/>
    <s v="Art Wood Gallery"/>
    <x v="17"/>
    <n v="4"/>
    <n v="780"/>
    <n v="3120"/>
    <n v="741.59999999999991"/>
    <n v="2966.3999999999996"/>
    <n v="153.60000000000036"/>
    <x v="50"/>
  </r>
  <r>
    <x v="356"/>
    <s v="Art Wood Gallery"/>
    <x v="7"/>
    <n v="2"/>
    <n v="1040"/>
    <n v="2080"/>
    <n v="988.8"/>
    <n v="1977.6"/>
    <n v="102.40000000000009"/>
    <x v="50"/>
  </r>
  <r>
    <x v="357"/>
    <s v="Kisan Plywood"/>
    <x v="1"/>
    <n v="15"/>
    <n v="1276.8"/>
    <n v="19152"/>
    <n v="1216"/>
    <n v="18240"/>
    <n v="912"/>
    <x v="50"/>
  </r>
  <r>
    <x v="357"/>
    <s v="Kisan Plywood"/>
    <x v="14"/>
    <n v="15"/>
    <n v="957.59999999999991"/>
    <n v="14363.999999999998"/>
    <n v="912"/>
    <n v="13680"/>
    <n v="683.99999999999818"/>
    <x v="50"/>
  </r>
  <r>
    <x v="357"/>
    <s v="Kisan Plywood"/>
    <x v="3"/>
    <n v="10"/>
    <n v="843.2"/>
    <n v="8432"/>
    <n v="803.2"/>
    <n v="8032"/>
    <n v="400"/>
    <x v="50"/>
  </r>
  <r>
    <x v="357"/>
    <s v="Kisan Plywood"/>
    <x v="17"/>
    <n v="5"/>
    <n v="780"/>
    <n v="3900"/>
    <n v="741.59999999999991"/>
    <n v="3707.9999999999995"/>
    <n v="192.00000000000045"/>
    <x v="50"/>
  </r>
  <r>
    <x v="357"/>
    <s v="Ria Medical"/>
    <x v="1"/>
    <n v="10"/>
    <n v="1276.8"/>
    <n v="12768"/>
    <n v="1216"/>
    <n v="12160"/>
    <n v="608"/>
    <x v="50"/>
  </r>
  <r>
    <x v="357"/>
    <s v="Ria Medical"/>
    <x v="3"/>
    <n v="4"/>
    <n v="843.2"/>
    <n v="3372.8"/>
    <n v="803.2"/>
    <n v="3212.8"/>
    <n v="160"/>
    <x v="50"/>
  </r>
  <r>
    <x v="357"/>
    <s v="Karpattu Sharma"/>
    <x v="16"/>
    <n v="3"/>
    <n v="682.5"/>
    <n v="2047.5"/>
    <n v="648.9"/>
    <n v="1946.6999999999998"/>
    <n v="100.80000000000018"/>
    <x v="50"/>
  </r>
  <r>
    <x v="357"/>
    <s v="Karpattu Sharma"/>
    <x v="17"/>
    <n v="1"/>
    <n v="780"/>
    <n v="780"/>
    <n v="741.59999999999991"/>
    <n v="741.59999999999991"/>
    <n v="38.400000000000091"/>
    <x v="50"/>
  </r>
  <r>
    <x v="357"/>
    <s v="Karpattu Sharma"/>
    <x v="10"/>
    <n v="1"/>
    <n v="474.3"/>
    <n v="474.3"/>
    <n v="451.8"/>
    <n v="451.8"/>
    <n v="22.5"/>
    <x v="50"/>
  </r>
  <r>
    <x v="358"/>
    <s v="Ram Furniture"/>
    <x v="1"/>
    <n v="6"/>
    <n v="1276.8"/>
    <n v="7660.7999999999993"/>
    <n v="1216"/>
    <n v="7296"/>
    <n v="364.79999999999927"/>
    <x v="51"/>
  </r>
  <r>
    <x v="358"/>
    <s v="Ram Furniture"/>
    <x v="4"/>
    <n v="5"/>
    <n v="571.20000000000005"/>
    <n v="2856"/>
    <n v="544"/>
    <n v="2720"/>
    <n v="136"/>
    <x v="51"/>
  </r>
  <r>
    <x v="358"/>
    <s v="Ram Furniture"/>
    <x v="2"/>
    <n v="5"/>
    <n v="632.40000000000009"/>
    <n v="3162.0000000000005"/>
    <n v="602.40000000000009"/>
    <n v="3012.0000000000005"/>
    <n v="150"/>
    <x v="51"/>
  </r>
  <r>
    <x v="358"/>
    <s v="Hindustan Plywood"/>
    <x v="0"/>
    <n v="2"/>
    <n v="1523.2"/>
    <n v="3046.4"/>
    <n v="1449.6"/>
    <n v="2899.2"/>
    <n v="147.20000000000027"/>
    <x v="51"/>
  </r>
  <r>
    <x v="358"/>
    <s v="Hindustan Plywood"/>
    <x v="11"/>
    <n v="5"/>
    <n v="1142.4000000000001"/>
    <n v="5712"/>
    <n v="1087.1999999999998"/>
    <n v="5435.9999999999991"/>
    <n v="276.00000000000091"/>
    <x v="51"/>
  </r>
  <r>
    <x v="358"/>
    <s v="Hindustan Plywood"/>
    <x v="24"/>
    <n v="7"/>
    <n v="1332.8"/>
    <n v="9329.6"/>
    <n v="1268.3999999999999"/>
    <n v="8878.7999999999993"/>
    <n v="450.80000000000109"/>
    <x v="51"/>
  </r>
  <r>
    <x v="358"/>
    <s v="Hindustan Plywood"/>
    <x v="4"/>
    <n v="5"/>
    <n v="571.20000000000005"/>
    <n v="2856"/>
    <n v="544"/>
    <n v="2720"/>
    <n v="136"/>
    <x v="51"/>
  </r>
  <r>
    <x v="358"/>
    <s v="Khan Furniture"/>
    <x v="2"/>
    <n v="14"/>
    <n v="632.40000000000009"/>
    <n v="8853.6000000000022"/>
    <n v="602.40000000000009"/>
    <n v="8433.6000000000022"/>
    <n v="420"/>
    <x v="51"/>
  </r>
  <r>
    <x v="358"/>
    <s v="Khan Furniture"/>
    <x v="10"/>
    <n v="20"/>
    <n v="474.3"/>
    <n v="9486"/>
    <n v="451.8"/>
    <n v="9036"/>
    <n v="450"/>
    <x v="51"/>
  </r>
  <r>
    <x v="358"/>
    <s v="Khan Furniture"/>
    <x v="17"/>
    <n v="10"/>
    <n v="780"/>
    <n v="7800"/>
    <n v="741.59999999999991"/>
    <n v="7415.9999999999991"/>
    <n v="384.00000000000091"/>
    <x v="51"/>
  </r>
  <r>
    <x v="358"/>
    <s v="Khan Furniture"/>
    <x v="12"/>
    <n v="6"/>
    <n v="856.80000000000007"/>
    <n v="5140.8"/>
    <n v="815.4"/>
    <n v="4892.3999999999996"/>
    <n v="248.40000000000055"/>
    <x v="51"/>
  </r>
  <r>
    <x v="359"/>
    <s v="Sharma Plywood"/>
    <x v="20"/>
    <n v="8"/>
    <n v="499.80000000000007"/>
    <n v="3998.4000000000005"/>
    <n v="476"/>
    <n v="3808"/>
    <n v="190.40000000000055"/>
    <x v="51"/>
  </r>
  <r>
    <x v="359"/>
    <s v="Sharma Plywood"/>
    <x v="17"/>
    <n v="10"/>
    <n v="780"/>
    <n v="7800"/>
    <n v="741.59999999999991"/>
    <n v="7415.9999999999991"/>
    <n v="384.00000000000091"/>
    <x v="51"/>
  </r>
  <r>
    <x v="359"/>
    <s v="Sharma Plywood"/>
    <x v="8"/>
    <n v="6"/>
    <n v="737.80000000000007"/>
    <n v="4426.8"/>
    <n v="702.80000000000007"/>
    <n v="4216.8"/>
    <n v="210"/>
    <x v="51"/>
  </r>
  <r>
    <x v="359"/>
    <s v="Sharma Plywood"/>
    <x v="5"/>
    <n v="3"/>
    <n v="1117.2"/>
    <n v="3351.6000000000004"/>
    <n v="1064"/>
    <n v="3192"/>
    <n v="159.60000000000036"/>
    <x v="51"/>
  </r>
  <r>
    <x v="359"/>
    <s v="Sharma Plywood"/>
    <x v="1"/>
    <n v="8"/>
    <n v="1276.8"/>
    <n v="10214.4"/>
    <n v="1216"/>
    <n v="9728"/>
    <n v="486.39999999999964"/>
    <x v="51"/>
  </r>
  <r>
    <x v="359"/>
    <s v="Sarwesham Upadhyay"/>
    <x v="1"/>
    <n v="20"/>
    <n v="1276.8"/>
    <n v="25536"/>
    <n v="1216"/>
    <n v="24320"/>
    <n v="1216"/>
    <x v="51"/>
  </r>
  <r>
    <x v="359"/>
    <s v="Sarwesham Upadhyay"/>
    <x v="7"/>
    <n v="10"/>
    <n v="1040"/>
    <n v="10400"/>
    <n v="988.8"/>
    <n v="9888"/>
    <n v="512"/>
    <x v="51"/>
  </r>
  <r>
    <x v="360"/>
    <s v="Satyam Plywood"/>
    <x v="7"/>
    <n v="10"/>
    <n v="1040"/>
    <n v="10400"/>
    <n v="988.8"/>
    <n v="9888"/>
    <n v="512"/>
    <x v="51"/>
  </r>
  <r>
    <x v="360"/>
    <s v="Satyam Plywood"/>
    <x v="17"/>
    <n v="5"/>
    <n v="780"/>
    <n v="3900"/>
    <n v="741.59999999999991"/>
    <n v="3707.9999999999995"/>
    <n v="192.00000000000045"/>
    <x v="51"/>
  </r>
  <r>
    <x v="360"/>
    <s v="Satyam Plywood"/>
    <x v="3"/>
    <n v="30"/>
    <n v="843.2"/>
    <n v="25296"/>
    <n v="803.2"/>
    <n v="24096"/>
    <n v="1200"/>
    <x v="51"/>
  </r>
  <r>
    <x v="360"/>
    <s v="Satyam Plywood"/>
    <x v="4"/>
    <n v="60"/>
    <n v="571.20000000000005"/>
    <n v="34272"/>
    <n v="544"/>
    <n v="32640"/>
    <n v="1632"/>
    <x v="51"/>
  </r>
  <r>
    <x v="360"/>
    <s v="Satyam Plywood"/>
    <x v="0"/>
    <n v="20"/>
    <n v="1523.2"/>
    <n v="30464"/>
    <n v="1449.6"/>
    <n v="28992"/>
    <n v="1472"/>
    <x v="51"/>
  </r>
  <r>
    <x v="360"/>
    <s v="Satyam Plywood"/>
    <x v="7"/>
    <n v="10"/>
    <n v="1040"/>
    <n v="10400"/>
    <n v="988.8"/>
    <n v="9888"/>
    <n v="512"/>
    <x v="51"/>
  </r>
  <r>
    <x v="360"/>
    <s v="Satyam Plywood"/>
    <x v="3"/>
    <n v="10"/>
    <n v="843.2"/>
    <n v="8432"/>
    <n v="803.2"/>
    <n v="8032"/>
    <n v="400"/>
    <x v="51"/>
  </r>
  <r>
    <x v="360"/>
    <s v="Satyam Plywood"/>
    <x v="24"/>
    <n v="10"/>
    <n v="1332.8"/>
    <n v="13328"/>
    <n v="1268.3999999999999"/>
    <n v="12683.999999999998"/>
    <n v="644.00000000000182"/>
    <x v="51"/>
  </r>
  <r>
    <x v="360"/>
    <s v="Satyam Plywood"/>
    <x v="11"/>
    <n v="10"/>
    <n v="1142.4000000000001"/>
    <n v="11424"/>
    <n v="1087.1999999999998"/>
    <n v="10871.999999999998"/>
    <n v="552.00000000000182"/>
    <x v="51"/>
  </r>
  <r>
    <x v="360"/>
    <s v="Satyam Plywood"/>
    <x v="19"/>
    <n v="20"/>
    <n v="428.40000000000003"/>
    <n v="8568"/>
    <n v="408"/>
    <n v="8160"/>
    <n v="408"/>
    <x v="51"/>
  </r>
  <r>
    <x v="360"/>
    <s v="Satyam Plywood"/>
    <x v="8"/>
    <n v="10"/>
    <n v="737.80000000000007"/>
    <n v="7378.0000000000009"/>
    <n v="702.80000000000007"/>
    <n v="7028.0000000000009"/>
    <n v="350"/>
    <x v="51"/>
  </r>
  <r>
    <x v="360"/>
    <s v="Manoj Hardware"/>
    <x v="0"/>
    <n v="15"/>
    <n v="1523.2"/>
    <n v="22848"/>
    <n v="1449.6"/>
    <n v="21744"/>
    <n v="1104"/>
    <x v="51"/>
  </r>
  <r>
    <x v="360"/>
    <s v="Manoj Hardware"/>
    <x v="1"/>
    <n v="10"/>
    <n v="1276.8"/>
    <n v="12768"/>
    <n v="1216"/>
    <n v="12160"/>
    <n v="608"/>
    <x v="51"/>
  </r>
  <r>
    <x v="360"/>
    <s v="Manoj Hardware"/>
    <x v="7"/>
    <n v="10"/>
    <n v="1040"/>
    <n v="10400"/>
    <n v="988.8"/>
    <n v="9888"/>
    <n v="512"/>
    <x v="51"/>
  </r>
  <r>
    <x v="360"/>
    <s v="Manoj Hardware"/>
    <x v="3"/>
    <n v="10"/>
    <n v="843.2"/>
    <n v="8432"/>
    <n v="803.2"/>
    <n v="8032"/>
    <n v="400"/>
    <x v="51"/>
  </r>
  <r>
    <x v="360"/>
    <s v="Manoj Hardware"/>
    <x v="17"/>
    <n v="10"/>
    <n v="780"/>
    <n v="7800"/>
    <n v="741.59999999999991"/>
    <n v="7415.9999999999991"/>
    <n v="384.00000000000091"/>
    <x v="51"/>
  </r>
  <r>
    <x v="361"/>
    <s v="Sadguru Plywood"/>
    <x v="20"/>
    <n v="40"/>
    <n v="499.80000000000007"/>
    <n v="19992.000000000004"/>
    <n v="476"/>
    <n v="19040"/>
    <n v="952.00000000000364"/>
    <x v="51"/>
  </r>
  <r>
    <x v="361"/>
    <s v="Sadguru Plywood"/>
    <x v="6"/>
    <n v="30"/>
    <n v="910"/>
    <n v="27300"/>
    <n v="865.19999999999993"/>
    <n v="25955.999999999996"/>
    <n v="1344.0000000000036"/>
    <x v="51"/>
  </r>
  <r>
    <x v="361"/>
    <s v="Ajay Plywood"/>
    <x v="3"/>
    <n v="25"/>
    <n v="843.2"/>
    <n v="21080"/>
    <n v="803.2"/>
    <n v="20080"/>
    <n v="1000"/>
    <x v="51"/>
  </r>
  <r>
    <x v="361"/>
    <s v="Ajay Plywood"/>
    <x v="21"/>
    <n v="12"/>
    <n v="718.19999999999993"/>
    <n v="8618.4"/>
    <n v="684"/>
    <n v="8208"/>
    <n v="410.39999999999964"/>
    <x v="51"/>
  </r>
  <r>
    <x v="361"/>
    <s v="Ajay Plywood"/>
    <x v="10"/>
    <n v="12"/>
    <n v="474.3"/>
    <n v="5691.6"/>
    <n v="451.8"/>
    <n v="5421.6"/>
    <n v="270"/>
    <x v="51"/>
  </r>
  <r>
    <x v="361"/>
    <s v="Ajay Plywood"/>
    <x v="11"/>
    <n v="5"/>
    <n v="1142.4000000000001"/>
    <n v="5712"/>
    <n v="1087.1999999999998"/>
    <n v="5435.9999999999991"/>
    <n v="276.00000000000091"/>
    <x v="51"/>
  </r>
  <r>
    <x v="361"/>
    <s v="Ajay Plywood"/>
    <x v="7"/>
    <n v="25"/>
    <n v="1040"/>
    <n v="26000"/>
    <n v="988.8"/>
    <n v="24720"/>
    <n v="1280"/>
    <x v="51"/>
  </r>
  <r>
    <x v="362"/>
    <s v="MP Gupta"/>
    <x v="15"/>
    <n v="6"/>
    <n v="999.6"/>
    <n v="5997.6"/>
    <n v="951.3"/>
    <n v="5707.7999999999993"/>
    <n v="289.80000000000109"/>
    <x v="51"/>
  </r>
  <r>
    <x v="362"/>
    <s v="MP Gupta"/>
    <x v="12"/>
    <n v="6"/>
    <n v="856.80000000000007"/>
    <n v="5140.8"/>
    <n v="815.4"/>
    <n v="4892.3999999999996"/>
    <n v="248.40000000000055"/>
    <x v="51"/>
  </r>
  <r>
    <x v="362"/>
    <s v="MP Gupta"/>
    <x v="11"/>
    <n v="2"/>
    <n v="1142.4000000000001"/>
    <n v="2284.8000000000002"/>
    <n v="1087.1999999999998"/>
    <n v="2174.3999999999996"/>
    <n v="110.40000000000055"/>
    <x v="51"/>
  </r>
  <r>
    <x v="362"/>
    <s v="MP Gupta"/>
    <x v="5"/>
    <n v="4"/>
    <n v="1117.2"/>
    <n v="4468.8"/>
    <n v="1064"/>
    <n v="4256"/>
    <n v="212.80000000000018"/>
    <x v="51"/>
  </r>
  <r>
    <x v="362"/>
    <s v="MP Gupta"/>
    <x v="14"/>
    <n v="4"/>
    <n v="957.59999999999991"/>
    <n v="3830.3999999999996"/>
    <n v="912"/>
    <n v="3648"/>
    <n v="182.39999999999964"/>
    <x v="51"/>
  </r>
  <r>
    <x v="362"/>
    <s v="MP Gupta"/>
    <x v="21"/>
    <n v="4"/>
    <n v="718.19999999999993"/>
    <n v="2872.7999999999997"/>
    <n v="684"/>
    <n v="2736"/>
    <n v="136.79999999999973"/>
    <x v="51"/>
  </r>
  <r>
    <x v="362"/>
    <s v="MP Gupta"/>
    <x v="7"/>
    <n v="10"/>
    <n v="1040"/>
    <n v="10400"/>
    <n v="988.8"/>
    <n v="9888"/>
    <n v="512"/>
    <x v="51"/>
  </r>
  <r>
    <x v="362"/>
    <s v="MP Gupta"/>
    <x v="17"/>
    <n v="10"/>
    <n v="780"/>
    <n v="7800"/>
    <n v="741.59999999999991"/>
    <n v="7415.9999999999991"/>
    <n v="384.00000000000091"/>
    <x v="51"/>
  </r>
  <r>
    <x v="362"/>
    <s v="MP Gupta"/>
    <x v="16"/>
    <n v="6"/>
    <n v="682.5"/>
    <n v="4095"/>
    <n v="648.9"/>
    <n v="3893.3999999999996"/>
    <n v="201.60000000000036"/>
    <x v="51"/>
  </r>
  <r>
    <x v="362"/>
    <s v="MP Gupta"/>
    <x v="23"/>
    <n v="6"/>
    <n v="585"/>
    <n v="3510"/>
    <n v="556.19999999999993"/>
    <n v="3337.2"/>
    <n v="172.80000000000018"/>
    <x v="51"/>
  </r>
  <r>
    <x v="362"/>
    <s v="MP Gupta"/>
    <x v="3"/>
    <n v="4"/>
    <n v="843.2"/>
    <n v="3372.8"/>
    <n v="803.2"/>
    <n v="3212.8"/>
    <n v="160"/>
    <x v="51"/>
  </r>
  <r>
    <x v="362"/>
    <s v="MP Gupta"/>
    <x v="2"/>
    <n v="4"/>
    <n v="632.40000000000009"/>
    <n v="2529.6000000000004"/>
    <n v="602.40000000000009"/>
    <n v="2409.6000000000004"/>
    <n v="120"/>
    <x v="51"/>
  </r>
  <r>
    <x v="362"/>
    <s v="MP Gupta"/>
    <x v="4"/>
    <n v="4"/>
    <n v="571.20000000000005"/>
    <n v="2284.8000000000002"/>
    <n v="544"/>
    <n v="2176"/>
    <n v="108.80000000000018"/>
    <x v="51"/>
  </r>
  <r>
    <x v="362"/>
    <s v="MP Gupta"/>
    <x v="13"/>
    <n v="10"/>
    <n v="321.3"/>
    <n v="3213"/>
    <n v="306"/>
    <n v="3060"/>
    <n v="153"/>
    <x v="51"/>
  </r>
  <r>
    <x v="363"/>
    <s v="Shyam Plywood"/>
    <x v="0"/>
    <n v="20"/>
    <n v="1523.2"/>
    <n v="30464"/>
    <n v="1449.6"/>
    <n v="28992"/>
    <n v="1472"/>
    <x v="51"/>
  </r>
  <r>
    <x v="363"/>
    <s v="Shyam Plywood"/>
    <x v="11"/>
    <n v="11"/>
    <n v="1142.4000000000001"/>
    <n v="12566.400000000001"/>
    <n v="1087.1999999999998"/>
    <n v="11959.199999999997"/>
    <n v="607.20000000000437"/>
    <x v="51"/>
  </r>
  <r>
    <x v="363"/>
    <s v="Shyam Plywood"/>
    <x v="1"/>
    <n v="20"/>
    <n v="1276.8"/>
    <n v="25536"/>
    <n v="1216"/>
    <n v="24320"/>
    <n v="1216"/>
    <x v="51"/>
  </r>
  <r>
    <x v="363"/>
    <s v="Shyam Plywood"/>
    <x v="14"/>
    <n v="10"/>
    <n v="957.59999999999991"/>
    <n v="9576"/>
    <n v="912"/>
    <n v="9120"/>
    <n v="456"/>
    <x v="51"/>
  </r>
  <r>
    <x v="363"/>
    <s v="Shyam Plywood"/>
    <x v="21"/>
    <n v="5"/>
    <n v="718.19999999999993"/>
    <n v="3590.9999999999995"/>
    <n v="684"/>
    <n v="3420"/>
    <n v="170.99999999999955"/>
    <x v="51"/>
  </r>
  <r>
    <x v="363"/>
    <s v="Shyam Plywood"/>
    <x v="7"/>
    <n v="10"/>
    <n v="1040"/>
    <n v="10400"/>
    <n v="988.8"/>
    <n v="9888"/>
    <n v="512"/>
    <x v="51"/>
  </r>
  <r>
    <x v="363"/>
    <s v="Shyam Plywood"/>
    <x v="17"/>
    <n v="10"/>
    <n v="780"/>
    <n v="7800"/>
    <n v="741.59999999999991"/>
    <n v="7415.9999999999991"/>
    <n v="384.00000000000091"/>
    <x v="51"/>
  </r>
  <r>
    <x v="363"/>
    <s v="Shyam Plywood"/>
    <x v="23"/>
    <n v="10"/>
    <n v="585"/>
    <n v="5850"/>
    <n v="556.19999999999993"/>
    <n v="5561.9999999999991"/>
    <n v="288.00000000000091"/>
    <x v="51"/>
  </r>
  <r>
    <x v="363"/>
    <s v="Shyam Plywood"/>
    <x v="3"/>
    <n v="7"/>
    <n v="843.2"/>
    <n v="5902.4000000000005"/>
    <n v="803.2"/>
    <n v="5622.4000000000005"/>
    <n v="280"/>
    <x v="51"/>
  </r>
  <r>
    <x v="363"/>
    <s v="Shyam Plywood"/>
    <x v="10"/>
    <n v="5"/>
    <n v="474.3"/>
    <n v="2371.5"/>
    <n v="451.8"/>
    <n v="2259"/>
    <n v="112.5"/>
    <x v="51"/>
  </r>
  <r>
    <x v="363"/>
    <s v="Shyam Plywood"/>
    <x v="4"/>
    <n v="20"/>
    <n v="571.20000000000005"/>
    <n v="11424"/>
    <n v="544"/>
    <n v="10880"/>
    <n v="544"/>
    <x v="51"/>
  </r>
  <r>
    <x v="363"/>
    <s v="Shyam Plywood"/>
    <x v="19"/>
    <n v="20"/>
    <n v="428.40000000000003"/>
    <n v="8568"/>
    <n v="408"/>
    <n v="8160"/>
    <n v="408"/>
    <x v="51"/>
  </r>
  <r>
    <x v="363"/>
    <s v="Shyam Plywood"/>
    <x v="13"/>
    <n v="20"/>
    <n v="321.3"/>
    <n v="6426"/>
    <n v="306"/>
    <n v="6120"/>
    <n v="306"/>
    <x v="51"/>
  </r>
  <r>
    <x v="363"/>
    <s v="Kushwaha Furniture"/>
    <x v="1"/>
    <n v="5"/>
    <n v="1276.8"/>
    <n v="6384"/>
    <n v="1216"/>
    <n v="6080"/>
    <n v="304"/>
    <x v="51"/>
  </r>
  <r>
    <x v="363"/>
    <s v="Kushwaha Furniture"/>
    <x v="6"/>
    <n v="3"/>
    <n v="910"/>
    <n v="2730"/>
    <n v="865.19999999999993"/>
    <n v="2595.6"/>
    <n v="134.40000000000009"/>
    <x v="51"/>
  </r>
  <r>
    <x v="364"/>
    <s v="Shyam Plywood"/>
    <x v="14"/>
    <n v="15"/>
    <n v="957.59999999999991"/>
    <n v="14363.999999999998"/>
    <n v="912"/>
    <n v="13680"/>
    <n v="683.99999999999818"/>
    <x v="51"/>
  </r>
  <r>
    <x v="364"/>
    <s v="Shyam Plywood"/>
    <x v="21"/>
    <n v="5"/>
    <n v="718.19999999999993"/>
    <n v="3590.9999999999995"/>
    <n v="684"/>
    <n v="3420"/>
    <n v="170.99999999999955"/>
    <x v="51"/>
  </r>
  <r>
    <x v="364"/>
    <s v="Shyam Plywood"/>
    <x v="13"/>
    <n v="5"/>
    <n v="321.3"/>
    <n v="1606.5"/>
    <n v="306"/>
    <n v="1530"/>
    <n v="76.5"/>
    <x v="51"/>
  </r>
  <r>
    <x v="364"/>
    <s v="Shyam Plywood"/>
    <x v="2"/>
    <n v="5"/>
    <n v="632.40000000000009"/>
    <n v="3162.0000000000005"/>
    <n v="602.40000000000009"/>
    <n v="3012.0000000000005"/>
    <n v="150"/>
    <x v="51"/>
  </r>
  <r>
    <x v="364"/>
    <s v="Shyam Plywood"/>
    <x v="10"/>
    <n v="10"/>
    <n v="474.3"/>
    <n v="4743"/>
    <n v="451.8"/>
    <n v="4518"/>
    <n v="225"/>
    <x v="51"/>
  </r>
  <r>
    <x v="364"/>
    <s v="Shyam Plywood"/>
    <x v="23"/>
    <n v="10"/>
    <n v="585"/>
    <n v="5850"/>
    <n v="556.19999999999993"/>
    <n v="5561.9999999999991"/>
    <n v="288.00000000000091"/>
    <x v="51"/>
  </r>
  <r>
    <x v="364"/>
    <s v="Shyam Plywood"/>
    <x v="17"/>
    <n v="5"/>
    <n v="780"/>
    <n v="3900"/>
    <n v="741.59999999999991"/>
    <n v="3707.9999999999995"/>
    <n v="192.00000000000045"/>
    <x v="51"/>
  </r>
  <r>
    <x v="364"/>
    <s v="Shyam Plywood"/>
    <x v="11"/>
    <n v="10"/>
    <n v="1142.4000000000001"/>
    <n v="11424"/>
    <n v="1087.1999999999998"/>
    <n v="10871.999999999998"/>
    <n v="552.00000000000182"/>
    <x v="51"/>
  </r>
  <r>
    <x v="364"/>
    <s v="Ajay Plywood"/>
    <x v="4"/>
    <n v="20"/>
    <n v="571.20000000000005"/>
    <n v="11424"/>
    <n v="544"/>
    <n v="10880"/>
    <n v="544"/>
    <x v="51"/>
  </r>
  <r>
    <x v="364"/>
    <s v="Ajay Plywood"/>
    <x v="20"/>
    <n v="10"/>
    <n v="499.80000000000007"/>
    <n v="4998.0000000000009"/>
    <n v="476"/>
    <n v="4760"/>
    <n v="238.00000000000091"/>
    <x v="51"/>
  </r>
  <r>
    <x v="364"/>
    <s v="Ajay Plywood"/>
    <x v="19"/>
    <n v="20"/>
    <n v="428.40000000000003"/>
    <n v="8568"/>
    <n v="408"/>
    <n v="8160"/>
    <n v="408"/>
    <x v="51"/>
  </r>
  <r>
    <x v="364"/>
    <s v="Ajay Plywood"/>
    <x v="2"/>
    <n v="20"/>
    <n v="632.40000000000009"/>
    <n v="12648.000000000002"/>
    <n v="602.40000000000009"/>
    <n v="12048.000000000002"/>
    <n v="600"/>
    <x v="51"/>
  </r>
  <r>
    <x v="364"/>
    <s v="Ajay Plywood"/>
    <x v="10"/>
    <n v="20"/>
    <n v="474.3"/>
    <n v="9486"/>
    <n v="451.8"/>
    <n v="9036"/>
    <n v="450"/>
    <x v="51"/>
  </r>
  <r>
    <x v="364"/>
    <s v="Ajay Plywood"/>
    <x v="17"/>
    <n v="20"/>
    <n v="780"/>
    <n v="15600"/>
    <n v="741.59999999999991"/>
    <n v="14831.999999999998"/>
    <n v="768.00000000000182"/>
    <x v="51"/>
  </r>
  <r>
    <x v="364"/>
    <s v="Ajay Plywood"/>
    <x v="23"/>
    <n v="11"/>
    <n v="585"/>
    <n v="6435"/>
    <n v="556.19999999999993"/>
    <n v="6118.1999999999989"/>
    <n v="316.80000000000109"/>
    <x v="51"/>
  </r>
  <r>
    <x v="365"/>
    <s v="Sai Plywood"/>
    <x v="1"/>
    <n v="15"/>
    <n v="1276.8"/>
    <n v="19152"/>
    <n v="1216"/>
    <n v="18240"/>
    <n v="912"/>
    <x v="52"/>
  </r>
  <r>
    <x v="365"/>
    <s v="Sai Plywood"/>
    <x v="14"/>
    <n v="15"/>
    <n v="957.59999999999991"/>
    <n v="14363.999999999998"/>
    <n v="912"/>
    <n v="13680"/>
    <n v="683.99999999999818"/>
    <x v="52"/>
  </r>
  <r>
    <x v="365"/>
    <s v="Sai Plywood"/>
    <x v="7"/>
    <n v="10"/>
    <n v="1040"/>
    <n v="10400"/>
    <n v="988.8"/>
    <n v="9888"/>
    <n v="512"/>
    <x v="52"/>
  </r>
  <r>
    <x v="365"/>
    <s v="Sai Plywood"/>
    <x v="17"/>
    <n v="20"/>
    <n v="780"/>
    <n v="15600"/>
    <n v="741.59999999999991"/>
    <n v="14831.999999999998"/>
    <n v="768.00000000000182"/>
    <x v="52"/>
  </r>
  <r>
    <x v="365"/>
    <s v="Sai Plywood"/>
    <x v="23"/>
    <n v="11"/>
    <n v="585"/>
    <n v="6435"/>
    <n v="556.19999999999993"/>
    <n v="6118.1999999999989"/>
    <n v="316.80000000000109"/>
    <x v="52"/>
  </r>
  <r>
    <x v="365"/>
    <s v="Sai Plywood"/>
    <x v="2"/>
    <n v="25"/>
    <n v="632.40000000000009"/>
    <n v="15810.000000000002"/>
    <n v="602.40000000000009"/>
    <n v="15060.000000000002"/>
    <n v="750"/>
    <x v="52"/>
  </r>
  <r>
    <x v="365"/>
    <s v="Sai Plywood"/>
    <x v="4"/>
    <n v="10"/>
    <n v="571.20000000000005"/>
    <n v="5712"/>
    <n v="544"/>
    <n v="5440"/>
    <n v="272"/>
    <x v="52"/>
  </r>
  <r>
    <x v="365"/>
    <s v="Sai Plywood"/>
    <x v="20"/>
    <n v="10"/>
    <n v="499.80000000000007"/>
    <n v="4998.0000000000009"/>
    <n v="476"/>
    <n v="4760"/>
    <n v="238.00000000000091"/>
    <x v="52"/>
  </r>
  <r>
    <x v="365"/>
    <s v="Sai Plywood"/>
    <x v="19"/>
    <n v="15"/>
    <n v="428.40000000000003"/>
    <n v="6426.0000000000009"/>
    <n v="408"/>
    <n v="6120"/>
    <n v="306.00000000000091"/>
    <x v="52"/>
  </r>
  <r>
    <x v="365"/>
    <s v="Sai Plywood"/>
    <x v="13"/>
    <n v="15"/>
    <n v="321.3"/>
    <n v="4819.5"/>
    <n v="306"/>
    <n v="4590"/>
    <n v="229.5"/>
    <x v="52"/>
  </r>
  <r>
    <x v="365"/>
    <s v="Parwej Ansari"/>
    <x v="1"/>
    <n v="15"/>
    <n v="1276.8"/>
    <n v="19152"/>
    <n v="1216"/>
    <n v="18240"/>
    <n v="912"/>
    <x v="52"/>
  </r>
  <r>
    <x v="365"/>
    <s v="Parwej Ansari"/>
    <x v="7"/>
    <n v="20"/>
    <n v="1040"/>
    <n v="20800"/>
    <n v="988.8"/>
    <n v="19776"/>
    <n v="1024"/>
    <x v="52"/>
  </r>
  <r>
    <x v="335"/>
    <s v="Hindustan Plywood"/>
    <x v="0"/>
    <n v="15"/>
    <n v="1523.2"/>
    <n v="22848"/>
    <n v="1449.6"/>
    <n v="21744"/>
    <n v="1104"/>
    <x v="47"/>
  </r>
  <r>
    <x v="335"/>
    <s v="Hindustan Plywood"/>
    <x v="24"/>
    <n v="10"/>
    <n v="1332.8"/>
    <n v="13328"/>
    <n v="1268.3999999999999"/>
    <n v="12683.999999999998"/>
    <n v="644.00000000000182"/>
    <x v="47"/>
  </r>
  <r>
    <x v="335"/>
    <s v="Hindustan Plywood"/>
    <x v="7"/>
    <n v="25"/>
    <n v="1040"/>
    <n v="26000"/>
    <n v="988.8"/>
    <n v="24720"/>
    <n v="1280"/>
    <x v="47"/>
  </r>
  <r>
    <x v="335"/>
    <s v="Hindustan Plywood"/>
    <x v="4"/>
    <n v="25"/>
    <n v="571.20000000000005"/>
    <n v="14280.000000000002"/>
    <n v="544"/>
    <n v="13600"/>
    <n v="680.00000000000182"/>
    <x v="47"/>
  </r>
  <r>
    <x v="335"/>
    <s v="Kushwaha Furniture"/>
    <x v="1"/>
    <n v="8"/>
    <n v="1276.8"/>
    <n v="10214.4"/>
    <n v="1216"/>
    <n v="9728"/>
    <n v="486.39999999999964"/>
    <x v="47"/>
  </r>
  <r>
    <x v="335"/>
    <s v="Kushwaha Furniture"/>
    <x v="6"/>
    <n v="10"/>
    <n v="910"/>
    <n v="9100"/>
    <n v="865.19999999999993"/>
    <n v="8652"/>
    <n v="448"/>
    <x v="47"/>
  </r>
  <r>
    <x v="335"/>
    <s v="Kushwaha Furniture"/>
    <x v="2"/>
    <n v="5"/>
    <n v="632.40000000000009"/>
    <n v="3162.0000000000005"/>
    <n v="602.40000000000009"/>
    <n v="3012.0000000000005"/>
    <n v="150"/>
    <x v="47"/>
  </r>
  <r>
    <x v="335"/>
    <s v="Ram Furniture"/>
    <x v="3"/>
    <n v="45"/>
    <n v="843.2"/>
    <n v="37944"/>
    <n v="803.2"/>
    <n v="36144"/>
    <n v="1800"/>
    <x v="47"/>
  </r>
  <r>
    <x v="335"/>
    <s v="Ram Furniture"/>
    <x v="2"/>
    <n v="75"/>
    <n v="632.40000000000009"/>
    <n v="47430.000000000007"/>
    <n v="602.40000000000009"/>
    <n v="45180.000000000007"/>
    <n v="2250"/>
    <x v="47"/>
  </r>
  <r>
    <x v="335"/>
    <s v="Ram Furniture"/>
    <x v="9"/>
    <n v="10"/>
    <n v="553.35"/>
    <n v="5533.5"/>
    <n v="527.1"/>
    <n v="5271"/>
    <n v="262.5"/>
    <x v="47"/>
  </r>
  <r>
    <x v="335"/>
    <s v="Ram Furniture"/>
    <x v="6"/>
    <n v="10"/>
    <n v="910"/>
    <n v="9100"/>
    <n v="865.19999999999993"/>
    <n v="8652"/>
    <n v="448"/>
    <x v="47"/>
  </r>
  <r>
    <x v="335"/>
    <s v="Ram Furniture"/>
    <x v="16"/>
    <n v="10"/>
    <n v="682.5"/>
    <n v="6825"/>
    <n v="648.9"/>
    <n v="6489"/>
    <n v="336"/>
    <x v="47"/>
  </r>
  <r>
    <x v="335"/>
    <s v="Ram Furniture"/>
    <x v="4"/>
    <n v="20"/>
    <n v="571.20000000000005"/>
    <n v="11424"/>
    <n v="544"/>
    <n v="10880"/>
    <n v="544"/>
    <x v="4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n v="26654.879999999997"/>
    <n v="25385.599999999999"/>
    <n v="1269.2799999999988"/>
    <n v="4.7619047619047582E-2"/>
  </r>
  <r>
    <x v="1"/>
    <n v="27421.379999999997"/>
    <n v="26115.599999999999"/>
    <n v="1305.7799999999988"/>
    <n v="4.7619047619047582E-2"/>
  </r>
  <r>
    <x v="2"/>
    <n v="105161.27999999998"/>
    <n v="100153.60000000001"/>
    <n v="5007.6799999999785"/>
    <n v="4.7619047619047422E-2"/>
  </r>
  <r>
    <x v="3"/>
    <n v="12111.54"/>
    <n v="11534.8"/>
    <n v="576.7400000000016"/>
    <n v="4.7619047619047748E-2"/>
  </r>
  <r>
    <x v="4"/>
    <n v="9273.6"/>
    <n v="8832"/>
    <n v="441.60000000000036"/>
    <n v="4.7619047619047658E-2"/>
  </r>
  <r>
    <x v="5"/>
    <n v="927.36"/>
    <n v="883.19999999999993"/>
    <n v="44.160000000000082"/>
    <n v="4.7619047619047707E-2"/>
  </r>
  <r>
    <x v="6"/>
    <n v="4262.58"/>
    <n v="4059.6"/>
    <n v="202.98000000000002"/>
    <n v="4.7619047619047623E-2"/>
  </r>
  <r>
    <x v="7"/>
    <n v="12285"/>
    <n v="11700"/>
    <n v="585"/>
    <n v="4.7619047619047616E-2"/>
  </r>
  <r>
    <x v="8"/>
    <n v="27417.599999999999"/>
    <n v="26112"/>
    <n v="1305.5999999999985"/>
    <n v="4.7619047619047568E-2"/>
  </r>
  <r>
    <x v="9"/>
    <n v="20310.36"/>
    <n v="19343.2"/>
    <n v="967.15999999999985"/>
    <n v="4.7619047619047609E-2"/>
  </r>
  <r>
    <x v="10"/>
    <n v="36261.120000000003"/>
    <n v="34534.400000000001"/>
    <n v="1726.7200000000012"/>
    <n v="4.7619047619047651E-2"/>
  </r>
  <r>
    <x v="11"/>
    <n v="28690.199999999997"/>
    <n v="27323.999999999996"/>
    <n v="1366.2000000000007"/>
    <n v="4.7619047619047651E-2"/>
  </r>
  <r>
    <x v="12"/>
    <n v="11627.91"/>
    <n v="11074.2"/>
    <n v="553.70999999999913"/>
    <n v="4.7619047619047547E-2"/>
  </r>
  <r>
    <x v="13"/>
    <n v="23513.699999999997"/>
    <n v="22394"/>
    <n v="1119.6999999999971"/>
    <n v="4.7619047619047498E-2"/>
  </r>
  <r>
    <x v="14"/>
    <n v="5122.74"/>
    <n v="4878.8"/>
    <n v="243.9399999999996"/>
    <n v="4.761904761904754E-2"/>
  </r>
  <r>
    <x v="15"/>
    <n v="78855.839999999997"/>
    <n v="75100.799999999988"/>
    <n v="3755.0400000000081"/>
    <n v="4.7619047619047727E-2"/>
  </r>
  <r>
    <x v="16"/>
    <n v="30678.27"/>
    <n v="29217.4"/>
    <n v="1460.869999999999"/>
    <n v="4.7619047619047582E-2"/>
  </r>
  <r>
    <x v="17"/>
    <n v="35649.600000000006"/>
    <n v="33952"/>
    <n v="1697.6000000000058"/>
    <n v="4.7619047619047776E-2"/>
  </r>
  <r>
    <x v="18"/>
    <n v="46271.399999999994"/>
    <n v="44068"/>
    <n v="2203.3999999999942"/>
    <n v="4.7619047619047498E-2"/>
  </r>
  <r>
    <x v="19"/>
    <n v="18823.455000000002"/>
    <n v="17927.099999999999"/>
    <n v="896.3550000000032"/>
    <n v="4.7619047619047783E-2"/>
  </r>
  <r>
    <x v="20"/>
    <n v="16027.199999999997"/>
    <n v="15263.999999999998"/>
    <n v="763.19999999999891"/>
    <n v="4.7619047619047561E-2"/>
  </r>
  <r>
    <x v="21"/>
    <n v="22734.600000000002"/>
    <n v="21652"/>
    <n v="1082.6000000000022"/>
    <n v="4.7619047619047714E-2"/>
  </r>
  <r>
    <x v="22"/>
    <n v="26762.399999999998"/>
    <n v="25488"/>
    <n v="1274.3999999999978"/>
    <n v="4.761904761904754E-2"/>
  </r>
  <r>
    <x v="23"/>
    <n v="7855.68"/>
    <n v="7481.5999999999995"/>
    <n v="374.08000000000084"/>
    <n v="4.761904761904772E-2"/>
  </r>
  <r>
    <x v="24"/>
    <n v="131224.79999999999"/>
    <n v="124976"/>
    <n v="6248.7999999999884"/>
    <n v="4.7619047619047533E-2"/>
  </r>
  <r>
    <x v="25"/>
    <n v="40152"/>
    <n v="38240"/>
    <n v="1912"/>
    <n v="4.7619047619047616E-2"/>
  </r>
  <r>
    <x v="26"/>
    <n v="151575.27000000002"/>
    <n v="144357.4"/>
    <n v="7217.8700000000244"/>
    <n v="4.7619047619047776E-2"/>
  </r>
  <r>
    <x v="27"/>
    <n v="27730.079999999994"/>
    <n v="26409.599999999999"/>
    <n v="1320.4799999999959"/>
    <n v="4.7619047619047485E-2"/>
  </r>
  <r>
    <x v="28"/>
    <n v="3357.9"/>
    <n v="3198"/>
    <n v="159.90000000000009"/>
    <n v="4.7619047619047644E-2"/>
  </r>
  <r>
    <x v="29"/>
    <n v="30378.6"/>
    <n v="28932"/>
    <n v="1446.5999999999985"/>
    <n v="4.7619047619047575E-2"/>
  </r>
  <r>
    <x v="30"/>
    <n v="7114.8"/>
    <n v="6776"/>
    <n v="338.80000000000018"/>
    <n v="4.7619047619047644E-2"/>
  </r>
  <r>
    <x v="31"/>
    <n v="10775.52"/>
    <n v="10262.4"/>
    <n v="513.1200000000008"/>
    <n v="4.7619047619047693E-2"/>
  </r>
  <r>
    <x v="32"/>
    <n v="40857.600000000006"/>
    <n v="38912"/>
    <n v="1945.6000000000058"/>
    <n v="4.7619047619047755E-2"/>
  </r>
  <r>
    <x v="33"/>
    <n v="45158.400000000001"/>
    <n v="43008"/>
    <n v="2150.4000000000015"/>
    <n v="4.7619047619047651E-2"/>
  </r>
  <r>
    <x v="34"/>
    <n v="21976.079999999998"/>
    <n v="20929.600000000002"/>
    <n v="1046.4799999999959"/>
    <n v="4.7619047619047436E-2"/>
  </r>
  <r>
    <x v="35"/>
    <n v="12007.800000000001"/>
    <n v="11436"/>
    <n v="571.80000000000109"/>
    <n v="4.7619047619047707E-2"/>
  </r>
  <r>
    <x v="36"/>
    <n v="3709.44"/>
    <n v="3532.7999999999997"/>
    <n v="176.64000000000033"/>
    <n v="4.7619047619047707E-2"/>
  </r>
  <r>
    <x v="37"/>
    <n v="13960.8"/>
    <n v="13296"/>
    <n v="664.79999999999927"/>
    <n v="4.7619047619047568E-2"/>
  </r>
  <r>
    <x v="38"/>
    <n v="10522.05"/>
    <n v="10021"/>
    <n v="501.04999999999927"/>
    <n v="4.7619047619047554E-2"/>
  </r>
  <r>
    <x v="39"/>
    <n v="6615"/>
    <n v="6300"/>
    <n v="315"/>
    <n v="4.7619047619047616E-2"/>
  </r>
  <r>
    <x v="40"/>
    <n v="50106"/>
    <n v="47720"/>
    <n v="2386"/>
    <n v="4.7619047619047616E-2"/>
  </r>
  <r>
    <x v="41"/>
    <n v="16539.599999999999"/>
    <n v="15752"/>
    <n v="787.59999999999854"/>
    <n v="4.7619047619047533E-2"/>
  </r>
  <r>
    <x v="42"/>
    <n v="17262.839999999997"/>
    <n v="16440.8"/>
    <n v="822.03999999999724"/>
    <n v="4.7619047619047471E-2"/>
  </r>
  <r>
    <x v="43"/>
    <n v="28778.399999999994"/>
    <n v="27408"/>
    <n v="1370.3999999999942"/>
    <n v="4.7619047619047429E-2"/>
  </r>
  <r>
    <x v="44"/>
    <n v="18060"/>
    <n v="17200"/>
    <n v="860"/>
    <n v="4.7619047619047616E-2"/>
  </r>
  <r>
    <x v="45"/>
    <n v="83920.2"/>
    <n v="79924"/>
    <n v="3996.1999999999971"/>
    <n v="4.7619047619047589E-2"/>
  </r>
  <r>
    <x v="46"/>
    <n v="34396.74"/>
    <n v="32758.800000000003"/>
    <n v="1637.9399999999951"/>
    <n v="4.7619047619047478E-2"/>
  </r>
  <r>
    <x v="47"/>
    <n v="83316.66"/>
    <n v="79349.2"/>
    <n v="3967.4600000000064"/>
    <n v="4.7619047619047693E-2"/>
  </r>
  <r>
    <x v="48"/>
    <n v="61311.600000000006"/>
    <n v="58392"/>
    <n v="2919.6000000000058"/>
    <n v="4.7619047619047707E-2"/>
  </r>
  <r>
    <x v="49"/>
    <n v="31539.9"/>
    <n v="30038"/>
    <n v="1501.9000000000015"/>
    <n v="4.7619047619047665E-2"/>
  </r>
  <r>
    <x v="50"/>
    <n v="20097"/>
    <n v="19140"/>
    <n v="957"/>
    <n v="4.7619047619047616E-2"/>
  </r>
  <r>
    <x v="51"/>
    <n v="38299.799999999996"/>
    <n v="36476"/>
    <n v="1823.7999999999956"/>
    <n v="4.7619047619047512E-2"/>
  </r>
  <r>
    <x v="52"/>
    <n v="27219.360000000001"/>
    <n v="25923.199999999997"/>
    <n v="1296.1600000000035"/>
    <n v="4.7619047619047748E-2"/>
  </r>
  <r>
    <x v="53"/>
    <n v="62193.599999999999"/>
    <n v="59232"/>
    <n v="2961.5999999999985"/>
    <n v="4.7619047619047596E-2"/>
  </r>
  <r>
    <x v="54"/>
    <n v="11272.8"/>
    <n v="10736"/>
    <n v="536.79999999999927"/>
    <n v="4.7619047619047561E-2"/>
  </r>
  <r>
    <x v="55"/>
    <n v="50236.2"/>
    <n v="47844"/>
    <n v="2392.1999999999971"/>
    <n v="4.7619047619047561E-2"/>
  </r>
  <r>
    <x v="56"/>
    <n v="38858.400000000001"/>
    <n v="37008"/>
    <n v="1850.4000000000015"/>
    <n v="4.7619047619047658E-2"/>
  </r>
  <r>
    <x v="57"/>
    <n v="31539.9"/>
    <n v="30038"/>
    <n v="1501.9000000000015"/>
    <n v="4.7619047619047665E-2"/>
  </r>
  <r>
    <x v="58"/>
    <n v="8540.2799999999988"/>
    <n v="8133.6"/>
    <n v="406.67999999999847"/>
    <n v="4.761904761904745E-2"/>
  </r>
  <r>
    <x v="59"/>
    <n v="25703.999999999996"/>
    <n v="24480"/>
    <n v="1223.9999999999964"/>
    <n v="4.7619047619047485E-2"/>
  </r>
  <r>
    <x v="60"/>
    <n v="9820.65"/>
    <n v="9353"/>
    <n v="467.64999999999964"/>
    <n v="4.7619047619047582E-2"/>
  </r>
  <r>
    <x v="61"/>
    <n v="13374.899999999998"/>
    <n v="12738"/>
    <n v="636.89999999999782"/>
    <n v="4.7619047619047464E-2"/>
  </r>
  <r>
    <x v="62"/>
    <n v="52470.6"/>
    <n v="49971.999999999993"/>
    <n v="2498.6000000000058"/>
    <n v="4.7619047619047734E-2"/>
  </r>
  <r>
    <x v="63"/>
    <n v="28422.239999999998"/>
    <n v="27068.799999999999"/>
    <n v="1353.4399999999987"/>
    <n v="4.7619047619047575E-2"/>
  </r>
  <r>
    <x v="64"/>
    <n v="147638.39999999999"/>
    <n v="140608"/>
    <n v="7030.3999999999942"/>
    <n v="4.7619047619047582E-2"/>
  </r>
  <r>
    <x v="65"/>
    <n v="15970.08"/>
    <n v="15209.6"/>
    <n v="760.47999999999956"/>
    <n v="4.7619047619047589E-2"/>
  </r>
  <r>
    <x v="66"/>
    <n v="73663.169999999984"/>
    <n v="70155.399999999994"/>
    <n v="3507.7699999999895"/>
    <n v="4.7619047619047485E-2"/>
  </r>
  <r>
    <x v="67"/>
    <n v="68853.119999999995"/>
    <n v="65574.399999999994"/>
    <n v="3278.7200000000012"/>
    <n v="4.7619047619047637E-2"/>
  </r>
  <r>
    <x v="68"/>
    <n v="142952.04"/>
    <n v="136144.79999999999"/>
    <n v="6807.2400000000198"/>
    <n v="4.7619047619047755E-2"/>
  </r>
  <r>
    <x v="69"/>
    <n v="7853.37"/>
    <n v="7479.4"/>
    <n v="373.97000000000025"/>
    <n v="4.7619047619047651E-2"/>
  </r>
  <r>
    <x v="70"/>
    <n v="17451.839999999997"/>
    <n v="16620.8"/>
    <n v="831.03999999999724"/>
    <n v="4.7619047619047471E-2"/>
  </r>
  <r>
    <x v="71"/>
    <n v="19508.16"/>
    <n v="18579.199999999997"/>
    <n v="928.96000000000276"/>
    <n v="4.7619047619047762E-2"/>
  </r>
  <r>
    <x v="72"/>
    <n v="21108.99"/>
    <n v="20103.8"/>
    <n v="1005.1900000000023"/>
    <n v="4.7619047619047727E-2"/>
  </r>
  <r>
    <x v="73"/>
    <n v="16089.359999999997"/>
    <n v="15323.199999999999"/>
    <n v="766.15999999999804"/>
    <n v="4.7619047619047505E-2"/>
  </r>
  <r>
    <x v="74"/>
    <n v="41340.6"/>
    <n v="39372"/>
    <n v="1968.5999999999985"/>
    <n v="4.7619047619047589E-2"/>
  </r>
  <r>
    <x v="75"/>
    <n v="14974.68"/>
    <n v="14261.6"/>
    <n v="713.07999999999993"/>
    <n v="4.7619047619047616E-2"/>
  </r>
  <r>
    <x v="76"/>
    <n v="20133.330000000002"/>
    <n v="19174.599999999999"/>
    <n v="958.7300000000032"/>
    <n v="4.7619047619047776E-2"/>
  </r>
  <r>
    <x v="77"/>
    <n v="18468.239999999998"/>
    <n v="17588.8"/>
    <n v="879.43999999999869"/>
    <n v="4.7619047619047554E-2"/>
  </r>
  <r>
    <x v="78"/>
    <n v="96942.720000000001"/>
    <n v="92326.400000000009"/>
    <n v="4616.3199999999924"/>
    <n v="4.761904761904754E-2"/>
  </r>
  <r>
    <x v="79"/>
    <n v="39125.519999999997"/>
    <n v="37262.399999999994"/>
    <n v="1863.1200000000026"/>
    <n v="4.7619047619047693E-2"/>
  </r>
  <r>
    <x v="80"/>
    <n v="104107.08000000002"/>
    <n v="99149.6"/>
    <n v="4957.4800000000105"/>
    <n v="4.7619047619047714E-2"/>
  </r>
  <r>
    <x v="81"/>
    <n v="84860.579999999987"/>
    <n v="80819.600000000006"/>
    <n v="4040.9799999999814"/>
    <n v="4.7619047619047408E-2"/>
  </r>
  <r>
    <x v="82"/>
    <n v="21964.32"/>
    <n v="20918.399999999998"/>
    <n v="1045.9200000000019"/>
    <n v="4.7619047619047707E-2"/>
  </r>
  <r>
    <x v="83"/>
    <n v="56353.919999999998"/>
    <n v="53670.399999999994"/>
    <n v="2683.5200000000041"/>
    <n v="4.7619047619047693E-2"/>
  </r>
  <r>
    <x v="84"/>
    <n v="189671.37000000002"/>
    <n v="180639.4"/>
    <n v="9031.9700000000303"/>
    <n v="4.7619047619047769E-2"/>
  </r>
  <r>
    <x v="85"/>
    <n v="50079.12"/>
    <n v="47694.400000000001"/>
    <n v="2384.7200000000012"/>
    <n v="4.7619047619047637E-2"/>
  </r>
  <r>
    <x v="86"/>
    <n v="85149.75"/>
    <n v="81095"/>
    <n v="4054.75"/>
    <n v="4.7619047619047616E-2"/>
  </r>
  <r>
    <x v="87"/>
    <n v="53621.820000000007"/>
    <n v="51068.4"/>
    <n v="2553.4200000000055"/>
    <n v="4.7619047619047714E-2"/>
  </r>
  <r>
    <x v="88"/>
    <n v="19691.28"/>
    <n v="18753.599999999999"/>
    <n v="937.68000000000029"/>
    <n v="4.7619047619047637E-2"/>
  </r>
  <r>
    <x v="89"/>
    <n v="27417.599999999999"/>
    <n v="26112"/>
    <n v="1305.5999999999985"/>
    <n v="4.7619047619047568E-2"/>
  </r>
  <r>
    <x v="90"/>
    <n v="7916.16"/>
    <n v="7539.1999999999989"/>
    <n v="376.96000000000095"/>
    <n v="4.7619047619047741E-2"/>
  </r>
  <r>
    <x v="91"/>
    <n v="27149.64"/>
    <n v="25856.799999999999"/>
    <n v="1292.8400000000001"/>
    <n v="4.7619047619047623E-2"/>
  </r>
  <r>
    <x v="92"/>
    <n v="75971.28"/>
    <n v="72353.600000000006"/>
    <n v="3617.679999999993"/>
    <n v="4.7619047619047526E-2"/>
  </r>
  <r>
    <x v="93"/>
    <n v="81184.320000000007"/>
    <n v="77318.399999999994"/>
    <n v="3865.9200000000128"/>
    <n v="4.7619047619047776E-2"/>
  </r>
  <r>
    <x v="94"/>
    <n v="8833.02"/>
    <n v="8412.4"/>
    <n v="420.6200000000008"/>
    <n v="4.7619047619047707E-2"/>
  </r>
  <r>
    <x v="95"/>
    <n v="59207.4"/>
    <n v="56388"/>
    <n v="2819.4000000000015"/>
    <n v="4.7619047619047644E-2"/>
  </r>
  <r>
    <x v="96"/>
    <n v="58301.250000000007"/>
    <n v="55525"/>
    <n v="2776.2500000000073"/>
    <n v="4.7619047619047741E-2"/>
  </r>
  <r>
    <x v="97"/>
    <n v="146207.24999999997"/>
    <n v="139245"/>
    <n v="6962.2499999999709"/>
    <n v="4.7619047619047429E-2"/>
  </r>
  <r>
    <x v="98"/>
    <n v="53590.32"/>
    <n v="51038.400000000001"/>
    <n v="2551.9199999999983"/>
    <n v="4.7619047619047589E-2"/>
  </r>
  <r>
    <x v="99"/>
    <n v="49332.36"/>
    <n v="46983.199999999997"/>
    <n v="2349.1600000000035"/>
    <n v="4.7619047619047693E-2"/>
  </r>
  <r>
    <x v="100"/>
    <n v="32889.78"/>
    <n v="31323.599999999999"/>
    <n v="1566.1800000000003"/>
    <n v="4.761904761904763E-2"/>
  </r>
  <r>
    <x v="101"/>
    <n v="42819.839999999997"/>
    <n v="40780.800000000003"/>
    <n v="2039.0399999999936"/>
    <n v="4.7619047619047471E-2"/>
  </r>
  <r>
    <x v="102"/>
    <n v="22761.899999999998"/>
    <n v="21678"/>
    <n v="1083.8999999999978"/>
    <n v="4.7619047619047526E-2"/>
  </r>
  <r>
    <x v="103"/>
    <n v="46410"/>
    <n v="44200"/>
    <n v="2210"/>
    <n v="4.7619047619047616E-2"/>
  </r>
  <r>
    <x v="104"/>
    <n v="36030.959999999999"/>
    <n v="34315.199999999997"/>
    <n v="1715.760000000002"/>
    <n v="4.7619047619047679E-2"/>
  </r>
  <r>
    <x v="105"/>
    <n v="17519.46"/>
    <n v="16685.2"/>
    <n v="834.2599999999984"/>
    <n v="4.7619047619047533E-2"/>
  </r>
  <r>
    <x v="106"/>
    <n v="44239.020000000004"/>
    <n v="42132.399999999994"/>
    <n v="2106.6200000000099"/>
    <n v="4.7619047619047838E-2"/>
  </r>
  <r>
    <x v="107"/>
    <n v="56488.319999999992"/>
    <n v="53798.400000000001"/>
    <n v="2689.919999999991"/>
    <n v="4.7619047619047464E-2"/>
  </r>
  <r>
    <x v="108"/>
    <n v="42462"/>
    <n v="40440"/>
    <n v="2022"/>
    <n v="4.7619047619047616E-2"/>
  </r>
  <r>
    <x v="109"/>
    <n v="10538.64"/>
    <n v="10036.800000000001"/>
    <n v="501.83999999999833"/>
    <n v="4.7619047619047464E-2"/>
  </r>
  <r>
    <x v="110"/>
    <n v="89837.159999999989"/>
    <n v="85559.2"/>
    <n v="4277.9599999999919"/>
    <n v="4.7619047619047533E-2"/>
  </r>
  <r>
    <x v="111"/>
    <n v="20457.149999999998"/>
    <n v="19483"/>
    <n v="974.14999999999782"/>
    <n v="4.7619047619047519E-2"/>
  </r>
  <r>
    <x v="112"/>
    <n v="22078.560000000001"/>
    <n v="21027.199999999997"/>
    <n v="1051.3600000000042"/>
    <n v="4.7619047619047811E-2"/>
  </r>
  <r>
    <x v="113"/>
    <n v="15280.86"/>
    <n v="14553.2"/>
    <n v="727.65999999999985"/>
    <n v="4.7619047619047609E-2"/>
  </r>
  <r>
    <x v="114"/>
    <n v="32889.78"/>
    <n v="31323.599999999999"/>
    <n v="1566.1800000000003"/>
    <n v="4.761904761904763E-2"/>
  </r>
  <r>
    <x v="115"/>
    <n v="54321.645000000004"/>
    <n v="51734.9"/>
    <n v="2586.7450000000026"/>
    <n v="4.7619047619047665E-2"/>
  </r>
  <r>
    <x v="116"/>
    <n v="29413.439999999999"/>
    <n v="28012.799999999999"/>
    <n v="1400.6399999999994"/>
    <n v="4.7619047619047603E-2"/>
  </r>
  <r>
    <x v="117"/>
    <n v="27927.06"/>
    <n v="26597.200000000001"/>
    <n v="1329.8600000000006"/>
    <n v="4.7619047619047637E-2"/>
  </r>
  <r>
    <x v="118"/>
    <n v="41577.479999999996"/>
    <n v="39597.599999999999"/>
    <n v="1979.8799999999974"/>
    <n v="4.7619047619047561E-2"/>
  </r>
  <r>
    <x v="119"/>
    <n v="22199.52"/>
    <n v="21142.400000000001"/>
    <n v="1057.119999999999"/>
    <n v="4.7619047619047575E-2"/>
  </r>
  <r>
    <x v="120"/>
    <n v="63685.44000000001"/>
    <n v="60652.799999999996"/>
    <n v="3032.640000000014"/>
    <n v="4.7619047619047832E-2"/>
  </r>
  <r>
    <x v="121"/>
    <n v="49804.44"/>
    <n v="47432.800000000003"/>
    <n v="2371.6399999999994"/>
    <n v="4.7619047619047603E-2"/>
  </r>
  <r>
    <x v="122"/>
    <n v="92948.099999999991"/>
    <n v="88522"/>
    <n v="4426.0999999999913"/>
    <n v="4.7619047619047526E-2"/>
  </r>
  <r>
    <x v="123"/>
    <n v="39767.279999999999"/>
    <n v="37873.599999999999"/>
    <n v="1893.6800000000003"/>
    <n v="4.761904761904763E-2"/>
  </r>
  <r>
    <x v="124"/>
    <n v="31381.559999999994"/>
    <n v="29887.199999999997"/>
    <n v="1494.3599999999969"/>
    <n v="4.7619047619047533E-2"/>
  </r>
  <r>
    <x v="125"/>
    <n v="52744.23"/>
    <n v="50232.6"/>
    <n v="2511.6300000000047"/>
    <n v="4.7619047619047707E-2"/>
  </r>
  <r>
    <x v="126"/>
    <n v="30684.78"/>
    <n v="29223.599999999999"/>
    <n v="1461.1800000000003"/>
    <n v="4.761904761904763E-2"/>
  </r>
  <r>
    <x v="127"/>
    <n v="81608.099999999991"/>
    <n v="77722"/>
    <n v="3886.0999999999913"/>
    <n v="4.7619047619047519E-2"/>
  </r>
  <r>
    <x v="128"/>
    <n v="21376.319999999996"/>
    <n v="20358.400000000001"/>
    <n v="1017.9199999999946"/>
    <n v="4.7619047619047374E-2"/>
  </r>
  <r>
    <x v="129"/>
    <n v="31700.129999999997"/>
    <n v="30190.6"/>
    <n v="1509.5299999999988"/>
    <n v="4.7619047619047589E-2"/>
  </r>
  <r>
    <x v="130"/>
    <n v="48952.26"/>
    <n v="46621.2"/>
    <n v="2331.0600000000049"/>
    <n v="4.761904761904772E-2"/>
  </r>
  <r>
    <x v="131"/>
    <n v="132659.1"/>
    <n v="126342"/>
    <n v="6317.1000000000058"/>
    <n v="4.7619047619047658E-2"/>
  </r>
  <r>
    <x v="132"/>
    <n v="91171.08"/>
    <n v="86829.6"/>
    <n v="4341.4799999999959"/>
    <n v="4.7619047619047575E-2"/>
  </r>
  <r>
    <x v="133"/>
    <n v="46872"/>
    <n v="44640"/>
    <n v="2232"/>
    <n v="4.7619047619047616E-2"/>
  </r>
  <r>
    <x v="134"/>
    <n v="133440.30000000002"/>
    <n v="127086"/>
    <n v="6354.3000000000175"/>
    <n v="4.7619047619047741E-2"/>
  </r>
  <r>
    <x v="135"/>
    <n v="248673.59999999995"/>
    <n v="236832.00000000003"/>
    <n v="11841.599999999919"/>
    <n v="4.7619047619047304E-2"/>
  </r>
  <r>
    <x v="136"/>
    <n v="72976.05"/>
    <n v="69501"/>
    <n v="3475.0500000000029"/>
    <n v="4.7619047619047658E-2"/>
  </r>
  <r>
    <x v="137"/>
    <n v="237594"/>
    <n v="226280"/>
    <n v="11314"/>
    <n v="4.7619047619047616E-2"/>
  </r>
  <r>
    <x v="138"/>
    <n v="86551.5"/>
    <n v="82430"/>
    <n v="4121.5"/>
    <n v="4.7619047619047616E-2"/>
  </r>
  <r>
    <x v="139"/>
    <n v="40371.24"/>
    <n v="38448.799999999996"/>
    <n v="1922.4400000000023"/>
    <n v="4.7619047619047679E-2"/>
  </r>
  <r>
    <x v="140"/>
    <n v="80807.37"/>
    <n v="76959.399999999994"/>
    <n v="3847.9700000000012"/>
    <n v="4.7619047619047637E-2"/>
  </r>
  <r>
    <x v="141"/>
    <n v="36862.559999999998"/>
    <n v="35107.199999999997"/>
    <n v="1755.3600000000006"/>
    <n v="4.7619047619047637E-2"/>
  </r>
  <r>
    <x v="142"/>
    <n v="110572.56000000001"/>
    <n v="105307.2"/>
    <n v="5265.3600000000151"/>
    <n v="4.7619047619047748E-2"/>
  </r>
  <r>
    <x v="143"/>
    <n v="28633.5"/>
    <n v="27270"/>
    <n v="1363.5"/>
    <n v="4.7619047619047616E-2"/>
  </r>
  <r>
    <x v="144"/>
    <n v="45671.22"/>
    <n v="43496.4"/>
    <n v="2174.8199999999997"/>
    <n v="4.7619047619047609E-2"/>
  </r>
  <r>
    <x v="145"/>
    <n v="14680.259999999998"/>
    <n v="13981.199999999999"/>
    <n v="699.05999999999949"/>
    <n v="4.7619047619047589E-2"/>
  </r>
  <r>
    <x v="146"/>
    <n v="50285.760000000002"/>
    <n v="47891.199999999997"/>
    <n v="2394.5600000000049"/>
    <n v="4.7619047619047714E-2"/>
  </r>
  <r>
    <x v="147"/>
    <n v="70586.87999999999"/>
    <n v="67225.600000000006"/>
    <n v="3361.2799999999843"/>
    <n v="4.7619047619047401E-2"/>
  </r>
  <r>
    <x v="148"/>
    <n v="83758.92"/>
    <n v="79770.399999999994"/>
    <n v="3988.5200000000041"/>
    <n v="4.7619047619047672E-2"/>
  </r>
  <r>
    <x v="149"/>
    <n v="25481.4"/>
    <n v="24268"/>
    <n v="1213.4000000000015"/>
    <n v="4.7619047619047672E-2"/>
  </r>
  <r>
    <x v="150"/>
    <n v="14937.09"/>
    <n v="14225.8"/>
    <n v="711.29000000000087"/>
    <n v="4.7619047619047679E-2"/>
  </r>
  <r>
    <x v="151"/>
    <n v="37984.799999999996"/>
    <n v="36176"/>
    <n v="1808.7999999999956"/>
    <n v="4.7619047619047512E-2"/>
  </r>
  <r>
    <x v="152"/>
    <n v="48400.800000000003"/>
    <n v="46096"/>
    <n v="2304.8000000000029"/>
    <n v="4.7619047619047679E-2"/>
  </r>
  <r>
    <x v="153"/>
    <n v="20217.96"/>
    <n v="19255.2"/>
    <n v="962.7599999999984"/>
    <n v="4.761904761904754E-2"/>
  </r>
  <r>
    <x v="154"/>
    <n v="142550.1"/>
    <n v="135762"/>
    <n v="6788.1000000000058"/>
    <n v="4.7619047619047658E-2"/>
  </r>
  <r>
    <x v="155"/>
    <n v="103422.90000000001"/>
    <n v="98498"/>
    <n v="4924.9000000000087"/>
    <n v="4.76190476190477E-2"/>
  </r>
  <r>
    <x v="156"/>
    <n v="19391.399999999998"/>
    <n v="18468"/>
    <n v="923.39999999999782"/>
    <n v="4.7619047619047512E-2"/>
  </r>
  <r>
    <x v="157"/>
    <n v="99519"/>
    <n v="94780"/>
    <n v="4739"/>
    <n v="4.7619047619047616E-2"/>
  </r>
  <r>
    <x v="158"/>
    <n v="40723.199999999997"/>
    <n v="38784"/>
    <n v="1939.1999999999971"/>
    <n v="4.7619047619047554E-2"/>
  </r>
  <r>
    <x v="159"/>
    <n v="8725.5"/>
    <n v="8310"/>
    <n v="415.5"/>
    <n v="4.7619047619047616E-2"/>
  </r>
  <r>
    <x v="160"/>
    <n v="155247.96"/>
    <n v="147855.20000000001"/>
    <n v="7392.7599999999802"/>
    <n v="4.7619047619047492E-2"/>
  </r>
  <r>
    <x v="161"/>
    <n v="72074.100000000006"/>
    <n v="68642"/>
    <n v="3432.1000000000058"/>
    <n v="4.7619047619047693E-2"/>
  </r>
  <r>
    <x v="162"/>
    <n v="135199.78500000003"/>
    <n v="128761.7"/>
    <n v="6438.0850000000355"/>
    <n v="4.7619047619047873E-2"/>
  </r>
  <r>
    <x v="163"/>
    <n v="60836.58"/>
    <n v="57939.6"/>
    <n v="2896.9800000000032"/>
    <n v="4.7619047619047672E-2"/>
  </r>
  <r>
    <x v="164"/>
    <n v="60859.26"/>
    <n v="57961.2"/>
    <n v="2898.0600000000049"/>
    <n v="4.76190476190477E-2"/>
  </r>
  <r>
    <x v="165"/>
    <n v="165490.5"/>
    <n v="157610"/>
    <n v="7880.5"/>
    <n v="4.7619047619047616E-2"/>
  </r>
  <r>
    <x v="166"/>
    <n v="130340.69999999998"/>
    <n v="124134"/>
    <n v="6206.6999999999825"/>
    <n v="4.7619047619047492E-2"/>
  </r>
  <r>
    <x v="167"/>
    <n v="138097.68000000002"/>
    <n v="131521.60000000001"/>
    <n v="6576.0800000000163"/>
    <n v="4.7619047619047727E-2"/>
  </r>
  <r>
    <x v="168"/>
    <n v="59836.56"/>
    <n v="56987.199999999997"/>
    <n v="2849.3600000000006"/>
    <n v="4.761904761904763E-2"/>
  </r>
  <r>
    <x v="169"/>
    <n v="22554.42"/>
    <n v="21480.399999999998"/>
    <n v="1074.0200000000004"/>
    <n v="4.7619047619047644E-2"/>
  </r>
  <r>
    <x v="170"/>
    <n v="18985.679999999997"/>
    <n v="18081.599999999999"/>
    <n v="904.07999999999811"/>
    <n v="4.7619047619047526E-2"/>
  </r>
  <r>
    <x v="171"/>
    <n v="70657.86"/>
    <n v="67293.2"/>
    <n v="3364.6600000000035"/>
    <n v="4.7619047619047665E-2"/>
  </r>
  <r>
    <x v="172"/>
    <n v="127182.72000000002"/>
    <n v="121126.39999999999"/>
    <n v="6056.3200000000215"/>
    <n v="4.7619047619047783E-2"/>
  </r>
  <r>
    <x v="173"/>
    <n v="41122.199999999997"/>
    <n v="39164"/>
    <n v="1958.1999999999971"/>
    <n v="4.7619047619047554E-2"/>
  </r>
  <r>
    <x v="174"/>
    <n v="71208.06"/>
    <n v="67817.2"/>
    <n v="3390.8600000000006"/>
    <n v="4.761904761904763E-2"/>
  </r>
  <r>
    <x v="175"/>
    <n v="61452.930000000008"/>
    <n v="58526.6"/>
    <n v="2926.330000000009"/>
    <n v="4.7619047619047762E-2"/>
  </r>
  <r>
    <x v="176"/>
    <n v="64178.94"/>
    <n v="61122.8"/>
    <n v="3056.1399999999994"/>
    <n v="4.7619047619047609E-2"/>
  </r>
  <r>
    <x v="177"/>
    <n v="31660.440000000002"/>
    <n v="30152.800000000003"/>
    <n v="1507.6399999999994"/>
    <n v="4.7619047619047596E-2"/>
  </r>
  <r>
    <x v="178"/>
    <n v="106010.625"/>
    <n v="100962.5"/>
    <n v="5048.125"/>
    <n v="4.7619047619047616E-2"/>
  </r>
  <r>
    <x v="179"/>
    <n v="42834.12"/>
    <n v="40794.400000000001"/>
    <n v="2039.7200000000012"/>
    <n v="4.7619047619047644E-2"/>
  </r>
  <r>
    <x v="180"/>
    <n v="33342.959999999999"/>
    <n v="31755.199999999997"/>
    <n v="1587.760000000002"/>
    <n v="4.7619047619047679E-2"/>
  </r>
  <r>
    <x v="181"/>
    <n v="121257.15"/>
    <n v="115483"/>
    <n v="5774.1499999999942"/>
    <n v="4.7619047619047575E-2"/>
  </r>
  <r>
    <x v="182"/>
    <n v="39039.840000000004"/>
    <n v="37180.800000000003"/>
    <n v="1859.0400000000009"/>
    <n v="4.7619047619047637E-2"/>
  </r>
  <r>
    <x v="183"/>
    <n v="42405.51"/>
    <n v="41619"/>
    <n v="786.51000000000204"/>
    <n v="1.8547353869815549E-2"/>
  </r>
  <r>
    <x v="184"/>
    <n v="190929.06000000003"/>
    <n v="187252.8"/>
    <n v="3676.2600000000384"/>
    <n v="1.9254585970307703E-2"/>
  </r>
  <r>
    <x v="185"/>
    <n v="154004.34"/>
    <n v="151279.20000000001"/>
    <n v="2725.1399999999849"/>
    <n v="1.7695215602365394E-2"/>
  </r>
  <r>
    <x v="186"/>
    <n v="144039.52499999997"/>
    <n v="141176"/>
    <n v="2863.5249999999651"/>
    <n v="1.9880133595275087E-2"/>
  </r>
  <r>
    <x v="187"/>
    <n v="90867.839999999997"/>
    <n v="89168"/>
    <n v="1699.8399999999965"/>
    <n v="1.8706728365062892E-2"/>
  </r>
  <r>
    <x v="188"/>
    <n v="77205.66"/>
    <n v="75798.5"/>
    <n v="1407.1600000000035"/>
    <n v="1.8226124872192058E-2"/>
  </r>
  <r>
    <x v="189"/>
    <n v="172829.68499999997"/>
    <n v="169415.59999999998"/>
    <n v="3414.0849999999919"/>
    <n v="1.9754042831241592E-2"/>
  </r>
  <r>
    <x v="190"/>
    <n v="38051.160000000003"/>
    <n v="37324.199999999997"/>
    <n v="726.9600000000064"/>
    <n v="1.9104805214874038E-2"/>
  </r>
  <r>
    <x v="191"/>
    <n v="113280.72"/>
    <n v="111133.00000000001"/>
    <n v="2147.7199999999866"/>
    <n v="1.8959272151518693E-2"/>
  </r>
  <r>
    <x v="192"/>
    <n v="114117.78"/>
    <n v="112026.8"/>
    <n v="2090.9799999999959"/>
    <n v="1.8322999273206998E-2"/>
  </r>
  <r>
    <x v="193"/>
    <n v="153286.56"/>
    <n v="150353"/>
    <n v="2933.5599999999977"/>
    <n v="1.9137750889575693E-2"/>
  </r>
  <r>
    <x v="194"/>
    <n v="128729.79"/>
    <n v="126413.2"/>
    <n v="2316.5899999999965"/>
    <n v="1.7995756848511884E-2"/>
  </r>
  <r>
    <x v="195"/>
    <n v="242361.52499999999"/>
    <n v="237808"/>
    <n v="4553.5249999999942"/>
    <n v="1.878815129587914E-2"/>
  </r>
  <r>
    <x v="196"/>
    <n v="77748.929999999993"/>
    <n v="76246.5"/>
    <n v="1502.429999999993"/>
    <n v="1.9324124460619499E-2"/>
  </r>
  <r>
    <x v="197"/>
    <n v="66356.219999999987"/>
    <n v="65124"/>
    <n v="1232.2199999999866"/>
    <n v="1.8569773865961425E-2"/>
  </r>
  <r>
    <x v="198"/>
    <n v="54652.5"/>
    <n v="53599.199999999997"/>
    <n v="1053.3000000000029"/>
    <n v="1.9272677370660133E-2"/>
  </r>
  <r>
    <x v="199"/>
    <n v="192292.8"/>
    <n v="188662.39999999999"/>
    <n v="3630.3999999999942"/>
    <n v="1.8879542031734909E-2"/>
  </r>
  <r>
    <x v="200"/>
    <n v="144380.87999999998"/>
    <n v="141585.79999999999"/>
    <n v="2795.0799999999872"/>
    <n v="1.9359073029614361E-2"/>
  </r>
  <r>
    <x v="201"/>
    <n v="52985.52"/>
    <n v="52014.799999999996"/>
    <n v="970.72000000000116"/>
    <n v="1.8320476990694841E-2"/>
  </r>
  <r>
    <x v="202"/>
    <n v="84685.650000000009"/>
    <n v="83097.600000000006"/>
    <n v="1588.0500000000029"/>
    <n v="1.8752291562974397E-2"/>
  </r>
  <r>
    <x v="203"/>
    <n v="151068.96"/>
    <n v="148174.5"/>
    <n v="2894.4599999999919"/>
    <n v="1.9159859179542854E-2"/>
  </r>
  <r>
    <x v="204"/>
    <n v="89837.159999999989"/>
    <n v="88232.6"/>
    <n v="1604.5599999999831"/>
    <n v="1.7860760513800561E-2"/>
  </r>
  <r>
    <x v="205"/>
    <n v="34291.950000000004"/>
    <n v="33658.399999999994"/>
    <n v="633.55000000001019"/>
    <n v="1.8475181493032917E-2"/>
  </r>
  <r>
    <x v="206"/>
    <n v="51522.240000000005"/>
    <n v="50617.599999999999"/>
    <n v="904.64000000000669"/>
    <n v="1.7558242809318978E-2"/>
  </r>
  <r>
    <x v="207"/>
    <n v="30145.920000000002"/>
    <n v="29633.600000000002"/>
    <n v="512.31999999999971"/>
    <n v="1.6994671252361836E-2"/>
  </r>
  <r>
    <x v="208"/>
    <n v="181470.66"/>
    <n v="177941.4"/>
    <n v="3529.2600000000093"/>
    <n v="1.9448102519713156E-2"/>
  </r>
  <r>
    <x v="209"/>
    <n v="121012.5"/>
    <n v="118631"/>
    <n v="2381.5"/>
    <n v="1.9679785146162587E-2"/>
  </r>
  <r>
    <x v="210"/>
    <n v="80521.035000000003"/>
    <n v="78963"/>
    <n v="1558.0350000000035"/>
    <n v="1.9349415963170413E-2"/>
  </r>
  <r>
    <x v="211"/>
    <n v="61867.679999999993"/>
    <n v="60720.399999999994"/>
    <n v="1147.2799999999988"/>
    <n v="1.8544092812272886E-2"/>
  </r>
  <r>
    <x v="212"/>
    <n v="44431.799999999996"/>
    <n v="43611.399999999994"/>
    <n v="820.40000000000146"/>
    <n v="1.8464253080001294E-2"/>
  </r>
  <r>
    <x v="213"/>
    <n v="105819.84"/>
    <n v="103774.8"/>
    <n v="2045.0399999999936"/>
    <n v="1.9325676546099423E-2"/>
  </r>
  <r>
    <x v="214"/>
    <n v="76238.399999999994"/>
    <n v="74836.800000000003"/>
    <n v="1401.5999999999913"/>
    <n v="1.8384436189636606E-2"/>
  </r>
  <r>
    <x v="215"/>
    <n v="188282.43"/>
    <n v="184633.90000000002"/>
    <n v="3648.5299999999697"/>
    <n v="1.9377963201345817E-2"/>
  </r>
  <r>
    <x v="216"/>
    <n v="92158.5"/>
    <n v="90448.4"/>
    <n v="1710.1000000000058"/>
    <n v="1.8556074588887687E-2"/>
  </r>
  <r>
    <x v="217"/>
    <n v="137551.88999999998"/>
    <n v="135120.20000000001"/>
    <n v="2431.6899999999732"/>
    <n v="1.7678346695199704E-2"/>
  </r>
  <r>
    <x v="218"/>
    <n v="41247.360000000001"/>
    <n v="40471.100000000006"/>
    <n v="776.25999999999476"/>
    <n v="1.8819628698660829E-2"/>
  </r>
  <r>
    <x v="219"/>
    <n v="36275.4"/>
    <n v="35588.199999999997"/>
    <n v="687.20000000000437"/>
    <n v="1.8943967537229205E-2"/>
  </r>
  <r>
    <x v="220"/>
    <n v="100128.00000000001"/>
    <n v="98198"/>
    <n v="1930.0000000000146"/>
    <n v="1.927532758069685E-2"/>
  </r>
  <r>
    <x v="221"/>
    <n v="106348.40999999999"/>
    <n v="104336.59999999999"/>
    <n v="2011.8099999999977"/>
    <n v="1.8917161055816423E-2"/>
  </r>
  <r>
    <x v="222"/>
    <n v="95264.400000000009"/>
    <n v="93470.399999999994"/>
    <n v="1794.0000000000146"/>
    <n v="1.8831798657211029E-2"/>
  </r>
  <r>
    <x v="223"/>
    <n v="39977.280000000006"/>
    <n v="39192"/>
    <n v="785.28000000000611"/>
    <n v="1.9643157313354136E-2"/>
  </r>
  <r>
    <x v="224"/>
    <n v="36440.04"/>
    <n v="35760.6"/>
    <n v="679.44000000000233"/>
    <n v="1.8645424099424761E-2"/>
  </r>
  <r>
    <x v="225"/>
    <n v="59629.709999999992"/>
    <n v="58525.399999999994"/>
    <n v="1104.3099999999977"/>
    <n v="1.8519459511039008E-2"/>
  </r>
  <r>
    <x v="226"/>
    <n v="111346.19999999998"/>
    <n v="109180.79999999999"/>
    <n v="2165.3999999999942"/>
    <n v="1.9447453078775878E-2"/>
  </r>
  <r>
    <x v="227"/>
    <n v="68336.099999999991"/>
    <n v="67050.7"/>
    <n v="1285.3999999999942"/>
    <n v="1.8809970132916486E-2"/>
  </r>
  <r>
    <x v="228"/>
    <n v="64239.7"/>
    <n v="61147.799999999996"/>
    <n v="3091.9000000000015"/>
    <n v="4.8130673088448449E-2"/>
  </r>
  <r>
    <x v="229"/>
    <n v="35687.599999999999"/>
    <n v="33976"/>
    <n v="1711.5999999999985"/>
    <n v="4.7960636187359157E-2"/>
  </r>
  <r>
    <x v="230"/>
    <n v="201327.39999999997"/>
    <n v="191640.99999999997"/>
    <n v="9686.3999999999942"/>
    <n v="4.8112676168271161E-2"/>
  </r>
  <r>
    <x v="231"/>
    <n v="47595.900000000009"/>
    <n v="45313"/>
    <n v="2282.9000000000087"/>
    <n v="4.7964215405108597E-2"/>
  </r>
  <r>
    <x v="232"/>
    <n v="176926"/>
    <n v="168356.9"/>
    <n v="8569.1000000000058"/>
    <n v="4.8433243276850238E-2"/>
  </r>
  <r>
    <x v="233"/>
    <n v="48865.049999999996"/>
    <n v="46519"/>
    <n v="2346.0499999999956"/>
    <n v="4.8010797082986632E-2"/>
  </r>
  <r>
    <x v="234"/>
    <n v="92912.000000000015"/>
    <n v="88454.399999999994"/>
    <n v="4457.6000000000204"/>
    <n v="4.7976579989667853E-2"/>
  </r>
  <r>
    <x v="235"/>
    <n v="23689.8"/>
    <n v="22554.799999999999"/>
    <n v="1135"/>
    <n v="4.7910915246224116E-2"/>
  </r>
  <r>
    <x v="236"/>
    <n v="39131.1"/>
    <n v="37249.599999999999"/>
    <n v="1881.5"/>
    <n v="4.8081960384451242E-2"/>
  </r>
  <r>
    <x v="237"/>
    <n v="87341.8"/>
    <n v="83149.2"/>
    <n v="4192.6000000000058"/>
    <n v="4.8002216579003477E-2"/>
  </r>
  <r>
    <x v="238"/>
    <n v="21664.000000000004"/>
    <n v="20627.2"/>
    <n v="1036.8000000000029"/>
    <n v="4.7858197932053301E-2"/>
  </r>
  <r>
    <x v="239"/>
    <n v="98790.8"/>
    <n v="94033.4"/>
    <n v="4757.4000000000087"/>
    <n v="4.8156306052790428E-2"/>
  </r>
  <r>
    <x v="240"/>
    <n v="111896.20000000001"/>
    <n v="106438"/>
    <n v="5458.2000000000116"/>
    <n v="4.8779136378179162E-2"/>
  </r>
  <r>
    <x v="241"/>
    <n v="43663.100000000006"/>
    <n v="41566.6"/>
    <n v="2096.5000000000073"/>
    <n v="4.8015372247962401E-2"/>
  </r>
  <r>
    <x v="242"/>
    <n v="48842.5"/>
    <n v="46474.5"/>
    <n v="2368"/>
    <n v="4.8482366791216668E-2"/>
  </r>
  <r>
    <x v="243"/>
    <n v="22545.300000000003"/>
    <n v="21455.200000000001"/>
    <n v="1090.1000000000022"/>
    <n v="4.8351541119435182E-2"/>
  </r>
  <r>
    <x v="244"/>
    <n v="153023.20000000001"/>
    <n v="145637.19999999998"/>
    <n v="7386.0000000000291"/>
    <n v="4.826719085733424E-2"/>
  </r>
  <r>
    <x v="245"/>
    <n v="73439.199999999997"/>
    <n v="69933.399999999994"/>
    <n v="3505.8000000000029"/>
    <n v="4.7737448120349933E-2"/>
  </r>
  <r>
    <x v="246"/>
    <n v="74257.3"/>
    <n v="70627.8"/>
    <n v="3629.5"/>
    <n v="4.8877349432311701E-2"/>
  </r>
  <r>
    <x v="247"/>
    <n v="56465.200000000004"/>
    <n v="53751.200000000004"/>
    <n v="2714"/>
    <n v="4.8065002869023751E-2"/>
  </r>
  <r>
    <x v="248"/>
    <n v="124966"/>
    <n v="118960"/>
    <n v="6006"/>
    <n v="4.8061072611750397E-2"/>
  </r>
  <r>
    <x v="249"/>
    <n v="121869.59999999999"/>
    <n v="115996.79999999999"/>
    <n v="5872.8000000000029"/>
    <n v="4.8189212075858155E-2"/>
  </r>
  <r>
    <x v="250"/>
    <n v="94186.5"/>
    <n v="89654.2"/>
    <n v="4532.3000000000029"/>
    <n v="4.8120484358161762E-2"/>
  </r>
  <r>
    <x v="251"/>
    <n v="33382.550000000003"/>
    <n v="31766.9"/>
    <n v="1615.6500000000015"/>
    <n v="4.8398040293506674E-2"/>
  </r>
  <r>
    <x v="252"/>
    <n v="88993.3"/>
    <n v="84745.3"/>
    <n v="4248"/>
    <n v="4.7733930531849024E-2"/>
  </r>
  <r>
    <x v="253"/>
    <n v="41117.65"/>
    <n v="39160.600000000006"/>
    <n v="1957.0499999999956"/>
    <n v="4.7596348526727464E-2"/>
  </r>
  <r>
    <x v="254"/>
    <n v="35573.700000000012"/>
    <n v="33852"/>
    <n v="1721.7000000000116"/>
    <n v="4.8398114337277573E-2"/>
  </r>
  <r>
    <x v="255"/>
    <n v="136474"/>
    <n v="129763.80000000002"/>
    <n v="6710.1999999999825"/>
    <n v="4.9168339757023186E-2"/>
  </r>
  <r>
    <x v="256"/>
    <n v="161796.60000000003"/>
    <n v="154009.80000000002"/>
    <n v="7786.8000000000175"/>
    <n v="4.8127092905537051E-2"/>
  </r>
  <r>
    <x v="257"/>
    <n v="35341.949999999997"/>
    <n v="33659"/>
    <n v="1682.9499999999971"/>
    <n v="4.761904761904754E-2"/>
  </r>
  <r>
    <x v="258"/>
    <n v="103835.1"/>
    <n v="98856.799999999988"/>
    <n v="4978.3000000000175"/>
    <n v="4.794428858834842E-2"/>
  </r>
  <r>
    <x v="259"/>
    <n v="51657.8"/>
    <n v="49179.199999999997"/>
    <n v="2478.6000000000058"/>
    <n v="4.7981137408097244E-2"/>
  </r>
  <r>
    <x v="260"/>
    <n v="83870.5"/>
    <n v="79831.599999999991"/>
    <n v="4038.9000000000087"/>
    <n v="4.8156383949064435E-2"/>
  </r>
  <r>
    <x v="261"/>
    <n v="79612.650000000009"/>
    <n v="75779.399999999994"/>
    <n v="3833.2500000000146"/>
    <n v="4.8148755254347322E-2"/>
  </r>
  <r>
    <x v="262"/>
    <n v="41424.699999999997"/>
    <n v="39427.4"/>
    <n v="1997.2999999999956"/>
    <n v="4.8215195282041774E-2"/>
  </r>
  <r>
    <x v="263"/>
    <n v="174442.6"/>
    <n v="166039.6"/>
    <n v="8403"/>
    <n v="4.817057301370193E-2"/>
  </r>
  <r>
    <x v="264"/>
    <n v="60498.299999999996"/>
    <n v="57586.2"/>
    <n v="2912.0999999999985"/>
    <n v="4.8135236857895163E-2"/>
  </r>
  <r>
    <x v="265"/>
    <n v="157272.15000000002"/>
    <n v="149705.5"/>
    <n v="7566.6500000000233"/>
    <n v="4.8111823994267403E-2"/>
  </r>
  <r>
    <x v="266"/>
    <n v="40546.6"/>
    <n v="38601.799999999996"/>
    <n v="1944.8000000000029"/>
    <n v="4.7964564229799861E-2"/>
  </r>
  <r>
    <x v="267"/>
    <n v="48871.5"/>
    <n v="46525"/>
    <n v="2346.5"/>
    <n v="4.8013668497999859E-2"/>
  </r>
  <r>
    <x v="268"/>
    <n v="187820.79999999999"/>
    <n v="178587.99999999997"/>
    <n v="9232.8000000000175"/>
    <n v="4.9157494803557529E-2"/>
  </r>
  <r>
    <x v="269"/>
    <n v="69984"/>
    <n v="66613.400000000009"/>
    <n v="3370.5999999999913"/>
    <n v="4.8162437128486384E-2"/>
  </r>
  <r>
    <x v="270"/>
    <n v="73500.25"/>
    <n v="69958.600000000006"/>
    <n v="3541.6499999999942"/>
    <n v="4.8185550389284314E-2"/>
  </r>
  <r>
    <x v="271"/>
    <n v="38972.800000000003"/>
    <n v="37110.400000000001"/>
    <n v="1862.4000000000015"/>
    <n v="4.7787174644880567E-2"/>
  </r>
  <r>
    <x v="272"/>
    <n v="19944.2"/>
    <n v="18972.899999999998"/>
    <n v="971.30000000000291"/>
    <n v="4.8700875442484678E-2"/>
  </r>
  <r>
    <x v="273"/>
    <n v="84712"/>
    <n v="80644"/>
    <n v="4068"/>
    <n v="4.8021531778260462E-2"/>
  </r>
  <r>
    <x v="274"/>
    <n v="192796"/>
    <n v="183554"/>
    <n v="9242"/>
    <n v="4.7936679184215437E-2"/>
  </r>
  <r>
    <x v="275"/>
    <n v="54053.4"/>
    <n v="51445.799999999996"/>
    <n v="2607.6000000000058"/>
    <n v="4.8241183718323095E-2"/>
  </r>
  <r>
    <x v="276"/>
    <n v="158348"/>
    <n v="150716"/>
    <n v="7632"/>
    <n v="4.8197640639603911E-2"/>
  </r>
  <r>
    <x v="277"/>
    <n v="77185.100000000006"/>
    <n v="73482"/>
    <n v="3703.1000000000058"/>
    <n v="4.7976876366034447E-2"/>
  </r>
  <r>
    <x v="278"/>
    <n v="157326.70000000001"/>
    <n v="149695.79999999999"/>
    <n v="7630.9000000000233"/>
    <n v="4.8503528008914082E-2"/>
  </r>
  <r>
    <x v="279"/>
    <n v="75676.899999999994"/>
    <n v="72048.2"/>
    <n v="3628.6999999999971"/>
    <n v="4.7949902810500926E-2"/>
  </r>
  <r>
    <x v="280"/>
    <n v="36975.5"/>
    <n v="35176"/>
    <n v="1799.5"/>
    <n v="4.8667360820002434E-2"/>
  </r>
  <r>
    <x v="281"/>
    <n v="46515.199999999997"/>
    <n v="44279.199999999997"/>
    <n v="2236"/>
    <n v="4.8070308200330217E-2"/>
  </r>
  <r>
    <x v="282"/>
    <n v="31251.3"/>
    <n v="29747.9"/>
    <n v="1503.3999999999978"/>
    <n v="4.810679875717163E-2"/>
  </r>
  <r>
    <x v="283"/>
    <n v="60284.6"/>
    <n v="57407.199999999997"/>
    <n v="2877.4000000000015"/>
    <n v="4.7730266104444613E-2"/>
  </r>
  <r>
    <x v="284"/>
    <n v="71313.200000000012"/>
    <n v="67888.800000000003"/>
    <n v="3424.4000000000087"/>
    <n v="4.8019160548117432E-2"/>
  </r>
  <r>
    <x v="285"/>
    <n v="32051.3"/>
    <n v="30498.2"/>
    <n v="1553.0999999999985"/>
    <n v="4.845669286425195E-2"/>
  </r>
  <r>
    <x v="286"/>
    <n v="224568"/>
    <n v="213730.40000000002"/>
    <n v="10837.599999999977"/>
    <n v="4.8259769869259984E-2"/>
  </r>
  <r>
    <x v="287"/>
    <n v="24427.599999999999"/>
    <n v="23251.599999999999"/>
    <n v="1176"/>
    <n v="4.8142265306456634E-2"/>
  </r>
  <r>
    <x v="288"/>
    <n v="49963.200000000004"/>
    <n v="47563.199999999997"/>
    <n v="2400.0000000000073"/>
    <n v="4.8035354020559272E-2"/>
  </r>
  <r>
    <x v="289"/>
    <n v="47009.200000000004"/>
    <n v="44766.400000000001"/>
    <n v="2242.8000000000029"/>
    <n v="4.7709809994639404E-2"/>
  </r>
  <r>
    <x v="290"/>
    <n v="31700.3"/>
    <n v="30182.2"/>
    <n v="1518.0999999999985"/>
    <n v="4.7889136695867189E-2"/>
  </r>
  <r>
    <x v="291"/>
    <n v="31918.1"/>
    <n v="30401.8"/>
    <n v="1516.2999999999993"/>
    <n v="4.7505960567828263E-2"/>
  </r>
  <r>
    <x v="292"/>
    <n v="59500.200000000004"/>
    <n v="56650.6"/>
    <n v="2849.6000000000058"/>
    <n v="4.78922759923497E-2"/>
  </r>
  <r>
    <x v="293"/>
    <n v="50944.4"/>
    <n v="48485.7"/>
    <n v="2458.7000000000044"/>
    <n v="4.8262419421958143E-2"/>
  </r>
  <r>
    <x v="294"/>
    <n v="48793"/>
    <n v="46464.999999999993"/>
    <n v="2328.0000000000073"/>
    <n v="4.7711761933064319E-2"/>
  </r>
  <r>
    <x v="295"/>
    <n v="66657.8"/>
    <n v="63453.8"/>
    <n v="3204"/>
    <n v="4.806639283024642E-2"/>
  </r>
  <r>
    <x v="296"/>
    <n v="48200.799999999996"/>
    <n v="45877.599999999999"/>
    <n v="2323.1999999999971"/>
    <n v="4.81983701515327E-2"/>
  </r>
  <r>
    <x v="297"/>
    <n v="48306.9"/>
    <n v="45999.799999999996"/>
    <n v="2307.1000000000058"/>
    <n v="4.7759222802539712E-2"/>
  </r>
  <r>
    <x v="298"/>
    <n v="91444.599999999991"/>
    <n v="87073.600000000006"/>
    <n v="4370.9999999999854"/>
    <n v="4.7799432661961294E-2"/>
  </r>
  <r>
    <x v="299"/>
    <n v="51078.3"/>
    <n v="48592.2"/>
    <n v="2486.1000000000058"/>
    <n v="4.8672332477784221E-2"/>
  </r>
  <r>
    <x v="300"/>
    <n v="68550.8"/>
    <n v="65206.8"/>
    <n v="3344"/>
    <n v="4.8781341720300853E-2"/>
  </r>
  <r>
    <x v="301"/>
    <n v="44603.799999999996"/>
    <n v="42475.4"/>
    <n v="2128.3999999999942"/>
    <n v="4.7717907442863486E-2"/>
  </r>
  <r>
    <x v="302"/>
    <n v="56563.9"/>
    <n v="53820.6"/>
    <n v="2743.3000000000029"/>
    <n v="4.8499131071230994E-2"/>
  </r>
  <r>
    <x v="303"/>
    <n v="98551.2"/>
    <n v="93770"/>
    <n v="4781.1999999999971"/>
    <n v="4.8514883634090677E-2"/>
  </r>
  <r>
    <x v="304"/>
    <n v="44790.900000000009"/>
    <n v="42651.4"/>
    <n v="2139.5000000000073"/>
    <n v="4.7766398978364065E-2"/>
  </r>
  <r>
    <x v="305"/>
    <n v="67395.8"/>
    <n v="64154.2"/>
    <n v="3241.6000000000058"/>
    <n v="4.8097952691414092E-2"/>
  </r>
  <r>
    <x v="306"/>
    <n v="284204.09999999992"/>
    <n v="270540.69999999995"/>
    <n v="13663.399999999965"/>
    <n v="4.8076012977997039E-2"/>
  </r>
  <r>
    <x v="307"/>
    <n v="126848"/>
    <n v="120624"/>
    <n v="6224"/>
    <n v="4.9066599394550957E-2"/>
  </r>
  <r>
    <x v="308"/>
    <n v="66641.7"/>
    <n v="63429.4"/>
    <n v="3212.2999999999956"/>
    <n v="4.8202551855669885E-2"/>
  </r>
  <r>
    <x v="309"/>
    <n v="208426"/>
    <n v="198374.8"/>
    <n v="10051.200000000012"/>
    <n v="4.8224309826989012E-2"/>
  </r>
  <r>
    <x v="310"/>
    <n v="248822.9"/>
    <n v="236916.1"/>
    <n v="11906.799999999988"/>
    <n v="4.7852508752208853E-2"/>
  </r>
  <r>
    <x v="311"/>
    <n v="60826.700000000004"/>
    <n v="57902.200000000004"/>
    <n v="2924.5"/>
    <n v="4.8079215213056102E-2"/>
  </r>
  <r>
    <x v="312"/>
    <n v="119292.3"/>
    <n v="113488.40000000001"/>
    <n v="5803.8999999999942"/>
    <n v="4.8652763003144327E-2"/>
  </r>
  <r>
    <x v="313"/>
    <n v="124871.59999999999"/>
    <n v="118874.8"/>
    <n v="5996.7999999999884"/>
    <n v="4.8023729975430675E-2"/>
  </r>
  <r>
    <x v="314"/>
    <n v="36871.5"/>
    <n v="35108"/>
    <n v="1763.5"/>
    <n v="4.7828268445818584E-2"/>
  </r>
  <r>
    <x v="315"/>
    <n v="51201.3"/>
    <n v="48736.4"/>
    <n v="2464.9000000000015"/>
    <n v="4.8141355785888275E-2"/>
  </r>
  <r>
    <x v="316"/>
    <n v="82317"/>
    <n v="78361.399999999994"/>
    <n v="3955.6000000000058"/>
    <n v="4.8053257528821579E-2"/>
  </r>
  <r>
    <x v="317"/>
    <n v="62091.399999999994"/>
    <n v="59116.2"/>
    <n v="2975.1999999999971"/>
    <n v="4.7916458640004857E-2"/>
  </r>
  <r>
    <x v="318"/>
    <n v="63229.5"/>
    <n v="60171"/>
    <n v="3058.5"/>
    <n v="4.8371408915142459E-2"/>
  </r>
  <r>
    <x v="319"/>
    <n v="24642.400000000001"/>
    <n v="23457.8"/>
    <n v="1184.6000000000022"/>
    <n v="4.8071616400999988E-2"/>
  </r>
  <r>
    <x v="320"/>
    <n v="32806.200000000004"/>
    <n v="31241.200000000001"/>
    <n v="1565.0000000000036"/>
    <n v="4.7704397339527388E-2"/>
  </r>
  <r>
    <x v="321"/>
    <n v="40239.299999999996"/>
    <n v="38320.199999999997"/>
    <n v="1919.0999999999985"/>
    <n v="4.7692181524032443E-2"/>
  </r>
  <r>
    <x v="322"/>
    <n v="62796.800000000003"/>
    <n v="59763.199999999997"/>
    <n v="3033.6000000000058"/>
    <n v="4.830819404810445E-2"/>
  </r>
  <r>
    <x v="323"/>
    <n v="43807.099999999991"/>
    <n v="41708.6"/>
    <n v="2098.4999999999927"/>
    <n v="4.7903193774524976E-2"/>
  </r>
  <r>
    <x v="324"/>
    <n v="39063.9"/>
    <n v="37203"/>
    <n v="1860.9000000000015"/>
    <n v="4.7637332677996858E-2"/>
  </r>
  <r>
    <x v="325"/>
    <n v="111860.4"/>
    <n v="106461.6"/>
    <n v="5398.7999999999884"/>
    <n v="4.8263728719010378E-2"/>
  </r>
  <r>
    <x v="326"/>
    <n v="26940.899999999998"/>
    <n v="25645.499999999996"/>
    <n v="1295.4000000000015"/>
    <n v="4.8083026179526353E-2"/>
  </r>
  <r>
    <x v="327"/>
    <n v="76833.2"/>
    <n v="73122.199999999983"/>
    <n v="3711.0000000000146"/>
    <n v="4.8299433057584676E-2"/>
  </r>
  <r>
    <x v="328"/>
    <n v="47383.25"/>
    <n v="45095.3"/>
    <n v="2287.9499999999971"/>
    <n v="4.8286050450317294E-2"/>
  </r>
  <r>
    <x v="329"/>
    <n v="205576.4"/>
    <n v="195637.4"/>
    <n v="9939"/>
    <n v="4.8346989245847287E-2"/>
  </r>
  <r>
    <x v="330"/>
    <n v="66796.2"/>
    <n v="63561"/>
    <n v="3235.1999999999971"/>
    <n v="4.843389294600587E-2"/>
  </r>
  <r>
    <x v="331"/>
    <n v="133777.25"/>
    <n v="127348.5"/>
    <n v="6428.75"/>
    <n v="4.8055629787575986E-2"/>
  </r>
  <r>
    <x v="332"/>
    <n v="17199"/>
    <n v="16362.2"/>
    <n v="836.79999999999927"/>
    <n v="4.8653991511134323E-2"/>
  </r>
  <r>
    <x v="333"/>
    <n v="164778.4"/>
    <n v="156820"/>
    <n v="7958.3999999999942"/>
    <n v="4.8297592402887723E-2"/>
  </r>
  <r>
    <x v="334"/>
    <n v="84669.8"/>
    <n v="80574"/>
    <n v="4095.8000000000029"/>
    <n v="4.83738003396725E-2"/>
  </r>
  <r>
    <x v="335"/>
    <n v="434377.80000000005"/>
    <n v="413512"/>
    <n v="20865.800000000047"/>
    <n v="4.8036064458174529E-2"/>
  </r>
  <r>
    <x v="336"/>
    <n v="24973.3"/>
    <n v="23775.9"/>
    <n v="1197.3999999999978"/>
    <n v="4.7947207617735653E-2"/>
  </r>
  <r>
    <x v="337"/>
    <n v="131264"/>
    <n v="124951"/>
    <n v="6313"/>
    <n v="4.8093917601170162E-2"/>
  </r>
  <r>
    <x v="338"/>
    <n v="63087.6"/>
    <n v="60071.199999999997"/>
    <n v="3016.4000000000015"/>
    <n v="4.7812882404783215E-2"/>
  </r>
  <r>
    <x v="339"/>
    <n v="30560"/>
    <n v="29094.400000000001"/>
    <n v="1465.5999999999985"/>
    <n v="4.7958115183246025E-2"/>
  </r>
  <r>
    <x v="340"/>
    <n v="63707.4"/>
    <n v="60617.4"/>
    <n v="3090"/>
    <n v="4.8502999651531847E-2"/>
  </r>
  <r>
    <x v="341"/>
    <n v="50772"/>
    <n v="48344.800000000003"/>
    <n v="2427.1999999999971"/>
    <n v="4.7805877255179964E-2"/>
  </r>
  <r>
    <x v="342"/>
    <n v="104865.7"/>
    <n v="99843.7"/>
    <n v="5022"/>
    <n v="4.7889824794952018E-2"/>
  </r>
  <r>
    <x v="343"/>
    <n v="33390"/>
    <n v="31789.799999999996"/>
    <n v="1600.2000000000044"/>
    <n v="4.7924528301886926E-2"/>
  </r>
  <r>
    <x v="344"/>
    <n v="24369.899999999998"/>
    <n v="23204.400000000001"/>
    <n v="1165.4999999999964"/>
    <n v="4.7825391158765385E-2"/>
  </r>
  <r>
    <x v="345"/>
    <n v="53447.6"/>
    <n v="50884"/>
    <n v="2563.5999999999985"/>
    <n v="4.796473555407537E-2"/>
  </r>
  <r>
    <x v="346"/>
    <n v="154280.5"/>
    <n v="146802"/>
    <n v="7478.5"/>
    <n v="4.8473397480563001E-2"/>
  </r>
  <r>
    <x v="347"/>
    <n v="89078.099999999991"/>
    <n v="84802.8"/>
    <n v="4275.2999999999884"/>
    <n v="4.7994961724598849E-2"/>
  </r>
  <r>
    <x v="348"/>
    <n v="123521.34999999999"/>
    <n v="117595"/>
    <n v="5926.3499999999913"/>
    <n v="4.7978345443925215E-2"/>
  </r>
  <r>
    <x v="349"/>
    <n v="158732.65"/>
    <n v="151055.4"/>
    <n v="7677.25"/>
    <n v="4.8365915896949996E-2"/>
  </r>
  <r>
    <x v="350"/>
    <n v="159602.49999999997"/>
    <n v="151951"/>
    <n v="7651.4999999999709"/>
    <n v="4.7940978368133158E-2"/>
  </r>
  <r>
    <x v="351"/>
    <n v="146409.60000000001"/>
    <n v="139363.90000000002"/>
    <n v="7045.6999999999825"/>
    <n v="4.8123210499857814E-2"/>
  </r>
  <r>
    <x v="352"/>
    <n v="49727.8"/>
    <n v="47336"/>
    <n v="2391.8000000000029"/>
    <n v="4.8097844666363743E-2"/>
  </r>
  <r>
    <x v="353"/>
    <n v="246920"/>
    <n v="234931.39999999997"/>
    <n v="11988.600000000035"/>
    <n v="4.8552567633241679E-2"/>
  </r>
  <r>
    <x v="354"/>
    <n v="100440.85"/>
    <n v="95603.4"/>
    <n v="4837.4500000000116"/>
    <n v="4.8162177042508213E-2"/>
  </r>
  <r>
    <x v="355"/>
    <n v="130629"/>
    <n v="124346.40000000001"/>
    <n v="6282.5999999999913"/>
    <n v="4.809498656500464E-2"/>
  </r>
  <r>
    <x v="356"/>
    <n v="59602.400000000001"/>
    <n v="56743.199999999997"/>
    <n v="2859.2000000000044"/>
    <n v="4.7971222635330192E-2"/>
  </r>
  <r>
    <x v="357"/>
    <n v="65290.600000000006"/>
    <n v="62172.9"/>
    <n v="3117.7000000000044"/>
    <n v="4.7751131096972675E-2"/>
  </r>
  <r>
    <x v="358"/>
    <n v="65903.200000000012"/>
    <n v="62740.000000000007"/>
    <n v="3163.2000000000044"/>
    <n v="4.7997669308925878E-2"/>
  </r>
  <r>
    <x v="359"/>
    <n v="65727.200000000012"/>
    <n v="62568.800000000003"/>
    <n v="3158.4000000000087"/>
    <n v="4.8053165204055677E-2"/>
  </r>
  <r>
    <x v="360"/>
    <n v="226110"/>
    <n v="215228"/>
    <n v="10882"/>
    <n v="4.8127017823183404E-2"/>
  </r>
  <r>
    <x v="361"/>
    <n v="114394"/>
    <n v="108861.6"/>
    <n v="5532.3999999999942"/>
    <n v="4.8362676364144923E-2"/>
  </r>
  <r>
    <x v="362"/>
    <n v="61800.4"/>
    <n v="58807.6"/>
    <n v="2992.8000000000029"/>
    <n v="4.8426871023488569E-2"/>
  </r>
  <r>
    <x v="363"/>
    <n v="149589.29999999999"/>
    <n v="142394.19999999998"/>
    <n v="7195.1000000000058"/>
    <n v="4.8099028473293254E-2"/>
  </r>
  <r>
    <x v="364"/>
    <n v="117799.5"/>
    <n v="112136.2"/>
    <n v="5663.3000000000029"/>
    <n v="4.8075755839371161E-2"/>
  </r>
  <r>
    <x v="365"/>
    <n v="143668.5"/>
    <n v="136744.20000000001"/>
    <n v="6924.2999999999884"/>
    <n v="4.8196368723832907E-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9">
  <r>
    <x v="0"/>
    <x v="0"/>
    <n v="60721.08"/>
    <n v="30000"/>
    <x v="0"/>
    <x v="0"/>
    <x v="0"/>
    <x v="0"/>
  </r>
  <r>
    <x v="1"/>
    <x v="0"/>
    <n v="10203.48"/>
    <n v="10203"/>
    <x v="1"/>
    <x v="1"/>
    <x v="1"/>
    <x v="0"/>
  </r>
  <r>
    <x v="2"/>
    <x v="0"/>
    <n v="73814.999999999985"/>
    <n v="60000"/>
    <x v="2"/>
    <x v="0"/>
    <x v="2"/>
    <x v="0"/>
  </r>
  <r>
    <x v="3"/>
    <x v="0"/>
    <n v="0"/>
    <n v="44500"/>
    <x v="3"/>
    <x v="1"/>
    <x v="3"/>
    <x v="0"/>
  </r>
  <r>
    <x v="4"/>
    <x v="0"/>
    <n v="13366.079999999998"/>
    <n v="0"/>
    <x v="4"/>
    <x v="2"/>
    <x v="4"/>
    <x v="0"/>
  </r>
  <r>
    <x v="5"/>
    <x v="0"/>
    <n v="61900.439999999995"/>
    <n v="65000"/>
    <x v="5"/>
    <x v="0"/>
    <x v="5"/>
    <x v="0"/>
  </r>
  <r>
    <x v="6"/>
    <x v="0"/>
    <n v="26342.400000000001"/>
    <n v="26342.400000000001"/>
    <x v="5"/>
    <x v="1"/>
    <x v="6"/>
    <x v="0"/>
  </r>
  <r>
    <x v="7"/>
    <x v="0"/>
    <n v="64252.649999999994"/>
    <n v="54252.65"/>
    <x v="6"/>
    <x v="1"/>
    <x v="7"/>
    <x v="0"/>
  </r>
  <r>
    <x v="8"/>
    <x v="0"/>
    <n v="0"/>
    <n v="20000"/>
    <x v="7"/>
    <x v="0"/>
    <x v="8"/>
    <x v="0"/>
  </r>
  <r>
    <x v="9"/>
    <x v="0"/>
    <n v="66958.5"/>
    <n v="65000"/>
    <x v="8"/>
    <x v="0"/>
    <x v="9"/>
    <x v="0"/>
  </r>
  <r>
    <x v="10"/>
    <x v="0"/>
    <n v="25208.400000000001"/>
    <n v="20000"/>
    <x v="9"/>
    <x v="1"/>
    <x v="10"/>
    <x v="0"/>
  </r>
  <r>
    <x v="11"/>
    <x v="0"/>
    <n v="46603.829999999994"/>
    <n v="45000"/>
    <x v="10"/>
    <x v="0"/>
    <x v="11"/>
    <x v="0"/>
  </r>
  <r>
    <x v="12"/>
    <x v="0"/>
    <n v="44296.200000000004"/>
    <n v="44296.2"/>
    <x v="11"/>
    <x v="1"/>
    <x v="12"/>
    <x v="0"/>
  </r>
  <r>
    <x v="13"/>
    <x v="0"/>
    <n v="64473.85"/>
    <n v="50000"/>
    <x v="12"/>
    <x v="0"/>
    <x v="13"/>
    <x v="0"/>
  </r>
  <r>
    <x v="13"/>
    <x v="0"/>
    <n v="0"/>
    <n v="23000"/>
    <x v="13"/>
    <x v="1"/>
    <x v="13"/>
    <x v="0"/>
  </r>
  <r>
    <x v="14"/>
    <x v="0"/>
    <n v="44476"/>
    <n v="40000"/>
    <x v="14"/>
    <x v="0"/>
    <x v="14"/>
    <x v="0"/>
  </r>
  <r>
    <x v="15"/>
    <x v="0"/>
    <n v="24810.5"/>
    <n v="25000"/>
    <x v="15"/>
    <x v="0"/>
    <x v="15"/>
    <x v="1"/>
  </r>
  <r>
    <x v="16"/>
    <x v="0"/>
    <n v="30084.6"/>
    <n v="30084.6"/>
    <x v="15"/>
    <x v="1"/>
    <x v="16"/>
    <x v="1"/>
  </r>
  <r>
    <x v="17"/>
    <x v="0"/>
    <n v="11799"/>
    <n v="11799"/>
    <x v="15"/>
    <x v="0"/>
    <x v="17"/>
    <x v="1"/>
  </r>
  <r>
    <x v="18"/>
    <x v="0"/>
    <n v="22018.199999999997"/>
    <n v="0"/>
    <x v="16"/>
    <x v="2"/>
    <x v="18"/>
    <x v="2"/>
  </r>
  <r>
    <x v="19"/>
    <x v="0"/>
    <n v="86999.05"/>
    <n v="80000"/>
    <x v="17"/>
    <x v="0"/>
    <x v="19"/>
    <x v="3"/>
  </r>
  <r>
    <x v="19"/>
    <x v="0"/>
    <n v="0"/>
    <n v="20000"/>
    <x v="18"/>
    <x v="1"/>
    <x v="19"/>
    <x v="3"/>
  </r>
  <r>
    <x v="20"/>
    <x v="1"/>
    <n v="56970"/>
    <n v="56970"/>
    <x v="19"/>
    <x v="0"/>
    <x v="20"/>
    <x v="0"/>
  </r>
  <r>
    <x v="21"/>
    <x v="1"/>
    <n v="67930"/>
    <n v="60000"/>
    <x v="20"/>
    <x v="0"/>
    <x v="21"/>
    <x v="1"/>
  </r>
  <r>
    <x v="22"/>
    <x v="1"/>
    <n v="100015"/>
    <n v="50000"/>
    <x v="21"/>
    <x v="0"/>
    <x v="22"/>
    <x v="1"/>
  </r>
  <r>
    <x v="23"/>
    <x v="1"/>
    <n v="0"/>
    <n v="50000"/>
    <x v="22"/>
    <x v="1"/>
    <x v="23"/>
    <x v="1"/>
  </r>
  <r>
    <x v="24"/>
    <x v="1"/>
    <n v="50105.599999999999"/>
    <n v="30000"/>
    <x v="23"/>
    <x v="0"/>
    <x v="24"/>
    <x v="2"/>
  </r>
  <r>
    <x v="25"/>
    <x v="1"/>
    <n v="0"/>
    <n v="20000"/>
    <x v="24"/>
    <x v="1"/>
    <x v="25"/>
    <x v="2"/>
  </r>
  <r>
    <x v="26"/>
    <x v="1"/>
    <n v="69179.5"/>
    <n v="75000"/>
    <x v="25"/>
    <x v="3"/>
    <x v="26"/>
    <x v="3"/>
  </r>
  <r>
    <x v="27"/>
    <x v="1"/>
    <n v="67102"/>
    <n v="30000"/>
    <x v="26"/>
    <x v="0"/>
    <x v="27"/>
    <x v="3"/>
  </r>
  <r>
    <x v="28"/>
    <x v="1"/>
    <n v="69159"/>
    <n v="100000"/>
    <x v="27"/>
    <x v="3"/>
    <x v="28"/>
    <x v="3"/>
  </r>
  <r>
    <x v="29"/>
    <x v="2"/>
    <n v="17201.400000000001"/>
    <n v="17201.400000000001"/>
    <x v="19"/>
    <x v="1"/>
    <x v="29"/>
    <x v="0"/>
  </r>
  <r>
    <x v="30"/>
    <x v="3"/>
    <n v="12285"/>
    <n v="12285"/>
    <x v="19"/>
    <x v="0"/>
    <x v="30"/>
    <x v="0"/>
  </r>
  <r>
    <x v="31"/>
    <x v="3"/>
    <n v="10889.76"/>
    <n v="10889.76"/>
    <x v="19"/>
    <x v="1"/>
    <x v="31"/>
    <x v="0"/>
  </r>
  <r>
    <x v="32"/>
    <x v="3"/>
    <n v="4462.92"/>
    <n v="4462"/>
    <x v="28"/>
    <x v="0"/>
    <x v="32"/>
    <x v="0"/>
  </r>
  <r>
    <x v="33"/>
    <x v="3"/>
    <n v="6940.08"/>
    <n v="6940"/>
    <x v="29"/>
    <x v="0"/>
    <x v="33"/>
    <x v="0"/>
  </r>
  <r>
    <x v="34"/>
    <x v="3"/>
    <n v="9125.76"/>
    <n v="8000"/>
    <x v="30"/>
    <x v="0"/>
    <x v="34"/>
    <x v="0"/>
  </r>
  <r>
    <x v="13"/>
    <x v="3"/>
    <n v="9026.4"/>
    <n v="9000"/>
    <x v="31"/>
    <x v="0"/>
    <x v="13"/>
    <x v="0"/>
  </r>
  <r>
    <x v="18"/>
    <x v="3"/>
    <n v="89842.2"/>
    <n v="50000"/>
    <x v="32"/>
    <x v="0"/>
    <x v="18"/>
    <x v="2"/>
  </r>
  <r>
    <x v="18"/>
    <x v="3"/>
    <n v="0"/>
    <n v="40000"/>
    <x v="33"/>
    <x v="3"/>
    <x v="18"/>
    <x v="2"/>
  </r>
  <r>
    <x v="35"/>
    <x v="3"/>
    <n v="1436.3999999999999"/>
    <n v="0"/>
    <x v="34"/>
    <x v="2"/>
    <x v="35"/>
    <x v="3"/>
  </r>
  <r>
    <x v="29"/>
    <x v="4"/>
    <n v="144595.20000000001"/>
    <n v="64595"/>
    <x v="35"/>
    <x v="0"/>
    <x v="29"/>
    <x v="0"/>
  </r>
  <r>
    <x v="29"/>
    <x v="4"/>
    <n v="0"/>
    <n v="80000"/>
    <x v="36"/>
    <x v="1"/>
    <x v="29"/>
    <x v="0"/>
  </r>
  <r>
    <x v="36"/>
    <x v="5"/>
    <n v="70324.800000000003"/>
    <n v="70320"/>
    <x v="37"/>
    <x v="0"/>
    <x v="36"/>
    <x v="0"/>
  </r>
  <r>
    <x v="37"/>
    <x v="6"/>
    <n v="16089.359999999997"/>
    <n v="16000"/>
    <x v="38"/>
    <x v="0"/>
    <x v="37"/>
    <x v="0"/>
  </r>
  <r>
    <x v="38"/>
    <x v="6"/>
    <n v="4173.12"/>
    <n v="4000"/>
    <x v="39"/>
    <x v="1"/>
    <x v="38"/>
    <x v="0"/>
  </r>
  <r>
    <x v="39"/>
    <x v="6"/>
    <n v="5992.2449999999999"/>
    <n v="6000"/>
    <x v="40"/>
    <x v="0"/>
    <x v="39"/>
    <x v="0"/>
  </r>
  <r>
    <x v="40"/>
    <x v="6"/>
    <n v="6100.92"/>
    <n v="6000"/>
    <x v="41"/>
    <x v="1"/>
    <x v="40"/>
    <x v="0"/>
  </r>
  <r>
    <x v="41"/>
    <x v="6"/>
    <n v="6930"/>
    <n v="5000"/>
    <x v="42"/>
    <x v="1"/>
    <x v="41"/>
    <x v="0"/>
  </r>
  <r>
    <x v="42"/>
    <x v="6"/>
    <n v="14827.68"/>
    <n v="17000"/>
    <x v="43"/>
    <x v="1"/>
    <x v="42"/>
    <x v="0"/>
  </r>
  <r>
    <x v="23"/>
    <x v="6"/>
    <n v="31107.800000000003"/>
    <n v="30000"/>
    <x v="44"/>
    <x v="0"/>
    <x v="23"/>
    <x v="1"/>
  </r>
  <r>
    <x v="43"/>
    <x v="6"/>
    <n v="7428.9"/>
    <n v="8000"/>
    <x v="45"/>
    <x v="1"/>
    <x v="43"/>
    <x v="2"/>
  </r>
  <r>
    <x v="44"/>
    <x v="6"/>
    <n v="15290"/>
    <n v="5000"/>
    <x v="46"/>
    <x v="0"/>
    <x v="44"/>
    <x v="3"/>
  </r>
  <r>
    <x v="44"/>
    <x v="6"/>
    <n v="0"/>
    <n v="9000"/>
    <x v="47"/>
    <x v="1"/>
    <x v="44"/>
    <x v="3"/>
  </r>
  <r>
    <x v="45"/>
    <x v="7"/>
    <n v="13834.8"/>
    <n v="13800"/>
    <x v="48"/>
    <x v="0"/>
    <x v="45"/>
    <x v="0"/>
  </r>
  <r>
    <x v="46"/>
    <x v="7"/>
    <n v="15808.38"/>
    <n v="15000"/>
    <x v="49"/>
    <x v="1"/>
    <x v="46"/>
    <x v="0"/>
  </r>
  <r>
    <x v="47"/>
    <x v="7"/>
    <n v="9886.7999999999993"/>
    <n v="6000"/>
    <x v="50"/>
    <x v="0"/>
    <x v="47"/>
    <x v="0"/>
  </r>
  <r>
    <x v="48"/>
    <x v="7"/>
    <n v="26510.400000000001"/>
    <n v="26000"/>
    <x v="51"/>
    <x v="3"/>
    <x v="48"/>
    <x v="0"/>
  </r>
  <r>
    <x v="49"/>
    <x v="7"/>
    <n v="13910.400000000001"/>
    <n v="13900"/>
    <x v="52"/>
    <x v="1"/>
    <x v="49"/>
    <x v="0"/>
  </r>
  <r>
    <x v="50"/>
    <x v="7"/>
    <n v="23494"/>
    <n v="25000"/>
    <x v="53"/>
    <x v="1"/>
    <x v="50"/>
    <x v="0"/>
  </r>
  <r>
    <x v="51"/>
    <x v="7"/>
    <n v="19569.600000000002"/>
    <n v="15000"/>
    <x v="54"/>
    <x v="0"/>
    <x v="51"/>
    <x v="0"/>
  </r>
  <r>
    <x v="52"/>
    <x v="7"/>
    <n v="17598"/>
    <n v="20000"/>
    <x v="55"/>
    <x v="1"/>
    <x v="52"/>
    <x v="0"/>
  </r>
  <r>
    <x v="53"/>
    <x v="7"/>
    <n v="17955.7"/>
    <n v="17955"/>
    <x v="56"/>
    <x v="0"/>
    <x v="53"/>
    <x v="0"/>
  </r>
  <r>
    <x v="54"/>
    <x v="7"/>
    <n v="41424.699999999997"/>
    <n v="40000"/>
    <x v="57"/>
    <x v="3"/>
    <x v="54"/>
    <x v="0"/>
  </r>
  <r>
    <x v="55"/>
    <x v="7"/>
    <n v="18649.5"/>
    <n v="20000"/>
    <x v="58"/>
    <x v="0"/>
    <x v="55"/>
    <x v="0"/>
  </r>
  <r>
    <x v="56"/>
    <x v="7"/>
    <n v="15862.4"/>
    <n v="15800"/>
    <x v="59"/>
    <x v="1"/>
    <x v="56"/>
    <x v="0"/>
  </r>
  <r>
    <x v="57"/>
    <x v="7"/>
    <n v="15862.4"/>
    <n v="0"/>
    <x v="60"/>
    <x v="2"/>
    <x v="57"/>
    <x v="1"/>
  </r>
  <r>
    <x v="58"/>
    <x v="7"/>
    <n v="20750.400000000001"/>
    <n v="24000"/>
    <x v="61"/>
    <x v="1"/>
    <x v="58"/>
    <x v="1"/>
  </r>
  <r>
    <x v="59"/>
    <x v="7"/>
    <n v="0"/>
    <n v="16000"/>
    <x v="62"/>
    <x v="1"/>
    <x v="59"/>
    <x v="1"/>
  </r>
  <r>
    <x v="60"/>
    <x v="7"/>
    <n v="19163.7"/>
    <n v="12000"/>
    <x v="63"/>
    <x v="0"/>
    <x v="60"/>
    <x v="2"/>
  </r>
  <r>
    <x v="61"/>
    <x v="7"/>
    <n v="15862.4"/>
    <n v="10000"/>
    <x v="64"/>
    <x v="0"/>
    <x v="61"/>
    <x v="3"/>
  </r>
  <r>
    <x v="62"/>
    <x v="8"/>
    <n v="22734.600000000002"/>
    <n v="22700"/>
    <x v="65"/>
    <x v="0"/>
    <x v="62"/>
    <x v="0"/>
  </r>
  <r>
    <x v="63"/>
    <x v="8"/>
    <n v="16539.599999999999"/>
    <n v="16500"/>
    <x v="66"/>
    <x v="0"/>
    <x v="63"/>
    <x v="0"/>
  </r>
  <r>
    <x v="64"/>
    <x v="8"/>
    <n v="22734.600000000002"/>
    <n v="15000"/>
    <x v="67"/>
    <x v="1"/>
    <x v="64"/>
    <x v="0"/>
  </r>
  <r>
    <x v="65"/>
    <x v="8"/>
    <n v="36030.959999999999"/>
    <n v="30000"/>
    <x v="68"/>
    <x v="1"/>
    <x v="65"/>
    <x v="0"/>
  </r>
  <r>
    <x v="66"/>
    <x v="8"/>
    <n v="65236.5"/>
    <n v="70000"/>
    <x v="69"/>
    <x v="3"/>
    <x v="66"/>
    <x v="0"/>
  </r>
  <r>
    <x v="67"/>
    <x v="8"/>
    <n v="36862.559999999998"/>
    <n v="20000"/>
    <x v="70"/>
    <x v="1"/>
    <x v="67"/>
    <x v="0"/>
  </r>
  <r>
    <x v="68"/>
    <x v="8"/>
    <n v="0"/>
    <n v="20000"/>
    <x v="71"/>
    <x v="1"/>
    <x v="68"/>
    <x v="0"/>
  </r>
  <r>
    <x v="69"/>
    <x v="8"/>
    <n v="26712"/>
    <n v="26700"/>
    <x v="72"/>
    <x v="0"/>
    <x v="69"/>
    <x v="0"/>
  </r>
  <r>
    <x v="70"/>
    <x v="8"/>
    <n v="90740.7"/>
    <n v="95000"/>
    <x v="73"/>
    <x v="3"/>
    <x v="70"/>
    <x v="0"/>
  </r>
  <r>
    <x v="71"/>
    <x v="8"/>
    <n v="9317.9"/>
    <n v="5000"/>
    <x v="74"/>
    <x v="0"/>
    <x v="71"/>
    <x v="1"/>
  </r>
  <r>
    <x v="72"/>
    <x v="8"/>
    <n v="46183.8"/>
    <n v="44000"/>
    <x v="75"/>
    <x v="1"/>
    <x v="72"/>
    <x v="2"/>
  </r>
  <r>
    <x v="35"/>
    <x v="8"/>
    <n v="61651.199999999997"/>
    <n v="50000"/>
    <x v="76"/>
    <x v="3"/>
    <x v="35"/>
    <x v="3"/>
  </r>
  <r>
    <x v="73"/>
    <x v="9"/>
    <n v="14730.975"/>
    <n v="12000"/>
    <x v="77"/>
    <x v="0"/>
    <x v="73"/>
    <x v="0"/>
  </r>
  <r>
    <x v="74"/>
    <x v="9"/>
    <n v="12007.800000000001"/>
    <n v="12000"/>
    <x v="78"/>
    <x v="1"/>
    <x v="74"/>
    <x v="0"/>
  </r>
  <r>
    <x v="75"/>
    <x v="9"/>
    <n v="3709.44"/>
    <n v="4000"/>
    <x v="79"/>
    <x v="0"/>
    <x v="75"/>
    <x v="0"/>
  </r>
  <r>
    <x v="76"/>
    <x v="9"/>
    <n v="17262.839999999997"/>
    <n v="15000"/>
    <x v="80"/>
    <x v="1"/>
    <x v="76"/>
    <x v="0"/>
  </r>
  <r>
    <x v="77"/>
    <x v="9"/>
    <n v="9954"/>
    <n v="5000"/>
    <x v="81"/>
    <x v="0"/>
    <x v="77"/>
    <x v="0"/>
  </r>
  <r>
    <x v="78"/>
    <x v="9"/>
    <n v="2163.84"/>
    <n v="2163"/>
    <x v="82"/>
    <x v="0"/>
    <x v="78"/>
    <x v="0"/>
  </r>
  <r>
    <x v="79"/>
    <x v="9"/>
    <n v="2009.2800000000002"/>
    <n v="2000"/>
    <x v="83"/>
    <x v="0"/>
    <x v="79"/>
    <x v="0"/>
  </r>
  <r>
    <x v="80"/>
    <x v="9"/>
    <n v="5685.12"/>
    <n v="5000"/>
    <x v="84"/>
    <x v="0"/>
    <x v="80"/>
    <x v="0"/>
  </r>
  <r>
    <x v="38"/>
    <x v="9"/>
    <n v="6955.2"/>
    <n v="8000"/>
    <x v="85"/>
    <x v="1"/>
    <x v="38"/>
    <x v="0"/>
  </r>
  <r>
    <x v="81"/>
    <x v="9"/>
    <n v="10741.5"/>
    <n v="12000"/>
    <x v="86"/>
    <x v="0"/>
    <x v="81"/>
    <x v="0"/>
  </r>
  <r>
    <x v="82"/>
    <x v="9"/>
    <n v="28171.079999999998"/>
    <n v="32000"/>
    <x v="87"/>
    <x v="3"/>
    <x v="82"/>
    <x v="0"/>
  </r>
  <r>
    <x v="83"/>
    <x v="9"/>
    <n v="8636.0399999999991"/>
    <n v="10000"/>
    <x v="88"/>
    <x v="0"/>
    <x v="83"/>
    <x v="0"/>
  </r>
  <r>
    <x v="84"/>
    <x v="9"/>
    <n v="10180.799999999999"/>
    <n v="10000"/>
    <x v="89"/>
    <x v="0"/>
    <x v="84"/>
    <x v="0"/>
  </r>
  <r>
    <x v="85"/>
    <x v="9"/>
    <n v="9097.1999999999989"/>
    <n v="6000"/>
    <x v="90"/>
    <x v="1"/>
    <x v="85"/>
    <x v="0"/>
  </r>
  <r>
    <x v="41"/>
    <x v="9"/>
    <n v="76828.92"/>
    <n v="40000"/>
    <x v="91"/>
    <x v="3"/>
    <x v="41"/>
    <x v="0"/>
  </r>
  <r>
    <x v="86"/>
    <x v="9"/>
    <n v="11726.4"/>
    <n v="14000"/>
    <x v="92"/>
    <x v="0"/>
    <x v="86"/>
    <x v="0"/>
  </r>
  <r>
    <x v="87"/>
    <x v="9"/>
    <n v="8310.9599999999991"/>
    <n v="15000"/>
    <x v="93"/>
    <x v="1"/>
    <x v="87"/>
    <x v="0"/>
  </r>
  <r>
    <x v="88"/>
    <x v="9"/>
    <n v="8952.7199999999993"/>
    <n v="10000"/>
    <x v="94"/>
    <x v="0"/>
    <x v="88"/>
    <x v="0"/>
  </r>
  <r>
    <x v="89"/>
    <x v="9"/>
    <n v="2044.3499999999997"/>
    <n v="2050"/>
    <x v="95"/>
    <x v="1"/>
    <x v="89"/>
    <x v="0"/>
  </r>
  <r>
    <x v="90"/>
    <x v="9"/>
    <n v="12311.039999999999"/>
    <n v="12000"/>
    <x v="96"/>
    <x v="0"/>
    <x v="90"/>
    <x v="0"/>
  </r>
  <r>
    <x v="68"/>
    <x v="9"/>
    <n v="22444.799999999999"/>
    <n v="22000"/>
    <x v="97"/>
    <x v="0"/>
    <x v="68"/>
    <x v="0"/>
  </r>
  <r>
    <x v="91"/>
    <x v="9"/>
    <n v="0"/>
    <n v="30000"/>
    <x v="98"/>
    <x v="1"/>
    <x v="91"/>
    <x v="0"/>
  </r>
  <r>
    <x v="92"/>
    <x v="9"/>
    <n v="2163.84"/>
    <n v="0"/>
    <x v="99"/>
    <x v="2"/>
    <x v="92"/>
    <x v="0"/>
  </r>
  <r>
    <x v="93"/>
    <x v="9"/>
    <n v="25925.760000000002"/>
    <n v="20900"/>
    <x v="100"/>
    <x v="1"/>
    <x v="93"/>
    <x v="0"/>
  </r>
  <r>
    <x v="6"/>
    <x v="9"/>
    <n v="30790.619999999995"/>
    <n v="10000"/>
    <x v="101"/>
    <x v="0"/>
    <x v="6"/>
    <x v="0"/>
  </r>
  <r>
    <x v="94"/>
    <x v="9"/>
    <n v="0"/>
    <n v="25000"/>
    <x v="102"/>
    <x v="1"/>
    <x v="94"/>
    <x v="0"/>
  </r>
  <r>
    <x v="95"/>
    <x v="9"/>
    <n v="9288.7199999999993"/>
    <n v="9000"/>
    <x v="103"/>
    <x v="0"/>
    <x v="95"/>
    <x v="0"/>
  </r>
  <r>
    <x v="96"/>
    <x v="9"/>
    <n v="28502.879999999997"/>
    <n v="28500"/>
    <x v="104"/>
    <x v="1"/>
    <x v="96"/>
    <x v="0"/>
  </r>
  <r>
    <x v="97"/>
    <x v="9"/>
    <n v="27720"/>
    <n v="17700"/>
    <x v="105"/>
    <x v="1"/>
    <x v="97"/>
    <x v="0"/>
  </r>
  <r>
    <x v="98"/>
    <x v="9"/>
    <n v="4679.01"/>
    <n v="15000"/>
    <x v="106"/>
    <x v="1"/>
    <x v="98"/>
    <x v="0"/>
  </r>
  <r>
    <x v="47"/>
    <x v="9"/>
    <n v="2217.6000000000004"/>
    <n v="2000"/>
    <x v="107"/>
    <x v="0"/>
    <x v="47"/>
    <x v="0"/>
  </r>
  <r>
    <x v="99"/>
    <x v="9"/>
    <n v="4771.2"/>
    <n v="4700"/>
    <x v="108"/>
    <x v="0"/>
    <x v="99"/>
    <x v="0"/>
  </r>
  <r>
    <x v="100"/>
    <x v="9"/>
    <n v="16830.8"/>
    <n v="12000"/>
    <x v="109"/>
    <x v="1"/>
    <x v="100"/>
    <x v="0"/>
  </r>
  <r>
    <x v="101"/>
    <x v="9"/>
    <n v="7843.5"/>
    <n v="5000"/>
    <x v="110"/>
    <x v="0"/>
    <x v="101"/>
    <x v="0"/>
  </r>
  <r>
    <x v="102"/>
    <x v="9"/>
    <n v="5951.05"/>
    <n v="10000"/>
    <x v="111"/>
    <x v="0"/>
    <x v="102"/>
    <x v="0"/>
  </r>
  <r>
    <x v="103"/>
    <x v="9"/>
    <n v="3091.2"/>
    <n v="3000"/>
    <x v="112"/>
    <x v="0"/>
    <x v="103"/>
    <x v="0"/>
  </r>
  <r>
    <x v="104"/>
    <x v="9"/>
    <n v="6012.6"/>
    <n v="6000"/>
    <x v="113"/>
    <x v="0"/>
    <x v="104"/>
    <x v="0"/>
  </r>
  <r>
    <x v="105"/>
    <x v="9"/>
    <n v="4659.6000000000004"/>
    <n v="5000"/>
    <x v="114"/>
    <x v="0"/>
    <x v="105"/>
    <x v="0"/>
  </r>
  <r>
    <x v="106"/>
    <x v="9"/>
    <n v="9756.7999999999993"/>
    <n v="13000"/>
    <x v="115"/>
    <x v="1"/>
    <x v="106"/>
    <x v="0"/>
  </r>
  <r>
    <x v="57"/>
    <x v="9"/>
    <n v="30652.799999999999"/>
    <n v="12000"/>
    <x v="116"/>
    <x v="1"/>
    <x v="57"/>
    <x v="1"/>
  </r>
  <r>
    <x v="57"/>
    <x v="9"/>
    <n v="0"/>
    <n v="23000"/>
    <x v="117"/>
    <x v="1"/>
    <x v="57"/>
    <x v="1"/>
  </r>
  <r>
    <x v="107"/>
    <x v="9"/>
    <n v="15286.2"/>
    <n v="15000"/>
    <x v="118"/>
    <x v="0"/>
    <x v="107"/>
    <x v="1"/>
  </r>
  <r>
    <x v="108"/>
    <x v="9"/>
    <n v="11408.7"/>
    <n v="11400"/>
    <x v="119"/>
    <x v="0"/>
    <x v="108"/>
    <x v="2"/>
  </r>
  <r>
    <x v="109"/>
    <x v="9"/>
    <n v="33093"/>
    <n v="33100"/>
    <x v="120"/>
    <x v="1"/>
    <x v="109"/>
    <x v="2"/>
  </r>
  <r>
    <x v="110"/>
    <x v="9"/>
    <n v="9295"/>
    <n v="4000"/>
    <x v="121"/>
    <x v="0"/>
    <x v="110"/>
    <x v="2"/>
  </r>
  <r>
    <x v="111"/>
    <x v="9"/>
    <n v="4127.5"/>
    <n v="0"/>
    <x v="122"/>
    <x v="2"/>
    <x v="111"/>
    <x v="3"/>
  </r>
  <r>
    <x v="112"/>
    <x v="9"/>
    <n v="9385.5999999999985"/>
    <n v="8000"/>
    <x v="123"/>
    <x v="0"/>
    <x v="112"/>
    <x v="3"/>
  </r>
  <r>
    <x v="113"/>
    <x v="9"/>
    <n v="7338.7000000000007"/>
    <n v="0"/>
    <x v="124"/>
    <x v="2"/>
    <x v="113"/>
    <x v="3"/>
  </r>
  <r>
    <x v="114"/>
    <x v="10"/>
    <n v="34396.74"/>
    <n v="12000"/>
    <x v="125"/>
    <x v="0"/>
    <x v="114"/>
    <x v="0"/>
  </r>
  <r>
    <x v="115"/>
    <x v="10"/>
    <n v="8804.4599999999991"/>
    <n v="3800"/>
    <x v="126"/>
    <x v="1"/>
    <x v="115"/>
    <x v="0"/>
  </r>
  <r>
    <x v="83"/>
    <x v="10"/>
    <n v="0"/>
    <n v="25000"/>
    <x v="127"/>
    <x v="1"/>
    <x v="83"/>
    <x v="0"/>
  </r>
  <r>
    <x v="116"/>
    <x v="10"/>
    <n v="33350.31"/>
    <n v="10000"/>
    <x v="128"/>
    <x v="0"/>
    <x v="116"/>
    <x v="0"/>
  </r>
  <r>
    <x v="116"/>
    <x v="10"/>
    <n v="0"/>
    <n v="20000"/>
    <x v="129"/>
    <x v="1"/>
    <x v="116"/>
    <x v="0"/>
  </r>
  <r>
    <x v="117"/>
    <x v="10"/>
    <n v="37898.28"/>
    <n v="40000"/>
    <x v="130"/>
    <x v="3"/>
    <x v="117"/>
    <x v="0"/>
  </r>
  <r>
    <x v="118"/>
    <x v="10"/>
    <n v="11455.92"/>
    <n v="10000"/>
    <x v="131"/>
    <x v="0"/>
    <x v="118"/>
    <x v="0"/>
  </r>
  <r>
    <x v="34"/>
    <x v="10"/>
    <n v="2163.84"/>
    <n v="0"/>
    <x v="132"/>
    <x v="2"/>
    <x v="34"/>
    <x v="0"/>
  </r>
  <r>
    <x v="119"/>
    <x v="10"/>
    <n v="39131.1"/>
    <n v="25000"/>
    <x v="133"/>
    <x v="1"/>
    <x v="119"/>
    <x v="0"/>
  </r>
  <r>
    <x v="119"/>
    <x v="10"/>
    <n v="0"/>
    <n v="15000"/>
    <x v="134"/>
    <x v="1"/>
    <x v="119"/>
    <x v="0"/>
  </r>
  <r>
    <x v="120"/>
    <x v="10"/>
    <n v="20725.800000000003"/>
    <n v="20700"/>
    <x v="135"/>
    <x v="0"/>
    <x v="120"/>
    <x v="1"/>
  </r>
  <r>
    <x v="121"/>
    <x v="10"/>
    <n v="25851.599999999999"/>
    <n v="25000"/>
    <x v="136"/>
    <x v="1"/>
    <x v="121"/>
    <x v="2"/>
  </r>
  <r>
    <x v="122"/>
    <x v="10"/>
    <n v="11822.4"/>
    <n v="11800"/>
    <x v="137"/>
    <x v="1"/>
    <x v="122"/>
    <x v="3"/>
  </r>
  <r>
    <x v="123"/>
    <x v="11"/>
    <n v="84168"/>
    <n v="30000"/>
    <x v="138"/>
    <x v="1"/>
    <x v="123"/>
    <x v="0"/>
  </r>
  <r>
    <x v="124"/>
    <x v="11"/>
    <n v="0"/>
    <n v="50000"/>
    <x v="139"/>
    <x v="3"/>
    <x v="124"/>
    <x v="0"/>
  </r>
  <r>
    <x v="125"/>
    <x v="11"/>
    <n v="142550.1"/>
    <n v="20000"/>
    <x v="140"/>
    <x v="0"/>
    <x v="125"/>
    <x v="0"/>
  </r>
  <r>
    <x v="2"/>
    <x v="11"/>
    <n v="0"/>
    <n v="120000"/>
    <x v="141"/>
    <x v="3"/>
    <x v="2"/>
    <x v="0"/>
  </r>
  <r>
    <x v="126"/>
    <x v="11"/>
    <n v="103225.49999999999"/>
    <n v="20000"/>
    <x v="142"/>
    <x v="0"/>
    <x v="126"/>
    <x v="0"/>
  </r>
  <r>
    <x v="89"/>
    <x v="11"/>
    <n v="0"/>
    <n v="80000"/>
    <x v="143"/>
    <x v="3"/>
    <x v="89"/>
    <x v="0"/>
  </r>
  <r>
    <x v="91"/>
    <x v="11"/>
    <n v="100800"/>
    <n v="100000"/>
    <x v="144"/>
    <x v="3"/>
    <x v="91"/>
    <x v="0"/>
  </r>
  <r>
    <x v="92"/>
    <x v="11"/>
    <n v="88704"/>
    <n v="20000"/>
    <x v="145"/>
    <x v="0"/>
    <x v="92"/>
    <x v="0"/>
  </r>
  <r>
    <x v="127"/>
    <x v="11"/>
    <n v="0"/>
    <n v="60000"/>
    <x v="146"/>
    <x v="1"/>
    <x v="127"/>
    <x v="0"/>
  </r>
  <r>
    <x v="128"/>
    <x v="11"/>
    <n v="62697.599999999999"/>
    <n v="62000"/>
    <x v="147"/>
    <x v="1"/>
    <x v="128"/>
    <x v="0"/>
  </r>
  <r>
    <x v="33"/>
    <x v="11"/>
    <n v="137440.79999999999"/>
    <n v="37000"/>
    <x v="148"/>
    <x v="0"/>
    <x v="33"/>
    <x v="0"/>
  </r>
  <r>
    <x v="45"/>
    <x v="11"/>
    <n v="0"/>
    <n v="100000"/>
    <x v="149"/>
    <x v="3"/>
    <x v="45"/>
    <x v="0"/>
  </r>
  <r>
    <x v="47"/>
    <x v="11"/>
    <n v="83160"/>
    <n v="80000"/>
    <x v="150"/>
    <x v="3"/>
    <x v="47"/>
    <x v="0"/>
  </r>
  <r>
    <x v="129"/>
    <x v="11"/>
    <n v="167415.29999999999"/>
    <n v="17400"/>
    <x v="151"/>
    <x v="0"/>
    <x v="129"/>
    <x v="0"/>
  </r>
  <r>
    <x v="119"/>
    <x v="11"/>
    <n v="0"/>
    <n v="150000"/>
    <x v="152"/>
    <x v="3"/>
    <x v="119"/>
    <x v="0"/>
  </r>
  <r>
    <x v="12"/>
    <x v="11"/>
    <n v="67600"/>
    <n v="27000"/>
    <x v="153"/>
    <x v="0"/>
    <x v="12"/>
    <x v="0"/>
  </r>
  <r>
    <x v="130"/>
    <x v="11"/>
    <n v="0"/>
    <n v="47600"/>
    <x v="154"/>
    <x v="1"/>
    <x v="130"/>
    <x v="0"/>
  </r>
  <r>
    <x v="101"/>
    <x v="11"/>
    <n v="66413.8"/>
    <n v="70000"/>
    <x v="155"/>
    <x v="3"/>
    <x v="101"/>
    <x v="0"/>
  </r>
  <r>
    <x v="104"/>
    <x v="11"/>
    <n v="129025"/>
    <n v="9000"/>
    <x v="156"/>
    <x v="0"/>
    <x v="104"/>
    <x v="0"/>
  </r>
  <r>
    <x v="70"/>
    <x v="11"/>
    <n v="0"/>
    <n v="120000"/>
    <x v="157"/>
    <x v="3"/>
    <x v="70"/>
    <x v="0"/>
  </r>
  <r>
    <x v="131"/>
    <x v="11"/>
    <n v="55977"/>
    <n v="40000"/>
    <x v="158"/>
    <x v="1"/>
    <x v="131"/>
    <x v="0"/>
  </r>
  <r>
    <x v="132"/>
    <x v="11"/>
    <n v="179660"/>
    <n v="20000"/>
    <x v="159"/>
    <x v="0"/>
    <x v="132"/>
    <x v="0"/>
  </r>
  <r>
    <x v="106"/>
    <x v="11"/>
    <n v="0"/>
    <n v="150000"/>
    <x v="160"/>
    <x v="3"/>
    <x v="106"/>
    <x v="0"/>
  </r>
  <r>
    <x v="133"/>
    <x v="11"/>
    <n v="45696"/>
    <n v="45000"/>
    <x v="161"/>
    <x v="0"/>
    <x v="133"/>
    <x v="0"/>
  </r>
  <r>
    <x v="134"/>
    <x v="11"/>
    <n v="158348"/>
    <n v="28000"/>
    <x v="162"/>
    <x v="1"/>
    <x v="134"/>
    <x v="1"/>
  </r>
  <r>
    <x v="135"/>
    <x v="11"/>
    <n v="0"/>
    <n v="120000"/>
    <x v="163"/>
    <x v="3"/>
    <x v="135"/>
    <x v="1"/>
  </r>
  <r>
    <x v="136"/>
    <x v="11"/>
    <n v="104000"/>
    <n v="100000"/>
    <x v="164"/>
    <x v="3"/>
    <x v="136"/>
    <x v="2"/>
  </r>
  <r>
    <x v="137"/>
    <x v="11"/>
    <n v="78000"/>
    <n v="10000"/>
    <x v="165"/>
    <x v="0"/>
    <x v="137"/>
    <x v="2"/>
  </r>
  <r>
    <x v="137"/>
    <x v="11"/>
    <n v="0"/>
    <n v="68000"/>
    <x v="164"/>
    <x v="1"/>
    <x v="137"/>
    <x v="2"/>
  </r>
  <r>
    <x v="138"/>
    <x v="11"/>
    <n v="84411.85"/>
    <n v="80000"/>
    <x v="166"/>
    <x v="1"/>
    <x v="138"/>
    <x v="2"/>
  </r>
  <r>
    <x v="139"/>
    <x v="11"/>
    <n v="154280.5"/>
    <n v="34000"/>
    <x v="167"/>
    <x v="0"/>
    <x v="139"/>
    <x v="3"/>
  </r>
  <r>
    <x v="140"/>
    <x v="11"/>
    <n v="0"/>
    <n v="150000"/>
    <x v="168"/>
    <x v="3"/>
    <x v="140"/>
    <x v="3"/>
  </r>
  <r>
    <x v="141"/>
    <x v="11"/>
    <n v="72800"/>
    <n v="70000"/>
    <x v="169"/>
    <x v="1"/>
    <x v="141"/>
    <x v="3"/>
  </r>
  <r>
    <x v="142"/>
    <x v="12"/>
    <n v="26384.399999999998"/>
    <n v="26350"/>
    <x v="170"/>
    <x v="0"/>
    <x v="142"/>
    <x v="0"/>
  </r>
  <r>
    <x v="77"/>
    <x v="13"/>
    <n v="12810"/>
    <n v="12800"/>
    <x v="171"/>
    <x v="0"/>
    <x v="77"/>
    <x v="0"/>
  </r>
  <r>
    <x v="143"/>
    <x v="13"/>
    <n v="12297.599999999999"/>
    <n v="12200"/>
    <x v="172"/>
    <x v="1"/>
    <x v="143"/>
    <x v="0"/>
  </r>
  <r>
    <x v="144"/>
    <x v="13"/>
    <n v="17836.559999999998"/>
    <n v="15000"/>
    <x v="173"/>
    <x v="1"/>
    <x v="144"/>
    <x v="0"/>
  </r>
  <r>
    <x v="145"/>
    <x v="13"/>
    <n v="18708.5"/>
    <n v="6000"/>
    <x v="174"/>
    <x v="0"/>
    <x v="145"/>
    <x v="1"/>
  </r>
  <r>
    <x v="145"/>
    <x v="13"/>
    <n v="0"/>
    <n v="10000"/>
    <x v="175"/>
    <x v="1"/>
    <x v="145"/>
    <x v="1"/>
  </r>
  <r>
    <x v="146"/>
    <x v="13"/>
    <n v="12648"/>
    <n v="12500"/>
    <x v="176"/>
    <x v="0"/>
    <x v="146"/>
    <x v="2"/>
  </r>
  <r>
    <x v="147"/>
    <x v="14"/>
    <n v="20235.300000000003"/>
    <n v="20000"/>
    <x v="177"/>
    <x v="3"/>
    <x v="147"/>
    <x v="2"/>
  </r>
  <r>
    <x v="140"/>
    <x v="14"/>
    <n v="27327.35"/>
    <n v="25000"/>
    <x v="178"/>
    <x v="3"/>
    <x v="140"/>
    <x v="3"/>
  </r>
  <r>
    <x v="141"/>
    <x v="15"/>
    <n v="174120"/>
    <n v="24000"/>
    <x v="179"/>
    <x v="0"/>
    <x v="141"/>
    <x v="3"/>
  </r>
  <r>
    <x v="141"/>
    <x v="15"/>
    <n v="0"/>
    <n v="150000"/>
    <x v="180"/>
    <x v="3"/>
    <x v="141"/>
    <x v="3"/>
  </r>
  <r>
    <x v="25"/>
    <x v="16"/>
    <n v="182016.4"/>
    <n v="180000"/>
    <x v="181"/>
    <x v="3"/>
    <x v="25"/>
    <x v="2"/>
  </r>
  <r>
    <x v="148"/>
    <x v="17"/>
    <n v="85149.75"/>
    <n v="30000"/>
    <x v="182"/>
    <x v="0"/>
    <x v="148"/>
    <x v="0"/>
  </r>
  <r>
    <x v="148"/>
    <x v="17"/>
    <n v="0"/>
    <n v="50000"/>
    <x v="183"/>
    <x v="1"/>
    <x v="148"/>
    <x v="0"/>
  </r>
  <r>
    <x v="149"/>
    <x v="17"/>
    <n v="51471.839999999997"/>
    <n v="51400"/>
    <x v="184"/>
    <x v="1"/>
    <x v="149"/>
    <x v="0"/>
  </r>
  <r>
    <x v="150"/>
    <x v="17"/>
    <n v="50528.1"/>
    <n v="50500"/>
    <x v="185"/>
    <x v="3"/>
    <x v="150"/>
    <x v="0"/>
  </r>
  <r>
    <x v="151"/>
    <x v="17"/>
    <n v="44223.9"/>
    <n v="16000"/>
    <x v="186"/>
    <x v="0"/>
    <x v="151"/>
    <x v="1"/>
  </r>
  <r>
    <x v="151"/>
    <x v="17"/>
    <n v="0"/>
    <n v="30000"/>
    <x v="187"/>
    <x v="1"/>
    <x v="151"/>
    <x v="1"/>
  </r>
  <r>
    <x v="138"/>
    <x v="17"/>
    <n v="49365.4"/>
    <n v="50000"/>
    <x v="188"/>
    <x v="3"/>
    <x v="138"/>
    <x v="2"/>
  </r>
  <r>
    <x v="152"/>
    <x v="17"/>
    <n v="152912"/>
    <n v="18000"/>
    <x v="189"/>
    <x v="0"/>
    <x v="152"/>
    <x v="2"/>
  </r>
  <r>
    <x v="35"/>
    <x v="17"/>
    <n v="0"/>
    <n v="120000"/>
    <x v="190"/>
    <x v="3"/>
    <x v="35"/>
    <x v="3"/>
  </r>
  <r>
    <x v="153"/>
    <x v="17"/>
    <n v="20944"/>
    <n v="25000"/>
    <x v="191"/>
    <x v="1"/>
    <x v="153"/>
    <x v="3"/>
  </r>
  <r>
    <x v="154"/>
    <x v="18"/>
    <n v="54551.7"/>
    <n v="54500"/>
    <x v="192"/>
    <x v="1"/>
    <x v="154"/>
    <x v="0"/>
  </r>
  <r>
    <x v="155"/>
    <x v="18"/>
    <n v="137662.56"/>
    <n v="12000"/>
    <x v="193"/>
    <x v="0"/>
    <x v="155"/>
    <x v="0"/>
  </r>
  <r>
    <x v="156"/>
    <x v="18"/>
    <n v="0"/>
    <n v="120000"/>
    <x v="194"/>
    <x v="3"/>
    <x v="156"/>
    <x v="0"/>
  </r>
  <r>
    <x v="157"/>
    <x v="18"/>
    <n v="266597.69999999995"/>
    <n v="0"/>
    <x v="195"/>
    <x v="2"/>
    <x v="157"/>
    <x v="2"/>
  </r>
  <r>
    <x v="136"/>
    <x v="18"/>
    <n v="0"/>
    <n v="270000"/>
    <x v="196"/>
    <x v="3"/>
    <x v="136"/>
    <x v="2"/>
  </r>
  <r>
    <x v="158"/>
    <x v="19"/>
    <n v="21976.079999999998"/>
    <n v="20000"/>
    <x v="197"/>
    <x v="1"/>
    <x v="158"/>
    <x v="0"/>
  </r>
  <r>
    <x v="159"/>
    <x v="19"/>
    <n v="8833.02"/>
    <n v="8800"/>
    <x v="198"/>
    <x v="0"/>
    <x v="159"/>
    <x v="0"/>
  </r>
  <r>
    <x v="160"/>
    <x v="19"/>
    <n v="10692.359999999999"/>
    <n v="10500"/>
    <x v="199"/>
    <x v="1"/>
    <x v="160"/>
    <x v="0"/>
  </r>
  <r>
    <x v="161"/>
    <x v="19"/>
    <n v="10538.64"/>
    <n v="10000"/>
    <x v="200"/>
    <x v="0"/>
    <x v="161"/>
    <x v="0"/>
  </r>
  <r>
    <x v="162"/>
    <x v="19"/>
    <n v="17338.7"/>
    <n v="18000"/>
    <x v="201"/>
    <x v="0"/>
    <x v="162"/>
    <x v="1"/>
  </r>
  <r>
    <x v="163"/>
    <x v="20"/>
    <n v="7114.8"/>
    <n v="7000"/>
    <x v="202"/>
    <x v="0"/>
    <x v="163"/>
    <x v="0"/>
  </r>
  <r>
    <x v="164"/>
    <x v="20"/>
    <n v="4468.8"/>
    <n v="4500"/>
    <x v="203"/>
    <x v="0"/>
    <x v="164"/>
    <x v="0"/>
  </r>
  <r>
    <x v="165"/>
    <x v="20"/>
    <n v="8540.2799999999988"/>
    <n v="8500"/>
    <x v="204"/>
    <x v="1"/>
    <x v="165"/>
    <x v="0"/>
  </r>
  <r>
    <x v="166"/>
    <x v="20"/>
    <n v="11592"/>
    <n v="11000"/>
    <x v="205"/>
    <x v="1"/>
    <x v="166"/>
    <x v="0"/>
  </r>
  <r>
    <x v="167"/>
    <x v="20"/>
    <n v="7784.28"/>
    <n v="5000"/>
    <x v="206"/>
    <x v="0"/>
    <x v="167"/>
    <x v="0"/>
  </r>
  <r>
    <x v="168"/>
    <x v="20"/>
    <n v="3662.8199999999997"/>
    <n v="5000"/>
    <x v="207"/>
    <x v="0"/>
    <x v="168"/>
    <x v="0"/>
  </r>
  <r>
    <x v="131"/>
    <x v="20"/>
    <n v="4521.2999999999993"/>
    <n v="0"/>
    <x v="208"/>
    <x v="2"/>
    <x v="131"/>
    <x v="0"/>
  </r>
  <r>
    <x v="56"/>
    <x v="20"/>
    <n v="4081.8"/>
    <n v="5000"/>
    <x v="209"/>
    <x v="1"/>
    <x v="56"/>
    <x v="0"/>
  </r>
  <r>
    <x v="169"/>
    <x v="20"/>
    <n v="7539"/>
    <n v="8000"/>
    <x v="210"/>
    <x v="0"/>
    <x v="169"/>
    <x v="1"/>
  </r>
  <r>
    <x v="170"/>
    <x v="20"/>
    <n v="8022.3"/>
    <n v="10000"/>
    <x v="211"/>
    <x v="0"/>
    <x v="170"/>
    <x v="2"/>
  </r>
  <r>
    <x v="171"/>
    <x v="20"/>
    <n v="16784"/>
    <n v="18000"/>
    <x v="212"/>
    <x v="1"/>
    <x v="171"/>
    <x v="2"/>
  </r>
  <r>
    <x v="172"/>
    <x v="20"/>
    <n v="3301.8"/>
    <n v="5000"/>
    <x v="213"/>
    <x v="1"/>
    <x v="172"/>
    <x v="3"/>
  </r>
  <r>
    <x v="173"/>
    <x v="21"/>
    <n v="27730.079999999994"/>
    <n v="25000"/>
    <x v="214"/>
    <x v="1"/>
    <x v="173"/>
    <x v="0"/>
  </r>
  <r>
    <x v="174"/>
    <x v="21"/>
    <n v="27219.360000000001"/>
    <n v="20000"/>
    <x v="215"/>
    <x v="0"/>
    <x v="174"/>
    <x v="0"/>
  </r>
  <r>
    <x v="38"/>
    <x v="21"/>
    <n v="42462"/>
    <n v="12000"/>
    <x v="216"/>
    <x v="0"/>
    <x v="38"/>
    <x v="0"/>
  </r>
  <r>
    <x v="38"/>
    <x v="21"/>
    <n v="0"/>
    <n v="30000"/>
    <x v="217"/>
    <x v="1"/>
    <x v="38"/>
    <x v="0"/>
  </r>
  <r>
    <x v="175"/>
    <x v="21"/>
    <n v="42462"/>
    <n v="40000"/>
    <x v="218"/>
    <x v="1"/>
    <x v="175"/>
    <x v="0"/>
  </r>
  <r>
    <x v="4"/>
    <x v="21"/>
    <n v="27756.120000000003"/>
    <n v="38000"/>
    <x v="219"/>
    <x v="3"/>
    <x v="4"/>
    <x v="0"/>
  </r>
  <r>
    <x v="168"/>
    <x v="21"/>
    <n v="30381.119999999995"/>
    <n v="25000"/>
    <x v="220"/>
    <x v="1"/>
    <x v="168"/>
    <x v="0"/>
  </r>
  <r>
    <x v="176"/>
    <x v="21"/>
    <n v="27636.799999999999"/>
    <n v="28000"/>
    <x v="221"/>
    <x v="1"/>
    <x v="176"/>
    <x v="0"/>
  </r>
  <r>
    <x v="177"/>
    <x v="21"/>
    <n v="13888.800000000001"/>
    <n v="15000"/>
    <x v="222"/>
    <x v="0"/>
    <x v="177"/>
    <x v="1"/>
  </r>
  <r>
    <x v="153"/>
    <x v="21"/>
    <n v="31280.400000000001"/>
    <n v="20000"/>
    <x v="223"/>
    <x v="1"/>
    <x v="153"/>
    <x v="3"/>
  </r>
  <r>
    <x v="178"/>
    <x v="22"/>
    <n v="27421.379999999997"/>
    <n v="27400"/>
    <x v="224"/>
    <x v="0"/>
    <x v="178"/>
    <x v="0"/>
  </r>
  <r>
    <x v="179"/>
    <x v="22"/>
    <n v="9273.6"/>
    <n v="9000"/>
    <x v="225"/>
    <x v="1"/>
    <x v="179"/>
    <x v="0"/>
  </r>
  <r>
    <x v="180"/>
    <x v="22"/>
    <n v="1391.04"/>
    <n v="1400"/>
    <x v="226"/>
    <x v="0"/>
    <x v="180"/>
    <x v="0"/>
  </r>
  <r>
    <x v="181"/>
    <x v="22"/>
    <n v="30378.6"/>
    <n v="30000"/>
    <x v="227"/>
    <x v="1"/>
    <x v="181"/>
    <x v="0"/>
  </r>
  <r>
    <x v="182"/>
    <x v="22"/>
    <n v="31539.9"/>
    <n v="11000"/>
    <x v="228"/>
    <x v="0"/>
    <x v="182"/>
    <x v="0"/>
  </r>
  <r>
    <x v="182"/>
    <x v="22"/>
    <n v="0"/>
    <n v="20000"/>
    <x v="229"/>
    <x v="1"/>
    <x v="182"/>
    <x v="0"/>
  </r>
  <r>
    <x v="183"/>
    <x v="22"/>
    <n v="31539.9"/>
    <n v="18000"/>
    <x v="230"/>
    <x v="1"/>
    <x v="183"/>
    <x v="0"/>
  </r>
  <r>
    <x v="78"/>
    <x v="22"/>
    <n v="26258.399999999998"/>
    <n v="26000"/>
    <x v="231"/>
    <x v="1"/>
    <x v="78"/>
    <x v="0"/>
  </r>
  <r>
    <x v="184"/>
    <x v="22"/>
    <n v="5420.5199999999995"/>
    <n v="5500"/>
    <x v="232"/>
    <x v="0"/>
    <x v="184"/>
    <x v="0"/>
  </r>
  <r>
    <x v="185"/>
    <x v="22"/>
    <n v="21108.99"/>
    <n v="25000"/>
    <x v="233"/>
    <x v="0"/>
    <x v="185"/>
    <x v="0"/>
  </r>
  <r>
    <x v="64"/>
    <x v="22"/>
    <n v="35566.65"/>
    <n v="40000"/>
    <x v="234"/>
    <x v="3"/>
    <x v="64"/>
    <x v="0"/>
  </r>
  <r>
    <x v="81"/>
    <x v="22"/>
    <n v="33497.520000000004"/>
    <n v="12000"/>
    <x v="235"/>
    <x v="0"/>
    <x v="81"/>
    <x v="0"/>
  </r>
  <r>
    <x v="81"/>
    <x v="22"/>
    <n v="0"/>
    <n v="20000"/>
    <x v="236"/>
    <x v="3"/>
    <x v="81"/>
    <x v="0"/>
  </r>
  <r>
    <x v="186"/>
    <x v="22"/>
    <n v="20457.149999999998"/>
    <n v="20400"/>
    <x v="237"/>
    <x v="1"/>
    <x v="186"/>
    <x v="0"/>
  </r>
  <r>
    <x v="187"/>
    <x v="22"/>
    <n v="8255.52"/>
    <n v="8200"/>
    <x v="238"/>
    <x v="0"/>
    <x v="187"/>
    <x v="0"/>
  </r>
  <r>
    <x v="188"/>
    <x v="22"/>
    <n v="39767.279999999999"/>
    <n v="10000"/>
    <x v="239"/>
    <x v="0"/>
    <x v="188"/>
    <x v="0"/>
  </r>
  <r>
    <x v="188"/>
    <x v="22"/>
    <n v="0"/>
    <n v="30000"/>
    <x v="240"/>
    <x v="1"/>
    <x v="188"/>
    <x v="0"/>
  </r>
  <r>
    <x v="87"/>
    <x v="22"/>
    <n v="11080.439999999999"/>
    <n v="11000"/>
    <x v="241"/>
    <x v="0"/>
    <x v="87"/>
    <x v="0"/>
  </r>
  <r>
    <x v="189"/>
    <x v="22"/>
    <n v="31644.899999999998"/>
    <n v="8000"/>
    <x v="242"/>
    <x v="0"/>
    <x v="189"/>
    <x v="0"/>
  </r>
  <r>
    <x v="189"/>
    <x v="22"/>
    <n v="0"/>
    <n v="23000"/>
    <x v="243"/>
    <x v="1"/>
    <x v="189"/>
    <x v="0"/>
  </r>
  <r>
    <x v="154"/>
    <x v="22"/>
    <n v="35053.199999999997"/>
    <n v="35000"/>
    <x v="244"/>
    <x v="0"/>
    <x v="154"/>
    <x v="0"/>
  </r>
  <r>
    <x v="190"/>
    <x v="22"/>
    <n v="24502.799999999999"/>
    <n v="25000"/>
    <x v="245"/>
    <x v="1"/>
    <x v="190"/>
    <x v="0"/>
  </r>
  <r>
    <x v="89"/>
    <x v="22"/>
    <n v="68613.509999999995"/>
    <n v="8000"/>
    <x v="246"/>
    <x v="0"/>
    <x v="89"/>
    <x v="0"/>
  </r>
  <r>
    <x v="191"/>
    <x v="22"/>
    <n v="0"/>
    <n v="55000"/>
    <x v="247"/>
    <x v="3"/>
    <x v="191"/>
    <x v="0"/>
  </r>
  <r>
    <x v="192"/>
    <x v="22"/>
    <n v="23448.705000000002"/>
    <n v="33000"/>
    <x v="248"/>
    <x v="1"/>
    <x v="192"/>
    <x v="0"/>
  </r>
  <r>
    <x v="193"/>
    <x v="22"/>
    <n v="41459.460000000006"/>
    <n v="10000"/>
    <x v="249"/>
    <x v="0"/>
    <x v="193"/>
    <x v="0"/>
  </r>
  <r>
    <x v="193"/>
    <x v="22"/>
    <n v="0"/>
    <n v="30000"/>
    <x v="250"/>
    <x v="1"/>
    <x v="193"/>
    <x v="0"/>
  </r>
  <r>
    <x v="5"/>
    <x v="22"/>
    <n v="13374.899999999998"/>
    <n v="13300"/>
    <x v="251"/>
    <x v="0"/>
    <x v="5"/>
    <x v="0"/>
  </r>
  <r>
    <x v="194"/>
    <x v="22"/>
    <n v="61716.899999999994"/>
    <n v="7000"/>
    <x v="252"/>
    <x v="0"/>
    <x v="194"/>
    <x v="0"/>
  </r>
  <r>
    <x v="127"/>
    <x v="22"/>
    <n v="0"/>
    <n v="55000"/>
    <x v="253"/>
    <x v="3"/>
    <x v="127"/>
    <x v="0"/>
  </r>
  <r>
    <x v="195"/>
    <x v="22"/>
    <n v="7643.16"/>
    <n v="7600"/>
    <x v="254"/>
    <x v="0"/>
    <x v="195"/>
    <x v="0"/>
  </r>
  <r>
    <x v="36"/>
    <x v="22"/>
    <n v="43999.62"/>
    <n v="44000"/>
    <x v="255"/>
    <x v="1"/>
    <x v="36"/>
    <x v="0"/>
  </r>
  <r>
    <x v="196"/>
    <x v="22"/>
    <n v="30059.399999999998"/>
    <n v="30000"/>
    <x v="256"/>
    <x v="0"/>
    <x v="196"/>
    <x v="0"/>
  </r>
  <r>
    <x v="69"/>
    <x v="22"/>
    <n v="9563.4"/>
    <n v="9500"/>
    <x v="257"/>
    <x v="1"/>
    <x v="69"/>
    <x v="0"/>
  </r>
  <r>
    <x v="11"/>
    <x v="22"/>
    <n v="13025.880000000001"/>
    <n v="12000"/>
    <x v="258"/>
    <x v="1"/>
    <x v="11"/>
    <x v="0"/>
  </r>
  <r>
    <x v="197"/>
    <x v="22"/>
    <n v="43093.400000000009"/>
    <n v="3000"/>
    <x v="259"/>
    <x v="0"/>
    <x v="197"/>
    <x v="0"/>
  </r>
  <r>
    <x v="197"/>
    <x v="22"/>
    <n v="0"/>
    <n v="35000"/>
    <x v="260"/>
    <x v="1"/>
    <x v="197"/>
    <x v="0"/>
  </r>
  <r>
    <x v="50"/>
    <x v="22"/>
    <n v="25371.05"/>
    <n v="25300"/>
    <x v="261"/>
    <x v="1"/>
    <x v="50"/>
    <x v="0"/>
  </r>
  <r>
    <x v="198"/>
    <x v="22"/>
    <n v="38007.800000000003"/>
    <n v="25000"/>
    <x v="262"/>
    <x v="1"/>
    <x v="198"/>
    <x v="0"/>
  </r>
  <r>
    <x v="102"/>
    <x v="22"/>
    <n v="35166.6"/>
    <n v="15000"/>
    <x v="263"/>
    <x v="0"/>
    <x v="102"/>
    <x v="0"/>
  </r>
  <r>
    <x v="103"/>
    <x v="22"/>
    <n v="32482.500000000007"/>
    <n v="22000"/>
    <x v="264"/>
    <x v="1"/>
    <x v="103"/>
    <x v="0"/>
  </r>
  <r>
    <x v="199"/>
    <x v="22"/>
    <n v="55860"/>
    <n v="20000"/>
    <x v="265"/>
    <x v="0"/>
    <x v="199"/>
    <x v="0"/>
  </r>
  <r>
    <x v="13"/>
    <x v="22"/>
    <n v="0"/>
    <n v="90000"/>
    <x v="266"/>
    <x v="3"/>
    <x v="13"/>
    <x v="0"/>
  </r>
  <r>
    <x v="21"/>
    <x v="22"/>
    <n v="7746.9000000000015"/>
    <n v="7500"/>
    <x v="267"/>
    <x v="1"/>
    <x v="21"/>
    <x v="1"/>
  </r>
  <r>
    <x v="200"/>
    <x v="22"/>
    <n v="45848"/>
    <n v="45000"/>
    <x v="268"/>
    <x v="1"/>
    <x v="200"/>
    <x v="1"/>
  </r>
  <r>
    <x v="23"/>
    <x v="22"/>
    <n v="11734.6"/>
    <n v="10000"/>
    <x v="269"/>
    <x v="0"/>
    <x v="23"/>
    <x v="1"/>
  </r>
  <r>
    <x v="201"/>
    <x v="22"/>
    <n v="31687.200000000001"/>
    <n v="10000"/>
    <x v="270"/>
    <x v="0"/>
    <x v="201"/>
    <x v="1"/>
  </r>
  <r>
    <x v="201"/>
    <x v="22"/>
    <n v="0"/>
    <n v="20000"/>
    <x v="271"/>
    <x v="1"/>
    <x v="201"/>
    <x v="1"/>
  </r>
  <r>
    <x v="202"/>
    <x v="22"/>
    <n v="59988.800000000003"/>
    <n v="2000"/>
    <x v="272"/>
    <x v="0"/>
    <x v="202"/>
    <x v="2"/>
  </r>
  <r>
    <x v="202"/>
    <x v="22"/>
    <n v="0"/>
    <n v="46000"/>
    <x v="273"/>
    <x v="3"/>
    <x v="202"/>
    <x v="2"/>
  </r>
  <r>
    <x v="72"/>
    <x v="22"/>
    <n v="36133.199999999997"/>
    <n v="40000"/>
    <x v="274"/>
    <x v="1"/>
    <x v="72"/>
    <x v="2"/>
  </r>
  <r>
    <x v="108"/>
    <x v="22"/>
    <n v="27655.200000000001"/>
    <n v="25000"/>
    <x v="275"/>
    <x v="1"/>
    <x v="108"/>
    <x v="2"/>
  </r>
  <r>
    <x v="203"/>
    <x v="22"/>
    <n v="42034.2"/>
    <n v="42000"/>
    <x v="276"/>
    <x v="0"/>
    <x v="203"/>
    <x v="2"/>
  </r>
  <r>
    <x v="111"/>
    <x v="22"/>
    <n v="16195.2"/>
    <n v="16000"/>
    <x v="277"/>
    <x v="0"/>
    <x v="111"/>
    <x v="3"/>
  </r>
  <r>
    <x v="204"/>
    <x v="22"/>
    <n v="53447.6"/>
    <n v="62000"/>
    <x v="278"/>
    <x v="1"/>
    <x v="204"/>
    <x v="3"/>
  </r>
  <r>
    <x v="19"/>
    <x v="22"/>
    <n v="13441.8"/>
    <n v="12000"/>
    <x v="279"/>
    <x v="1"/>
    <x v="19"/>
    <x v="3"/>
  </r>
  <r>
    <x v="172"/>
    <x v="22"/>
    <n v="45848"/>
    <n v="6000"/>
    <x v="280"/>
    <x v="0"/>
    <x v="172"/>
    <x v="3"/>
  </r>
  <r>
    <x v="153"/>
    <x v="22"/>
    <n v="0"/>
    <n v="40000"/>
    <x v="281"/>
    <x v="3"/>
    <x v="153"/>
    <x v="3"/>
  </r>
  <r>
    <x v="205"/>
    <x v="23"/>
    <n v="6666.24"/>
    <n v="0"/>
    <x v="282"/>
    <x v="2"/>
    <x v="205"/>
    <x v="0"/>
  </r>
  <r>
    <x v="180"/>
    <x v="23"/>
    <n v="29287.230000000003"/>
    <n v="25000"/>
    <x v="283"/>
    <x v="1"/>
    <x v="180"/>
    <x v="0"/>
  </r>
  <r>
    <x v="206"/>
    <x v="23"/>
    <n v="7855.68"/>
    <n v="8000"/>
    <x v="284"/>
    <x v="0"/>
    <x v="206"/>
    <x v="0"/>
  </r>
  <r>
    <x v="207"/>
    <x v="23"/>
    <n v="3357.9"/>
    <n v="3350"/>
    <x v="285"/>
    <x v="0"/>
    <x v="207"/>
    <x v="0"/>
  </r>
  <r>
    <x v="208"/>
    <x v="23"/>
    <n v="10775.52"/>
    <n v="10500"/>
    <x v="286"/>
    <x v="0"/>
    <x v="208"/>
    <x v="0"/>
  </r>
  <r>
    <x v="209"/>
    <x v="23"/>
    <n v="10522.05"/>
    <n v="10500"/>
    <x v="287"/>
    <x v="0"/>
    <x v="209"/>
    <x v="0"/>
  </r>
  <r>
    <x v="210"/>
    <x v="23"/>
    <n v="11272.8"/>
    <n v="8000"/>
    <x v="288"/>
    <x v="0"/>
    <x v="210"/>
    <x v="0"/>
  </r>
  <r>
    <x v="211"/>
    <x v="23"/>
    <n v="5409.6"/>
    <n v="5000"/>
    <x v="289"/>
    <x v="1"/>
    <x v="211"/>
    <x v="0"/>
  </r>
  <r>
    <x v="212"/>
    <x v="23"/>
    <n v="13374.899999999998"/>
    <n v="13000"/>
    <x v="290"/>
    <x v="1"/>
    <x v="212"/>
    <x v="0"/>
  </r>
  <r>
    <x v="213"/>
    <x v="23"/>
    <n v="19385.73"/>
    <n v="19300"/>
    <x v="291"/>
    <x v="1"/>
    <x v="213"/>
    <x v="0"/>
  </r>
  <r>
    <x v="166"/>
    <x v="23"/>
    <n v="7916.16"/>
    <n v="7800"/>
    <x v="292"/>
    <x v="0"/>
    <x v="166"/>
    <x v="0"/>
  </r>
  <r>
    <x v="214"/>
    <x v="23"/>
    <n v="12346.32"/>
    <n v="15000"/>
    <x v="293"/>
    <x v="1"/>
    <x v="214"/>
    <x v="0"/>
  </r>
  <r>
    <x v="215"/>
    <x v="23"/>
    <n v="7916.16"/>
    <n v="8000"/>
    <x v="294"/>
    <x v="0"/>
    <x v="215"/>
    <x v="0"/>
  </r>
  <r>
    <x v="216"/>
    <x v="23"/>
    <n v="29413.439999999999"/>
    <n v="5000"/>
    <x v="295"/>
    <x v="0"/>
    <x v="216"/>
    <x v="0"/>
  </r>
  <r>
    <x v="216"/>
    <x v="23"/>
    <n v="0"/>
    <n v="30000"/>
    <x v="296"/>
    <x v="1"/>
    <x v="216"/>
    <x v="0"/>
  </r>
  <r>
    <x v="217"/>
    <x v="23"/>
    <n v="13012.02"/>
    <n v="13000"/>
    <x v="297"/>
    <x v="0"/>
    <x v="217"/>
    <x v="0"/>
  </r>
  <r>
    <x v="218"/>
    <x v="23"/>
    <n v="48614.159999999996"/>
    <n v="13000"/>
    <x v="298"/>
    <x v="0"/>
    <x v="218"/>
    <x v="0"/>
  </r>
  <r>
    <x v="218"/>
    <x v="23"/>
    <n v="0"/>
    <n v="25000"/>
    <x v="299"/>
    <x v="1"/>
    <x v="218"/>
    <x v="0"/>
  </r>
  <r>
    <x v="219"/>
    <x v="23"/>
    <n v="29413.439999999999"/>
    <n v="30000"/>
    <x v="300"/>
    <x v="1"/>
    <x v="219"/>
    <x v="0"/>
  </r>
  <r>
    <x v="84"/>
    <x v="23"/>
    <n v="21200.76"/>
    <n v="21200"/>
    <x v="301"/>
    <x v="0"/>
    <x v="84"/>
    <x v="0"/>
  </r>
  <r>
    <x v="220"/>
    <x v="23"/>
    <n v="25676.280000000002"/>
    <n v="11600"/>
    <x v="302"/>
    <x v="0"/>
    <x v="220"/>
    <x v="0"/>
  </r>
  <r>
    <x v="220"/>
    <x v="23"/>
    <n v="0"/>
    <n v="25000"/>
    <x v="303"/>
    <x v="1"/>
    <x v="220"/>
    <x v="0"/>
  </r>
  <r>
    <x v="221"/>
    <x v="23"/>
    <n v="26883.360000000001"/>
    <n v="26800"/>
    <x v="304"/>
    <x v="1"/>
    <x v="221"/>
    <x v="0"/>
  </r>
  <r>
    <x v="124"/>
    <x v="23"/>
    <n v="3951.36"/>
    <n v="3950"/>
    <x v="305"/>
    <x v="0"/>
    <x v="124"/>
    <x v="0"/>
  </r>
  <r>
    <x v="66"/>
    <x v="23"/>
    <n v="21315"/>
    <n v="20000"/>
    <x v="306"/>
    <x v="0"/>
    <x v="66"/>
    <x v="0"/>
  </r>
  <r>
    <x v="222"/>
    <x v="23"/>
    <n v="48383.369999999995"/>
    <n v="6500"/>
    <x v="307"/>
    <x v="0"/>
    <x v="222"/>
    <x v="0"/>
  </r>
  <r>
    <x v="222"/>
    <x v="23"/>
    <n v="0"/>
    <n v="45000"/>
    <x v="308"/>
    <x v="1"/>
    <x v="222"/>
    <x v="0"/>
  </r>
  <r>
    <x v="223"/>
    <x v="23"/>
    <n v="6829.6200000000008"/>
    <n v="6800"/>
    <x v="309"/>
    <x v="0"/>
    <x v="223"/>
    <x v="0"/>
  </r>
  <r>
    <x v="224"/>
    <x v="23"/>
    <n v="13425.09"/>
    <n v="15000"/>
    <x v="310"/>
    <x v="1"/>
    <x v="224"/>
    <x v="0"/>
  </r>
  <r>
    <x v="225"/>
    <x v="23"/>
    <n v="10684.8"/>
    <n v="10500"/>
    <x v="311"/>
    <x v="0"/>
    <x v="225"/>
    <x v="0"/>
  </r>
  <r>
    <x v="167"/>
    <x v="23"/>
    <n v="12433.679999999998"/>
    <n v="12400"/>
    <x v="312"/>
    <x v="0"/>
    <x v="167"/>
    <x v="0"/>
  </r>
  <r>
    <x v="189"/>
    <x v="23"/>
    <n v="9078.2999999999993"/>
    <n v="9000"/>
    <x v="313"/>
    <x v="0"/>
    <x v="189"/>
    <x v="0"/>
  </r>
  <r>
    <x v="190"/>
    <x v="23"/>
    <n v="7916.16"/>
    <n v="8000"/>
    <x v="314"/>
    <x v="0"/>
    <x v="190"/>
    <x v="0"/>
  </r>
  <r>
    <x v="88"/>
    <x v="23"/>
    <n v="1391.04"/>
    <n v="1400"/>
    <x v="315"/>
    <x v="0"/>
    <x v="88"/>
    <x v="0"/>
  </r>
  <r>
    <x v="226"/>
    <x v="23"/>
    <n v="36874.53"/>
    <n v="32000"/>
    <x v="316"/>
    <x v="1"/>
    <x v="226"/>
    <x v="0"/>
  </r>
  <r>
    <x v="227"/>
    <x v="23"/>
    <n v="4072.3200000000006"/>
    <n v="4000"/>
    <x v="317"/>
    <x v="0"/>
    <x v="227"/>
    <x v="0"/>
  </r>
  <r>
    <x v="228"/>
    <x v="23"/>
    <n v="33342.959999999999"/>
    <n v="33300"/>
    <x v="318"/>
    <x v="1"/>
    <x v="228"/>
    <x v="0"/>
  </r>
  <r>
    <x v="118"/>
    <x v="23"/>
    <n v="10014.48"/>
    <n v="10000"/>
    <x v="319"/>
    <x v="1"/>
    <x v="118"/>
    <x v="0"/>
  </r>
  <r>
    <x v="5"/>
    <x v="23"/>
    <n v="26258.399999999998"/>
    <n v="28000"/>
    <x v="320"/>
    <x v="1"/>
    <x v="5"/>
    <x v="0"/>
  </r>
  <r>
    <x v="127"/>
    <x v="23"/>
    <n v="7916.16"/>
    <n v="10000"/>
    <x v="321"/>
    <x v="1"/>
    <x v="127"/>
    <x v="0"/>
  </r>
  <r>
    <x v="229"/>
    <x v="23"/>
    <n v="7532.2799999999988"/>
    <n v="0"/>
    <x v="322"/>
    <x v="2"/>
    <x v="229"/>
    <x v="0"/>
  </r>
  <r>
    <x v="156"/>
    <x v="23"/>
    <n v="48614.159999999996"/>
    <n v="12000"/>
    <x v="323"/>
    <x v="0"/>
    <x v="156"/>
    <x v="0"/>
  </r>
  <r>
    <x v="156"/>
    <x v="23"/>
    <n v="0"/>
    <n v="35000"/>
    <x v="324"/>
    <x v="1"/>
    <x v="156"/>
    <x v="0"/>
  </r>
  <r>
    <x v="8"/>
    <x v="23"/>
    <n v="6950.16"/>
    <n v="7000"/>
    <x v="325"/>
    <x v="0"/>
    <x v="8"/>
    <x v="0"/>
  </r>
  <r>
    <x v="97"/>
    <x v="23"/>
    <n v="48518.399999999994"/>
    <n v="48500"/>
    <x v="326"/>
    <x v="1"/>
    <x v="97"/>
    <x v="0"/>
  </r>
  <r>
    <x v="230"/>
    <x v="23"/>
    <n v="8454.5999999999985"/>
    <n v="8400"/>
    <x v="327"/>
    <x v="0"/>
    <x v="230"/>
    <x v="0"/>
  </r>
  <r>
    <x v="231"/>
    <x v="23"/>
    <n v="21876.600000000002"/>
    <n v="21800"/>
    <x v="328"/>
    <x v="0"/>
    <x v="231"/>
    <x v="0"/>
  </r>
  <r>
    <x v="232"/>
    <x v="23"/>
    <n v="3057.6"/>
    <n v="3050"/>
    <x v="329"/>
    <x v="0"/>
    <x v="232"/>
    <x v="0"/>
  </r>
  <r>
    <x v="233"/>
    <x v="23"/>
    <n v="13912.5"/>
    <n v="15000"/>
    <x v="330"/>
    <x v="1"/>
    <x v="233"/>
    <x v="0"/>
  </r>
  <r>
    <x v="234"/>
    <x v="23"/>
    <n v="3096.8"/>
    <n v="3100"/>
    <x v="331"/>
    <x v="0"/>
    <x v="234"/>
    <x v="0"/>
  </r>
  <r>
    <x v="104"/>
    <x v="23"/>
    <n v="1436.3999999999999"/>
    <n v="1436"/>
    <x v="332"/>
    <x v="1"/>
    <x v="104"/>
    <x v="0"/>
  </r>
  <r>
    <x v="235"/>
    <x v="23"/>
    <n v="40818.399999999994"/>
    <n v="40000"/>
    <x v="333"/>
    <x v="3"/>
    <x v="235"/>
    <x v="0"/>
  </r>
  <r>
    <x v="132"/>
    <x v="23"/>
    <n v="8160.8"/>
    <n v="8000"/>
    <x v="334"/>
    <x v="0"/>
    <x v="132"/>
    <x v="0"/>
  </r>
  <r>
    <x v="106"/>
    <x v="23"/>
    <n v="23504"/>
    <n v="28000"/>
    <x v="335"/>
    <x v="1"/>
    <x v="106"/>
    <x v="0"/>
  </r>
  <r>
    <x v="236"/>
    <x v="23"/>
    <n v="17968"/>
    <n v="15000"/>
    <x v="336"/>
    <x v="0"/>
    <x v="236"/>
    <x v="0"/>
  </r>
  <r>
    <x v="133"/>
    <x v="23"/>
    <n v="8357.4"/>
    <n v="8300"/>
    <x v="337"/>
    <x v="0"/>
    <x v="133"/>
    <x v="0"/>
  </r>
  <r>
    <x v="15"/>
    <x v="23"/>
    <n v="12165"/>
    <n v="12000"/>
    <x v="338"/>
    <x v="1"/>
    <x v="15"/>
    <x v="1"/>
  </r>
  <r>
    <x v="237"/>
    <x v="23"/>
    <n v="10839.3"/>
    <n v="10000"/>
    <x v="339"/>
    <x v="1"/>
    <x v="237"/>
    <x v="1"/>
  </r>
  <r>
    <x v="238"/>
    <x v="23"/>
    <n v="9497.2000000000007"/>
    <n v="13000"/>
    <x v="340"/>
    <x v="1"/>
    <x v="238"/>
    <x v="1"/>
  </r>
  <r>
    <x v="239"/>
    <x v="23"/>
    <n v="11626"/>
    <n v="11600"/>
    <x v="341"/>
    <x v="0"/>
    <x v="239"/>
    <x v="1"/>
  </r>
  <r>
    <x v="157"/>
    <x v="23"/>
    <n v="17606.399999999998"/>
    <n v="14000"/>
    <x v="342"/>
    <x v="1"/>
    <x v="157"/>
    <x v="2"/>
  </r>
  <r>
    <x v="147"/>
    <x v="23"/>
    <n v="4788"/>
    <n v="8300"/>
    <x v="343"/>
    <x v="1"/>
    <x v="147"/>
    <x v="2"/>
  </r>
  <r>
    <x v="240"/>
    <x v="23"/>
    <n v="7036"/>
    <n v="7000"/>
    <x v="344"/>
    <x v="0"/>
    <x v="240"/>
    <x v="2"/>
  </r>
  <r>
    <x v="170"/>
    <x v="23"/>
    <n v="13776.800000000001"/>
    <n v="13500"/>
    <x v="345"/>
    <x v="0"/>
    <x v="170"/>
    <x v="2"/>
  </r>
  <r>
    <x v="241"/>
    <x v="23"/>
    <n v="22549.05"/>
    <n v="19000"/>
    <x v="346"/>
    <x v="1"/>
    <x v="241"/>
    <x v="2"/>
  </r>
  <r>
    <x v="110"/>
    <x v="23"/>
    <n v="7904"/>
    <n v="6800"/>
    <x v="347"/>
    <x v="0"/>
    <x v="110"/>
    <x v="2"/>
  </r>
  <r>
    <x v="152"/>
    <x v="23"/>
    <n v="44952.800000000003"/>
    <n v="3000"/>
    <x v="348"/>
    <x v="0"/>
    <x v="152"/>
    <x v="2"/>
  </r>
  <r>
    <x v="152"/>
    <x v="23"/>
    <n v="0"/>
    <n v="40000"/>
    <x v="349"/>
    <x v="3"/>
    <x v="152"/>
    <x v="2"/>
  </r>
  <r>
    <x v="111"/>
    <x v="23"/>
    <n v="4650.5999999999995"/>
    <n v="4500"/>
    <x v="350"/>
    <x v="0"/>
    <x v="111"/>
    <x v="3"/>
  </r>
  <r>
    <x v="242"/>
    <x v="23"/>
    <n v="7746.9000000000015"/>
    <n v="8000"/>
    <x v="351"/>
    <x v="1"/>
    <x v="242"/>
    <x v="3"/>
  </r>
  <r>
    <x v="243"/>
    <x v="23"/>
    <n v="16737.600000000002"/>
    <n v="15000"/>
    <x v="352"/>
    <x v="1"/>
    <x v="243"/>
    <x v="3"/>
  </r>
  <r>
    <x v="61"/>
    <x v="23"/>
    <n v="43740"/>
    <n v="46000"/>
    <x v="353"/>
    <x v="1"/>
    <x v="61"/>
    <x v="3"/>
  </r>
  <r>
    <x v="244"/>
    <x v="23"/>
    <n v="9114"/>
    <n v="14000"/>
    <x v="354"/>
    <x v="0"/>
    <x v="244"/>
    <x v="3"/>
  </r>
  <r>
    <x v="154"/>
    <x v="24"/>
    <n v="75885.600000000006"/>
    <n v="30000"/>
    <x v="355"/>
    <x v="1"/>
    <x v="154"/>
    <x v="0"/>
  </r>
  <r>
    <x v="245"/>
    <x v="24"/>
    <n v="0"/>
    <n v="45000"/>
    <x v="356"/>
    <x v="3"/>
    <x v="245"/>
    <x v="0"/>
  </r>
  <r>
    <x v="149"/>
    <x v="24"/>
    <n v="77257.949999999983"/>
    <n v="20000"/>
    <x v="357"/>
    <x v="0"/>
    <x v="149"/>
    <x v="0"/>
  </r>
  <r>
    <x v="229"/>
    <x v="24"/>
    <n v="0"/>
    <n v="56000"/>
    <x v="358"/>
    <x v="3"/>
    <x v="229"/>
    <x v="0"/>
  </r>
  <r>
    <x v="60"/>
    <x v="25"/>
    <n v="47478"/>
    <n v="45000"/>
    <x v="359"/>
    <x v="1"/>
    <x v="60"/>
    <x v="2"/>
  </r>
  <r>
    <x v="246"/>
    <x v="25"/>
    <n v="118496"/>
    <n v="8000"/>
    <x v="360"/>
    <x v="0"/>
    <x v="246"/>
    <x v="3"/>
  </r>
  <r>
    <x v="35"/>
    <x v="25"/>
    <n v="0"/>
    <n v="100000"/>
    <x v="361"/>
    <x v="3"/>
    <x v="35"/>
    <x v="3"/>
  </r>
  <r>
    <x v="247"/>
    <x v="25"/>
    <n v="62248"/>
    <n v="50000"/>
    <x v="362"/>
    <x v="1"/>
    <x v="247"/>
    <x v="3"/>
  </r>
  <r>
    <x v="25"/>
    <x v="26"/>
    <n v="26409.599999999999"/>
    <n v="26400"/>
    <x v="363"/>
    <x v="3"/>
    <x v="25"/>
    <x v="2"/>
  </r>
  <r>
    <x v="248"/>
    <x v="27"/>
    <n v="4483.5"/>
    <n v="4480"/>
    <x v="364"/>
    <x v="0"/>
    <x v="248"/>
    <x v="0"/>
  </r>
  <r>
    <x v="203"/>
    <x v="27"/>
    <n v="5349.0500000000011"/>
    <n v="5300"/>
    <x v="365"/>
    <x v="0"/>
    <x v="203"/>
    <x v="2"/>
  </r>
  <r>
    <x v="249"/>
    <x v="28"/>
    <n v="41014.26"/>
    <n v="41000"/>
    <x v="366"/>
    <x v="0"/>
    <x v="249"/>
    <x v="0"/>
  </r>
  <r>
    <x v="7"/>
    <x v="28"/>
    <n v="20433"/>
    <n v="20000"/>
    <x v="367"/>
    <x v="1"/>
    <x v="7"/>
    <x v="0"/>
  </r>
  <r>
    <x v="250"/>
    <x v="29"/>
    <n v="7761.6"/>
    <n v="7500"/>
    <x v="368"/>
    <x v="1"/>
    <x v="250"/>
    <x v="0"/>
  </r>
  <r>
    <x v="251"/>
    <x v="29"/>
    <n v="5674.2"/>
    <n v="5500"/>
    <x v="369"/>
    <x v="0"/>
    <x v="251"/>
    <x v="2"/>
  </r>
  <r>
    <x v="252"/>
    <x v="30"/>
    <n v="31700.129999999997"/>
    <n v="10000"/>
    <x v="370"/>
    <x v="0"/>
    <x v="252"/>
    <x v="0"/>
  </r>
  <r>
    <x v="252"/>
    <x v="30"/>
    <n v="0"/>
    <n v="20000"/>
    <x v="371"/>
    <x v="1"/>
    <x v="252"/>
    <x v="0"/>
  </r>
  <r>
    <x v="187"/>
    <x v="31"/>
    <n v="13944"/>
    <n v="13944"/>
    <x v="19"/>
    <x v="1"/>
    <x v="187"/>
    <x v="0"/>
  </r>
  <r>
    <x v="253"/>
    <x v="31"/>
    <n v="11766.719999999998"/>
    <n v="11700"/>
    <x v="372"/>
    <x v="0"/>
    <x v="253"/>
    <x v="0"/>
  </r>
  <r>
    <x v="254"/>
    <x v="31"/>
    <n v="12844.8"/>
    <n v="12800"/>
    <x v="373"/>
    <x v="1"/>
    <x v="254"/>
    <x v="2"/>
  </r>
  <r>
    <x v="255"/>
    <x v="32"/>
    <n v="53621.820000000007"/>
    <n v="20000"/>
    <x v="374"/>
    <x v="0"/>
    <x v="255"/>
    <x v="0"/>
  </r>
  <r>
    <x v="215"/>
    <x v="32"/>
    <n v="0"/>
    <n v="32000"/>
    <x v="375"/>
    <x v="1"/>
    <x v="215"/>
    <x v="0"/>
  </r>
  <r>
    <x v="256"/>
    <x v="32"/>
    <n v="20400.05"/>
    <n v="20400"/>
    <x v="376"/>
    <x v="1"/>
    <x v="256"/>
    <x v="0"/>
  </r>
  <r>
    <x v="257"/>
    <x v="32"/>
    <n v="24902.799999999999"/>
    <n v="24500"/>
    <x v="377"/>
    <x v="0"/>
    <x v="257"/>
    <x v="1"/>
  </r>
  <r>
    <x v="258"/>
    <x v="32"/>
    <n v="61800.4"/>
    <n v="10000"/>
    <x v="378"/>
    <x v="0"/>
    <x v="258"/>
    <x v="3"/>
  </r>
  <r>
    <x v="258"/>
    <x v="32"/>
    <n v="0"/>
    <n v="45000"/>
    <x v="379"/>
    <x v="1"/>
    <x v="258"/>
    <x v="3"/>
  </r>
  <r>
    <x v="259"/>
    <x v="33"/>
    <n v="26334"/>
    <n v="25000"/>
    <x v="380"/>
    <x v="1"/>
    <x v="259"/>
    <x v="0"/>
  </r>
  <r>
    <x v="106"/>
    <x v="33"/>
    <n v="5712"/>
    <n v="5700"/>
    <x v="381"/>
    <x v="0"/>
    <x v="106"/>
    <x v="0"/>
  </r>
  <r>
    <x v="169"/>
    <x v="33"/>
    <n v="7571.5"/>
    <n v="7500"/>
    <x v="382"/>
    <x v="0"/>
    <x v="169"/>
    <x v="1"/>
  </r>
  <r>
    <x v="260"/>
    <x v="34"/>
    <n v="4262.58"/>
    <n v="4262"/>
    <x v="383"/>
    <x v="0"/>
    <x v="260"/>
    <x v="0"/>
  </r>
  <r>
    <x v="32"/>
    <x v="34"/>
    <n v="4262.58"/>
    <n v="4262"/>
    <x v="384"/>
    <x v="0"/>
    <x v="32"/>
    <x v="0"/>
  </r>
  <r>
    <x v="241"/>
    <x v="34"/>
    <n v="4391.8500000000004"/>
    <n v="4200"/>
    <x v="385"/>
    <x v="1"/>
    <x v="241"/>
    <x v="2"/>
  </r>
  <r>
    <x v="135"/>
    <x v="35"/>
    <n v="35525.699999999997"/>
    <n v="35500"/>
    <x v="386"/>
    <x v="1"/>
    <x v="135"/>
    <x v="1"/>
  </r>
  <r>
    <x v="171"/>
    <x v="35"/>
    <n v="147994.4"/>
    <n v="17000"/>
    <x v="387"/>
    <x v="0"/>
    <x v="171"/>
    <x v="2"/>
  </r>
  <r>
    <x v="152"/>
    <x v="35"/>
    <n v="0"/>
    <n v="130000"/>
    <x v="388"/>
    <x v="3"/>
    <x v="152"/>
    <x v="2"/>
  </r>
  <r>
    <x v="26"/>
    <x v="35"/>
    <n v="77230.099999999991"/>
    <n v="7000"/>
    <x v="389"/>
    <x v="0"/>
    <x v="26"/>
    <x v="3"/>
  </r>
  <r>
    <x v="243"/>
    <x v="35"/>
    <n v="0"/>
    <n v="70000"/>
    <x v="390"/>
    <x v="1"/>
    <x v="243"/>
    <x v="3"/>
  </r>
  <r>
    <x v="261"/>
    <x v="36"/>
    <n v="50771.280000000006"/>
    <n v="50500"/>
    <x v="391"/>
    <x v="1"/>
    <x v="261"/>
    <x v="0"/>
  </r>
  <r>
    <x v="218"/>
    <x v="36"/>
    <n v="41223"/>
    <n v="10000"/>
    <x v="392"/>
    <x v="0"/>
    <x v="218"/>
    <x v="0"/>
  </r>
  <r>
    <x v="218"/>
    <x v="36"/>
    <n v="0"/>
    <n v="30000"/>
    <x v="393"/>
    <x v="1"/>
    <x v="218"/>
    <x v="0"/>
  </r>
  <r>
    <x v="262"/>
    <x v="36"/>
    <n v="31325.7"/>
    <n v="31325"/>
    <x v="394"/>
    <x v="1"/>
    <x v="262"/>
    <x v="0"/>
  </r>
  <r>
    <x v="263"/>
    <x v="36"/>
    <n v="81608.099999999991"/>
    <n v="11600"/>
    <x v="395"/>
    <x v="0"/>
    <x v="263"/>
    <x v="0"/>
  </r>
  <r>
    <x v="264"/>
    <x v="36"/>
    <n v="0"/>
    <n v="70000"/>
    <x v="396"/>
    <x v="3"/>
    <x v="264"/>
    <x v="0"/>
  </r>
  <r>
    <x v="265"/>
    <x v="36"/>
    <n v="20690.88"/>
    <n v="20500"/>
    <x v="397"/>
    <x v="0"/>
    <x v="265"/>
    <x v="0"/>
  </r>
  <r>
    <x v="191"/>
    <x v="36"/>
    <n v="71208.06"/>
    <n v="7000"/>
    <x v="398"/>
    <x v="0"/>
    <x v="191"/>
    <x v="0"/>
  </r>
  <r>
    <x v="191"/>
    <x v="36"/>
    <n v="0"/>
    <n v="50000"/>
    <x v="399"/>
    <x v="1"/>
    <x v="191"/>
    <x v="0"/>
  </r>
  <r>
    <x v="266"/>
    <x v="36"/>
    <n v="39039.840000000004"/>
    <n v="40000"/>
    <x v="400"/>
    <x v="1"/>
    <x v="266"/>
    <x v="0"/>
  </r>
  <r>
    <x v="267"/>
    <x v="36"/>
    <n v="6543.5999999999995"/>
    <n v="0"/>
    <x v="401"/>
    <x v="2"/>
    <x v="267"/>
    <x v="0"/>
  </r>
  <r>
    <x v="268"/>
    <x v="36"/>
    <n v="93269.4"/>
    <n v="4000"/>
    <x v="402"/>
    <x v="0"/>
    <x v="268"/>
    <x v="0"/>
  </r>
  <r>
    <x v="33"/>
    <x v="36"/>
    <n v="0"/>
    <n v="80000"/>
    <x v="403"/>
    <x v="3"/>
    <x v="33"/>
    <x v="0"/>
  </r>
  <r>
    <x v="156"/>
    <x v="36"/>
    <n v="41223"/>
    <n v="41200"/>
    <x v="404"/>
    <x v="1"/>
    <x v="156"/>
    <x v="0"/>
  </r>
  <r>
    <x v="34"/>
    <x v="36"/>
    <n v="18856.32"/>
    <n v="18500"/>
    <x v="405"/>
    <x v="0"/>
    <x v="34"/>
    <x v="0"/>
  </r>
  <r>
    <x v="269"/>
    <x v="36"/>
    <n v="58283.399999999994"/>
    <n v="58300"/>
    <x v="406"/>
    <x v="1"/>
    <x v="269"/>
    <x v="0"/>
  </r>
  <r>
    <x v="270"/>
    <x v="36"/>
    <n v="73467.600000000006"/>
    <n v="18000"/>
    <x v="407"/>
    <x v="0"/>
    <x v="270"/>
    <x v="0"/>
  </r>
  <r>
    <x v="100"/>
    <x v="36"/>
    <n v="0"/>
    <n v="70000"/>
    <x v="408"/>
    <x v="1"/>
    <x v="100"/>
    <x v="0"/>
  </r>
  <r>
    <x v="271"/>
    <x v="36"/>
    <n v="49206"/>
    <n v="40000"/>
    <x v="409"/>
    <x v="0"/>
    <x v="271"/>
    <x v="0"/>
  </r>
  <r>
    <x v="17"/>
    <x v="36"/>
    <n v="28588.799999999999"/>
    <n v="28500"/>
    <x v="410"/>
    <x v="1"/>
    <x v="17"/>
    <x v="1"/>
  </r>
  <r>
    <x v="43"/>
    <x v="36"/>
    <n v="32810.400000000001"/>
    <n v="32800"/>
    <x v="411"/>
    <x v="0"/>
    <x v="43"/>
    <x v="2"/>
  </r>
  <r>
    <x v="272"/>
    <x v="36"/>
    <n v="31515.4"/>
    <n v="35000"/>
    <x v="412"/>
    <x v="1"/>
    <x v="272"/>
    <x v="3"/>
  </r>
  <r>
    <x v="140"/>
    <x v="36"/>
    <n v="96194"/>
    <n v="10000"/>
    <x v="413"/>
    <x v="0"/>
    <x v="140"/>
    <x v="3"/>
  </r>
  <r>
    <x v="243"/>
    <x v="36"/>
    <n v="0"/>
    <n v="100000"/>
    <x v="414"/>
    <x v="3"/>
    <x v="243"/>
    <x v="3"/>
  </r>
  <r>
    <x v="273"/>
    <x v="36"/>
    <n v="39952"/>
    <n v="40000"/>
    <x v="415"/>
    <x v="1"/>
    <x v="273"/>
    <x v="3"/>
  </r>
  <r>
    <x v="90"/>
    <x v="37"/>
    <n v="4065.6000000000004"/>
    <n v="4000"/>
    <x v="416"/>
    <x v="0"/>
    <x v="90"/>
    <x v="0"/>
  </r>
  <r>
    <x v="227"/>
    <x v="37"/>
    <n v="7576.8"/>
    <n v="7500"/>
    <x v="417"/>
    <x v="0"/>
    <x v="227"/>
    <x v="0"/>
  </r>
  <r>
    <x v="274"/>
    <x v="37"/>
    <n v="7806.4000000000005"/>
    <n v="7800"/>
    <x v="418"/>
    <x v="0"/>
    <x v="274"/>
    <x v="0"/>
  </r>
  <r>
    <x v="51"/>
    <x v="37"/>
    <n v="2094.4"/>
    <n v="2100"/>
    <x v="419"/>
    <x v="0"/>
    <x v="51"/>
    <x v="0"/>
  </r>
  <r>
    <x v="233"/>
    <x v="38"/>
    <n v="8632.7999999999993"/>
    <n v="8500"/>
    <x v="420"/>
    <x v="1"/>
    <x v="233"/>
    <x v="0"/>
  </r>
  <r>
    <x v="275"/>
    <x v="39"/>
    <n v="3984.75"/>
    <n v="3900"/>
    <x v="421"/>
    <x v="1"/>
    <x v="275"/>
    <x v="0"/>
  </r>
  <r>
    <x v="276"/>
    <x v="40"/>
    <n v="15359.4"/>
    <n v="15000"/>
    <x v="422"/>
    <x v="1"/>
    <x v="276"/>
    <x v="0"/>
  </r>
  <r>
    <x v="277"/>
    <x v="40"/>
    <n v="50106"/>
    <n v="50000"/>
    <x v="423"/>
    <x v="3"/>
    <x v="277"/>
    <x v="0"/>
  </r>
  <r>
    <x v="278"/>
    <x v="40"/>
    <n v="18060"/>
    <n v="18000"/>
    <x v="424"/>
    <x v="1"/>
    <x v="278"/>
    <x v="0"/>
  </r>
  <r>
    <x v="279"/>
    <x v="40"/>
    <n v="61311.600000000006"/>
    <n v="6000"/>
    <x v="425"/>
    <x v="0"/>
    <x v="279"/>
    <x v="0"/>
  </r>
  <r>
    <x v="279"/>
    <x v="40"/>
    <n v="0"/>
    <n v="50000"/>
    <x v="426"/>
    <x v="1"/>
    <x v="279"/>
    <x v="0"/>
  </r>
  <r>
    <x v="280"/>
    <x v="40"/>
    <n v="10522.05"/>
    <n v="10500"/>
    <x v="427"/>
    <x v="0"/>
    <x v="280"/>
    <x v="0"/>
  </r>
  <r>
    <x v="217"/>
    <x v="40"/>
    <n v="4507.4399999999996"/>
    <n v="4500"/>
    <x v="428"/>
    <x v="0"/>
    <x v="217"/>
    <x v="0"/>
  </r>
  <r>
    <x v="83"/>
    <x v="40"/>
    <n v="41168.399999999994"/>
    <n v="41000"/>
    <x v="429"/>
    <x v="1"/>
    <x v="83"/>
    <x v="0"/>
  </r>
  <r>
    <x v="264"/>
    <x v="40"/>
    <n v="16027.199999999997"/>
    <n v="12000"/>
    <x v="430"/>
    <x v="0"/>
    <x v="264"/>
    <x v="0"/>
  </r>
  <r>
    <x v="281"/>
    <x v="40"/>
    <n v="14590.8"/>
    <n v="14500"/>
    <x v="431"/>
    <x v="1"/>
    <x v="281"/>
    <x v="0"/>
  </r>
  <r>
    <x v="282"/>
    <x v="40"/>
    <n v="72976.05"/>
    <n v="12000"/>
    <x v="432"/>
    <x v="0"/>
    <x v="282"/>
    <x v="0"/>
  </r>
  <r>
    <x v="282"/>
    <x v="40"/>
    <n v="0"/>
    <n v="65000"/>
    <x v="433"/>
    <x v="3"/>
    <x v="282"/>
    <x v="0"/>
  </r>
  <r>
    <x v="283"/>
    <x v="40"/>
    <n v="43999.62"/>
    <n v="44000"/>
    <x v="434"/>
    <x v="1"/>
    <x v="283"/>
    <x v="0"/>
  </r>
  <r>
    <x v="284"/>
    <x v="40"/>
    <n v="40647.600000000006"/>
    <n v="40500"/>
    <x v="435"/>
    <x v="0"/>
    <x v="284"/>
    <x v="0"/>
  </r>
  <r>
    <x v="248"/>
    <x v="40"/>
    <n v="116529"/>
    <n v="31000"/>
    <x v="436"/>
    <x v="0"/>
    <x v="248"/>
    <x v="0"/>
  </r>
  <r>
    <x v="8"/>
    <x v="40"/>
    <n v="0"/>
    <n v="80000"/>
    <x v="437"/>
    <x v="3"/>
    <x v="8"/>
    <x v="0"/>
  </r>
  <r>
    <x v="285"/>
    <x v="40"/>
    <n v="28939.5"/>
    <n v="25000"/>
    <x v="438"/>
    <x v="0"/>
    <x v="285"/>
    <x v="0"/>
  </r>
  <r>
    <x v="100"/>
    <x v="40"/>
    <n v="26832.300000000003"/>
    <n v="26800"/>
    <x v="439"/>
    <x v="1"/>
    <x v="100"/>
    <x v="0"/>
  </r>
  <r>
    <x v="20"/>
    <x v="40"/>
    <n v="37216.5"/>
    <n v="30000"/>
    <x v="440"/>
    <x v="0"/>
    <x v="20"/>
    <x v="0"/>
  </r>
  <r>
    <x v="235"/>
    <x v="40"/>
    <n v="38794.25"/>
    <n v="0"/>
    <x v="441"/>
    <x v="2"/>
    <x v="235"/>
    <x v="0"/>
  </r>
  <r>
    <x v="132"/>
    <x v="40"/>
    <n v="0"/>
    <n v="55000"/>
    <x v="442"/>
    <x v="3"/>
    <x v="132"/>
    <x v="0"/>
  </r>
  <r>
    <x v="58"/>
    <x v="40"/>
    <n v="29212.800000000003"/>
    <n v="30000"/>
    <x v="443"/>
    <x v="0"/>
    <x v="58"/>
    <x v="1"/>
  </r>
  <r>
    <x v="286"/>
    <x v="40"/>
    <n v="23192.100000000002"/>
    <n v="21000"/>
    <x v="444"/>
    <x v="1"/>
    <x v="286"/>
    <x v="1"/>
  </r>
  <r>
    <x v="287"/>
    <x v="40"/>
    <n v="37895.4"/>
    <n v="37895"/>
    <x v="445"/>
    <x v="1"/>
    <x v="287"/>
    <x v="2"/>
  </r>
  <r>
    <x v="109"/>
    <x v="40"/>
    <n v="33703.199999999997"/>
    <n v="33700"/>
    <x v="446"/>
    <x v="1"/>
    <x v="109"/>
    <x v="2"/>
  </r>
  <r>
    <x v="152"/>
    <x v="40"/>
    <n v="236513"/>
    <n v="35000"/>
    <x v="447"/>
    <x v="0"/>
    <x v="152"/>
    <x v="2"/>
  </r>
  <r>
    <x v="246"/>
    <x v="40"/>
    <n v="0"/>
    <n v="200000"/>
    <x v="448"/>
    <x v="3"/>
    <x v="246"/>
    <x v="3"/>
  </r>
  <r>
    <x v="288"/>
    <x v="40"/>
    <n v="22836"/>
    <n v="22800"/>
    <x v="449"/>
    <x v="0"/>
    <x v="288"/>
    <x v="3"/>
  </r>
  <r>
    <x v="153"/>
    <x v="40"/>
    <n v="13678.8"/>
    <n v="13500"/>
    <x v="450"/>
    <x v="1"/>
    <x v="153"/>
    <x v="3"/>
  </r>
  <r>
    <x v="289"/>
    <x v="41"/>
    <n v="27417.599999999999"/>
    <n v="25000"/>
    <x v="451"/>
    <x v="1"/>
    <x v="289"/>
    <x v="0"/>
  </r>
  <r>
    <x v="290"/>
    <x v="41"/>
    <n v="22444.799999999999"/>
    <n v="15000"/>
    <x v="452"/>
    <x v="0"/>
    <x v="290"/>
    <x v="0"/>
  </r>
  <r>
    <x v="291"/>
    <x v="41"/>
    <n v="26762.399999999998"/>
    <n v="22000"/>
    <x v="453"/>
    <x v="0"/>
    <x v="291"/>
    <x v="0"/>
  </r>
  <r>
    <x v="164"/>
    <x v="41"/>
    <n v="36388.800000000003"/>
    <n v="36300"/>
    <x v="454"/>
    <x v="0"/>
    <x v="164"/>
    <x v="0"/>
  </r>
  <r>
    <x v="77"/>
    <x v="41"/>
    <n v="37094.400000000001"/>
    <n v="37000"/>
    <x v="455"/>
    <x v="1"/>
    <x v="77"/>
    <x v="0"/>
  </r>
  <r>
    <x v="292"/>
    <x v="41"/>
    <n v="62193.599999999999"/>
    <n v="12000"/>
    <x v="456"/>
    <x v="0"/>
    <x v="292"/>
    <x v="0"/>
  </r>
  <r>
    <x v="292"/>
    <x v="41"/>
    <n v="0"/>
    <n v="50000"/>
    <x v="457"/>
    <x v="1"/>
    <x v="292"/>
    <x v="0"/>
  </r>
  <r>
    <x v="293"/>
    <x v="41"/>
    <n v="30139.199999999997"/>
    <n v="30000"/>
    <x v="458"/>
    <x v="1"/>
    <x v="293"/>
    <x v="0"/>
  </r>
  <r>
    <x v="294"/>
    <x v="41"/>
    <n v="51313.919999999998"/>
    <n v="10000"/>
    <x v="459"/>
    <x v="0"/>
    <x v="294"/>
    <x v="0"/>
  </r>
  <r>
    <x v="294"/>
    <x v="41"/>
    <n v="0"/>
    <n v="50000"/>
    <x v="460"/>
    <x v="3"/>
    <x v="294"/>
    <x v="0"/>
  </r>
  <r>
    <x v="295"/>
    <x v="41"/>
    <n v="33465.599999999999"/>
    <n v="33400"/>
    <x v="461"/>
    <x v="0"/>
    <x v="295"/>
    <x v="0"/>
  </r>
  <r>
    <x v="296"/>
    <x v="41"/>
    <n v="41340.6"/>
    <n v="45000"/>
    <x v="462"/>
    <x v="1"/>
    <x v="296"/>
    <x v="0"/>
  </r>
  <r>
    <x v="297"/>
    <x v="41"/>
    <n v="27417.599999999999"/>
    <n v="27000"/>
    <x v="463"/>
    <x v="0"/>
    <x v="297"/>
    <x v="0"/>
  </r>
  <r>
    <x v="298"/>
    <x v="41"/>
    <n v="57884.4"/>
    <n v="55000"/>
    <x v="464"/>
    <x v="1"/>
    <x v="298"/>
    <x v="0"/>
  </r>
  <r>
    <x v="160"/>
    <x v="41"/>
    <n v="38640"/>
    <n v="35000"/>
    <x v="465"/>
    <x v="1"/>
    <x v="160"/>
    <x v="0"/>
  </r>
  <r>
    <x v="299"/>
    <x v="41"/>
    <n v="29349.599999999999"/>
    <n v="18000"/>
    <x v="466"/>
    <x v="0"/>
    <x v="299"/>
    <x v="0"/>
  </r>
  <r>
    <x v="300"/>
    <x v="41"/>
    <n v="21100.799999999999"/>
    <n v="21000"/>
    <x v="467"/>
    <x v="0"/>
    <x v="300"/>
    <x v="0"/>
  </r>
  <r>
    <x v="39"/>
    <x v="41"/>
    <n v="48329.4"/>
    <n v="3000"/>
    <x v="468"/>
    <x v="0"/>
    <x v="39"/>
    <x v="0"/>
  </r>
  <r>
    <x v="39"/>
    <x v="41"/>
    <n v="0"/>
    <n v="50000"/>
    <x v="469"/>
    <x v="3"/>
    <x v="39"/>
    <x v="0"/>
  </r>
  <r>
    <x v="301"/>
    <x v="41"/>
    <n v="43948.799999999996"/>
    <n v="45000"/>
    <x v="470"/>
    <x v="1"/>
    <x v="301"/>
    <x v="0"/>
  </r>
  <r>
    <x v="116"/>
    <x v="41"/>
    <n v="19393.919999999998"/>
    <n v="19300"/>
    <x v="471"/>
    <x v="0"/>
    <x v="116"/>
    <x v="0"/>
  </r>
  <r>
    <x v="222"/>
    <x v="41"/>
    <n v="32423.999999999996"/>
    <n v="32000"/>
    <x v="472"/>
    <x v="1"/>
    <x v="222"/>
    <x v="0"/>
  </r>
  <r>
    <x v="223"/>
    <x v="41"/>
    <n v="38841.599999999999"/>
    <n v="2000"/>
    <x v="473"/>
    <x v="0"/>
    <x v="223"/>
    <x v="0"/>
  </r>
  <r>
    <x v="223"/>
    <x v="41"/>
    <n v="0"/>
    <n v="45000"/>
    <x v="474"/>
    <x v="1"/>
    <x v="223"/>
    <x v="0"/>
  </r>
  <r>
    <x v="250"/>
    <x v="41"/>
    <n v="43122.239999999998"/>
    <n v="43000"/>
    <x v="475"/>
    <x v="1"/>
    <x v="250"/>
    <x v="0"/>
  </r>
  <r>
    <x v="224"/>
    <x v="41"/>
    <n v="1512"/>
    <n v="0"/>
    <x v="476"/>
    <x v="2"/>
    <x v="224"/>
    <x v="0"/>
  </r>
  <r>
    <x v="126"/>
    <x v="41"/>
    <n v="27115.199999999997"/>
    <n v="25000"/>
    <x v="477"/>
    <x v="1"/>
    <x v="126"/>
    <x v="0"/>
  </r>
  <r>
    <x v="190"/>
    <x v="41"/>
    <n v="27417.599999999999"/>
    <n v="27400"/>
    <x v="478"/>
    <x v="0"/>
    <x v="190"/>
    <x v="0"/>
  </r>
  <r>
    <x v="192"/>
    <x v="41"/>
    <n v="33304.32"/>
    <n v="33300"/>
    <x v="479"/>
    <x v="0"/>
    <x v="192"/>
    <x v="0"/>
  </r>
  <r>
    <x v="5"/>
    <x v="41"/>
    <n v="51313.919999999998"/>
    <n v="50000"/>
    <x v="480"/>
    <x v="1"/>
    <x v="5"/>
    <x v="0"/>
  </r>
  <r>
    <x v="127"/>
    <x v="41"/>
    <n v="27417.599999999999"/>
    <n v="4000"/>
    <x v="481"/>
    <x v="0"/>
    <x v="127"/>
    <x v="0"/>
  </r>
  <r>
    <x v="127"/>
    <x v="41"/>
    <n v="0"/>
    <n v="30000"/>
    <x v="482"/>
    <x v="1"/>
    <x v="127"/>
    <x v="0"/>
  </r>
  <r>
    <x v="283"/>
    <x v="41"/>
    <n v="61928.159999999996"/>
    <n v="18000"/>
    <x v="483"/>
    <x v="0"/>
    <x v="283"/>
    <x v="0"/>
  </r>
  <r>
    <x v="94"/>
    <x v="41"/>
    <n v="44654.400000000001"/>
    <n v="80000"/>
    <x v="484"/>
    <x v="3"/>
    <x v="94"/>
    <x v="0"/>
  </r>
  <r>
    <x v="302"/>
    <x v="41"/>
    <n v="37556.400000000001"/>
    <n v="24000"/>
    <x v="485"/>
    <x v="1"/>
    <x v="302"/>
    <x v="0"/>
  </r>
  <r>
    <x v="96"/>
    <x v="41"/>
    <n v="13708.8"/>
    <n v="13700"/>
    <x v="486"/>
    <x v="0"/>
    <x v="96"/>
    <x v="0"/>
  </r>
  <r>
    <x v="303"/>
    <x v="41"/>
    <n v="22444.799999999999"/>
    <n v="22400"/>
    <x v="487"/>
    <x v="0"/>
    <x v="303"/>
    <x v="0"/>
  </r>
  <r>
    <x v="269"/>
    <x v="41"/>
    <n v="30912"/>
    <n v="30900"/>
    <x v="488"/>
    <x v="1"/>
    <x v="269"/>
    <x v="0"/>
  </r>
  <r>
    <x v="274"/>
    <x v="41"/>
    <n v="34377.599999999999"/>
    <n v="4000"/>
    <x v="489"/>
    <x v="0"/>
    <x v="274"/>
    <x v="0"/>
  </r>
  <r>
    <x v="119"/>
    <x v="41"/>
    <n v="0"/>
    <n v="50000"/>
    <x v="490"/>
    <x v="3"/>
    <x v="119"/>
    <x v="0"/>
  </r>
  <r>
    <x v="130"/>
    <x v="41"/>
    <n v="28248"/>
    <n v="28200"/>
    <x v="491"/>
    <x v="0"/>
    <x v="130"/>
    <x v="0"/>
  </r>
  <r>
    <x v="53"/>
    <x v="41"/>
    <n v="34540"/>
    <n v="34500"/>
    <x v="492"/>
    <x v="1"/>
    <x v="53"/>
    <x v="0"/>
  </r>
  <r>
    <x v="70"/>
    <x v="41"/>
    <n v="13094.400000000001"/>
    <n v="13000"/>
    <x v="493"/>
    <x v="1"/>
    <x v="70"/>
    <x v="0"/>
  </r>
  <r>
    <x v="199"/>
    <x v="41"/>
    <n v="14124"/>
    <n v="14000"/>
    <x v="494"/>
    <x v="1"/>
    <x v="199"/>
    <x v="0"/>
  </r>
  <r>
    <x v="304"/>
    <x v="41"/>
    <n v="18549.600000000002"/>
    <n v="18500"/>
    <x v="495"/>
    <x v="0"/>
    <x v="304"/>
    <x v="1"/>
  </r>
  <r>
    <x v="238"/>
    <x v="41"/>
    <n v="37512"/>
    <n v="7500"/>
    <x v="496"/>
    <x v="0"/>
    <x v="238"/>
    <x v="1"/>
  </r>
  <r>
    <x v="238"/>
    <x v="41"/>
    <n v="0"/>
    <n v="35000"/>
    <x v="497"/>
    <x v="1"/>
    <x v="238"/>
    <x v="1"/>
  </r>
  <r>
    <x v="286"/>
    <x v="41"/>
    <n v="21598.799999999999"/>
    <n v="21000"/>
    <x v="498"/>
    <x v="1"/>
    <x v="286"/>
    <x v="1"/>
  </r>
  <r>
    <x v="254"/>
    <x v="41"/>
    <n v="103576.8"/>
    <n v="14000"/>
    <x v="499"/>
    <x v="1"/>
    <x v="254"/>
    <x v="2"/>
  </r>
  <r>
    <x v="121"/>
    <x v="41"/>
    <n v="0"/>
    <n v="90000"/>
    <x v="500"/>
    <x v="3"/>
    <x v="121"/>
    <x v="2"/>
  </r>
  <r>
    <x v="305"/>
    <x v="41"/>
    <n v="40171.199999999997"/>
    <n v="40100"/>
    <x v="501"/>
    <x v="1"/>
    <x v="305"/>
    <x v="2"/>
  </r>
  <r>
    <x v="306"/>
    <x v="41"/>
    <n v="42505.599999999999"/>
    <n v="12000"/>
    <x v="502"/>
    <x v="0"/>
    <x v="306"/>
    <x v="2"/>
  </r>
  <r>
    <x v="306"/>
    <x v="41"/>
    <n v="0"/>
    <n v="30000"/>
    <x v="503"/>
    <x v="1"/>
    <x v="306"/>
    <x v="2"/>
  </r>
  <r>
    <x v="288"/>
    <x v="41"/>
    <n v="27936"/>
    <n v="28000"/>
    <x v="504"/>
    <x v="0"/>
    <x v="288"/>
    <x v="3"/>
  </r>
  <r>
    <x v="307"/>
    <x v="42"/>
    <n v="107946.82500000001"/>
    <n v="7000"/>
    <x v="505"/>
    <x v="0"/>
    <x v="307"/>
    <x v="0"/>
  </r>
  <r>
    <x v="249"/>
    <x v="42"/>
    <n v="0"/>
    <n v="100000"/>
    <x v="506"/>
    <x v="3"/>
    <x v="249"/>
    <x v="0"/>
  </r>
  <r>
    <x v="93"/>
    <x v="42"/>
    <n v="127360.8"/>
    <n v="6000"/>
    <x v="507"/>
    <x v="1"/>
    <x v="93"/>
    <x v="0"/>
  </r>
  <r>
    <x v="149"/>
    <x v="42"/>
    <n v="0"/>
    <n v="120000"/>
    <x v="508"/>
    <x v="3"/>
    <x v="149"/>
    <x v="0"/>
  </r>
  <r>
    <x v="49"/>
    <x v="42"/>
    <n v="97435.799999999988"/>
    <n v="30000"/>
    <x v="509"/>
    <x v="0"/>
    <x v="49"/>
    <x v="0"/>
  </r>
  <r>
    <x v="49"/>
    <x v="42"/>
    <n v="0"/>
    <n v="65000"/>
    <x v="510"/>
    <x v="1"/>
    <x v="49"/>
    <x v="0"/>
  </r>
  <r>
    <x v="236"/>
    <x v="42"/>
    <n v="66744"/>
    <n v="66700"/>
    <x v="511"/>
    <x v="1"/>
    <x v="236"/>
    <x v="0"/>
  </r>
  <r>
    <x v="22"/>
    <x v="42"/>
    <n v="124553"/>
    <n v="9000"/>
    <x v="512"/>
    <x v="0"/>
    <x v="22"/>
    <x v="1"/>
  </r>
  <r>
    <x v="22"/>
    <x v="42"/>
    <n v="0"/>
    <n v="120000"/>
    <x v="513"/>
    <x v="3"/>
    <x v="22"/>
    <x v="1"/>
  </r>
  <r>
    <x v="308"/>
    <x v="42"/>
    <n v="116192.4"/>
    <n v="13000"/>
    <x v="514"/>
    <x v="0"/>
    <x v="308"/>
    <x v="3"/>
  </r>
  <r>
    <x v="308"/>
    <x v="42"/>
    <n v="0"/>
    <n v="50000"/>
    <x v="515"/>
    <x v="1"/>
    <x v="308"/>
    <x v="3"/>
  </r>
  <r>
    <x v="308"/>
    <x v="42"/>
    <n v="0"/>
    <n v="50000"/>
    <x v="516"/>
    <x v="3"/>
    <x v="308"/>
    <x v="3"/>
  </r>
  <r>
    <x v="169"/>
    <x v="43"/>
    <n v="16140.8"/>
    <n v="16140"/>
    <x v="517"/>
    <x v="1"/>
    <x v="169"/>
    <x v="1"/>
  </r>
  <r>
    <x v="172"/>
    <x v="43"/>
    <n v="16140.8"/>
    <n v="16140"/>
    <x v="518"/>
    <x v="1"/>
    <x v="172"/>
    <x v="3"/>
  </r>
  <r>
    <x v="309"/>
    <x v="44"/>
    <n v="36261.120000000003"/>
    <n v="36200"/>
    <x v="519"/>
    <x v="0"/>
    <x v="309"/>
    <x v="0"/>
  </r>
  <r>
    <x v="310"/>
    <x v="44"/>
    <n v="40152"/>
    <n v="40100"/>
    <x v="520"/>
    <x v="1"/>
    <x v="310"/>
    <x v="0"/>
  </r>
  <r>
    <x v="211"/>
    <x v="44"/>
    <n v="33448.800000000003"/>
    <n v="30000"/>
    <x v="521"/>
    <x v="0"/>
    <x v="211"/>
    <x v="0"/>
  </r>
  <r>
    <x v="311"/>
    <x v="44"/>
    <n v="7853.37"/>
    <n v="7800"/>
    <x v="522"/>
    <x v="0"/>
    <x v="311"/>
    <x v="0"/>
  </r>
  <r>
    <x v="312"/>
    <x v="44"/>
    <n v="18468.239999999998"/>
    <n v="15400"/>
    <x v="523"/>
    <x v="1"/>
    <x v="312"/>
    <x v="0"/>
  </r>
  <r>
    <x v="313"/>
    <x v="44"/>
    <n v="189671.37000000002"/>
    <n v="28000"/>
    <x v="524"/>
    <x v="1"/>
    <x v="313"/>
    <x v="0"/>
  </r>
  <r>
    <x v="148"/>
    <x v="44"/>
    <n v="0"/>
    <n v="160000"/>
    <x v="525"/>
    <x v="3"/>
    <x v="148"/>
    <x v="0"/>
  </r>
  <r>
    <x v="314"/>
    <x v="44"/>
    <n v="27149.64"/>
    <n v="27000"/>
    <x v="526"/>
    <x v="0"/>
    <x v="314"/>
    <x v="0"/>
  </r>
  <r>
    <x v="261"/>
    <x v="44"/>
    <n v="25200"/>
    <n v="20000"/>
    <x v="527"/>
    <x v="1"/>
    <x v="261"/>
    <x v="0"/>
  </r>
  <r>
    <x v="315"/>
    <x v="44"/>
    <n v="27927.06"/>
    <n v="17900"/>
    <x v="528"/>
    <x v="0"/>
    <x v="315"/>
    <x v="0"/>
  </r>
  <r>
    <x v="316"/>
    <x v="44"/>
    <n v="237594"/>
    <n v="37000"/>
    <x v="529"/>
    <x v="1"/>
    <x v="316"/>
    <x v="0"/>
  </r>
  <r>
    <x v="66"/>
    <x v="44"/>
    <n v="0"/>
    <n v="210000"/>
    <x v="530"/>
    <x v="3"/>
    <x v="66"/>
    <x v="0"/>
  </r>
  <r>
    <x v="250"/>
    <x v="44"/>
    <n v="19703.04"/>
    <n v="19700"/>
    <x v="531"/>
    <x v="0"/>
    <x v="250"/>
    <x v="0"/>
  </r>
  <r>
    <x v="317"/>
    <x v="44"/>
    <n v="17808"/>
    <n v="17000"/>
    <x v="532"/>
    <x v="1"/>
    <x v="317"/>
    <x v="0"/>
  </r>
  <r>
    <x v="318"/>
    <x v="44"/>
    <n v="18063.36"/>
    <n v="18000"/>
    <x v="533"/>
    <x v="0"/>
    <x v="318"/>
    <x v="0"/>
  </r>
  <r>
    <x v="42"/>
    <x v="44"/>
    <n v="46008.9"/>
    <n v="46000"/>
    <x v="534"/>
    <x v="1"/>
    <x v="42"/>
    <x v="0"/>
  </r>
  <r>
    <x v="245"/>
    <x v="44"/>
    <n v="15706.74"/>
    <n v="15000"/>
    <x v="535"/>
    <x v="0"/>
    <x v="245"/>
    <x v="0"/>
  </r>
  <r>
    <x v="226"/>
    <x v="44"/>
    <n v="24578.400000000001"/>
    <n v="14500"/>
    <x v="536"/>
    <x v="0"/>
    <x v="226"/>
    <x v="0"/>
  </r>
  <r>
    <x v="226"/>
    <x v="44"/>
    <n v="0"/>
    <n v="10000"/>
    <x v="537"/>
    <x v="1"/>
    <x v="226"/>
    <x v="0"/>
  </r>
  <r>
    <x v="192"/>
    <x v="44"/>
    <n v="49257.599999999999"/>
    <n v="20000"/>
    <x v="538"/>
    <x v="0"/>
    <x v="192"/>
    <x v="0"/>
  </r>
  <r>
    <x v="228"/>
    <x v="44"/>
    <n v="0"/>
    <n v="40000"/>
    <x v="539"/>
    <x v="1"/>
    <x v="228"/>
    <x v="0"/>
  </r>
  <r>
    <x v="194"/>
    <x v="44"/>
    <n v="15488.76"/>
    <n v="15000"/>
    <x v="540"/>
    <x v="0"/>
    <x v="194"/>
    <x v="0"/>
  </r>
  <r>
    <x v="195"/>
    <x v="44"/>
    <n v="17808"/>
    <n v="17800"/>
    <x v="541"/>
    <x v="1"/>
    <x v="195"/>
    <x v="0"/>
  </r>
  <r>
    <x v="9"/>
    <x v="44"/>
    <n v="25200"/>
    <n v="25000"/>
    <x v="542"/>
    <x v="1"/>
    <x v="9"/>
    <x v="0"/>
  </r>
  <r>
    <x v="231"/>
    <x v="44"/>
    <n v="25719.300000000003"/>
    <n v="25500"/>
    <x v="543"/>
    <x v="1"/>
    <x v="231"/>
    <x v="0"/>
  </r>
  <r>
    <x v="129"/>
    <x v="44"/>
    <n v="9510.7000000000007"/>
    <n v="7000"/>
    <x v="544"/>
    <x v="1"/>
    <x v="129"/>
    <x v="0"/>
  </r>
  <r>
    <x v="274"/>
    <x v="44"/>
    <n v="50728"/>
    <n v="6000"/>
    <x v="545"/>
    <x v="0"/>
    <x v="274"/>
    <x v="0"/>
  </r>
  <r>
    <x v="274"/>
    <x v="44"/>
    <n v="0"/>
    <n v="50000"/>
    <x v="546"/>
    <x v="1"/>
    <x v="274"/>
    <x v="0"/>
  </r>
  <r>
    <x v="270"/>
    <x v="44"/>
    <n v="25323.200000000001"/>
    <n v="25000"/>
    <x v="547"/>
    <x v="1"/>
    <x v="270"/>
    <x v="0"/>
  </r>
  <r>
    <x v="105"/>
    <x v="44"/>
    <n v="46998.200000000004"/>
    <n v="45000"/>
    <x v="548"/>
    <x v="0"/>
    <x v="105"/>
    <x v="0"/>
  </r>
  <r>
    <x v="55"/>
    <x v="44"/>
    <n v="9793.1"/>
    <n v="9500"/>
    <x v="549"/>
    <x v="1"/>
    <x v="55"/>
    <x v="0"/>
  </r>
  <r>
    <x v="237"/>
    <x v="44"/>
    <n v="18352"/>
    <n v="18300"/>
    <x v="550"/>
    <x v="0"/>
    <x v="237"/>
    <x v="1"/>
  </r>
  <r>
    <x v="319"/>
    <x v="44"/>
    <n v="24427.599999999999"/>
    <n v="24400"/>
    <x v="551"/>
    <x v="1"/>
    <x v="319"/>
    <x v="1"/>
  </r>
  <r>
    <x v="120"/>
    <x v="44"/>
    <n v="6854.4000000000005"/>
    <n v="6500"/>
    <x v="552"/>
    <x v="0"/>
    <x v="120"/>
    <x v="1"/>
  </r>
  <r>
    <x v="107"/>
    <x v="44"/>
    <n v="40048.400000000001"/>
    <n v="20000"/>
    <x v="553"/>
    <x v="0"/>
    <x v="107"/>
    <x v="1"/>
  </r>
  <r>
    <x v="107"/>
    <x v="44"/>
    <n v="0"/>
    <n v="20000"/>
    <x v="554"/>
    <x v="1"/>
    <x v="107"/>
    <x v="1"/>
  </r>
  <r>
    <x v="59"/>
    <x v="44"/>
    <n v="56229.4"/>
    <n v="14000"/>
    <x v="555"/>
    <x v="0"/>
    <x v="59"/>
    <x v="1"/>
  </r>
  <r>
    <x v="257"/>
    <x v="44"/>
    <n v="43648"/>
    <n v="23600"/>
    <x v="556"/>
    <x v="1"/>
    <x v="257"/>
    <x v="1"/>
  </r>
  <r>
    <x v="320"/>
    <x v="44"/>
    <n v="30640.800000000003"/>
    <n v="10000"/>
    <x v="557"/>
    <x v="0"/>
    <x v="320"/>
    <x v="1"/>
  </r>
  <r>
    <x v="157"/>
    <x v="44"/>
    <n v="0"/>
    <n v="80000"/>
    <x v="558"/>
    <x v="3"/>
    <x v="157"/>
    <x v="2"/>
  </r>
  <r>
    <x v="136"/>
    <x v="44"/>
    <n v="22848"/>
    <n v="22800"/>
    <x v="559"/>
    <x v="0"/>
    <x v="136"/>
    <x v="2"/>
  </r>
  <r>
    <x v="306"/>
    <x v="44"/>
    <n v="20291.2"/>
    <n v="20250"/>
    <x v="560"/>
    <x v="0"/>
    <x v="306"/>
    <x v="2"/>
  </r>
  <r>
    <x v="321"/>
    <x v="44"/>
    <n v="40729.4"/>
    <n v="40500"/>
    <x v="561"/>
    <x v="1"/>
    <x v="321"/>
    <x v="3"/>
  </r>
  <r>
    <x v="322"/>
    <x v="44"/>
    <n v="12376.8"/>
    <n v="4300"/>
    <x v="562"/>
    <x v="0"/>
    <x v="322"/>
    <x v="3"/>
  </r>
  <r>
    <x v="323"/>
    <x v="45"/>
    <n v="133440.30000000002"/>
    <n v="13000"/>
    <x v="563"/>
    <x v="0"/>
    <x v="323"/>
    <x v="0"/>
  </r>
  <r>
    <x v="323"/>
    <x v="45"/>
    <n v="0"/>
    <n v="120000"/>
    <x v="564"/>
    <x v="3"/>
    <x v="323"/>
    <x v="0"/>
  </r>
  <r>
    <x v="324"/>
    <x v="45"/>
    <n v="135880.07999999999"/>
    <n v="12000"/>
    <x v="565"/>
    <x v="1"/>
    <x v="324"/>
    <x v="0"/>
  </r>
  <r>
    <x v="324"/>
    <x v="45"/>
    <n v="0"/>
    <n v="100000"/>
    <x v="566"/>
    <x v="3"/>
    <x v="324"/>
    <x v="0"/>
  </r>
  <r>
    <x v="127"/>
    <x v="45"/>
    <n v="137495.92499999999"/>
    <n v="40000"/>
    <x v="567"/>
    <x v="1"/>
    <x v="127"/>
    <x v="0"/>
  </r>
  <r>
    <x v="253"/>
    <x v="45"/>
    <n v="171294.27"/>
    <n v="70000"/>
    <x v="568"/>
    <x v="1"/>
    <x v="253"/>
    <x v="0"/>
  </r>
  <r>
    <x v="269"/>
    <x v="45"/>
    <n v="0"/>
    <n v="200000"/>
    <x v="569"/>
    <x v="3"/>
    <x v="269"/>
    <x v="0"/>
  </r>
  <r>
    <x v="98"/>
    <x v="45"/>
    <n v="66281.88"/>
    <n v="65000"/>
    <x v="570"/>
    <x v="1"/>
    <x v="98"/>
    <x v="0"/>
  </r>
  <r>
    <x v="325"/>
    <x v="45"/>
    <n v="19096"/>
    <n v="20000"/>
    <x v="571"/>
    <x v="1"/>
    <x v="325"/>
    <x v="0"/>
  </r>
  <r>
    <x v="256"/>
    <x v="45"/>
    <n v="136872.1"/>
    <n v="38000"/>
    <x v="572"/>
    <x v="0"/>
    <x v="256"/>
    <x v="0"/>
  </r>
  <r>
    <x v="56"/>
    <x v="45"/>
    <n v="0"/>
    <n v="110000"/>
    <x v="573"/>
    <x v="3"/>
    <x v="56"/>
    <x v="0"/>
  </r>
  <r>
    <x v="14"/>
    <x v="45"/>
    <n v="148320"/>
    <n v="18000"/>
    <x v="574"/>
    <x v="0"/>
    <x v="14"/>
    <x v="0"/>
  </r>
  <r>
    <x v="14"/>
    <x v="45"/>
    <n v="0"/>
    <n v="60000"/>
    <x v="575"/>
    <x v="1"/>
    <x v="14"/>
    <x v="0"/>
  </r>
  <r>
    <x v="14"/>
    <x v="45"/>
    <n v="0"/>
    <n v="70000"/>
    <x v="576"/>
    <x v="3"/>
    <x v="14"/>
    <x v="0"/>
  </r>
  <r>
    <x v="326"/>
    <x v="45"/>
    <n v="235172.9"/>
    <n v="65000"/>
    <x v="577"/>
    <x v="0"/>
    <x v="326"/>
    <x v="2"/>
  </r>
  <r>
    <x v="254"/>
    <x v="45"/>
    <n v="0"/>
    <n v="150000"/>
    <x v="578"/>
    <x v="3"/>
    <x v="254"/>
    <x v="2"/>
  </r>
  <r>
    <x v="327"/>
    <x v="45"/>
    <n v="179422"/>
    <n v="175000"/>
    <x v="579"/>
    <x v="3"/>
    <x v="327"/>
    <x v="2"/>
  </r>
  <r>
    <x v="272"/>
    <x v="45"/>
    <n v="73350.3"/>
    <n v="73350"/>
    <x v="580"/>
    <x v="1"/>
    <x v="272"/>
    <x v="3"/>
  </r>
  <r>
    <x v="113"/>
    <x v="45"/>
    <n v="152263.79999999999"/>
    <n v="68000"/>
    <x v="581"/>
    <x v="1"/>
    <x v="113"/>
    <x v="3"/>
  </r>
  <r>
    <x v="243"/>
    <x v="45"/>
    <n v="0"/>
    <n v="100000"/>
    <x v="582"/>
    <x v="3"/>
    <x v="243"/>
    <x v="3"/>
  </r>
  <r>
    <x v="27"/>
    <x v="45"/>
    <n v="47292"/>
    <n v="50000"/>
    <x v="583"/>
    <x v="1"/>
    <x v="27"/>
    <x v="3"/>
  </r>
  <r>
    <x v="243"/>
    <x v="46"/>
    <n v="32990.200000000004"/>
    <n v="32990"/>
    <x v="584"/>
    <x v="0"/>
    <x v="243"/>
    <x v="3"/>
  </r>
  <r>
    <x v="273"/>
    <x v="46"/>
    <n v="103716.5"/>
    <n v="23000"/>
    <x v="585"/>
    <x v="1"/>
    <x v="273"/>
    <x v="3"/>
  </r>
  <r>
    <x v="273"/>
    <x v="46"/>
    <n v="0"/>
    <n v="80000"/>
    <x v="586"/>
    <x v="3"/>
    <x v="273"/>
    <x v="3"/>
  </r>
  <r>
    <x v="328"/>
    <x v="47"/>
    <n v="131224.79999999999"/>
    <n v="50000"/>
    <x v="587"/>
    <x v="0"/>
    <x v="328"/>
    <x v="0"/>
  </r>
  <r>
    <x v="277"/>
    <x v="47"/>
    <n v="0"/>
    <n v="70000"/>
    <x v="588"/>
    <x v="3"/>
    <x v="277"/>
    <x v="0"/>
  </r>
  <r>
    <x v="329"/>
    <x v="47"/>
    <n v="147638.39999999999"/>
    <n v="27000"/>
    <x v="589"/>
    <x v="0"/>
    <x v="329"/>
    <x v="0"/>
  </r>
  <r>
    <x v="329"/>
    <x v="47"/>
    <n v="0"/>
    <n v="80000"/>
    <x v="590"/>
    <x v="1"/>
    <x v="329"/>
    <x v="0"/>
  </r>
  <r>
    <x v="330"/>
    <x v="47"/>
    <n v="138210.44999999998"/>
    <n v="150000"/>
    <x v="591"/>
    <x v="3"/>
    <x v="330"/>
    <x v="0"/>
  </r>
  <r>
    <x v="143"/>
    <x v="47"/>
    <n v="10464.299999999999"/>
    <n v="10400"/>
    <x v="592"/>
    <x v="0"/>
    <x v="143"/>
    <x v="0"/>
  </r>
  <r>
    <x v="281"/>
    <x v="47"/>
    <n v="92295"/>
    <n v="45000"/>
    <x v="593"/>
    <x v="0"/>
    <x v="281"/>
    <x v="0"/>
  </r>
  <r>
    <x v="144"/>
    <x v="47"/>
    <n v="92736"/>
    <n v="85000"/>
    <x v="594"/>
    <x v="1"/>
    <x v="144"/>
    <x v="0"/>
  </r>
  <r>
    <x v="144"/>
    <x v="47"/>
    <n v="0"/>
    <n v="80000"/>
    <x v="595"/>
    <x v="3"/>
    <x v="144"/>
    <x v="0"/>
  </r>
  <r>
    <x v="331"/>
    <x v="47"/>
    <n v="11573.099999999999"/>
    <n v="11500"/>
    <x v="596"/>
    <x v="0"/>
    <x v="331"/>
    <x v="0"/>
  </r>
  <r>
    <x v="318"/>
    <x v="47"/>
    <n v="137184.6"/>
    <n v="120000"/>
    <x v="597"/>
    <x v="3"/>
    <x v="318"/>
    <x v="0"/>
  </r>
  <r>
    <x v="249"/>
    <x v="47"/>
    <n v="19845"/>
    <n v="19800"/>
    <x v="598"/>
    <x v="1"/>
    <x v="249"/>
    <x v="0"/>
  </r>
  <r>
    <x v="332"/>
    <x v="47"/>
    <n v="121699.20000000001"/>
    <n v="30000"/>
    <x v="599"/>
    <x v="1"/>
    <x v="332"/>
    <x v="0"/>
  </r>
  <r>
    <x v="90"/>
    <x v="47"/>
    <n v="0"/>
    <n v="110000"/>
    <x v="600"/>
    <x v="3"/>
    <x v="90"/>
    <x v="0"/>
  </r>
  <r>
    <x v="193"/>
    <x v="47"/>
    <n v="149469.6"/>
    <n v="24000"/>
    <x v="601"/>
    <x v="0"/>
    <x v="193"/>
    <x v="0"/>
  </r>
  <r>
    <x v="193"/>
    <x v="47"/>
    <n v="0"/>
    <n v="50000"/>
    <x v="602"/>
    <x v="1"/>
    <x v="193"/>
    <x v="0"/>
  </r>
  <r>
    <x v="194"/>
    <x v="47"/>
    <n v="0"/>
    <n v="70000"/>
    <x v="603"/>
    <x v="3"/>
    <x v="194"/>
    <x v="0"/>
  </r>
  <r>
    <x v="268"/>
    <x v="47"/>
    <n v="149092.125"/>
    <n v="140000"/>
    <x v="604"/>
    <x v="3"/>
    <x v="268"/>
    <x v="0"/>
  </r>
  <r>
    <x v="94"/>
    <x v="47"/>
    <n v="147638.39999999999"/>
    <n v="50000"/>
    <x v="605"/>
    <x v="1"/>
    <x v="94"/>
    <x v="0"/>
  </r>
  <r>
    <x v="94"/>
    <x v="47"/>
    <n v="0"/>
    <n v="100000"/>
    <x v="606"/>
    <x v="3"/>
    <x v="94"/>
    <x v="0"/>
  </r>
  <r>
    <x v="197"/>
    <x v="47"/>
    <n v="158234"/>
    <n v="67000"/>
    <x v="607"/>
    <x v="1"/>
    <x v="197"/>
    <x v="0"/>
  </r>
  <r>
    <x v="176"/>
    <x v="47"/>
    <n v="125386.4"/>
    <n v="85000"/>
    <x v="608"/>
    <x v="1"/>
    <x v="176"/>
    <x v="0"/>
  </r>
  <r>
    <x v="176"/>
    <x v="47"/>
    <n v="0"/>
    <n v="150000"/>
    <x v="609"/>
    <x v="3"/>
    <x v="176"/>
    <x v="0"/>
  </r>
  <r>
    <x v="135"/>
    <x v="47"/>
    <n v="121801"/>
    <n v="25000"/>
    <x v="610"/>
    <x v="0"/>
    <x v="135"/>
    <x v="1"/>
  </r>
  <r>
    <x v="71"/>
    <x v="47"/>
    <n v="47246"/>
    <n v="47200"/>
    <x v="611"/>
    <x v="1"/>
    <x v="71"/>
    <x v="1"/>
  </r>
  <r>
    <x v="146"/>
    <x v="47"/>
    <n v="50581.5"/>
    <n v="50500"/>
    <x v="612"/>
    <x v="1"/>
    <x v="146"/>
    <x v="2"/>
  </r>
  <r>
    <x v="306"/>
    <x v="47"/>
    <n v="0"/>
    <n v="100000"/>
    <x v="613"/>
    <x v="3"/>
    <x v="306"/>
    <x v="2"/>
  </r>
  <r>
    <x v="321"/>
    <x v="47"/>
    <n v="22978"/>
    <n v="22500"/>
    <x v="614"/>
    <x v="0"/>
    <x v="321"/>
    <x v="3"/>
  </r>
  <r>
    <x v="242"/>
    <x v="47"/>
    <n v="150985.75"/>
    <n v="40000"/>
    <x v="615"/>
    <x v="1"/>
    <x v="242"/>
    <x v="3"/>
  </r>
  <r>
    <x v="242"/>
    <x v="47"/>
    <n v="0"/>
    <n v="80000"/>
    <x v="616"/>
    <x v="3"/>
    <x v="242"/>
    <x v="3"/>
  </r>
  <r>
    <x v="333"/>
    <x v="48"/>
    <n v="9820.65"/>
    <n v="9800"/>
    <x v="617"/>
    <x v="0"/>
    <x v="333"/>
    <x v="0"/>
  </r>
  <r>
    <x v="334"/>
    <x v="48"/>
    <n v="53020.800000000003"/>
    <n v="30000"/>
    <x v="618"/>
    <x v="1"/>
    <x v="334"/>
    <x v="0"/>
  </r>
  <r>
    <x v="334"/>
    <x v="48"/>
    <n v="0"/>
    <n v="20000"/>
    <x v="619"/>
    <x v="0"/>
    <x v="334"/>
    <x v="0"/>
  </r>
  <r>
    <x v="330"/>
    <x v="48"/>
    <n v="7996.8"/>
    <n v="8000"/>
    <x v="620"/>
    <x v="1"/>
    <x v="330"/>
    <x v="0"/>
  </r>
  <r>
    <x v="301"/>
    <x v="48"/>
    <n v="19736.64"/>
    <n v="18000"/>
    <x v="621"/>
    <x v="0"/>
    <x v="301"/>
    <x v="0"/>
  </r>
  <r>
    <x v="225"/>
    <x v="48"/>
    <n v="21319.200000000001"/>
    <n v="20000"/>
    <x v="622"/>
    <x v="0"/>
    <x v="225"/>
    <x v="0"/>
  </r>
  <r>
    <x v="335"/>
    <x v="48"/>
    <n v="8954.4"/>
    <n v="9000"/>
    <x v="623"/>
    <x v="0"/>
    <x v="335"/>
    <x v="0"/>
  </r>
  <r>
    <x v="201"/>
    <x v="48"/>
    <n v="66864"/>
    <n v="28000"/>
    <x v="624"/>
    <x v="0"/>
    <x v="201"/>
    <x v="1"/>
  </r>
  <r>
    <x v="201"/>
    <x v="48"/>
    <n v="0"/>
    <n v="40000"/>
    <x v="625"/>
    <x v="1"/>
    <x v="201"/>
    <x v="1"/>
  </r>
  <r>
    <x v="170"/>
    <x v="48"/>
    <n v="22008"/>
    <n v="22000"/>
    <x v="626"/>
    <x v="0"/>
    <x v="170"/>
    <x v="2"/>
  </r>
  <r>
    <x v="205"/>
    <x v="49"/>
    <n v="19988.64"/>
    <n v="19980"/>
    <x v="627"/>
    <x v="1"/>
    <x v="205"/>
    <x v="0"/>
  </r>
  <r>
    <x v="336"/>
    <x v="49"/>
    <n v="20156.639999999996"/>
    <n v="20000"/>
    <x v="628"/>
    <x v="0"/>
    <x v="336"/>
    <x v="0"/>
  </r>
  <r>
    <x v="290"/>
    <x v="49"/>
    <n v="13204.8"/>
    <n v="13200"/>
    <x v="629"/>
    <x v="1"/>
    <x v="290"/>
    <x v="0"/>
  </r>
  <r>
    <x v="276"/>
    <x v="49"/>
    <n v="30912"/>
    <n v="10000"/>
    <x v="630"/>
    <x v="0"/>
    <x v="276"/>
    <x v="0"/>
  </r>
  <r>
    <x v="276"/>
    <x v="49"/>
    <n v="0"/>
    <n v="15000"/>
    <x v="631"/>
    <x v="1"/>
    <x v="276"/>
    <x v="0"/>
  </r>
  <r>
    <x v="337"/>
    <x v="49"/>
    <n v="13960.8"/>
    <n v="13500"/>
    <x v="632"/>
    <x v="0"/>
    <x v="337"/>
    <x v="0"/>
  </r>
  <r>
    <x v="338"/>
    <x v="49"/>
    <n v="28778.399999999994"/>
    <n v="25000"/>
    <x v="633"/>
    <x v="1"/>
    <x v="338"/>
    <x v="0"/>
  </r>
  <r>
    <x v="339"/>
    <x v="49"/>
    <n v="25703.999999999996"/>
    <n v="20000"/>
    <x v="634"/>
    <x v="1"/>
    <x v="339"/>
    <x v="0"/>
  </r>
  <r>
    <x v="79"/>
    <x v="49"/>
    <n v="13960.8"/>
    <n v="8900"/>
    <x v="635"/>
    <x v="0"/>
    <x v="79"/>
    <x v="0"/>
  </r>
  <r>
    <x v="80"/>
    <x v="49"/>
    <n v="11766.719999999998"/>
    <n v="11500"/>
    <x v="636"/>
    <x v="0"/>
    <x v="80"/>
    <x v="0"/>
  </r>
  <r>
    <x v="340"/>
    <x v="49"/>
    <n v="4462.08"/>
    <n v="4450"/>
    <x v="637"/>
    <x v="0"/>
    <x v="340"/>
    <x v="0"/>
  </r>
  <r>
    <x v="341"/>
    <x v="49"/>
    <n v="0"/>
    <n v="20000"/>
    <x v="638"/>
    <x v="1"/>
    <x v="341"/>
    <x v="0"/>
  </r>
  <r>
    <x v="342"/>
    <x v="49"/>
    <n v="50079.12"/>
    <n v="50000"/>
    <x v="639"/>
    <x v="1"/>
    <x v="342"/>
    <x v="0"/>
  </r>
  <r>
    <x v="334"/>
    <x v="49"/>
    <n v="12297.599999999999"/>
    <n v="7000"/>
    <x v="640"/>
    <x v="0"/>
    <x v="334"/>
    <x v="0"/>
  </r>
  <r>
    <x v="216"/>
    <x v="49"/>
    <n v="13406.399999999998"/>
    <n v="12400"/>
    <x v="641"/>
    <x v="1"/>
    <x v="216"/>
    <x v="0"/>
  </r>
  <r>
    <x v="31"/>
    <x v="49"/>
    <n v="11188.8"/>
    <n v="4000"/>
    <x v="642"/>
    <x v="0"/>
    <x v="31"/>
    <x v="0"/>
  </r>
  <r>
    <x v="82"/>
    <x v="49"/>
    <n v="13406.399999999998"/>
    <n v="18000"/>
    <x v="643"/>
    <x v="1"/>
    <x v="82"/>
    <x v="0"/>
  </r>
  <r>
    <x v="281"/>
    <x v="49"/>
    <n v="25773.3"/>
    <n v="23700"/>
    <x v="644"/>
    <x v="0"/>
    <x v="281"/>
    <x v="0"/>
  </r>
  <r>
    <x v="221"/>
    <x v="49"/>
    <n v="19988.64"/>
    <n v="20000"/>
    <x v="645"/>
    <x v="1"/>
    <x v="221"/>
    <x v="0"/>
  </r>
  <r>
    <x v="40"/>
    <x v="49"/>
    <n v="8579.34"/>
    <n v="8500"/>
    <x v="646"/>
    <x v="0"/>
    <x v="40"/>
    <x v="0"/>
  </r>
  <r>
    <x v="86"/>
    <x v="49"/>
    <n v="26258.399999999998"/>
    <n v="6200"/>
    <x v="647"/>
    <x v="0"/>
    <x v="86"/>
    <x v="0"/>
  </r>
  <r>
    <x v="86"/>
    <x v="49"/>
    <n v="0"/>
    <n v="30000"/>
    <x v="648"/>
    <x v="1"/>
    <x v="86"/>
    <x v="0"/>
  </r>
  <r>
    <x v="225"/>
    <x v="49"/>
    <n v="16396.8"/>
    <n v="13300"/>
    <x v="649"/>
    <x v="0"/>
    <x v="225"/>
    <x v="0"/>
  </r>
  <r>
    <x v="2"/>
    <x v="49"/>
    <n v="25703.999999999996"/>
    <n v="24704"/>
    <x v="650"/>
    <x v="1"/>
    <x v="2"/>
    <x v="0"/>
  </r>
  <r>
    <x v="245"/>
    <x v="49"/>
    <n v="6847.6799999999994"/>
    <n v="6800"/>
    <x v="651"/>
    <x v="0"/>
    <x v="245"/>
    <x v="0"/>
  </r>
  <r>
    <x v="332"/>
    <x v="49"/>
    <n v="5483.5199999999995"/>
    <n v="5400"/>
    <x v="652"/>
    <x v="0"/>
    <x v="332"/>
    <x v="0"/>
  </r>
  <r>
    <x v="68"/>
    <x v="49"/>
    <n v="16228.8"/>
    <n v="18000"/>
    <x v="653"/>
    <x v="1"/>
    <x v="68"/>
    <x v="0"/>
  </r>
  <r>
    <x v="118"/>
    <x v="49"/>
    <n v="9307.1999999999989"/>
    <n v="10000"/>
    <x v="654"/>
    <x v="1"/>
    <x v="118"/>
    <x v="0"/>
  </r>
  <r>
    <x v="128"/>
    <x v="49"/>
    <n v="10522.05"/>
    <n v="5000"/>
    <x v="655"/>
    <x v="1"/>
    <x v="128"/>
    <x v="0"/>
  </r>
  <r>
    <x v="6"/>
    <x v="49"/>
    <n v="9223.1999999999989"/>
    <n v="5000"/>
    <x v="656"/>
    <x v="1"/>
    <x v="6"/>
    <x v="0"/>
  </r>
  <r>
    <x v="6"/>
    <x v="49"/>
    <n v="0"/>
    <n v="5000"/>
    <x v="657"/>
    <x v="0"/>
    <x v="6"/>
    <x v="0"/>
  </r>
  <r>
    <x v="155"/>
    <x v="49"/>
    <n v="13406.399999999998"/>
    <n v="15000"/>
    <x v="658"/>
    <x v="1"/>
    <x v="155"/>
    <x v="0"/>
  </r>
  <r>
    <x v="302"/>
    <x v="49"/>
    <n v="11188.8"/>
    <n v="6100"/>
    <x v="659"/>
    <x v="0"/>
    <x v="302"/>
    <x v="0"/>
  </r>
  <r>
    <x v="96"/>
    <x v="49"/>
    <n v="19656"/>
    <n v="19500"/>
    <x v="660"/>
    <x v="1"/>
    <x v="96"/>
    <x v="0"/>
  </r>
  <r>
    <x v="303"/>
    <x v="49"/>
    <n v="16228.8"/>
    <n v="16200"/>
    <x v="661"/>
    <x v="1"/>
    <x v="303"/>
    <x v="0"/>
  </r>
  <r>
    <x v="230"/>
    <x v="49"/>
    <n v="13016.64"/>
    <n v="13000"/>
    <x v="662"/>
    <x v="0"/>
    <x v="230"/>
    <x v="0"/>
  </r>
  <r>
    <x v="150"/>
    <x v="49"/>
    <n v="33342.400000000001"/>
    <n v="40000"/>
    <x v="663"/>
    <x v="1"/>
    <x v="150"/>
    <x v="0"/>
  </r>
  <r>
    <x v="55"/>
    <x v="49"/>
    <n v="12104"/>
    <n v="13000"/>
    <x v="664"/>
    <x v="1"/>
    <x v="55"/>
    <x v="0"/>
  </r>
  <r>
    <x v="162"/>
    <x v="49"/>
    <n v="14361.6"/>
    <n v="11000"/>
    <x v="665"/>
    <x v="0"/>
    <x v="162"/>
    <x v="1"/>
  </r>
  <r>
    <x v="23"/>
    <x v="49"/>
    <n v="5358.4"/>
    <n v="5300"/>
    <x v="666"/>
    <x v="0"/>
    <x v="23"/>
    <x v="1"/>
  </r>
  <r>
    <x v="17"/>
    <x v="49"/>
    <n v="4216"/>
    <n v="0"/>
    <x v="667"/>
    <x v="2"/>
    <x v="17"/>
    <x v="1"/>
  </r>
  <r>
    <x v="147"/>
    <x v="49"/>
    <n v="11848.2"/>
    <n v="5000"/>
    <x v="668"/>
    <x v="0"/>
    <x v="147"/>
    <x v="2"/>
  </r>
  <r>
    <x v="327"/>
    <x v="49"/>
    <n v="26154.400000000001"/>
    <n v="35000"/>
    <x v="669"/>
    <x v="1"/>
    <x v="327"/>
    <x v="2"/>
  </r>
  <r>
    <x v="3"/>
    <x v="50"/>
    <n v="6491.52"/>
    <n v="6490"/>
    <x v="670"/>
    <x v="0"/>
    <x v="3"/>
    <x v="0"/>
  </r>
  <r>
    <x v="196"/>
    <x v="51"/>
    <n v="6182.4000000000005"/>
    <n v="6180"/>
    <x v="671"/>
    <x v="0"/>
    <x v="196"/>
    <x v="0"/>
  </r>
  <r>
    <x v="202"/>
    <x v="51"/>
    <n v="837.9"/>
    <n v="837"/>
    <x v="672"/>
    <x v="0"/>
    <x v="202"/>
    <x v="2"/>
  </r>
  <r>
    <x v="343"/>
    <x v="52"/>
    <n v="21088"/>
    <n v="21000"/>
    <x v="673"/>
    <x v="1"/>
    <x v="343"/>
    <x v="0"/>
  </r>
  <r>
    <x v="344"/>
    <x v="52"/>
    <n v="35936"/>
    <n v="12000"/>
    <x v="674"/>
    <x v="0"/>
    <x v="344"/>
    <x v="1"/>
  </r>
  <r>
    <x v="344"/>
    <x v="52"/>
    <n v="0"/>
    <n v="24000"/>
    <x v="675"/>
    <x v="1"/>
    <x v="344"/>
    <x v="1"/>
  </r>
  <r>
    <x v="345"/>
    <x v="52"/>
    <n v="35936"/>
    <n v="35900"/>
    <x v="676"/>
    <x v="1"/>
    <x v="345"/>
    <x v="3"/>
  </r>
  <r>
    <x v="346"/>
    <x v="53"/>
    <n v="12111.54"/>
    <n v="12100"/>
    <x v="677"/>
    <x v="0"/>
    <x v="346"/>
    <x v="0"/>
  </r>
  <r>
    <x v="347"/>
    <x v="53"/>
    <n v="5122.74"/>
    <n v="5100"/>
    <x v="678"/>
    <x v="1"/>
    <x v="347"/>
    <x v="0"/>
  </r>
  <r>
    <x v="73"/>
    <x v="53"/>
    <n v="4092.4799999999996"/>
    <n v="4050"/>
    <x v="679"/>
    <x v="1"/>
    <x v="73"/>
    <x v="0"/>
  </r>
  <r>
    <x v="348"/>
    <x v="53"/>
    <n v="6615"/>
    <n v="6600"/>
    <x v="680"/>
    <x v="1"/>
    <x v="348"/>
    <x v="0"/>
  </r>
  <r>
    <x v="214"/>
    <x v="53"/>
    <n v="2628.36"/>
    <n v="2600"/>
    <x v="681"/>
    <x v="0"/>
    <x v="214"/>
    <x v="0"/>
  </r>
  <r>
    <x v="1"/>
    <x v="53"/>
    <n v="9487.7999999999993"/>
    <n v="9000"/>
    <x v="682"/>
    <x v="0"/>
    <x v="1"/>
    <x v="0"/>
  </r>
  <r>
    <x v="334"/>
    <x v="53"/>
    <n v="15865.92"/>
    <n v="15800"/>
    <x v="683"/>
    <x v="1"/>
    <x v="334"/>
    <x v="0"/>
  </r>
  <r>
    <x v="298"/>
    <x v="53"/>
    <n v="1323"/>
    <n v="1320"/>
    <x v="684"/>
    <x v="0"/>
    <x v="298"/>
    <x v="0"/>
  </r>
  <r>
    <x v="264"/>
    <x v="53"/>
    <n v="5349.12"/>
    <n v="5000"/>
    <x v="685"/>
    <x v="0"/>
    <x v="264"/>
    <x v="0"/>
  </r>
  <r>
    <x v="123"/>
    <x v="53"/>
    <n v="7003.08"/>
    <n v="4000"/>
    <x v="686"/>
    <x v="0"/>
    <x v="123"/>
    <x v="0"/>
  </r>
  <r>
    <x v="265"/>
    <x v="53"/>
    <n v="29594.880000000001"/>
    <n v="4000"/>
    <x v="687"/>
    <x v="0"/>
    <x v="265"/>
    <x v="0"/>
  </r>
  <r>
    <x v="265"/>
    <x v="53"/>
    <n v="0"/>
    <n v="25000"/>
    <x v="688"/>
    <x v="1"/>
    <x v="265"/>
    <x v="0"/>
  </r>
  <r>
    <x v="317"/>
    <x v="53"/>
    <n v="7673.4"/>
    <n v="7600"/>
    <x v="689"/>
    <x v="0"/>
    <x v="317"/>
    <x v="0"/>
  </r>
  <r>
    <x v="324"/>
    <x v="53"/>
    <n v="2217.6"/>
    <n v="2200"/>
    <x v="690"/>
    <x v="1"/>
    <x v="324"/>
    <x v="0"/>
  </r>
  <r>
    <x v="195"/>
    <x v="53"/>
    <n v="12600"/>
    <n v="12600"/>
    <x v="690"/>
    <x v="0"/>
    <x v="195"/>
    <x v="0"/>
  </r>
  <r>
    <x v="130"/>
    <x v="53"/>
    <n v="20594.5"/>
    <n v="22000"/>
    <x v="691"/>
    <x v="1"/>
    <x v="130"/>
    <x v="0"/>
  </r>
  <r>
    <x v="237"/>
    <x v="53"/>
    <n v="2860"/>
    <n v="3000"/>
    <x v="692"/>
    <x v="0"/>
    <x v="237"/>
    <x v="1"/>
  </r>
  <r>
    <x v="16"/>
    <x v="53"/>
    <n v="4840.2"/>
    <n v="6000"/>
    <x v="693"/>
    <x v="1"/>
    <x v="16"/>
    <x v="1"/>
  </r>
  <r>
    <x v="151"/>
    <x v="53"/>
    <n v="6854.4000000000005"/>
    <n v="6800"/>
    <x v="694"/>
    <x v="1"/>
    <x v="151"/>
    <x v="1"/>
  </r>
  <r>
    <x v="121"/>
    <x v="53"/>
    <n v="25349.7"/>
    <n v="5000"/>
    <x v="695"/>
    <x v="0"/>
    <x v="121"/>
    <x v="2"/>
  </r>
  <r>
    <x v="121"/>
    <x v="53"/>
    <n v="0"/>
    <n v="18000"/>
    <x v="696"/>
    <x v="1"/>
    <x v="121"/>
    <x v="2"/>
  </r>
  <r>
    <x v="251"/>
    <x v="53"/>
    <n v="27132"/>
    <n v="27000"/>
    <x v="697"/>
    <x v="1"/>
    <x v="251"/>
    <x v="2"/>
  </r>
  <r>
    <x v="246"/>
    <x v="53"/>
    <n v="12768"/>
    <n v="12500"/>
    <x v="698"/>
    <x v="0"/>
    <x v="246"/>
    <x v="3"/>
  </r>
  <r>
    <x v="122"/>
    <x v="53"/>
    <n v="11566.800000000001"/>
    <n v="12000"/>
    <x v="699"/>
    <x v="1"/>
    <x v="122"/>
    <x v="3"/>
  </r>
  <r>
    <x v="349"/>
    <x v="54"/>
    <n v="105161.28"/>
    <n v="5000"/>
    <x v="700"/>
    <x v="0"/>
    <x v="349"/>
    <x v="0"/>
  </r>
  <r>
    <x v="349"/>
    <x v="54"/>
    <n v="0"/>
    <n v="100000"/>
    <x v="701"/>
    <x v="3"/>
    <x v="349"/>
    <x v="0"/>
  </r>
  <r>
    <x v="213"/>
    <x v="54"/>
    <n v="54277.439999999988"/>
    <n v="32000"/>
    <x v="702"/>
    <x v="0"/>
    <x v="213"/>
    <x v="0"/>
  </r>
  <r>
    <x v="267"/>
    <x v="54"/>
    <n v="137495.92499999999"/>
    <n v="20000"/>
    <x v="703"/>
    <x v="1"/>
    <x v="267"/>
    <x v="0"/>
  </r>
  <r>
    <x v="267"/>
    <x v="54"/>
    <n v="0"/>
    <n v="120000"/>
    <x v="704"/>
    <x v="3"/>
    <x v="267"/>
    <x v="0"/>
  </r>
  <r>
    <x v="36"/>
    <x v="54"/>
    <n v="67146.239999999991"/>
    <n v="40000"/>
    <x v="705"/>
    <x v="1"/>
    <x v="36"/>
    <x v="0"/>
  </r>
  <r>
    <x v="303"/>
    <x v="54"/>
    <n v="67146.239999999991"/>
    <n v="65000"/>
    <x v="706"/>
    <x v="1"/>
    <x v="303"/>
    <x v="0"/>
  </r>
  <r>
    <x v="52"/>
    <x v="54"/>
    <n v="55841.2"/>
    <n v="30000"/>
    <x v="707"/>
    <x v="0"/>
    <x v="52"/>
    <x v="0"/>
  </r>
  <r>
    <x v="52"/>
    <x v="54"/>
    <n v="0"/>
    <n v="50000"/>
    <x v="708"/>
    <x v="1"/>
    <x v="52"/>
    <x v="0"/>
  </r>
  <r>
    <x v="350"/>
    <x v="54"/>
    <n v="124966"/>
    <n v="20000"/>
    <x v="709"/>
    <x v="0"/>
    <x v="350"/>
    <x v="0"/>
  </r>
  <r>
    <x v="350"/>
    <x v="54"/>
    <n v="0"/>
    <n v="100000"/>
    <x v="710"/>
    <x v="3"/>
    <x v="350"/>
    <x v="0"/>
  </r>
  <r>
    <x v="271"/>
    <x v="54"/>
    <n v="125236.6"/>
    <n v="24000"/>
    <x v="711"/>
    <x v="1"/>
    <x v="271"/>
    <x v="0"/>
  </r>
  <r>
    <x v="133"/>
    <x v="54"/>
    <n v="0"/>
    <n v="120000"/>
    <x v="712"/>
    <x v="3"/>
    <x v="133"/>
    <x v="0"/>
  </r>
  <r>
    <x v="177"/>
    <x v="54"/>
    <n v="37055.600000000006"/>
    <n v="37000"/>
    <x v="713"/>
    <x v="1"/>
    <x v="177"/>
    <x v="1"/>
  </r>
  <r>
    <x v="247"/>
    <x v="54"/>
    <n v="163862"/>
    <n v="23000"/>
    <x v="714"/>
    <x v="0"/>
    <x v="247"/>
    <x v="3"/>
  </r>
  <r>
    <x v="247"/>
    <x v="54"/>
    <n v="0"/>
    <n v="50000"/>
    <x v="715"/>
    <x v="1"/>
    <x v="247"/>
    <x v="3"/>
  </r>
  <r>
    <x v="247"/>
    <x v="54"/>
    <n v="0"/>
    <n v="90000"/>
    <x v="716"/>
    <x v="3"/>
    <x v="247"/>
    <x v="3"/>
  </r>
  <r>
    <x v="90"/>
    <x v="55"/>
    <n v="47802.299999999996"/>
    <n v="47800"/>
    <x v="717"/>
    <x v="0"/>
    <x v="90"/>
    <x v="0"/>
  </r>
  <r>
    <x v="283"/>
    <x v="55"/>
    <n v="8190"/>
    <n v="8190"/>
    <x v="717"/>
    <x v="0"/>
    <x v="283"/>
    <x v="0"/>
  </r>
  <r>
    <x v="229"/>
    <x v="55"/>
    <n v="70216.649999999994"/>
    <n v="18200"/>
    <x v="718"/>
    <x v="0"/>
    <x v="229"/>
    <x v="0"/>
  </r>
  <r>
    <x v="33"/>
    <x v="55"/>
    <n v="0"/>
    <n v="50000"/>
    <x v="719"/>
    <x v="1"/>
    <x v="33"/>
    <x v="0"/>
  </r>
  <r>
    <x v="198"/>
    <x v="55"/>
    <n v="49334"/>
    <n v="48000"/>
    <x v="720"/>
    <x v="1"/>
    <x v="198"/>
    <x v="0"/>
  </r>
  <r>
    <x v="304"/>
    <x v="55"/>
    <n v="58635.5"/>
    <n v="18000"/>
    <x v="721"/>
    <x v="0"/>
    <x v="304"/>
    <x v="1"/>
  </r>
  <r>
    <x v="304"/>
    <x v="55"/>
    <n v="0"/>
    <n v="40000"/>
    <x v="722"/>
    <x v="1"/>
    <x v="304"/>
    <x v="1"/>
  </r>
  <r>
    <x v="326"/>
    <x v="55"/>
    <n v="13650"/>
    <n v="13650"/>
    <x v="722"/>
    <x v="0"/>
    <x v="326"/>
    <x v="2"/>
  </r>
  <r>
    <x v="254"/>
    <x v="55"/>
    <n v="8450"/>
    <n v="0"/>
    <x v="723"/>
    <x v="2"/>
    <x v="254"/>
    <x v="2"/>
  </r>
  <r>
    <x v="24"/>
    <x v="55"/>
    <n v="34564.200000000004"/>
    <n v="34500"/>
    <x v="724"/>
    <x v="0"/>
    <x v="24"/>
    <x v="2"/>
  </r>
  <r>
    <x v="112"/>
    <x v="55"/>
    <n v="79692.5"/>
    <n v="29000"/>
    <x v="725"/>
    <x v="1"/>
    <x v="112"/>
    <x v="3"/>
  </r>
  <r>
    <x v="112"/>
    <x v="55"/>
    <n v="0"/>
    <n v="55000"/>
    <x v="726"/>
    <x v="3"/>
    <x v="112"/>
    <x v="3"/>
  </r>
  <r>
    <x v="269"/>
    <x v="56"/>
    <n v="48356.49"/>
    <n v="48000"/>
    <x v="727"/>
    <x v="0"/>
    <x v="269"/>
    <x v="0"/>
  </r>
  <r>
    <x v="168"/>
    <x v="56"/>
    <n v="34292.160000000003"/>
    <n v="25000"/>
    <x v="728"/>
    <x v="1"/>
    <x v="168"/>
    <x v="0"/>
  </r>
  <r>
    <x v="343"/>
    <x v="56"/>
    <n v="35377.200000000004"/>
    <n v="32300"/>
    <x v="729"/>
    <x v="1"/>
    <x v="343"/>
    <x v="0"/>
  </r>
  <r>
    <x v="351"/>
    <x v="56"/>
    <n v="43002.3"/>
    <n v="23000"/>
    <x v="730"/>
    <x v="0"/>
    <x v="351"/>
    <x v="0"/>
  </r>
  <r>
    <x v="351"/>
    <x v="56"/>
    <n v="0"/>
    <n v="30000"/>
    <x v="731"/>
    <x v="1"/>
    <x v="351"/>
    <x v="0"/>
  </r>
  <r>
    <x v="344"/>
    <x v="56"/>
    <n v="35377.200000000004"/>
    <n v="30000"/>
    <x v="732"/>
    <x v="0"/>
    <x v="344"/>
    <x v="1"/>
  </r>
  <r>
    <x v="320"/>
    <x v="56"/>
    <n v="36755"/>
    <n v="36500"/>
    <x v="733"/>
    <x v="1"/>
    <x v="320"/>
    <x v="1"/>
  </r>
  <r>
    <x v="345"/>
    <x v="56"/>
    <n v="29791.200000000004"/>
    <n v="15000"/>
    <x v="734"/>
    <x v="0"/>
    <x v="345"/>
    <x v="3"/>
  </r>
  <r>
    <x v="345"/>
    <x v="56"/>
    <n v="0"/>
    <n v="18000"/>
    <x v="735"/>
    <x v="1"/>
    <x v="345"/>
    <x v="3"/>
  </r>
  <r>
    <x v="352"/>
    <x v="57"/>
    <n v="151575.26999999999"/>
    <n v="26000"/>
    <x v="736"/>
    <x v="0"/>
    <x v="352"/>
    <x v="0"/>
  </r>
  <r>
    <x v="352"/>
    <x v="57"/>
    <n v="0"/>
    <n v="120000"/>
    <x v="737"/>
    <x v="3"/>
    <x v="352"/>
    <x v="0"/>
  </r>
  <r>
    <x v="353"/>
    <x v="57"/>
    <n v="83316.66"/>
    <n v="30000"/>
    <x v="738"/>
    <x v="0"/>
    <x v="353"/>
    <x v="0"/>
  </r>
  <r>
    <x v="353"/>
    <x v="57"/>
    <n v="0"/>
    <n v="50000"/>
    <x v="739"/>
    <x v="1"/>
    <x v="353"/>
    <x v="0"/>
  </r>
  <r>
    <x v="354"/>
    <x v="57"/>
    <n v="20097"/>
    <n v="20000"/>
    <x v="740"/>
    <x v="1"/>
    <x v="354"/>
    <x v="0"/>
  </r>
  <r>
    <x v="293"/>
    <x v="57"/>
    <n v="20097"/>
    <n v="20000"/>
    <x v="741"/>
    <x v="1"/>
    <x v="293"/>
    <x v="0"/>
  </r>
  <r>
    <x v="124"/>
    <x v="57"/>
    <n v="244722.23999999996"/>
    <n v="40000"/>
    <x v="742"/>
    <x v="0"/>
    <x v="124"/>
    <x v="0"/>
  </r>
  <r>
    <x v="66"/>
    <x v="57"/>
    <n v="0"/>
    <n v="200000"/>
    <x v="743"/>
    <x v="3"/>
    <x v="66"/>
    <x v="0"/>
  </r>
  <r>
    <x v="120"/>
    <x v="57"/>
    <n v="31920"/>
    <n v="32000"/>
    <x v="744"/>
    <x v="1"/>
    <x v="120"/>
    <x v="1"/>
  </r>
  <r>
    <x v="355"/>
    <x v="58"/>
    <n v="45158.400000000001"/>
    <n v="45100"/>
    <x v="745"/>
    <x v="1"/>
    <x v="355"/>
    <x v="0"/>
  </r>
  <r>
    <x v="184"/>
    <x v="58"/>
    <n v="137531.51999999999"/>
    <n v="37000"/>
    <x v="746"/>
    <x v="0"/>
    <x v="184"/>
    <x v="0"/>
  </r>
  <r>
    <x v="184"/>
    <x v="58"/>
    <n v="0"/>
    <n v="100000"/>
    <x v="747"/>
    <x v="3"/>
    <x v="184"/>
    <x v="0"/>
  </r>
  <r>
    <x v="280"/>
    <x v="58"/>
    <n v="9611.2799999999988"/>
    <n v="9500"/>
    <x v="748"/>
    <x v="0"/>
    <x v="280"/>
    <x v="0"/>
  </r>
  <r>
    <x v="335"/>
    <x v="58"/>
    <n v="94468.500000000015"/>
    <n v="28000"/>
    <x v="749"/>
    <x v="0"/>
    <x v="335"/>
    <x v="0"/>
  </r>
  <r>
    <x v="335"/>
    <x v="58"/>
    <n v="0"/>
    <n v="60000"/>
    <x v="750"/>
    <x v="1"/>
    <x v="335"/>
    <x v="0"/>
  </r>
  <r>
    <x v="287"/>
    <x v="58"/>
    <n v="38937.800000000003"/>
    <n v="40000"/>
    <x v="751"/>
    <x v="0"/>
    <x v="287"/>
    <x v="2"/>
  </r>
  <r>
    <x v="340"/>
    <x v="59"/>
    <n v="99645"/>
    <n v="29000"/>
    <x v="752"/>
    <x v="0"/>
    <x v="340"/>
    <x v="0"/>
  </r>
  <r>
    <x v="340"/>
    <x v="59"/>
    <n v="0"/>
    <n v="60000"/>
    <x v="753"/>
    <x v="1"/>
    <x v="340"/>
    <x v="0"/>
  </r>
  <r>
    <x v="0"/>
    <x v="59"/>
    <n v="24139.499999999996"/>
    <n v="24100"/>
    <x v="754"/>
    <x v="1"/>
    <x v="0"/>
    <x v="0"/>
  </r>
  <r>
    <x v="10"/>
    <x v="59"/>
    <n v="74919.599999999991"/>
    <n v="20000"/>
    <x v="755"/>
    <x v="1"/>
    <x v="10"/>
    <x v="0"/>
  </r>
  <r>
    <x v="285"/>
    <x v="59"/>
    <n v="35300.199999999997"/>
    <n v="35000"/>
    <x v="756"/>
    <x v="0"/>
    <x v="285"/>
    <x v="0"/>
  </r>
  <r>
    <x v="325"/>
    <x v="59"/>
    <n v="102773.59999999999"/>
    <n v="22000"/>
    <x v="757"/>
    <x v="1"/>
    <x v="325"/>
    <x v="0"/>
  </r>
  <r>
    <x v="102"/>
    <x v="59"/>
    <n v="0"/>
    <n v="140000"/>
    <x v="758"/>
    <x v="3"/>
    <x v="102"/>
    <x v="0"/>
  </r>
  <r>
    <x v="244"/>
    <x v="59"/>
    <n v="140475.29999999999"/>
    <n v="40000"/>
    <x v="759"/>
    <x v="1"/>
    <x v="244"/>
    <x v="3"/>
  </r>
  <r>
    <x v="244"/>
    <x v="59"/>
    <n v="0"/>
    <n v="100000"/>
    <x v="760"/>
    <x v="3"/>
    <x v="244"/>
    <x v="3"/>
  </r>
  <r>
    <x v="28"/>
    <x v="59"/>
    <n v="48640.5"/>
    <n v="48600"/>
    <x v="761"/>
    <x v="0"/>
    <x v="28"/>
    <x v="3"/>
  </r>
  <r>
    <x v="142"/>
    <x v="60"/>
    <n v="2305.7999999999997"/>
    <n v="2305"/>
    <x v="762"/>
    <x v="0"/>
    <x v="142"/>
    <x v="0"/>
  </r>
  <r>
    <x v="336"/>
    <x v="60"/>
    <n v="58699.199999999997"/>
    <n v="8000"/>
    <x v="763"/>
    <x v="0"/>
    <x v="336"/>
    <x v="0"/>
  </r>
  <r>
    <x v="336"/>
    <x v="60"/>
    <n v="0"/>
    <n v="50000"/>
    <x v="764"/>
    <x v="1"/>
    <x v="336"/>
    <x v="0"/>
  </r>
  <r>
    <x v="356"/>
    <x v="60"/>
    <n v="38299.799999999996"/>
    <n v="35000"/>
    <x v="765"/>
    <x v="0"/>
    <x v="356"/>
    <x v="0"/>
  </r>
  <r>
    <x v="357"/>
    <x v="60"/>
    <n v="96942.720000000001"/>
    <n v="38000"/>
    <x v="766"/>
    <x v="0"/>
    <x v="357"/>
    <x v="0"/>
  </r>
  <r>
    <x v="358"/>
    <x v="60"/>
    <n v="56353.919999999998"/>
    <n v="23300"/>
    <x v="767"/>
    <x v="1"/>
    <x v="358"/>
    <x v="0"/>
  </r>
  <r>
    <x v="186"/>
    <x v="60"/>
    <n v="0"/>
    <n v="90000"/>
    <x v="768"/>
    <x v="3"/>
    <x v="186"/>
    <x v="0"/>
  </r>
  <r>
    <x v="95"/>
    <x v="60"/>
    <n v="43696.799999999996"/>
    <n v="37000"/>
    <x v="769"/>
    <x v="1"/>
    <x v="95"/>
    <x v="0"/>
  </r>
  <r>
    <x v="239"/>
    <x v="60"/>
    <n v="37167"/>
    <n v="37000"/>
    <x v="770"/>
    <x v="1"/>
    <x v="239"/>
    <x v="1"/>
  </r>
  <r>
    <x v="59"/>
    <x v="60"/>
    <n v="35215.199999999997"/>
    <n v="15000"/>
    <x v="771"/>
    <x v="0"/>
    <x v="59"/>
    <x v="1"/>
  </r>
  <r>
    <x v="59"/>
    <x v="60"/>
    <n v="0"/>
    <n v="30000"/>
    <x v="772"/>
    <x v="1"/>
    <x v="59"/>
    <x v="1"/>
  </r>
  <r>
    <x v="48"/>
    <x v="61"/>
    <n v="13466.88"/>
    <n v="13460"/>
    <x v="773"/>
    <x v="0"/>
    <x v="48"/>
    <x v="0"/>
  </r>
  <r>
    <x v="220"/>
    <x v="62"/>
    <n v="23275.979999999996"/>
    <n v="23275"/>
    <x v="774"/>
    <x v="0"/>
    <x v="220"/>
    <x v="0"/>
  </r>
  <r>
    <x v="259"/>
    <x v="63"/>
    <n v="9007.9500000000007"/>
    <n v="9000"/>
    <x v="775"/>
    <x v="0"/>
    <x v="259"/>
    <x v="0"/>
  </r>
  <r>
    <x v="107"/>
    <x v="63"/>
    <n v="11323.2"/>
    <n v="11320"/>
    <x v="776"/>
    <x v="1"/>
    <x v="107"/>
    <x v="1"/>
  </r>
  <r>
    <x v="275"/>
    <x v="64"/>
    <n v="7643.16"/>
    <n v="7640"/>
    <x v="777"/>
    <x v="1"/>
    <x v="275"/>
    <x v="0"/>
  </r>
  <r>
    <x v="359"/>
    <x v="64"/>
    <n v="23513.699999999997"/>
    <n v="23000"/>
    <x v="778"/>
    <x v="1"/>
    <x v="359"/>
    <x v="0"/>
  </r>
  <r>
    <x v="341"/>
    <x v="64"/>
    <n v="21964.32"/>
    <n v="21500"/>
    <x v="779"/>
    <x v="1"/>
    <x v="341"/>
    <x v="0"/>
  </r>
  <r>
    <x v="307"/>
    <x v="64"/>
    <n v="27252.959999999999"/>
    <n v="12000"/>
    <x v="780"/>
    <x v="0"/>
    <x v="307"/>
    <x v="0"/>
  </r>
  <r>
    <x v="307"/>
    <x v="64"/>
    <n v="0"/>
    <n v="15000"/>
    <x v="781"/>
    <x v="1"/>
    <x v="307"/>
    <x v="0"/>
  </r>
  <r>
    <x v="227"/>
    <x v="64"/>
    <n v="20011.32"/>
    <n v="2000"/>
    <x v="782"/>
    <x v="0"/>
    <x v="227"/>
    <x v="0"/>
  </r>
  <r>
    <x v="118"/>
    <x v="64"/>
    <n v="11627.91"/>
    <n v="11500"/>
    <x v="783"/>
    <x v="1"/>
    <x v="118"/>
    <x v="0"/>
  </r>
  <r>
    <x v="46"/>
    <x v="64"/>
    <n v="25438.98"/>
    <n v="18000"/>
    <x v="784"/>
    <x v="0"/>
    <x v="46"/>
    <x v="0"/>
  </r>
  <r>
    <x v="232"/>
    <x v="64"/>
    <n v="20632.199999999997"/>
    <n v="19000"/>
    <x v="785"/>
    <x v="0"/>
    <x v="232"/>
    <x v="0"/>
  </r>
  <r>
    <x v="16"/>
    <x v="64"/>
    <n v="13382.1"/>
    <n v="16000"/>
    <x v="786"/>
    <x v="1"/>
    <x v="16"/>
    <x v="1"/>
  </r>
  <r>
    <x v="44"/>
    <x v="64"/>
    <n v="15270"/>
    <n v="15200"/>
    <x v="787"/>
    <x v="1"/>
    <x v="44"/>
    <x v="3"/>
  </r>
  <r>
    <x v="322"/>
    <x v="64"/>
    <n v="11993.1"/>
    <n v="12000"/>
    <x v="788"/>
    <x v="0"/>
    <x v="322"/>
    <x v="3"/>
  </r>
  <r>
    <x v="322"/>
    <x v="64"/>
    <n v="0"/>
    <n v="17000"/>
    <x v="789"/>
    <x v="1"/>
    <x v="322"/>
    <x v="3"/>
  </r>
  <r>
    <x v="115"/>
    <x v="65"/>
    <n v="6476.4"/>
    <n v="6400"/>
    <x v="790"/>
    <x v="1"/>
    <x v="115"/>
    <x v="0"/>
  </r>
  <r>
    <x v="117"/>
    <x v="65"/>
    <n v="2472.96"/>
    <n v="2450"/>
    <x v="791"/>
    <x v="0"/>
    <x v="117"/>
    <x v="0"/>
  </r>
  <r>
    <x v="68"/>
    <x v="65"/>
    <n v="4160.5199999999995"/>
    <n v="4000"/>
    <x v="792"/>
    <x v="1"/>
    <x v="68"/>
    <x v="0"/>
  </r>
  <r>
    <x v="302"/>
    <x v="65"/>
    <n v="2777.04"/>
    <n v="2500"/>
    <x v="793"/>
    <x v="0"/>
    <x v="302"/>
    <x v="0"/>
  </r>
  <r>
    <x v="253"/>
    <x v="65"/>
    <n v="5221.4400000000005"/>
    <n v="5200"/>
    <x v="794"/>
    <x v="1"/>
    <x v="253"/>
    <x v="0"/>
  </r>
  <r>
    <x v="351"/>
    <x v="65"/>
    <n v="5869.2000000000007"/>
    <n v="5800"/>
    <x v="795"/>
    <x v="1"/>
    <x v="351"/>
    <x v="0"/>
  </r>
  <r>
    <x v="305"/>
    <x v="65"/>
    <n v="21920.2"/>
    <n v="20000"/>
    <x v="796"/>
    <x v="1"/>
    <x v="305"/>
    <x v="2"/>
  </r>
  <r>
    <x v="3"/>
    <x v="66"/>
    <n v="65582.58"/>
    <n v="24000"/>
    <x v="797"/>
    <x v="0"/>
    <x v="3"/>
    <x v="0"/>
  </r>
  <r>
    <x v="3"/>
    <x v="66"/>
    <n v="0"/>
    <n v="40000"/>
    <x v="798"/>
    <x v="1"/>
    <x v="3"/>
    <x v="0"/>
  </r>
  <r>
    <x v="88"/>
    <x v="66"/>
    <n v="8641.9199999999983"/>
    <n v="8500"/>
    <x v="799"/>
    <x v="0"/>
    <x v="88"/>
    <x v="0"/>
  </r>
  <r>
    <x v="196"/>
    <x v="66"/>
    <n v="8190"/>
    <n v="8150"/>
    <x v="800"/>
    <x v="0"/>
    <x v="196"/>
    <x v="0"/>
  </r>
  <r>
    <x v="122"/>
    <x v="66"/>
    <n v="10000.799999999999"/>
    <n v="10000"/>
    <x v="801"/>
    <x v="1"/>
    <x v="122"/>
    <x v="3"/>
  </r>
  <r>
    <x v="295"/>
    <x v="67"/>
    <n v="35387.519999999997"/>
    <n v="35300"/>
    <x v="802"/>
    <x v="0"/>
    <x v="295"/>
    <x v="0"/>
  </r>
  <r>
    <x v="300"/>
    <x v="67"/>
    <n v="35387.519999999997"/>
    <n v="30000"/>
    <x v="803"/>
    <x v="0"/>
    <x v="300"/>
    <x v="0"/>
  </r>
  <r>
    <x v="8"/>
    <x v="67"/>
    <n v="73570.875"/>
    <n v="25000"/>
    <x v="804"/>
    <x v="1"/>
    <x v="8"/>
    <x v="0"/>
  </r>
  <r>
    <x v="253"/>
    <x v="67"/>
    <n v="0"/>
    <n v="50000"/>
    <x v="805"/>
    <x v="3"/>
    <x v="253"/>
    <x v="0"/>
  </r>
  <r>
    <x v="98"/>
    <x v="67"/>
    <n v="35387.519999999997"/>
    <n v="32000"/>
    <x v="806"/>
    <x v="0"/>
    <x v="98"/>
    <x v="0"/>
  </r>
  <r>
    <x v="53"/>
    <x v="67"/>
    <n v="36497.599999999999"/>
    <n v="36500"/>
    <x v="807"/>
    <x v="1"/>
    <x v="53"/>
    <x v="0"/>
  </r>
  <r>
    <x v="360"/>
    <x v="68"/>
    <n v="927.36"/>
    <n v="927"/>
    <x v="808"/>
    <x v="0"/>
    <x v="360"/>
    <x v="0"/>
  </r>
  <r>
    <x v="361"/>
    <x v="68"/>
    <n v="20310.36"/>
    <n v="20300"/>
    <x v="809"/>
    <x v="1"/>
    <x v="361"/>
    <x v="0"/>
  </r>
  <r>
    <x v="362"/>
    <x v="68"/>
    <n v="16027.199999999997"/>
    <n v="13000"/>
    <x v="810"/>
    <x v="0"/>
    <x v="362"/>
    <x v="0"/>
  </r>
  <r>
    <x v="77"/>
    <x v="68"/>
    <n v="24061.800000000003"/>
    <n v="22000"/>
    <x v="811"/>
    <x v="0"/>
    <x v="77"/>
    <x v="0"/>
  </r>
  <r>
    <x v="294"/>
    <x v="68"/>
    <n v="1156.6799999999998"/>
    <n v="1150"/>
    <x v="812"/>
    <x v="0"/>
    <x v="294"/>
    <x v="0"/>
  </r>
  <r>
    <x v="363"/>
    <x v="68"/>
    <n v="39125.519999999997"/>
    <n v="13000"/>
    <x v="813"/>
    <x v="0"/>
    <x v="363"/>
    <x v="0"/>
  </r>
  <r>
    <x v="363"/>
    <x v="68"/>
    <n v="0"/>
    <n v="30000"/>
    <x v="814"/>
    <x v="1"/>
    <x v="363"/>
    <x v="0"/>
  </r>
  <r>
    <x v="364"/>
    <x v="68"/>
    <n v="32889.78"/>
    <n v="32000"/>
    <x v="815"/>
    <x v="1"/>
    <x v="364"/>
    <x v="0"/>
  </r>
  <r>
    <x v="299"/>
    <x v="68"/>
    <n v="17060.400000000001"/>
    <n v="17000"/>
    <x v="816"/>
    <x v="0"/>
    <x v="299"/>
    <x v="0"/>
  </r>
  <r>
    <x v="365"/>
    <x v="68"/>
    <n v="32889.78"/>
    <n v="32000"/>
    <x v="817"/>
    <x v="0"/>
    <x v="365"/>
    <x v="0"/>
  </r>
  <r>
    <x v="262"/>
    <x v="68"/>
    <n v="61622.399999999994"/>
    <n v="10000"/>
    <x v="818"/>
    <x v="0"/>
    <x v="262"/>
    <x v="0"/>
  </r>
  <r>
    <x v="262"/>
    <x v="68"/>
    <n v="0"/>
    <n v="50000"/>
    <x v="819"/>
    <x v="1"/>
    <x v="262"/>
    <x v="0"/>
  </r>
  <r>
    <x v="85"/>
    <x v="68"/>
    <n v="21587.579999999998"/>
    <n v="20000"/>
    <x v="820"/>
    <x v="0"/>
    <x v="85"/>
    <x v="0"/>
  </r>
  <r>
    <x v="331"/>
    <x v="68"/>
    <n v="17060.400000000001"/>
    <n v="15000"/>
    <x v="821"/>
    <x v="1"/>
    <x v="331"/>
    <x v="0"/>
  </r>
  <r>
    <x v="91"/>
    <x v="68"/>
    <n v="20457.149999999998"/>
    <n v="17400"/>
    <x v="822"/>
    <x v="1"/>
    <x v="91"/>
    <x v="0"/>
  </r>
  <r>
    <x v="5"/>
    <x v="68"/>
    <n v="1156.6799999999998"/>
    <n v="1150"/>
    <x v="823"/>
    <x v="0"/>
    <x v="5"/>
    <x v="0"/>
  </r>
  <r>
    <x v="128"/>
    <x v="68"/>
    <n v="40061.07"/>
    <n v="13000"/>
    <x v="824"/>
    <x v="0"/>
    <x v="128"/>
    <x v="0"/>
  </r>
  <r>
    <x v="149"/>
    <x v="68"/>
    <n v="0"/>
    <n v="32000"/>
    <x v="825"/>
    <x v="1"/>
    <x v="149"/>
    <x v="0"/>
  </r>
  <r>
    <x v="284"/>
    <x v="68"/>
    <n v="14004.9"/>
    <n v="14000"/>
    <x v="826"/>
    <x v="1"/>
    <x v="284"/>
    <x v="0"/>
  </r>
  <r>
    <x v="45"/>
    <x v="68"/>
    <n v="20457.149999999998"/>
    <n v="15000"/>
    <x v="827"/>
    <x v="0"/>
    <x v="45"/>
    <x v="0"/>
  </r>
  <r>
    <x v="230"/>
    <x v="68"/>
    <n v="14968.8"/>
    <n v="15000"/>
    <x v="828"/>
    <x v="0"/>
    <x v="230"/>
    <x v="0"/>
  </r>
  <r>
    <x v="99"/>
    <x v="68"/>
    <n v="30916.400000000001"/>
    <n v="14000"/>
    <x v="829"/>
    <x v="0"/>
    <x v="99"/>
    <x v="0"/>
  </r>
  <r>
    <x v="99"/>
    <x v="68"/>
    <n v="0"/>
    <n v="25000"/>
    <x v="830"/>
    <x v="1"/>
    <x v="99"/>
    <x v="0"/>
  </r>
  <r>
    <x v="234"/>
    <x v="68"/>
    <n v="30285.75"/>
    <n v="30200"/>
    <x v="831"/>
    <x v="0"/>
    <x v="234"/>
    <x v="0"/>
  </r>
  <r>
    <x v="200"/>
    <x v="68"/>
    <n v="14436.6"/>
    <n v="14000"/>
    <x v="832"/>
    <x v="1"/>
    <x v="200"/>
    <x v="1"/>
  </r>
  <r>
    <x v="145"/>
    <x v="68"/>
    <n v="13209.599999999999"/>
    <n v="13200"/>
    <x v="833"/>
    <x v="1"/>
    <x v="145"/>
    <x v="1"/>
  </r>
  <r>
    <x v="137"/>
    <x v="68"/>
    <n v="41292.300000000003"/>
    <n v="6500"/>
    <x v="834"/>
    <x v="0"/>
    <x v="137"/>
    <x v="2"/>
  </r>
  <r>
    <x v="240"/>
    <x v="68"/>
    <n v="17606.400000000001"/>
    <n v="15000"/>
    <x v="835"/>
    <x v="0"/>
    <x v="240"/>
    <x v="2"/>
  </r>
  <r>
    <x v="306"/>
    <x v="68"/>
    <n v="0"/>
    <n v="40000"/>
    <x v="836"/>
    <x v="3"/>
    <x v="306"/>
    <x v="2"/>
  </r>
  <r>
    <x v="308"/>
    <x v="68"/>
    <n v="14436.6"/>
    <n v="7000"/>
    <x v="837"/>
    <x v="0"/>
    <x v="308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F72C70-0A25-492A-987C-60E7D0D8A6A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8" rowHeaderCaption="Quarter Sales">
  <location ref="M2:N9" firstHeaderRow="1" firstDataRow="1" firstDataCol="1"/>
  <pivotFields count="13">
    <pivotField numFmtId="14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showAll="0"/>
    <pivotField showAll="0"/>
    <pivotField numFmtId="2" showAll="0"/>
    <pivotField dataField="1" numFmtId="2" showAll="0"/>
    <pivotField showAll="0"/>
    <pivotField showAll="0"/>
    <pivotField numFmtId="2" showAll="0"/>
    <pivotField axis="axisRow" showAll="0">
      <items count="5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t="default" sd="0"/>
      </items>
    </pivotField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showAll="0" defaultSubtotal="0">
      <items count="6">
        <item x="0"/>
        <item sd="0" x="1"/>
        <item sd="0" x="2"/>
        <item sd="0" x="3"/>
        <item sd="0" x="4"/>
        <item x="5"/>
      </items>
    </pivotField>
    <pivotField axis="axisRow" showAll="0" defaultSubtotal="0">
      <items count="4">
        <item x="0"/>
        <item x="1"/>
        <item x="2"/>
        <item x="3"/>
      </items>
    </pivotField>
  </pivotFields>
  <rowFields count="4">
    <field x="12"/>
    <field x="11"/>
    <field x="10"/>
    <field x="9"/>
  </rowFields>
  <rowItems count="7">
    <i>
      <x v="1"/>
    </i>
    <i r="1">
      <x v="4"/>
    </i>
    <i>
      <x v="2"/>
    </i>
    <i r="1">
      <x v="1"/>
    </i>
    <i r="1">
      <x v="2"/>
    </i>
    <i r="1">
      <x v="3"/>
    </i>
    <i t="grand">
      <x/>
    </i>
  </rowItems>
  <colItems count="1">
    <i/>
  </colItems>
  <dataFields count="1">
    <dataField name="Sum of Gross Sales Value" fld="5" baseField="0" baseItem="0" numFmtId="2"/>
  </dataFields>
  <chartFormats count="15">
    <chartFormat chart="6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9" format="1">
      <pivotArea type="data" outline="0" fieldPosition="0">
        <references count="3">
          <reference field="4294967294" count="1" selected="0">
            <x v="0"/>
          </reference>
          <reference field="11" count="1" selected="0">
            <x v="3"/>
          </reference>
          <reference field="12" count="1" selected="0">
            <x v="2"/>
          </reference>
        </references>
      </pivotArea>
    </chartFormat>
    <chartFormat chart="89" format="2">
      <pivotArea type="data" outline="0" fieldPosition="0">
        <references count="3">
          <reference field="4294967294" count="1" selected="0">
            <x v="0"/>
          </reference>
          <reference field="11" count="1" selected="0">
            <x v="4"/>
          </reference>
          <reference field="12" count="1" selected="0">
            <x v="1"/>
          </reference>
        </references>
      </pivotArea>
    </chartFormat>
    <chartFormat chart="89" format="3">
      <pivotArea type="data" outline="0" fieldPosition="0">
        <references count="3">
          <reference field="4294967294" count="1" selected="0">
            <x v="0"/>
          </reference>
          <reference field="11" count="1" selected="0">
            <x v="1"/>
          </reference>
          <reference field="12" count="1" selected="0">
            <x v="2"/>
          </reference>
        </references>
      </pivotArea>
    </chartFormat>
    <chartFormat chart="89" format="4">
      <pivotArea type="data" outline="0" fieldPosition="0">
        <references count="3">
          <reference field="4294967294" count="1" selected="0">
            <x v="0"/>
          </reference>
          <reference field="11" count="1" selected="0">
            <x v="2"/>
          </reference>
          <reference field="12" count="1" selected="0">
            <x v="2"/>
          </reference>
        </references>
      </pivotArea>
    </chartFormat>
    <chartFormat chart="9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4" format="11">
      <pivotArea type="data" outline="0" fieldPosition="0">
        <references count="3">
          <reference field="4294967294" count="1" selected="0">
            <x v="0"/>
          </reference>
          <reference field="11" count="1" selected="0">
            <x v="4"/>
          </reference>
          <reference field="12" count="1" selected="0">
            <x v="1"/>
          </reference>
        </references>
      </pivotArea>
    </chartFormat>
    <chartFormat chart="94" format="12">
      <pivotArea type="data" outline="0" fieldPosition="0">
        <references count="3">
          <reference field="4294967294" count="1" selected="0">
            <x v="0"/>
          </reference>
          <reference field="11" count="1" selected="0">
            <x v="1"/>
          </reference>
          <reference field="12" count="1" selected="0">
            <x v="2"/>
          </reference>
        </references>
      </pivotArea>
    </chartFormat>
    <chartFormat chart="94" format="13">
      <pivotArea type="data" outline="0" fieldPosition="0">
        <references count="3">
          <reference field="4294967294" count="1" selected="0">
            <x v="0"/>
          </reference>
          <reference field="11" count="1" selected="0">
            <x v="2"/>
          </reference>
          <reference field="12" count="1" selected="0">
            <x v="2"/>
          </reference>
        </references>
      </pivotArea>
    </chartFormat>
    <chartFormat chart="94" format="14">
      <pivotArea type="data" outline="0" fieldPosition="0">
        <references count="3">
          <reference field="4294967294" count="1" selected="0">
            <x v="0"/>
          </reference>
          <reference field="11" count="1" selected="0">
            <x v="3"/>
          </reference>
          <reference field="1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843420-3FCC-4026-8DE2-D6AFBF99803D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8">
  <location ref="A1:B20" firstHeaderRow="1" firstDataRow="1" firstDataCol="1"/>
  <pivotFields count="13">
    <pivotField numFmtId="14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showAll="0"/>
    <pivotField showAll="0"/>
    <pivotField numFmtId="2" showAll="0"/>
    <pivotField dataField="1" numFmtId="2" showAll="0"/>
    <pivotField showAll="0"/>
    <pivotField showAll="0"/>
    <pivotField numFmtId="2" showAll="0"/>
    <pivotField axis="axisRow" showAll="0">
      <items count="5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t="default" sd="0"/>
      </items>
    </pivotField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showAll="0" defaultSubtotal="0">
      <items count="6">
        <item x="0"/>
        <item x="1"/>
        <item x="2"/>
        <item x="3"/>
        <item x="4"/>
        <item x="5"/>
      </items>
    </pivotField>
    <pivotField axis="axisRow" showAll="0" defaultSubtotal="0">
      <items count="4">
        <item x="0"/>
        <item x="1"/>
        <item x="2"/>
        <item x="3"/>
      </items>
    </pivotField>
  </pivotFields>
  <rowFields count="4">
    <field x="12"/>
    <field x="11"/>
    <field x="10"/>
    <field x="9"/>
  </rowFields>
  <rowItems count="19">
    <i>
      <x v="1"/>
    </i>
    <i r="1">
      <x v="4"/>
    </i>
    <i r="2">
      <x v="10"/>
    </i>
    <i r="2">
      <x v="11"/>
    </i>
    <i r="2">
      <x v="12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t="grand">
      <x/>
    </i>
  </rowItems>
  <colItems count="1">
    <i/>
  </colItems>
  <dataFields count="1">
    <dataField name="Sum of Gross Sales Value" fld="5" baseField="0" baseItem="0" numFmtId="2"/>
  </dataFields>
  <chartFormats count="5">
    <chartFormat chart="6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50CFD3-3259-436C-9BDF-C627FA3B98FE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8">
  <location ref="A53:B72" firstHeaderRow="1" firstDataRow="1" firstDataCol="1"/>
  <pivotFields count="8">
    <pivotField numFmtId="14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showAll="0"/>
    <pivotField showAll="0"/>
    <pivotField dataField="1" numFmtId="10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</pivotFields>
  <rowFields count="3">
    <field x="7"/>
    <field x="6"/>
    <field x="5"/>
  </rowFields>
  <rowItems count="19">
    <i>
      <x v="1"/>
    </i>
    <i r="1">
      <x v="4"/>
    </i>
    <i r="2">
      <x v="10"/>
    </i>
    <i r="2">
      <x v="11"/>
    </i>
    <i r="2">
      <x v="12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t="grand">
      <x/>
    </i>
  </rowItems>
  <colItems count="1">
    <i/>
  </colItems>
  <dataFields count="1">
    <dataField name="Average of Profit Margin" fld="4" subtotal="average" baseField="7" baseItem="1" numFmtId="1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EE56B5-19F0-4708-8435-1328F1BB8322}" name="PivotTable1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26">
  <location ref="L1:O20" firstHeaderRow="0" firstDataRow="1" firstDataCol="1"/>
  <pivotFields count="8">
    <pivotField numFmtId="14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dataField="1" showAll="0"/>
    <pivotField dataField="1" showAll="0"/>
    <pivotField dataField="1" showAll="0"/>
    <pivotField numFmtId="10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</pivotFields>
  <rowFields count="3">
    <field x="7"/>
    <field x="6"/>
    <field x="5"/>
  </rowFields>
  <rowItems count="19">
    <i>
      <x v="1"/>
    </i>
    <i r="1">
      <x v="4"/>
    </i>
    <i r="2">
      <x v="10"/>
    </i>
    <i r="2">
      <x v="11"/>
    </i>
    <i r="2">
      <x v="12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Gross Sales Value" fld="1" baseField="0" baseItem="0"/>
    <dataField name="Sum of Gross Purchase Value" fld="2" baseField="0" baseItem="0"/>
    <dataField name="Sum of Gross Profit" fld="3" baseField="0" baseItem="0"/>
  </dataFields>
  <chartFormats count="6"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4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CBB018-9E50-46E7-B2E7-B6A48A3A284C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28">
  <location ref="A1:B20" firstHeaderRow="1" firstDataRow="1" firstDataCol="1"/>
  <pivotFields count="8">
    <pivotField numFmtId="14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showAll="0"/>
    <pivotField dataField="1" showAll="0"/>
    <pivotField numFmtId="10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</pivotFields>
  <rowFields count="3">
    <field x="7"/>
    <field x="6"/>
    <field x="5"/>
  </rowFields>
  <rowItems count="19">
    <i>
      <x v="1"/>
    </i>
    <i r="1">
      <x v="4"/>
    </i>
    <i r="2">
      <x v="10"/>
    </i>
    <i r="2">
      <x v="11"/>
    </i>
    <i r="2">
      <x v="12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t="grand">
      <x/>
    </i>
  </rowItems>
  <colItems count="1">
    <i/>
  </colItems>
  <dataFields count="1">
    <dataField name="Sum of Gross Profit" fld="3" baseField="0" baseItem="0"/>
  </dataFields>
  <chartFormats count="3"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4C3293-A0FA-4C8A-80AD-352411AD7AC9}" name="PivotTable8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0">
  <location ref="A26:B30" firstHeaderRow="1" firstDataRow="1" firstDataCol="1"/>
  <pivotFields count="11">
    <pivotField numFmtId="14" showAll="0">
      <items count="367">
        <item x="205"/>
        <item x="178"/>
        <item x="349"/>
        <item x="346"/>
        <item x="179"/>
        <item x="360"/>
        <item x="260"/>
        <item x="30"/>
        <item x="289"/>
        <item x="361"/>
        <item x="309"/>
        <item x="142"/>
        <item x="275"/>
        <item x="359"/>
        <item x="347"/>
        <item x="336"/>
        <item x="180"/>
        <item x="290"/>
        <item x="276"/>
        <item x="73"/>
        <item x="362"/>
        <item x="62"/>
        <item x="291"/>
        <item x="206"/>
        <item x="328"/>
        <item x="310"/>
        <item x="352"/>
        <item x="173"/>
        <item x="207"/>
        <item x="181"/>
        <item x="163"/>
        <item x="208"/>
        <item x="164"/>
        <item x="355"/>
        <item x="158"/>
        <item x="74"/>
        <item x="75"/>
        <item x="337"/>
        <item x="209"/>
        <item x="348"/>
        <item x="277"/>
        <item x="63"/>
        <item x="76"/>
        <item x="338"/>
        <item x="278"/>
        <item x="77"/>
        <item x="114"/>
        <item x="353"/>
        <item x="279"/>
        <item x="182"/>
        <item x="354"/>
        <item x="356"/>
        <item x="174"/>
        <item x="292"/>
        <item x="210"/>
        <item x="293"/>
        <item x="211"/>
        <item x="183"/>
        <item x="165"/>
        <item x="339"/>
        <item x="333"/>
        <item x="212"/>
        <item x="294"/>
        <item x="78"/>
        <item x="329"/>
        <item x="79"/>
        <item x="213"/>
        <item x="295"/>
        <item x="184"/>
        <item x="311"/>
        <item x="80"/>
        <item x="166"/>
        <item x="185"/>
        <item x="37"/>
        <item x="296"/>
        <item x="214"/>
        <item x="280"/>
        <item x="312"/>
        <item x="357"/>
        <item x="363"/>
        <item x="340"/>
        <item x="0"/>
        <item x="341"/>
        <item x="358"/>
        <item x="313"/>
        <item x="342"/>
        <item x="148"/>
        <item x="255"/>
        <item x="1"/>
        <item x="297"/>
        <item x="215"/>
        <item x="314"/>
        <item x="261"/>
        <item x="334"/>
        <item x="159"/>
        <item x="298"/>
        <item x="64"/>
        <item x="330"/>
        <item x="38"/>
        <item x="160"/>
        <item x="364"/>
        <item x="216"/>
        <item x="143"/>
        <item x="299"/>
        <item x="65"/>
        <item x="217"/>
        <item x="81"/>
        <item x="300"/>
        <item x="175"/>
        <item x="161"/>
        <item x="218"/>
        <item x="186"/>
        <item x="31"/>
        <item x="115"/>
        <item x="365"/>
        <item x="39"/>
        <item x="219"/>
        <item x="315"/>
        <item x="82"/>
        <item x="187"/>
        <item x="301"/>
        <item x="83"/>
        <item x="262"/>
        <item x="188"/>
        <item x="84"/>
        <item x="116"/>
        <item x="85"/>
        <item x="263"/>
        <item x="264"/>
        <item x="252"/>
        <item x="220"/>
        <item x="281"/>
        <item x="123"/>
        <item x="221"/>
        <item x="323"/>
        <item x="124"/>
        <item x="282"/>
        <item x="316"/>
        <item x="66"/>
        <item x="117"/>
        <item x="222"/>
        <item x="67"/>
        <item x="144"/>
        <item x="331"/>
        <item x="223"/>
        <item x="40"/>
        <item x="265"/>
        <item x="250"/>
        <item x="41"/>
        <item x="317"/>
        <item x="224"/>
        <item x="86"/>
        <item x="225"/>
        <item x="167"/>
        <item x="125"/>
        <item x="335"/>
        <item x="87"/>
        <item x="2"/>
        <item x="189"/>
        <item x="32"/>
        <item x="318"/>
        <item x="3"/>
        <item x="307"/>
        <item x="42"/>
        <item x="249"/>
        <item x="154"/>
        <item x="126"/>
        <item x="324"/>
        <item x="190"/>
        <item x="245"/>
        <item x="88"/>
        <item x="89"/>
        <item x="332"/>
        <item x="4"/>
        <item x="191"/>
        <item x="226"/>
        <item x="90"/>
        <item x="227"/>
        <item x="192"/>
        <item x="68"/>
        <item x="228"/>
        <item x="91"/>
        <item x="266"/>
        <item x="118"/>
        <item x="193"/>
        <item x="5"/>
        <item x="267"/>
        <item x="92"/>
        <item x="194"/>
        <item x="127"/>
        <item x="195"/>
        <item x="128"/>
        <item x="283"/>
        <item x="93"/>
        <item x="149"/>
        <item x="268"/>
        <item x="229"/>
        <item x="6"/>
        <item x="284"/>
        <item x="94"/>
        <item x="33"/>
        <item x="95"/>
        <item x="7"/>
        <item x="155"/>
        <item x="156"/>
        <item x="45"/>
        <item x="302"/>
        <item x="34"/>
        <item x="36"/>
        <item x="248"/>
        <item x="8"/>
        <item x="96"/>
        <item x="196"/>
        <item x="303"/>
        <item x="97"/>
        <item x="253"/>
        <item x="9"/>
        <item x="269"/>
        <item x="46"/>
        <item x="69"/>
        <item x="10"/>
        <item x="98"/>
        <item x="47"/>
        <item x="48"/>
        <item x="230"/>
        <item x="11"/>
        <item x="49"/>
        <item x="168"/>
        <item x="285"/>
        <item x="99"/>
        <item x="197"/>
        <item x="231"/>
        <item x="129"/>
        <item x="50"/>
        <item x="274"/>
        <item x="232"/>
        <item x="119"/>
        <item x="198"/>
        <item x="51"/>
        <item x="270"/>
        <item x="12"/>
        <item x="100"/>
        <item x="130"/>
        <item x="233"/>
        <item x="176"/>
        <item x="52"/>
        <item x="101"/>
        <item x="343"/>
        <item x="350"/>
        <item x="325"/>
        <item x="20"/>
        <item x="234"/>
        <item x="53"/>
        <item x="102"/>
        <item x="103"/>
        <item x="104"/>
        <item x="29"/>
        <item x="259"/>
        <item x="70"/>
        <item x="105"/>
        <item x="150"/>
        <item x="235"/>
        <item x="54"/>
        <item x="271"/>
        <item x="131"/>
        <item x="256"/>
        <item x="55"/>
        <item x="351"/>
        <item x="132"/>
        <item x="199"/>
        <item x="13"/>
        <item x="106"/>
        <item x="56"/>
        <item x="236"/>
        <item x="14"/>
        <item x="133"/>
        <item x="134"/>
        <item x="304"/>
        <item x="135"/>
        <item x="21"/>
        <item x="15"/>
        <item x="57"/>
        <item x="169"/>
        <item x="200"/>
        <item x="344"/>
        <item x="237"/>
        <item x="22"/>
        <item x="319"/>
        <item x="58"/>
        <item x="238"/>
        <item x="162"/>
        <item x="145"/>
        <item x="120"/>
        <item x="177"/>
        <item x="239"/>
        <item x="107"/>
        <item x="23"/>
        <item x="16"/>
        <item x="59"/>
        <item x="151"/>
        <item x="257"/>
        <item x="17"/>
        <item x="71"/>
        <item x="201"/>
        <item x="286"/>
        <item x="320"/>
        <item x="157"/>
        <item x="136"/>
        <item x="60"/>
        <item x="25"/>
        <item x="326"/>
        <item x="202"/>
        <item x="137"/>
        <item x="254"/>
        <item x="147"/>
        <item x="121"/>
        <item x="72"/>
        <item x="305"/>
        <item x="146"/>
        <item x="240"/>
        <item x="251"/>
        <item x="43"/>
        <item x="306"/>
        <item x="170"/>
        <item x="108"/>
        <item x="18"/>
        <item x="241"/>
        <item x="287"/>
        <item x="203"/>
        <item x="327"/>
        <item x="109"/>
        <item x="138"/>
        <item x="110"/>
        <item x="171"/>
        <item x="24"/>
        <item x="152"/>
        <item x="111"/>
        <item x="246"/>
        <item x="35"/>
        <item x="44"/>
        <item x="321"/>
        <item x="288"/>
        <item x="272"/>
        <item x="122"/>
        <item x="322"/>
        <item x="204"/>
        <item x="139"/>
        <item x="112"/>
        <item x="140"/>
        <item x="242"/>
        <item x="113"/>
        <item x="26"/>
        <item x="243"/>
        <item x="141"/>
        <item x="19"/>
        <item x="308"/>
        <item x="61"/>
        <item x="172"/>
        <item x="153"/>
        <item x="345"/>
        <item x="247"/>
        <item x="27"/>
        <item x="258"/>
        <item x="244"/>
        <item x="28"/>
        <item x="273"/>
        <item t="default"/>
      </items>
    </pivotField>
    <pivotField showAll="0"/>
    <pivotField numFmtId="165" showAll="0"/>
    <pivotField dataField="1" numFmtId="165" showAll="0"/>
    <pivotField numFmtId="165" showAll="0"/>
    <pivotField axis="axisRow" showAll="0">
      <items count="5">
        <item x="0"/>
        <item x="3"/>
        <item h="1" x="2"/>
        <item x="1"/>
        <item t="default"/>
      </items>
    </pivotField>
    <pivotField numFmtId="2" showAll="0"/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</pivotFields>
  <rowFields count="1">
    <field x="5"/>
  </rowFields>
  <rowItems count="4">
    <i>
      <x/>
    </i>
    <i>
      <x v="1"/>
    </i>
    <i>
      <x v="3"/>
    </i>
    <i t="grand">
      <x/>
    </i>
  </rowItems>
  <colItems count="1">
    <i/>
  </colItems>
  <dataFields count="1">
    <dataField name="Sum of Payment Received" fld="3" baseField="0" baseItem="0" numFmtId="165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5FAFBE-81D6-418C-B990-15A268A768A9}" name="PivotTable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2">
  <location ref="A3:D22" firstHeaderRow="0" firstDataRow="1" firstDataCol="1"/>
  <pivotFields count="11">
    <pivotField numFmtId="14" showAll="0">
      <items count="367">
        <item x="205"/>
        <item x="178"/>
        <item x="349"/>
        <item x="346"/>
        <item x="179"/>
        <item x="360"/>
        <item x="260"/>
        <item x="30"/>
        <item x="289"/>
        <item x="361"/>
        <item x="309"/>
        <item x="142"/>
        <item x="275"/>
        <item x="359"/>
        <item x="347"/>
        <item x="336"/>
        <item x="180"/>
        <item x="290"/>
        <item x="276"/>
        <item x="73"/>
        <item x="362"/>
        <item x="62"/>
        <item x="291"/>
        <item x="206"/>
        <item x="328"/>
        <item x="310"/>
        <item x="352"/>
        <item x="173"/>
        <item x="207"/>
        <item x="181"/>
        <item x="163"/>
        <item x="208"/>
        <item x="164"/>
        <item x="355"/>
        <item x="158"/>
        <item x="74"/>
        <item x="75"/>
        <item x="337"/>
        <item x="209"/>
        <item x="348"/>
        <item x="277"/>
        <item x="63"/>
        <item x="76"/>
        <item x="338"/>
        <item x="278"/>
        <item x="77"/>
        <item x="114"/>
        <item x="353"/>
        <item x="279"/>
        <item x="182"/>
        <item x="354"/>
        <item x="356"/>
        <item x="174"/>
        <item x="292"/>
        <item x="210"/>
        <item x="293"/>
        <item x="211"/>
        <item x="183"/>
        <item x="165"/>
        <item x="339"/>
        <item x="333"/>
        <item x="212"/>
        <item x="294"/>
        <item x="78"/>
        <item x="329"/>
        <item x="79"/>
        <item x="213"/>
        <item x="295"/>
        <item x="184"/>
        <item x="311"/>
        <item x="80"/>
        <item x="166"/>
        <item x="185"/>
        <item x="37"/>
        <item x="296"/>
        <item x="214"/>
        <item x="280"/>
        <item x="312"/>
        <item x="357"/>
        <item x="363"/>
        <item x="340"/>
        <item x="0"/>
        <item x="341"/>
        <item x="358"/>
        <item x="313"/>
        <item x="342"/>
        <item x="148"/>
        <item x="255"/>
        <item x="1"/>
        <item x="297"/>
        <item x="215"/>
        <item x="314"/>
        <item x="261"/>
        <item x="334"/>
        <item x="159"/>
        <item x="298"/>
        <item x="64"/>
        <item x="330"/>
        <item x="38"/>
        <item x="160"/>
        <item x="364"/>
        <item x="216"/>
        <item x="143"/>
        <item x="299"/>
        <item x="65"/>
        <item x="217"/>
        <item x="81"/>
        <item x="300"/>
        <item x="175"/>
        <item x="161"/>
        <item x="218"/>
        <item x="186"/>
        <item x="31"/>
        <item x="115"/>
        <item x="365"/>
        <item x="39"/>
        <item x="219"/>
        <item x="315"/>
        <item x="82"/>
        <item x="187"/>
        <item x="301"/>
        <item x="83"/>
        <item x="262"/>
        <item x="188"/>
        <item x="84"/>
        <item x="116"/>
        <item x="85"/>
        <item x="263"/>
        <item x="264"/>
        <item x="252"/>
        <item x="220"/>
        <item x="281"/>
        <item x="123"/>
        <item x="221"/>
        <item x="323"/>
        <item x="124"/>
        <item x="282"/>
        <item x="316"/>
        <item x="66"/>
        <item x="117"/>
        <item x="222"/>
        <item x="67"/>
        <item x="144"/>
        <item x="331"/>
        <item x="223"/>
        <item x="40"/>
        <item x="265"/>
        <item x="250"/>
        <item x="41"/>
        <item x="317"/>
        <item x="224"/>
        <item x="86"/>
        <item x="225"/>
        <item x="167"/>
        <item x="125"/>
        <item x="335"/>
        <item x="87"/>
        <item x="2"/>
        <item x="189"/>
        <item x="32"/>
        <item x="318"/>
        <item x="3"/>
        <item x="307"/>
        <item x="42"/>
        <item x="249"/>
        <item x="154"/>
        <item x="126"/>
        <item x="324"/>
        <item x="190"/>
        <item x="245"/>
        <item x="88"/>
        <item x="89"/>
        <item x="332"/>
        <item x="4"/>
        <item x="191"/>
        <item x="226"/>
        <item x="90"/>
        <item x="227"/>
        <item x="192"/>
        <item x="68"/>
        <item x="228"/>
        <item x="91"/>
        <item x="266"/>
        <item x="118"/>
        <item x="193"/>
        <item x="5"/>
        <item x="267"/>
        <item x="92"/>
        <item x="194"/>
        <item x="127"/>
        <item x="195"/>
        <item x="128"/>
        <item x="283"/>
        <item x="93"/>
        <item x="149"/>
        <item x="268"/>
        <item x="229"/>
        <item x="6"/>
        <item x="284"/>
        <item x="94"/>
        <item x="33"/>
        <item x="95"/>
        <item x="7"/>
        <item x="155"/>
        <item x="156"/>
        <item x="45"/>
        <item x="302"/>
        <item x="34"/>
        <item x="36"/>
        <item x="248"/>
        <item x="8"/>
        <item x="96"/>
        <item x="196"/>
        <item x="303"/>
        <item x="97"/>
        <item x="253"/>
        <item x="9"/>
        <item x="269"/>
        <item x="46"/>
        <item x="69"/>
        <item x="10"/>
        <item x="98"/>
        <item x="47"/>
        <item x="48"/>
        <item x="230"/>
        <item x="11"/>
        <item x="49"/>
        <item x="168"/>
        <item x="285"/>
        <item x="99"/>
        <item x="197"/>
        <item x="231"/>
        <item x="129"/>
        <item x="50"/>
        <item x="274"/>
        <item x="232"/>
        <item x="119"/>
        <item x="198"/>
        <item x="51"/>
        <item x="270"/>
        <item x="12"/>
        <item x="100"/>
        <item x="130"/>
        <item x="233"/>
        <item x="176"/>
        <item x="52"/>
        <item x="101"/>
        <item x="343"/>
        <item x="350"/>
        <item x="325"/>
        <item x="20"/>
        <item x="234"/>
        <item x="53"/>
        <item x="102"/>
        <item x="103"/>
        <item x="104"/>
        <item x="29"/>
        <item x="259"/>
        <item x="70"/>
        <item x="105"/>
        <item x="150"/>
        <item x="235"/>
        <item x="54"/>
        <item x="271"/>
        <item x="131"/>
        <item x="256"/>
        <item x="55"/>
        <item x="351"/>
        <item x="132"/>
        <item x="199"/>
        <item x="13"/>
        <item x="106"/>
        <item x="56"/>
        <item x="236"/>
        <item x="14"/>
        <item x="133"/>
        <item x="134"/>
        <item x="304"/>
        <item x="135"/>
        <item x="21"/>
        <item x="15"/>
        <item x="57"/>
        <item x="169"/>
        <item x="200"/>
        <item x="344"/>
        <item x="237"/>
        <item x="22"/>
        <item x="319"/>
        <item x="58"/>
        <item x="238"/>
        <item x="162"/>
        <item x="145"/>
        <item x="120"/>
        <item x="177"/>
        <item x="239"/>
        <item x="107"/>
        <item x="23"/>
        <item x="16"/>
        <item x="59"/>
        <item x="151"/>
        <item x="257"/>
        <item x="17"/>
        <item x="71"/>
        <item x="201"/>
        <item x="286"/>
        <item x="320"/>
        <item x="157"/>
        <item x="136"/>
        <item x="60"/>
        <item x="25"/>
        <item x="326"/>
        <item x="202"/>
        <item x="137"/>
        <item x="254"/>
        <item x="147"/>
        <item x="121"/>
        <item x="72"/>
        <item x="305"/>
        <item x="146"/>
        <item x="240"/>
        <item x="251"/>
        <item x="43"/>
        <item x="306"/>
        <item x="170"/>
        <item x="108"/>
        <item x="18"/>
        <item x="241"/>
        <item x="287"/>
        <item x="203"/>
        <item x="327"/>
        <item x="109"/>
        <item x="138"/>
        <item x="110"/>
        <item x="171"/>
        <item x="24"/>
        <item x="152"/>
        <item x="111"/>
        <item x="246"/>
        <item x="35"/>
        <item x="44"/>
        <item x="321"/>
        <item x="288"/>
        <item x="272"/>
        <item x="122"/>
        <item x="322"/>
        <item x="204"/>
        <item x="139"/>
        <item x="112"/>
        <item x="140"/>
        <item x="242"/>
        <item x="113"/>
        <item x="26"/>
        <item x="243"/>
        <item x="141"/>
        <item x="19"/>
        <item x="308"/>
        <item x="61"/>
        <item x="172"/>
        <item x="153"/>
        <item x="345"/>
        <item x="247"/>
        <item x="27"/>
        <item x="258"/>
        <item x="244"/>
        <item x="28"/>
        <item x="273"/>
        <item t="default"/>
      </items>
    </pivotField>
    <pivotField showAll="0">
      <items count="7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dataField="1" numFmtId="165" showAll="0"/>
    <pivotField dataField="1" numFmtId="165" showAll="0"/>
    <pivotField dataField="1" numFmtId="165" showAll="0">
      <items count="839">
        <item x="19"/>
        <item x="584"/>
        <item x="36"/>
        <item x="808"/>
        <item x="383"/>
        <item x="517"/>
        <item x="762"/>
        <item x="28"/>
        <item x="774"/>
        <item x="29"/>
        <item x="384"/>
        <item x="670"/>
        <item x="518"/>
        <item x="717"/>
        <item x="671"/>
        <item x="777"/>
        <item x="672"/>
        <item x="364"/>
        <item x="37"/>
        <item x="773"/>
        <item x="775"/>
        <item x="627"/>
        <item x="363"/>
        <item x="171"/>
        <item x="809"/>
        <item x="776"/>
        <item x="677"/>
        <item x="366"/>
        <item x="617"/>
        <item x="224"/>
        <item x="675"/>
        <item x="386"/>
        <item x="678"/>
        <item x="170"/>
        <item x="65"/>
        <item x="48"/>
        <item x="3"/>
        <item x="192"/>
        <item x="365"/>
        <item x="745"/>
        <item x="676"/>
        <item x="519"/>
        <item x="416"/>
        <item x="372"/>
        <item x="66"/>
        <item x="790"/>
        <item x="679"/>
        <item x="203"/>
        <item x="421"/>
        <item x="802"/>
        <item x="673"/>
        <item x="38"/>
        <item x="680"/>
        <item x="791"/>
        <item x="172"/>
        <item x="373"/>
        <item x="520"/>
        <item x="43"/>
        <item x="202"/>
        <item x="180"/>
        <item x="681"/>
        <item x="204"/>
        <item x="420"/>
        <item x="417"/>
        <item x="419"/>
        <item x="418"/>
        <item x="701"/>
        <item x="628"/>
        <item x="629"/>
        <item x="385"/>
        <item x="177"/>
        <item x="40"/>
        <item x="792"/>
        <item x="368"/>
        <item x="39"/>
        <item x="391"/>
        <item x="226"/>
        <item x="225"/>
        <item x="7"/>
        <item x="513"/>
        <item x="41"/>
        <item x="727"/>
        <item x="422"/>
        <item x="213"/>
        <item x="369"/>
        <item x="564"/>
        <item x="367"/>
        <item x="423"/>
        <item x="778"/>
        <item x="424"/>
        <item x="793"/>
        <item x="13"/>
        <item x="794"/>
        <item x="747"/>
        <item x="682"/>
        <item x="795"/>
        <item x="45"/>
        <item x="227"/>
        <item x="683"/>
        <item x="684"/>
        <item x="764"/>
        <item x="748"/>
        <item x="205"/>
        <item x="586"/>
        <item x="49"/>
        <item x="356"/>
        <item x="506"/>
        <item x="779"/>
        <item x="33"/>
        <item x="388"/>
        <item x="685"/>
        <item x="30"/>
        <item x="31"/>
        <item x="229"/>
        <item x="44"/>
        <item x="814"/>
        <item x="781"/>
        <item x="390"/>
        <item x="380"/>
        <item x="381"/>
        <item x="638"/>
        <item x="382"/>
        <item x="639"/>
        <item x="266"/>
        <item x="393"/>
        <item x="394"/>
        <item x="396"/>
        <item x="798"/>
        <item x="375"/>
        <item x="376"/>
        <item x="267"/>
        <item x="73"/>
        <item x="397"/>
        <item x="371"/>
        <item x="799"/>
        <item x="836"/>
        <item x="800"/>
        <item x="801"/>
        <item x="47"/>
        <item x="197"/>
        <item x="198"/>
        <item x="693"/>
        <item x="181"/>
        <item x="719"/>
        <item x="377"/>
        <item x="694"/>
        <item x="201"/>
        <item x="212"/>
        <item x="815"/>
        <item x="358"/>
        <item x="207"/>
        <item x="816"/>
        <item x="199"/>
        <item x="25"/>
        <item x="8"/>
        <item x="42"/>
        <item x="508"/>
        <item x="196"/>
        <item x="127"/>
        <item x="451"/>
        <item x="34"/>
        <item x="79"/>
        <item x="359"/>
        <item x="268"/>
        <item x="648"/>
        <item x="796"/>
        <item x="178"/>
        <item x="219"/>
        <item x="62"/>
        <item x="731"/>
        <item x="214"/>
        <item x="77"/>
        <item x="78"/>
        <item x="200"/>
        <item x="117"/>
        <item x="188"/>
        <item x="462"/>
        <item x="88"/>
        <item x="310"/>
        <item x="173"/>
        <item x="810"/>
        <item x="620"/>
        <item x="619"/>
        <item x="89"/>
        <item x="118"/>
        <item x="120"/>
        <item x="119"/>
        <item x="817"/>
        <item x="772"/>
        <item x="311"/>
        <item x="315"/>
        <item x="314"/>
        <item x="312"/>
        <item x="692"/>
        <item x="313"/>
        <item x="463"/>
        <item x="691"/>
        <item x="211"/>
        <item x="720"/>
        <item x="546"/>
        <item x="187"/>
        <item x="206"/>
        <item x="516"/>
        <item x="521"/>
        <item x="522"/>
        <item x="130"/>
        <item x="98"/>
        <item x="547"/>
        <item x="53"/>
        <item x="830"/>
        <item x="831"/>
        <item x="722"/>
        <item x="765"/>
        <item x="686"/>
        <item x="805"/>
        <item x="139"/>
        <item x="87"/>
        <item x="269"/>
        <item x="321"/>
        <item x="654"/>
        <item x="248"/>
        <item x="832"/>
        <item x="497"/>
        <item x="833"/>
        <item x="699"/>
        <item x="696"/>
        <item x="308"/>
        <item x="309"/>
        <item x="500"/>
        <item x="697"/>
        <item x="501"/>
        <item x="688"/>
        <item x="819"/>
        <item x="689"/>
        <item x="80"/>
        <item x="690"/>
        <item x="50"/>
        <item x="510"/>
        <item x="621"/>
        <item x="511"/>
        <item x="698"/>
        <item x="15"/>
        <item x="625"/>
        <item x="613"/>
        <item x="626"/>
        <item x="498"/>
        <item x="653"/>
        <item x="14"/>
        <item x="504"/>
        <item x="503"/>
        <item x="811"/>
        <item x="131"/>
        <item x="812"/>
        <item x="183"/>
        <item x="735"/>
        <item x="664"/>
        <item x="184"/>
        <item x="51"/>
        <item x="185"/>
        <item x="52"/>
        <item x="539"/>
        <item x="210"/>
        <item x="614"/>
        <item x="803"/>
        <item x="253"/>
        <item x="737"/>
        <item x="255"/>
        <item x="254"/>
        <item x="649"/>
        <item x="175"/>
        <item x="256"/>
        <item x="194"/>
        <item x="548"/>
        <item x="257"/>
        <item x="540"/>
        <item x="541"/>
        <item x="129"/>
        <item x="209"/>
        <item x="250"/>
        <item x="176"/>
        <item x="426"/>
        <item x="251"/>
        <item x="427"/>
        <item x="428"/>
        <item x="99"/>
        <item x="55"/>
        <item x="56"/>
        <item x="71"/>
        <item x="542"/>
        <item x="72"/>
        <item x="271"/>
        <item x="58"/>
        <item x="768"/>
        <item x="443"/>
        <item x="74"/>
        <item x="549"/>
        <item x="429"/>
        <item x="623"/>
        <item x="59"/>
        <item x="550"/>
        <item x="631"/>
        <item x="663"/>
        <item x="622"/>
        <item x="551"/>
        <item x="751"/>
        <item x="434"/>
        <item x="433"/>
        <item x="90"/>
        <item x="464"/>
        <item x="303"/>
        <item x="543"/>
        <item x="304"/>
        <item x="305"/>
        <item x="435"/>
        <item x="820"/>
        <item x="320"/>
        <item x="482"/>
        <item x="134"/>
        <item x="135"/>
        <item x="460"/>
        <item x="552"/>
        <item x="825"/>
        <item x="826"/>
        <item x="554"/>
        <item x="461"/>
        <item x="222"/>
        <item x="632"/>
        <item x="234"/>
        <item x="650"/>
        <item x="282"/>
        <item x="758"/>
        <item x="106"/>
        <item x="523"/>
        <item x="208"/>
        <item x="651"/>
        <item x="102"/>
        <item x="141"/>
        <item x="640"/>
        <item x="258"/>
        <item x="652"/>
        <item x="442"/>
        <item x="107"/>
        <item x="108"/>
        <item x="103"/>
        <item x="104"/>
        <item x="296"/>
        <item x="297"/>
        <item x="115"/>
        <item x="760"/>
        <item x="750"/>
        <item x="761"/>
        <item x="132"/>
        <item x="136"/>
        <item x="137"/>
        <item x="57"/>
        <item x="807"/>
        <item x="806"/>
        <item x="658"/>
        <item x="9"/>
        <item x="306"/>
        <item x="221"/>
        <item x="641"/>
        <item x="67"/>
        <item x="474"/>
        <item x="20"/>
        <item x="22"/>
        <item x="240"/>
        <item x="316"/>
        <item x="609"/>
        <item x="220"/>
        <item x="475"/>
        <item x="24"/>
        <item x="317"/>
        <item x="241"/>
        <item x="86"/>
        <item x="236"/>
        <item x="318"/>
        <item x="732"/>
        <item x="319"/>
        <item x="237"/>
        <item x="444"/>
        <item x="445"/>
        <item x="75"/>
        <item x="726"/>
        <item x="446"/>
        <item x="238"/>
        <item x="245"/>
        <item x="54"/>
        <item x="821"/>
        <item x="121"/>
        <item x="525"/>
        <item x="733"/>
        <item x="278"/>
        <item x="27"/>
        <item x="526"/>
        <item x="415"/>
        <item x="665"/>
        <item x="414"/>
        <item x="666"/>
        <item x="544"/>
        <item x="243"/>
        <item x="244"/>
        <item x="379"/>
        <item x="789"/>
        <item x="739"/>
        <item x="335"/>
        <item x="490"/>
        <item x="740"/>
        <item x="491"/>
        <item x="657"/>
        <item x="492"/>
        <item x="10"/>
        <item x="11"/>
        <item x="69"/>
        <item x="741"/>
        <item x="493"/>
        <item x="837"/>
        <item x="494"/>
        <item x="85"/>
        <item x="495"/>
        <item x="558"/>
        <item x="340"/>
        <item x="559"/>
        <item x="341"/>
        <item x="560"/>
        <item x="476"/>
        <item x="343"/>
        <item x="344"/>
        <item x="728"/>
        <item x="81"/>
        <item x="82"/>
        <item x="83"/>
        <item x="281"/>
        <item x="448"/>
        <item x="561"/>
        <item x="449"/>
        <item x="465"/>
        <item x="63"/>
        <item x="655"/>
        <item x="279"/>
        <item x="452"/>
        <item x="345"/>
        <item x="450"/>
        <item x="143"/>
        <item x="215"/>
        <item x="430"/>
        <item x="431"/>
        <item x="5"/>
        <item x="633"/>
        <item x="643"/>
        <item x="114"/>
        <item x="84"/>
        <item x="217"/>
        <item x="111"/>
        <item x="753"/>
        <item x="754"/>
        <item x="112"/>
        <item x="113"/>
        <item x="144"/>
        <item x="284"/>
        <item x="285"/>
        <item x="669"/>
        <item x="100"/>
        <item x="46"/>
        <item x="283"/>
        <item x="354"/>
        <item x="233"/>
        <item x="286"/>
        <item x="287"/>
        <item x="588"/>
        <item x="712"/>
        <item x="713"/>
        <item x="822"/>
        <item x="823"/>
        <item x="477"/>
        <item x="478"/>
        <item x="479"/>
        <item x="109"/>
        <item x="437"/>
        <item x="322"/>
        <item x="260"/>
        <item x="828"/>
        <item x="336"/>
        <item x="261"/>
        <item x="827"/>
        <item x="337"/>
        <item x="338"/>
        <item x="716"/>
        <item x="573"/>
        <item x="645"/>
        <item x="644"/>
        <item x="723"/>
        <item x="331"/>
        <item x="332"/>
        <item x="330"/>
        <item x="122"/>
        <item x="646"/>
        <item x="724"/>
        <item x="659"/>
        <item x="294"/>
        <item x="576"/>
        <item x="769"/>
        <item x="660"/>
        <item x="293"/>
        <item x="729"/>
        <item x="661"/>
        <item x="662"/>
        <item x="667"/>
        <item x="770"/>
        <item x="218"/>
        <item x="339"/>
        <item x="361"/>
        <item x="480"/>
        <item x="342"/>
        <item x="155"/>
        <item x="157"/>
        <item x="333"/>
        <item x="325"/>
        <item x="326"/>
        <item x="4"/>
        <item x="334"/>
        <item x="324"/>
        <item x="346"/>
        <item x="327"/>
        <item x="328"/>
        <item x="329"/>
        <item x="191"/>
        <item x="527"/>
        <item x="744"/>
        <item x="743"/>
        <item x="68"/>
        <item x="18"/>
        <item x="123"/>
        <item x="247"/>
        <item x="656"/>
        <item x="274"/>
        <item x="600"/>
        <item x="530"/>
        <item x="531"/>
        <item x="288"/>
        <item x="347"/>
        <item x="453"/>
        <item x="110"/>
        <item x="454"/>
        <item x="230"/>
        <item x="289"/>
        <item x="455"/>
        <item x="232"/>
        <item x="642"/>
        <item x="400"/>
        <item x="484"/>
        <item x="457"/>
        <item x="231"/>
        <item x="532"/>
        <item x="458"/>
        <item x="595"/>
        <item x="290"/>
        <item x="533"/>
        <item x="534"/>
        <item x="596"/>
        <item x="291"/>
        <item x="292"/>
        <item x="470"/>
        <item x="471"/>
        <item x="174"/>
        <item x="64"/>
        <item x="438"/>
        <item x="439"/>
        <item x="353"/>
        <item x="399"/>
        <item x="535"/>
        <item x="537"/>
        <item x="634"/>
        <item x="472"/>
        <item x="780"/>
        <item x="351"/>
        <item x="349"/>
        <item x="469"/>
        <item x="408"/>
        <item x="350"/>
        <item x="275"/>
        <item x="154"/>
        <item x="276"/>
        <item x="277"/>
        <item x="105"/>
        <item x="300"/>
        <item x="301"/>
        <item x="299"/>
        <item x="190"/>
        <item x="223"/>
        <item x="562"/>
        <item x="273"/>
        <item x="352"/>
        <item x="61"/>
        <item x="583"/>
        <item x="782"/>
        <item x="783"/>
        <item x="146"/>
        <item x="603"/>
        <item x="668"/>
        <item x="76"/>
        <item x="704"/>
        <item x="147"/>
        <item x="6"/>
        <item x="149"/>
        <item x="630"/>
        <item x="635"/>
        <item x="466"/>
        <item x="124"/>
        <item x="228"/>
        <item x="467"/>
        <item x="636"/>
        <item x="637"/>
        <item x="133"/>
        <item x="401"/>
        <item x="582"/>
        <item x="370"/>
        <item x="60"/>
        <item x="125"/>
        <item x="412"/>
        <item x="695"/>
        <item x="702"/>
        <item x="440"/>
        <item x="618"/>
        <item x="569"/>
        <item x="734"/>
        <item x="571"/>
        <item x="12"/>
        <item x="528"/>
        <item x="150"/>
        <item x="152"/>
        <item x="674"/>
        <item x="566"/>
        <item x="570"/>
        <item x="262"/>
        <item x="708"/>
        <item x="362"/>
        <item x="128"/>
        <item x="116"/>
        <item x="409"/>
        <item x="786"/>
        <item x="410"/>
        <item x="788"/>
        <item x="411"/>
        <item x="787"/>
        <item x="70"/>
        <item x="270"/>
        <item x="536"/>
        <item x="606"/>
        <item x="553"/>
        <item x="784"/>
        <item x="16"/>
        <item x="126"/>
        <item x="23"/>
        <item x="235"/>
        <item x="785"/>
        <item x="485"/>
        <item x="486"/>
        <item x="168"/>
        <item x="487"/>
        <item x="488"/>
        <item x="604"/>
        <item x="829"/>
        <item x="158"/>
        <item x="687"/>
        <item x="710"/>
        <item x="0"/>
        <item x="1"/>
        <item x="403"/>
        <item x="404"/>
        <item x="406"/>
        <item x="405"/>
        <item x="302"/>
        <item x="813"/>
        <item x="169"/>
        <item x="392"/>
        <item x="101"/>
        <item x="242"/>
        <item x="597"/>
        <item x="598"/>
        <item x="647"/>
        <item x="730"/>
        <item x="578"/>
        <item x="95"/>
        <item x="94"/>
        <item x="771"/>
        <item x="96"/>
        <item x="186"/>
        <item x="374"/>
        <item x="97"/>
        <item x="17"/>
        <item x="93"/>
        <item x="502"/>
        <item x="249"/>
        <item x="616"/>
        <item x="481"/>
        <item x="295"/>
        <item x="579"/>
        <item x="580"/>
        <item x="239"/>
        <item x="824"/>
        <item x="160"/>
        <item x="834"/>
        <item x="26"/>
        <item x="496"/>
        <item x="161"/>
        <item x="591"/>
        <item x="592"/>
        <item x="216"/>
        <item x="92"/>
        <item x="32"/>
        <item x="797"/>
        <item x="835"/>
        <item x="298"/>
        <item x="91"/>
        <item x="721"/>
        <item x="2"/>
        <item x="624"/>
        <item x="263"/>
        <item x="538"/>
        <item x="355"/>
        <item x="259"/>
        <item x="705"/>
        <item x="323"/>
        <item x="555"/>
        <item x="706"/>
        <item x="307"/>
        <item x="280"/>
        <item x="163"/>
        <item x="483"/>
        <item x="763"/>
        <item x="590"/>
        <item x="718"/>
        <item x="473"/>
        <item x="545"/>
        <item x="515"/>
        <item x="378"/>
        <item x="164"/>
        <item x="804"/>
        <item x="138"/>
        <item x="818"/>
        <item x="182"/>
        <item x="264"/>
        <item x="425"/>
        <item x="459"/>
        <item x="348"/>
        <item x="21"/>
        <item x="357"/>
        <item x="166"/>
        <item x="738"/>
        <item x="489"/>
        <item x="252"/>
        <item x="441"/>
        <item x="766"/>
        <item x="725"/>
        <item x="272"/>
        <item x="153"/>
        <item x="456"/>
        <item x="755"/>
        <item x="398"/>
        <item x="756"/>
        <item x="468"/>
        <item x="749"/>
        <item x="556"/>
        <item x="246"/>
        <item x="509"/>
        <item x="752"/>
        <item x="432"/>
        <item x="389"/>
        <item x="395"/>
        <item x="707"/>
        <item x="145"/>
        <item x="35"/>
        <item x="585"/>
        <item x="587"/>
        <item x="575"/>
        <item x="407"/>
        <item x="593"/>
        <item x="557"/>
        <item x="602"/>
        <item x="142"/>
        <item x="265"/>
        <item x="436"/>
        <item x="499"/>
        <item x="594"/>
        <item x="767"/>
        <item x="700"/>
        <item x="746"/>
        <item x="505"/>
        <item x="715"/>
        <item x="514"/>
        <item x="610"/>
        <item x="611"/>
        <item x="612"/>
        <item x="759"/>
        <item x="413"/>
        <item x="402"/>
        <item x="360"/>
        <item x="615"/>
        <item x="607"/>
        <item x="512"/>
        <item x="563"/>
        <item x="148"/>
        <item x="581"/>
        <item x="567"/>
        <item x="165"/>
        <item x="507"/>
        <item x="572"/>
        <item x="599"/>
        <item x="565"/>
        <item x="736"/>
        <item x="193"/>
        <item x="605"/>
        <item x="140"/>
        <item x="709"/>
        <item x="387"/>
        <item x="711"/>
        <item x="589"/>
        <item x="156"/>
        <item x="189"/>
        <item x="601"/>
        <item x="703"/>
        <item x="574"/>
        <item x="757"/>
        <item x="179"/>
        <item x="714"/>
        <item x="608"/>
        <item x="524"/>
        <item x="162"/>
        <item x="151"/>
        <item x="167"/>
        <item x="577"/>
        <item x="159"/>
        <item x="447"/>
        <item x="742"/>
        <item x="568"/>
        <item x="529"/>
        <item x="195"/>
        <item t="default"/>
      </items>
    </pivotField>
    <pivotField showAll="0">
      <items count="5">
        <item x="0"/>
        <item x="3"/>
        <item x="2"/>
        <item x="1"/>
        <item t="default"/>
      </items>
    </pivotField>
    <pivotField numFmtId="2" showAll="0">
      <items count="367">
        <item x="273"/>
        <item x="28"/>
        <item x="244"/>
        <item x="258"/>
        <item x="27"/>
        <item x="247"/>
        <item x="345"/>
        <item x="153"/>
        <item x="172"/>
        <item x="61"/>
        <item x="308"/>
        <item x="19"/>
        <item x="141"/>
        <item x="243"/>
        <item x="26"/>
        <item x="113"/>
        <item x="242"/>
        <item x="140"/>
        <item x="112"/>
        <item x="139"/>
        <item x="204"/>
        <item x="322"/>
        <item x="122"/>
        <item x="272"/>
        <item x="288"/>
        <item x="321"/>
        <item x="44"/>
        <item x="35"/>
        <item x="246"/>
        <item x="111"/>
        <item x="152"/>
        <item x="24"/>
        <item x="171"/>
        <item x="110"/>
        <item x="138"/>
        <item x="109"/>
        <item x="327"/>
        <item x="203"/>
        <item x="287"/>
        <item x="241"/>
        <item x="18"/>
        <item x="108"/>
        <item x="170"/>
        <item x="306"/>
        <item x="43"/>
        <item x="251"/>
        <item x="240"/>
        <item x="146"/>
        <item x="305"/>
        <item x="72"/>
        <item x="121"/>
        <item x="147"/>
        <item x="254"/>
        <item x="137"/>
        <item x="202"/>
        <item x="326"/>
        <item x="25"/>
        <item x="60"/>
        <item x="136"/>
        <item x="157"/>
        <item x="320"/>
        <item x="286"/>
        <item x="201"/>
        <item x="71"/>
        <item x="17"/>
        <item x="257"/>
        <item x="151"/>
        <item x="59"/>
        <item x="16"/>
        <item x="23"/>
        <item x="107"/>
        <item x="239"/>
        <item x="177"/>
        <item x="120"/>
        <item x="145"/>
        <item x="162"/>
        <item x="238"/>
        <item x="58"/>
        <item x="319"/>
        <item x="22"/>
        <item x="237"/>
        <item x="344"/>
        <item x="200"/>
        <item x="169"/>
        <item x="57"/>
        <item x="15"/>
        <item x="21"/>
        <item x="135"/>
        <item x="304"/>
        <item x="134"/>
        <item x="133"/>
        <item x="14"/>
        <item x="236"/>
        <item x="56"/>
        <item x="106"/>
        <item x="13"/>
        <item x="199"/>
        <item x="132"/>
        <item x="351"/>
        <item x="55"/>
        <item x="256"/>
        <item x="131"/>
        <item x="271"/>
        <item x="54"/>
        <item x="235"/>
        <item x="150"/>
        <item x="105"/>
        <item x="70"/>
        <item x="259"/>
        <item x="29"/>
        <item x="104"/>
        <item x="103"/>
        <item x="102"/>
        <item x="53"/>
        <item x="234"/>
        <item x="20"/>
        <item x="325"/>
        <item x="350"/>
        <item x="343"/>
        <item x="101"/>
        <item x="52"/>
        <item x="176"/>
        <item x="233"/>
        <item x="130"/>
        <item x="100"/>
        <item x="12"/>
        <item x="270"/>
        <item x="51"/>
        <item x="198"/>
        <item x="119"/>
        <item x="232"/>
        <item x="274"/>
        <item x="50"/>
        <item x="129"/>
        <item x="231"/>
        <item x="197"/>
        <item x="99"/>
        <item x="285"/>
        <item x="168"/>
        <item x="49"/>
        <item x="11"/>
        <item x="230"/>
        <item x="48"/>
        <item x="47"/>
        <item x="98"/>
        <item x="10"/>
        <item x="69"/>
        <item x="46"/>
        <item x="269"/>
        <item x="9"/>
        <item x="253"/>
        <item x="97"/>
        <item x="303"/>
        <item x="196"/>
        <item x="96"/>
        <item x="8"/>
        <item x="248"/>
        <item x="36"/>
        <item x="34"/>
        <item x="302"/>
        <item x="45"/>
        <item x="156"/>
        <item x="155"/>
        <item x="7"/>
        <item x="95"/>
        <item x="33"/>
        <item x="94"/>
        <item x="284"/>
        <item x="6"/>
        <item x="229"/>
        <item x="268"/>
        <item x="149"/>
        <item x="93"/>
        <item x="283"/>
        <item x="128"/>
        <item x="195"/>
        <item x="127"/>
        <item x="194"/>
        <item x="92"/>
        <item x="267"/>
        <item x="5"/>
        <item x="193"/>
        <item x="118"/>
        <item x="266"/>
        <item x="91"/>
        <item x="228"/>
        <item x="68"/>
        <item x="192"/>
        <item x="227"/>
        <item x="90"/>
        <item x="226"/>
        <item x="191"/>
        <item x="4"/>
        <item x="332"/>
        <item x="89"/>
        <item x="88"/>
        <item x="245"/>
        <item x="190"/>
        <item x="324"/>
        <item x="126"/>
        <item x="154"/>
        <item x="249"/>
        <item x="42"/>
        <item x="307"/>
        <item x="3"/>
        <item x="318"/>
        <item x="32"/>
        <item x="189"/>
        <item x="2"/>
        <item x="87"/>
        <item x="335"/>
        <item x="125"/>
        <item x="167"/>
        <item x="225"/>
        <item x="86"/>
        <item x="224"/>
        <item x="317"/>
        <item x="41"/>
        <item x="250"/>
        <item x="265"/>
        <item x="40"/>
        <item x="223"/>
        <item x="331"/>
        <item x="144"/>
        <item x="67"/>
        <item x="222"/>
        <item x="117"/>
        <item x="66"/>
        <item x="316"/>
        <item x="282"/>
        <item x="124"/>
        <item x="323"/>
        <item x="221"/>
        <item x="123"/>
        <item x="281"/>
        <item x="220"/>
        <item x="252"/>
        <item x="264"/>
        <item x="263"/>
        <item x="85"/>
        <item x="116"/>
        <item x="84"/>
        <item x="188"/>
        <item x="262"/>
        <item x="83"/>
        <item x="301"/>
        <item x="187"/>
        <item x="82"/>
        <item x="315"/>
        <item x="219"/>
        <item x="39"/>
        <item x="365"/>
        <item x="115"/>
        <item x="31"/>
        <item x="186"/>
        <item x="218"/>
        <item x="161"/>
        <item x="175"/>
        <item x="300"/>
        <item x="81"/>
        <item x="217"/>
        <item x="65"/>
        <item x="299"/>
        <item x="143"/>
        <item x="216"/>
        <item x="364"/>
        <item x="160"/>
        <item x="38"/>
        <item x="330"/>
        <item x="64"/>
        <item x="298"/>
        <item x="159"/>
        <item x="334"/>
        <item x="261"/>
        <item x="314"/>
        <item x="215"/>
        <item x="297"/>
        <item x="1"/>
        <item x="255"/>
        <item x="148"/>
        <item x="342"/>
        <item x="313"/>
        <item x="358"/>
        <item x="341"/>
        <item x="0"/>
        <item x="340"/>
        <item x="363"/>
        <item x="357"/>
        <item x="312"/>
        <item x="280"/>
        <item x="214"/>
        <item x="296"/>
        <item x="37"/>
        <item x="185"/>
        <item x="166"/>
        <item x="80"/>
        <item x="311"/>
        <item x="184"/>
        <item x="295"/>
        <item x="213"/>
        <item x="79"/>
        <item x="329"/>
        <item x="78"/>
        <item x="294"/>
        <item x="212"/>
        <item x="333"/>
        <item x="339"/>
        <item x="165"/>
        <item x="183"/>
        <item x="211"/>
        <item x="293"/>
        <item x="210"/>
        <item x="292"/>
        <item x="174"/>
        <item x="356"/>
        <item x="354"/>
        <item x="182"/>
        <item x="279"/>
        <item x="353"/>
        <item x="114"/>
        <item x="77"/>
        <item x="278"/>
        <item x="338"/>
        <item x="76"/>
        <item x="63"/>
        <item x="277"/>
        <item x="348"/>
        <item x="209"/>
        <item x="337"/>
        <item x="75"/>
        <item x="74"/>
        <item x="158"/>
        <item x="355"/>
        <item x="164"/>
        <item x="208"/>
        <item x="163"/>
        <item x="181"/>
        <item x="207"/>
        <item x="173"/>
        <item x="352"/>
        <item x="310"/>
        <item x="328"/>
        <item x="206"/>
        <item x="291"/>
        <item x="62"/>
        <item x="362"/>
        <item x="73"/>
        <item x="276"/>
        <item x="290"/>
        <item x="180"/>
        <item x="336"/>
        <item x="347"/>
        <item x="359"/>
        <item x="275"/>
        <item x="142"/>
        <item x="309"/>
        <item x="361"/>
        <item x="289"/>
        <item x="30"/>
        <item x="260"/>
        <item x="360"/>
        <item x="179"/>
        <item x="346"/>
        <item x="349"/>
        <item x="178"/>
        <item x="205"/>
        <item t="default"/>
      </items>
    </pivotField>
    <pivotField showAll="0">
      <items count="5">
        <item x="3"/>
        <item x="2"/>
        <item x="1"/>
        <item x="0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</pivotFields>
  <rowFields count="3">
    <field x="10"/>
    <field x="9"/>
    <field x="8"/>
  </rowFields>
  <rowItems count="19">
    <i>
      <x v="1"/>
    </i>
    <i r="1">
      <x v="4"/>
    </i>
    <i r="2">
      <x v="10"/>
    </i>
    <i r="2">
      <x v="11"/>
    </i>
    <i r="2">
      <x v="12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ayment Received" fld="3" baseField="0" baseItem="0" numFmtId="165"/>
    <dataField name="Sum of Credit Amount" fld="2" baseField="0" baseItem="0" numFmtId="165"/>
    <dataField name="Sum of Oustanding Amount" fld="4" baseField="0" baseItem="0" numFmtId="165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00" row="1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0C44C11C-B43E-4BF0-95F1-55D23A64202F}">
  <we:reference id="wa200005502" version="1.0.0.11" store="en-US" storeType="OMEX"/>
  <we:alternateReferences>
    <we:reference id="wa200005502" version="1.0.0.11" store="wa200005502" storeType="OMEX"/>
  </we:alternateReferences>
  <we:properties>
    <we:property name="docId" value="&quot;pmY11YwZf4tOCz2k6GnKB&quot;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_xldudf_GPT</we:customFunctionIds>
        <we:customFunctionIds>_xldudf_GPT_LIST</we:customFunctionIds>
        <we:customFunctionIds>_xldudf_GPT_HLIST</we:customFunctionIds>
        <we:customFunctionIds>_xldudf_GPT_CLASSIFY</we:customFunctionIds>
        <we:customFunctionIds>_xldudf_GPT_TRANSLATE</we:customFunctionIds>
        <we:customFunctionIds>_xldudf_GPT_EXTRACT</we:customFunctionIds>
        <we:customFunctionIds>_xldudf_GPT_TAG</we:customFunctionIds>
        <we:customFunctionIds>_xldudf_GPT_CONVERT</we:customFunctionIds>
        <we:customFunctionIds>_xldudf_GPT_FORMAT</we:customFunctionIds>
        <we:customFunctionIds>_xldudf_GPT_SUMMARIZE</we:customFunctionIds>
        <we:customFunctionIds>_xldudf_GPT_TABLE</we:customFunctionIds>
        <we:customFunctionIds>_xldudf_GPT_FILL</we:customFunctionIds>
        <we:customFunctionIds>_xldudf_GPT_SPLIT</we:customFunctionIds>
        <we:customFunctionIds>_xldudf_GPT_HSPLIT</we:customFunctionIds>
        <we:customFunctionIds>_xldudf_GPT_EDIT</we:customFunctionIds>
        <we:customFunctionIds>_xldudf_GPT_MATCH</we:customFunctionIds>
        <we:customFunctionIds>_xldudf_GPT_VISION</we:customFunctionIds>
        <we:customFunctionIds>_xldudf_GPT_WEB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57E0F-5F32-42C9-9863-2CFC9DF37FB7}">
  <dimension ref="A1:O27"/>
  <sheetViews>
    <sheetView tabSelected="1" zoomScaleNormal="100" workbookViewId="0">
      <selection activeCell="G5" sqref="G5"/>
    </sheetView>
  </sheetViews>
  <sheetFormatPr defaultRowHeight="14.25" x14ac:dyDescent="0.45"/>
  <cols>
    <col min="1" max="1" width="13.33203125" customWidth="1"/>
    <col min="2" max="2" width="15.9296875" customWidth="1"/>
    <col min="3" max="4" width="12.265625" customWidth="1"/>
    <col min="5" max="5" width="14.73046875" customWidth="1"/>
    <col min="7" max="7" width="11.33203125" customWidth="1"/>
    <col min="8" max="8" width="11.6640625" customWidth="1"/>
    <col min="9" max="9" width="17.33203125" customWidth="1"/>
    <col min="10" max="10" width="14.73046875" customWidth="1"/>
    <col min="11" max="11" width="11.06640625" customWidth="1"/>
    <col min="12" max="12" width="13.46484375" customWidth="1"/>
  </cols>
  <sheetData>
    <row r="1" spans="1:15" ht="14.65" thickBot="1" x14ac:dyDescent="0.5">
      <c r="A1" s="72" t="s">
        <v>124</v>
      </c>
      <c r="B1" s="73"/>
      <c r="C1" s="73"/>
      <c r="D1" s="73"/>
      <c r="E1" s="74"/>
      <c r="H1" s="72" t="s">
        <v>123</v>
      </c>
      <c r="I1" s="73"/>
      <c r="J1" s="73"/>
      <c r="K1" s="73"/>
      <c r="L1" s="74"/>
    </row>
    <row r="2" spans="1:15" ht="14.65" thickBot="1" x14ac:dyDescent="0.5">
      <c r="A2" s="33" t="s">
        <v>0</v>
      </c>
      <c r="B2" s="29" t="s">
        <v>125</v>
      </c>
      <c r="C2" s="34" t="s">
        <v>1</v>
      </c>
      <c r="D2" s="34" t="s">
        <v>126</v>
      </c>
      <c r="E2" s="30" t="s">
        <v>2</v>
      </c>
      <c r="H2" s="31" t="s">
        <v>0</v>
      </c>
      <c r="I2" s="28" t="s">
        <v>125</v>
      </c>
      <c r="J2" s="28" t="s">
        <v>127</v>
      </c>
      <c r="K2" s="28" t="s">
        <v>126</v>
      </c>
      <c r="L2" s="32" t="s">
        <v>2</v>
      </c>
    </row>
    <row r="3" spans="1:15" x14ac:dyDescent="0.45">
      <c r="A3" s="14" t="s">
        <v>3</v>
      </c>
      <c r="B3">
        <v>16.5</v>
      </c>
      <c r="C3" s="17">
        <v>297</v>
      </c>
      <c r="D3" s="1">
        <v>17.324999999999999</v>
      </c>
      <c r="E3" s="22">
        <v>311.84999999999997</v>
      </c>
      <c r="F3" s="1"/>
      <c r="H3" s="14" t="s">
        <v>3</v>
      </c>
      <c r="I3">
        <v>17</v>
      </c>
      <c r="J3" s="17">
        <v>306</v>
      </c>
      <c r="K3" s="17">
        <v>17.850000000000001</v>
      </c>
      <c r="L3" s="22">
        <v>321.3</v>
      </c>
      <c r="O3" s="17"/>
    </row>
    <row r="4" spans="1:15" x14ac:dyDescent="0.45">
      <c r="A4" s="14" t="s">
        <v>4</v>
      </c>
      <c r="B4">
        <v>16.5</v>
      </c>
      <c r="C4" s="17">
        <v>396</v>
      </c>
      <c r="D4" s="1">
        <v>17.324999999999999</v>
      </c>
      <c r="E4" s="22">
        <v>415.79999999999995</v>
      </c>
      <c r="F4" s="1"/>
      <c r="H4" s="14" t="s">
        <v>4</v>
      </c>
      <c r="I4">
        <v>17</v>
      </c>
      <c r="J4" s="17">
        <v>408</v>
      </c>
      <c r="K4" s="17">
        <v>17.850000000000001</v>
      </c>
      <c r="L4" s="22">
        <v>428.40000000000003</v>
      </c>
      <c r="O4" s="17"/>
    </row>
    <row r="5" spans="1:15" x14ac:dyDescent="0.45">
      <c r="A5" s="14" t="s">
        <v>5</v>
      </c>
      <c r="B5">
        <v>16.5</v>
      </c>
      <c r="C5" s="17">
        <v>346.5</v>
      </c>
      <c r="D5" s="1">
        <v>17.324999999999999</v>
      </c>
      <c r="E5" s="22">
        <v>363.82499999999999</v>
      </c>
      <c r="F5" s="1"/>
      <c r="H5" s="14" t="s">
        <v>5</v>
      </c>
      <c r="I5">
        <v>17</v>
      </c>
      <c r="J5" s="17">
        <v>357</v>
      </c>
      <c r="K5" s="17">
        <v>17.850000000000001</v>
      </c>
      <c r="L5" s="22">
        <v>374.85</v>
      </c>
      <c r="O5" s="17"/>
    </row>
    <row r="6" spans="1:15" x14ac:dyDescent="0.45">
      <c r="A6" s="14" t="s">
        <v>6</v>
      </c>
      <c r="B6">
        <v>16.5</v>
      </c>
      <c r="C6" s="17">
        <v>462</v>
      </c>
      <c r="D6" s="1">
        <v>17.324999999999999</v>
      </c>
      <c r="E6" s="22">
        <v>485.09999999999997</v>
      </c>
      <c r="F6" s="1"/>
      <c r="H6" s="14" t="s">
        <v>6</v>
      </c>
      <c r="I6">
        <v>17</v>
      </c>
      <c r="J6" s="17">
        <v>476</v>
      </c>
      <c r="K6" s="17">
        <v>17.850000000000001</v>
      </c>
      <c r="L6" s="22">
        <v>499.80000000000007</v>
      </c>
      <c r="O6" s="17"/>
    </row>
    <row r="7" spans="1:15" x14ac:dyDescent="0.45">
      <c r="A7" s="14" t="s">
        <v>7</v>
      </c>
      <c r="B7">
        <v>16.5</v>
      </c>
      <c r="C7" s="17">
        <v>528</v>
      </c>
      <c r="D7" s="1">
        <v>17.324999999999999</v>
      </c>
      <c r="E7" s="22">
        <v>554.4</v>
      </c>
      <c r="F7" s="1"/>
      <c r="H7" s="14" t="s">
        <v>7</v>
      </c>
      <c r="I7">
        <v>17</v>
      </c>
      <c r="J7" s="17">
        <v>544</v>
      </c>
      <c r="K7" s="17">
        <v>17.850000000000001</v>
      </c>
      <c r="L7" s="22">
        <v>571.20000000000005</v>
      </c>
      <c r="O7" s="17"/>
    </row>
    <row r="8" spans="1:15" x14ac:dyDescent="0.45">
      <c r="A8" s="14" t="s">
        <v>23</v>
      </c>
      <c r="B8">
        <v>24.4</v>
      </c>
      <c r="C8" s="17">
        <v>439.2</v>
      </c>
      <c r="D8" s="1">
        <v>25.619999999999997</v>
      </c>
      <c r="E8" s="22">
        <v>461.15999999999997</v>
      </c>
      <c r="F8" s="1"/>
      <c r="H8" s="14" t="s">
        <v>23</v>
      </c>
      <c r="I8">
        <v>25.1</v>
      </c>
      <c r="J8" s="17">
        <v>451.8</v>
      </c>
      <c r="K8" s="17">
        <v>26.35</v>
      </c>
      <c r="L8" s="22">
        <v>474.3</v>
      </c>
      <c r="O8" s="17"/>
    </row>
    <row r="9" spans="1:15" x14ac:dyDescent="0.45">
      <c r="A9" s="14" t="s">
        <v>24</v>
      </c>
      <c r="B9">
        <v>24.4</v>
      </c>
      <c r="C9" s="17">
        <v>585.59999999999991</v>
      </c>
      <c r="D9" s="1">
        <v>25.619999999999997</v>
      </c>
      <c r="E9" s="22">
        <v>614.87999999999988</v>
      </c>
      <c r="F9" s="1"/>
      <c r="H9" s="14" t="s">
        <v>24</v>
      </c>
      <c r="I9">
        <v>25.1</v>
      </c>
      <c r="J9" s="17">
        <v>602.40000000000009</v>
      </c>
      <c r="K9" s="17">
        <v>26.35</v>
      </c>
      <c r="L9" s="22">
        <v>632.40000000000009</v>
      </c>
      <c r="O9" s="17"/>
    </row>
    <row r="10" spans="1:15" x14ac:dyDescent="0.45">
      <c r="A10" s="14" t="s">
        <v>25</v>
      </c>
      <c r="B10">
        <v>24.4</v>
      </c>
      <c r="C10" s="17">
        <v>512.4</v>
      </c>
      <c r="D10" s="1">
        <v>25.619999999999997</v>
      </c>
      <c r="E10" s="22">
        <v>538.02</v>
      </c>
      <c r="F10" s="1"/>
      <c r="H10" s="14" t="s">
        <v>25</v>
      </c>
      <c r="I10">
        <v>25.1</v>
      </c>
      <c r="J10" s="17">
        <v>527.1</v>
      </c>
      <c r="K10" s="17">
        <v>26.35</v>
      </c>
      <c r="L10" s="22">
        <v>553.35</v>
      </c>
      <c r="O10" s="17"/>
    </row>
    <row r="11" spans="1:15" x14ac:dyDescent="0.45">
      <c r="A11" s="14" t="s">
        <v>26</v>
      </c>
      <c r="B11">
        <v>24.4</v>
      </c>
      <c r="C11" s="17">
        <v>683.19999999999993</v>
      </c>
      <c r="D11" s="1">
        <v>25.619999999999997</v>
      </c>
      <c r="E11" s="22">
        <v>717.3599999999999</v>
      </c>
      <c r="F11" s="1"/>
      <c r="H11" s="14" t="s">
        <v>26</v>
      </c>
      <c r="I11">
        <v>25.1</v>
      </c>
      <c r="J11" s="17">
        <v>702.80000000000007</v>
      </c>
      <c r="K11" s="17">
        <v>26.35</v>
      </c>
      <c r="L11" s="22">
        <v>737.80000000000007</v>
      </c>
      <c r="O11" s="17"/>
    </row>
    <row r="12" spans="1:15" x14ac:dyDescent="0.45">
      <c r="A12" s="14" t="s">
        <v>27</v>
      </c>
      <c r="B12">
        <v>24.4</v>
      </c>
      <c r="C12" s="17">
        <v>780.8</v>
      </c>
      <c r="D12" s="1">
        <v>25.619999999999997</v>
      </c>
      <c r="E12" s="22">
        <v>819.83999999999992</v>
      </c>
      <c r="F12" s="1"/>
      <c r="H12" s="14" t="s">
        <v>27</v>
      </c>
      <c r="I12">
        <v>25.1</v>
      </c>
      <c r="J12" s="17">
        <v>803.2</v>
      </c>
      <c r="K12" s="17">
        <v>26.35</v>
      </c>
      <c r="L12" s="22">
        <v>843.2</v>
      </c>
      <c r="O12" s="17"/>
    </row>
    <row r="13" spans="1:15" x14ac:dyDescent="0.45">
      <c r="A13" s="14" t="s">
        <v>8</v>
      </c>
      <c r="B13">
        <v>30</v>
      </c>
      <c r="C13" s="17">
        <v>540</v>
      </c>
      <c r="D13" s="1">
        <v>31.5</v>
      </c>
      <c r="E13" s="22">
        <v>567</v>
      </c>
      <c r="F13" s="1"/>
      <c r="H13" s="14" t="s">
        <v>8</v>
      </c>
      <c r="I13">
        <v>30.9</v>
      </c>
      <c r="J13" s="17">
        <v>556.19999999999993</v>
      </c>
      <c r="K13" s="17">
        <v>32.5</v>
      </c>
      <c r="L13" s="22">
        <v>585</v>
      </c>
      <c r="O13" s="17"/>
    </row>
    <row r="14" spans="1:15" x14ac:dyDescent="0.45">
      <c r="A14" s="14" t="s">
        <v>9</v>
      </c>
      <c r="B14">
        <v>30</v>
      </c>
      <c r="C14" s="17">
        <v>720</v>
      </c>
      <c r="D14" s="1">
        <v>31.5</v>
      </c>
      <c r="E14" s="22">
        <v>756</v>
      </c>
      <c r="F14" s="1"/>
      <c r="H14" s="14" t="s">
        <v>9</v>
      </c>
      <c r="I14">
        <v>30.9</v>
      </c>
      <c r="J14" s="17">
        <v>741.59999999999991</v>
      </c>
      <c r="K14" s="17">
        <v>32.5</v>
      </c>
      <c r="L14" s="22">
        <v>780</v>
      </c>
      <c r="O14" s="17"/>
    </row>
    <row r="15" spans="1:15" x14ac:dyDescent="0.45">
      <c r="A15" s="14" t="s">
        <v>10</v>
      </c>
      <c r="B15">
        <v>30</v>
      </c>
      <c r="C15" s="17">
        <v>630</v>
      </c>
      <c r="D15" s="1">
        <v>31.5</v>
      </c>
      <c r="E15" s="22">
        <v>661.5</v>
      </c>
      <c r="F15" s="1"/>
      <c r="H15" s="14" t="s">
        <v>10</v>
      </c>
      <c r="I15">
        <v>30.9</v>
      </c>
      <c r="J15" s="17">
        <v>648.9</v>
      </c>
      <c r="K15" s="17">
        <v>32.5</v>
      </c>
      <c r="L15" s="22">
        <v>682.5</v>
      </c>
      <c r="O15" s="17"/>
    </row>
    <row r="16" spans="1:15" x14ac:dyDescent="0.45">
      <c r="A16" s="14" t="s">
        <v>11</v>
      </c>
      <c r="B16">
        <v>30</v>
      </c>
      <c r="C16" s="17">
        <v>840</v>
      </c>
      <c r="D16" s="1">
        <v>31.5</v>
      </c>
      <c r="E16" s="22">
        <v>882</v>
      </c>
      <c r="F16" s="1"/>
      <c r="H16" s="14" t="s">
        <v>11</v>
      </c>
      <c r="I16">
        <v>30.9</v>
      </c>
      <c r="J16" s="17">
        <v>865.19999999999993</v>
      </c>
      <c r="K16" s="17">
        <v>32.5</v>
      </c>
      <c r="L16" s="22">
        <v>910</v>
      </c>
      <c r="O16" s="17"/>
    </row>
    <row r="17" spans="1:15" x14ac:dyDescent="0.45">
      <c r="A17" s="14" t="s">
        <v>12</v>
      </c>
      <c r="B17">
        <v>30</v>
      </c>
      <c r="C17" s="17">
        <v>960</v>
      </c>
      <c r="D17" s="1">
        <v>31.5</v>
      </c>
      <c r="E17" s="22">
        <v>1008</v>
      </c>
      <c r="F17" s="1"/>
      <c r="H17" s="14" t="s">
        <v>12</v>
      </c>
      <c r="I17">
        <v>30.9</v>
      </c>
      <c r="J17" s="17">
        <v>988.8</v>
      </c>
      <c r="K17" s="17">
        <v>32.5</v>
      </c>
      <c r="L17" s="22">
        <v>1040</v>
      </c>
      <c r="O17" s="17"/>
    </row>
    <row r="18" spans="1:15" x14ac:dyDescent="0.45">
      <c r="A18" s="14" t="s">
        <v>13</v>
      </c>
      <c r="B18">
        <v>36.799999999999997</v>
      </c>
      <c r="C18" s="17">
        <v>662.4</v>
      </c>
      <c r="D18" s="1">
        <v>38.64</v>
      </c>
      <c r="E18" s="22">
        <v>695.52</v>
      </c>
      <c r="F18" s="1"/>
      <c r="H18" s="14" t="s">
        <v>13</v>
      </c>
      <c r="I18">
        <v>38</v>
      </c>
      <c r="J18" s="17">
        <v>684</v>
      </c>
      <c r="K18" s="17">
        <v>39.9</v>
      </c>
      <c r="L18" s="22">
        <v>718.19999999999993</v>
      </c>
      <c r="O18" s="17"/>
    </row>
    <row r="19" spans="1:15" x14ac:dyDescent="0.45">
      <c r="A19" s="14" t="s">
        <v>14</v>
      </c>
      <c r="B19">
        <v>36.799999999999997</v>
      </c>
      <c r="C19" s="17">
        <v>883.19999999999993</v>
      </c>
      <c r="D19" s="1">
        <v>38.64</v>
      </c>
      <c r="E19" s="22">
        <v>927.36</v>
      </c>
      <c r="F19" s="1"/>
      <c r="H19" s="14" t="s">
        <v>14</v>
      </c>
      <c r="I19">
        <v>38</v>
      </c>
      <c r="J19" s="17">
        <v>912</v>
      </c>
      <c r="K19" s="17">
        <v>39.9</v>
      </c>
      <c r="L19" s="22">
        <v>957.59999999999991</v>
      </c>
      <c r="O19" s="17"/>
    </row>
    <row r="20" spans="1:15" x14ac:dyDescent="0.45">
      <c r="A20" s="14" t="s">
        <v>15</v>
      </c>
      <c r="B20">
        <v>36.799999999999997</v>
      </c>
      <c r="C20" s="17">
        <v>772.8</v>
      </c>
      <c r="D20" s="1">
        <v>38.64</v>
      </c>
      <c r="E20" s="22">
        <v>811.44</v>
      </c>
      <c r="F20" s="1"/>
      <c r="H20" s="14" t="s">
        <v>15</v>
      </c>
      <c r="I20">
        <v>38</v>
      </c>
      <c r="J20" s="17">
        <v>798</v>
      </c>
      <c r="K20" s="17">
        <v>39.9</v>
      </c>
      <c r="L20" s="22">
        <v>837.9</v>
      </c>
      <c r="O20" s="17"/>
    </row>
    <row r="21" spans="1:15" x14ac:dyDescent="0.45">
      <c r="A21" s="14" t="s">
        <v>16</v>
      </c>
      <c r="B21">
        <v>36.799999999999997</v>
      </c>
      <c r="C21" s="17">
        <v>1030.3999999999999</v>
      </c>
      <c r="D21" s="1">
        <v>38.64</v>
      </c>
      <c r="E21" s="22">
        <v>1081.92</v>
      </c>
      <c r="F21" s="1"/>
      <c r="H21" s="14" t="s">
        <v>16</v>
      </c>
      <c r="I21">
        <v>38</v>
      </c>
      <c r="J21" s="17">
        <v>1064</v>
      </c>
      <c r="K21" s="17">
        <v>39.9</v>
      </c>
      <c r="L21" s="22">
        <v>1117.2</v>
      </c>
      <c r="O21" s="17"/>
    </row>
    <row r="22" spans="1:15" x14ac:dyDescent="0.45">
      <c r="A22" s="14" t="s">
        <v>17</v>
      </c>
      <c r="B22">
        <v>36.799999999999997</v>
      </c>
      <c r="C22" s="17">
        <v>1177.5999999999999</v>
      </c>
      <c r="D22" s="1">
        <v>38.64</v>
      </c>
      <c r="E22" s="22">
        <v>1236.48</v>
      </c>
      <c r="F22" s="1"/>
      <c r="H22" s="14" t="s">
        <v>17</v>
      </c>
      <c r="I22">
        <v>38</v>
      </c>
      <c r="J22" s="17">
        <v>1216</v>
      </c>
      <c r="K22" s="17">
        <v>39.9</v>
      </c>
      <c r="L22" s="22">
        <v>1276.8</v>
      </c>
      <c r="O22" s="17"/>
    </row>
    <row r="23" spans="1:15" x14ac:dyDescent="0.45">
      <c r="A23" s="14" t="s">
        <v>19</v>
      </c>
      <c r="B23">
        <v>44</v>
      </c>
      <c r="C23" s="17">
        <v>792</v>
      </c>
      <c r="D23" s="1">
        <v>46.2</v>
      </c>
      <c r="E23" s="22">
        <v>831.6</v>
      </c>
      <c r="F23" s="1"/>
      <c r="H23" s="14" t="s">
        <v>19</v>
      </c>
      <c r="I23">
        <v>45.3</v>
      </c>
      <c r="J23" s="17">
        <v>815.4</v>
      </c>
      <c r="K23" s="17">
        <v>47.6</v>
      </c>
      <c r="L23" s="22">
        <v>856.80000000000007</v>
      </c>
      <c r="O23" s="17"/>
    </row>
    <row r="24" spans="1:15" x14ac:dyDescent="0.45">
      <c r="A24" s="14" t="s">
        <v>20</v>
      </c>
      <c r="B24">
        <v>44</v>
      </c>
      <c r="C24" s="17">
        <v>1056</v>
      </c>
      <c r="D24" s="1">
        <v>46.2</v>
      </c>
      <c r="E24" s="22">
        <v>1108.8000000000002</v>
      </c>
      <c r="F24" s="1"/>
      <c r="H24" s="14" t="s">
        <v>20</v>
      </c>
      <c r="I24">
        <v>45.3</v>
      </c>
      <c r="J24" s="17">
        <v>1087.1999999999998</v>
      </c>
      <c r="K24" s="17">
        <v>47.6</v>
      </c>
      <c r="L24" s="22">
        <v>1142.4000000000001</v>
      </c>
      <c r="O24" s="17"/>
    </row>
    <row r="25" spans="1:15" x14ac:dyDescent="0.45">
      <c r="A25" s="14" t="s">
        <v>21</v>
      </c>
      <c r="B25">
        <v>44</v>
      </c>
      <c r="C25" s="17">
        <v>924</v>
      </c>
      <c r="D25" s="1">
        <v>46.2</v>
      </c>
      <c r="E25" s="22">
        <v>970.2</v>
      </c>
      <c r="F25" s="1"/>
      <c r="H25" s="14" t="s">
        <v>21</v>
      </c>
      <c r="I25">
        <v>45.3</v>
      </c>
      <c r="J25" s="17">
        <v>951.3</v>
      </c>
      <c r="K25" s="17">
        <v>47.6</v>
      </c>
      <c r="L25" s="22">
        <v>999.6</v>
      </c>
      <c r="O25" s="17"/>
    </row>
    <row r="26" spans="1:15" x14ac:dyDescent="0.45">
      <c r="A26" s="14" t="s">
        <v>22</v>
      </c>
      <c r="B26">
        <v>44</v>
      </c>
      <c r="C26" s="17">
        <v>1232</v>
      </c>
      <c r="D26" s="1">
        <v>46.2</v>
      </c>
      <c r="E26" s="22">
        <v>1293.6000000000001</v>
      </c>
      <c r="F26" s="1"/>
      <c r="H26" s="14" t="s">
        <v>22</v>
      </c>
      <c r="I26">
        <v>45.3</v>
      </c>
      <c r="J26" s="17">
        <v>1268.3999999999999</v>
      </c>
      <c r="K26" s="17">
        <v>47.6</v>
      </c>
      <c r="L26" s="22">
        <v>1332.8</v>
      </c>
      <c r="O26" s="17"/>
    </row>
    <row r="27" spans="1:15" ht="14.65" thickBot="1" x14ac:dyDescent="0.5">
      <c r="A27" s="23" t="s">
        <v>18</v>
      </c>
      <c r="B27" s="24">
        <v>44</v>
      </c>
      <c r="C27" s="25">
        <v>1408</v>
      </c>
      <c r="D27" s="26">
        <v>46.2</v>
      </c>
      <c r="E27" s="27">
        <v>1478.4</v>
      </c>
      <c r="F27" s="1"/>
      <c r="H27" s="23" t="s">
        <v>18</v>
      </c>
      <c r="I27" s="24">
        <v>45.3</v>
      </c>
      <c r="J27" s="25">
        <v>1449.6</v>
      </c>
      <c r="K27" s="25">
        <v>47.6</v>
      </c>
      <c r="L27" s="27">
        <v>1523.2</v>
      </c>
      <c r="O27" s="17"/>
    </row>
  </sheetData>
  <mergeCells count="2">
    <mergeCell ref="A1:E1"/>
    <mergeCell ref="H1:L1"/>
  </mergeCells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E6CAF-E7DC-42E9-8563-77D915B8F29B}">
  <dimension ref="A1:XEZ3222"/>
  <sheetViews>
    <sheetView zoomScaleNormal="100" workbookViewId="0">
      <pane ySplit="1" topLeftCell="A3194" activePane="bottomLeft" state="frozen"/>
      <selection pane="bottomLeft" activeCell="K1" sqref="K1"/>
    </sheetView>
  </sheetViews>
  <sheetFormatPr defaultRowHeight="14.25" x14ac:dyDescent="0.45"/>
  <cols>
    <col min="1" max="1" width="15.59765625" customWidth="1"/>
    <col min="2" max="2" width="21.59765625" bestFit="1" customWidth="1"/>
    <col min="3" max="3" width="12.33203125" customWidth="1"/>
    <col min="5" max="5" width="10.46484375" customWidth="1"/>
    <col min="6" max="6" width="15.46484375" customWidth="1"/>
    <col min="7" max="7" width="12.46484375" bestFit="1" customWidth="1"/>
    <col min="8" max="8" width="18.265625" bestFit="1" customWidth="1"/>
    <col min="9" max="9" width="10.73046875" customWidth="1"/>
    <col min="10" max="10" width="14.265625" bestFit="1" customWidth="1"/>
    <col min="12" max="12" width="11.33203125" customWidth="1"/>
  </cols>
  <sheetData>
    <row r="1" spans="1:11" ht="14.65" thickBot="1" x14ac:dyDescent="0.5">
      <c r="A1" s="35" t="s">
        <v>28</v>
      </c>
      <c r="B1" s="35" t="s">
        <v>120</v>
      </c>
      <c r="C1" s="35" t="s">
        <v>0</v>
      </c>
      <c r="D1" s="35" t="s">
        <v>29</v>
      </c>
      <c r="E1" s="35" t="s">
        <v>187</v>
      </c>
      <c r="F1" s="35" t="s">
        <v>184</v>
      </c>
      <c r="G1" s="48" t="s">
        <v>127</v>
      </c>
      <c r="H1" s="48" t="s">
        <v>185</v>
      </c>
      <c r="I1" s="48" t="s">
        <v>186</v>
      </c>
      <c r="J1" s="48" t="s">
        <v>144</v>
      </c>
      <c r="K1" s="67"/>
    </row>
    <row r="2" spans="1:11" x14ac:dyDescent="0.45">
      <c r="A2" s="2">
        <v>45200</v>
      </c>
      <c r="B2" t="s">
        <v>33</v>
      </c>
      <c r="C2" t="s">
        <v>18</v>
      </c>
      <c r="D2">
        <v>2</v>
      </c>
      <c r="E2" s="17">
        <f>VLOOKUP(C2,'SKU Price List'!$A$2:$E$27,5,FALSE)</f>
        <v>1478.4</v>
      </c>
      <c r="F2" s="17">
        <f t="shared" ref="F2:F22" si="0">E2*D2</f>
        <v>2956.8</v>
      </c>
      <c r="G2">
        <f>VLOOKUP(C2,'SKU Price List'!$A$2:$E$27,3,0)</f>
        <v>1408</v>
      </c>
      <c r="H2">
        <f t="shared" ref="H2:H65" si="1">G2*D2</f>
        <v>2816</v>
      </c>
      <c r="I2" s="17">
        <f t="shared" ref="I2:I65" si="2">F2-H2</f>
        <v>140.80000000000018</v>
      </c>
      <c r="J2">
        <v>1</v>
      </c>
      <c r="K2" s="51"/>
    </row>
    <row r="3" spans="1:11" x14ac:dyDescent="0.45">
      <c r="A3" s="2">
        <v>45200</v>
      </c>
      <c r="B3" t="s">
        <v>33</v>
      </c>
      <c r="C3" t="s">
        <v>17</v>
      </c>
      <c r="D3">
        <v>3</v>
      </c>
      <c r="E3" s="17">
        <f>VLOOKUP(C3,'SKU Price List'!$A$2:$E$27,5,FALSE)</f>
        <v>1236.48</v>
      </c>
      <c r="F3" s="17">
        <f t="shared" si="0"/>
        <v>3709.44</v>
      </c>
      <c r="G3">
        <f>VLOOKUP(C3,'SKU Price List'!$A$2:$E$27,3,0)</f>
        <v>1177.5999999999999</v>
      </c>
      <c r="H3">
        <f t="shared" si="1"/>
        <v>3532.7999999999997</v>
      </c>
      <c r="I3" s="17">
        <f t="shared" si="2"/>
        <v>176.64000000000033</v>
      </c>
      <c r="J3">
        <v>1</v>
      </c>
      <c r="K3" s="51"/>
    </row>
    <row r="4" spans="1:11" x14ac:dyDescent="0.45">
      <c r="A4" s="2">
        <v>45200</v>
      </c>
      <c r="B4" t="s">
        <v>43</v>
      </c>
      <c r="C4" t="s">
        <v>24</v>
      </c>
      <c r="D4">
        <v>8</v>
      </c>
      <c r="E4" s="17">
        <f>VLOOKUP(C4,'SKU Price List'!$A$2:$E$27,5,FALSE)</f>
        <v>614.87999999999988</v>
      </c>
      <c r="F4" s="17">
        <f t="shared" si="0"/>
        <v>4919.0399999999991</v>
      </c>
      <c r="G4">
        <f>VLOOKUP(C4,'SKU Price List'!$A$2:$E$27,3,0)</f>
        <v>585.59999999999991</v>
      </c>
      <c r="H4">
        <f t="shared" si="1"/>
        <v>4684.7999999999993</v>
      </c>
      <c r="I4" s="17">
        <f t="shared" si="2"/>
        <v>234.23999999999978</v>
      </c>
      <c r="J4">
        <v>1</v>
      </c>
      <c r="K4" s="51"/>
    </row>
    <row r="5" spans="1:11" x14ac:dyDescent="0.45">
      <c r="A5" s="2">
        <v>45200</v>
      </c>
      <c r="B5" t="s">
        <v>43</v>
      </c>
      <c r="C5" s="3" t="s">
        <v>27</v>
      </c>
      <c r="D5">
        <v>15</v>
      </c>
      <c r="E5" s="17">
        <f>VLOOKUP(C5,'SKU Price List'!$A$2:$E$27,5,FALSE)</f>
        <v>819.83999999999992</v>
      </c>
      <c r="F5" s="17">
        <f t="shared" si="0"/>
        <v>12297.599999999999</v>
      </c>
      <c r="G5">
        <f>VLOOKUP(C5,'SKU Price List'!$A$2:$E$27,3,0)</f>
        <v>780.8</v>
      </c>
      <c r="H5">
        <f t="shared" si="1"/>
        <v>11712</v>
      </c>
      <c r="I5" s="17">
        <f t="shared" si="2"/>
        <v>585.59999999999854</v>
      </c>
      <c r="J5">
        <v>1</v>
      </c>
      <c r="K5" s="51"/>
    </row>
    <row r="6" spans="1:11" x14ac:dyDescent="0.45">
      <c r="A6" s="2">
        <v>45200</v>
      </c>
      <c r="B6" t="s">
        <v>43</v>
      </c>
      <c r="C6" t="s">
        <v>7</v>
      </c>
      <c r="D6">
        <v>5</v>
      </c>
      <c r="E6" s="17">
        <f>VLOOKUP(C6,'SKU Price List'!$A$2:$E$27,5,FALSE)</f>
        <v>554.4</v>
      </c>
      <c r="F6" s="17">
        <f t="shared" si="0"/>
        <v>2772</v>
      </c>
      <c r="G6">
        <f>VLOOKUP(C6,'SKU Price List'!$A$2:$E$27,3,0)</f>
        <v>528</v>
      </c>
      <c r="H6">
        <f t="shared" si="1"/>
        <v>2640</v>
      </c>
      <c r="I6" s="17">
        <f t="shared" si="2"/>
        <v>132</v>
      </c>
      <c r="J6">
        <v>1</v>
      </c>
      <c r="K6" s="51"/>
    </row>
    <row r="7" spans="1:11" x14ac:dyDescent="0.45">
      <c r="A7" s="2">
        <v>45201</v>
      </c>
      <c r="B7" t="s">
        <v>47</v>
      </c>
      <c r="C7" t="s">
        <v>16</v>
      </c>
      <c r="D7">
        <v>4</v>
      </c>
      <c r="E7" s="17">
        <f>VLOOKUP(C7,'SKU Price List'!$A$2:$E$27,5,FALSE)</f>
        <v>1081.92</v>
      </c>
      <c r="F7" s="17">
        <f t="shared" si="0"/>
        <v>4327.68</v>
      </c>
      <c r="G7">
        <f>VLOOKUP(C7,'SKU Price List'!$A$2:$E$27,3,0)</f>
        <v>1030.3999999999999</v>
      </c>
      <c r="H7">
        <f t="shared" si="1"/>
        <v>4121.5999999999995</v>
      </c>
      <c r="I7" s="17">
        <f t="shared" si="2"/>
        <v>206.08000000000084</v>
      </c>
      <c r="J7">
        <v>2</v>
      </c>
      <c r="K7" s="51"/>
    </row>
    <row r="8" spans="1:11" x14ac:dyDescent="0.45">
      <c r="A8" s="2">
        <v>45201</v>
      </c>
      <c r="B8" t="s">
        <v>47</v>
      </c>
      <c r="C8" t="s">
        <v>17</v>
      </c>
      <c r="D8">
        <v>5</v>
      </c>
      <c r="E8" s="17">
        <f>VLOOKUP(C8,'SKU Price List'!$A$2:$E$27,5,FALSE)</f>
        <v>1236.48</v>
      </c>
      <c r="F8" s="17">
        <f t="shared" si="0"/>
        <v>6182.4</v>
      </c>
      <c r="G8">
        <f>VLOOKUP(C8,'SKU Price List'!$A$2:$E$27,3,0)</f>
        <v>1177.5999999999999</v>
      </c>
      <c r="H8">
        <f t="shared" si="1"/>
        <v>5888</v>
      </c>
      <c r="I8" s="17">
        <f t="shared" si="2"/>
        <v>294.39999999999964</v>
      </c>
      <c r="J8">
        <v>2</v>
      </c>
      <c r="K8" s="51"/>
    </row>
    <row r="9" spans="1:11" x14ac:dyDescent="0.45">
      <c r="A9" s="2">
        <v>45201</v>
      </c>
      <c r="B9" t="s">
        <v>47</v>
      </c>
      <c r="C9" t="s">
        <v>11</v>
      </c>
      <c r="D9">
        <v>4</v>
      </c>
      <c r="E9" s="17">
        <f>VLOOKUP(C9,'SKU Price List'!$A$2:$E$27,5,FALSE)</f>
        <v>882</v>
      </c>
      <c r="F9" s="17">
        <f t="shared" si="0"/>
        <v>3528</v>
      </c>
      <c r="G9">
        <f>VLOOKUP(C9,'SKU Price List'!$A$2:$E$27,3,0)</f>
        <v>840</v>
      </c>
      <c r="H9">
        <f t="shared" si="1"/>
        <v>3360</v>
      </c>
      <c r="I9" s="17">
        <f t="shared" si="2"/>
        <v>168</v>
      </c>
      <c r="J9">
        <v>2</v>
      </c>
      <c r="K9" s="51"/>
    </row>
    <row r="10" spans="1:11" x14ac:dyDescent="0.45">
      <c r="A10" s="2">
        <v>45201</v>
      </c>
      <c r="B10" t="s">
        <v>47</v>
      </c>
      <c r="C10" t="s">
        <v>12</v>
      </c>
      <c r="D10">
        <v>4</v>
      </c>
      <c r="E10" s="17">
        <f>VLOOKUP(C10,'SKU Price List'!$A$2:$E$27,5,FALSE)</f>
        <v>1008</v>
      </c>
      <c r="F10" s="17">
        <f t="shared" si="0"/>
        <v>4032</v>
      </c>
      <c r="G10">
        <f>VLOOKUP(C10,'SKU Price List'!$A$2:$E$27,3,0)</f>
        <v>960</v>
      </c>
      <c r="H10">
        <f t="shared" si="1"/>
        <v>3840</v>
      </c>
      <c r="I10" s="17">
        <f t="shared" si="2"/>
        <v>192</v>
      </c>
      <c r="J10">
        <v>2</v>
      </c>
      <c r="K10" s="51"/>
    </row>
    <row r="11" spans="1:11" x14ac:dyDescent="0.45">
      <c r="A11" s="2">
        <v>45201</v>
      </c>
      <c r="B11" t="s">
        <v>47</v>
      </c>
      <c r="C11" t="s">
        <v>26</v>
      </c>
      <c r="D11">
        <v>5</v>
      </c>
      <c r="E11" s="17">
        <f>VLOOKUP(C11,'SKU Price List'!$A$2:$E$27,5,FALSE)</f>
        <v>717.3599999999999</v>
      </c>
      <c r="F11" s="17">
        <f t="shared" si="0"/>
        <v>3586.7999999999993</v>
      </c>
      <c r="G11">
        <f>VLOOKUP(C11,'SKU Price List'!$A$2:$E$27,3,0)</f>
        <v>683.19999999999993</v>
      </c>
      <c r="H11">
        <f t="shared" si="1"/>
        <v>3415.9999999999995</v>
      </c>
      <c r="I11" s="17">
        <f t="shared" si="2"/>
        <v>170.79999999999973</v>
      </c>
      <c r="J11">
        <v>2</v>
      </c>
      <c r="K11" s="51"/>
    </row>
    <row r="12" spans="1:11" x14ac:dyDescent="0.45">
      <c r="A12" s="2">
        <v>45201</v>
      </c>
      <c r="B12" t="s">
        <v>47</v>
      </c>
      <c r="C12" t="s">
        <v>25</v>
      </c>
      <c r="D12">
        <v>5</v>
      </c>
      <c r="E12" s="17">
        <f>VLOOKUP(C12,'SKU Price List'!$A$2:$E$27,5,FALSE)</f>
        <v>538.02</v>
      </c>
      <c r="F12" s="17">
        <f t="shared" si="0"/>
        <v>2690.1</v>
      </c>
      <c r="G12">
        <f>VLOOKUP(C12,'SKU Price List'!$A$2:$E$27,3,0)</f>
        <v>512.4</v>
      </c>
      <c r="H12">
        <f t="shared" si="1"/>
        <v>2562</v>
      </c>
      <c r="I12" s="17">
        <f t="shared" si="2"/>
        <v>128.09999999999991</v>
      </c>
      <c r="J12">
        <v>2</v>
      </c>
      <c r="K12" s="51"/>
    </row>
    <row r="13" spans="1:11" x14ac:dyDescent="0.45">
      <c r="A13" s="2">
        <v>45201</v>
      </c>
      <c r="B13" t="s">
        <v>47</v>
      </c>
      <c r="C13" t="s">
        <v>24</v>
      </c>
      <c r="D13">
        <v>5</v>
      </c>
      <c r="E13" s="17">
        <f>VLOOKUP(C13,'SKU Price List'!$A$2:$E$27,5,FALSE)</f>
        <v>614.87999999999988</v>
      </c>
      <c r="F13" s="17">
        <f t="shared" si="0"/>
        <v>3074.3999999999996</v>
      </c>
      <c r="G13">
        <f>VLOOKUP(C13,'SKU Price List'!$A$2:$E$27,3,0)</f>
        <v>585.59999999999991</v>
      </c>
      <c r="H13">
        <f t="shared" si="1"/>
        <v>2927.9999999999995</v>
      </c>
      <c r="I13" s="17">
        <f t="shared" si="2"/>
        <v>146.40000000000009</v>
      </c>
      <c r="J13">
        <v>2</v>
      </c>
      <c r="K13" s="51"/>
    </row>
    <row r="14" spans="1:11" x14ac:dyDescent="0.45">
      <c r="A14" s="2">
        <v>45202</v>
      </c>
      <c r="B14" t="s">
        <v>54</v>
      </c>
      <c r="C14" t="s">
        <v>27</v>
      </c>
      <c r="D14">
        <v>24</v>
      </c>
      <c r="E14" s="17">
        <f>VLOOKUP(C14,'SKU Price List'!$A$2:$E$27,5,FALSE)</f>
        <v>819.83999999999992</v>
      </c>
      <c r="F14" s="17">
        <f t="shared" si="0"/>
        <v>19676.159999999996</v>
      </c>
      <c r="G14">
        <f>VLOOKUP(C14,'SKU Price List'!$A$2:$E$27,3,0)</f>
        <v>780.8</v>
      </c>
      <c r="H14">
        <f t="shared" si="1"/>
        <v>18739.199999999997</v>
      </c>
      <c r="I14" s="17">
        <f t="shared" si="2"/>
        <v>936.95999999999913</v>
      </c>
      <c r="J14">
        <v>2</v>
      </c>
      <c r="K14" s="51"/>
    </row>
    <row r="15" spans="1:11" x14ac:dyDescent="0.45">
      <c r="A15" s="2">
        <v>45202</v>
      </c>
      <c r="B15" t="s">
        <v>54</v>
      </c>
      <c r="C15" t="s">
        <v>26</v>
      </c>
      <c r="D15">
        <v>12</v>
      </c>
      <c r="E15" s="17">
        <f>VLOOKUP(C15,'SKU Price List'!$A$2:$E$27,5,FALSE)</f>
        <v>717.3599999999999</v>
      </c>
      <c r="F15" s="17">
        <f t="shared" si="0"/>
        <v>8608.32</v>
      </c>
      <c r="G15">
        <f>VLOOKUP(C15,'SKU Price List'!$A$2:$E$27,3,0)</f>
        <v>683.19999999999993</v>
      </c>
      <c r="H15">
        <f t="shared" si="1"/>
        <v>8198.4</v>
      </c>
      <c r="I15" s="17">
        <f t="shared" si="2"/>
        <v>409.92000000000007</v>
      </c>
      <c r="J15">
        <v>2</v>
      </c>
      <c r="K15" s="51"/>
    </row>
    <row r="16" spans="1:11" x14ac:dyDescent="0.45">
      <c r="A16" s="2">
        <v>45202</v>
      </c>
      <c r="B16" t="s">
        <v>54</v>
      </c>
      <c r="C16" t="s">
        <v>25</v>
      </c>
      <c r="D16">
        <v>24</v>
      </c>
      <c r="E16" s="17">
        <f>VLOOKUP(C16,'SKU Price List'!$A$2:$E$27,5,FALSE)</f>
        <v>538.02</v>
      </c>
      <c r="F16" s="17">
        <f t="shared" si="0"/>
        <v>12912.48</v>
      </c>
      <c r="G16">
        <f>VLOOKUP(C16,'SKU Price List'!$A$2:$E$27,3,0)</f>
        <v>512.4</v>
      </c>
      <c r="H16">
        <f t="shared" si="1"/>
        <v>12297.599999999999</v>
      </c>
      <c r="I16" s="17">
        <f t="shared" si="2"/>
        <v>614.88000000000102</v>
      </c>
      <c r="J16">
        <v>2</v>
      </c>
      <c r="K16" s="51"/>
    </row>
    <row r="17" spans="1:11" x14ac:dyDescent="0.45">
      <c r="A17" s="2">
        <v>45202</v>
      </c>
      <c r="B17" t="s">
        <v>54</v>
      </c>
      <c r="C17" t="s">
        <v>23</v>
      </c>
      <c r="D17">
        <v>12</v>
      </c>
      <c r="E17" s="17">
        <f>VLOOKUP(C17,'SKU Price List'!$A$2:$E$27,5,FALSE)</f>
        <v>461.15999999999997</v>
      </c>
      <c r="F17" s="17">
        <f t="shared" si="0"/>
        <v>5533.92</v>
      </c>
      <c r="G17">
        <f>VLOOKUP(C17,'SKU Price List'!$A$2:$E$27,3,0)</f>
        <v>439.2</v>
      </c>
      <c r="H17">
        <f t="shared" si="1"/>
        <v>5270.4</v>
      </c>
      <c r="I17" s="17">
        <f t="shared" si="2"/>
        <v>263.52000000000044</v>
      </c>
      <c r="J17">
        <v>2</v>
      </c>
      <c r="K17" s="51"/>
    </row>
    <row r="18" spans="1:11" x14ac:dyDescent="0.45">
      <c r="A18" s="2">
        <v>45202</v>
      </c>
      <c r="B18" t="s">
        <v>54</v>
      </c>
      <c r="C18" t="s">
        <v>12</v>
      </c>
      <c r="D18">
        <v>24</v>
      </c>
      <c r="E18" s="17">
        <f>VLOOKUP(C18,'SKU Price List'!$A$2:$E$27,5,FALSE)</f>
        <v>1008</v>
      </c>
      <c r="F18" s="17">
        <f t="shared" si="0"/>
        <v>24192</v>
      </c>
      <c r="G18">
        <f>VLOOKUP(C18,'SKU Price List'!$A$2:$E$27,3,0)</f>
        <v>960</v>
      </c>
      <c r="H18">
        <f t="shared" si="1"/>
        <v>23040</v>
      </c>
      <c r="I18" s="17">
        <f t="shared" si="2"/>
        <v>1152</v>
      </c>
      <c r="J18">
        <v>2</v>
      </c>
      <c r="K18" s="51"/>
    </row>
    <row r="19" spans="1:11" x14ac:dyDescent="0.45">
      <c r="A19" s="2">
        <v>45202</v>
      </c>
      <c r="B19" t="s">
        <v>54</v>
      </c>
      <c r="C19" t="s">
        <v>11</v>
      </c>
      <c r="D19">
        <v>12</v>
      </c>
      <c r="E19" s="17">
        <f>VLOOKUP(C19,'SKU Price List'!$A$2:$E$27,5,FALSE)</f>
        <v>882</v>
      </c>
      <c r="F19" s="17">
        <f t="shared" si="0"/>
        <v>10584</v>
      </c>
      <c r="G19">
        <f>VLOOKUP(C19,'SKU Price List'!$A$2:$E$27,3,0)</f>
        <v>840</v>
      </c>
      <c r="H19">
        <f t="shared" si="1"/>
        <v>10080</v>
      </c>
      <c r="I19" s="17">
        <f t="shared" si="2"/>
        <v>504</v>
      </c>
      <c r="J19">
        <v>2</v>
      </c>
      <c r="K19" s="51"/>
    </row>
    <row r="20" spans="1:11" x14ac:dyDescent="0.45">
      <c r="A20" s="2">
        <v>45202</v>
      </c>
      <c r="B20" t="s">
        <v>54</v>
      </c>
      <c r="C20" t="s">
        <v>18</v>
      </c>
      <c r="D20">
        <v>10</v>
      </c>
      <c r="E20" s="17">
        <f>VLOOKUP(C20,'SKU Price List'!$A$2:$E$27,5,FALSE)</f>
        <v>1478.4</v>
      </c>
      <c r="F20" s="17">
        <f t="shared" si="0"/>
        <v>14784</v>
      </c>
      <c r="G20">
        <f>VLOOKUP(C20,'SKU Price List'!$A$2:$E$27,3,0)</f>
        <v>1408</v>
      </c>
      <c r="H20">
        <f t="shared" si="1"/>
        <v>14080</v>
      </c>
      <c r="I20" s="17">
        <f t="shared" si="2"/>
        <v>704</v>
      </c>
      <c r="J20">
        <v>2</v>
      </c>
      <c r="K20" s="51"/>
    </row>
    <row r="21" spans="1:11" x14ac:dyDescent="0.45">
      <c r="A21" s="2">
        <v>45202</v>
      </c>
      <c r="B21" t="s">
        <v>54</v>
      </c>
      <c r="C21" t="s">
        <v>20</v>
      </c>
      <c r="D21">
        <v>5</v>
      </c>
      <c r="E21" s="17">
        <f>VLOOKUP(C21,'SKU Price List'!$A$2:$E$27,5,FALSE)</f>
        <v>1108.8000000000002</v>
      </c>
      <c r="F21" s="17">
        <f t="shared" si="0"/>
        <v>5544.0000000000009</v>
      </c>
      <c r="G21">
        <f>VLOOKUP(C21,'SKU Price List'!$A$2:$E$27,3,0)</f>
        <v>1056</v>
      </c>
      <c r="H21">
        <f t="shared" si="1"/>
        <v>5280</v>
      </c>
      <c r="I21" s="17">
        <f t="shared" si="2"/>
        <v>264.00000000000091</v>
      </c>
      <c r="J21">
        <v>2</v>
      </c>
      <c r="K21" s="51"/>
    </row>
    <row r="22" spans="1:11" x14ac:dyDescent="0.45">
      <c r="A22" s="2">
        <v>45202</v>
      </c>
      <c r="B22" t="s">
        <v>54</v>
      </c>
      <c r="C22" t="s">
        <v>19</v>
      </c>
      <c r="D22">
        <v>4</v>
      </c>
      <c r="E22" s="17">
        <f>VLOOKUP(C22,'SKU Price List'!$A$2:$E$27,5,FALSE)</f>
        <v>831.6</v>
      </c>
      <c r="F22" s="17">
        <f t="shared" si="0"/>
        <v>3326.4</v>
      </c>
      <c r="G22">
        <f>VLOOKUP(C22,'SKU Price List'!$A$2:$E$27,3,0)</f>
        <v>792</v>
      </c>
      <c r="H22">
        <f t="shared" si="1"/>
        <v>3168</v>
      </c>
      <c r="I22" s="17">
        <f t="shared" si="2"/>
        <v>158.40000000000009</v>
      </c>
      <c r="J22">
        <v>2</v>
      </c>
      <c r="K22" s="51"/>
    </row>
    <row r="23" spans="1:11" x14ac:dyDescent="0.45">
      <c r="A23" s="2">
        <v>45203</v>
      </c>
      <c r="B23" t="s">
        <v>32</v>
      </c>
      <c r="C23" t="s">
        <v>17</v>
      </c>
      <c r="D23">
        <v>7</v>
      </c>
      <c r="E23" s="17">
        <f>VLOOKUP(C23,'SKU Price List'!$A$2:$E$27,5,FALSE)</f>
        <v>1236.48</v>
      </c>
      <c r="F23" s="17">
        <f>E23*D23</f>
        <v>8655.36</v>
      </c>
      <c r="G23">
        <f>VLOOKUP(C23,'SKU Price List'!$A$2:$E$27,3,0)</f>
        <v>1177.5999999999999</v>
      </c>
      <c r="H23">
        <f t="shared" si="1"/>
        <v>8243.1999999999989</v>
      </c>
      <c r="I23" s="17">
        <f t="shared" si="2"/>
        <v>412.16000000000167</v>
      </c>
      <c r="J23">
        <v>2</v>
      </c>
      <c r="K23" s="51"/>
    </row>
    <row r="24" spans="1:11" x14ac:dyDescent="0.45">
      <c r="A24" s="2">
        <v>45203</v>
      </c>
      <c r="B24" t="s">
        <v>32</v>
      </c>
      <c r="C24" s="3" t="s">
        <v>24</v>
      </c>
      <c r="D24">
        <v>1</v>
      </c>
      <c r="E24" s="17">
        <f>VLOOKUP(C24,'SKU Price List'!$A$2:$E$27,5,FALSE)</f>
        <v>614.87999999999988</v>
      </c>
      <c r="F24" s="17">
        <f t="shared" ref="F24:F45" si="3">E24*D24</f>
        <v>614.87999999999988</v>
      </c>
      <c r="G24">
        <f>VLOOKUP(C24,'SKU Price List'!$A$2:$E$27,3,0)</f>
        <v>585.59999999999991</v>
      </c>
      <c r="H24">
        <f t="shared" si="1"/>
        <v>585.59999999999991</v>
      </c>
      <c r="I24" s="17">
        <f t="shared" si="2"/>
        <v>29.279999999999973</v>
      </c>
      <c r="J24">
        <v>2</v>
      </c>
      <c r="K24" s="51"/>
    </row>
    <row r="25" spans="1:11" x14ac:dyDescent="0.45">
      <c r="A25" s="2">
        <v>45203</v>
      </c>
      <c r="B25" t="s">
        <v>32</v>
      </c>
      <c r="C25" t="s">
        <v>7</v>
      </c>
      <c r="D25">
        <v>4</v>
      </c>
      <c r="E25" s="17">
        <f>VLOOKUP(C25,'SKU Price List'!$A$2:$E$27,5,FALSE)</f>
        <v>554.4</v>
      </c>
      <c r="F25" s="17">
        <f t="shared" si="3"/>
        <v>2217.6</v>
      </c>
      <c r="G25">
        <f>VLOOKUP(C25,'SKU Price List'!$A$2:$E$27,3,0)</f>
        <v>528</v>
      </c>
      <c r="H25">
        <f t="shared" si="1"/>
        <v>2112</v>
      </c>
      <c r="I25" s="17">
        <f t="shared" si="2"/>
        <v>105.59999999999991</v>
      </c>
      <c r="J25">
        <v>2</v>
      </c>
      <c r="K25" s="51"/>
    </row>
    <row r="26" spans="1:11" x14ac:dyDescent="0.45">
      <c r="A26" s="2">
        <v>45203</v>
      </c>
      <c r="B26" t="s">
        <v>32</v>
      </c>
      <c r="C26" t="s">
        <v>3</v>
      </c>
      <c r="D26">
        <v>2</v>
      </c>
      <c r="E26" s="17">
        <f>VLOOKUP(C26,'SKU Price List'!$A$2:$E$27,5,FALSE)</f>
        <v>311.84999999999997</v>
      </c>
      <c r="F26" s="17">
        <f t="shared" si="3"/>
        <v>623.69999999999993</v>
      </c>
      <c r="G26">
        <f>VLOOKUP(C26,'SKU Price List'!$A$2:$E$27,3,0)</f>
        <v>297</v>
      </c>
      <c r="H26">
        <f t="shared" si="1"/>
        <v>594</v>
      </c>
      <c r="I26" s="17">
        <f t="shared" si="2"/>
        <v>29.699999999999932</v>
      </c>
      <c r="J26">
        <v>2</v>
      </c>
      <c r="K26" s="51"/>
    </row>
    <row r="27" spans="1:11" x14ac:dyDescent="0.45">
      <c r="A27" s="2">
        <v>45204</v>
      </c>
      <c r="B27" t="s">
        <v>47</v>
      </c>
      <c r="C27" t="s">
        <v>14</v>
      </c>
      <c r="D27">
        <v>10</v>
      </c>
      <c r="E27" s="17">
        <f>VLOOKUP(C27,'SKU Price List'!$A$2:$E$27,5,FALSE)</f>
        <v>927.36</v>
      </c>
      <c r="F27" s="17">
        <f t="shared" si="3"/>
        <v>9273.6</v>
      </c>
      <c r="G27">
        <f>VLOOKUP(C27,'SKU Price List'!$A$2:$E$27,3,0)</f>
        <v>883.19999999999993</v>
      </c>
      <c r="H27">
        <f t="shared" si="1"/>
        <v>8832</v>
      </c>
      <c r="I27" s="17">
        <f t="shared" si="2"/>
        <v>441.60000000000036</v>
      </c>
      <c r="J27">
        <v>2</v>
      </c>
      <c r="K27" s="51"/>
    </row>
    <row r="28" spans="1:11" x14ac:dyDescent="0.45">
      <c r="A28" s="2">
        <v>45205</v>
      </c>
      <c r="B28" t="s">
        <v>34</v>
      </c>
      <c r="C28" t="s">
        <v>14</v>
      </c>
      <c r="D28">
        <v>1</v>
      </c>
      <c r="E28" s="17">
        <f>VLOOKUP(C28,'SKU Price List'!$A$2:$E$27,5,FALSE)</f>
        <v>927.36</v>
      </c>
      <c r="F28" s="17">
        <f t="shared" si="3"/>
        <v>927.36</v>
      </c>
      <c r="G28">
        <f>VLOOKUP(C28,'SKU Price List'!$A$2:$E$27,3,0)</f>
        <v>883.19999999999993</v>
      </c>
      <c r="H28">
        <f t="shared" si="1"/>
        <v>883.19999999999993</v>
      </c>
      <c r="I28" s="17">
        <f t="shared" si="2"/>
        <v>44.160000000000082</v>
      </c>
      <c r="J28">
        <v>2</v>
      </c>
      <c r="K28" s="51"/>
    </row>
    <row r="29" spans="1:11" x14ac:dyDescent="0.45">
      <c r="A29" s="2">
        <v>45206</v>
      </c>
      <c r="B29" t="s">
        <v>35</v>
      </c>
      <c r="C29" t="s">
        <v>21</v>
      </c>
      <c r="D29">
        <v>2</v>
      </c>
      <c r="E29" s="17">
        <f>VLOOKUP(C29,'SKU Price List'!$A$2:$E$27,5,FALSE)</f>
        <v>970.2</v>
      </c>
      <c r="F29" s="17">
        <f t="shared" si="3"/>
        <v>1940.4</v>
      </c>
      <c r="G29">
        <f>VLOOKUP(C29,'SKU Price List'!$A$2:$E$27,3,0)</f>
        <v>924</v>
      </c>
      <c r="H29">
        <f t="shared" si="1"/>
        <v>1848</v>
      </c>
      <c r="I29" s="17">
        <f t="shared" si="2"/>
        <v>92.400000000000091</v>
      </c>
      <c r="J29">
        <v>2</v>
      </c>
      <c r="K29" s="51"/>
    </row>
    <row r="30" spans="1:11" x14ac:dyDescent="0.45">
      <c r="A30" s="2">
        <v>45206</v>
      </c>
      <c r="B30" t="s">
        <v>35</v>
      </c>
      <c r="C30" t="s">
        <v>25</v>
      </c>
      <c r="D30">
        <v>1</v>
      </c>
      <c r="E30" s="17">
        <f>VLOOKUP(C30,'SKU Price List'!$A$2:$E$27,5,FALSE)</f>
        <v>538.02</v>
      </c>
      <c r="F30" s="17">
        <f t="shared" si="3"/>
        <v>538.02</v>
      </c>
      <c r="G30">
        <f>VLOOKUP(C30,'SKU Price List'!$A$2:$E$27,3,0)</f>
        <v>512.4</v>
      </c>
      <c r="H30">
        <f t="shared" si="1"/>
        <v>512.4</v>
      </c>
      <c r="I30" s="17">
        <f t="shared" si="2"/>
        <v>25.620000000000005</v>
      </c>
      <c r="J30">
        <v>2</v>
      </c>
      <c r="K30" s="51"/>
    </row>
    <row r="31" spans="1:11" x14ac:dyDescent="0.45">
      <c r="A31" s="2">
        <v>45206</v>
      </c>
      <c r="B31" t="s">
        <v>35</v>
      </c>
      <c r="C31" t="s">
        <v>10</v>
      </c>
      <c r="D31">
        <v>2</v>
      </c>
      <c r="E31" s="17">
        <f>VLOOKUP(C31,'SKU Price List'!$A$2:$E$27,5,FALSE)</f>
        <v>661.5</v>
      </c>
      <c r="F31" s="17">
        <f t="shared" si="3"/>
        <v>1323</v>
      </c>
      <c r="G31">
        <f>VLOOKUP(C31,'SKU Price List'!$A$2:$E$27,3,0)</f>
        <v>630</v>
      </c>
      <c r="H31">
        <f t="shared" si="1"/>
        <v>1260</v>
      </c>
      <c r="I31" s="17">
        <f t="shared" si="2"/>
        <v>63</v>
      </c>
      <c r="J31">
        <v>2</v>
      </c>
      <c r="K31" s="51"/>
    </row>
    <row r="32" spans="1:11" x14ac:dyDescent="0.45">
      <c r="A32" s="2">
        <v>45206</v>
      </c>
      <c r="B32" t="s">
        <v>35</v>
      </c>
      <c r="C32" t="s">
        <v>23</v>
      </c>
      <c r="D32">
        <v>1</v>
      </c>
      <c r="E32" s="17">
        <f>VLOOKUP(C32,'SKU Price List'!$A$2:$E$27,5,FALSE)</f>
        <v>461.15999999999997</v>
      </c>
      <c r="F32" s="17">
        <f t="shared" si="3"/>
        <v>461.15999999999997</v>
      </c>
      <c r="G32">
        <f>VLOOKUP(C32,'SKU Price List'!$A$2:$E$27,3,0)</f>
        <v>439.2</v>
      </c>
      <c r="H32">
        <f t="shared" si="1"/>
        <v>439.2</v>
      </c>
      <c r="I32" s="17">
        <f t="shared" si="2"/>
        <v>21.95999999999998</v>
      </c>
      <c r="J32">
        <v>2</v>
      </c>
      <c r="K32" s="51"/>
    </row>
    <row r="33" spans="1:11" x14ac:dyDescent="0.45">
      <c r="A33" s="2">
        <v>45207</v>
      </c>
      <c r="B33" t="s">
        <v>36</v>
      </c>
      <c r="C33" t="s">
        <v>20</v>
      </c>
      <c r="D33">
        <v>6</v>
      </c>
      <c r="E33" s="17">
        <f>VLOOKUP(C33,'SKU Price List'!$A$2:$E$27,5,FALSE)</f>
        <v>1108.8000000000002</v>
      </c>
      <c r="F33" s="17">
        <f t="shared" si="3"/>
        <v>6652.8000000000011</v>
      </c>
      <c r="G33">
        <f>VLOOKUP(C33,'SKU Price List'!$A$2:$E$27,3,0)</f>
        <v>1056</v>
      </c>
      <c r="H33">
        <f t="shared" si="1"/>
        <v>6336</v>
      </c>
      <c r="I33" s="17">
        <f t="shared" si="2"/>
        <v>316.80000000000109</v>
      </c>
      <c r="J33">
        <v>2</v>
      </c>
      <c r="K33" s="51"/>
    </row>
    <row r="34" spans="1:11" x14ac:dyDescent="0.45">
      <c r="A34" s="2">
        <v>45207</v>
      </c>
      <c r="B34" t="s">
        <v>36</v>
      </c>
      <c r="C34" t="s">
        <v>19</v>
      </c>
      <c r="D34">
        <v>4</v>
      </c>
      <c r="E34" s="17">
        <f>VLOOKUP(C34,'SKU Price List'!$A$2:$E$27,5,FALSE)</f>
        <v>831.6</v>
      </c>
      <c r="F34" s="17">
        <f t="shared" si="3"/>
        <v>3326.4</v>
      </c>
      <c r="G34">
        <f>VLOOKUP(C34,'SKU Price List'!$A$2:$E$27,3,0)</f>
        <v>792</v>
      </c>
      <c r="H34">
        <f t="shared" si="1"/>
        <v>3168</v>
      </c>
      <c r="I34" s="17">
        <f t="shared" si="2"/>
        <v>158.40000000000009</v>
      </c>
      <c r="J34">
        <v>2</v>
      </c>
      <c r="K34" s="51"/>
    </row>
    <row r="35" spans="1:11" x14ac:dyDescent="0.45">
      <c r="A35" s="2">
        <v>45207</v>
      </c>
      <c r="B35" t="s">
        <v>36</v>
      </c>
      <c r="C35" t="s">
        <v>24</v>
      </c>
      <c r="D35">
        <v>2</v>
      </c>
      <c r="E35" s="17">
        <f>VLOOKUP(C35,'SKU Price List'!$A$2:$E$27,5,FALSE)</f>
        <v>614.87999999999988</v>
      </c>
      <c r="F35" s="17">
        <f t="shared" si="3"/>
        <v>1229.7599999999998</v>
      </c>
      <c r="G35">
        <f>VLOOKUP(C35,'SKU Price List'!$A$2:$E$27,3,0)</f>
        <v>585.59999999999991</v>
      </c>
      <c r="H35">
        <f t="shared" si="1"/>
        <v>1171.1999999999998</v>
      </c>
      <c r="I35" s="17">
        <f t="shared" si="2"/>
        <v>58.559999999999945</v>
      </c>
      <c r="J35">
        <v>2</v>
      </c>
      <c r="K35" s="51"/>
    </row>
    <row r="36" spans="1:11" x14ac:dyDescent="0.45">
      <c r="A36" s="2">
        <v>45207</v>
      </c>
      <c r="B36" t="s">
        <v>36</v>
      </c>
      <c r="C36" t="s">
        <v>25</v>
      </c>
      <c r="D36">
        <v>2</v>
      </c>
      <c r="E36" s="17">
        <f>VLOOKUP(C36,'SKU Price List'!$A$2:$E$27,5,FALSE)</f>
        <v>538.02</v>
      </c>
      <c r="F36" s="17">
        <f t="shared" si="3"/>
        <v>1076.04</v>
      </c>
      <c r="G36">
        <f>VLOOKUP(C36,'SKU Price List'!$A$2:$E$27,3,0)</f>
        <v>512.4</v>
      </c>
      <c r="H36">
        <f t="shared" si="1"/>
        <v>1024.8</v>
      </c>
      <c r="I36" s="17">
        <f t="shared" si="2"/>
        <v>51.240000000000009</v>
      </c>
      <c r="J36">
        <v>2</v>
      </c>
      <c r="K36" s="51"/>
    </row>
    <row r="37" spans="1:11" x14ac:dyDescent="0.45">
      <c r="A37" s="2">
        <v>45208</v>
      </c>
      <c r="B37" t="s">
        <v>37</v>
      </c>
      <c r="C37" t="s">
        <v>9</v>
      </c>
      <c r="D37">
        <v>20</v>
      </c>
      <c r="E37" s="17">
        <f>VLOOKUP(C37,'SKU Price List'!$A$2:$E$27,5,FALSE)</f>
        <v>756</v>
      </c>
      <c r="F37" s="17">
        <f t="shared" si="3"/>
        <v>15120</v>
      </c>
      <c r="G37">
        <f>VLOOKUP(C37,'SKU Price List'!$A$2:$E$27,3,0)</f>
        <v>720</v>
      </c>
      <c r="H37">
        <f t="shared" si="1"/>
        <v>14400</v>
      </c>
      <c r="I37" s="17">
        <f t="shared" si="2"/>
        <v>720</v>
      </c>
      <c r="J37">
        <v>3</v>
      </c>
      <c r="K37" s="51"/>
    </row>
    <row r="38" spans="1:11" x14ac:dyDescent="0.45">
      <c r="A38" s="2">
        <v>45208</v>
      </c>
      <c r="B38" t="s">
        <v>37</v>
      </c>
      <c r="C38" t="s">
        <v>24</v>
      </c>
      <c r="D38">
        <v>20</v>
      </c>
      <c r="E38" s="17">
        <f>VLOOKUP(C38,'SKU Price List'!$A$2:$E$27,5,FALSE)</f>
        <v>614.87999999999988</v>
      </c>
      <c r="F38" s="17">
        <f t="shared" si="3"/>
        <v>12297.599999999999</v>
      </c>
      <c r="G38">
        <f>VLOOKUP(C38,'SKU Price List'!$A$2:$E$27,3,0)</f>
        <v>585.59999999999991</v>
      </c>
      <c r="H38">
        <f t="shared" si="1"/>
        <v>11711.999999999998</v>
      </c>
      <c r="I38" s="17">
        <f t="shared" si="2"/>
        <v>585.60000000000036</v>
      </c>
      <c r="J38">
        <v>3</v>
      </c>
      <c r="K38" s="51"/>
    </row>
    <row r="39" spans="1:11" x14ac:dyDescent="0.45">
      <c r="A39" s="2">
        <v>45209</v>
      </c>
      <c r="B39" t="s">
        <v>34</v>
      </c>
      <c r="C39" t="s">
        <v>17</v>
      </c>
      <c r="D39">
        <v>4</v>
      </c>
      <c r="E39" s="17">
        <f>VLOOKUP(C39,'SKU Price List'!$A$2:$E$27,5,FALSE)</f>
        <v>1236.48</v>
      </c>
      <c r="F39" s="17">
        <f t="shared" si="3"/>
        <v>4945.92</v>
      </c>
      <c r="G39">
        <f>VLOOKUP(C39,'SKU Price List'!$A$2:$E$27,3,0)</f>
        <v>1177.5999999999999</v>
      </c>
      <c r="H39">
        <f t="shared" si="1"/>
        <v>4710.3999999999996</v>
      </c>
      <c r="I39" s="17">
        <f t="shared" si="2"/>
        <v>235.52000000000044</v>
      </c>
      <c r="J39">
        <v>3</v>
      </c>
      <c r="K39" s="51"/>
    </row>
    <row r="40" spans="1:11" x14ac:dyDescent="0.45">
      <c r="A40" s="2">
        <v>45209</v>
      </c>
      <c r="B40" t="s">
        <v>34</v>
      </c>
      <c r="C40" t="s">
        <v>15</v>
      </c>
      <c r="D40">
        <v>2</v>
      </c>
      <c r="E40" s="17">
        <f>VLOOKUP(C40,'SKU Price List'!$A$2:$E$27,5,FALSE)</f>
        <v>811.44</v>
      </c>
      <c r="F40" s="17">
        <f t="shared" si="3"/>
        <v>1622.88</v>
      </c>
      <c r="G40">
        <f>VLOOKUP(C40,'SKU Price List'!$A$2:$E$27,3,0)</f>
        <v>772.8</v>
      </c>
      <c r="H40">
        <f t="shared" si="1"/>
        <v>1545.6</v>
      </c>
      <c r="I40" s="17">
        <f t="shared" si="2"/>
        <v>77.2800000000002</v>
      </c>
      <c r="J40">
        <v>3</v>
      </c>
      <c r="K40" s="51"/>
    </row>
    <row r="41" spans="1:11" x14ac:dyDescent="0.45">
      <c r="A41" s="2">
        <v>45209</v>
      </c>
      <c r="B41" t="s">
        <v>34</v>
      </c>
      <c r="C41" t="s">
        <v>14</v>
      </c>
      <c r="D41">
        <v>6</v>
      </c>
      <c r="E41" s="17">
        <f>VLOOKUP(C41,'SKU Price List'!$A$2:$E$27,5,FALSE)</f>
        <v>927.36</v>
      </c>
      <c r="F41" s="17">
        <f t="shared" si="3"/>
        <v>5564.16</v>
      </c>
      <c r="G41">
        <f>VLOOKUP(C41,'SKU Price List'!$A$2:$E$27,3,0)</f>
        <v>883.19999999999993</v>
      </c>
      <c r="H41">
        <f t="shared" si="1"/>
        <v>5299.2</v>
      </c>
      <c r="I41" s="17">
        <f t="shared" si="2"/>
        <v>264.96000000000004</v>
      </c>
      <c r="J41">
        <v>3</v>
      </c>
      <c r="K41" s="51"/>
    </row>
    <row r="42" spans="1:11" x14ac:dyDescent="0.45">
      <c r="A42" s="2">
        <v>45209</v>
      </c>
      <c r="B42" t="s">
        <v>34</v>
      </c>
      <c r="C42" t="s">
        <v>20</v>
      </c>
      <c r="D42">
        <v>1</v>
      </c>
      <c r="E42" s="17">
        <f>VLOOKUP(C42,'SKU Price List'!$A$2:$E$27,5,FALSE)</f>
        <v>1108.8000000000002</v>
      </c>
      <c r="F42" s="17">
        <f t="shared" si="3"/>
        <v>1108.8000000000002</v>
      </c>
      <c r="G42">
        <f>VLOOKUP(C42,'SKU Price List'!$A$2:$E$27,3,0)</f>
        <v>1056</v>
      </c>
      <c r="H42">
        <f t="shared" si="1"/>
        <v>1056</v>
      </c>
      <c r="I42" s="17">
        <f t="shared" si="2"/>
        <v>52.800000000000182</v>
      </c>
      <c r="J42">
        <v>3</v>
      </c>
      <c r="K42" s="51"/>
    </row>
    <row r="43" spans="1:11" x14ac:dyDescent="0.45">
      <c r="A43" s="2">
        <v>45209</v>
      </c>
      <c r="B43" t="s">
        <v>34</v>
      </c>
      <c r="C43" t="s">
        <v>21</v>
      </c>
      <c r="D43">
        <v>1</v>
      </c>
      <c r="E43" s="17">
        <f>VLOOKUP(C43,'SKU Price List'!$A$2:$E$27,5,FALSE)</f>
        <v>970.2</v>
      </c>
      <c r="F43" s="17">
        <f t="shared" si="3"/>
        <v>970.2</v>
      </c>
      <c r="G43">
        <f>VLOOKUP(C43,'SKU Price List'!$A$2:$E$27,3,0)</f>
        <v>924</v>
      </c>
      <c r="H43">
        <f t="shared" si="1"/>
        <v>924</v>
      </c>
      <c r="I43" s="17">
        <f t="shared" si="2"/>
        <v>46.200000000000045</v>
      </c>
      <c r="J43">
        <v>3</v>
      </c>
      <c r="K43" s="51"/>
    </row>
    <row r="44" spans="1:11" x14ac:dyDescent="0.45">
      <c r="A44" s="2">
        <v>45209</v>
      </c>
      <c r="B44" t="s">
        <v>34</v>
      </c>
      <c r="C44" t="s">
        <v>9</v>
      </c>
      <c r="D44">
        <v>4</v>
      </c>
      <c r="E44" s="17">
        <f>VLOOKUP(C44,'SKU Price List'!$A$2:$E$27,5,FALSE)</f>
        <v>756</v>
      </c>
      <c r="F44" s="17">
        <f t="shared" si="3"/>
        <v>3024</v>
      </c>
      <c r="G44">
        <f>VLOOKUP(C44,'SKU Price List'!$A$2:$E$27,3,0)</f>
        <v>720</v>
      </c>
      <c r="H44">
        <f t="shared" si="1"/>
        <v>2880</v>
      </c>
      <c r="I44" s="17">
        <f t="shared" si="2"/>
        <v>144</v>
      </c>
      <c r="J44">
        <v>3</v>
      </c>
      <c r="K44" s="51"/>
    </row>
    <row r="45" spans="1:11" x14ac:dyDescent="0.45">
      <c r="A45" s="2">
        <v>45209</v>
      </c>
      <c r="B45" t="s">
        <v>34</v>
      </c>
      <c r="C45" t="s">
        <v>24</v>
      </c>
      <c r="D45">
        <v>5</v>
      </c>
      <c r="E45" s="17">
        <f>VLOOKUP(C45,'SKU Price List'!$A$2:$E$27,5,FALSE)</f>
        <v>614.87999999999988</v>
      </c>
      <c r="F45" s="17">
        <f t="shared" si="3"/>
        <v>3074.3999999999996</v>
      </c>
      <c r="G45">
        <f>VLOOKUP(C45,'SKU Price List'!$A$2:$E$27,3,0)</f>
        <v>585.59999999999991</v>
      </c>
      <c r="H45">
        <f t="shared" si="1"/>
        <v>2927.9999999999995</v>
      </c>
      <c r="I45" s="17">
        <f t="shared" si="2"/>
        <v>146.40000000000009</v>
      </c>
      <c r="J45">
        <v>3</v>
      </c>
      <c r="K45" s="51"/>
    </row>
    <row r="46" spans="1:11" x14ac:dyDescent="0.45">
      <c r="A46" s="2">
        <v>45210</v>
      </c>
      <c r="B46" t="s">
        <v>38</v>
      </c>
      <c r="C46" t="s">
        <v>18</v>
      </c>
      <c r="D46">
        <v>17</v>
      </c>
      <c r="E46" s="17">
        <f>VLOOKUP(C46,'SKU Price List'!$A$2:$E$27,5,FALSE)</f>
        <v>1478.4</v>
      </c>
      <c r="F46" s="17">
        <f>E46*D46</f>
        <v>25132.800000000003</v>
      </c>
      <c r="G46">
        <f>VLOOKUP(C46,'SKU Price List'!$A$2:$E$27,3,0)</f>
        <v>1408</v>
      </c>
      <c r="H46">
        <f t="shared" si="1"/>
        <v>23936</v>
      </c>
      <c r="I46" s="17">
        <f t="shared" si="2"/>
        <v>1196.8000000000029</v>
      </c>
      <c r="J46">
        <v>3</v>
      </c>
      <c r="K46" s="51"/>
    </row>
    <row r="47" spans="1:11" x14ac:dyDescent="0.45">
      <c r="A47" s="2">
        <v>45210</v>
      </c>
      <c r="B47" t="s">
        <v>38</v>
      </c>
      <c r="C47" t="s">
        <v>14</v>
      </c>
      <c r="D47">
        <v>12</v>
      </c>
      <c r="E47" s="17">
        <f>VLOOKUP(C47,'SKU Price List'!$A$2:$E$27,5,FALSE)</f>
        <v>927.36</v>
      </c>
      <c r="F47" s="17">
        <f t="shared" ref="F47:F59" si="4">E47*D47</f>
        <v>11128.32</v>
      </c>
      <c r="G47">
        <f>VLOOKUP(C47,'SKU Price List'!$A$2:$E$27,3,0)</f>
        <v>883.19999999999993</v>
      </c>
      <c r="H47">
        <f t="shared" si="1"/>
        <v>10598.4</v>
      </c>
      <c r="I47" s="17">
        <f t="shared" si="2"/>
        <v>529.92000000000007</v>
      </c>
      <c r="J47">
        <v>3</v>
      </c>
      <c r="K47" s="51"/>
    </row>
    <row r="48" spans="1:11" x14ac:dyDescent="0.45">
      <c r="A48" s="2">
        <v>45211</v>
      </c>
      <c r="B48" t="s">
        <v>39</v>
      </c>
      <c r="C48" t="s">
        <v>24</v>
      </c>
      <c r="D48">
        <v>30</v>
      </c>
      <c r="E48" s="17">
        <f>VLOOKUP(C48,'SKU Price List'!$A$2:$E$27,5,FALSE)</f>
        <v>614.87999999999988</v>
      </c>
      <c r="F48" s="17">
        <f t="shared" si="4"/>
        <v>18446.399999999998</v>
      </c>
      <c r="G48">
        <f>VLOOKUP(C48,'SKU Price List'!$A$2:$E$27,3,0)</f>
        <v>585.59999999999991</v>
      </c>
      <c r="H48">
        <f t="shared" si="1"/>
        <v>17567.999999999996</v>
      </c>
      <c r="I48" s="17">
        <f t="shared" si="2"/>
        <v>878.40000000000146</v>
      </c>
      <c r="J48">
        <v>3</v>
      </c>
      <c r="K48" s="51"/>
    </row>
    <row r="49" spans="1:11" x14ac:dyDescent="0.45">
      <c r="A49" s="2">
        <v>45211</v>
      </c>
      <c r="B49" t="s">
        <v>39</v>
      </c>
      <c r="C49" t="s">
        <v>10</v>
      </c>
      <c r="D49">
        <v>12</v>
      </c>
      <c r="E49" s="17">
        <f>VLOOKUP(C49,'SKU Price List'!$A$2:$E$27,5,FALSE)</f>
        <v>661.5</v>
      </c>
      <c r="F49" s="17">
        <f t="shared" si="4"/>
        <v>7938</v>
      </c>
      <c r="G49">
        <f>VLOOKUP(C49,'SKU Price List'!$A$2:$E$27,3,0)</f>
        <v>630</v>
      </c>
      <c r="H49">
        <f t="shared" si="1"/>
        <v>7560</v>
      </c>
      <c r="I49" s="17">
        <f t="shared" si="2"/>
        <v>378</v>
      </c>
      <c r="J49">
        <v>3</v>
      </c>
      <c r="K49" s="51"/>
    </row>
    <row r="50" spans="1:11" x14ac:dyDescent="0.45">
      <c r="A50" s="2">
        <v>45211</v>
      </c>
      <c r="B50" t="s">
        <v>40</v>
      </c>
      <c r="C50" t="s">
        <v>23</v>
      </c>
      <c r="D50">
        <v>5</v>
      </c>
      <c r="E50" s="17">
        <f>VLOOKUP(C50,'SKU Price List'!$A$2:$E$27,5,FALSE)</f>
        <v>461.15999999999997</v>
      </c>
      <c r="F50" s="17">
        <f t="shared" si="4"/>
        <v>2305.7999999999997</v>
      </c>
      <c r="G50">
        <f>VLOOKUP(C50,'SKU Price List'!$A$2:$E$27,3,0)</f>
        <v>439.2</v>
      </c>
      <c r="H50">
        <f t="shared" si="1"/>
        <v>2196</v>
      </c>
      <c r="I50" s="17">
        <f t="shared" si="2"/>
        <v>109.79999999999973</v>
      </c>
      <c r="J50">
        <v>3</v>
      </c>
      <c r="K50" s="51"/>
    </row>
    <row r="51" spans="1:11" x14ac:dyDescent="0.45">
      <c r="A51" s="2">
        <v>45212</v>
      </c>
      <c r="B51" t="s">
        <v>41</v>
      </c>
      <c r="C51" t="s">
        <v>14</v>
      </c>
      <c r="D51">
        <v>6</v>
      </c>
      <c r="E51" s="17">
        <f>VLOOKUP(C51,'SKU Price List'!$A$2:$E$27,5,FALSE)</f>
        <v>927.36</v>
      </c>
      <c r="F51" s="17">
        <f t="shared" si="4"/>
        <v>5564.16</v>
      </c>
      <c r="G51">
        <f>VLOOKUP(C51,'SKU Price List'!$A$2:$E$27,3,0)</f>
        <v>883.19999999999993</v>
      </c>
      <c r="H51">
        <f t="shared" si="1"/>
        <v>5299.2</v>
      </c>
      <c r="I51" s="17">
        <f t="shared" si="2"/>
        <v>264.96000000000004</v>
      </c>
      <c r="J51">
        <v>3</v>
      </c>
      <c r="K51" s="51"/>
    </row>
    <row r="52" spans="1:11" x14ac:dyDescent="0.45">
      <c r="A52" s="2">
        <v>45212</v>
      </c>
      <c r="B52" t="s">
        <v>41</v>
      </c>
      <c r="C52" t="s">
        <v>4</v>
      </c>
      <c r="D52">
        <v>5</v>
      </c>
      <c r="E52" s="17">
        <f>VLOOKUP(C52,'SKU Price List'!$A$2:$E$27,5,FALSE)</f>
        <v>415.79999999999995</v>
      </c>
      <c r="F52" s="17">
        <f t="shared" si="4"/>
        <v>2079</v>
      </c>
      <c r="G52">
        <f>VLOOKUP(C52,'SKU Price List'!$A$2:$E$27,3,0)</f>
        <v>396</v>
      </c>
      <c r="H52">
        <f t="shared" si="1"/>
        <v>1980</v>
      </c>
      <c r="I52" s="17">
        <f t="shared" si="2"/>
        <v>99</v>
      </c>
      <c r="J52">
        <v>3</v>
      </c>
      <c r="K52" s="51"/>
    </row>
    <row r="53" spans="1:11" x14ac:dyDescent="0.45">
      <c r="A53" s="2">
        <v>45212</v>
      </c>
      <c r="B53" t="s">
        <v>42</v>
      </c>
      <c r="C53" t="s">
        <v>6</v>
      </c>
      <c r="D53">
        <v>5</v>
      </c>
      <c r="E53" s="17">
        <f>VLOOKUP(C53,'SKU Price List'!$A$2:$E$27,5,FALSE)</f>
        <v>485.09999999999997</v>
      </c>
      <c r="F53" s="17">
        <f t="shared" si="4"/>
        <v>2425.5</v>
      </c>
      <c r="G53">
        <f>VLOOKUP(C53,'SKU Price List'!$A$2:$E$27,3,0)</f>
        <v>462</v>
      </c>
      <c r="H53">
        <f t="shared" si="1"/>
        <v>2310</v>
      </c>
      <c r="I53" s="17">
        <f t="shared" si="2"/>
        <v>115.5</v>
      </c>
      <c r="J53">
        <v>3</v>
      </c>
      <c r="K53" s="51"/>
    </row>
    <row r="54" spans="1:11" x14ac:dyDescent="0.45">
      <c r="A54" s="2">
        <v>45212</v>
      </c>
      <c r="B54" t="s">
        <v>42</v>
      </c>
      <c r="C54" t="s">
        <v>3</v>
      </c>
      <c r="D54">
        <v>5</v>
      </c>
      <c r="E54" s="17">
        <f>VLOOKUP(C54,'SKU Price List'!$A$2:$E$27,5,FALSE)</f>
        <v>311.84999999999997</v>
      </c>
      <c r="F54" s="17">
        <f t="shared" si="4"/>
        <v>1559.2499999999998</v>
      </c>
      <c r="G54">
        <f>VLOOKUP(C54,'SKU Price List'!$A$2:$E$27,3,0)</f>
        <v>297</v>
      </c>
      <c r="H54">
        <f t="shared" si="1"/>
        <v>1485</v>
      </c>
      <c r="I54" s="17">
        <f t="shared" si="2"/>
        <v>74.249999999999773</v>
      </c>
      <c r="J54">
        <v>3</v>
      </c>
      <c r="K54" s="51"/>
    </row>
    <row r="55" spans="1:11" x14ac:dyDescent="0.45">
      <c r="A55" s="2">
        <v>45213</v>
      </c>
      <c r="B55" t="s">
        <v>41</v>
      </c>
      <c r="C55" s="3" t="s">
        <v>14</v>
      </c>
      <c r="D55">
        <v>10</v>
      </c>
      <c r="E55" s="17">
        <f>VLOOKUP(C55,'SKU Price List'!$A$2:$E$27,5,FALSE)</f>
        <v>927.36</v>
      </c>
      <c r="F55" s="17">
        <f t="shared" si="4"/>
        <v>9273.6</v>
      </c>
      <c r="G55">
        <f>VLOOKUP(C55,'SKU Price List'!$A$2:$E$27,3,0)</f>
        <v>883.19999999999993</v>
      </c>
      <c r="H55">
        <f t="shared" si="1"/>
        <v>8832</v>
      </c>
      <c r="I55" s="17">
        <f t="shared" si="2"/>
        <v>441.60000000000036</v>
      </c>
      <c r="J55">
        <v>3</v>
      </c>
      <c r="K55" s="51"/>
    </row>
    <row r="56" spans="1:11" x14ac:dyDescent="0.45">
      <c r="A56" s="2">
        <v>45213</v>
      </c>
      <c r="B56" t="s">
        <v>41</v>
      </c>
      <c r="C56" t="s">
        <v>26</v>
      </c>
      <c r="D56">
        <v>5</v>
      </c>
      <c r="E56" s="17">
        <f>VLOOKUP(C56,'SKU Price List'!$A$2:$E$27,5,FALSE)</f>
        <v>717.3599999999999</v>
      </c>
      <c r="F56" s="17">
        <f t="shared" si="4"/>
        <v>3586.7999999999993</v>
      </c>
      <c r="G56">
        <f>VLOOKUP(C56,'SKU Price List'!$A$2:$E$27,3,0)</f>
        <v>683.19999999999993</v>
      </c>
      <c r="H56">
        <f t="shared" si="1"/>
        <v>3415.9999999999995</v>
      </c>
      <c r="I56" s="17">
        <f t="shared" si="2"/>
        <v>170.79999999999973</v>
      </c>
      <c r="J56">
        <v>3</v>
      </c>
      <c r="K56" s="51"/>
    </row>
    <row r="57" spans="1:11" x14ac:dyDescent="0.45">
      <c r="A57" s="2">
        <v>45213</v>
      </c>
      <c r="B57" t="s">
        <v>41</v>
      </c>
      <c r="C57" t="s">
        <v>24</v>
      </c>
      <c r="D57">
        <v>10</v>
      </c>
      <c r="E57" s="17">
        <f>VLOOKUP(C57,'SKU Price List'!$A$2:$E$27,5,FALSE)</f>
        <v>614.87999999999988</v>
      </c>
      <c r="F57" s="17">
        <f t="shared" si="4"/>
        <v>6148.7999999999993</v>
      </c>
      <c r="G57">
        <f>VLOOKUP(C57,'SKU Price List'!$A$2:$E$27,3,0)</f>
        <v>585.59999999999991</v>
      </c>
      <c r="H57">
        <f t="shared" si="1"/>
        <v>5855.9999999999991</v>
      </c>
      <c r="I57" s="17">
        <f t="shared" si="2"/>
        <v>292.80000000000018</v>
      </c>
      <c r="J57">
        <v>3</v>
      </c>
      <c r="K57" s="51"/>
    </row>
    <row r="58" spans="1:11" x14ac:dyDescent="0.45">
      <c r="A58" s="2">
        <v>45213</v>
      </c>
      <c r="B58" t="s">
        <v>41</v>
      </c>
      <c r="C58" t="s">
        <v>4</v>
      </c>
      <c r="D58">
        <v>5</v>
      </c>
      <c r="E58" s="17">
        <f>VLOOKUP(C58,'SKU Price List'!$A$2:$E$27,5,FALSE)</f>
        <v>415.79999999999995</v>
      </c>
      <c r="F58" s="17">
        <f t="shared" si="4"/>
        <v>2079</v>
      </c>
      <c r="G58">
        <f>VLOOKUP(C58,'SKU Price List'!$A$2:$E$27,3,0)</f>
        <v>396</v>
      </c>
      <c r="H58">
        <f t="shared" si="1"/>
        <v>1980</v>
      </c>
      <c r="I58" s="17">
        <f t="shared" si="2"/>
        <v>99</v>
      </c>
      <c r="J58">
        <v>3</v>
      </c>
      <c r="K58" s="51"/>
    </row>
    <row r="59" spans="1:11" x14ac:dyDescent="0.45">
      <c r="A59" s="2">
        <v>45213</v>
      </c>
      <c r="B59" t="s">
        <v>41</v>
      </c>
      <c r="C59" t="s">
        <v>6</v>
      </c>
      <c r="D59">
        <v>5</v>
      </c>
      <c r="E59" s="17">
        <f>VLOOKUP(C59,'SKU Price List'!$A$2:$E$27,5,FALSE)</f>
        <v>485.09999999999997</v>
      </c>
      <c r="F59" s="17">
        <f t="shared" si="4"/>
        <v>2425.5</v>
      </c>
      <c r="G59">
        <f>VLOOKUP(C59,'SKU Price List'!$A$2:$E$27,3,0)</f>
        <v>462</v>
      </c>
      <c r="H59">
        <f t="shared" si="1"/>
        <v>2310</v>
      </c>
      <c r="I59" s="17">
        <f t="shared" si="2"/>
        <v>115.5</v>
      </c>
      <c r="J59">
        <v>3</v>
      </c>
      <c r="K59" s="51"/>
    </row>
    <row r="60" spans="1:11" x14ac:dyDescent="0.45">
      <c r="A60" s="2">
        <v>45214</v>
      </c>
      <c r="B60" t="s">
        <v>32</v>
      </c>
      <c r="C60" t="s">
        <v>18</v>
      </c>
      <c r="D60">
        <v>2</v>
      </c>
      <c r="E60" s="17">
        <f>VLOOKUP(C60,'SKU Price List'!$A$2:$E$27,5,FALSE)</f>
        <v>1478.4</v>
      </c>
      <c r="F60" s="17">
        <f>E60*D60</f>
        <v>2956.8</v>
      </c>
      <c r="G60">
        <f>VLOOKUP(C60,'SKU Price List'!$A$2:$E$27,3,0)</f>
        <v>1408</v>
      </c>
      <c r="H60">
        <f t="shared" si="1"/>
        <v>2816</v>
      </c>
      <c r="I60" s="17">
        <f t="shared" si="2"/>
        <v>140.80000000000018</v>
      </c>
      <c r="J60">
        <v>3</v>
      </c>
      <c r="K60" s="51"/>
    </row>
    <row r="61" spans="1:11" x14ac:dyDescent="0.45">
      <c r="A61" s="2">
        <v>45214</v>
      </c>
      <c r="B61" t="s">
        <v>32</v>
      </c>
      <c r="C61" t="s">
        <v>24</v>
      </c>
      <c r="D61">
        <v>1</v>
      </c>
      <c r="E61" s="17">
        <f>VLOOKUP(C61,'SKU Price List'!$A$2:$E$27,5,FALSE)</f>
        <v>614.87999999999988</v>
      </c>
      <c r="F61" s="17">
        <f t="shared" ref="F61:F77" si="5">E61*D61</f>
        <v>614.87999999999988</v>
      </c>
      <c r="G61">
        <f>VLOOKUP(C61,'SKU Price List'!$A$2:$E$27,3,0)</f>
        <v>585.59999999999991</v>
      </c>
      <c r="H61">
        <f t="shared" si="1"/>
        <v>585.59999999999991</v>
      </c>
      <c r="I61" s="17">
        <f t="shared" si="2"/>
        <v>29.279999999999973</v>
      </c>
      <c r="J61">
        <v>3</v>
      </c>
      <c r="K61" s="51"/>
    </row>
    <row r="62" spans="1:11" x14ac:dyDescent="0.45">
      <c r="A62" s="2">
        <v>45214</v>
      </c>
      <c r="B62" t="s">
        <v>32</v>
      </c>
      <c r="C62" t="s">
        <v>14</v>
      </c>
      <c r="D62">
        <v>1</v>
      </c>
      <c r="E62" s="17">
        <f>VLOOKUP(C62,'SKU Price List'!$A$2:$E$27,5,FALSE)</f>
        <v>927.36</v>
      </c>
      <c r="F62" s="17">
        <f t="shared" si="5"/>
        <v>927.36</v>
      </c>
      <c r="G62">
        <f>VLOOKUP(C62,'SKU Price List'!$A$2:$E$27,3,0)</f>
        <v>883.19999999999993</v>
      </c>
      <c r="H62">
        <f t="shared" si="1"/>
        <v>883.19999999999993</v>
      </c>
      <c r="I62" s="17">
        <f t="shared" si="2"/>
        <v>44.160000000000082</v>
      </c>
      <c r="J62">
        <v>3</v>
      </c>
      <c r="K62" s="51"/>
    </row>
    <row r="63" spans="1:11" x14ac:dyDescent="0.45">
      <c r="A63" s="2">
        <v>45214</v>
      </c>
      <c r="B63" t="s">
        <v>32</v>
      </c>
      <c r="C63" t="s">
        <v>3</v>
      </c>
      <c r="D63">
        <v>2</v>
      </c>
      <c r="E63" s="17">
        <f>VLOOKUP(C63,'SKU Price List'!$A$2:$E$27,5,FALSE)</f>
        <v>311.84999999999997</v>
      </c>
      <c r="F63" s="17">
        <f t="shared" si="5"/>
        <v>623.69999999999993</v>
      </c>
      <c r="G63">
        <f>VLOOKUP(C63,'SKU Price List'!$A$2:$E$27,3,0)</f>
        <v>297</v>
      </c>
      <c r="H63">
        <f t="shared" si="1"/>
        <v>594</v>
      </c>
      <c r="I63" s="17">
        <f t="shared" si="2"/>
        <v>29.699999999999932</v>
      </c>
      <c r="J63">
        <v>3</v>
      </c>
      <c r="K63" s="51"/>
    </row>
    <row r="64" spans="1:11" x14ac:dyDescent="0.45">
      <c r="A64" s="2">
        <v>45215</v>
      </c>
      <c r="B64" t="s">
        <v>43</v>
      </c>
      <c r="C64" s="3" t="s">
        <v>27</v>
      </c>
      <c r="D64">
        <v>15</v>
      </c>
      <c r="E64" s="17">
        <f>VLOOKUP(C64,'SKU Price List'!$A$2:$E$27,5,FALSE)</f>
        <v>819.83999999999992</v>
      </c>
      <c r="F64" s="17">
        <f t="shared" si="5"/>
        <v>12297.599999999999</v>
      </c>
      <c r="G64">
        <f>VLOOKUP(C64,'SKU Price List'!$A$2:$E$27,3,0)</f>
        <v>780.8</v>
      </c>
      <c r="H64">
        <f t="shared" si="1"/>
        <v>11712</v>
      </c>
      <c r="I64" s="17">
        <f t="shared" si="2"/>
        <v>585.59999999999854</v>
      </c>
      <c r="J64">
        <v>4</v>
      </c>
      <c r="K64" s="51"/>
    </row>
    <row r="65" spans="1:11" x14ac:dyDescent="0.45">
      <c r="A65" s="2">
        <v>45215</v>
      </c>
      <c r="B65" t="s">
        <v>43</v>
      </c>
      <c r="C65" t="s">
        <v>26</v>
      </c>
      <c r="D65">
        <v>4</v>
      </c>
      <c r="E65" s="17">
        <f>VLOOKUP(C65,'SKU Price List'!$A$2:$E$27,5,FALSE)</f>
        <v>717.3599999999999</v>
      </c>
      <c r="F65" s="17">
        <f t="shared" si="5"/>
        <v>2869.4399999999996</v>
      </c>
      <c r="G65">
        <f>VLOOKUP(C65,'SKU Price List'!$A$2:$E$27,3,0)</f>
        <v>683.19999999999993</v>
      </c>
      <c r="H65">
        <f t="shared" si="1"/>
        <v>2732.7999999999997</v>
      </c>
      <c r="I65" s="17">
        <f t="shared" si="2"/>
        <v>136.63999999999987</v>
      </c>
      <c r="J65">
        <v>4</v>
      </c>
      <c r="K65" s="51"/>
    </row>
    <row r="66" spans="1:11" x14ac:dyDescent="0.45">
      <c r="A66" s="2">
        <v>45215</v>
      </c>
      <c r="B66" t="s">
        <v>43</v>
      </c>
      <c r="C66" t="s">
        <v>21</v>
      </c>
      <c r="D66">
        <v>4</v>
      </c>
      <c r="E66" s="17">
        <f>VLOOKUP(C66,'SKU Price List'!$A$2:$E$27,5,FALSE)</f>
        <v>970.2</v>
      </c>
      <c r="F66" s="17">
        <f t="shared" si="5"/>
        <v>3880.8</v>
      </c>
      <c r="G66">
        <f>VLOOKUP(C66,'SKU Price List'!$A$2:$E$27,3,0)</f>
        <v>924</v>
      </c>
      <c r="H66">
        <f t="shared" ref="H66:H129" si="6">G66*D66</f>
        <v>3696</v>
      </c>
      <c r="I66" s="17">
        <f t="shared" ref="I66:I129" si="7">F66-H66</f>
        <v>184.80000000000018</v>
      </c>
      <c r="J66">
        <v>4</v>
      </c>
      <c r="K66" s="51"/>
    </row>
    <row r="67" spans="1:11" x14ac:dyDescent="0.45">
      <c r="A67" s="2">
        <v>45215</v>
      </c>
      <c r="B67" t="s">
        <v>43</v>
      </c>
      <c r="C67" t="s">
        <v>7</v>
      </c>
      <c r="D67">
        <v>2</v>
      </c>
      <c r="E67" s="17">
        <f>VLOOKUP(C67,'SKU Price List'!$A$2:$E$27,5,FALSE)</f>
        <v>554.4</v>
      </c>
      <c r="F67" s="17">
        <f t="shared" si="5"/>
        <v>1108.8</v>
      </c>
      <c r="G67">
        <f>VLOOKUP(C67,'SKU Price List'!$A$2:$E$27,3,0)</f>
        <v>528</v>
      </c>
      <c r="H67">
        <f t="shared" si="6"/>
        <v>1056</v>
      </c>
      <c r="I67" s="17">
        <f t="shared" si="7"/>
        <v>52.799999999999955</v>
      </c>
      <c r="J67">
        <v>4</v>
      </c>
      <c r="K67" s="51"/>
    </row>
    <row r="68" spans="1:11" x14ac:dyDescent="0.45">
      <c r="A68" s="2">
        <v>45215</v>
      </c>
      <c r="B68" t="s">
        <v>40</v>
      </c>
      <c r="C68" t="s">
        <v>14</v>
      </c>
      <c r="D68">
        <v>30</v>
      </c>
      <c r="E68" s="17">
        <f>VLOOKUP(C68,'SKU Price List'!$A$2:$E$27,5,FALSE)</f>
        <v>927.36</v>
      </c>
      <c r="F68" s="17">
        <f t="shared" si="5"/>
        <v>27820.799999999999</v>
      </c>
      <c r="G68">
        <f>VLOOKUP(C68,'SKU Price List'!$A$2:$E$27,3,0)</f>
        <v>883.19999999999993</v>
      </c>
      <c r="H68">
        <f t="shared" si="6"/>
        <v>26495.999999999996</v>
      </c>
      <c r="I68" s="17">
        <f t="shared" si="7"/>
        <v>1324.8000000000029</v>
      </c>
      <c r="J68">
        <v>4</v>
      </c>
      <c r="K68" s="51"/>
    </row>
    <row r="69" spans="1:11" x14ac:dyDescent="0.45">
      <c r="A69" s="2">
        <v>45215</v>
      </c>
      <c r="B69" t="s">
        <v>40</v>
      </c>
      <c r="C69" t="s">
        <v>17</v>
      </c>
      <c r="D69">
        <v>20</v>
      </c>
      <c r="E69" s="17">
        <f>VLOOKUP(C69,'SKU Price List'!$A$2:$E$27,5,FALSE)</f>
        <v>1236.48</v>
      </c>
      <c r="F69" s="17">
        <f t="shared" si="5"/>
        <v>24729.599999999999</v>
      </c>
      <c r="G69">
        <f>VLOOKUP(C69,'SKU Price List'!$A$2:$E$27,3,0)</f>
        <v>1177.5999999999999</v>
      </c>
      <c r="H69">
        <f t="shared" si="6"/>
        <v>23552</v>
      </c>
      <c r="I69" s="17">
        <f t="shared" si="7"/>
        <v>1177.5999999999985</v>
      </c>
      <c r="J69">
        <v>4</v>
      </c>
      <c r="K69" s="51"/>
    </row>
    <row r="70" spans="1:11" x14ac:dyDescent="0.45">
      <c r="A70" s="2">
        <v>45215</v>
      </c>
      <c r="B70" t="s">
        <v>40</v>
      </c>
      <c r="C70" t="s">
        <v>24</v>
      </c>
      <c r="D70">
        <v>10</v>
      </c>
      <c r="E70" s="17">
        <f>VLOOKUP(C70,'SKU Price List'!$A$2:$E$27,5,FALSE)</f>
        <v>614.87999999999988</v>
      </c>
      <c r="F70" s="17">
        <f t="shared" si="5"/>
        <v>6148.7999999999993</v>
      </c>
      <c r="G70">
        <f>VLOOKUP(C70,'SKU Price List'!$A$2:$E$27,3,0)</f>
        <v>585.59999999999991</v>
      </c>
      <c r="H70">
        <f t="shared" si="6"/>
        <v>5855.9999999999991</v>
      </c>
      <c r="I70" s="17">
        <f t="shared" si="7"/>
        <v>292.80000000000018</v>
      </c>
      <c r="J70">
        <v>4</v>
      </c>
      <c r="K70" s="51"/>
    </row>
    <row r="71" spans="1:11" x14ac:dyDescent="0.45">
      <c r="A71" s="2">
        <v>45216</v>
      </c>
      <c r="B71" t="s">
        <v>47</v>
      </c>
      <c r="C71" t="s">
        <v>13</v>
      </c>
      <c r="D71">
        <v>2</v>
      </c>
      <c r="E71" s="17">
        <f>VLOOKUP(C71,'SKU Price List'!$A$2:$E$27,5,FALSE)</f>
        <v>695.52</v>
      </c>
      <c r="F71" s="17">
        <f t="shared" si="5"/>
        <v>1391.04</v>
      </c>
      <c r="G71">
        <f>VLOOKUP(C71,'SKU Price List'!$A$2:$E$27,3,0)</f>
        <v>662.4</v>
      </c>
      <c r="H71">
        <f t="shared" si="6"/>
        <v>1324.8</v>
      </c>
      <c r="I71" s="17">
        <f t="shared" si="7"/>
        <v>66.240000000000009</v>
      </c>
      <c r="J71">
        <v>4</v>
      </c>
      <c r="K71" s="51"/>
    </row>
    <row r="72" spans="1:11" x14ac:dyDescent="0.45">
      <c r="A72" s="2">
        <v>45216</v>
      </c>
      <c r="B72" t="s">
        <v>33</v>
      </c>
      <c r="C72" t="s">
        <v>17</v>
      </c>
      <c r="D72">
        <v>4</v>
      </c>
      <c r="E72" s="17">
        <f>VLOOKUP(C72,'SKU Price List'!$A$2:$E$27,5,FALSE)</f>
        <v>1236.48</v>
      </c>
      <c r="F72" s="17">
        <f t="shared" si="5"/>
        <v>4945.92</v>
      </c>
      <c r="G72">
        <f>VLOOKUP(C72,'SKU Price List'!$A$2:$E$27,3,0)</f>
        <v>1177.5999999999999</v>
      </c>
      <c r="H72">
        <f t="shared" si="6"/>
        <v>4710.3999999999996</v>
      </c>
      <c r="I72" s="17">
        <f t="shared" si="7"/>
        <v>235.52000000000044</v>
      </c>
      <c r="J72">
        <v>4</v>
      </c>
      <c r="K72" s="51"/>
    </row>
    <row r="73" spans="1:11" x14ac:dyDescent="0.45">
      <c r="A73" s="2">
        <v>45216</v>
      </c>
      <c r="B73" t="s">
        <v>33</v>
      </c>
      <c r="C73" t="s">
        <v>14</v>
      </c>
      <c r="D73">
        <v>5</v>
      </c>
      <c r="E73" s="17">
        <f>VLOOKUP(C73,'SKU Price List'!$A$2:$E$27,5,FALSE)</f>
        <v>927.36</v>
      </c>
      <c r="F73" s="17">
        <f t="shared" si="5"/>
        <v>4636.8</v>
      </c>
      <c r="G73">
        <f>VLOOKUP(C73,'SKU Price List'!$A$2:$E$27,3,0)</f>
        <v>883.19999999999993</v>
      </c>
      <c r="H73">
        <f t="shared" si="6"/>
        <v>4416</v>
      </c>
      <c r="I73" s="17">
        <f t="shared" si="7"/>
        <v>220.80000000000018</v>
      </c>
      <c r="J73">
        <v>4</v>
      </c>
      <c r="K73" s="51"/>
    </row>
    <row r="74" spans="1:11" x14ac:dyDescent="0.45">
      <c r="A74" s="2">
        <v>45216</v>
      </c>
      <c r="B74" t="s">
        <v>33</v>
      </c>
      <c r="C74" t="s">
        <v>15</v>
      </c>
      <c r="D74">
        <v>4</v>
      </c>
      <c r="E74" s="17">
        <f>VLOOKUP(C74,'SKU Price List'!$A$2:$E$27,5,FALSE)</f>
        <v>811.44</v>
      </c>
      <c r="F74" s="17">
        <f t="shared" si="5"/>
        <v>3245.76</v>
      </c>
      <c r="G74">
        <f>VLOOKUP(C74,'SKU Price List'!$A$2:$E$27,3,0)</f>
        <v>772.8</v>
      </c>
      <c r="H74">
        <f t="shared" si="6"/>
        <v>3091.2</v>
      </c>
      <c r="I74" s="17">
        <f t="shared" si="7"/>
        <v>154.5600000000004</v>
      </c>
      <c r="J74">
        <v>4</v>
      </c>
      <c r="K74" s="51"/>
    </row>
    <row r="75" spans="1:11" x14ac:dyDescent="0.45">
      <c r="A75" s="2">
        <v>45216</v>
      </c>
      <c r="B75" t="s">
        <v>33</v>
      </c>
      <c r="C75" t="s">
        <v>7</v>
      </c>
      <c r="D75">
        <v>10</v>
      </c>
      <c r="E75" s="17">
        <f>VLOOKUP(C75,'SKU Price List'!$A$2:$E$27,5,FALSE)</f>
        <v>554.4</v>
      </c>
      <c r="F75" s="17">
        <f t="shared" si="5"/>
        <v>5544</v>
      </c>
      <c r="G75">
        <f>VLOOKUP(C75,'SKU Price List'!$A$2:$E$27,3,0)</f>
        <v>528</v>
      </c>
      <c r="H75">
        <f t="shared" si="6"/>
        <v>5280</v>
      </c>
      <c r="I75" s="17">
        <f t="shared" si="7"/>
        <v>264</v>
      </c>
      <c r="J75">
        <v>4</v>
      </c>
      <c r="K75" s="51"/>
    </row>
    <row r="76" spans="1:11" x14ac:dyDescent="0.45">
      <c r="A76" s="2">
        <v>45216</v>
      </c>
      <c r="B76" t="s">
        <v>33</v>
      </c>
      <c r="C76" t="s">
        <v>4</v>
      </c>
      <c r="D76">
        <v>15</v>
      </c>
      <c r="E76" s="17">
        <f>VLOOKUP(C76,'SKU Price List'!$A$2:$E$27,5,FALSE)</f>
        <v>415.79999999999995</v>
      </c>
      <c r="F76" s="17">
        <f t="shared" si="5"/>
        <v>6236.9999999999991</v>
      </c>
      <c r="G76">
        <f>VLOOKUP(C76,'SKU Price List'!$A$2:$E$27,3,0)</f>
        <v>396</v>
      </c>
      <c r="H76">
        <f t="shared" si="6"/>
        <v>5940</v>
      </c>
      <c r="I76" s="17">
        <f t="shared" si="7"/>
        <v>296.99999999999909</v>
      </c>
      <c r="J76">
        <v>4</v>
      </c>
      <c r="K76" s="51"/>
    </row>
    <row r="77" spans="1:11" x14ac:dyDescent="0.45">
      <c r="A77" s="2">
        <v>45216</v>
      </c>
      <c r="B77" t="s">
        <v>33</v>
      </c>
      <c r="C77" t="s">
        <v>3</v>
      </c>
      <c r="D77">
        <v>15</v>
      </c>
      <c r="E77" s="17">
        <f>VLOOKUP(C77,'SKU Price List'!$A$2:$E$27,5,FALSE)</f>
        <v>311.84999999999997</v>
      </c>
      <c r="F77" s="17">
        <f t="shared" si="5"/>
        <v>4677.7499999999991</v>
      </c>
      <c r="G77">
        <f>VLOOKUP(C77,'SKU Price List'!$A$2:$E$27,3,0)</f>
        <v>297</v>
      </c>
      <c r="H77">
        <f t="shared" si="6"/>
        <v>4455</v>
      </c>
      <c r="I77" s="17">
        <f t="shared" si="7"/>
        <v>222.74999999999909</v>
      </c>
      <c r="J77">
        <v>4</v>
      </c>
      <c r="K77" s="51"/>
    </row>
    <row r="78" spans="1:11" x14ac:dyDescent="0.45">
      <c r="A78" s="2">
        <v>45217</v>
      </c>
      <c r="B78" t="s">
        <v>37</v>
      </c>
      <c r="C78" t="s">
        <v>17</v>
      </c>
      <c r="D78">
        <v>10</v>
      </c>
      <c r="E78" s="17">
        <f>VLOOKUP(C78,'SKU Price List'!$A$2:$E$27,5,FALSE)</f>
        <v>1236.48</v>
      </c>
      <c r="F78" s="17">
        <f t="shared" ref="F78:F86" si="8">E78*D78</f>
        <v>12364.8</v>
      </c>
      <c r="G78">
        <f>VLOOKUP(C78,'SKU Price List'!$A$2:$E$27,3,0)</f>
        <v>1177.5999999999999</v>
      </c>
      <c r="H78">
        <f t="shared" si="6"/>
        <v>11776</v>
      </c>
      <c r="I78" s="17">
        <f t="shared" si="7"/>
        <v>588.79999999999927</v>
      </c>
      <c r="J78">
        <v>4</v>
      </c>
      <c r="K78" s="51"/>
    </row>
    <row r="79" spans="1:11" x14ac:dyDescent="0.45">
      <c r="A79" s="2">
        <v>45217</v>
      </c>
      <c r="B79" t="s">
        <v>37</v>
      </c>
      <c r="C79" t="s">
        <v>12</v>
      </c>
      <c r="D79">
        <v>10</v>
      </c>
      <c r="E79" s="17">
        <f>VLOOKUP(C79,'SKU Price List'!$A$2:$E$27,5,FALSE)</f>
        <v>1008</v>
      </c>
      <c r="F79" s="17">
        <f t="shared" si="8"/>
        <v>10080</v>
      </c>
      <c r="G79">
        <f>VLOOKUP(C79,'SKU Price List'!$A$2:$E$27,3,0)</f>
        <v>960</v>
      </c>
      <c r="H79">
        <f t="shared" si="6"/>
        <v>9600</v>
      </c>
      <c r="I79" s="17">
        <f t="shared" si="7"/>
        <v>480</v>
      </c>
      <c r="J79">
        <v>4</v>
      </c>
      <c r="K79" s="51"/>
    </row>
    <row r="80" spans="1:11" x14ac:dyDescent="0.45">
      <c r="A80" s="2">
        <v>45217</v>
      </c>
      <c r="B80" t="s">
        <v>43</v>
      </c>
      <c r="C80" t="s">
        <v>12</v>
      </c>
      <c r="D80">
        <v>12</v>
      </c>
      <c r="E80" s="17">
        <f>VLOOKUP(C80,'SKU Price List'!$A$2:$E$27,5,FALSE)</f>
        <v>1008</v>
      </c>
      <c r="F80" s="17">
        <f t="shared" si="8"/>
        <v>12096</v>
      </c>
      <c r="G80">
        <f>VLOOKUP(C80,'SKU Price List'!$A$2:$E$27,3,0)</f>
        <v>960</v>
      </c>
      <c r="H80">
        <f t="shared" si="6"/>
        <v>11520</v>
      </c>
      <c r="I80" s="17">
        <f t="shared" si="7"/>
        <v>576</v>
      </c>
      <c r="J80">
        <v>4</v>
      </c>
      <c r="K80" s="51"/>
    </row>
    <row r="81" spans="1:11" x14ac:dyDescent="0.45">
      <c r="A81" s="2">
        <v>45217</v>
      </c>
      <c r="B81" t="s">
        <v>43</v>
      </c>
      <c r="C81" t="s">
        <v>7</v>
      </c>
      <c r="D81">
        <v>2</v>
      </c>
      <c r="E81" s="17">
        <f>VLOOKUP(C81,'SKU Price List'!$A$2:$E$27,5,FALSE)</f>
        <v>554.4</v>
      </c>
      <c r="F81" s="17">
        <f t="shared" si="8"/>
        <v>1108.8</v>
      </c>
      <c r="G81">
        <f>VLOOKUP(C81,'SKU Price List'!$A$2:$E$27,3,0)</f>
        <v>528</v>
      </c>
      <c r="H81">
        <f t="shared" si="6"/>
        <v>1056</v>
      </c>
      <c r="I81" s="17">
        <f t="shared" si="7"/>
        <v>52.799999999999955</v>
      </c>
      <c r="J81">
        <v>4</v>
      </c>
      <c r="K81" s="51"/>
    </row>
    <row r="82" spans="1:11" x14ac:dyDescent="0.45">
      <c r="A82" s="2">
        <v>45218</v>
      </c>
      <c r="B82" t="s">
        <v>44</v>
      </c>
      <c r="C82" t="s">
        <v>14</v>
      </c>
      <c r="D82">
        <v>12</v>
      </c>
      <c r="E82" s="17">
        <f>VLOOKUP(C82,'SKU Price List'!$A$2:$E$27,5,FALSE)</f>
        <v>927.36</v>
      </c>
      <c r="F82" s="17">
        <f t="shared" si="8"/>
        <v>11128.32</v>
      </c>
      <c r="G82">
        <f>VLOOKUP(C82,'SKU Price List'!$A$2:$E$27,3,0)</f>
        <v>883.19999999999993</v>
      </c>
      <c r="H82">
        <f t="shared" si="6"/>
        <v>10598.4</v>
      </c>
      <c r="I82" s="17">
        <f t="shared" si="7"/>
        <v>529.92000000000007</v>
      </c>
      <c r="J82">
        <v>4</v>
      </c>
      <c r="K82" s="51"/>
    </row>
    <row r="83" spans="1:11" x14ac:dyDescent="0.45">
      <c r="A83" s="2">
        <v>45218</v>
      </c>
      <c r="B83" t="s">
        <v>44</v>
      </c>
      <c r="C83" t="s">
        <v>25</v>
      </c>
      <c r="D83">
        <v>4</v>
      </c>
      <c r="E83" s="17">
        <f>VLOOKUP(C83,'SKU Price List'!$A$2:$E$27,5,FALSE)</f>
        <v>538.02</v>
      </c>
      <c r="F83" s="17">
        <f t="shared" si="8"/>
        <v>2152.08</v>
      </c>
      <c r="G83">
        <f>VLOOKUP(C83,'SKU Price List'!$A$2:$E$27,3,0)</f>
        <v>512.4</v>
      </c>
      <c r="H83">
        <f t="shared" si="6"/>
        <v>2049.6</v>
      </c>
      <c r="I83" s="17">
        <f t="shared" si="7"/>
        <v>102.48000000000002</v>
      </c>
      <c r="J83">
        <v>4</v>
      </c>
      <c r="K83" s="51"/>
    </row>
    <row r="84" spans="1:11" x14ac:dyDescent="0.45">
      <c r="A84" s="2">
        <v>45218</v>
      </c>
      <c r="B84" t="s">
        <v>44</v>
      </c>
      <c r="C84" t="s">
        <v>4</v>
      </c>
      <c r="D84">
        <v>5</v>
      </c>
      <c r="E84" s="17">
        <f>VLOOKUP(C84,'SKU Price List'!$A$2:$E$27,5,FALSE)</f>
        <v>415.79999999999995</v>
      </c>
      <c r="F84" s="17">
        <f t="shared" si="8"/>
        <v>2079</v>
      </c>
      <c r="G84">
        <f>VLOOKUP(C84,'SKU Price List'!$A$2:$E$27,3,0)</f>
        <v>396</v>
      </c>
      <c r="H84">
        <f t="shared" si="6"/>
        <v>1980</v>
      </c>
      <c r="I84" s="17">
        <f t="shared" si="7"/>
        <v>99</v>
      </c>
      <c r="J84">
        <v>4</v>
      </c>
      <c r="K84" s="51"/>
    </row>
    <row r="85" spans="1:11" x14ac:dyDescent="0.45">
      <c r="A85" s="2">
        <v>45218</v>
      </c>
      <c r="B85" t="s">
        <v>43</v>
      </c>
      <c r="C85" t="s">
        <v>17</v>
      </c>
      <c r="D85">
        <v>10</v>
      </c>
      <c r="E85" s="17">
        <f>VLOOKUP(C85,'SKU Price List'!$A$2:$E$27,5,FALSE)</f>
        <v>1236.48</v>
      </c>
      <c r="F85" s="17">
        <f t="shared" si="8"/>
        <v>12364.8</v>
      </c>
      <c r="G85">
        <f>VLOOKUP(C85,'SKU Price List'!$A$2:$E$27,3,0)</f>
        <v>1177.5999999999999</v>
      </c>
      <c r="H85">
        <f t="shared" si="6"/>
        <v>11776</v>
      </c>
      <c r="I85" s="17">
        <f t="shared" si="7"/>
        <v>588.79999999999927</v>
      </c>
      <c r="J85">
        <v>4</v>
      </c>
      <c r="K85" s="51"/>
    </row>
    <row r="86" spans="1:11" x14ac:dyDescent="0.45">
      <c r="A86" s="2">
        <v>45218</v>
      </c>
      <c r="B86" t="s">
        <v>43</v>
      </c>
      <c r="C86" t="s">
        <v>14</v>
      </c>
      <c r="D86">
        <v>20</v>
      </c>
      <c r="E86" s="17">
        <f>VLOOKUP(C86,'SKU Price List'!$A$2:$E$27,5,FALSE)</f>
        <v>927.36</v>
      </c>
      <c r="F86" s="17">
        <f t="shared" si="8"/>
        <v>18547.2</v>
      </c>
      <c r="G86">
        <f>VLOOKUP(C86,'SKU Price List'!$A$2:$E$27,3,0)</f>
        <v>883.19999999999993</v>
      </c>
      <c r="H86">
        <f t="shared" si="6"/>
        <v>17664</v>
      </c>
      <c r="I86" s="17">
        <f t="shared" si="7"/>
        <v>883.20000000000073</v>
      </c>
      <c r="J86">
        <v>4</v>
      </c>
      <c r="K86" s="51"/>
    </row>
    <row r="87" spans="1:11" x14ac:dyDescent="0.45">
      <c r="A87" s="2">
        <v>45219</v>
      </c>
      <c r="B87" t="s">
        <v>32</v>
      </c>
      <c r="C87" t="s">
        <v>6</v>
      </c>
      <c r="D87">
        <v>4</v>
      </c>
      <c r="E87" s="17">
        <f>VLOOKUP(C87,'SKU Price List'!$A$2:$E$27,5,FALSE)</f>
        <v>485.09999999999997</v>
      </c>
      <c r="F87" s="17">
        <f t="shared" ref="F87:F150" si="9">E87*D87</f>
        <v>1940.3999999999999</v>
      </c>
      <c r="G87">
        <f>VLOOKUP(C87,'SKU Price List'!$A$2:$E$27,3,0)</f>
        <v>462</v>
      </c>
      <c r="H87">
        <f t="shared" si="6"/>
        <v>1848</v>
      </c>
      <c r="I87" s="17">
        <f t="shared" si="7"/>
        <v>92.399999999999864</v>
      </c>
      <c r="J87">
        <v>4</v>
      </c>
      <c r="K87" s="51"/>
    </row>
    <row r="88" spans="1:11" x14ac:dyDescent="0.45">
      <c r="A88" s="2">
        <v>45219</v>
      </c>
      <c r="B88" t="s">
        <v>32</v>
      </c>
      <c r="C88" t="s">
        <v>25</v>
      </c>
      <c r="D88">
        <v>4</v>
      </c>
      <c r="E88" s="17">
        <f>VLOOKUP(C88,'SKU Price List'!$A$2:$E$27,5,FALSE)</f>
        <v>538.02</v>
      </c>
      <c r="F88" s="17">
        <f t="shared" si="9"/>
        <v>2152.08</v>
      </c>
      <c r="G88">
        <f>VLOOKUP(C88,'SKU Price List'!$A$2:$E$27,3,0)</f>
        <v>512.4</v>
      </c>
      <c r="H88">
        <f t="shared" si="6"/>
        <v>2049.6</v>
      </c>
      <c r="I88" s="17">
        <f t="shared" si="7"/>
        <v>102.48000000000002</v>
      </c>
      <c r="J88">
        <v>4</v>
      </c>
      <c r="K88" s="51"/>
    </row>
    <row r="89" spans="1:11" x14ac:dyDescent="0.45">
      <c r="A89" s="2">
        <v>45219</v>
      </c>
      <c r="B89" t="s">
        <v>56</v>
      </c>
      <c r="C89" t="s">
        <v>14</v>
      </c>
      <c r="D89">
        <v>10</v>
      </c>
      <c r="E89" s="17">
        <f>VLOOKUP(C89,'SKU Price List'!$A$2:$E$27,5,FALSE)</f>
        <v>927.36</v>
      </c>
      <c r="F89" s="17">
        <f t="shared" si="9"/>
        <v>9273.6</v>
      </c>
      <c r="G89">
        <f>VLOOKUP(C89,'SKU Price List'!$A$2:$E$27,3,0)</f>
        <v>883.19999999999993</v>
      </c>
      <c r="H89">
        <f t="shared" si="6"/>
        <v>8832</v>
      </c>
      <c r="I89" s="17">
        <f t="shared" si="7"/>
        <v>441.60000000000036</v>
      </c>
      <c r="J89">
        <v>4</v>
      </c>
      <c r="K89" s="51"/>
    </row>
    <row r="90" spans="1:11" x14ac:dyDescent="0.45">
      <c r="A90" s="2">
        <v>45219</v>
      </c>
      <c r="B90" t="s">
        <v>56</v>
      </c>
      <c r="C90" t="s">
        <v>5</v>
      </c>
      <c r="D90">
        <v>15</v>
      </c>
      <c r="E90" s="17">
        <f>VLOOKUP(C90,'SKU Price List'!$A$2:$E$27,5,FALSE)</f>
        <v>363.82499999999999</v>
      </c>
      <c r="F90" s="17">
        <f t="shared" si="9"/>
        <v>5457.375</v>
      </c>
      <c r="G90">
        <f>VLOOKUP(C90,'SKU Price List'!$A$2:$E$27,3,0)</f>
        <v>346.5</v>
      </c>
      <c r="H90">
        <f t="shared" si="6"/>
        <v>5197.5</v>
      </c>
      <c r="I90" s="17">
        <f t="shared" si="7"/>
        <v>259.875</v>
      </c>
      <c r="J90">
        <v>4</v>
      </c>
      <c r="K90" s="51"/>
    </row>
    <row r="91" spans="1:11" x14ac:dyDescent="0.45">
      <c r="A91" s="2">
        <v>45220</v>
      </c>
      <c r="B91" t="s">
        <v>34</v>
      </c>
      <c r="C91" t="s">
        <v>14</v>
      </c>
      <c r="D91">
        <v>8</v>
      </c>
      <c r="E91" s="17">
        <f>VLOOKUP(C91,'SKU Price List'!$A$2:$E$27,5,FALSE)</f>
        <v>927.36</v>
      </c>
      <c r="F91" s="17">
        <f t="shared" si="9"/>
        <v>7418.88</v>
      </c>
      <c r="G91">
        <f>VLOOKUP(C91,'SKU Price List'!$A$2:$E$27,3,0)</f>
        <v>883.19999999999993</v>
      </c>
      <c r="H91">
        <f t="shared" si="6"/>
        <v>7065.5999999999995</v>
      </c>
      <c r="I91" s="17">
        <f t="shared" si="7"/>
        <v>353.28000000000065</v>
      </c>
      <c r="J91">
        <v>4</v>
      </c>
      <c r="K91" s="51"/>
    </row>
    <row r="92" spans="1:11" x14ac:dyDescent="0.45">
      <c r="A92" s="2">
        <v>45220</v>
      </c>
      <c r="B92" t="s">
        <v>34</v>
      </c>
      <c r="C92" t="s">
        <v>27</v>
      </c>
      <c r="D92">
        <v>6</v>
      </c>
      <c r="E92" s="17">
        <f>VLOOKUP(C92,'SKU Price List'!$A$2:$E$27,5,FALSE)</f>
        <v>819.83999999999992</v>
      </c>
      <c r="F92" s="17">
        <f t="shared" si="9"/>
        <v>4919.0399999999991</v>
      </c>
      <c r="G92">
        <f>VLOOKUP(C92,'SKU Price List'!$A$2:$E$27,3,0)</f>
        <v>780.8</v>
      </c>
      <c r="H92">
        <f t="shared" si="6"/>
        <v>4684.7999999999993</v>
      </c>
      <c r="I92" s="17">
        <f t="shared" si="7"/>
        <v>234.23999999999978</v>
      </c>
      <c r="J92">
        <v>4</v>
      </c>
      <c r="K92" s="51"/>
    </row>
    <row r="93" spans="1:11" x14ac:dyDescent="0.45">
      <c r="A93" s="2">
        <v>45220</v>
      </c>
      <c r="B93" t="s">
        <v>34</v>
      </c>
      <c r="C93" t="s">
        <v>23</v>
      </c>
      <c r="D93">
        <v>8</v>
      </c>
      <c r="E93" s="17">
        <f>VLOOKUP(C93,'SKU Price List'!$A$2:$E$27,5,FALSE)</f>
        <v>461.15999999999997</v>
      </c>
      <c r="F93" s="17">
        <f t="shared" si="9"/>
        <v>3689.2799999999997</v>
      </c>
      <c r="G93">
        <f>VLOOKUP(C93,'SKU Price List'!$A$2:$E$27,3,0)</f>
        <v>439.2</v>
      </c>
      <c r="H93">
        <f t="shared" si="6"/>
        <v>3513.6</v>
      </c>
      <c r="I93" s="17">
        <f t="shared" si="7"/>
        <v>175.67999999999984</v>
      </c>
      <c r="J93">
        <v>4</v>
      </c>
      <c r="K93" s="51"/>
    </row>
    <row r="94" spans="1:11" x14ac:dyDescent="0.45">
      <c r="A94" s="2">
        <v>45221</v>
      </c>
      <c r="B94" t="s">
        <v>65</v>
      </c>
      <c r="C94" t="s">
        <v>18</v>
      </c>
      <c r="D94">
        <v>5</v>
      </c>
      <c r="E94" s="17">
        <f>VLOOKUP(C94,'SKU Price List'!$A$2:$E$27,5,FALSE)</f>
        <v>1478.4</v>
      </c>
      <c r="F94" s="17">
        <f t="shared" si="9"/>
        <v>7392</v>
      </c>
      <c r="G94">
        <f>VLOOKUP(C94,'SKU Price List'!$A$2:$E$27,3,0)</f>
        <v>1408</v>
      </c>
      <c r="H94">
        <f t="shared" si="6"/>
        <v>7040</v>
      </c>
      <c r="I94" s="17">
        <f t="shared" si="7"/>
        <v>352</v>
      </c>
      <c r="J94">
        <v>4</v>
      </c>
      <c r="K94" s="51"/>
    </row>
    <row r="95" spans="1:11" x14ac:dyDescent="0.45">
      <c r="A95" s="2">
        <v>45221</v>
      </c>
      <c r="B95" t="s">
        <v>65</v>
      </c>
      <c r="C95" t="s">
        <v>17</v>
      </c>
      <c r="D95">
        <v>5</v>
      </c>
      <c r="E95" s="17">
        <f>VLOOKUP(C95,'SKU Price List'!$A$2:$E$27,5,FALSE)</f>
        <v>1236.48</v>
      </c>
      <c r="F95" s="17">
        <f t="shared" si="9"/>
        <v>6182.4</v>
      </c>
      <c r="G95">
        <f>VLOOKUP(C95,'SKU Price List'!$A$2:$E$27,3,0)</f>
        <v>1177.5999999999999</v>
      </c>
      <c r="H95">
        <f t="shared" si="6"/>
        <v>5888</v>
      </c>
      <c r="I95" s="17">
        <f t="shared" si="7"/>
        <v>294.39999999999964</v>
      </c>
      <c r="J95">
        <v>4</v>
      </c>
      <c r="K95" s="51"/>
    </row>
    <row r="96" spans="1:11" x14ac:dyDescent="0.45">
      <c r="A96" s="2">
        <v>45221</v>
      </c>
      <c r="B96" t="s">
        <v>65</v>
      </c>
      <c r="C96" t="s">
        <v>9</v>
      </c>
      <c r="D96">
        <v>5</v>
      </c>
      <c r="E96" s="17">
        <f>VLOOKUP(C96,'SKU Price List'!$A$2:$E$27,5,FALSE)</f>
        <v>756</v>
      </c>
      <c r="F96" s="17">
        <f t="shared" si="9"/>
        <v>3780</v>
      </c>
      <c r="G96">
        <f>VLOOKUP(C96,'SKU Price List'!$A$2:$E$27,3,0)</f>
        <v>720</v>
      </c>
      <c r="H96">
        <f t="shared" si="6"/>
        <v>3600</v>
      </c>
      <c r="I96" s="17">
        <f t="shared" si="7"/>
        <v>180</v>
      </c>
      <c r="J96">
        <v>4</v>
      </c>
      <c r="K96" s="51"/>
    </row>
    <row r="97" spans="1:11" x14ac:dyDescent="0.45">
      <c r="A97" s="2">
        <v>45221</v>
      </c>
      <c r="B97" t="s">
        <v>65</v>
      </c>
      <c r="C97" t="s">
        <v>24</v>
      </c>
      <c r="D97">
        <v>5</v>
      </c>
      <c r="E97" s="17">
        <f>VLOOKUP(C97,'SKU Price List'!$A$2:$E$27,5,FALSE)</f>
        <v>614.87999999999988</v>
      </c>
      <c r="F97" s="17">
        <f t="shared" si="9"/>
        <v>3074.3999999999996</v>
      </c>
      <c r="G97">
        <f>VLOOKUP(C97,'SKU Price List'!$A$2:$E$27,3,0)</f>
        <v>585.59999999999991</v>
      </c>
      <c r="H97">
        <f t="shared" si="6"/>
        <v>2927.9999999999995</v>
      </c>
      <c r="I97" s="17">
        <f t="shared" si="7"/>
        <v>146.40000000000009</v>
      </c>
      <c r="J97">
        <v>4</v>
      </c>
      <c r="K97" s="51"/>
    </row>
    <row r="98" spans="1:11" x14ac:dyDescent="0.45">
      <c r="A98" s="2">
        <v>45221</v>
      </c>
      <c r="B98" t="s">
        <v>65</v>
      </c>
      <c r="C98" t="s">
        <v>23</v>
      </c>
      <c r="D98">
        <v>5</v>
      </c>
      <c r="E98" s="17">
        <f>VLOOKUP(C98,'SKU Price List'!$A$2:$E$27,5,FALSE)</f>
        <v>461.15999999999997</v>
      </c>
      <c r="F98" s="17">
        <f t="shared" si="9"/>
        <v>2305.7999999999997</v>
      </c>
      <c r="G98">
        <f>VLOOKUP(C98,'SKU Price List'!$A$2:$E$27,3,0)</f>
        <v>439.2</v>
      </c>
      <c r="H98">
        <f t="shared" si="6"/>
        <v>2196</v>
      </c>
      <c r="I98" s="17">
        <f t="shared" si="7"/>
        <v>109.79999999999973</v>
      </c>
      <c r="J98">
        <v>4</v>
      </c>
      <c r="K98" s="51"/>
    </row>
    <row r="99" spans="1:11" x14ac:dyDescent="0.45">
      <c r="A99" s="2">
        <v>45222</v>
      </c>
      <c r="B99" t="s">
        <v>37</v>
      </c>
      <c r="C99" t="s">
        <v>14</v>
      </c>
      <c r="D99">
        <v>10</v>
      </c>
      <c r="E99" s="17">
        <f>VLOOKUP(C99,'SKU Price List'!$A$2:$E$27,5,FALSE)</f>
        <v>927.36</v>
      </c>
      <c r="F99" s="17">
        <f t="shared" si="9"/>
        <v>9273.6</v>
      </c>
      <c r="G99">
        <f>VLOOKUP(C99,'SKU Price List'!$A$2:$E$27,3,0)</f>
        <v>883.19999999999993</v>
      </c>
      <c r="H99">
        <f t="shared" si="6"/>
        <v>8832</v>
      </c>
      <c r="I99" s="17">
        <f t="shared" si="7"/>
        <v>441.60000000000036</v>
      </c>
      <c r="J99">
        <v>5</v>
      </c>
      <c r="K99" s="51"/>
    </row>
    <row r="100" spans="1:11" x14ac:dyDescent="0.45">
      <c r="A100" s="2">
        <v>45222</v>
      </c>
      <c r="B100" t="s">
        <v>37</v>
      </c>
      <c r="C100" t="s">
        <v>9</v>
      </c>
      <c r="D100">
        <v>15</v>
      </c>
      <c r="E100" s="17">
        <f>VLOOKUP(C100,'SKU Price List'!$A$2:$E$27,5,FALSE)</f>
        <v>756</v>
      </c>
      <c r="F100" s="17">
        <f t="shared" si="9"/>
        <v>11340</v>
      </c>
      <c r="G100">
        <f>VLOOKUP(C100,'SKU Price List'!$A$2:$E$27,3,0)</f>
        <v>720</v>
      </c>
      <c r="H100">
        <f t="shared" si="6"/>
        <v>10800</v>
      </c>
      <c r="I100" s="17">
        <f t="shared" si="7"/>
        <v>540</v>
      </c>
      <c r="J100">
        <v>5</v>
      </c>
      <c r="K100" s="51"/>
    </row>
    <row r="101" spans="1:11" x14ac:dyDescent="0.45">
      <c r="A101" s="2">
        <v>45222</v>
      </c>
      <c r="B101" t="s">
        <v>37</v>
      </c>
      <c r="C101" t="s">
        <v>24</v>
      </c>
      <c r="D101">
        <v>10</v>
      </c>
      <c r="E101" s="17">
        <f>VLOOKUP(C101,'SKU Price List'!$A$2:$E$27,5,FALSE)</f>
        <v>614.87999999999988</v>
      </c>
      <c r="F101" s="17">
        <f t="shared" si="9"/>
        <v>6148.7999999999993</v>
      </c>
      <c r="G101">
        <f>VLOOKUP(C101,'SKU Price List'!$A$2:$E$27,3,0)</f>
        <v>585.59999999999991</v>
      </c>
      <c r="H101">
        <f t="shared" si="6"/>
        <v>5855.9999999999991</v>
      </c>
      <c r="I101" s="17">
        <f t="shared" si="7"/>
        <v>292.80000000000018</v>
      </c>
      <c r="J101">
        <v>5</v>
      </c>
      <c r="K101" s="51"/>
    </row>
    <row r="102" spans="1:11" x14ac:dyDescent="0.45">
      <c r="A102" s="2">
        <v>45223</v>
      </c>
      <c r="B102" t="s">
        <v>33</v>
      </c>
      <c r="C102" t="s">
        <v>16</v>
      </c>
      <c r="D102">
        <v>4</v>
      </c>
      <c r="E102" s="17">
        <f>VLOOKUP(C102,'SKU Price List'!$A$2:$E$27,5,FALSE)</f>
        <v>1081.92</v>
      </c>
      <c r="F102" s="17">
        <f t="shared" si="9"/>
        <v>4327.68</v>
      </c>
      <c r="G102">
        <f>VLOOKUP(C102,'SKU Price List'!$A$2:$E$27,3,0)</f>
        <v>1030.3999999999999</v>
      </c>
      <c r="H102">
        <f t="shared" si="6"/>
        <v>4121.5999999999995</v>
      </c>
      <c r="I102" s="17">
        <f t="shared" si="7"/>
        <v>206.08000000000084</v>
      </c>
      <c r="J102">
        <v>5</v>
      </c>
      <c r="K102" s="51"/>
    </row>
    <row r="103" spans="1:11" x14ac:dyDescent="0.45">
      <c r="A103" s="2">
        <v>45223</v>
      </c>
      <c r="B103" t="s">
        <v>33</v>
      </c>
      <c r="C103" t="s">
        <v>11</v>
      </c>
      <c r="D103">
        <v>4</v>
      </c>
      <c r="E103" s="17">
        <f>VLOOKUP(C103,'SKU Price List'!$A$2:$E$27,5,FALSE)</f>
        <v>882</v>
      </c>
      <c r="F103" s="17">
        <f t="shared" si="9"/>
        <v>3528</v>
      </c>
      <c r="G103">
        <f>VLOOKUP(C103,'SKU Price List'!$A$2:$E$27,3,0)</f>
        <v>840</v>
      </c>
      <c r="H103">
        <f t="shared" si="6"/>
        <v>3360</v>
      </c>
      <c r="I103" s="17">
        <f t="shared" si="7"/>
        <v>168</v>
      </c>
      <c r="J103">
        <v>5</v>
      </c>
      <c r="K103" s="51"/>
    </row>
    <row r="104" spans="1:11" x14ac:dyDescent="0.45">
      <c r="A104" s="2">
        <v>45224</v>
      </c>
      <c r="B104" t="s">
        <v>55</v>
      </c>
      <c r="C104" t="s">
        <v>18</v>
      </c>
      <c r="D104">
        <v>50</v>
      </c>
      <c r="E104" s="17">
        <f>VLOOKUP(C104,'SKU Price List'!$A$2:$E$27,5,FALSE)</f>
        <v>1478.4</v>
      </c>
      <c r="F104" s="17">
        <f t="shared" si="9"/>
        <v>73920</v>
      </c>
      <c r="G104">
        <f>VLOOKUP(C104,'SKU Price List'!$A$2:$E$27,3,0)</f>
        <v>1408</v>
      </c>
      <c r="H104">
        <f t="shared" si="6"/>
        <v>70400</v>
      </c>
      <c r="I104" s="17">
        <f t="shared" si="7"/>
        <v>3520</v>
      </c>
      <c r="J104">
        <v>5</v>
      </c>
      <c r="K104" s="51"/>
    </row>
    <row r="105" spans="1:11" x14ac:dyDescent="0.45">
      <c r="A105" s="2">
        <v>45224</v>
      </c>
      <c r="B105" t="s">
        <v>55</v>
      </c>
      <c r="C105" t="s">
        <v>4</v>
      </c>
      <c r="D105">
        <v>50</v>
      </c>
      <c r="E105" s="17">
        <f>VLOOKUP(C105,'SKU Price List'!$A$2:$E$27,5,FALSE)</f>
        <v>415.79999999999995</v>
      </c>
      <c r="F105" s="17">
        <f t="shared" si="9"/>
        <v>20789.999999999996</v>
      </c>
      <c r="G105">
        <f>VLOOKUP(C105,'SKU Price List'!$A$2:$E$27,3,0)</f>
        <v>396</v>
      </c>
      <c r="H105">
        <f t="shared" si="6"/>
        <v>19800</v>
      </c>
      <c r="I105" s="17">
        <f t="shared" si="7"/>
        <v>989.99999999999636</v>
      </c>
      <c r="J105">
        <v>5</v>
      </c>
      <c r="K105" s="51"/>
    </row>
    <row r="106" spans="1:11" x14ac:dyDescent="0.45">
      <c r="A106" s="2">
        <v>45224</v>
      </c>
      <c r="B106" t="s">
        <v>55</v>
      </c>
      <c r="C106" t="s">
        <v>8</v>
      </c>
      <c r="D106">
        <v>40</v>
      </c>
      <c r="E106" s="17">
        <f>VLOOKUP(C106,'SKU Price List'!$A$2:$E$27,5,FALSE)</f>
        <v>567</v>
      </c>
      <c r="F106" s="17">
        <f t="shared" si="9"/>
        <v>22680</v>
      </c>
      <c r="G106">
        <f>VLOOKUP(C106,'SKU Price List'!$A$2:$E$27,3,0)</f>
        <v>540</v>
      </c>
      <c r="H106">
        <f t="shared" si="6"/>
        <v>21600</v>
      </c>
      <c r="I106" s="17">
        <f t="shared" si="7"/>
        <v>1080</v>
      </c>
      <c r="J106">
        <v>5</v>
      </c>
      <c r="K106" s="51"/>
    </row>
    <row r="107" spans="1:11" x14ac:dyDescent="0.45">
      <c r="A107" s="2">
        <v>45224</v>
      </c>
      <c r="B107" t="s">
        <v>55</v>
      </c>
      <c r="C107" t="s">
        <v>23</v>
      </c>
      <c r="D107">
        <v>30</v>
      </c>
      <c r="E107" s="17">
        <f>VLOOKUP(C107,'SKU Price List'!$A$2:$E$27,5,FALSE)</f>
        <v>461.15999999999997</v>
      </c>
      <c r="F107" s="17">
        <f t="shared" si="9"/>
        <v>13834.8</v>
      </c>
      <c r="G107">
        <f>VLOOKUP(C107,'SKU Price List'!$A$2:$E$27,3,0)</f>
        <v>439.2</v>
      </c>
      <c r="H107">
        <f t="shared" si="6"/>
        <v>13176</v>
      </c>
      <c r="I107" s="17">
        <f t="shared" si="7"/>
        <v>658.79999999999927</v>
      </c>
      <c r="J107">
        <v>5</v>
      </c>
      <c r="K107" s="51"/>
    </row>
    <row r="108" spans="1:11" x14ac:dyDescent="0.45">
      <c r="A108" s="2">
        <v>45225</v>
      </c>
      <c r="B108" t="s">
        <v>38</v>
      </c>
      <c r="C108" t="s">
        <v>18</v>
      </c>
      <c r="D108">
        <v>20</v>
      </c>
      <c r="E108" s="17">
        <f>VLOOKUP(C108,'SKU Price List'!$A$2:$E$27,5,FALSE)</f>
        <v>1478.4</v>
      </c>
      <c r="F108" s="17">
        <f t="shared" si="9"/>
        <v>29568</v>
      </c>
      <c r="G108">
        <f>VLOOKUP(C108,'SKU Price List'!$A$2:$E$27,3,0)</f>
        <v>1408</v>
      </c>
      <c r="H108">
        <f t="shared" si="6"/>
        <v>28160</v>
      </c>
      <c r="I108" s="17">
        <f t="shared" si="7"/>
        <v>1408</v>
      </c>
      <c r="J108">
        <v>5</v>
      </c>
      <c r="K108" s="51"/>
    </row>
    <row r="109" spans="1:11" x14ac:dyDescent="0.45">
      <c r="A109" s="2">
        <v>45225</v>
      </c>
      <c r="B109" t="s">
        <v>38</v>
      </c>
      <c r="C109" t="s">
        <v>7</v>
      </c>
      <c r="D109">
        <v>10</v>
      </c>
      <c r="E109" s="17">
        <f>VLOOKUP(C109,'SKU Price List'!$A$2:$E$27,5,FALSE)</f>
        <v>554.4</v>
      </c>
      <c r="F109" s="17">
        <f t="shared" si="9"/>
        <v>5544</v>
      </c>
      <c r="G109">
        <f>VLOOKUP(C109,'SKU Price List'!$A$2:$E$27,3,0)</f>
        <v>528</v>
      </c>
      <c r="H109">
        <f t="shared" si="6"/>
        <v>5280</v>
      </c>
      <c r="I109" s="17">
        <f t="shared" si="7"/>
        <v>264</v>
      </c>
      <c r="J109">
        <v>5</v>
      </c>
      <c r="K109" s="51"/>
    </row>
    <row r="110" spans="1:11" x14ac:dyDescent="0.45">
      <c r="A110" s="2">
        <v>45225</v>
      </c>
      <c r="B110" t="s">
        <v>38</v>
      </c>
      <c r="C110" t="s">
        <v>12</v>
      </c>
      <c r="D110">
        <v>5</v>
      </c>
      <c r="E110" s="17">
        <f>VLOOKUP(C110,'SKU Price List'!$A$2:$E$27,5,FALSE)</f>
        <v>1008</v>
      </c>
      <c r="F110" s="17">
        <f t="shared" si="9"/>
        <v>5040</v>
      </c>
      <c r="G110">
        <f>VLOOKUP(C110,'SKU Price List'!$A$2:$E$27,3,0)</f>
        <v>960</v>
      </c>
      <c r="H110">
        <f t="shared" si="6"/>
        <v>4800</v>
      </c>
      <c r="I110" s="17">
        <f t="shared" si="7"/>
        <v>240</v>
      </c>
      <c r="J110">
        <v>5</v>
      </c>
      <c r="K110" s="51"/>
    </row>
    <row r="111" spans="1:11" x14ac:dyDescent="0.45">
      <c r="A111" s="2">
        <v>45226</v>
      </c>
      <c r="B111" t="s">
        <v>45</v>
      </c>
      <c r="C111" t="s">
        <v>18</v>
      </c>
      <c r="D111">
        <v>10</v>
      </c>
      <c r="E111" s="17">
        <f>VLOOKUP(C111,'SKU Price List'!$A$2:$E$27,5,FALSE)</f>
        <v>1478.4</v>
      </c>
      <c r="F111" s="17">
        <f t="shared" si="9"/>
        <v>14784</v>
      </c>
      <c r="G111">
        <f>VLOOKUP(C111,'SKU Price List'!$A$2:$E$27,3,0)</f>
        <v>1408</v>
      </c>
      <c r="H111">
        <f t="shared" si="6"/>
        <v>14080</v>
      </c>
      <c r="I111" s="17">
        <f t="shared" si="7"/>
        <v>704</v>
      </c>
      <c r="J111">
        <v>5</v>
      </c>
      <c r="K111" s="51"/>
    </row>
    <row r="112" spans="1:11" x14ac:dyDescent="0.45">
      <c r="A112" s="2">
        <v>45226</v>
      </c>
      <c r="B112" t="s">
        <v>45</v>
      </c>
      <c r="C112" t="s">
        <v>21</v>
      </c>
      <c r="D112">
        <v>10</v>
      </c>
      <c r="E112" s="17">
        <f>VLOOKUP(C112,'SKU Price List'!$A$2:$E$27,5,FALSE)</f>
        <v>970.2</v>
      </c>
      <c r="F112" s="17">
        <f t="shared" si="9"/>
        <v>9702</v>
      </c>
      <c r="G112">
        <f>VLOOKUP(C112,'SKU Price List'!$A$2:$E$27,3,0)</f>
        <v>924</v>
      </c>
      <c r="H112">
        <f t="shared" si="6"/>
        <v>9240</v>
      </c>
      <c r="I112" s="17">
        <f t="shared" si="7"/>
        <v>462</v>
      </c>
      <c r="J112">
        <v>5</v>
      </c>
      <c r="K112" s="51"/>
    </row>
    <row r="113" spans="1:11" x14ac:dyDescent="0.45">
      <c r="A113" s="2">
        <v>45226</v>
      </c>
      <c r="B113" t="s">
        <v>45</v>
      </c>
      <c r="C113" t="s">
        <v>17</v>
      </c>
      <c r="D113">
        <v>10</v>
      </c>
      <c r="E113" s="17">
        <f>VLOOKUP(C113,'SKU Price List'!$A$2:$E$27,5,FALSE)</f>
        <v>1236.48</v>
      </c>
      <c r="F113" s="17">
        <f t="shared" si="9"/>
        <v>12364.8</v>
      </c>
      <c r="G113">
        <f>VLOOKUP(C113,'SKU Price List'!$A$2:$E$27,3,0)</f>
        <v>1177.5999999999999</v>
      </c>
      <c r="H113">
        <f t="shared" si="6"/>
        <v>11776</v>
      </c>
      <c r="I113" s="17">
        <f t="shared" si="7"/>
        <v>588.79999999999927</v>
      </c>
      <c r="J113">
        <v>5</v>
      </c>
      <c r="K113" s="51"/>
    </row>
    <row r="114" spans="1:11" x14ac:dyDescent="0.45">
      <c r="A114" s="2">
        <v>45226</v>
      </c>
      <c r="B114" t="s">
        <v>45</v>
      </c>
      <c r="C114" t="s">
        <v>14</v>
      </c>
      <c r="D114">
        <v>12</v>
      </c>
      <c r="E114" s="17">
        <f>VLOOKUP(C114,'SKU Price List'!$A$2:$E$27,5,FALSE)</f>
        <v>927.36</v>
      </c>
      <c r="F114" s="17">
        <f t="shared" si="9"/>
        <v>11128.32</v>
      </c>
      <c r="G114">
        <f>VLOOKUP(C114,'SKU Price List'!$A$2:$E$27,3,0)</f>
        <v>883.19999999999993</v>
      </c>
      <c r="H114">
        <f t="shared" si="6"/>
        <v>10598.4</v>
      </c>
      <c r="I114" s="17">
        <f t="shared" si="7"/>
        <v>529.92000000000007</v>
      </c>
      <c r="J114">
        <v>5</v>
      </c>
      <c r="K114" s="51"/>
    </row>
    <row r="115" spans="1:11" x14ac:dyDescent="0.45">
      <c r="A115" s="2">
        <v>45226</v>
      </c>
      <c r="B115" t="s">
        <v>45</v>
      </c>
      <c r="C115" t="s">
        <v>15</v>
      </c>
      <c r="D115">
        <v>10</v>
      </c>
      <c r="E115" s="17">
        <f>VLOOKUP(C115,'SKU Price List'!$A$2:$E$27,5,FALSE)</f>
        <v>811.44</v>
      </c>
      <c r="F115" s="17">
        <f t="shared" si="9"/>
        <v>8114.4000000000005</v>
      </c>
      <c r="G115">
        <f>VLOOKUP(C115,'SKU Price List'!$A$2:$E$27,3,0)</f>
        <v>772.8</v>
      </c>
      <c r="H115">
        <f t="shared" si="6"/>
        <v>7728</v>
      </c>
      <c r="I115" s="17">
        <f t="shared" si="7"/>
        <v>386.40000000000055</v>
      </c>
      <c r="J115">
        <v>5</v>
      </c>
      <c r="K115" s="51"/>
    </row>
    <row r="116" spans="1:11" x14ac:dyDescent="0.45">
      <c r="A116" s="2">
        <v>45226</v>
      </c>
      <c r="B116" t="s">
        <v>45</v>
      </c>
      <c r="C116" t="s">
        <v>13</v>
      </c>
      <c r="D116">
        <v>12</v>
      </c>
      <c r="E116" s="17">
        <f>VLOOKUP(C116,'SKU Price List'!$A$2:$E$27,5,FALSE)</f>
        <v>695.52</v>
      </c>
      <c r="F116" s="17">
        <f t="shared" si="9"/>
        <v>8346.24</v>
      </c>
      <c r="G116">
        <f>VLOOKUP(C116,'SKU Price List'!$A$2:$E$27,3,0)</f>
        <v>662.4</v>
      </c>
      <c r="H116">
        <f t="shared" si="6"/>
        <v>7948.7999999999993</v>
      </c>
      <c r="I116" s="17">
        <f t="shared" si="7"/>
        <v>397.44000000000051</v>
      </c>
      <c r="J116">
        <v>5</v>
      </c>
      <c r="K116" s="51"/>
    </row>
    <row r="117" spans="1:11" x14ac:dyDescent="0.45">
      <c r="A117" s="2">
        <v>45226</v>
      </c>
      <c r="B117" t="s">
        <v>45</v>
      </c>
      <c r="C117" t="s">
        <v>12</v>
      </c>
      <c r="D117">
        <v>20</v>
      </c>
      <c r="E117" s="17">
        <f>VLOOKUP(C117,'SKU Price List'!$A$2:$E$27,5,FALSE)</f>
        <v>1008</v>
      </c>
      <c r="F117" s="17">
        <f t="shared" si="9"/>
        <v>20160</v>
      </c>
      <c r="G117">
        <f>VLOOKUP(C117,'SKU Price List'!$A$2:$E$27,3,0)</f>
        <v>960</v>
      </c>
      <c r="H117">
        <f t="shared" si="6"/>
        <v>19200</v>
      </c>
      <c r="I117" s="17">
        <f t="shared" si="7"/>
        <v>960</v>
      </c>
      <c r="J117">
        <v>5</v>
      </c>
      <c r="K117" s="51"/>
    </row>
    <row r="118" spans="1:11" x14ac:dyDescent="0.45">
      <c r="A118" s="2">
        <v>45226</v>
      </c>
      <c r="B118" t="s">
        <v>45</v>
      </c>
      <c r="C118" t="s">
        <v>9</v>
      </c>
      <c r="D118">
        <v>16</v>
      </c>
      <c r="E118" s="17">
        <f>VLOOKUP(C118,'SKU Price List'!$A$2:$E$27,5,FALSE)</f>
        <v>756</v>
      </c>
      <c r="F118" s="17">
        <f t="shared" si="9"/>
        <v>12096</v>
      </c>
      <c r="G118">
        <f>VLOOKUP(C118,'SKU Price List'!$A$2:$E$27,3,0)</f>
        <v>720</v>
      </c>
      <c r="H118">
        <f t="shared" si="6"/>
        <v>11520</v>
      </c>
      <c r="I118" s="17">
        <f t="shared" si="7"/>
        <v>576</v>
      </c>
      <c r="J118">
        <v>5</v>
      </c>
      <c r="K118" s="51"/>
    </row>
    <row r="119" spans="1:11" x14ac:dyDescent="0.45">
      <c r="A119" s="2">
        <v>45226</v>
      </c>
      <c r="B119" t="s">
        <v>45</v>
      </c>
      <c r="C119" t="s">
        <v>8</v>
      </c>
      <c r="D119">
        <v>15</v>
      </c>
      <c r="E119" s="17">
        <f>VLOOKUP(C119,'SKU Price List'!$A$2:$E$27,5,FALSE)</f>
        <v>567</v>
      </c>
      <c r="F119" s="17">
        <f t="shared" si="9"/>
        <v>8505</v>
      </c>
      <c r="G119">
        <f>VLOOKUP(C119,'SKU Price List'!$A$2:$E$27,3,0)</f>
        <v>540</v>
      </c>
      <c r="H119">
        <f t="shared" si="6"/>
        <v>8100</v>
      </c>
      <c r="I119" s="17">
        <f t="shared" si="7"/>
        <v>405</v>
      </c>
      <c r="J119">
        <v>5</v>
      </c>
      <c r="K119" s="51"/>
    </row>
    <row r="120" spans="1:11" x14ac:dyDescent="0.45">
      <c r="A120" s="2">
        <v>45226</v>
      </c>
      <c r="B120" t="s">
        <v>45</v>
      </c>
      <c r="C120" t="s">
        <v>10</v>
      </c>
      <c r="D120">
        <v>16</v>
      </c>
      <c r="E120" s="17">
        <f>VLOOKUP(C120,'SKU Price List'!$A$2:$E$27,5,FALSE)</f>
        <v>661.5</v>
      </c>
      <c r="F120" s="17">
        <f t="shared" si="9"/>
        <v>10584</v>
      </c>
      <c r="G120">
        <f>VLOOKUP(C120,'SKU Price List'!$A$2:$E$27,3,0)</f>
        <v>630</v>
      </c>
      <c r="H120">
        <f t="shared" si="6"/>
        <v>10080</v>
      </c>
      <c r="I120" s="17">
        <f t="shared" si="7"/>
        <v>504</v>
      </c>
      <c r="J120">
        <v>5</v>
      </c>
      <c r="K120" s="51"/>
    </row>
    <row r="121" spans="1:11" x14ac:dyDescent="0.45">
      <c r="A121" s="2">
        <v>45226</v>
      </c>
      <c r="B121" t="s">
        <v>45</v>
      </c>
      <c r="C121" t="s">
        <v>26</v>
      </c>
      <c r="D121">
        <v>5</v>
      </c>
      <c r="E121" s="17">
        <f>VLOOKUP(C121,'SKU Price List'!$A$2:$E$27,5,FALSE)</f>
        <v>717.3599999999999</v>
      </c>
      <c r="F121" s="17">
        <f t="shared" si="9"/>
        <v>3586.7999999999993</v>
      </c>
      <c r="G121">
        <f>VLOOKUP(C121,'SKU Price List'!$A$2:$E$27,3,0)</f>
        <v>683.19999999999993</v>
      </c>
      <c r="H121">
        <f t="shared" si="6"/>
        <v>3415.9999999999995</v>
      </c>
      <c r="I121" s="17">
        <f t="shared" si="7"/>
        <v>170.79999999999973</v>
      </c>
      <c r="J121">
        <v>5</v>
      </c>
      <c r="K121" s="51"/>
    </row>
    <row r="122" spans="1:11" x14ac:dyDescent="0.45">
      <c r="A122" s="2">
        <v>45226</v>
      </c>
      <c r="B122" t="s">
        <v>45</v>
      </c>
      <c r="C122" t="s">
        <v>24</v>
      </c>
      <c r="D122">
        <v>15</v>
      </c>
      <c r="E122" s="17">
        <f>VLOOKUP(C122,'SKU Price List'!$A$2:$E$27,5,FALSE)</f>
        <v>614.87999999999988</v>
      </c>
      <c r="F122" s="17">
        <f t="shared" si="9"/>
        <v>9223.1999999999989</v>
      </c>
      <c r="G122">
        <f>VLOOKUP(C122,'SKU Price List'!$A$2:$E$27,3,0)</f>
        <v>585.59999999999991</v>
      </c>
      <c r="H122">
        <f t="shared" si="6"/>
        <v>8783.9999999999982</v>
      </c>
      <c r="I122" s="17">
        <f t="shared" si="7"/>
        <v>439.20000000000073</v>
      </c>
      <c r="J122">
        <v>5</v>
      </c>
      <c r="K122" s="51"/>
    </row>
    <row r="123" spans="1:11" x14ac:dyDescent="0.45">
      <c r="A123" s="2">
        <v>45226</v>
      </c>
      <c r="B123" t="s">
        <v>45</v>
      </c>
      <c r="C123" t="s">
        <v>23</v>
      </c>
      <c r="D123">
        <v>16</v>
      </c>
      <c r="E123" s="17">
        <f>VLOOKUP(C123,'SKU Price List'!$A$2:$E$27,5,FALSE)</f>
        <v>461.15999999999997</v>
      </c>
      <c r="F123" s="17">
        <f t="shared" si="9"/>
        <v>7378.5599999999995</v>
      </c>
      <c r="G123">
        <f>VLOOKUP(C123,'SKU Price List'!$A$2:$E$27,3,0)</f>
        <v>439.2</v>
      </c>
      <c r="H123">
        <f t="shared" si="6"/>
        <v>7027.2</v>
      </c>
      <c r="I123" s="17">
        <f t="shared" si="7"/>
        <v>351.35999999999967</v>
      </c>
      <c r="J123">
        <v>5</v>
      </c>
      <c r="K123" s="51"/>
    </row>
    <row r="124" spans="1:11" x14ac:dyDescent="0.45">
      <c r="A124" s="2">
        <v>45226</v>
      </c>
      <c r="B124" t="s">
        <v>45</v>
      </c>
      <c r="C124" t="s">
        <v>25</v>
      </c>
      <c r="D124">
        <v>10</v>
      </c>
      <c r="E124" s="17">
        <f>VLOOKUP(C124,'SKU Price List'!$A$2:$E$27,5,FALSE)</f>
        <v>538.02</v>
      </c>
      <c r="F124" s="17">
        <f t="shared" si="9"/>
        <v>5380.2</v>
      </c>
      <c r="G124">
        <f>VLOOKUP(C124,'SKU Price List'!$A$2:$E$27,3,0)</f>
        <v>512.4</v>
      </c>
      <c r="H124">
        <f t="shared" si="6"/>
        <v>5124</v>
      </c>
      <c r="I124" s="17">
        <f t="shared" si="7"/>
        <v>256.19999999999982</v>
      </c>
      <c r="J124">
        <v>5</v>
      </c>
      <c r="K124" s="51"/>
    </row>
    <row r="125" spans="1:11" x14ac:dyDescent="0.45">
      <c r="A125" s="2">
        <v>45226</v>
      </c>
      <c r="B125" t="s">
        <v>45</v>
      </c>
      <c r="C125" t="s">
        <v>7</v>
      </c>
      <c r="D125">
        <v>10</v>
      </c>
      <c r="E125" s="17">
        <f>VLOOKUP(C125,'SKU Price List'!$A$2:$E$27,5,FALSE)</f>
        <v>554.4</v>
      </c>
      <c r="F125" s="17">
        <f t="shared" si="9"/>
        <v>5544</v>
      </c>
      <c r="G125">
        <f>VLOOKUP(C125,'SKU Price List'!$A$2:$E$27,3,0)</f>
        <v>528</v>
      </c>
      <c r="H125">
        <f t="shared" si="6"/>
        <v>5280</v>
      </c>
      <c r="I125" s="17">
        <f t="shared" si="7"/>
        <v>264</v>
      </c>
      <c r="J125">
        <v>5</v>
      </c>
      <c r="K125" s="51"/>
    </row>
    <row r="126" spans="1:11" x14ac:dyDescent="0.45">
      <c r="A126" s="2">
        <v>45226</v>
      </c>
      <c r="B126" t="s">
        <v>45</v>
      </c>
      <c r="C126" t="s">
        <v>3</v>
      </c>
      <c r="D126">
        <v>15</v>
      </c>
      <c r="E126" s="17">
        <f>VLOOKUP(C126,'SKU Price List'!$A$2:$E$27,5,FALSE)</f>
        <v>311.84999999999997</v>
      </c>
      <c r="F126" s="17">
        <f t="shared" si="9"/>
        <v>4677.7499999999991</v>
      </c>
      <c r="G126">
        <f>VLOOKUP(C126,'SKU Price List'!$A$2:$E$27,3,0)</f>
        <v>297</v>
      </c>
      <c r="H126">
        <f t="shared" si="6"/>
        <v>4455</v>
      </c>
      <c r="I126" s="17">
        <f t="shared" si="7"/>
        <v>222.74999999999909</v>
      </c>
      <c r="J126">
        <v>5</v>
      </c>
      <c r="K126" s="51"/>
    </row>
    <row r="127" spans="1:11" x14ac:dyDescent="0.45">
      <c r="A127" s="2">
        <v>45227</v>
      </c>
      <c r="B127" t="s">
        <v>46</v>
      </c>
      <c r="C127" t="s">
        <v>8</v>
      </c>
      <c r="D127">
        <v>7</v>
      </c>
      <c r="E127" s="17">
        <f>VLOOKUP(C127,'SKU Price List'!$A$2:$E$27,5,FALSE)</f>
        <v>567</v>
      </c>
      <c r="F127" s="17">
        <f t="shared" si="9"/>
        <v>3969</v>
      </c>
      <c r="G127">
        <f>VLOOKUP(C127,'SKU Price List'!$A$2:$E$27,3,0)</f>
        <v>540</v>
      </c>
      <c r="H127">
        <f t="shared" si="6"/>
        <v>3780</v>
      </c>
      <c r="I127" s="17">
        <f t="shared" si="7"/>
        <v>189</v>
      </c>
      <c r="J127">
        <v>5</v>
      </c>
      <c r="K127" s="51"/>
    </row>
    <row r="128" spans="1:11" x14ac:dyDescent="0.45">
      <c r="A128" s="2">
        <v>45227</v>
      </c>
      <c r="B128" t="s">
        <v>46</v>
      </c>
      <c r="C128" t="s">
        <v>11</v>
      </c>
      <c r="D128">
        <v>3</v>
      </c>
      <c r="E128" s="17">
        <f>VLOOKUP(C128,'SKU Price List'!$A$2:$E$27,5,FALSE)</f>
        <v>882</v>
      </c>
      <c r="F128" s="17">
        <f t="shared" si="9"/>
        <v>2646</v>
      </c>
      <c r="G128">
        <f>VLOOKUP(C128,'SKU Price List'!$A$2:$E$27,3,0)</f>
        <v>840</v>
      </c>
      <c r="H128">
        <f t="shared" si="6"/>
        <v>2520</v>
      </c>
      <c r="I128" s="17">
        <f t="shared" si="7"/>
        <v>126</v>
      </c>
      <c r="J128">
        <v>5</v>
      </c>
      <c r="K128" s="51"/>
    </row>
    <row r="129" spans="1:11" x14ac:dyDescent="0.45">
      <c r="A129" s="2">
        <v>45227</v>
      </c>
      <c r="B129" t="s">
        <v>46</v>
      </c>
      <c r="C129" t="s">
        <v>25</v>
      </c>
      <c r="D129">
        <v>6</v>
      </c>
      <c r="E129" s="17">
        <f>VLOOKUP(C129,'SKU Price List'!$A$2:$E$27,5,FALSE)</f>
        <v>538.02</v>
      </c>
      <c r="F129" s="17">
        <f t="shared" si="9"/>
        <v>3228.12</v>
      </c>
      <c r="G129">
        <f>VLOOKUP(C129,'SKU Price List'!$A$2:$E$27,3,0)</f>
        <v>512.4</v>
      </c>
      <c r="H129">
        <f t="shared" si="6"/>
        <v>3074.3999999999996</v>
      </c>
      <c r="I129" s="17">
        <f t="shared" si="7"/>
        <v>153.72000000000025</v>
      </c>
      <c r="J129">
        <v>5</v>
      </c>
      <c r="K129" s="51"/>
    </row>
    <row r="130" spans="1:11" x14ac:dyDescent="0.45">
      <c r="A130" s="2">
        <v>45227</v>
      </c>
      <c r="B130" t="s">
        <v>46</v>
      </c>
      <c r="C130" t="s">
        <v>23</v>
      </c>
      <c r="D130">
        <v>10</v>
      </c>
      <c r="E130" s="17">
        <f>VLOOKUP(C130,'SKU Price List'!$A$2:$E$27,5,FALSE)</f>
        <v>461.15999999999997</v>
      </c>
      <c r="F130" s="17">
        <f t="shared" si="9"/>
        <v>4611.5999999999995</v>
      </c>
      <c r="G130">
        <f>VLOOKUP(C130,'SKU Price List'!$A$2:$E$27,3,0)</f>
        <v>439.2</v>
      </c>
      <c r="H130">
        <f t="shared" ref="H130:H193" si="10">G130*D130</f>
        <v>4392</v>
      </c>
      <c r="I130" s="17">
        <f t="shared" ref="I130:I193" si="11">F130-H130</f>
        <v>219.59999999999945</v>
      </c>
      <c r="J130">
        <v>5</v>
      </c>
      <c r="K130" s="51"/>
    </row>
    <row r="131" spans="1:11" x14ac:dyDescent="0.45">
      <c r="A131" s="2">
        <v>45227</v>
      </c>
      <c r="B131" t="s">
        <v>46</v>
      </c>
      <c r="C131" t="s">
        <v>24</v>
      </c>
      <c r="D131">
        <v>5</v>
      </c>
      <c r="E131" s="17">
        <f>VLOOKUP(C131,'SKU Price List'!$A$2:$E$27,5,FALSE)</f>
        <v>614.87999999999988</v>
      </c>
      <c r="F131" s="17">
        <f t="shared" si="9"/>
        <v>3074.3999999999996</v>
      </c>
      <c r="G131">
        <f>VLOOKUP(C131,'SKU Price List'!$A$2:$E$27,3,0)</f>
        <v>585.59999999999991</v>
      </c>
      <c r="H131">
        <f t="shared" si="10"/>
        <v>2927.9999999999995</v>
      </c>
      <c r="I131" s="17">
        <f t="shared" si="11"/>
        <v>146.40000000000009</v>
      </c>
      <c r="J131">
        <v>5</v>
      </c>
      <c r="K131" s="51"/>
    </row>
    <row r="132" spans="1:11" x14ac:dyDescent="0.45">
      <c r="A132" s="2">
        <v>45227</v>
      </c>
      <c r="B132" t="s">
        <v>46</v>
      </c>
      <c r="C132" t="s">
        <v>13</v>
      </c>
      <c r="D132">
        <v>10</v>
      </c>
      <c r="E132" s="17">
        <f>VLOOKUP(C132,'SKU Price List'!$A$2:$E$27,5,FALSE)</f>
        <v>695.52</v>
      </c>
      <c r="F132" s="17">
        <f t="shared" si="9"/>
        <v>6955.2</v>
      </c>
      <c r="G132">
        <f>VLOOKUP(C132,'SKU Price List'!$A$2:$E$27,3,0)</f>
        <v>662.4</v>
      </c>
      <c r="H132">
        <f t="shared" si="10"/>
        <v>6624</v>
      </c>
      <c r="I132" s="17">
        <f t="shared" si="11"/>
        <v>331.19999999999982</v>
      </c>
      <c r="J132">
        <v>5</v>
      </c>
      <c r="K132" s="51"/>
    </row>
    <row r="133" spans="1:11" x14ac:dyDescent="0.45">
      <c r="A133" s="2">
        <v>45227</v>
      </c>
      <c r="B133" t="s">
        <v>46</v>
      </c>
      <c r="C133" t="s">
        <v>15</v>
      </c>
      <c r="D133">
        <v>4</v>
      </c>
      <c r="E133" s="17">
        <f>VLOOKUP(C133,'SKU Price List'!$A$2:$E$27,5,FALSE)</f>
        <v>811.44</v>
      </c>
      <c r="F133" s="17">
        <f t="shared" si="9"/>
        <v>3245.76</v>
      </c>
      <c r="G133">
        <f>VLOOKUP(C133,'SKU Price List'!$A$2:$E$27,3,0)</f>
        <v>772.8</v>
      </c>
      <c r="H133">
        <f t="shared" si="10"/>
        <v>3091.2</v>
      </c>
      <c r="I133" s="17">
        <f t="shared" si="11"/>
        <v>154.5600000000004</v>
      </c>
      <c r="J133">
        <v>5</v>
      </c>
      <c r="K133" s="51"/>
    </row>
    <row r="134" spans="1:11" x14ac:dyDescent="0.45">
      <c r="A134" s="2">
        <v>45228</v>
      </c>
      <c r="B134" t="s">
        <v>33</v>
      </c>
      <c r="C134" t="s">
        <v>20</v>
      </c>
      <c r="D134">
        <v>1</v>
      </c>
      <c r="E134" s="17">
        <f>VLOOKUP(C134,'SKU Price List'!$A$2:$E$27,5,FALSE)</f>
        <v>1108.8000000000002</v>
      </c>
      <c r="F134" s="17">
        <f t="shared" si="9"/>
        <v>1108.8000000000002</v>
      </c>
      <c r="G134">
        <f>VLOOKUP(C134,'SKU Price List'!$A$2:$E$27,3,0)</f>
        <v>1056</v>
      </c>
      <c r="H134">
        <f t="shared" si="10"/>
        <v>1056</v>
      </c>
      <c r="I134" s="17">
        <f t="shared" si="11"/>
        <v>52.800000000000182</v>
      </c>
      <c r="J134">
        <v>5</v>
      </c>
      <c r="K134" s="51"/>
    </row>
    <row r="135" spans="1:11" x14ac:dyDescent="0.45">
      <c r="A135" s="2">
        <v>45228</v>
      </c>
      <c r="B135" t="s">
        <v>33</v>
      </c>
      <c r="C135" t="s">
        <v>19</v>
      </c>
      <c r="D135">
        <v>1</v>
      </c>
      <c r="E135" s="17">
        <f>VLOOKUP(C135,'SKU Price List'!$A$2:$E$27,5,FALSE)</f>
        <v>831.6</v>
      </c>
      <c r="F135" s="17">
        <f t="shared" si="9"/>
        <v>831.6</v>
      </c>
      <c r="G135">
        <f>VLOOKUP(C135,'SKU Price List'!$A$2:$E$27,3,0)</f>
        <v>792</v>
      </c>
      <c r="H135">
        <f t="shared" si="10"/>
        <v>792</v>
      </c>
      <c r="I135" s="17">
        <f t="shared" si="11"/>
        <v>39.600000000000023</v>
      </c>
      <c r="J135">
        <v>5</v>
      </c>
      <c r="K135" s="51"/>
    </row>
    <row r="136" spans="1:11" x14ac:dyDescent="0.45">
      <c r="A136" s="2">
        <v>45228</v>
      </c>
      <c r="B136" t="s">
        <v>33</v>
      </c>
      <c r="C136" t="s">
        <v>9</v>
      </c>
      <c r="D136">
        <v>1</v>
      </c>
      <c r="E136" s="17">
        <f>VLOOKUP(C136,'SKU Price List'!$A$2:$E$27,5,FALSE)</f>
        <v>756</v>
      </c>
      <c r="F136" s="17">
        <f t="shared" si="9"/>
        <v>756</v>
      </c>
      <c r="G136">
        <f>VLOOKUP(C136,'SKU Price List'!$A$2:$E$27,3,0)</f>
        <v>720</v>
      </c>
      <c r="H136">
        <f t="shared" si="10"/>
        <v>720</v>
      </c>
      <c r="I136" s="17">
        <f t="shared" si="11"/>
        <v>36</v>
      </c>
      <c r="J136">
        <v>5</v>
      </c>
      <c r="K136" s="51"/>
    </row>
    <row r="137" spans="1:11" x14ac:dyDescent="0.45">
      <c r="A137" s="2">
        <v>45228</v>
      </c>
      <c r="B137" t="s">
        <v>33</v>
      </c>
      <c r="C137" t="s">
        <v>10</v>
      </c>
      <c r="D137">
        <v>1</v>
      </c>
      <c r="E137" s="17">
        <f>VLOOKUP(C137,'SKU Price List'!$A$2:$E$27,5,FALSE)</f>
        <v>661.5</v>
      </c>
      <c r="F137" s="17">
        <f t="shared" si="9"/>
        <v>661.5</v>
      </c>
      <c r="G137">
        <f>VLOOKUP(C137,'SKU Price List'!$A$2:$E$27,3,0)</f>
        <v>630</v>
      </c>
      <c r="H137">
        <f t="shared" si="10"/>
        <v>630</v>
      </c>
      <c r="I137" s="17">
        <f t="shared" si="11"/>
        <v>31.5</v>
      </c>
      <c r="J137">
        <v>5</v>
      </c>
      <c r="K137" s="51"/>
    </row>
    <row r="138" spans="1:11" x14ac:dyDescent="0.45">
      <c r="A138" s="2">
        <v>45229</v>
      </c>
      <c r="B138" t="s">
        <v>47</v>
      </c>
      <c r="C138" t="s">
        <v>14</v>
      </c>
      <c r="D138">
        <v>5</v>
      </c>
      <c r="E138" s="17">
        <f>VLOOKUP(C138,'SKU Price List'!$A$2:$E$27,5,FALSE)</f>
        <v>927.36</v>
      </c>
      <c r="F138" s="17">
        <f t="shared" si="9"/>
        <v>4636.8</v>
      </c>
      <c r="G138">
        <f>VLOOKUP(C138,'SKU Price List'!$A$2:$E$27,3,0)</f>
        <v>883.19999999999993</v>
      </c>
      <c r="H138">
        <f t="shared" si="10"/>
        <v>4416</v>
      </c>
      <c r="I138" s="17">
        <f t="shared" si="11"/>
        <v>220.80000000000018</v>
      </c>
      <c r="J138">
        <v>6</v>
      </c>
      <c r="K138" s="51"/>
    </row>
    <row r="139" spans="1:11" x14ac:dyDescent="0.45">
      <c r="A139" s="2">
        <v>45229</v>
      </c>
      <c r="B139" t="s">
        <v>47</v>
      </c>
      <c r="C139" t="s">
        <v>13</v>
      </c>
      <c r="D139">
        <v>8</v>
      </c>
      <c r="E139" s="17">
        <f>VLOOKUP(C139,'SKU Price List'!$A$2:$E$27,5,FALSE)</f>
        <v>695.52</v>
      </c>
      <c r="F139" s="17">
        <f t="shared" si="9"/>
        <v>5564.16</v>
      </c>
      <c r="G139">
        <f>VLOOKUP(C139,'SKU Price List'!$A$2:$E$27,3,0)</f>
        <v>662.4</v>
      </c>
      <c r="H139">
        <f t="shared" si="10"/>
        <v>5299.2</v>
      </c>
      <c r="I139" s="17">
        <f t="shared" si="11"/>
        <v>264.96000000000004</v>
      </c>
      <c r="J139">
        <v>6</v>
      </c>
      <c r="K139" s="51"/>
    </row>
    <row r="140" spans="1:11" x14ac:dyDescent="0.45">
      <c r="A140" s="2">
        <v>45229</v>
      </c>
      <c r="B140" t="s">
        <v>47</v>
      </c>
      <c r="C140" t="s">
        <v>15</v>
      </c>
      <c r="D140">
        <v>6</v>
      </c>
      <c r="E140" s="17">
        <f>VLOOKUP(C140,'SKU Price List'!$A$2:$E$27,5,FALSE)</f>
        <v>811.44</v>
      </c>
      <c r="F140" s="17">
        <f t="shared" si="9"/>
        <v>4868.6400000000003</v>
      </c>
      <c r="G140">
        <f>VLOOKUP(C140,'SKU Price List'!$A$2:$E$27,3,0)</f>
        <v>772.8</v>
      </c>
      <c r="H140">
        <f t="shared" si="10"/>
        <v>4636.7999999999993</v>
      </c>
      <c r="I140" s="17">
        <f t="shared" si="11"/>
        <v>231.84000000000106</v>
      </c>
      <c r="J140">
        <v>6</v>
      </c>
      <c r="K140" s="51"/>
    </row>
    <row r="141" spans="1:11" x14ac:dyDescent="0.45">
      <c r="A141" s="2">
        <v>45229</v>
      </c>
      <c r="B141" t="s">
        <v>47</v>
      </c>
      <c r="C141" t="s">
        <v>9</v>
      </c>
      <c r="D141">
        <v>5</v>
      </c>
      <c r="E141" s="17">
        <f>VLOOKUP(C141,'SKU Price List'!$A$2:$E$27,5,FALSE)</f>
        <v>756</v>
      </c>
      <c r="F141" s="17">
        <f t="shared" si="9"/>
        <v>3780</v>
      </c>
      <c r="G141">
        <f>VLOOKUP(C141,'SKU Price List'!$A$2:$E$27,3,0)</f>
        <v>720</v>
      </c>
      <c r="H141">
        <f t="shared" si="10"/>
        <v>3600</v>
      </c>
      <c r="I141" s="17">
        <f t="shared" si="11"/>
        <v>180</v>
      </c>
      <c r="J141">
        <v>6</v>
      </c>
      <c r="K141" s="51"/>
    </row>
    <row r="142" spans="1:11" x14ac:dyDescent="0.45">
      <c r="A142" s="2">
        <v>45229</v>
      </c>
      <c r="B142" t="s">
        <v>47</v>
      </c>
      <c r="C142" t="s">
        <v>10</v>
      </c>
      <c r="D142">
        <v>6</v>
      </c>
      <c r="E142" s="17">
        <f>VLOOKUP(C142,'SKU Price List'!$A$2:$E$27,5,FALSE)</f>
        <v>661.5</v>
      </c>
      <c r="F142" s="17">
        <f t="shared" si="9"/>
        <v>3969</v>
      </c>
      <c r="G142">
        <f>VLOOKUP(C142,'SKU Price List'!$A$2:$E$27,3,0)</f>
        <v>630</v>
      </c>
      <c r="H142">
        <f t="shared" si="10"/>
        <v>3780</v>
      </c>
      <c r="I142" s="17">
        <f t="shared" si="11"/>
        <v>189</v>
      </c>
      <c r="J142">
        <v>6</v>
      </c>
      <c r="K142" s="51"/>
    </row>
    <row r="143" spans="1:11" x14ac:dyDescent="0.45">
      <c r="A143" s="2">
        <v>45229</v>
      </c>
      <c r="B143" t="s">
        <v>47</v>
      </c>
      <c r="C143" t="s">
        <v>9</v>
      </c>
      <c r="D143">
        <v>10</v>
      </c>
      <c r="E143" s="17">
        <f>VLOOKUP(C143,'SKU Price List'!$A$2:$E$27,5,FALSE)</f>
        <v>756</v>
      </c>
      <c r="F143" s="17">
        <f t="shared" si="9"/>
        <v>7560</v>
      </c>
      <c r="G143">
        <f>VLOOKUP(C143,'SKU Price List'!$A$2:$E$27,3,0)</f>
        <v>720</v>
      </c>
      <c r="H143">
        <f t="shared" si="10"/>
        <v>7200</v>
      </c>
      <c r="I143" s="17">
        <f t="shared" si="11"/>
        <v>360</v>
      </c>
      <c r="J143">
        <v>6</v>
      </c>
      <c r="K143" s="51"/>
    </row>
    <row r="144" spans="1:11" x14ac:dyDescent="0.45">
      <c r="A144" s="2">
        <v>45230</v>
      </c>
      <c r="B144" t="s">
        <v>52</v>
      </c>
      <c r="C144" t="s">
        <v>18</v>
      </c>
      <c r="D144">
        <v>2</v>
      </c>
      <c r="E144" s="17">
        <f>VLOOKUP(C144,'SKU Price List'!$A$2:$E$27,5,FALSE)</f>
        <v>1478.4</v>
      </c>
      <c r="F144" s="17">
        <f t="shared" si="9"/>
        <v>2956.8</v>
      </c>
      <c r="G144">
        <f>VLOOKUP(C144,'SKU Price List'!$A$2:$E$27,3,0)</f>
        <v>1408</v>
      </c>
      <c r="H144">
        <f t="shared" si="10"/>
        <v>2816</v>
      </c>
      <c r="I144" s="17">
        <f t="shared" si="11"/>
        <v>140.80000000000018</v>
      </c>
      <c r="J144">
        <v>6</v>
      </c>
      <c r="K144" s="51"/>
    </row>
    <row r="145" spans="1:11" x14ac:dyDescent="0.45">
      <c r="A145" s="2">
        <v>45230</v>
      </c>
      <c r="B145" t="s">
        <v>52</v>
      </c>
      <c r="C145" t="s">
        <v>9</v>
      </c>
      <c r="D145">
        <v>2</v>
      </c>
      <c r="E145" s="17">
        <f>VLOOKUP(C145,'SKU Price List'!$A$2:$E$27,5,FALSE)</f>
        <v>756</v>
      </c>
      <c r="F145" s="17">
        <f t="shared" si="9"/>
        <v>1512</v>
      </c>
      <c r="G145">
        <f>VLOOKUP(C145,'SKU Price List'!$A$2:$E$27,3,0)</f>
        <v>720</v>
      </c>
      <c r="H145">
        <f t="shared" si="10"/>
        <v>1440</v>
      </c>
      <c r="I145" s="17">
        <f t="shared" si="11"/>
        <v>72</v>
      </c>
      <c r="J145">
        <v>6</v>
      </c>
      <c r="K145" s="51"/>
    </row>
    <row r="146" spans="1:11" x14ac:dyDescent="0.45">
      <c r="A146" s="2">
        <v>45230</v>
      </c>
      <c r="B146" t="s">
        <v>52</v>
      </c>
      <c r="C146" t="s">
        <v>10</v>
      </c>
      <c r="D146">
        <v>4</v>
      </c>
      <c r="E146" s="17">
        <f>VLOOKUP(C146,'SKU Price List'!$A$2:$E$27,5,FALSE)</f>
        <v>661.5</v>
      </c>
      <c r="F146" s="17">
        <f t="shared" si="9"/>
        <v>2646</v>
      </c>
      <c r="G146">
        <f>VLOOKUP(C146,'SKU Price List'!$A$2:$E$27,3,0)</f>
        <v>630</v>
      </c>
      <c r="H146">
        <f t="shared" si="10"/>
        <v>2520</v>
      </c>
      <c r="I146" s="17">
        <f t="shared" si="11"/>
        <v>126</v>
      </c>
      <c r="J146">
        <v>6</v>
      </c>
      <c r="K146" s="51"/>
    </row>
    <row r="147" spans="1:11" x14ac:dyDescent="0.45">
      <c r="A147" s="2">
        <v>45231</v>
      </c>
      <c r="B147" t="s">
        <v>33</v>
      </c>
      <c r="C147" t="s">
        <v>14</v>
      </c>
      <c r="D147">
        <v>2</v>
      </c>
      <c r="E147" s="17">
        <f>VLOOKUP(C147,'SKU Price List'!$A$2:$E$27,5,FALSE)</f>
        <v>927.36</v>
      </c>
      <c r="F147" s="17">
        <f t="shared" si="9"/>
        <v>1854.72</v>
      </c>
      <c r="G147">
        <f>VLOOKUP(C147,'SKU Price List'!$A$2:$E$27,3,0)</f>
        <v>883.19999999999993</v>
      </c>
      <c r="H147">
        <f t="shared" si="10"/>
        <v>1766.3999999999999</v>
      </c>
      <c r="I147" s="17">
        <f t="shared" si="11"/>
        <v>88.320000000000164</v>
      </c>
      <c r="J147">
        <v>6</v>
      </c>
      <c r="K147" s="51"/>
    </row>
    <row r="148" spans="1:11" x14ac:dyDescent="0.45">
      <c r="A148" s="2">
        <v>45231</v>
      </c>
      <c r="B148" t="s">
        <v>33</v>
      </c>
      <c r="C148" t="s">
        <v>14</v>
      </c>
      <c r="D148">
        <v>5</v>
      </c>
      <c r="E148" s="17">
        <f>VLOOKUP(C148,'SKU Price List'!$A$2:$E$27,5,FALSE)</f>
        <v>927.36</v>
      </c>
      <c r="F148" s="17">
        <f t="shared" si="9"/>
        <v>4636.8</v>
      </c>
      <c r="G148">
        <f>VLOOKUP(C148,'SKU Price List'!$A$2:$E$27,3,0)</f>
        <v>883.19999999999993</v>
      </c>
      <c r="H148">
        <f t="shared" si="10"/>
        <v>4416</v>
      </c>
      <c r="I148" s="17">
        <f t="shared" si="11"/>
        <v>220.80000000000018</v>
      </c>
      <c r="J148">
        <v>6</v>
      </c>
      <c r="K148" s="51"/>
    </row>
    <row r="149" spans="1:11" x14ac:dyDescent="0.45">
      <c r="A149" s="2">
        <v>45231</v>
      </c>
      <c r="B149" t="s">
        <v>33</v>
      </c>
      <c r="C149" t="s">
        <v>9</v>
      </c>
      <c r="D149">
        <v>3</v>
      </c>
      <c r="E149" s="17">
        <f>VLOOKUP(C149,'SKU Price List'!$A$2:$E$27,5,FALSE)</f>
        <v>756</v>
      </c>
      <c r="F149" s="17">
        <f t="shared" si="9"/>
        <v>2268</v>
      </c>
      <c r="G149">
        <f>VLOOKUP(C149,'SKU Price List'!$A$2:$E$27,3,0)</f>
        <v>720</v>
      </c>
      <c r="H149">
        <f t="shared" si="10"/>
        <v>2160</v>
      </c>
      <c r="I149" s="17">
        <f t="shared" si="11"/>
        <v>108</v>
      </c>
      <c r="J149">
        <v>6</v>
      </c>
      <c r="K149" s="51"/>
    </row>
    <row r="150" spans="1:11" x14ac:dyDescent="0.45">
      <c r="A150" s="2">
        <v>45231</v>
      </c>
      <c r="B150" t="s">
        <v>33</v>
      </c>
      <c r="C150" t="s">
        <v>12</v>
      </c>
      <c r="D150">
        <v>2</v>
      </c>
      <c r="E150" s="17">
        <f>VLOOKUP(C150,'SKU Price List'!$A$2:$E$27,5,FALSE)</f>
        <v>1008</v>
      </c>
      <c r="F150" s="17">
        <f t="shared" si="9"/>
        <v>2016</v>
      </c>
      <c r="G150">
        <f>VLOOKUP(C150,'SKU Price List'!$A$2:$E$27,3,0)</f>
        <v>960</v>
      </c>
      <c r="H150">
        <f t="shared" si="10"/>
        <v>1920</v>
      </c>
      <c r="I150" s="17">
        <f t="shared" si="11"/>
        <v>96</v>
      </c>
      <c r="J150">
        <v>6</v>
      </c>
      <c r="K150" s="51"/>
    </row>
    <row r="151" spans="1:11" x14ac:dyDescent="0.45">
      <c r="A151" s="2">
        <v>45232</v>
      </c>
      <c r="B151" t="s">
        <v>37</v>
      </c>
      <c r="C151" t="s">
        <v>14</v>
      </c>
      <c r="D151">
        <v>20</v>
      </c>
      <c r="E151" s="17">
        <f>VLOOKUP(C151,'SKU Price List'!$A$2:$E$27,5,FALSE)</f>
        <v>927.36</v>
      </c>
      <c r="F151" s="17">
        <f t="shared" ref="F151:F214" si="12">E151*D151</f>
        <v>18547.2</v>
      </c>
      <c r="G151">
        <f>VLOOKUP(C151,'SKU Price List'!$A$2:$E$27,3,0)</f>
        <v>883.19999999999993</v>
      </c>
      <c r="H151">
        <f t="shared" si="10"/>
        <v>17664</v>
      </c>
      <c r="I151" s="17">
        <f t="shared" si="11"/>
        <v>883.20000000000073</v>
      </c>
      <c r="J151">
        <v>6</v>
      </c>
      <c r="K151" s="51"/>
    </row>
    <row r="152" spans="1:11" x14ac:dyDescent="0.45">
      <c r="A152" s="2">
        <v>45232</v>
      </c>
      <c r="B152" t="s">
        <v>37</v>
      </c>
      <c r="C152" t="s">
        <v>24</v>
      </c>
      <c r="D152">
        <v>20</v>
      </c>
      <c r="E152" s="17">
        <f>VLOOKUP(C152,'SKU Price List'!$A$2:$E$27,5,FALSE)</f>
        <v>614.87999999999988</v>
      </c>
      <c r="F152" s="17">
        <f t="shared" si="12"/>
        <v>12297.599999999999</v>
      </c>
      <c r="G152">
        <f>VLOOKUP(C152,'SKU Price List'!$A$2:$E$27,3,0)</f>
        <v>585.59999999999991</v>
      </c>
      <c r="H152">
        <f t="shared" si="10"/>
        <v>11711.999999999998</v>
      </c>
      <c r="I152" s="17">
        <f t="shared" si="11"/>
        <v>585.60000000000036</v>
      </c>
      <c r="J152">
        <v>6</v>
      </c>
      <c r="K152" s="51"/>
    </row>
    <row r="153" spans="1:11" x14ac:dyDescent="0.45">
      <c r="A153" s="2">
        <v>45232</v>
      </c>
      <c r="B153" t="s">
        <v>37</v>
      </c>
      <c r="C153" t="s">
        <v>7</v>
      </c>
      <c r="D153">
        <v>10</v>
      </c>
      <c r="E153" s="17">
        <f>VLOOKUP(C153,'SKU Price List'!$A$2:$E$27,5,FALSE)</f>
        <v>554.4</v>
      </c>
      <c r="F153" s="17">
        <f t="shared" si="12"/>
        <v>5544</v>
      </c>
      <c r="G153">
        <f>VLOOKUP(C153,'SKU Price List'!$A$2:$E$27,3,0)</f>
        <v>528</v>
      </c>
      <c r="H153">
        <f t="shared" si="10"/>
        <v>5280</v>
      </c>
      <c r="I153" s="17">
        <f t="shared" si="11"/>
        <v>264</v>
      </c>
      <c r="J153">
        <v>6</v>
      </c>
      <c r="K153" s="51"/>
    </row>
    <row r="154" spans="1:11" x14ac:dyDescent="0.45">
      <c r="A154" s="2">
        <v>45232</v>
      </c>
      <c r="B154" t="s">
        <v>52</v>
      </c>
      <c r="C154" t="s">
        <v>18</v>
      </c>
      <c r="D154">
        <v>2</v>
      </c>
      <c r="E154" s="17">
        <f>VLOOKUP(C154,'SKU Price List'!$A$2:$E$27,5,FALSE)</f>
        <v>1478.4</v>
      </c>
      <c r="F154" s="17">
        <f t="shared" si="12"/>
        <v>2956.8</v>
      </c>
      <c r="G154">
        <f>VLOOKUP(C154,'SKU Price List'!$A$2:$E$27,3,0)</f>
        <v>1408</v>
      </c>
      <c r="H154">
        <f t="shared" si="10"/>
        <v>2816</v>
      </c>
      <c r="I154" s="17">
        <f t="shared" si="11"/>
        <v>140.80000000000018</v>
      </c>
      <c r="J154">
        <v>6</v>
      </c>
      <c r="K154" s="51"/>
    </row>
    <row r="155" spans="1:11" x14ac:dyDescent="0.45">
      <c r="A155" s="2">
        <v>45232</v>
      </c>
      <c r="B155" t="s">
        <v>52</v>
      </c>
      <c r="C155" t="s">
        <v>9</v>
      </c>
      <c r="D155">
        <v>2</v>
      </c>
      <c r="E155" s="17">
        <f>VLOOKUP(C155,'SKU Price List'!$A$2:$E$27,5,FALSE)</f>
        <v>756</v>
      </c>
      <c r="F155" s="17">
        <f t="shared" si="12"/>
        <v>1512</v>
      </c>
      <c r="G155">
        <f>VLOOKUP(C155,'SKU Price List'!$A$2:$E$27,3,0)</f>
        <v>720</v>
      </c>
      <c r="H155">
        <f t="shared" si="10"/>
        <v>1440</v>
      </c>
      <c r="I155" s="17">
        <f t="shared" si="11"/>
        <v>72</v>
      </c>
      <c r="J155">
        <v>6</v>
      </c>
      <c r="K155" s="51"/>
    </row>
    <row r="156" spans="1:11" x14ac:dyDescent="0.45">
      <c r="A156" s="2">
        <v>45233</v>
      </c>
      <c r="B156" t="s">
        <v>48</v>
      </c>
      <c r="C156" t="s">
        <v>18</v>
      </c>
      <c r="D156">
        <v>25</v>
      </c>
      <c r="E156" s="17">
        <f>VLOOKUP(C156,'SKU Price List'!$A$2:$E$27,5,FALSE)</f>
        <v>1478.4</v>
      </c>
      <c r="F156" s="17">
        <f t="shared" si="12"/>
        <v>36960</v>
      </c>
      <c r="G156">
        <f>VLOOKUP(C156,'SKU Price List'!$A$2:$E$27,3,0)</f>
        <v>1408</v>
      </c>
      <c r="H156">
        <f t="shared" si="10"/>
        <v>35200</v>
      </c>
      <c r="I156" s="17">
        <f t="shared" si="11"/>
        <v>1760</v>
      </c>
      <c r="J156">
        <v>6</v>
      </c>
      <c r="K156" s="51"/>
    </row>
    <row r="157" spans="1:11" x14ac:dyDescent="0.45">
      <c r="A157" s="2">
        <v>45233</v>
      </c>
      <c r="B157" t="s">
        <v>48</v>
      </c>
      <c r="C157" t="s">
        <v>27</v>
      </c>
      <c r="D157">
        <v>10</v>
      </c>
      <c r="E157" s="17">
        <f>VLOOKUP(C157,'SKU Price List'!$A$2:$E$27,5,FALSE)</f>
        <v>819.83999999999992</v>
      </c>
      <c r="F157" s="17">
        <f t="shared" si="12"/>
        <v>8198.4</v>
      </c>
      <c r="G157">
        <f>VLOOKUP(C157,'SKU Price List'!$A$2:$E$27,3,0)</f>
        <v>780.8</v>
      </c>
      <c r="H157">
        <f t="shared" si="10"/>
        <v>7808</v>
      </c>
      <c r="I157" s="17">
        <f t="shared" si="11"/>
        <v>390.39999999999964</v>
      </c>
      <c r="J157">
        <v>6</v>
      </c>
      <c r="K157" s="51"/>
    </row>
    <row r="158" spans="1:11" x14ac:dyDescent="0.45">
      <c r="A158" s="2">
        <v>45234</v>
      </c>
      <c r="B158" t="s">
        <v>49</v>
      </c>
      <c r="C158" t="s">
        <v>9</v>
      </c>
      <c r="D158">
        <v>10</v>
      </c>
      <c r="E158" s="17">
        <f>VLOOKUP(C158,'SKU Price List'!$A$2:$E$27,5,FALSE)</f>
        <v>756</v>
      </c>
      <c r="F158" s="17">
        <f t="shared" si="12"/>
        <v>7560</v>
      </c>
      <c r="G158">
        <f>VLOOKUP(C158,'SKU Price List'!$A$2:$E$27,3,0)</f>
        <v>720</v>
      </c>
      <c r="H158">
        <f t="shared" si="10"/>
        <v>7200</v>
      </c>
      <c r="I158" s="17">
        <f t="shared" si="11"/>
        <v>360</v>
      </c>
      <c r="J158">
        <v>6</v>
      </c>
      <c r="K158" s="51"/>
    </row>
    <row r="159" spans="1:11" x14ac:dyDescent="0.45">
      <c r="A159" s="2">
        <v>45234</v>
      </c>
      <c r="B159" t="s">
        <v>49</v>
      </c>
      <c r="C159" t="s">
        <v>13</v>
      </c>
      <c r="D159">
        <v>3</v>
      </c>
      <c r="E159" s="17">
        <f>VLOOKUP(C159,'SKU Price List'!$A$2:$E$27,5,FALSE)</f>
        <v>695.52</v>
      </c>
      <c r="F159" s="17">
        <f t="shared" si="12"/>
        <v>2086.56</v>
      </c>
      <c r="G159">
        <f>VLOOKUP(C159,'SKU Price List'!$A$2:$E$27,3,0)</f>
        <v>662.4</v>
      </c>
      <c r="H159">
        <f t="shared" si="10"/>
        <v>1987.1999999999998</v>
      </c>
      <c r="I159" s="17">
        <f t="shared" si="11"/>
        <v>99.360000000000127</v>
      </c>
      <c r="J159">
        <v>6</v>
      </c>
      <c r="K159" s="51"/>
    </row>
    <row r="160" spans="1:11" x14ac:dyDescent="0.45">
      <c r="A160" s="2">
        <v>45234</v>
      </c>
      <c r="B160" t="s">
        <v>49</v>
      </c>
      <c r="C160" t="s">
        <v>17</v>
      </c>
      <c r="D160">
        <v>4</v>
      </c>
      <c r="E160" s="17">
        <f>VLOOKUP(C160,'SKU Price List'!$A$2:$E$27,5,FALSE)</f>
        <v>1236.48</v>
      </c>
      <c r="F160" s="17">
        <f t="shared" si="12"/>
        <v>4945.92</v>
      </c>
      <c r="G160">
        <f>VLOOKUP(C160,'SKU Price List'!$A$2:$E$27,3,0)</f>
        <v>1177.5999999999999</v>
      </c>
      <c r="H160">
        <f t="shared" si="10"/>
        <v>4710.3999999999996</v>
      </c>
      <c r="I160" s="17">
        <f t="shared" si="11"/>
        <v>235.52000000000044</v>
      </c>
      <c r="J160">
        <v>6</v>
      </c>
      <c r="K160" s="51"/>
    </row>
    <row r="161" spans="1:11" x14ac:dyDescent="0.45">
      <c r="A161" s="2">
        <v>45234</v>
      </c>
      <c r="B161" t="s">
        <v>49</v>
      </c>
      <c r="C161" t="s">
        <v>24</v>
      </c>
      <c r="D161">
        <v>6</v>
      </c>
      <c r="E161" s="17">
        <f>VLOOKUP(C161,'SKU Price List'!$A$2:$E$27,5,FALSE)</f>
        <v>614.87999999999988</v>
      </c>
      <c r="F161" s="17">
        <f t="shared" si="12"/>
        <v>3689.2799999999993</v>
      </c>
      <c r="G161">
        <f>VLOOKUP(C161,'SKU Price List'!$A$2:$E$27,3,0)</f>
        <v>585.59999999999991</v>
      </c>
      <c r="H161">
        <f t="shared" si="10"/>
        <v>3513.5999999999995</v>
      </c>
      <c r="I161" s="17">
        <f t="shared" si="11"/>
        <v>175.67999999999984</v>
      </c>
      <c r="J161">
        <v>6</v>
      </c>
      <c r="K161" s="51"/>
    </row>
    <row r="162" spans="1:11" x14ac:dyDescent="0.45">
      <c r="A162" s="2">
        <v>45234</v>
      </c>
      <c r="B162" t="s">
        <v>49</v>
      </c>
      <c r="C162" t="s">
        <v>23</v>
      </c>
      <c r="D162">
        <v>2</v>
      </c>
      <c r="E162" s="17">
        <f>VLOOKUP(C162,'SKU Price List'!$A$2:$E$27,5,FALSE)</f>
        <v>461.15999999999997</v>
      </c>
      <c r="F162" s="17">
        <f t="shared" si="12"/>
        <v>922.31999999999994</v>
      </c>
      <c r="G162">
        <f>VLOOKUP(C162,'SKU Price List'!$A$2:$E$27,3,0)</f>
        <v>439.2</v>
      </c>
      <c r="H162">
        <f t="shared" si="10"/>
        <v>878.4</v>
      </c>
      <c r="I162" s="17">
        <f t="shared" si="11"/>
        <v>43.919999999999959</v>
      </c>
      <c r="J162">
        <v>6</v>
      </c>
      <c r="K162" s="51"/>
    </row>
    <row r="163" spans="1:11" x14ac:dyDescent="0.45">
      <c r="A163" s="2">
        <v>45234</v>
      </c>
      <c r="B163" t="s">
        <v>49</v>
      </c>
      <c r="C163" t="s">
        <v>7</v>
      </c>
      <c r="D163">
        <v>5</v>
      </c>
      <c r="E163" s="17">
        <f>VLOOKUP(C163,'SKU Price List'!$A$2:$E$27,5,FALSE)</f>
        <v>554.4</v>
      </c>
      <c r="F163" s="17">
        <f t="shared" si="12"/>
        <v>2772</v>
      </c>
      <c r="G163">
        <f>VLOOKUP(C163,'SKU Price List'!$A$2:$E$27,3,0)</f>
        <v>528</v>
      </c>
      <c r="H163">
        <f t="shared" si="10"/>
        <v>2640</v>
      </c>
      <c r="I163" s="17">
        <f t="shared" si="11"/>
        <v>132</v>
      </c>
      <c r="J163">
        <v>6</v>
      </c>
      <c r="K163" s="51"/>
    </row>
    <row r="164" spans="1:11" x14ac:dyDescent="0.45">
      <c r="A164" s="2">
        <v>45235</v>
      </c>
      <c r="B164" t="s">
        <v>56</v>
      </c>
      <c r="C164" t="s">
        <v>20</v>
      </c>
      <c r="D164">
        <v>5</v>
      </c>
      <c r="E164" s="17">
        <f>VLOOKUP(C164,'SKU Price List'!$A$2:$E$27,5,FALSE)</f>
        <v>1108.8000000000002</v>
      </c>
      <c r="F164" s="17">
        <f t="shared" si="12"/>
        <v>5544.0000000000009</v>
      </c>
      <c r="G164">
        <f>VLOOKUP(C164,'SKU Price List'!$A$2:$E$27,3,0)</f>
        <v>1056</v>
      </c>
      <c r="H164">
        <f t="shared" si="10"/>
        <v>5280</v>
      </c>
      <c r="I164" s="17">
        <f t="shared" si="11"/>
        <v>264.00000000000091</v>
      </c>
      <c r="J164">
        <v>6</v>
      </c>
      <c r="K164" s="51"/>
    </row>
    <row r="165" spans="1:11" x14ac:dyDescent="0.45">
      <c r="A165" s="2">
        <v>45235</v>
      </c>
      <c r="B165" t="s">
        <v>56</v>
      </c>
      <c r="C165" t="s">
        <v>19</v>
      </c>
      <c r="D165">
        <v>3</v>
      </c>
      <c r="E165" s="17">
        <f>VLOOKUP(C165,'SKU Price List'!$A$2:$E$27,5,FALSE)</f>
        <v>831.6</v>
      </c>
      <c r="F165" s="17">
        <f t="shared" si="12"/>
        <v>2494.8000000000002</v>
      </c>
      <c r="G165">
        <f>VLOOKUP(C165,'SKU Price List'!$A$2:$E$27,3,0)</f>
        <v>792</v>
      </c>
      <c r="H165">
        <f t="shared" si="10"/>
        <v>2376</v>
      </c>
      <c r="I165" s="17">
        <f t="shared" si="11"/>
        <v>118.80000000000018</v>
      </c>
      <c r="J165">
        <v>6</v>
      </c>
      <c r="K165" s="51"/>
    </row>
    <row r="166" spans="1:11" x14ac:dyDescent="0.45">
      <c r="A166" s="2">
        <v>45235</v>
      </c>
      <c r="B166" t="s">
        <v>56</v>
      </c>
      <c r="C166" t="s">
        <v>10</v>
      </c>
      <c r="D166">
        <v>6</v>
      </c>
      <c r="E166" s="17">
        <f>VLOOKUP(C166,'SKU Price List'!$A$2:$E$27,5,FALSE)</f>
        <v>661.5</v>
      </c>
      <c r="F166" s="17">
        <f t="shared" si="12"/>
        <v>3969</v>
      </c>
      <c r="G166">
        <f>VLOOKUP(C166,'SKU Price List'!$A$2:$E$27,3,0)</f>
        <v>630</v>
      </c>
      <c r="H166">
        <f t="shared" si="10"/>
        <v>3780</v>
      </c>
      <c r="I166" s="17">
        <f t="shared" si="11"/>
        <v>189</v>
      </c>
      <c r="J166">
        <v>6</v>
      </c>
      <c r="K166" s="51"/>
    </row>
    <row r="167" spans="1:11" x14ac:dyDescent="0.45">
      <c r="A167" s="2">
        <v>45236</v>
      </c>
      <c r="B167" t="s">
        <v>56</v>
      </c>
      <c r="C167" t="s">
        <v>17</v>
      </c>
      <c r="D167">
        <v>3</v>
      </c>
      <c r="E167" s="17">
        <f>VLOOKUP(C167,'SKU Price List'!$A$2:$E$27,5,FALSE)</f>
        <v>1236.48</v>
      </c>
      <c r="F167" s="17">
        <f t="shared" si="12"/>
        <v>3709.44</v>
      </c>
      <c r="G167">
        <f>VLOOKUP(C167,'SKU Price List'!$A$2:$E$27,3,0)</f>
        <v>1177.5999999999999</v>
      </c>
      <c r="H167">
        <f t="shared" si="10"/>
        <v>3532.7999999999997</v>
      </c>
      <c r="I167" s="17">
        <f t="shared" si="11"/>
        <v>176.64000000000033</v>
      </c>
      <c r="J167">
        <v>7</v>
      </c>
      <c r="K167" s="51"/>
    </row>
    <row r="168" spans="1:11" x14ac:dyDescent="0.45">
      <c r="A168" s="2">
        <v>45237</v>
      </c>
      <c r="B168" t="s">
        <v>43</v>
      </c>
      <c r="C168" t="s">
        <v>27</v>
      </c>
      <c r="D168">
        <v>15</v>
      </c>
      <c r="E168" s="17">
        <f>VLOOKUP(C168,'SKU Price List'!$A$2:$E$27,5,FALSE)</f>
        <v>819.83999999999992</v>
      </c>
      <c r="F168" s="17">
        <f t="shared" si="12"/>
        <v>12297.599999999999</v>
      </c>
      <c r="G168">
        <f>VLOOKUP(C168,'SKU Price List'!$A$2:$E$27,3,0)</f>
        <v>780.8</v>
      </c>
      <c r="H168">
        <f t="shared" si="10"/>
        <v>11712</v>
      </c>
      <c r="I168" s="17">
        <f t="shared" si="11"/>
        <v>585.59999999999854</v>
      </c>
      <c r="J168">
        <v>7</v>
      </c>
      <c r="K168" s="51"/>
    </row>
    <row r="169" spans="1:11" x14ac:dyDescent="0.45">
      <c r="A169" s="2">
        <v>45237</v>
      </c>
      <c r="B169" t="s">
        <v>43</v>
      </c>
      <c r="C169" t="s">
        <v>7</v>
      </c>
      <c r="D169">
        <v>3</v>
      </c>
      <c r="E169" s="17">
        <f>VLOOKUP(C169,'SKU Price List'!$A$2:$E$27,5,FALSE)</f>
        <v>554.4</v>
      </c>
      <c r="F169" s="17">
        <f t="shared" si="12"/>
        <v>1663.1999999999998</v>
      </c>
      <c r="G169">
        <f>VLOOKUP(C169,'SKU Price List'!$A$2:$E$27,3,0)</f>
        <v>528</v>
      </c>
      <c r="H169">
        <f t="shared" si="10"/>
        <v>1584</v>
      </c>
      <c r="I169" s="17">
        <f t="shared" si="11"/>
        <v>79.199999999999818</v>
      </c>
      <c r="J169">
        <v>7</v>
      </c>
      <c r="K169" s="51"/>
    </row>
    <row r="170" spans="1:11" x14ac:dyDescent="0.45">
      <c r="A170" s="2">
        <v>45238</v>
      </c>
      <c r="B170" t="s">
        <v>33</v>
      </c>
      <c r="C170" t="s">
        <v>12</v>
      </c>
      <c r="D170">
        <v>4</v>
      </c>
      <c r="E170" s="17">
        <f>VLOOKUP(C170,'SKU Price List'!$A$2:$E$27,5,FALSE)</f>
        <v>1008</v>
      </c>
      <c r="F170" s="17">
        <f t="shared" si="12"/>
        <v>4032</v>
      </c>
      <c r="G170">
        <f>VLOOKUP(C170,'SKU Price List'!$A$2:$E$27,3,0)</f>
        <v>960</v>
      </c>
      <c r="H170">
        <f t="shared" si="10"/>
        <v>3840</v>
      </c>
      <c r="I170" s="17">
        <f t="shared" si="11"/>
        <v>192</v>
      </c>
      <c r="J170">
        <v>7</v>
      </c>
      <c r="K170" s="51"/>
    </row>
    <row r="171" spans="1:11" x14ac:dyDescent="0.45">
      <c r="A171" s="2">
        <v>45238</v>
      </c>
      <c r="B171" t="s">
        <v>33</v>
      </c>
      <c r="C171" t="s">
        <v>27</v>
      </c>
      <c r="D171">
        <v>5</v>
      </c>
      <c r="E171" s="17">
        <f>VLOOKUP(C171,'SKU Price List'!$A$2:$E$27,5,FALSE)</f>
        <v>819.83999999999992</v>
      </c>
      <c r="F171" s="17">
        <f t="shared" si="12"/>
        <v>4099.2</v>
      </c>
      <c r="G171">
        <f>VLOOKUP(C171,'SKU Price List'!$A$2:$E$27,3,0)</f>
        <v>780.8</v>
      </c>
      <c r="H171">
        <f t="shared" si="10"/>
        <v>3904</v>
      </c>
      <c r="I171" s="17">
        <f t="shared" si="11"/>
        <v>195.19999999999982</v>
      </c>
      <c r="J171">
        <v>7</v>
      </c>
      <c r="K171" s="51"/>
    </row>
    <row r="172" spans="1:11" x14ac:dyDescent="0.45">
      <c r="A172" s="2">
        <v>45238</v>
      </c>
      <c r="B172" t="s">
        <v>33</v>
      </c>
      <c r="C172" t="s">
        <v>3</v>
      </c>
      <c r="D172">
        <v>5</v>
      </c>
      <c r="E172" s="17">
        <f>VLOOKUP(C172,'SKU Price List'!$A$2:$E$27,5,FALSE)</f>
        <v>311.84999999999997</v>
      </c>
      <c r="F172" s="17">
        <f t="shared" si="12"/>
        <v>1559.2499999999998</v>
      </c>
      <c r="G172">
        <f>VLOOKUP(C172,'SKU Price List'!$A$2:$E$27,3,0)</f>
        <v>297</v>
      </c>
      <c r="H172">
        <f t="shared" si="10"/>
        <v>1485</v>
      </c>
      <c r="I172" s="17">
        <f t="shared" si="11"/>
        <v>74.249999999999773</v>
      </c>
      <c r="J172">
        <v>7</v>
      </c>
      <c r="K172" s="51"/>
    </row>
    <row r="173" spans="1:11" x14ac:dyDescent="0.45">
      <c r="A173" s="2">
        <v>45238</v>
      </c>
      <c r="B173" t="s">
        <v>33</v>
      </c>
      <c r="C173" t="s">
        <v>19</v>
      </c>
      <c r="D173">
        <v>1</v>
      </c>
      <c r="E173" s="17">
        <f>VLOOKUP(C173,'SKU Price List'!$A$2:$E$27,5,FALSE)</f>
        <v>831.6</v>
      </c>
      <c r="F173" s="17">
        <f t="shared" si="12"/>
        <v>831.6</v>
      </c>
      <c r="G173">
        <f>VLOOKUP(C173,'SKU Price List'!$A$2:$E$27,3,0)</f>
        <v>792</v>
      </c>
      <c r="H173">
        <f t="shared" si="10"/>
        <v>792</v>
      </c>
      <c r="I173" s="17">
        <f t="shared" si="11"/>
        <v>39.600000000000023</v>
      </c>
      <c r="J173">
        <v>7</v>
      </c>
      <c r="K173" s="51"/>
    </row>
    <row r="174" spans="1:11" x14ac:dyDescent="0.45">
      <c r="A174" s="2">
        <v>45239</v>
      </c>
      <c r="B174" t="s">
        <v>32</v>
      </c>
      <c r="C174" t="s">
        <v>12</v>
      </c>
      <c r="D174">
        <v>4</v>
      </c>
      <c r="E174" s="17">
        <f>VLOOKUP(C174,'SKU Price List'!$A$2:$E$27,5,FALSE)</f>
        <v>1008</v>
      </c>
      <c r="F174" s="17">
        <f t="shared" si="12"/>
        <v>4032</v>
      </c>
      <c r="G174">
        <f>VLOOKUP(C174,'SKU Price List'!$A$2:$E$27,3,0)</f>
        <v>960</v>
      </c>
      <c r="H174">
        <f t="shared" si="10"/>
        <v>3840</v>
      </c>
      <c r="I174" s="17">
        <f t="shared" si="11"/>
        <v>192</v>
      </c>
      <c r="J174">
        <v>7</v>
      </c>
      <c r="K174" s="51"/>
    </row>
    <row r="175" spans="1:11" x14ac:dyDescent="0.45">
      <c r="A175" s="2">
        <v>45239</v>
      </c>
      <c r="B175" t="s">
        <v>32</v>
      </c>
      <c r="C175" t="s">
        <v>11</v>
      </c>
      <c r="D175">
        <v>1</v>
      </c>
      <c r="E175" s="17">
        <f>VLOOKUP(C175,'SKU Price List'!$A$2:$E$27,5,FALSE)</f>
        <v>882</v>
      </c>
      <c r="F175" s="17">
        <f t="shared" si="12"/>
        <v>882</v>
      </c>
      <c r="G175">
        <f>VLOOKUP(C175,'SKU Price List'!$A$2:$E$27,3,0)</f>
        <v>840</v>
      </c>
      <c r="H175">
        <f t="shared" si="10"/>
        <v>840</v>
      </c>
      <c r="I175" s="17">
        <f t="shared" si="11"/>
        <v>42</v>
      </c>
      <c r="J175">
        <v>7</v>
      </c>
      <c r="K175" s="51"/>
    </row>
    <row r="176" spans="1:11" x14ac:dyDescent="0.45">
      <c r="A176" s="2">
        <v>45239</v>
      </c>
      <c r="B176" t="s">
        <v>32</v>
      </c>
      <c r="C176" t="s">
        <v>8</v>
      </c>
      <c r="D176">
        <v>3</v>
      </c>
      <c r="E176" s="17">
        <f>VLOOKUP(C176,'SKU Price List'!$A$2:$E$27,5,FALSE)</f>
        <v>567</v>
      </c>
      <c r="F176" s="17">
        <f t="shared" si="12"/>
        <v>1701</v>
      </c>
      <c r="G176">
        <f>VLOOKUP(C176,'SKU Price List'!$A$2:$E$27,3,0)</f>
        <v>540</v>
      </c>
      <c r="H176">
        <f t="shared" si="10"/>
        <v>1620</v>
      </c>
      <c r="I176" s="17">
        <f t="shared" si="11"/>
        <v>81</v>
      </c>
      <c r="J176">
        <v>7</v>
      </c>
      <c r="K176" s="51"/>
    </row>
    <row r="177" spans="1:11" x14ac:dyDescent="0.45">
      <c r="A177" s="2">
        <v>45240</v>
      </c>
      <c r="B177" t="s">
        <v>44</v>
      </c>
      <c r="C177" t="s">
        <v>18</v>
      </c>
      <c r="D177">
        <v>20</v>
      </c>
      <c r="E177" s="17">
        <f>VLOOKUP(C177,'SKU Price List'!$A$2:$E$27,5,FALSE)</f>
        <v>1478.4</v>
      </c>
      <c r="F177" s="17">
        <f t="shared" si="12"/>
        <v>29568</v>
      </c>
      <c r="G177">
        <f>VLOOKUP(C177,'SKU Price List'!$A$2:$E$27,3,0)</f>
        <v>1408</v>
      </c>
      <c r="H177">
        <f t="shared" si="10"/>
        <v>28160</v>
      </c>
      <c r="I177" s="17">
        <f t="shared" si="11"/>
        <v>1408</v>
      </c>
      <c r="J177">
        <v>7</v>
      </c>
      <c r="K177" s="51"/>
    </row>
    <row r="178" spans="1:11" x14ac:dyDescent="0.45">
      <c r="A178" s="2">
        <v>45240</v>
      </c>
      <c r="B178" t="s">
        <v>44</v>
      </c>
      <c r="C178" t="s">
        <v>7</v>
      </c>
      <c r="D178">
        <v>20</v>
      </c>
      <c r="E178" s="17">
        <f>VLOOKUP(C178,'SKU Price List'!$A$2:$E$27,5,FALSE)</f>
        <v>554.4</v>
      </c>
      <c r="F178" s="17">
        <f t="shared" si="12"/>
        <v>11088</v>
      </c>
      <c r="G178">
        <f>VLOOKUP(C178,'SKU Price List'!$A$2:$E$27,3,0)</f>
        <v>528</v>
      </c>
      <c r="H178">
        <f t="shared" si="10"/>
        <v>10560</v>
      </c>
      <c r="I178" s="17">
        <f t="shared" si="11"/>
        <v>528</v>
      </c>
      <c r="J178">
        <v>7</v>
      </c>
      <c r="K178" s="51"/>
    </row>
    <row r="179" spans="1:11" x14ac:dyDescent="0.45">
      <c r="A179" s="2">
        <v>45240</v>
      </c>
      <c r="B179" t="s">
        <v>44</v>
      </c>
      <c r="C179" t="s">
        <v>12</v>
      </c>
      <c r="D179">
        <v>5</v>
      </c>
      <c r="E179" s="17">
        <f>VLOOKUP(C179,'SKU Price List'!$A$2:$E$27,5,FALSE)</f>
        <v>1008</v>
      </c>
      <c r="F179" s="17">
        <f t="shared" si="12"/>
        <v>5040</v>
      </c>
      <c r="G179">
        <f>VLOOKUP(C179,'SKU Price List'!$A$2:$E$27,3,0)</f>
        <v>960</v>
      </c>
      <c r="H179">
        <f t="shared" si="10"/>
        <v>4800</v>
      </c>
      <c r="I179" s="17">
        <f t="shared" si="11"/>
        <v>240</v>
      </c>
      <c r="J179">
        <v>7</v>
      </c>
      <c r="K179" s="51"/>
    </row>
    <row r="180" spans="1:11" x14ac:dyDescent="0.45">
      <c r="A180" s="2">
        <v>45240</v>
      </c>
      <c r="B180" t="s">
        <v>44</v>
      </c>
      <c r="C180" t="s">
        <v>11</v>
      </c>
      <c r="D180">
        <v>5</v>
      </c>
      <c r="E180" s="17">
        <f>VLOOKUP(C180,'SKU Price List'!$A$2:$E$27,5,FALSE)</f>
        <v>882</v>
      </c>
      <c r="F180" s="17">
        <f t="shared" si="12"/>
        <v>4410</v>
      </c>
      <c r="G180">
        <f>VLOOKUP(C180,'SKU Price List'!$A$2:$E$27,3,0)</f>
        <v>840</v>
      </c>
      <c r="H180">
        <f t="shared" si="10"/>
        <v>4200</v>
      </c>
      <c r="I180" s="17">
        <f t="shared" si="11"/>
        <v>210</v>
      </c>
      <c r="J180">
        <v>7</v>
      </c>
      <c r="K180" s="51"/>
    </row>
    <row r="181" spans="1:11" x14ac:dyDescent="0.45">
      <c r="A181" s="2">
        <v>45241</v>
      </c>
      <c r="B181" t="s">
        <v>65</v>
      </c>
      <c r="C181" t="s">
        <v>18</v>
      </c>
      <c r="D181">
        <v>5</v>
      </c>
      <c r="E181" s="17">
        <f>VLOOKUP(C181,'SKU Price List'!$A$2:$E$27,5,FALSE)</f>
        <v>1478.4</v>
      </c>
      <c r="F181" s="17">
        <f t="shared" si="12"/>
        <v>7392</v>
      </c>
      <c r="G181">
        <f>VLOOKUP(C181,'SKU Price List'!$A$2:$E$27,3,0)</f>
        <v>1408</v>
      </c>
      <c r="H181">
        <f t="shared" si="10"/>
        <v>7040</v>
      </c>
      <c r="I181" s="17">
        <f t="shared" si="11"/>
        <v>352</v>
      </c>
      <c r="J181">
        <v>7</v>
      </c>
      <c r="K181" s="51"/>
    </row>
    <row r="182" spans="1:11" x14ac:dyDescent="0.45">
      <c r="A182" s="2">
        <v>45241</v>
      </c>
      <c r="B182" t="s">
        <v>65</v>
      </c>
      <c r="C182" t="s">
        <v>23</v>
      </c>
      <c r="D182">
        <v>10</v>
      </c>
      <c r="E182" s="17">
        <f>VLOOKUP(C182,'SKU Price List'!$A$2:$E$27,5,FALSE)</f>
        <v>461.15999999999997</v>
      </c>
      <c r="F182" s="17">
        <f t="shared" si="12"/>
        <v>4611.5999999999995</v>
      </c>
      <c r="G182">
        <f>VLOOKUP(C182,'SKU Price List'!$A$2:$E$27,3,0)</f>
        <v>439.2</v>
      </c>
      <c r="H182">
        <f t="shared" si="10"/>
        <v>4392</v>
      </c>
      <c r="I182" s="17">
        <f t="shared" si="11"/>
        <v>219.59999999999945</v>
      </c>
      <c r="J182">
        <v>7</v>
      </c>
      <c r="K182" s="51"/>
    </row>
    <row r="183" spans="1:11" x14ac:dyDescent="0.45">
      <c r="A183" s="2">
        <v>45241</v>
      </c>
      <c r="B183" t="s">
        <v>65</v>
      </c>
      <c r="C183" t="s">
        <v>9</v>
      </c>
      <c r="D183">
        <v>6</v>
      </c>
      <c r="E183" s="17">
        <f>VLOOKUP(C183,'SKU Price List'!$A$2:$E$27,5,FALSE)</f>
        <v>756</v>
      </c>
      <c r="F183" s="17">
        <f t="shared" si="12"/>
        <v>4536</v>
      </c>
      <c r="G183">
        <f>VLOOKUP(C183,'SKU Price List'!$A$2:$E$27,3,0)</f>
        <v>720</v>
      </c>
      <c r="H183">
        <f t="shared" si="10"/>
        <v>4320</v>
      </c>
      <c r="I183" s="17">
        <f t="shared" si="11"/>
        <v>216</v>
      </c>
      <c r="J183">
        <v>7</v>
      </c>
      <c r="K183" s="51"/>
    </row>
    <row r="184" spans="1:11" x14ac:dyDescent="0.45">
      <c r="A184" s="2">
        <v>45242</v>
      </c>
      <c r="B184" t="s">
        <v>56</v>
      </c>
      <c r="C184" t="s">
        <v>23</v>
      </c>
      <c r="D184">
        <v>9</v>
      </c>
      <c r="E184" s="17">
        <f>VLOOKUP(C184,'SKU Price List'!$A$2:$E$27,5,FALSE)</f>
        <v>461.15999999999997</v>
      </c>
      <c r="F184" s="17">
        <f t="shared" si="12"/>
        <v>4150.4399999999996</v>
      </c>
      <c r="G184">
        <f>VLOOKUP(C184,'SKU Price List'!$A$2:$E$27,3,0)</f>
        <v>439.2</v>
      </c>
      <c r="H184">
        <f t="shared" si="10"/>
        <v>3952.7999999999997</v>
      </c>
      <c r="I184" s="17">
        <f t="shared" si="11"/>
        <v>197.63999999999987</v>
      </c>
      <c r="J184">
        <v>7</v>
      </c>
      <c r="K184" s="51"/>
    </row>
    <row r="185" spans="1:11" x14ac:dyDescent="0.45">
      <c r="A185" s="2">
        <v>45242</v>
      </c>
      <c r="B185" t="s">
        <v>56</v>
      </c>
      <c r="C185" t="s">
        <v>7</v>
      </c>
      <c r="D185">
        <v>5</v>
      </c>
      <c r="E185" s="17">
        <f>VLOOKUP(C185,'SKU Price List'!$A$2:$E$27,5,FALSE)</f>
        <v>554.4</v>
      </c>
      <c r="F185" s="17">
        <f t="shared" si="12"/>
        <v>2772</v>
      </c>
      <c r="G185">
        <f>VLOOKUP(C185,'SKU Price List'!$A$2:$E$27,3,0)</f>
        <v>528</v>
      </c>
      <c r="H185">
        <f t="shared" si="10"/>
        <v>2640</v>
      </c>
      <c r="I185" s="17">
        <f t="shared" si="11"/>
        <v>132</v>
      </c>
      <c r="J185">
        <v>7</v>
      </c>
      <c r="K185" s="51"/>
    </row>
    <row r="186" spans="1:11" x14ac:dyDescent="0.45">
      <c r="A186" s="2">
        <v>45242</v>
      </c>
      <c r="B186" t="s">
        <v>56</v>
      </c>
      <c r="C186" t="s">
        <v>4</v>
      </c>
      <c r="D186">
        <v>10</v>
      </c>
      <c r="E186" s="17">
        <f>VLOOKUP(C186,'SKU Price List'!$A$2:$E$27,5,FALSE)</f>
        <v>415.79999999999995</v>
      </c>
      <c r="F186" s="17">
        <f t="shared" si="12"/>
        <v>4158</v>
      </c>
      <c r="G186">
        <f>VLOOKUP(C186,'SKU Price List'!$A$2:$E$27,3,0)</f>
        <v>396</v>
      </c>
      <c r="H186">
        <f t="shared" si="10"/>
        <v>3960</v>
      </c>
      <c r="I186" s="17">
        <f t="shared" si="11"/>
        <v>198</v>
      </c>
      <c r="J186">
        <v>7</v>
      </c>
      <c r="K186" s="51"/>
    </row>
    <row r="187" spans="1:11" x14ac:dyDescent="0.45">
      <c r="A187" s="2">
        <v>45242</v>
      </c>
      <c r="B187" t="s">
        <v>56</v>
      </c>
      <c r="C187" t="s">
        <v>17</v>
      </c>
      <c r="D187">
        <v>5</v>
      </c>
      <c r="E187" s="17">
        <f>VLOOKUP(C187,'SKU Price List'!$A$2:$E$27,5,FALSE)</f>
        <v>1236.48</v>
      </c>
      <c r="F187" s="17">
        <f t="shared" si="12"/>
        <v>6182.4</v>
      </c>
      <c r="G187">
        <f>VLOOKUP(C187,'SKU Price List'!$A$2:$E$27,3,0)</f>
        <v>1177.5999999999999</v>
      </c>
      <c r="H187">
        <f t="shared" si="10"/>
        <v>5888</v>
      </c>
      <c r="I187" s="17">
        <f t="shared" si="11"/>
        <v>294.39999999999964</v>
      </c>
      <c r="J187">
        <v>7</v>
      </c>
      <c r="K187" s="51"/>
    </row>
    <row r="188" spans="1:11" x14ac:dyDescent="0.45">
      <c r="A188" s="2">
        <v>45243</v>
      </c>
      <c r="B188" t="s">
        <v>43</v>
      </c>
      <c r="C188" t="s">
        <v>27</v>
      </c>
      <c r="D188">
        <v>15</v>
      </c>
      <c r="E188" s="17">
        <f>VLOOKUP(C188,'SKU Price List'!$A$2:$E$27,5,FALSE)</f>
        <v>819.83999999999992</v>
      </c>
      <c r="F188" s="17">
        <f t="shared" si="12"/>
        <v>12297.599999999999</v>
      </c>
      <c r="G188">
        <f>VLOOKUP(C188,'SKU Price List'!$A$2:$E$27,3,0)</f>
        <v>780.8</v>
      </c>
      <c r="H188">
        <f t="shared" si="10"/>
        <v>11712</v>
      </c>
      <c r="I188" s="17">
        <f t="shared" si="11"/>
        <v>585.59999999999854</v>
      </c>
      <c r="J188">
        <v>8</v>
      </c>
      <c r="K188" s="51"/>
    </row>
    <row r="189" spans="1:11" x14ac:dyDescent="0.45">
      <c r="A189" s="2">
        <v>45243</v>
      </c>
      <c r="B189" t="s">
        <v>43</v>
      </c>
      <c r="C189" t="s">
        <v>24</v>
      </c>
      <c r="D189">
        <v>15</v>
      </c>
      <c r="E189" s="17">
        <f>VLOOKUP(C189,'SKU Price List'!$A$2:$E$27,5,FALSE)</f>
        <v>614.87999999999988</v>
      </c>
      <c r="F189" s="17">
        <f t="shared" si="12"/>
        <v>9223.1999999999989</v>
      </c>
      <c r="G189">
        <f>VLOOKUP(C189,'SKU Price List'!$A$2:$E$27,3,0)</f>
        <v>585.59999999999991</v>
      </c>
      <c r="H189">
        <f t="shared" si="10"/>
        <v>8783.9999999999982</v>
      </c>
      <c r="I189" s="17">
        <f t="shared" si="11"/>
        <v>439.20000000000073</v>
      </c>
      <c r="J189">
        <v>8</v>
      </c>
      <c r="K189" s="51"/>
    </row>
    <row r="190" spans="1:11" x14ac:dyDescent="0.45">
      <c r="A190" s="2">
        <v>45243</v>
      </c>
      <c r="B190" t="s">
        <v>43</v>
      </c>
      <c r="C190" t="s">
        <v>8</v>
      </c>
      <c r="D190">
        <v>4</v>
      </c>
      <c r="E190" s="17">
        <f>VLOOKUP(C190,'SKU Price List'!$A$2:$E$27,5,FALSE)</f>
        <v>567</v>
      </c>
      <c r="F190" s="17">
        <f t="shared" si="12"/>
        <v>2268</v>
      </c>
      <c r="G190">
        <f>VLOOKUP(C190,'SKU Price List'!$A$2:$E$27,3,0)</f>
        <v>540</v>
      </c>
      <c r="H190">
        <f t="shared" si="10"/>
        <v>2160</v>
      </c>
      <c r="I190" s="17">
        <f t="shared" si="11"/>
        <v>108</v>
      </c>
      <c r="J190">
        <v>8</v>
      </c>
      <c r="K190" s="51"/>
    </row>
    <row r="191" spans="1:11" x14ac:dyDescent="0.45">
      <c r="A191" s="2">
        <v>45243</v>
      </c>
      <c r="B191" t="s">
        <v>43</v>
      </c>
      <c r="C191" t="s">
        <v>4</v>
      </c>
      <c r="D191">
        <v>12</v>
      </c>
      <c r="E191" s="17">
        <f>VLOOKUP(C191,'SKU Price List'!$A$2:$E$27,5,FALSE)</f>
        <v>415.79999999999995</v>
      </c>
      <c r="F191" s="17">
        <f t="shared" si="12"/>
        <v>4989.5999999999995</v>
      </c>
      <c r="G191">
        <f>VLOOKUP(C191,'SKU Price List'!$A$2:$E$27,3,0)</f>
        <v>396</v>
      </c>
      <c r="H191">
        <f t="shared" si="10"/>
        <v>4752</v>
      </c>
      <c r="I191" s="17">
        <f t="shared" si="11"/>
        <v>237.59999999999945</v>
      </c>
      <c r="J191">
        <v>8</v>
      </c>
      <c r="K191" s="51"/>
    </row>
    <row r="192" spans="1:11" x14ac:dyDescent="0.45">
      <c r="A192" s="2">
        <v>45244</v>
      </c>
      <c r="B192" t="s">
        <v>44</v>
      </c>
      <c r="C192" t="s">
        <v>27</v>
      </c>
      <c r="D192">
        <v>20</v>
      </c>
      <c r="E192" s="17">
        <f>VLOOKUP(C192,'SKU Price List'!$A$2:$E$27,5,FALSE)</f>
        <v>819.83999999999992</v>
      </c>
      <c r="F192" s="17">
        <f t="shared" si="12"/>
        <v>16396.8</v>
      </c>
      <c r="G192">
        <f>VLOOKUP(C192,'SKU Price List'!$A$2:$E$27,3,0)</f>
        <v>780.8</v>
      </c>
      <c r="H192">
        <f t="shared" si="10"/>
        <v>15616</v>
      </c>
      <c r="I192" s="17">
        <f t="shared" si="11"/>
        <v>780.79999999999927</v>
      </c>
      <c r="J192">
        <v>8</v>
      </c>
      <c r="K192" s="51"/>
    </row>
    <row r="193" spans="1:11" x14ac:dyDescent="0.45">
      <c r="A193" s="2">
        <v>45244</v>
      </c>
      <c r="B193" t="s">
        <v>44</v>
      </c>
      <c r="C193" t="s">
        <v>7</v>
      </c>
      <c r="D193">
        <v>3</v>
      </c>
      <c r="E193" s="17">
        <f>VLOOKUP(C193,'SKU Price List'!$A$2:$E$27,5,FALSE)</f>
        <v>554.4</v>
      </c>
      <c r="F193" s="17">
        <f t="shared" si="12"/>
        <v>1663.1999999999998</v>
      </c>
      <c r="G193">
        <f>VLOOKUP(C193,'SKU Price List'!$A$2:$E$27,3,0)</f>
        <v>528</v>
      </c>
      <c r="H193">
        <f t="shared" si="10"/>
        <v>1584</v>
      </c>
      <c r="I193" s="17">
        <f t="shared" si="11"/>
        <v>79.199999999999818</v>
      </c>
      <c r="J193">
        <v>8</v>
      </c>
      <c r="K193" s="51"/>
    </row>
    <row r="194" spans="1:11" x14ac:dyDescent="0.45">
      <c r="A194" s="2">
        <v>45245</v>
      </c>
      <c r="B194" t="s">
        <v>50</v>
      </c>
      <c r="C194" t="s">
        <v>27</v>
      </c>
      <c r="D194">
        <v>10</v>
      </c>
      <c r="E194" s="17">
        <f>VLOOKUP(C194,'SKU Price List'!$A$2:$E$27,5,FALSE)</f>
        <v>819.83999999999992</v>
      </c>
      <c r="F194" s="17">
        <f t="shared" si="12"/>
        <v>8198.4</v>
      </c>
      <c r="G194">
        <f>VLOOKUP(C194,'SKU Price List'!$A$2:$E$27,3,0)</f>
        <v>780.8</v>
      </c>
      <c r="H194">
        <f t="shared" ref="H194:H257" si="13">G194*D194</f>
        <v>7808</v>
      </c>
      <c r="I194" s="17">
        <f t="shared" ref="I194:I257" si="14">F194-H194</f>
        <v>390.39999999999964</v>
      </c>
      <c r="J194">
        <v>8</v>
      </c>
      <c r="K194" s="51"/>
    </row>
    <row r="195" spans="1:11" x14ac:dyDescent="0.45">
      <c r="A195" s="2">
        <v>45245</v>
      </c>
      <c r="B195" t="s">
        <v>50</v>
      </c>
      <c r="C195" t="s">
        <v>23</v>
      </c>
      <c r="D195">
        <v>10</v>
      </c>
      <c r="E195" s="17">
        <f>VLOOKUP(C195,'SKU Price List'!$A$2:$E$27,5,FALSE)</f>
        <v>461.15999999999997</v>
      </c>
      <c r="F195" s="17">
        <f t="shared" si="12"/>
        <v>4611.5999999999995</v>
      </c>
      <c r="G195">
        <f>VLOOKUP(C195,'SKU Price List'!$A$2:$E$27,3,0)</f>
        <v>439.2</v>
      </c>
      <c r="H195">
        <f t="shared" si="13"/>
        <v>4392</v>
      </c>
      <c r="I195" s="17">
        <f t="shared" si="14"/>
        <v>219.59999999999945</v>
      </c>
      <c r="J195">
        <v>8</v>
      </c>
      <c r="K195" s="51"/>
    </row>
    <row r="196" spans="1:11" x14ac:dyDescent="0.45">
      <c r="A196" s="2">
        <v>45245</v>
      </c>
      <c r="B196" t="s">
        <v>37</v>
      </c>
      <c r="C196" t="s">
        <v>14</v>
      </c>
      <c r="D196">
        <v>40</v>
      </c>
      <c r="E196" s="17">
        <f>VLOOKUP(C196,'SKU Price List'!$A$2:$E$27,5,FALSE)</f>
        <v>927.36</v>
      </c>
      <c r="F196" s="17">
        <f t="shared" si="12"/>
        <v>37094.400000000001</v>
      </c>
      <c r="G196">
        <f>VLOOKUP(C196,'SKU Price List'!$A$2:$E$27,3,0)</f>
        <v>883.19999999999993</v>
      </c>
      <c r="H196">
        <f t="shared" si="13"/>
        <v>35328</v>
      </c>
      <c r="I196" s="17">
        <f t="shared" si="14"/>
        <v>1766.4000000000015</v>
      </c>
      <c r="J196">
        <v>8</v>
      </c>
      <c r="K196" s="51"/>
    </row>
    <row r="197" spans="1:11" x14ac:dyDescent="0.45">
      <c r="A197" s="2">
        <v>45245</v>
      </c>
      <c r="B197" t="s">
        <v>34</v>
      </c>
      <c r="C197" t="s">
        <v>17</v>
      </c>
      <c r="D197">
        <v>8</v>
      </c>
      <c r="E197" s="17">
        <f>VLOOKUP(C197,'SKU Price List'!$A$2:$E$27,5,FALSE)</f>
        <v>1236.48</v>
      </c>
      <c r="F197" s="17">
        <f t="shared" si="12"/>
        <v>9891.84</v>
      </c>
      <c r="G197">
        <f>VLOOKUP(C197,'SKU Price List'!$A$2:$E$27,3,0)</f>
        <v>1177.5999999999999</v>
      </c>
      <c r="H197">
        <f t="shared" si="13"/>
        <v>9420.7999999999993</v>
      </c>
      <c r="I197" s="17">
        <f t="shared" si="14"/>
        <v>471.04000000000087</v>
      </c>
      <c r="J197">
        <v>8</v>
      </c>
      <c r="K197" s="51"/>
    </row>
    <row r="198" spans="1:11" x14ac:dyDescent="0.45">
      <c r="A198" s="2">
        <v>45245</v>
      </c>
      <c r="B198" t="s">
        <v>34</v>
      </c>
      <c r="C198" t="s">
        <v>13</v>
      </c>
      <c r="D198">
        <v>10</v>
      </c>
      <c r="E198" s="17">
        <f>VLOOKUP(C198,'SKU Price List'!$A$2:$E$27,5,FALSE)</f>
        <v>695.52</v>
      </c>
      <c r="F198" s="17">
        <f t="shared" si="12"/>
        <v>6955.2</v>
      </c>
      <c r="G198">
        <f>VLOOKUP(C198,'SKU Price List'!$A$2:$E$27,3,0)</f>
        <v>662.4</v>
      </c>
      <c r="H198">
        <f t="shared" si="13"/>
        <v>6624</v>
      </c>
      <c r="I198" s="17">
        <f t="shared" si="14"/>
        <v>331.19999999999982</v>
      </c>
      <c r="J198">
        <v>8</v>
      </c>
      <c r="K198" s="51"/>
    </row>
    <row r="199" spans="1:11" x14ac:dyDescent="0.45">
      <c r="A199" s="2">
        <v>45245</v>
      </c>
      <c r="B199" t="s">
        <v>34</v>
      </c>
      <c r="C199" t="s">
        <v>24</v>
      </c>
      <c r="D199">
        <v>4</v>
      </c>
      <c r="E199" s="17">
        <f>VLOOKUP(C199,'SKU Price List'!$A$2:$E$27,5,FALSE)</f>
        <v>614.87999999999988</v>
      </c>
      <c r="F199" s="17">
        <f t="shared" si="12"/>
        <v>2459.5199999999995</v>
      </c>
      <c r="G199">
        <f>VLOOKUP(C199,'SKU Price List'!$A$2:$E$27,3,0)</f>
        <v>585.59999999999991</v>
      </c>
      <c r="H199">
        <f t="shared" si="13"/>
        <v>2342.3999999999996</v>
      </c>
      <c r="I199" s="17">
        <f t="shared" si="14"/>
        <v>117.11999999999989</v>
      </c>
      <c r="J199">
        <v>8</v>
      </c>
      <c r="K199" s="51"/>
    </row>
    <row r="200" spans="1:11" x14ac:dyDescent="0.45">
      <c r="A200" s="2">
        <v>45245</v>
      </c>
      <c r="B200" t="s">
        <v>34</v>
      </c>
      <c r="C200" t="s">
        <v>23</v>
      </c>
      <c r="D200">
        <v>4</v>
      </c>
      <c r="E200" s="17">
        <f>VLOOKUP(C200,'SKU Price List'!$A$2:$E$27,5,FALSE)</f>
        <v>461.15999999999997</v>
      </c>
      <c r="F200" s="17">
        <f t="shared" si="12"/>
        <v>1844.6399999999999</v>
      </c>
      <c r="G200">
        <f>VLOOKUP(C200,'SKU Price List'!$A$2:$E$27,3,0)</f>
        <v>439.2</v>
      </c>
      <c r="H200">
        <f t="shared" si="13"/>
        <v>1756.8</v>
      </c>
      <c r="I200" s="17">
        <f t="shared" si="14"/>
        <v>87.839999999999918</v>
      </c>
      <c r="J200">
        <v>8</v>
      </c>
      <c r="K200" s="51"/>
    </row>
    <row r="201" spans="1:11" x14ac:dyDescent="0.45">
      <c r="A201" s="2">
        <v>45245</v>
      </c>
      <c r="B201" t="s">
        <v>34</v>
      </c>
      <c r="C201" t="s">
        <v>4</v>
      </c>
      <c r="D201">
        <v>4</v>
      </c>
      <c r="E201" s="17">
        <f>VLOOKUP(C201,'SKU Price List'!$A$2:$E$27,5,FALSE)</f>
        <v>415.79999999999995</v>
      </c>
      <c r="F201" s="17">
        <f t="shared" si="12"/>
        <v>1663.1999999999998</v>
      </c>
      <c r="G201">
        <f>VLOOKUP(C201,'SKU Price List'!$A$2:$E$27,3,0)</f>
        <v>396</v>
      </c>
      <c r="H201">
        <f t="shared" si="13"/>
        <v>1584</v>
      </c>
      <c r="I201" s="17">
        <f t="shared" si="14"/>
        <v>79.199999999999818</v>
      </c>
      <c r="J201">
        <v>8</v>
      </c>
      <c r="K201" s="51"/>
    </row>
    <row r="202" spans="1:11" x14ac:dyDescent="0.45">
      <c r="A202" s="2">
        <v>45245</v>
      </c>
      <c r="B202" t="s">
        <v>34</v>
      </c>
      <c r="C202" t="s">
        <v>3</v>
      </c>
      <c r="D202">
        <v>4</v>
      </c>
      <c r="E202" s="17">
        <f>VLOOKUP(C202,'SKU Price List'!$A$2:$E$27,5,FALSE)</f>
        <v>311.84999999999997</v>
      </c>
      <c r="F202" s="17">
        <f t="shared" si="12"/>
        <v>1247.3999999999999</v>
      </c>
      <c r="G202">
        <f>VLOOKUP(C202,'SKU Price List'!$A$2:$E$27,3,0)</f>
        <v>297</v>
      </c>
      <c r="H202">
        <f t="shared" si="13"/>
        <v>1188</v>
      </c>
      <c r="I202" s="17">
        <f t="shared" si="14"/>
        <v>59.399999999999864</v>
      </c>
      <c r="J202">
        <v>8</v>
      </c>
      <c r="K202" s="51"/>
    </row>
    <row r="203" spans="1:11" x14ac:dyDescent="0.45">
      <c r="A203" s="2">
        <v>45245</v>
      </c>
      <c r="B203" t="s">
        <v>56</v>
      </c>
      <c r="C203" t="s">
        <v>11</v>
      </c>
      <c r="D203">
        <v>5</v>
      </c>
      <c r="E203" s="17">
        <f>VLOOKUP(C203,'SKU Price List'!$A$2:$E$27,5,FALSE)</f>
        <v>882</v>
      </c>
      <c r="F203" s="17">
        <f t="shared" si="12"/>
        <v>4410</v>
      </c>
      <c r="G203">
        <f>VLOOKUP(C203,'SKU Price List'!$A$2:$E$27,3,0)</f>
        <v>840</v>
      </c>
      <c r="H203">
        <f t="shared" si="13"/>
        <v>4200</v>
      </c>
      <c r="I203" s="17">
        <f t="shared" si="14"/>
        <v>210</v>
      </c>
      <c r="J203">
        <v>8</v>
      </c>
      <c r="K203" s="51"/>
    </row>
    <row r="204" spans="1:11" x14ac:dyDescent="0.45">
      <c r="A204" s="2">
        <v>45245</v>
      </c>
      <c r="B204" t="s">
        <v>56</v>
      </c>
      <c r="C204" t="s">
        <v>7</v>
      </c>
      <c r="D204">
        <v>10</v>
      </c>
      <c r="E204" s="17">
        <f>VLOOKUP(C204,'SKU Price List'!$A$2:$E$27,5,FALSE)</f>
        <v>554.4</v>
      </c>
      <c r="F204" s="17">
        <f t="shared" si="12"/>
        <v>5544</v>
      </c>
      <c r="G204">
        <f>VLOOKUP(C204,'SKU Price List'!$A$2:$E$27,3,0)</f>
        <v>528</v>
      </c>
      <c r="H204">
        <f t="shared" si="13"/>
        <v>5280</v>
      </c>
      <c r="I204" s="17">
        <f t="shared" si="14"/>
        <v>264</v>
      </c>
      <c r="J204">
        <v>8</v>
      </c>
      <c r="K204" s="51"/>
    </row>
    <row r="205" spans="1:11" x14ac:dyDescent="0.45">
      <c r="A205" s="2">
        <v>45246</v>
      </c>
      <c r="B205" t="s">
        <v>51</v>
      </c>
      <c r="C205" t="s">
        <v>13</v>
      </c>
      <c r="D205">
        <v>6</v>
      </c>
      <c r="E205" s="17">
        <f>VLOOKUP(C205,'SKU Price List'!$A$2:$E$27,5,FALSE)</f>
        <v>695.52</v>
      </c>
      <c r="F205" s="17">
        <f t="shared" si="12"/>
        <v>4173.12</v>
      </c>
      <c r="G205">
        <f>VLOOKUP(C205,'SKU Price List'!$A$2:$E$27,3,0)</f>
        <v>662.4</v>
      </c>
      <c r="H205">
        <f t="shared" si="13"/>
        <v>3974.3999999999996</v>
      </c>
      <c r="I205" s="17">
        <f t="shared" si="14"/>
        <v>198.72000000000025</v>
      </c>
      <c r="J205">
        <v>8</v>
      </c>
      <c r="K205" s="51"/>
    </row>
    <row r="206" spans="1:11" x14ac:dyDescent="0.45">
      <c r="A206" s="2">
        <v>45246</v>
      </c>
      <c r="B206" t="s">
        <v>51</v>
      </c>
      <c r="C206" t="s">
        <v>10</v>
      </c>
      <c r="D206">
        <v>1</v>
      </c>
      <c r="E206" s="17">
        <f>VLOOKUP(C206,'SKU Price List'!$A$2:$E$27,5,FALSE)</f>
        <v>661.5</v>
      </c>
      <c r="F206" s="17">
        <f t="shared" si="12"/>
        <v>661.5</v>
      </c>
      <c r="G206">
        <f>VLOOKUP(C206,'SKU Price List'!$A$2:$E$27,3,0)</f>
        <v>630</v>
      </c>
      <c r="H206">
        <f t="shared" si="13"/>
        <v>630</v>
      </c>
      <c r="I206" s="17">
        <f t="shared" si="14"/>
        <v>31.5</v>
      </c>
      <c r="J206">
        <v>8</v>
      </c>
      <c r="K206" s="51"/>
    </row>
    <row r="207" spans="1:11" x14ac:dyDescent="0.45">
      <c r="A207" s="2">
        <v>45246</v>
      </c>
      <c r="B207" t="s">
        <v>51</v>
      </c>
      <c r="C207" t="s">
        <v>11</v>
      </c>
      <c r="D207">
        <v>5</v>
      </c>
      <c r="E207" s="17">
        <f>VLOOKUP(C207,'SKU Price List'!$A$2:$E$27,5,FALSE)</f>
        <v>882</v>
      </c>
      <c r="F207" s="17">
        <f t="shared" si="12"/>
        <v>4410</v>
      </c>
      <c r="G207">
        <f>VLOOKUP(C207,'SKU Price List'!$A$2:$E$27,3,0)</f>
        <v>840</v>
      </c>
      <c r="H207">
        <f t="shared" si="13"/>
        <v>4200</v>
      </c>
      <c r="I207" s="17">
        <f t="shared" si="14"/>
        <v>210</v>
      </c>
      <c r="J207">
        <v>8</v>
      </c>
      <c r="K207" s="51"/>
    </row>
    <row r="208" spans="1:11" x14ac:dyDescent="0.45">
      <c r="A208" s="2">
        <v>45246</v>
      </c>
      <c r="B208" t="s">
        <v>51</v>
      </c>
      <c r="C208" t="s">
        <v>9</v>
      </c>
      <c r="D208">
        <v>12</v>
      </c>
      <c r="E208" s="17">
        <f>VLOOKUP(C208,'SKU Price List'!$A$2:$E$27,5,FALSE)</f>
        <v>756</v>
      </c>
      <c r="F208" s="17">
        <f t="shared" si="12"/>
        <v>9072</v>
      </c>
      <c r="G208">
        <f>VLOOKUP(C208,'SKU Price List'!$A$2:$E$27,3,0)</f>
        <v>720</v>
      </c>
      <c r="H208">
        <f t="shared" si="13"/>
        <v>8640</v>
      </c>
      <c r="I208" s="17">
        <f t="shared" si="14"/>
        <v>432</v>
      </c>
      <c r="J208">
        <v>8</v>
      </c>
      <c r="K208" s="51"/>
    </row>
    <row r="209" spans="1:11" x14ac:dyDescent="0.45">
      <c r="A209" s="2">
        <v>45246</v>
      </c>
      <c r="B209" t="s">
        <v>51</v>
      </c>
      <c r="C209" t="s">
        <v>8</v>
      </c>
      <c r="D209">
        <v>12</v>
      </c>
      <c r="E209" s="17">
        <f>VLOOKUP(C209,'SKU Price List'!$A$2:$E$27,5,FALSE)</f>
        <v>567</v>
      </c>
      <c r="F209" s="17">
        <f t="shared" si="12"/>
        <v>6804</v>
      </c>
      <c r="G209">
        <f>VLOOKUP(C209,'SKU Price List'!$A$2:$E$27,3,0)</f>
        <v>540</v>
      </c>
      <c r="H209">
        <f t="shared" si="13"/>
        <v>6480</v>
      </c>
      <c r="I209" s="17">
        <f t="shared" si="14"/>
        <v>324</v>
      </c>
      <c r="J209">
        <v>8</v>
      </c>
      <c r="K209" s="51"/>
    </row>
    <row r="210" spans="1:11" x14ac:dyDescent="0.45">
      <c r="A210" s="2">
        <v>45246</v>
      </c>
      <c r="B210" t="s">
        <v>51</v>
      </c>
      <c r="C210" t="s">
        <v>23</v>
      </c>
      <c r="D210">
        <v>12</v>
      </c>
      <c r="E210" s="17">
        <f>VLOOKUP(C210,'SKU Price List'!$A$2:$E$27,5,FALSE)</f>
        <v>461.15999999999997</v>
      </c>
      <c r="F210" s="17">
        <f t="shared" si="12"/>
        <v>5533.92</v>
      </c>
      <c r="G210">
        <f>VLOOKUP(C210,'SKU Price List'!$A$2:$E$27,3,0)</f>
        <v>439.2</v>
      </c>
      <c r="H210">
        <f t="shared" si="13"/>
        <v>5270.4</v>
      </c>
      <c r="I210" s="17">
        <f t="shared" si="14"/>
        <v>263.52000000000044</v>
      </c>
      <c r="J210">
        <v>8</v>
      </c>
      <c r="K210" s="51"/>
    </row>
    <row r="211" spans="1:11" x14ac:dyDescent="0.45">
      <c r="A211" s="2">
        <v>45246</v>
      </c>
      <c r="B211" t="s">
        <v>51</v>
      </c>
      <c r="C211" t="s">
        <v>3</v>
      </c>
      <c r="D211">
        <v>12</v>
      </c>
      <c r="E211" s="17">
        <f>VLOOKUP(C211,'SKU Price List'!$A$2:$E$27,5,FALSE)</f>
        <v>311.84999999999997</v>
      </c>
      <c r="F211" s="17">
        <f t="shared" si="12"/>
        <v>3742.2</v>
      </c>
      <c r="G211">
        <f>VLOOKUP(C211,'SKU Price List'!$A$2:$E$27,3,0)</f>
        <v>297</v>
      </c>
      <c r="H211">
        <f t="shared" si="13"/>
        <v>3564</v>
      </c>
      <c r="I211" s="17">
        <f t="shared" si="14"/>
        <v>178.19999999999982</v>
      </c>
      <c r="J211">
        <v>8</v>
      </c>
      <c r="K211" s="51"/>
    </row>
    <row r="212" spans="1:11" x14ac:dyDescent="0.45">
      <c r="A212" s="2">
        <v>45247</v>
      </c>
      <c r="B212" t="s">
        <v>45</v>
      </c>
      <c r="C212" t="s">
        <v>17</v>
      </c>
      <c r="D212">
        <v>25</v>
      </c>
      <c r="E212" s="17">
        <f>VLOOKUP(C212,'SKU Price List'!$A$2:$E$27,5,FALSE)</f>
        <v>1236.48</v>
      </c>
      <c r="F212" s="17">
        <f t="shared" si="12"/>
        <v>30912</v>
      </c>
      <c r="G212">
        <f>VLOOKUP(C212,'SKU Price List'!$A$2:$E$27,3,0)</f>
        <v>1177.5999999999999</v>
      </c>
      <c r="H212">
        <f t="shared" si="13"/>
        <v>29439.999999999996</v>
      </c>
      <c r="I212" s="17">
        <f t="shared" si="14"/>
        <v>1472.0000000000036</v>
      </c>
      <c r="J212">
        <v>8</v>
      </c>
      <c r="K212" s="51"/>
    </row>
    <row r="213" spans="1:11" x14ac:dyDescent="0.45">
      <c r="A213" s="2">
        <v>45247</v>
      </c>
      <c r="B213" t="s">
        <v>45</v>
      </c>
      <c r="C213" t="s">
        <v>18</v>
      </c>
      <c r="D213">
        <v>10</v>
      </c>
      <c r="E213" s="17">
        <f>VLOOKUP(C213,'SKU Price List'!$A$2:$E$27,5,FALSE)</f>
        <v>1478.4</v>
      </c>
      <c r="F213" s="17">
        <f t="shared" si="12"/>
        <v>14784</v>
      </c>
      <c r="G213">
        <f>VLOOKUP(C213,'SKU Price List'!$A$2:$E$27,3,0)</f>
        <v>1408</v>
      </c>
      <c r="H213">
        <f t="shared" si="13"/>
        <v>14080</v>
      </c>
      <c r="I213" s="17">
        <f t="shared" si="14"/>
        <v>704</v>
      </c>
      <c r="J213">
        <v>8</v>
      </c>
      <c r="K213" s="51"/>
    </row>
    <row r="214" spans="1:11" x14ac:dyDescent="0.45">
      <c r="A214" s="2">
        <v>45247</v>
      </c>
      <c r="B214" t="s">
        <v>45</v>
      </c>
      <c r="C214" t="s">
        <v>20</v>
      </c>
      <c r="D214">
        <v>5</v>
      </c>
      <c r="E214" s="17">
        <f>VLOOKUP(C214,'SKU Price List'!$A$2:$E$27,5,FALSE)</f>
        <v>1108.8000000000002</v>
      </c>
      <c r="F214" s="17">
        <f t="shared" si="12"/>
        <v>5544.0000000000009</v>
      </c>
      <c r="G214">
        <f>VLOOKUP(C214,'SKU Price List'!$A$2:$E$27,3,0)</f>
        <v>1056</v>
      </c>
      <c r="H214">
        <f t="shared" si="13"/>
        <v>5280</v>
      </c>
      <c r="I214" s="17">
        <f t="shared" si="14"/>
        <v>264.00000000000091</v>
      </c>
      <c r="J214">
        <v>8</v>
      </c>
      <c r="K214" s="51"/>
    </row>
    <row r="215" spans="1:11" x14ac:dyDescent="0.45">
      <c r="A215" s="2">
        <v>45247</v>
      </c>
      <c r="B215" t="s">
        <v>45</v>
      </c>
      <c r="C215" t="s">
        <v>26</v>
      </c>
      <c r="D215">
        <v>6</v>
      </c>
      <c r="E215" s="17">
        <f>VLOOKUP(C215,'SKU Price List'!$A$2:$E$27,5,FALSE)</f>
        <v>717.3599999999999</v>
      </c>
      <c r="F215" s="17">
        <f t="shared" ref="F215:F225" si="15">E215*D215</f>
        <v>4304.16</v>
      </c>
      <c r="G215">
        <f>VLOOKUP(C215,'SKU Price List'!$A$2:$E$27,3,0)</f>
        <v>683.19999999999993</v>
      </c>
      <c r="H215">
        <f t="shared" si="13"/>
        <v>4099.2</v>
      </c>
      <c r="I215" s="17">
        <f t="shared" si="14"/>
        <v>204.96000000000004</v>
      </c>
      <c r="J215">
        <v>8</v>
      </c>
      <c r="K215" s="51"/>
    </row>
    <row r="216" spans="1:11" x14ac:dyDescent="0.45">
      <c r="A216" s="2">
        <v>45247</v>
      </c>
      <c r="B216" t="s">
        <v>45</v>
      </c>
      <c r="C216" t="s">
        <v>17</v>
      </c>
      <c r="D216">
        <v>5</v>
      </c>
      <c r="E216" s="17">
        <f>VLOOKUP(C216,'SKU Price List'!$A$2:$E$27,5,FALSE)</f>
        <v>1236.48</v>
      </c>
      <c r="F216" s="17">
        <f t="shared" si="15"/>
        <v>6182.4</v>
      </c>
      <c r="G216">
        <f>VLOOKUP(C216,'SKU Price List'!$A$2:$E$27,3,0)</f>
        <v>1177.5999999999999</v>
      </c>
      <c r="H216">
        <f t="shared" si="13"/>
        <v>5888</v>
      </c>
      <c r="I216" s="17">
        <f t="shared" si="14"/>
        <v>294.39999999999964</v>
      </c>
      <c r="J216">
        <v>8</v>
      </c>
      <c r="K216" s="51"/>
    </row>
    <row r="217" spans="1:11" x14ac:dyDescent="0.45">
      <c r="A217" s="2">
        <v>45247</v>
      </c>
      <c r="B217" t="s">
        <v>45</v>
      </c>
      <c r="C217" t="s">
        <v>12</v>
      </c>
      <c r="D217">
        <v>10</v>
      </c>
      <c r="E217" s="17">
        <f>VLOOKUP(C217,'SKU Price List'!$A$2:$E$27,5,FALSE)</f>
        <v>1008</v>
      </c>
      <c r="F217" s="17">
        <f t="shared" si="15"/>
        <v>10080</v>
      </c>
      <c r="G217">
        <f>VLOOKUP(C217,'SKU Price List'!$A$2:$E$27,3,0)</f>
        <v>960</v>
      </c>
      <c r="H217">
        <f t="shared" si="13"/>
        <v>9600</v>
      </c>
      <c r="I217" s="17">
        <f t="shared" si="14"/>
        <v>480</v>
      </c>
      <c r="J217">
        <v>8</v>
      </c>
      <c r="K217" s="51"/>
    </row>
    <row r="218" spans="1:11" x14ac:dyDescent="0.45">
      <c r="A218" s="2">
        <v>45247</v>
      </c>
      <c r="B218" t="s">
        <v>45</v>
      </c>
      <c r="C218" t="s">
        <v>11</v>
      </c>
      <c r="D218">
        <v>10</v>
      </c>
      <c r="E218" s="17">
        <f>VLOOKUP(C218,'SKU Price List'!$A$2:$E$27,5,FALSE)</f>
        <v>882</v>
      </c>
      <c r="F218" s="17">
        <f t="shared" si="15"/>
        <v>8820</v>
      </c>
      <c r="G218">
        <f>VLOOKUP(C218,'SKU Price List'!$A$2:$E$27,3,0)</f>
        <v>840</v>
      </c>
      <c r="H218">
        <f t="shared" si="13"/>
        <v>8400</v>
      </c>
      <c r="I218" s="17">
        <f t="shared" si="14"/>
        <v>420</v>
      </c>
      <c r="J218">
        <v>8</v>
      </c>
      <c r="K218" s="51"/>
    </row>
    <row r="219" spans="1:11" x14ac:dyDescent="0.45">
      <c r="A219" s="2">
        <v>45247</v>
      </c>
      <c r="B219" t="s">
        <v>45</v>
      </c>
      <c r="C219" t="s">
        <v>25</v>
      </c>
      <c r="D219">
        <v>5</v>
      </c>
      <c r="E219" s="17">
        <f>VLOOKUP(C219,'SKU Price List'!$A$2:$E$27,5,FALSE)</f>
        <v>538.02</v>
      </c>
      <c r="F219" s="17">
        <f t="shared" si="15"/>
        <v>2690.1</v>
      </c>
      <c r="G219">
        <f>VLOOKUP(C219,'SKU Price List'!$A$2:$E$27,3,0)</f>
        <v>512.4</v>
      </c>
      <c r="H219">
        <f t="shared" si="13"/>
        <v>2562</v>
      </c>
      <c r="I219" s="17">
        <f t="shared" si="14"/>
        <v>128.09999999999991</v>
      </c>
      <c r="J219">
        <v>8</v>
      </c>
      <c r="K219" s="51"/>
    </row>
    <row r="220" spans="1:11" x14ac:dyDescent="0.45">
      <c r="A220" s="2">
        <v>45248</v>
      </c>
      <c r="B220" t="s">
        <v>44</v>
      </c>
      <c r="C220" t="s">
        <v>22</v>
      </c>
      <c r="D220">
        <v>3</v>
      </c>
      <c r="E220" s="17">
        <f>VLOOKUP(C220,'SKU Price List'!$A$2:$E$27,5,FALSE)</f>
        <v>1293.6000000000001</v>
      </c>
      <c r="F220" s="17">
        <f t="shared" si="15"/>
        <v>3880.8</v>
      </c>
      <c r="G220">
        <f>VLOOKUP(C220,'SKU Price List'!$A$2:$E$27,3,0)</f>
        <v>1232</v>
      </c>
      <c r="H220">
        <f t="shared" si="13"/>
        <v>3696</v>
      </c>
      <c r="I220" s="17">
        <f t="shared" si="14"/>
        <v>184.80000000000018</v>
      </c>
      <c r="J220">
        <v>8</v>
      </c>
      <c r="K220" s="51"/>
    </row>
    <row r="221" spans="1:11" x14ac:dyDescent="0.45">
      <c r="A221" s="2">
        <v>45248</v>
      </c>
      <c r="B221" t="s">
        <v>44</v>
      </c>
      <c r="C221" t="s">
        <v>21</v>
      </c>
      <c r="D221">
        <v>10</v>
      </c>
      <c r="E221" s="17">
        <f>VLOOKUP(C221,'SKU Price List'!$A$2:$E$27,5,FALSE)</f>
        <v>970.2</v>
      </c>
      <c r="F221" s="17">
        <f t="shared" si="15"/>
        <v>9702</v>
      </c>
      <c r="G221">
        <f>VLOOKUP(C221,'SKU Price List'!$A$2:$E$27,3,0)</f>
        <v>924</v>
      </c>
      <c r="H221">
        <f t="shared" si="13"/>
        <v>9240</v>
      </c>
      <c r="I221" s="17">
        <f t="shared" si="14"/>
        <v>462</v>
      </c>
      <c r="J221">
        <v>8</v>
      </c>
      <c r="K221" s="51"/>
    </row>
    <row r="222" spans="1:11" x14ac:dyDescent="0.45">
      <c r="A222" s="2">
        <v>45248</v>
      </c>
      <c r="B222" t="s">
        <v>44</v>
      </c>
      <c r="C222" t="s">
        <v>9</v>
      </c>
      <c r="D222">
        <v>25</v>
      </c>
      <c r="E222" s="17">
        <f>VLOOKUP(C222,'SKU Price List'!$A$2:$E$27,5,FALSE)</f>
        <v>756</v>
      </c>
      <c r="F222" s="17">
        <f t="shared" si="15"/>
        <v>18900</v>
      </c>
      <c r="G222">
        <f>VLOOKUP(C222,'SKU Price List'!$A$2:$E$27,3,0)</f>
        <v>720</v>
      </c>
      <c r="H222">
        <f t="shared" si="13"/>
        <v>18000</v>
      </c>
      <c r="I222" s="17">
        <f t="shared" si="14"/>
        <v>900</v>
      </c>
      <c r="J222">
        <v>8</v>
      </c>
      <c r="K222" s="51"/>
    </row>
    <row r="223" spans="1:11" x14ac:dyDescent="0.45">
      <c r="A223" s="2">
        <v>45248</v>
      </c>
      <c r="B223" t="s">
        <v>44</v>
      </c>
      <c r="C223" t="s">
        <v>8</v>
      </c>
      <c r="D223">
        <v>40</v>
      </c>
      <c r="E223" s="17">
        <f>VLOOKUP(C223,'SKU Price List'!$A$2:$E$27,5,FALSE)</f>
        <v>567</v>
      </c>
      <c r="F223" s="17">
        <f t="shared" si="15"/>
        <v>22680</v>
      </c>
      <c r="G223">
        <f>VLOOKUP(C223,'SKU Price List'!$A$2:$E$27,3,0)</f>
        <v>540</v>
      </c>
      <c r="H223">
        <f t="shared" si="13"/>
        <v>21600</v>
      </c>
      <c r="I223" s="17">
        <f t="shared" si="14"/>
        <v>1080</v>
      </c>
      <c r="J223">
        <v>8</v>
      </c>
      <c r="K223" s="51"/>
    </row>
    <row r="224" spans="1:11" x14ac:dyDescent="0.45">
      <c r="A224" s="2">
        <v>45248</v>
      </c>
      <c r="B224" t="s">
        <v>44</v>
      </c>
      <c r="C224" t="s">
        <v>24</v>
      </c>
      <c r="D224">
        <v>10</v>
      </c>
      <c r="E224" s="17">
        <f>VLOOKUP(C224,'SKU Price List'!$A$2:$E$27,5,FALSE)</f>
        <v>614.87999999999988</v>
      </c>
      <c r="F224" s="17">
        <f t="shared" si="15"/>
        <v>6148.7999999999993</v>
      </c>
      <c r="G224">
        <f>VLOOKUP(C224,'SKU Price List'!$A$2:$E$27,3,0)</f>
        <v>585.59999999999991</v>
      </c>
      <c r="H224">
        <f t="shared" si="13"/>
        <v>5855.9999999999991</v>
      </c>
      <c r="I224" s="17">
        <f t="shared" si="14"/>
        <v>292.80000000000018</v>
      </c>
      <c r="J224">
        <v>8</v>
      </c>
      <c r="K224" s="51"/>
    </row>
    <row r="225" spans="1:11" x14ac:dyDescent="0.45">
      <c r="A225" s="2">
        <v>45249</v>
      </c>
      <c r="B225" t="s">
        <v>47</v>
      </c>
      <c r="C225" t="s">
        <v>17</v>
      </c>
      <c r="D225">
        <v>2</v>
      </c>
      <c r="E225" s="17">
        <f>VLOOKUP(C225,'SKU Price List'!$A$2:$E$27,5,FALSE)</f>
        <v>1236.48</v>
      </c>
      <c r="F225" s="17">
        <f t="shared" si="15"/>
        <v>2472.96</v>
      </c>
      <c r="G225">
        <f>VLOOKUP(C225,'SKU Price List'!$A$2:$E$27,3,0)</f>
        <v>1177.5999999999999</v>
      </c>
      <c r="H225">
        <f t="shared" si="13"/>
        <v>2355.1999999999998</v>
      </c>
      <c r="I225" s="17">
        <f t="shared" si="14"/>
        <v>117.76000000000022</v>
      </c>
      <c r="J225">
        <v>8</v>
      </c>
      <c r="K225" s="51"/>
    </row>
    <row r="226" spans="1:11" x14ac:dyDescent="0.45">
      <c r="A226" s="2">
        <v>45249</v>
      </c>
      <c r="B226" t="s">
        <v>47</v>
      </c>
      <c r="C226" t="s">
        <v>14</v>
      </c>
      <c r="D226">
        <v>6</v>
      </c>
      <c r="E226" s="17">
        <f>VLOOKUP(C226,'SKU Price List'!$A$2:$E$27,5,FALSE)</f>
        <v>927.36</v>
      </c>
      <c r="F226" s="17">
        <f t="shared" ref="F226:F236" si="16">E226*D226</f>
        <v>5564.16</v>
      </c>
      <c r="G226">
        <f>VLOOKUP(C226,'SKU Price List'!$A$2:$E$27,3,0)</f>
        <v>883.19999999999993</v>
      </c>
      <c r="H226">
        <f t="shared" si="13"/>
        <v>5299.2</v>
      </c>
      <c r="I226" s="17">
        <f t="shared" si="14"/>
        <v>264.96000000000004</v>
      </c>
      <c r="J226">
        <v>8</v>
      </c>
      <c r="K226" s="51"/>
    </row>
    <row r="227" spans="1:11" x14ac:dyDescent="0.45">
      <c r="A227" s="2">
        <v>45249</v>
      </c>
      <c r="B227" t="s">
        <v>47</v>
      </c>
      <c r="C227" t="s">
        <v>13</v>
      </c>
      <c r="D227">
        <v>4</v>
      </c>
      <c r="E227" s="17">
        <f>VLOOKUP(C227,'SKU Price List'!$A$2:$E$27,5,FALSE)</f>
        <v>695.52</v>
      </c>
      <c r="F227" s="17">
        <f t="shared" si="16"/>
        <v>2782.08</v>
      </c>
      <c r="G227">
        <f>VLOOKUP(C227,'SKU Price List'!$A$2:$E$27,3,0)</f>
        <v>662.4</v>
      </c>
      <c r="H227">
        <f t="shared" si="13"/>
        <v>2649.6</v>
      </c>
      <c r="I227" s="17">
        <f t="shared" si="14"/>
        <v>132.48000000000002</v>
      </c>
      <c r="J227">
        <v>8</v>
      </c>
      <c r="K227" s="51"/>
    </row>
    <row r="228" spans="1:11" x14ac:dyDescent="0.45">
      <c r="A228" s="2">
        <v>45249</v>
      </c>
      <c r="B228" t="s">
        <v>47</v>
      </c>
      <c r="C228" t="s">
        <v>15</v>
      </c>
      <c r="D228">
        <v>5</v>
      </c>
      <c r="E228" s="17">
        <f>VLOOKUP(C228,'SKU Price List'!$A$2:$E$27,5,FALSE)</f>
        <v>811.44</v>
      </c>
      <c r="F228" s="17">
        <f t="shared" si="16"/>
        <v>4057.2000000000003</v>
      </c>
      <c r="G228">
        <f>VLOOKUP(C228,'SKU Price List'!$A$2:$E$27,3,0)</f>
        <v>772.8</v>
      </c>
      <c r="H228">
        <f t="shared" si="13"/>
        <v>3864</v>
      </c>
      <c r="I228" s="17">
        <f t="shared" si="14"/>
        <v>193.20000000000027</v>
      </c>
      <c r="J228">
        <v>8</v>
      </c>
      <c r="K228" s="51"/>
    </row>
    <row r="229" spans="1:11" x14ac:dyDescent="0.45">
      <c r="A229" s="2">
        <v>45249</v>
      </c>
      <c r="B229" t="s">
        <v>47</v>
      </c>
      <c r="C229" t="s">
        <v>9</v>
      </c>
      <c r="D229">
        <v>5</v>
      </c>
      <c r="E229" s="17">
        <f>VLOOKUP(C229,'SKU Price List'!$A$2:$E$27,5,FALSE)</f>
        <v>756</v>
      </c>
      <c r="F229" s="17">
        <f t="shared" si="16"/>
        <v>3780</v>
      </c>
      <c r="G229">
        <f>VLOOKUP(C229,'SKU Price List'!$A$2:$E$27,3,0)</f>
        <v>720</v>
      </c>
      <c r="H229">
        <f t="shared" si="13"/>
        <v>3600</v>
      </c>
      <c r="I229" s="17">
        <f t="shared" si="14"/>
        <v>180</v>
      </c>
      <c r="J229">
        <v>8</v>
      </c>
      <c r="K229" s="51"/>
    </row>
    <row r="230" spans="1:11" x14ac:dyDescent="0.45">
      <c r="A230" s="2">
        <v>45249</v>
      </c>
      <c r="B230" t="s">
        <v>47</v>
      </c>
      <c r="C230" t="s">
        <v>8</v>
      </c>
      <c r="D230">
        <v>10</v>
      </c>
      <c r="E230" s="17">
        <f>VLOOKUP(C230,'SKU Price List'!$A$2:$E$27,5,FALSE)</f>
        <v>567</v>
      </c>
      <c r="F230" s="17">
        <f t="shared" si="16"/>
        <v>5670</v>
      </c>
      <c r="G230">
        <f>VLOOKUP(C230,'SKU Price List'!$A$2:$E$27,3,0)</f>
        <v>540</v>
      </c>
      <c r="H230">
        <f t="shared" si="13"/>
        <v>5400</v>
      </c>
      <c r="I230" s="17">
        <f t="shared" si="14"/>
        <v>270</v>
      </c>
      <c r="J230">
        <v>8</v>
      </c>
      <c r="K230" s="51"/>
    </row>
    <row r="231" spans="1:11" x14ac:dyDescent="0.45">
      <c r="A231" s="2">
        <v>45249</v>
      </c>
      <c r="B231" t="s">
        <v>47</v>
      </c>
      <c r="C231" t="s">
        <v>12</v>
      </c>
      <c r="D231">
        <v>2</v>
      </c>
      <c r="E231" s="17">
        <f>VLOOKUP(C231,'SKU Price List'!$A$2:$E$27,5,FALSE)</f>
        <v>1008</v>
      </c>
      <c r="F231" s="17">
        <f t="shared" si="16"/>
        <v>2016</v>
      </c>
      <c r="G231">
        <f>VLOOKUP(C231,'SKU Price List'!$A$2:$E$27,3,0)</f>
        <v>960</v>
      </c>
      <c r="H231">
        <f t="shared" si="13"/>
        <v>1920</v>
      </c>
      <c r="I231" s="17">
        <f t="shared" si="14"/>
        <v>96</v>
      </c>
      <c r="J231">
        <v>8</v>
      </c>
      <c r="K231" s="51"/>
    </row>
    <row r="232" spans="1:11" x14ac:dyDescent="0.45">
      <c r="A232" s="2">
        <v>45249</v>
      </c>
      <c r="B232" t="s">
        <v>47</v>
      </c>
      <c r="C232" t="s">
        <v>4</v>
      </c>
      <c r="D232">
        <v>5</v>
      </c>
      <c r="E232" s="17">
        <f>VLOOKUP(C232,'SKU Price List'!$A$2:$E$27,5,FALSE)</f>
        <v>415.79999999999995</v>
      </c>
      <c r="F232" s="17">
        <f t="shared" si="16"/>
        <v>2079</v>
      </c>
      <c r="G232">
        <f>VLOOKUP(C232,'SKU Price List'!$A$2:$E$27,3,0)</f>
        <v>396</v>
      </c>
      <c r="H232">
        <f t="shared" si="13"/>
        <v>1980</v>
      </c>
      <c r="I232" s="17">
        <f t="shared" si="14"/>
        <v>99</v>
      </c>
      <c r="J232">
        <v>8</v>
      </c>
      <c r="K232" s="51"/>
    </row>
    <row r="233" spans="1:11" x14ac:dyDescent="0.45">
      <c r="A233" s="2">
        <v>45249</v>
      </c>
      <c r="B233" t="s">
        <v>47</v>
      </c>
      <c r="C233" t="s">
        <v>3</v>
      </c>
      <c r="D233">
        <v>10</v>
      </c>
      <c r="E233" s="17">
        <f>VLOOKUP(C233,'SKU Price List'!$A$2:$E$27,5,FALSE)</f>
        <v>311.84999999999997</v>
      </c>
      <c r="F233" s="17">
        <f t="shared" si="16"/>
        <v>3118.4999999999995</v>
      </c>
      <c r="G233">
        <f>VLOOKUP(C233,'SKU Price List'!$A$2:$E$27,3,0)</f>
        <v>297</v>
      </c>
      <c r="H233">
        <f t="shared" si="13"/>
        <v>2970</v>
      </c>
      <c r="I233" s="17">
        <f t="shared" si="14"/>
        <v>148.49999999999955</v>
      </c>
      <c r="J233">
        <v>8</v>
      </c>
      <c r="K233" s="51"/>
    </row>
    <row r="234" spans="1:11" x14ac:dyDescent="0.45">
      <c r="A234" s="2">
        <v>45250</v>
      </c>
      <c r="B234" t="s">
        <v>45</v>
      </c>
      <c r="C234" t="s">
        <v>7</v>
      </c>
      <c r="D234">
        <v>10</v>
      </c>
      <c r="E234" s="17">
        <f>VLOOKUP(C234,'SKU Price List'!$A$2:$E$27,5,FALSE)</f>
        <v>554.4</v>
      </c>
      <c r="F234" s="17">
        <f t="shared" si="16"/>
        <v>5544</v>
      </c>
      <c r="G234">
        <f>VLOOKUP(C234,'SKU Price List'!$A$2:$E$27,3,0)</f>
        <v>528</v>
      </c>
      <c r="H234">
        <f t="shared" si="13"/>
        <v>5280</v>
      </c>
      <c r="I234" s="17">
        <f t="shared" si="14"/>
        <v>264</v>
      </c>
      <c r="J234">
        <v>9</v>
      </c>
      <c r="K234" s="51"/>
    </row>
    <row r="235" spans="1:11" x14ac:dyDescent="0.45">
      <c r="A235" s="2">
        <v>45250</v>
      </c>
      <c r="B235" t="s">
        <v>45</v>
      </c>
      <c r="C235" t="s">
        <v>4</v>
      </c>
      <c r="D235">
        <v>20</v>
      </c>
      <c r="E235" s="17">
        <f>VLOOKUP(C235,'SKU Price List'!$A$2:$E$27,5,FALSE)</f>
        <v>415.79999999999995</v>
      </c>
      <c r="F235" s="17">
        <f t="shared" si="16"/>
        <v>8316</v>
      </c>
      <c r="G235">
        <f>VLOOKUP(C235,'SKU Price List'!$A$2:$E$27,3,0)</f>
        <v>396</v>
      </c>
      <c r="H235">
        <f t="shared" si="13"/>
        <v>7920</v>
      </c>
      <c r="I235" s="17">
        <f t="shared" si="14"/>
        <v>396</v>
      </c>
      <c r="J235">
        <v>9</v>
      </c>
      <c r="K235" s="51"/>
    </row>
    <row r="236" spans="1:11" x14ac:dyDescent="0.45">
      <c r="A236" s="2">
        <v>45250</v>
      </c>
      <c r="B236" t="s">
        <v>45</v>
      </c>
      <c r="C236" t="s">
        <v>3</v>
      </c>
      <c r="D236">
        <v>20</v>
      </c>
      <c r="E236" s="17">
        <f>VLOOKUP(C236,'SKU Price List'!$A$2:$E$27,5,FALSE)</f>
        <v>311.84999999999997</v>
      </c>
      <c r="F236" s="17">
        <f t="shared" si="16"/>
        <v>6236.9999999999991</v>
      </c>
      <c r="G236">
        <f>VLOOKUP(C236,'SKU Price List'!$A$2:$E$27,3,0)</f>
        <v>297</v>
      </c>
      <c r="H236">
        <f t="shared" si="13"/>
        <v>5940</v>
      </c>
      <c r="I236" s="17">
        <f t="shared" si="14"/>
        <v>296.99999999999909</v>
      </c>
      <c r="J236">
        <v>9</v>
      </c>
      <c r="K236" s="51"/>
    </row>
    <row r="237" spans="1:11" x14ac:dyDescent="0.45">
      <c r="A237" s="2">
        <v>45251</v>
      </c>
      <c r="B237" t="s">
        <v>40</v>
      </c>
      <c r="C237" t="s">
        <v>17</v>
      </c>
      <c r="D237">
        <v>20</v>
      </c>
      <c r="E237" s="17">
        <f>VLOOKUP(C237,'SKU Price List'!$A$2:$E$27,5,FALSE)</f>
        <v>1236.48</v>
      </c>
      <c r="F237" s="17">
        <f t="shared" ref="F237:F300" si="17">E237*D237</f>
        <v>24729.599999999999</v>
      </c>
      <c r="G237">
        <f>VLOOKUP(C237,'SKU Price List'!$A$2:$E$27,3,0)</f>
        <v>1177.5999999999999</v>
      </c>
      <c r="H237">
        <f t="shared" si="13"/>
        <v>23552</v>
      </c>
      <c r="I237" s="17">
        <f t="shared" si="14"/>
        <v>1177.5999999999985</v>
      </c>
      <c r="J237">
        <v>9</v>
      </c>
      <c r="K237" s="51"/>
    </row>
    <row r="238" spans="1:11" x14ac:dyDescent="0.45">
      <c r="A238" s="2">
        <v>45251</v>
      </c>
      <c r="B238" t="s">
        <v>40</v>
      </c>
      <c r="C238" t="s">
        <v>24</v>
      </c>
      <c r="D238">
        <v>15</v>
      </c>
      <c r="E238" s="17">
        <f>VLOOKUP(C238,'SKU Price List'!$A$2:$E$27,5,FALSE)</f>
        <v>614.87999999999988</v>
      </c>
      <c r="F238" s="17">
        <f t="shared" si="17"/>
        <v>9223.1999999999989</v>
      </c>
      <c r="G238">
        <f>VLOOKUP(C238,'SKU Price List'!$A$2:$E$27,3,0)</f>
        <v>585.59999999999991</v>
      </c>
      <c r="H238">
        <f t="shared" si="13"/>
        <v>8783.9999999999982</v>
      </c>
      <c r="I238" s="17">
        <f t="shared" si="14"/>
        <v>439.20000000000073</v>
      </c>
      <c r="J238">
        <v>9</v>
      </c>
      <c r="K238" s="51"/>
    </row>
    <row r="239" spans="1:11" x14ac:dyDescent="0.45">
      <c r="A239" s="2">
        <v>45251</v>
      </c>
      <c r="B239" t="s">
        <v>40</v>
      </c>
      <c r="C239" t="s">
        <v>9</v>
      </c>
      <c r="D239">
        <v>2</v>
      </c>
      <c r="E239" s="17">
        <f>VLOOKUP(C239,'SKU Price List'!$A$2:$E$27,5,FALSE)</f>
        <v>756</v>
      </c>
      <c r="F239" s="17">
        <f t="shared" si="17"/>
        <v>1512</v>
      </c>
      <c r="G239">
        <f>VLOOKUP(C239,'SKU Price List'!$A$2:$E$27,3,0)</f>
        <v>720</v>
      </c>
      <c r="H239">
        <f t="shared" si="13"/>
        <v>1440</v>
      </c>
      <c r="I239" s="17">
        <f t="shared" si="14"/>
        <v>72</v>
      </c>
      <c r="J239">
        <v>9</v>
      </c>
      <c r="K239" s="51"/>
    </row>
    <row r="240" spans="1:11" x14ac:dyDescent="0.45">
      <c r="A240" s="2">
        <v>45251</v>
      </c>
      <c r="B240" t="s">
        <v>40</v>
      </c>
      <c r="C240" t="s">
        <v>8</v>
      </c>
      <c r="D240">
        <v>5</v>
      </c>
      <c r="E240" s="17">
        <f>VLOOKUP(C240,'SKU Price List'!$A$2:$E$27,5,FALSE)</f>
        <v>567</v>
      </c>
      <c r="F240" s="17">
        <f t="shared" si="17"/>
        <v>2835</v>
      </c>
      <c r="G240">
        <f>VLOOKUP(C240,'SKU Price List'!$A$2:$E$27,3,0)</f>
        <v>540</v>
      </c>
      <c r="H240">
        <f t="shared" si="13"/>
        <v>2700</v>
      </c>
      <c r="I240" s="17">
        <f t="shared" si="14"/>
        <v>135</v>
      </c>
      <c r="J240">
        <v>9</v>
      </c>
      <c r="K240" s="51"/>
    </row>
    <row r="241" spans="1:11" x14ac:dyDescent="0.45">
      <c r="A241" s="2">
        <v>45252</v>
      </c>
      <c r="B241" t="s">
        <v>46</v>
      </c>
      <c r="C241" t="s">
        <v>16</v>
      </c>
      <c r="D241">
        <v>2</v>
      </c>
      <c r="E241" s="17">
        <f>VLOOKUP(C241,'SKU Price List'!$A$2:$E$27,5,FALSE)</f>
        <v>1081.92</v>
      </c>
      <c r="F241" s="17">
        <f t="shared" si="17"/>
        <v>2163.84</v>
      </c>
      <c r="G241">
        <f>VLOOKUP(C241,'SKU Price List'!$A$2:$E$27,3,0)</f>
        <v>1030.3999999999999</v>
      </c>
      <c r="H241">
        <f t="shared" si="13"/>
        <v>2060.7999999999997</v>
      </c>
      <c r="I241" s="17">
        <f t="shared" si="14"/>
        <v>103.04000000000042</v>
      </c>
      <c r="J241">
        <v>9</v>
      </c>
      <c r="K241" s="51"/>
    </row>
    <row r="242" spans="1:11" x14ac:dyDescent="0.45">
      <c r="A242" s="2">
        <v>45252</v>
      </c>
      <c r="B242" t="s">
        <v>46</v>
      </c>
      <c r="C242" t="s">
        <v>13</v>
      </c>
      <c r="D242">
        <v>10</v>
      </c>
      <c r="E242" s="17">
        <f>VLOOKUP(C242,'SKU Price List'!$A$2:$E$27,5,FALSE)</f>
        <v>695.52</v>
      </c>
      <c r="F242" s="17">
        <f t="shared" si="17"/>
        <v>6955.2</v>
      </c>
      <c r="G242">
        <f>VLOOKUP(C242,'SKU Price List'!$A$2:$E$27,3,0)</f>
        <v>662.4</v>
      </c>
      <c r="H242">
        <f t="shared" si="13"/>
        <v>6624</v>
      </c>
      <c r="I242" s="17">
        <f t="shared" si="14"/>
        <v>331.19999999999982</v>
      </c>
      <c r="J242">
        <v>9</v>
      </c>
      <c r="K242" s="51"/>
    </row>
    <row r="243" spans="1:11" x14ac:dyDescent="0.45">
      <c r="A243" s="2">
        <v>45252</v>
      </c>
      <c r="B243" t="s">
        <v>46</v>
      </c>
      <c r="C243" t="s">
        <v>23</v>
      </c>
      <c r="D243">
        <v>12</v>
      </c>
      <c r="E243" s="17">
        <f>VLOOKUP(C243,'SKU Price List'!$A$2:$E$27,5,FALSE)</f>
        <v>461.15999999999997</v>
      </c>
      <c r="F243" s="17">
        <f t="shared" si="17"/>
        <v>5533.92</v>
      </c>
      <c r="G243">
        <f>VLOOKUP(C243,'SKU Price List'!$A$2:$E$27,3,0)</f>
        <v>439.2</v>
      </c>
      <c r="H243">
        <f t="shared" si="13"/>
        <v>5270.4</v>
      </c>
      <c r="I243" s="17">
        <f t="shared" si="14"/>
        <v>263.52000000000044</v>
      </c>
      <c r="J243">
        <v>9</v>
      </c>
      <c r="K243" s="51"/>
    </row>
    <row r="244" spans="1:11" x14ac:dyDescent="0.45">
      <c r="A244" s="2">
        <v>45252</v>
      </c>
      <c r="B244" t="s">
        <v>46</v>
      </c>
      <c r="C244" t="s">
        <v>24</v>
      </c>
      <c r="D244">
        <v>5</v>
      </c>
      <c r="E244" s="17">
        <f>VLOOKUP(C244,'SKU Price List'!$A$2:$E$27,5,FALSE)</f>
        <v>614.87999999999988</v>
      </c>
      <c r="F244" s="17">
        <f t="shared" si="17"/>
        <v>3074.3999999999996</v>
      </c>
      <c r="G244">
        <f>VLOOKUP(C244,'SKU Price List'!$A$2:$E$27,3,0)</f>
        <v>585.59999999999991</v>
      </c>
      <c r="H244">
        <f t="shared" si="13"/>
        <v>2927.9999999999995</v>
      </c>
      <c r="I244" s="17">
        <f t="shared" si="14"/>
        <v>146.40000000000009</v>
      </c>
      <c r="J244">
        <v>9</v>
      </c>
      <c r="K244" s="51"/>
    </row>
    <row r="245" spans="1:11" x14ac:dyDescent="0.45">
      <c r="A245" s="2">
        <v>45252</v>
      </c>
      <c r="B245" t="s">
        <v>46</v>
      </c>
      <c r="C245" t="s">
        <v>22</v>
      </c>
      <c r="D245">
        <v>2</v>
      </c>
      <c r="E245" s="17">
        <f>VLOOKUP(C245,'SKU Price List'!$A$2:$E$27,5,FALSE)</f>
        <v>1293.6000000000001</v>
      </c>
      <c r="F245" s="17">
        <f t="shared" si="17"/>
        <v>2587.2000000000003</v>
      </c>
      <c r="G245">
        <f>VLOOKUP(C245,'SKU Price List'!$A$2:$E$27,3,0)</f>
        <v>1232</v>
      </c>
      <c r="H245">
        <f t="shared" si="13"/>
        <v>2464</v>
      </c>
      <c r="I245" s="17">
        <f t="shared" si="14"/>
        <v>123.20000000000027</v>
      </c>
      <c r="J245">
        <v>9</v>
      </c>
      <c r="K245" s="51"/>
    </row>
    <row r="246" spans="1:11" x14ac:dyDescent="0.45">
      <c r="A246" s="2">
        <v>45252</v>
      </c>
      <c r="B246" t="s">
        <v>46</v>
      </c>
      <c r="C246" t="s">
        <v>21</v>
      </c>
      <c r="D246">
        <v>4</v>
      </c>
      <c r="E246" s="17">
        <f>VLOOKUP(C246,'SKU Price List'!$A$2:$E$27,5,FALSE)</f>
        <v>970.2</v>
      </c>
      <c r="F246" s="17">
        <f t="shared" si="17"/>
        <v>3880.8</v>
      </c>
      <c r="G246">
        <f>VLOOKUP(C246,'SKU Price List'!$A$2:$E$27,3,0)</f>
        <v>924</v>
      </c>
      <c r="H246">
        <f t="shared" si="13"/>
        <v>3696</v>
      </c>
      <c r="I246" s="17">
        <f t="shared" si="14"/>
        <v>184.80000000000018</v>
      </c>
      <c r="J246">
        <v>9</v>
      </c>
      <c r="K246" s="51"/>
    </row>
    <row r="247" spans="1:11" x14ac:dyDescent="0.45">
      <c r="A247" s="2">
        <v>45252</v>
      </c>
      <c r="B247" t="s">
        <v>46</v>
      </c>
      <c r="C247" t="s">
        <v>9</v>
      </c>
      <c r="D247">
        <v>4</v>
      </c>
      <c r="E247" s="17">
        <f>VLOOKUP(C247,'SKU Price List'!$A$2:$E$27,5,FALSE)</f>
        <v>756</v>
      </c>
      <c r="F247" s="17">
        <f t="shared" si="17"/>
        <v>3024</v>
      </c>
      <c r="G247">
        <f>VLOOKUP(C247,'SKU Price List'!$A$2:$E$27,3,0)</f>
        <v>720</v>
      </c>
      <c r="H247">
        <f t="shared" si="13"/>
        <v>2880</v>
      </c>
      <c r="I247" s="17">
        <f t="shared" si="14"/>
        <v>144</v>
      </c>
      <c r="J247">
        <v>9</v>
      </c>
      <c r="K247" s="51"/>
    </row>
    <row r="248" spans="1:11" x14ac:dyDescent="0.45">
      <c r="A248" s="2">
        <v>45253</v>
      </c>
      <c r="B248" t="s">
        <v>37</v>
      </c>
      <c r="C248" t="s">
        <v>13</v>
      </c>
      <c r="D248">
        <v>50</v>
      </c>
      <c r="E248" s="17">
        <f>VLOOKUP(C248,'SKU Price List'!$A$2:$E$27,5,FALSE)</f>
        <v>695.52</v>
      </c>
      <c r="F248" s="17">
        <f t="shared" si="17"/>
        <v>34776</v>
      </c>
      <c r="G248">
        <f>VLOOKUP(C248,'SKU Price List'!$A$2:$E$27,3,0)</f>
        <v>662.4</v>
      </c>
      <c r="H248">
        <f t="shared" si="13"/>
        <v>33120</v>
      </c>
      <c r="I248" s="17">
        <f t="shared" si="14"/>
        <v>1656</v>
      </c>
      <c r="J248">
        <v>9</v>
      </c>
      <c r="K248" s="51"/>
    </row>
    <row r="249" spans="1:11" x14ac:dyDescent="0.45">
      <c r="A249" s="2">
        <v>45253</v>
      </c>
      <c r="B249" t="s">
        <v>37</v>
      </c>
      <c r="C249" t="s">
        <v>24</v>
      </c>
      <c r="D249">
        <v>20</v>
      </c>
      <c r="E249" s="17">
        <f>VLOOKUP(C249,'SKU Price List'!$A$2:$E$27,5,FALSE)</f>
        <v>614.87999999999988</v>
      </c>
      <c r="F249" s="17">
        <f t="shared" si="17"/>
        <v>12297.599999999999</v>
      </c>
      <c r="G249">
        <f>VLOOKUP(C249,'SKU Price List'!$A$2:$E$27,3,0)</f>
        <v>585.59999999999991</v>
      </c>
      <c r="H249">
        <f t="shared" si="13"/>
        <v>11711.999999999998</v>
      </c>
      <c r="I249" s="17">
        <f t="shared" si="14"/>
        <v>585.60000000000036</v>
      </c>
      <c r="J249">
        <v>9</v>
      </c>
      <c r="K249" s="51"/>
    </row>
    <row r="250" spans="1:11" x14ac:dyDescent="0.45">
      <c r="A250" s="2">
        <v>45253</v>
      </c>
      <c r="B250" t="s">
        <v>37</v>
      </c>
      <c r="C250" t="s">
        <v>9</v>
      </c>
      <c r="D250">
        <v>20</v>
      </c>
      <c r="E250" s="17">
        <f>VLOOKUP(C250,'SKU Price List'!$A$2:$E$27,5,FALSE)</f>
        <v>756</v>
      </c>
      <c r="F250" s="17">
        <f t="shared" si="17"/>
        <v>15120</v>
      </c>
      <c r="G250">
        <f>VLOOKUP(C250,'SKU Price List'!$A$2:$E$27,3,0)</f>
        <v>720</v>
      </c>
      <c r="H250">
        <f t="shared" si="13"/>
        <v>14400</v>
      </c>
      <c r="I250" s="17">
        <f t="shared" si="14"/>
        <v>720</v>
      </c>
      <c r="J250">
        <v>9</v>
      </c>
      <c r="K250" s="51"/>
    </row>
    <row r="251" spans="1:11" x14ac:dyDescent="0.45">
      <c r="A251" s="2">
        <v>45254</v>
      </c>
      <c r="B251" t="s">
        <v>33</v>
      </c>
      <c r="C251" t="s">
        <v>24</v>
      </c>
      <c r="D251">
        <v>5</v>
      </c>
      <c r="E251" s="17">
        <f>VLOOKUP(C251,'SKU Price List'!$A$2:$E$27,5,FALSE)</f>
        <v>614.87999999999988</v>
      </c>
      <c r="F251" s="17">
        <f t="shared" si="17"/>
        <v>3074.3999999999996</v>
      </c>
      <c r="G251">
        <f>VLOOKUP(C251,'SKU Price List'!$A$2:$E$27,3,0)</f>
        <v>585.59999999999991</v>
      </c>
      <c r="H251">
        <f t="shared" si="13"/>
        <v>2927.9999999999995</v>
      </c>
      <c r="I251" s="17">
        <f t="shared" si="14"/>
        <v>146.40000000000009</v>
      </c>
      <c r="J251">
        <v>9</v>
      </c>
      <c r="K251" s="51"/>
    </row>
    <row r="252" spans="1:11" x14ac:dyDescent="0.45">
      <c r="A252" s="2">
        <v>45254</v>
      </c>
      <c r="B252" t="s">
        <v>33</v>
      </c>
      <c r="C252" t="s">
        <v>17</v>
      </c>
      <c r="D252">
        <v>5</v>
      </c>
      <c r="E252" s="17">
        <f>VLOOKUP(C252,'SKU Price List'!$A$2:$E$27,5,FALSE)</f>
        <v>1236.48</v>
      </c>
      <c r="F252" s="17">
        <f t="shared" si="17"/>
        <v>6182.4</v>
      </c>
      <c r="G252">
        <f>VLOOKUP(C252,'SKU Price List'!$A$2:$E$27,3,0)</f>
        <v>1177.5999999999999</v>
      </c>
      <c r="H252">
        <f t="shared" si="13"/>
        <v>5888</v>
      </c>
      <c r="I252" s="17">
        <f t="shared" si="14"/>
        <v>294.39999999999964</v>
      </c>
      <c r="J252">
        <v>9</v>
      </c>
      <c r="K252" s="51"/>
    </row>
    <row r="253" spans="1:11" x14ac:dyDescent="0.45">
      <c r="A253" s="2">
        <v>45254</v>
      </c>
      <c r="B253" t="s">
        <v>33</v>
      </c>
      <c r="C253" t="s">
        <v>12</v>
      </c>
      <c r="D253">
        <v>2</v>
      </c>
      <c r="E253" s="17">
        <f>VLOOKUP(C253,'SKU Price List'!$A$2:$E$27,5,FALSE)</f>
        <v>1008</v>
      </c>
      <c r="F253" s="17">
        <f t="shared" si="17"/>
        <v>2016</v>
      </c>
      <c r="G253">
        <f>VLOOKUP(C253,'SKU Price List'!$A$2:$E$27,3,0)</f>
        <v>960</v>
      </c>
      <c r="H253">
        <f t="shared" si="13"/>
        <v>1920</v>
      </c>
      <c r="I253" s="17">
        <f t="shared" si="14"/>
        <v>96</v>
      </c>
      <c r="J253">
        <v>9</v>
      </c>
      <c r="K253" s="51"/>
    </row>
    <row r="254" spans="1:11" x14ac:dyDescent="0.45">
      <c r="A254" s="2">
        <v>45255</v>
      </c>
      <c r="B254" t="s">
        <v>37</v>
      </c>
      <c r="C254" t="s">
        <v>17</v>
      </c>
      <c r="D254">
        <v>20</v>
      </c>
      <c r="E254" s="17">
        <f>VLOOKUP(C254,'SKU Price List'!$A$2:$E$27,5,FALSE)</f>
        <v>1236.48</v>
      </c>
      <c r="F254" s="17">
        <f t="shared" si="17"/>
        <v>24729.599999999999</v>
      </c>
      <c r="G254">
        <f>VLOOKUP(C254,'SKU Price List'!$A$2:$E$27,3,0)</f>
        <v>1177.5999999999999</v>
      </c>
      <c r="H254">
        <f t="shared" si="13"/>
        <v>23552</v>
      </c>
      <c r="I254" s="17">
        <f t="shared" si="14"/>
        <v>1177.5999999999985</v>
      </c>
      <c r="J254">
        <v>9</v>
      </c>
      <c r="K254" s="51"/>
    </row>
    <row r="255" spans="1:11" x14ac:dyDescent="0.45">
      <c r="A255" s="2">
        <v>45255</v>
      </c>
      <c r="B255" t="s">
        <v>37</v>
      </c>
      <c r="C255" t="s">
        <v>16</v>
      </c>
      <c r="D255">
        <v>5</v>
      </c>
      <c r="E255" s="17">
        <f>VLOOKUP(C255,'SKU Price List'!$A$2:$E$27,5,FALSE)</f>
        <v>1081.92</v>
      </c>
      <c r="F255" s="17">
        <f t="shared" si="17"/>
        <v>5409.6</v>
      </c>
      <c r="G255">
        <f>VLOOKUP(C255,'SKU Price List'!$A$2:$E$27,3,0)</f>
        <v>1030.3999999999999</v>
      </c>
      <c r="H255">
        <f t="shared" si="13"/>
        <v>5151.9999999999991</v>
      </c>
      <c r="I255" s="17">
        <f t="shared" si="14"/>
        <v>257.60000000000127</v>
      </c>
      <c r="J255">
        <v>9</v>
      </c>
      <c r="K255" s="51"/>
    </row>
    <row r="256" spans="1:11" x14ac:dyDescent="0.45">
      <c r="A256" s="2">
        <v>45255</v>
      </c>
      <c r="B256" t="s">
        <v>45</v>
      </c>
      <c r="C256" t="s">
        <v>7</v>
      </c>
      <c r="D256">
        <v>10</v>
      </c>
      <c r="E256" s="17">
        <f>VLOOKUP(C256,'SKU Price List'!$A$2:$E$27,5,FALSE)</f>
        <v>554.4</v>
      </c>
      <c r="F256" s="17">
        <f t="shared" si="17"/>
        <v>5544</v>
      </c>
      <c r="G256">
        <f>VLOOKUP(C256,'SKU Price List'!$A$2:$E$27,3,0)</f>
        <v>528</v>
      </c>
      <c r="H256">
        <f t="shared" si="13"/>
        <v>5280</v>
      </c>
      <c r="I256" s="17">
        <f t="shared" si="14"/>
        <v>264</v>
      </c>
      <c r="J256">
        <v>9</v>
      </c>
      <c r="K256" s="51"/>
    </row>
    <row r="257" spans="1:11" x14ac:dyDescent="0.45">
      <c r="A257" s="2">
        <v>45255</v>
      </c>
      <c r="B257" t="s">
        <v>45</v>
      </c>
      <c r="C257" t="s">
        <v>4</v>
      </c>
      <c r="D257">
        <v>20</v>
      </c>
      <c r="E257" s="17">
        <f>VLOOKUP(C257,'SKU Price List'!$A$2:$E$27,5,FALSE)</f>
        <v>415.79999999999995</v>
      </c>
      <c r="F257" s="17">
        <f t="shared" si="17"/>
        <v>8316</v>
      </c>
      <c r="G257">
        <f>VLOOKUP(C257,'SKU Price List'!$A$2:$E$27,3,0)</f>
        <v>396</v>
      </c>
      <c r="H257">
        <f t="shared" si="13"/>
        <v>7920</v>
      </c>
      <c r="I257" s="17">
        <f t="shared" si="14"/>
        <v>396</v>
      </c>
      <c r="J257">
        <v>9</v>
      </c>
      <c r="K257" s="51"/>
    </row>
    <row r="258" spans="1:11" x14ac:dyDescent="0.45">
      <c r="A258" s="2">
        <v>45255</v>
      </c>
      <c r="B258" t="s">
        <v>45</v>
      </c>
      <c r="C258" t="s">
        <v>3</v>
      </c>
      <c r="D258">
        <v>20</v>
      </c>
      <c r="E258" s="17">
        <f>VLOOKUP(C258,'SKU Price List'!$A$2:$E$27,5,FALSE)</f>
        <v>311.84999999999997</v>
      </c>
      <c r="F258" s="17">
        <f t="shared" si="17"/>
        <v>6236.9999999999991</v>
      </c>
      <c r="G258">
        <f>VLOOKUP(C258,'SKU Price List'!$A$2:$E$27,3,0)</f>
        <v>297</v>
      </c>
      <c r="H258">
        <f t="shared" ref="H258:H321" si="18">G258*D258</f>
        <v>5940</v>
      </c>
      <c r="I258" s="17">
        <f t="shared" ref="I258:I321" si="19">F258-H258</f>
        <v>296.99999999999909</v>
      </c>
      <c r="J258">
        <v>9</v>
      </c>
      <c r="K258" s="51"/>
    </row>
    <row r="259" spans="1:11" x14ac:dyDescent="0.45">
      <c r="A259" s="2">
        <v>45256</v>
      </c>
      <c r="B259" t="s">
        <v>38</v>
      </c>
      <c r="C259" t="s">
        <v>18</v>
      </c>
      <c r="D259">
        <v>20</v>
      </c>
      <c r="E259" s="17">
        <f>VLOOKUP(C259,'SKU Price List'!$A$2:$E$27,5,FALSE)</f>
        <v>1478.4</v>
      </c>
      <c r="F259" s="17">
        <f t="shared" si="17"/>
        <v>29568</v>
      </c>
      <c r="G259">
        <f>VLOOKUP(C259,'SKU Price List'!$A$2:$E$27,3,0)</f>
        <v>1408</v>
      </c>
      <c r="H259">
        <f t="shared" si="18"/>
        <v>28160</v>
      </c>
      <c r="I259" s="17">
        <f t="shared" si="19"/>
        <v>1408</v>
      </c>
      <c r="J259">
        <v>9</v>
      </c>
      <c r="K259" s="51"/>
    </row>
    <row r="260" spans="1:11" x14ac:dyDescent="0.45">
      <c r="A260" s="2">
        <v>45256</v>
      </c>
      <c r="B260" t="s">
        <v>38</v>
      </c>
      <c r="C260" t="s">
        <v>7</v>
      </c>
      <c r="D260">
        <v>7</v>
      </c>
      <c r="E260" s="17">
        <f>VLOOKUP(C260,'SKU Price List'!$A$2:$E$27,5,FALSE)</f>
        <v>554.4</v>
      </c>
      <c r="F260" s="17">
        <f t="shared" si="17"/>
        <v>3880.7999999999997</v>
      </c>
      <c r="G260">
        <f>VLOOKUP(C260,'SKU Price List'!$A$2:$E$27,3,0)</f>
        <v>528</v>
      </c>
      <c r="H260">
        <f t="shared" si="18"/>
        <v>3696</v>
      </c>
      <c r="I260" s="17">
        <f t="shared" si="19"/>
        <v>184.79999999999973</v>
      </c>
      <c r="J260">
        <v>9</v>
      </c>
      <c r="K260" s="51"/>
    </row>
    <row r="261" spans="1:11" x14ac:dyDescent="0.45">
      <c r="A261" s="2">
        <v>45256</v>
      </c>
      <c r="B261" t="s">
        <v>33</v>
      </c>
      <c r="C261" t="s">
        <v>16</v>
      </c>
      <c r="D261">
        <v>5</v>
      </c>
      <c r="E261" s="17">
        <f>VLOOKUP(C261,'SKU Price List'!$A$2:$E$27,5,FALSE)</f>
        <v>1081.92</v>
      </c>
      <c r="F261" s="17">
        <f t="shared" si="17"/>
        <v>5409.6</v>
      </c>
      <c r="G261">
        <f>VLOOKUP(C261,'SKU Price List'!$A$2:$E$27,3,0)</f>
        <v>1030.3999999999999</v>
      </c>
      <c r="H261">
        <f t="shared" si="18"/>
        <v>5151.9999999999991</v>
      </c>
      <c r="I261" s="17">
        <f t="shared" si="19"/>
        <v>257.60000000000127</v>
      </c>
      <c r="J261">
        <v>9</v>
      </c>
      <c r="K261" s="51"/>
    </row>
    <row r="262" spans="1:11" x14ac:dyDescent="0.45">
      <c r="A262" s="2">
        <v>45257</v>
      </c>
      <c r="B262" t="s">
        <v>47</v>
      </c>
      <c r="C262" t="s">
        <v>17</v>
      </c>
      <c r="D262">
        <v>2</v>
      </c>
      <c r="E262" s="17">
        <f>VLOOKUP(C262,'SKU Price List'!$A$2:$E$27,5,FALSE)</f>
        <v>1236.48</v>
      </c>
      <c r="F262" s="17">
        <f t="shared" si="17"/>
        <v>2472.96</v>
      </c>
      <c r="G262">
        <f>VLOOKUP(C262,'SKU Price List'!$A$2:$E$27,3,0)</f>
        <v>1177.5999999999999</v>
      </c>
      <c r="H262">
        <f t="shared" si="18"/>
        <v>2355.1999999999998</v>
      </c>
      <c r="I262" s="17">
        <f t="shared" si="19"/>
        <v>117.76000000000022</v>
      </c>
      <c r="J262">
        <v>10</v>
      </c>
      <c r="K262" s="51"/>
    </row>
    <row r="263" spans="1:11" x14ac:dyDescent="0.45">
      <c r="A263" s="2">
        <v>45257</v>
      </c>
      <c r="B263" t="s">
        <v>47</v>
      </c>
      <c r="C263" t="s">
        <v>14</v>
      </c>
      <c r="D263">
        <v>6</v>
      </c>
      <c r="E263" s="17">
        <f>VLOOKUP(C263,'SKU Price List'!$A$2:$E$27,5,FALSE)</f>
        <v>927.36</v>
      </c>
      <c r="F263" s="17">
        <f t="shared" si="17"/>
        <v>5564.16</v>
      </c>
      <c r="G263">
        <f>VLOOKUP(C263,'SKU Price List'!$A$2:$E$27,3,0)</f>
        <v>883.19999999999993</v>
      </c>
      <c r="H263">
        <f t="shared" si="18"/>
        <v>5299.2</v>
      </c>
      <c r="I263" s="17">
        <f t="shared" si="19"/>
        <v>264.96000000000004</v>
      </c>
      <c r="J263">
        <v>10</v>
      </c>
      <c r="K263" s="51"/>
    </row>
    <row r="264" spans="1:11" x14ac:dyDescent="0.45">
      <c r="A264" s="2">
        <v>45257</v>
      </c>
      <c r="B264" t="s">
        <v>47</v>
      </c>
      <c r="C264" t="s">
        <v>13</v>
      </c>
      <c r="D264">
        <v>4</v>
      </c>
      <c r="E264" s="17">
        <f>VLOOKUP(C264,'SKU Price List'!$A$2:$E$27,5,FALSE)</f>
        <v>695.52</v>
      </c>
      <c r="F264" s="17">
        <f t="shared" si="17"/>
        <v>2782.08</v>
      </c>
      <c r="G264">
        <f>VLOOKUP(C264,'SKU Price List'!$A$2:$E$27,3,0)</f>
        <v>662.4</v>
      </c>
      <c r="H264">
        <f t="shared" si="18"/>
        <v>2649.6</v>
      </c>
      <c r="I264" s="17">
        <f t="shared" si="19"/>
        <v>132.48000000000002</v>
      </c>
      <c r="J264">
        <v>10</v>
      </c>
      <c r="K264" s="51"/>
    </row>
    <row r="265" spans="1:11" x14ac:dyDescent="0.45">
      <c r="A265" s="2">
        <v>45257</v>
      </c>
      <c r="B265" t="s">
        <v>47</v>
      </c>
      <c r="C265" t="s">
        <v>15</v>
      </c>
      <c r="D265">
        <v>5</v>
      </c>
      <c r="E265" s="17">
        <f>VLOOKUP(C265,'SKU Price List'!$A$2:$E$27,5,FALSE)</f>
        <v>811.44</v>
      </c>
      <c r="F265" s="17">
        <f t="shared" si="17"/>
        <v>4057.2000000000003</v>
      </c>
      <c r="G265">
        <f>VLOOKUP(C265,'SKU Price List'!$A$2:$E$27,3,0)</f>
        <v>772.8</v>
      </c>
      <c r="H265">
        <f t="shared" si="18"/>
        <v>3864</v>
      </c>
      <c r="I265" s="17">
        <f t="shared" si="19"/>
        <v>193.20000000000027</v>
      </c>
      <c r="J265">
        <v>10</v>
      </c>
      <c r="K265" s="51"/>
    </row>
    <row r="266" spans="1:11" x14ac:dyDescent="0.45">
      <c r="A266" s="2">
        <v>45257</v>
      </c>
      <c r="B266" t="s">
        <v>47</v>
      </c>
      <c r="C266" t="s">
        <v>9</v>
      </c>
      <c r="D266">
        <v>5</v>
      </c>
      <c r="E266" s="17">
        <f>VLOOKUP(C266,'SKU Price List'!$A$2:$E$27,5,FALSE)</f>
        <v>756</v>
      </c>
      <c r="F266" s="17">
        <f t="shared" si="17"/>
        <v>3780</v>
      </c>
      <c r="G266">
        <f>VLOOKUP(C266,'SKU Price List'!$A$2:$E$27,3,0)</f>
        <v>720</v>
      </c>
      <c r="H266">
        <f t="shared" si="18"/>
        <v>3600</v>
      </c>
      <c r="I266" s="17">
        <f t="shared" si="19"/>
        <v>180</v>
      </c>
      <c r="J266">
        <v>10</v>
      </c>
      <c r="K266" s="51"/>
    </row>
    <row r="267" spans="1:11" x14ac:dyDescent="0.45">
      <c r="A267" s="2">
        <v>45257</v>
      </c>
      <c r="B267" t="s">
        <v>47</v>
      </c>
      <c r="C267" t="s">
        <v>8</v>
      </c>
      <c r="D267">
        <v>10</v>
      </c>
      <c r="E267" s="17">
        <f>VLOOKUP(C267,'SKU Price List'!$A$2:$E$27,5,FALSE)</f>
        <v>567</v>
      </c>
      <c r="F267" s="17">
        <f t="shared" si="17"/>
        <v>5670</v>
      </c>
      <c r="G267">
        <f>VLOOKUP(C267,'SKU Price List'!$A$2:$E$27,3,0)</f>
        <v>540</v>
      </c>
      <c r="H267">
        <f t="shared" si="18"/>
        <v>5400</v>
      </c>
      <c r="I267" s="17">
        <f t="shared" si="19"/>
        <v>270</v>
      </c>
      <c r="J267">
        <v>10</v>
      </c>
      <c r="K267" s="51"/>
    </row>
    <row r="268" spans="1:11" x14ac:dyDescent="0.45">
      <c r="A268" s="2">
        <v>45257</v>
      </c>
      <c r="B268" t="s">
        <v>47</v>
      </c>
      <c r="C268" t="s">
        <v>12</v>
      </c>
      <c r="D268">
        <v>2</v>
      </c>
      <c r="E268" s="17">
        <f>VLOOKUP(C268,'SKU Price List'!$A$2:$E$27,5,FALSE)</f>
        <v>1008</v>
      </c>
      <c r="F268" s="17">
        <f t="shared" si="17"/>
        <v>2016</v>
      </c>
      <c r="G268">
        <f>VLOOKUP(C268,'SKU Price List'!$A$2:$E$27,3,0)</f>
        <v>960</v>
      </c>
      <c r="H268">
        <f t="shared" si="18"/>
        <v>1920</v>
      </c>
      <c r="I268" s="17">
        <f t="shared" si="19"/>
        <v>96</v>
      </c>
      <c r="J268">
        <v>10</v>
      </c>
      <c r="K268" s="51"/>
    </row>
    <row r="269" spans="1:11" x14ac:dyDescent="0.45">
      <c r="A269" s="2">
        <v>45257</v>
      </c>
      <c r="B269" t="s">
        <v>47</v>
      </c>
      <c r="C269" t="s">
        <v>4</v>
      </c>
      <c r="D269">
        <v>5</v>
      </c>
      <c r="E269" s="17">
        <f>VLOOKUP(C269,'SKU Price List'!$A$2:$E$27,5,FALSE)</f>
        <v>415.79999999999995</v>
      </c>
      <c r="F269" s="17">
        <f t="shared" si="17"/>
        <v>2079</v>
      </c>
      <c r="G269">
        <f>VLOOKUP(C269,'SKU Price List'!$A$2:$E$27,3,0)</f>
        <v>396</v>
      </c>
      <c r="H269">
        <f t="shared" si="18"/>
        <v>1980</v>
      </c>
      <c r="I269" s="17">
        <f t="shared" si="19"/>
        <v>99</v>
      </c>
      <c r="J269">
        <v>10</v>
      </c>
      <c r="K269" s="51"/>
    </row>
    <row r="270" spans="1:11" x14ac:dyDescent="0.45">
      <c r="A270" s="2">
        <v>45257</v>
      </c>
      <c r="B270" t="s">
        <v>47</v>
      </c>
      <c r="C270" t="s">
        <v>3</v>
      </c>
      <c r="D270">
        <v>10</v>
      </c>
      <c r="E270" s="17">
        <f>VLOOKUP(C270,'SKU Price List'!$A$2:$E$27,5,FALSE)</f>
        <v>311.84999999999997</v>
      </c>
      <c r="F270" s="17">
        <f t="shared" si="17"/>
        <v>3118.4999999999995</v>
      </c>
      <c r="G270">
        <f>VLOOKUP(C270,'SKU Price List'!$A$2:$E$27,3,0)</f>
        <v>297</v>
      </c>
      <c r="H270">
        <f t="shared" si="18"/>
        <v>2970</v>
      </c>
      <c r="I270" s="17">
        <f t="shared" si="19"/>
        <v>148.49999999999955</v>
      </c>
      <c r="J270">
        <v>10</v>
      </c>
      <c r="K270" s="51"/>
    </row>
    <row r="271" spans="1:11" x14ac:dyDescent="0.45">
      <c r="A271" s="2">
        <v>45258</v>
      </c>
      <c r="B271" t="s">
        <v>52</v>
      </c>
      <c r="C271" t="s">
        <v>21</v>
      </c>
      <c r="D271">
        <v>2</v>
      </c>
      <c r="E271" s="17">
        <f>VLOOKUP(C271,'SKU Price List'!$A$2:$E$27,5,FALSE)</f>
        <v>970.2</v>
      </c>
      <c r="F271" s="17">
        <f t="shared" si="17"/>
        <v>1940.4</v>
      </c>
      <c r="G271">
        <f>VLOOKUP(C271,'SKU Price List'!$A$2:$E$27,3,0)</f>
        <v>924</v>
      </c>
      <c r="H271">
        <f t="shared" si="18"/>
        <v>1848</v>
      </c>
      <c r="I271" s="17">
        <f t="shared" si="19"/>
        <v>92.400000000000091</v>
      </c>
      <c r="J271">
        <v>10</v>
      </c>
      <c r="K271" s="51"/>
    </row>
    <row r="272" spans="1:11" x14ac:dyDescent="0.45">
      <c r="A272" s="2">
        <v>45258</v>
      </c>
      <c r="B272" t="s">
        <v>52</v>
      </c>
      <c r="C272" t="s">
        <v>10</v>
      </c>
      <c r="D272">
        <v>2</v>
      </c>
      <c r="E272" s="17">
        <f>VLOOKUP(C272,'SKU Price List'!$A$2:$E$27,5,FALSE)</f>
        <v>661.5</v>
      </c>
      <c r="F272" s="17">
        <f t="shared" si="17"/>
        <v>1323</v>
      </c>
      <c r="G272">
        <f>VLOOKUP(C272,'SKU Price List'!$A$2:$E$27,3,0)</f>
        <v>630</v>
      </c>
      <c r="H272">
        <f t="shared" si="18"/>
        <v>1260</v>
      </c>
      <c r="I272" s="17">
        <f t="shared" si="19"/>
        <v>63</v>
      </c>
      <c r="J272">
        <v>10</v>
      </c>
      <c r="K272" s="51"/>
    </row>
    <row r="273" spans="1:11" x14ac:dyDescent="0.45">
      <c r="A273" s="2">
        <v>45258</v>
      </c>
      <c r="B273" t="s">
        <v>52</v>
      </c>
      <c r="C273" t="s">
        <v>8</v>
      </c>
      <c r="D273">
        <v>2</v>
      </c>
      <c r="E273" s="17">
        <f>VLOOKUP(C273,'SKU Price List'!$A$2:$E$27,5,FALSE)</f>
        <v>567</v>
      </c>
      <c r="F273" s="17">
        <f t="shared" si="17"/>
        <v>1134</v>
      </c>
      <c r="G273">
        <f>VLOOKUP(C273,'SKU Price List'!$A$2:$E$27,3,0)</f>
        <v>540</v>
      </c>
      <c r="H273">
        <f t="shared" si="18"/>
        <v>1080</v>
      </c>
      <c r="I273" s="17">
        <f t="shared" si="19"/>
        <v>54</v>
      </c>
      <c r="J273">
        <v>10</v>
      </c>
      <c r="K273" s="51"/>
    </row>
    <row r="274" spans="1:11" x14ac:dyDescent="0.45">
      <c r="A274" s="2">
        <v>45258</v>
      </c>
      <c r="B274" t="s">
        <v>52</v>
      </c>
      <c r="C274" t="s">
        <v>9</v>
      </c>
      <c r="D274">
        <v>2</v>
      </c>
      <c r="E274" s="17">
        <f>VLOOKUP(C274,'SKU Price List'!$A$2:$E$27,5,FALSE)</f>
        <v>756</v>
      </c>
      <c r="F274" s="17">
        <f t="shared" si="17"/>
        <v>1512</v>
      </c>
      <c r="G274">
        <f>VLOOKUP(C274,'SKU Price List'!$A$2:$E$27,3,0)</f>
        <v>720</v>
      </c>
      <c r="H274">
        <f t="shared" si="18"/>
        <v>1440</v>
      </c>
      <c r="I274" s="17">
        <f t="shared" si="19"/>
        <v>72</v>
      </c>
      <c r="J274">
        <v>10</v>
      </c>
      <c r="K274" s="51"/>
    </row>
    <row r="275" spans="1:11" x14ac:dyDescent="0.45">
      <c r="A275" s="2">
        <v>45258</v>
      </c>
      <c r="B275" t="s">
        <v>52</v>
      </c>
      <c r="C275" t="s">
        <v>23</v>
      </c>
      <c r="D275">
        <v>3</v>
      </c>
      <c r="E275" s="17">
        <f>VLOOKUP(C275,'SKU Price List'!$A$2:$E$27,5,FALSE)</f>
        <v>461.15999999999997</v>
      </c>
      <c r="F275" s="17">
        <f t="shared" si="17"/>
        <v>1383.48</v>
      </c>
      <c r="G275">
        <f>VLOOKUP(C275,'SKU Price List'!$A$2:$E$27,3,0)</f>
        <v>439.2</v>
      </c>
      <c r="H275">
        <f t="shared" si="18"/>
        <v>1317.6</v>
      </c>
      <c r="I275" s="17">
        <f t="shared" si="19"/>
        <v>65.880000000000109</v>
      </c>
      <c r="J275">
        <v>10</v>
      </c>
      <c r="K275" s="51"/>
    </row>
    <row r="276" spans="1:11" x14ac:dyDescent="0.45">
      <c r="A276" s="2">
        <v>45258</v>
      </c>
      <c r="B276" t="s">
        <v>52</v>
      </c>
      <c r="C276" t="s">
        <v>3</v>
      </c>
      <c r="D276">
        <v>4</v>
      </c>
      <c r="E276" s="17">
        <f>VLOOKUP(C276,'SKU Price List'!$A$2:$E$27,5,FALSE)</f>
        <v>311.84999999999997</v>
      </c>
      <c r="F276" s="17">
        <f t="shared" si="17"/>
        <v>1247.3999999999999</v>
      </c>
      <c r="G276">
        <f>VLOOKUP(C276,'SKU Price List'!$A$2:$E$27,3,0)</f>
        <v>297</v>
      </c>
      <c r="H276">
        <f t="shared" si="18"/>
        <v>1188</v>
      </c>
      <c r="I276" s="17">
        <f t="shared" si="19"/>
        <v>59.399999999999864</v>
      </c>
      <c r="J276">
        <v>10</v>
      </c>
      <c r="K276" s="51"/>
    </row>
    <row r="277" spans="1:11" x14ac:dyDescent="0.45">
      <c r="A277" s="2">
        <v>45259</v>
      </c>
      <c r="B277" t="s">
        <v>43</v>
      </c>
      <c r="C277" t="s">
        <v>27</v>
      </c>
      <c r="D277">
        <v>15</v>
      </c>
      <c r="E277" s="17">
        <f>VLOOKUP(C277,'SKU Price List'!$A$2:$E$27,5,FALSE)</f>
        <v>819.83999999999992</v>
      </c>
      <c r="F277" s="17">
        <f t="shared" si="17"/>
        <v>12297.599999999999</v>
      </c>
      <c r="G277">
        <f>VLOOKUP(C277,'SKU Price List'!$A$2:$E$27,3,0)</f>
        <v>780.8</v>
      </c>
      <c r="H277">
        <f t="shared" si="18"/>
        <v>11712</v>
      </c>
      <c r="I277" s="17">
        <f t="shared" si="19"/>
        <v>585.59999999999854</v>
      </c>
      <c r="J277">
        <v>10</v>
      </c>
      <c r="K277" s="51"/>
    </row>
    <row r="278" spans="1:11" x14ac:dyDescent="0.45">
      <c r="A278" s="2">
        <v>45259</v>
      </c>
      <c r="B278" t="s">
        <v>43</v>
      </c>
      <c r="C278" t="s">
        <v>24</v>
      </c>
      <c r="D278">
        <v>10</v>
      </c>
      <c r="E278" s="17">
        <f>VLOOKUP(C278,'SKU Price List'!$A$2:$E$27,5,FALSE)</f>
        <v>614.87999999999988</v>
      </c>
      <c r="F278" s="17">
        <f t="shared" si="17"/>
        <v>6148.7999999999993</v>
      </c>
      <c r="G278">
        <f>VLOOKUP(C278,'SKU Price List'!$A$2:$E$27,3,0)</f>
        <v>585.59999999999991</v>
      </c>
      <c r="H278">
        <f t="shared" si="18"/>
        <v>5855.9999999999991</v>
      </c>
      <c r="I278" s="17">
        <f t="shared" si="19"/>
        <v>292.80000000000018</v>
      </c>
      <c r="J278">
        <v>10</v>
      </c>
      <c r="K278" s="51"/>
    </row>
    <row r="279" spans="1:11" x14ac:dyDescent="0.45">
      <c r="A279" s="2">
        <v>45259</v>
      </c>
      <c r="B279" t="s">
        <v>43</v>
      </c>
      <c r="C279" t="s">
        <v>8</v>
      </c>
      <c r="D279">
        <v>4</v>
      </c>
      <c r="E279" s="17">
        <f>VLOOKUP(C279,'SKU Price List'!$A$2:$E$27,5,FALSE)</f>
        <v>567</v>
      </c>
      <c r="F279" s="17">
        <f t="shared" si="17"/>
        <v>2268</v>
      </c>
      <c r="G279">
        <f>VLOOKUP(C279,'SKU Price List'!$A$2:$E$27,3,0)</f>
        <v>540</v>
      </c>
      <c r="H279">
        <f t="shared" si="18"/>
        <v>2160</v>
      </c>
      <c r="I279" s="17">
        <f t="shared" si="19"/>
        <v>108</v>
      </c>
      <c r="J279">
        <v>10</v>
      </c>
      <c r="K279" s="51"/>
    </row>
    <row r="280" spans="1:11" x14ac:dyDescent="0.45">
      <c r="A280" s="2">
        <v>45259</v>
      </c>
      <c r="B280" t="s">
        <v>43</v>
      </c>
      <c r="C280" t="s">
        <v>4</v>
      </c>
      <c r="D280">
        <v>12</v>
      </c>
      <c r="E280" s="17">
        <f>VLOOKUP(C280,'SKU Price List'!$A$2:$E$27,5,FALSE)</f>
        <v>415.79999999999995</v>
      </c>
      <c r="F280" s="17">
        <f t="shared" si="17"/>
        <v>4989.5999999999995</v>
      </c>
      <c r="G280">
        <f>VLOOKUP(C280,'SKU Price List'!$A$2:$E$27,3,0)</f>
        <v>396</v>
      </c>
      <c r="H280">
        <f t="shared" si="18"/>
        <v>4752</v>
      </c>
      <c r="I280" s="17">
        <f t="shared" si="19"/>
        <v>237.59999999999945</v>
      </c>
      <c r="J280">
        <v>10</v>
      </c>
      <c r="K280" s="51"/>
    </row>
    <row r="281" spans="1:11" x14ac:dyDescent="0.45">
      <c r="A281" s="2">
        <v>45260</v>
      </c>
      <c r="B281" t="s">
        <v>53</v>
      </c>
      <c r="C281" t="s">
        <v>17</v>
      </c>
      <c r="D281">
        <v>5</v>
      </c>
      <c r="E281" s="17">
        <f>VLOOKUP(C281,'SKU Price List'!$A$2:$E$27,5,FALSE)</f>
        <v>1236.48</v>
      </c>
      <c r="F281" s="17">
        <f t="shared" si="17"/>
        <v>6182.4</v>
      </c>
      <c r="G281">
        <f>VLOOKUP(C281,'SKU Price List'!$A$2:$E$27,3,0)</f>
        <v>1177.5999999999999</v>
      </c>
      <c r="H281">
        <f t="shared" si="18"/>
        <v>5888</v>
      </c>
      <c r="I281" s="17">
        <f t="shared" si="19"/>
        <v>294.39999999999964</v>
      </c>
      <c r="J281">
        <v>10</v>
      </c>
      <c r="K281" s="51"/>
    </row>
    <row r="282" spans="1:11" x14ac:dyDescent="0.45">
      <c r="A282" s="2">
        <v>45260</v>
      </c>
      <c r="B282" t="s">
        <v>53</v>
      </c>
      <c r="C282" t="s">
        <v>5</v>
      </c>
      <c r="D282">
        <v>10</v>
      </c>
      <c r="E282" s="17">
        <f>VLOOKUP(C282,'SKU Price List'!$A$2:$E$27,5,FALSE)</f>
        <v>363.82499999999999</v>
      </c>
      <c r="F282" s="17">
        <f t="shared" si="17"/>
        <v>3638.25</v>
      </c>
      <c r="G282">
        <f>VLOOKUP(C282,'SKU Price List'!$A$2:$E$27,3,0)</f>
        <v>346.5</v>
      </c>
      <c r="H282">
        <f t="shared" si="18"/>
        <v>3465</v>
      </c>
      <c r="I282" s="17">
        <f t="shared" si="19"/>
        <v>173.25</v>
      </c>
      <c r="J282">
        <v>10</v>
      </c>
      <c r="K282" s="51"/>
    </row>
    <row r="283" spans="1:11" x14ac:dyDescent="0.45">
      <c r="A283" s="2">
        <v>45261</v>
      </c>
      <c r="B283" t="s">
        <v>33</v>
      </c>
      <c r="C283" t="s">
        <v>7</v>
      </c>
      <c r="D283">
        <v>18</v>
      </c>
      <c r="E283" s="17">
        <f>VLOOKUP(C283,'SKU Price List'!$A$2:$E$27,5,FALSE)</f>
        <v>554.4</v>
      </c>
      <c r="F283" s="17">
        <f t="shared" si="17"/>
        <v>9979.1999999999989</v>
      </c>
      <c r="G283">
        <f>VLOOKUP(C283,'SKU Price List'!$A$2:$E$27,3,0)</f>
        <v>528</v>
      </c>
      <c r="H283">
        <f t="shared" si="18"/>
        <v>9504</v>
      </c>
      <c r="I283" s="17">
        <f t="shared" si="19"/>
        <v>475.19999999999891</v>
      </c>
      <c r="J283">
        <v>10</v>
      </c>
      <c r="K283" s="51"/>
    </row>
    <row r="284" spans="1:11" x14ac:dyDescent="0.45">
      <c r="A284" s="2">
        <v>45261</v>
      </c>
      <c r="B284" t="s">
        <v>33</v>
      </c>
      <c r="C284" t="s">
        <v>6</v>
      </c>
      <c r="D284">
        <v>4</v>
      </c>
      <c r="E284" s="17">
        <f>VLOOKUP(C284,'SKU Price List'!$A$2:$E$27,5,FALSE)</f>
        <v>485.09999999999997</v>
      </c>
      <c r="F284" s="17">
        <f t="shared" si="17"/>
        <v>1940.3999999999999</v>
      </c>
      <c r="G284">
        <f>VLOOKUP(C284,'SKU Price List'!$A$2:$E$27,3,0)</f>
        <v>462</v>
      </c>
      <c r="H284">
        <f t="shared" si="18"/>
        <v>1848</v>
      </c>
      <c r="I284" s="17">
        <f t="shared" si="19"/>
        <v>92.399999999999864</v>
      </c>
      <c r="J284">
        <v>10</v>
      </c>
      <c r="K284" s="51"/>
    </row>
    <row r="285" spans="1:11" x14ac:dyDescent="0.45">
      <c r="A285" s="2">
        <v>45261</v>
      </c>
      <c r="B285" t="s">
        <v>33</v>
      </c>
      <c r="C285" t="s">
        <v>5</v>
      </c>
      <c r="D285">
        <v>4</v>
      </c>
      <c r="E285" s="17">
        <f>VLOOKUP(C285,'SKU Price List'!$A$2:$E$27,5,FALSE)</f>
        <v>363.82499999999999</v>
      </c>
      <c r="F285" s="17">
        <f t="shared" si="17"/>
        <v>1455.3</v>
      </c>
      <c r="G285">
        <f>VLOOKUP(C285,'SKU Price List'!$A$2:$E$27,3,0)</f>
        <v>346.5</v>
      </c>
      <c r="H285">
        <f t="shared" si="18"/>
        <v>1386</v>
      </c>
      <c r="I285" s="17">
        <f t="shared" si="19"/>
        <v>69.299999999999955</v>
      </c>
      <c r="J285">
        <v>10</v>
      </c>
      <c r="K285" s="51"/>
    </row>
    <row r="286" spans="1:11" x14ac:dyDescent="0.45">
      <c r="A286" s="2">
        <v>45262</v>
      </c>
      <c r="B286" t="s">
        <v>37</v>
      </c>
      <c r="C286" t="s">
        <v>17</v>
      </c>
      <c r="D286">
        <v>16</v>
      </c>
      <c r="E286" s="17">
        <f>VLOOKUP(C286,'SKU Price List'!$A$2:$E$27,5,FALSE)</f>
        <v>1236.48</v>
      </c>
      <c r="F286" s="17">
        <f t="shared" si="17"/>
        <v>19783.68</v>
      </c>
      <c r="G286">
        <f>VLOOKUP(C286,'SKU Price List'!$A$2:$E$27,3,0)</f>
        <v>1177.5999999999999</v>
      </c>
      <c r="H286">
        <f t="shared" si="18"/>
        <v>18841.599999999999</v>
      </c>
      <c r="I286" s="17">
        <f t="shared" si="19"/>
        <v>942.08000000000175</v>
      </c>
      <c r="J286">
        <v>10</v>
      </c>
      <c r="K286" s="51"/>
    </row>
    <row r="287" spans="1:11" x14ac:dyDescent="0.45">
      <c r="A287" s="2">
        <v>45262</v>
      </c>
      <c r="B287" t="s">
        <v>37</v>
      </c>
      <c r="C287" t="s">
        <v>14</v>
      </c>
      <c r="D287">
        <v>34</v>
      </c>
      <c r="E287" s="17">
        <f>VLOOKUP(C287,'SKU Price List'!$A$2:$E$27,5,FALSE)</f>
        <v>927.36</v>
      </c>
      <c r="F287" s="17">
        <f t="shared" si="17"/>
        <v>31530.240000000002</v>
      </c>
      <c r="G287">
        <f>VLOOKUP(C287,'SKU Price List'!$A$2:$E$27,3,0)</f>
        <v>883.19999999999993</v>
      </c>
      <c r="H287">
        <f t="shared" si="18"/>
        <v>30028.799999999999</v>
      </c>
      <c r="I287" s="17">
        <f t="shared" si="19"/>
        <v>1501.4400000000023</v>
      </c>
      <c r="J287">
        <v>10</v>
      </c>
      <c r="K287" s="51"/>
    </row>
    <row r="288" spans="1:11" x14ac:dyDescent="0.45">
      <c r="A288" s="2">
        <v>45262</v>
      </c>
      <c r="B288" t="s">
        <v>34</v>
      </c>
      <c r="C288" t="s">
        <v>13</v>
      </c>
      <c r="D288">
        <v>1</v>
      </c>
      <c r="E288" s="17">
        <f>VLOOKUP(C288,'SKU Price List'!$A$2:$E$27,5,FALSE)</f>
        <v>695.52</v>
      </c>
      <c r="F288" s="17">
        <f t="shared" si="17"/>
        <v>695.52</v>
      </c>
      <c r="G288">
        <f>VLOOKUP(C288,'SKU Price List'!$A$2:$E$27,3,0)</f>
        <v>662.4</v>
      </c>
      <c r="H288">
        <f t="shared" si="18"/>
        <v>662.4</v>
      </c>
      <c r="I288" s="17">
        <f t="shared" si="19"/>
        <v>33.120000000000005</v>
      </c>
      <c r="J288">
        <v>10</v>
      </c>
      <c r="K288" s="51"/>
    </row>
    <row r="289" spans="1:11" x14ac:dyDescent="0.45">
      <c r="A289" s="2">
        <v>45262</v>
      </c>
      <c r="B289" t="s">
        <v>34</v>
      </c>
      <c r="C289" t="s">
        <v>23</v>
      </c>
      <c r="D289">
        <v>1</v>
      </c>
      <c r="E289" s="17">
        <f>VLOOKUP(C289,'SKU Price List'!$A$2:$E$27,5,FALSE)</f>
        <v>461.15999999999997</v>
      </c>
      <c r="F289" s="17">
        <f t="shared" si="17"/>
        <v>461.15999999999997</v>
      </c>
      <c r="G289">
        <f>VLOOKUP(C289,'SKU Price List'!$A$2:$E$27,3,0)</f>
        <v>439.2</v>
      </c>
      <c r="H289">
        <f t="shared" si="18"/>
        <v>439.2</v>
      </c>
      <c r="I289" s="17">
        <f t="shared" si="19"/>
        <v>21.95999999999998</v>
      </c>
      <c r="J289">
        <v>10</v>
      </c>
      <c r="K289" s="51"/>
    </row>
    <row r="290" spans="1:11" x14ac:dyDescent="0.45">
      <c r="A290" s="2">
        <v>45263</v>
      </c>
      <c r="B290" t="s">
        <v>47</v>
      </c>
      <c r="C290" t="s">
        <v>14</v>
      </c>
      <c r="D290">
        <v>12</v>
      </c>
      <c r="E290" s="17">
        <f>VLOOKUP(C290,'SKU Price List'!$A$2:$E$27,5,FALSE)</f>
        <v>927.36</v>
      </c>
      <c r="F290" s="17">
        <f t="shared" si="17"/>
        <v>11128.32</v>
      </c>
      <c r="G290">
        <f>VLOOKUP(C290,'SKU Price List'!$A$2:$E$27,3,0)</f>
        <v>883.19999999999993</v>
      </c>
      <c r="H290">
        <f t="shared" si="18"/>
        <v>10598.4</v>
      </c>
      <c r="I290" s="17">
        <f t="shared" si="19"/>
        <v>529.92000000000007</v>
      </c>
      <c r="J290">
        <v>10</v>
      </c>
      <c r="K290" s="51"/>
    </row>
    <row r="291" spans="1:11" x14ac:dyDescent="0.45">
      <c r="A291" s="2">
        <v>45263</v>
      </c>
      <c r="B291" t="s">
        <v>47</v>
      </c>
      <c r="C291" t="s">
        <v>27</v>
      </c>
      <c r="D291">
        <v>12</v>
      </c>
      <c r="E291" s="17">
        <f>VLOOKUP(C291,'SKU Price List'!$A$2:$E$27,5,FALSE)</f>
        <v>819.83999999999992</v>
      </c>
      <c r="F291" s="17">
        <f t="shared" si="17"/>
        <v>9838.0799999999981</v>
      </c>
      <c r="G291">
        <f>VLOOKUP(C291,'SKU Price List'!$A$2:$E$27,3,0)</f>
        <v>780.8</v>
      </c>
      <c r="H291">
        <f t="shared" si="18"/>
        <v>9369.5999999999985</v>
      </c>
      <c r="I291" s="17">
        <f t="shared" si="19"/>
        <v>468.47999999999956</v>
      </c>
      <c r="J291">
        <v>10</v>
      </c>
      <c r="K291" s="51"/>
    </row>
    <row r="292" spans="1:11" x14ac:dyDescent="0.45">
      <c r="A292" s="2">
        <v>45263</v>
      </c>
      <c r="B292" t="s">
        <v>47</v>
      </c>
      <c r="C292" t="s">
        <v>11</v>
      </c>
      <c r="D292">
        <v>6</v>
      </c>
      <c r="E292" s="17">
        <f>VLOOKUP(C292,'SKU Price List'!$A$2:$E$27,5,FALSE)</f>
        <v>882</v>
      </c>
      <c r="F292" s="17">
        <f t="shared" si="17"/>
        <v>5292</v>
      </c>
      <c r="G292">
        <f>VLOOKUP(C292,'SKU Price List'!$A$2:$E$27,3,0)</f>
        <v>840</v>
      </c>
      <c r="H292">
        <f t="shared" si="18"/>
        <v>5040</v>
      </c>
      <c r="I292" s="17">
        <f t="shared" si="19"/>
        <v>252</v>
      </c>
      <c r="J292">
        <v>10</v>
      </c>
      <c r="K292" s="51"/>
    </row>
    <row r="293" spans="1:11" x14ac:dyDescent="0.45">
      <c r="A293" s="2">
        <v>45263</v>
      </c>
      <c r="B293" t="s">
        <v>56</v>
      </c>
      <c r="C293" t="s">
        <v>16</v>
      </c>
      <c r="D293">
        <v>2</v>
      </c>
      <c r="E293" s="17">
        <f>VLOOKUP(C293,'SKU Price List'!$A$2:$E$27,5,FALSE)</f>
        <v>1081.92</v>
      </c>
      <c r="F293" s="17">
        <f t="shared" si="17"/>
        <v>2163.84</v>
      </c>
      <c r="G293">
        <f>VLOOKUP(C293,'SKU Price List'!$A$2:$E$27,3,0)</f>
        <v>1030.3999999999999</v>
      </c>
      <c r="H293">
        <f t="shared" si="18"/>
        <v>2060.7999999999997</v>
      </c>
      <c r="I293" s="17">
        <f t="shared" si="19"/>
        <v>103.04000000000042</v>
      </c>
      <c r="J293">
        <v>10</v>
      </c>
      <c r="K293" s="51"/>
    </row>
    <row r="294" spans="1:11" x14ac:dyDescent="0.45">
      <c r="A294" s="2">
        <v>45264</v>
      </c>
      <c r="B294" t="s">
        <v>55</v>
      </c>
      <c r="C294" t="s">
        <v>18</v>
      </c>
      <c r="D294">
        <v>25</v>
      </c>
      <c r="E294" s="17">
        <f>VLOOKUP(C294,'SKU Price List'!$A$2:$E$27,5,FALSE)</f>
        <v>1478.4</v>
      </c>
      <c r="F294" s="17">
        <f t="shared" si="17"/>
        <v>36960</v>
      </c>
      <c r="G294">
        <f>VLOOKUP(C294,'SKU Price List'!$A$2:$E$27,3,0)</f>
        <v>1408</v>
      </c>
      <c r="H294">
        <f t="shared" si="18"/>
        <v>35200</v>
      </c>
      <c r="I294" s="17">
        <f t="shared" si="19"/>
        <v>1760</v>
      </c>
      <c r="J294">
        <v>11</v>
      </c>
      <c r="K294" s="51"/>
    </row>
    <row r="295" spans="1:11" x14ac:dyDescent="0.45">
      <c r="A295" s="2">
        <v>45264</v>
      </c>
      <c r="B295" t="s">
        <v>55</v>
      </c>
      <c r="C295" t="s">
        <v>20</v>
      </c>
      <c r="D295">
        <v>50</v>
      </c>
      <c r="E295" s="17">
        <f>VLOOKUP(C295,'SKU Price List'!$A$2:$E$27,5,FALSE)</f>
        <v>1108.8000000000002</v>
      </c>
      <c r="F295" s="17">
        <f t="shared" si="17"/>
        <v>55440.000000000007</v>
      </c>
      <c r="G295">
        <f>VLOOKUP(C295,'SKU Price List'!$A$2:$E$27,3,0)</f>
        <v>1056</v>
      </c>
      <c r="H295">
        <f t="shared" si="18"/>
        <v>52800</v>
      </c>
      <c r="I295" s="17">
        <f t="shared" si="19"/>
        <v>2640.0000000000073</v>
      </c>
      <c r="J295">
        <v>11</v>
      </c>
      <c r="K295" s="51"/>
    </row>
    <row r="296" spans="1:11" x14ac:dyDescent="0.45">
      <c r="A296" s="2">
        <v>45264</v>
      </c>
      <c r="B296" t="s">
        <v>55</v>
      </c>
      <c r="C296" t="s">
        <v>9</v>
      </c>
      <c r="D296">
        <v>34</v>
      </c>
      <c r="E296" s="17">
        <f>VLOOKUP(C296,'SKU Price List'!$A$2:$E$27,5,FALSE)</f>
        <v>756</v>
      </c>
      <c r="F296" s="17">
        <f t="shared" si="17"/>
        <v>25704</v>
      </c>
      <c r="G296">
        <f>VLOOKUP(C296,'SKU Price List'!$A$2:$E$27,3,0)</f>
        <v>720</v>
      </c>
      <c r="H296">
        <f t="shared" si="18"/>
        <v>24480</v>
      </c>
      <c r="I296" s="17">
        <f t="shared" si="19"/>
        <v>1224</v>
      </c>
      <c r="J296">
        <v>11</v>
      </c>
      <c r="K296" s="51"/>
    </row>
    <row r="297" spans="1:11" x14ac:dyDescent="0.45">
      <c r="A297" s="2">
        <v>45264</v>
      </c>
      <c r="B297" t="s">
        <v>55</v>
      </c>
      <c r="C297" t="s">
        <v>24</v>
      </c>
      <c r="D297">
        <v>30</v>
      </c>
      <c r="E297" s="17">
        <f>VLOOKUP(C297,'SKU Price List'!$A$2:$E$27,5,FALSE)</f>
        <v>614.87999999999988</v>
      </c>
      <c r="F297" s="17">
        <f t="shared" si="17"/>
        <v>18446.399999999998</v>
      </c>
      <c r="G297">
        <f>VLOOKUP(C297,'SKU Price List'!$A$2:$E$27,3,0)</f>
        <v>585.59999999999991</v>
      </c>
      <c r="H297">
        <f t="shared" si="18"/>
        <v>17567.999999999996</v>
      </c>
      <c r="I297" s="17">
        <f t="shared" si="19"/>
        <v>878.40000000000146</v>
      </c>
      <c r="J297">
        <v>11</v>
      </c>
      <c r="K297" s="51"/>
    </row>
    <row r="298" spans="1:11" x14ac:dyDescent="0.45">
      <c r="A298" s="2">
        <v>45264</v>
      </c>
      <c r="B298" t="s">
        <v>55</v>
      </c>
      <c r="C298" t="s">
        <v>7</v>
      </c>
      <c r="D298">
        <v>20</v>
      </c>
      <c r="E298" s="17">
        <f>VLOOKUP(C298,'SKU Price List'!$A$2:$E$27,5,FALSE)</f>
        <v>554.4</v>
      </c>
      <c r="F298" s="17">
        <f t="shared" si="17"/>
        <v>11088</v>
      </c>
      <c r="G298">
        <f>VLOOKUP(C298,'SKU Price List'!$A$2:$E$27,3,0)</f>
        <v>528</v>
      </c>
      <c r="H298">
        <f t="shared" si="18"/>
        <v>10560</v>
      </c>
      <c r="I298" s="17">
        <f t="shared" si="19"/>
        <v>528</v>
      </c>
      <c r="J298">
        <v>11</v>
      </c>
      <c r="K298" s="51"/>
    </row>
    <row r="299" spans="1:11" x14ac:dyDescent="0.45">
      <c r="A299" s="2">
        <v>45265</v>
      </c>
      <c r="B299" t="s">
        <v>43</v>
      </c>
      <c r="C299" t="s">
        <v>27</v>
      </c>
      <c r="D299">
        <v>15</v>
      </c>
      <c r="E299" s="17">
        <f>VLOOKUP(C299,'SKU Price List'!$A$2:$E$27,5,FALSE)</f>
        <v>819.83999999999992</v>
      </c>
      <c r="F299" s="17">
        <f t="shared" si="17"/>
        <v>12297.599999999999</v>
      </c>
      <c r="G299">
        <f>VLOOKUP(C299,'SKU Price List'!$A$2:$E$27,3,0)</f>
        <v>780.8</v>
      </c>
      <c r="H299">
        <f t="shared" si="18"/>
        <v>11712</v>
      </c>
      <c r="I299" s="17">
        <f t="shared" si="19"/>
        <v>585.59999999999854</v>
      </c>
      <c r="J299">
        <v>11</v>
      </c>
      <c r="K299" s="51"/>
    </row>
    <row r="300" spans="1:11" x14ac:dyDescent="0.45">
      <c r="A300" s="2">
        <v>45265</v>
      </c>
      <c r="B300" t="s">
        <v>43</v>
      </c>
      <c r="C300" t="s">
        <v>7</v>
      </c>
      <c r="D300">
        <v>3</v>
      </c>
      <c r="E300" s="17">
        <f>VLOOKUP(C300,'SKU Price List'!$A$2:$E$27,5,FALSE)</f>
        <v>554.4</v>
      </c>
      <c r="F300" s="17">
        <f t="shared" si="17"/>
        <v>1663.1999999999998</v>
      </c>
      <c r="G300">
        <f>VLOOKUP(C300,'SKU Price List'!$A$2:$E$27,3,0)</f>
        <v>528</v>
      </c>
      <c r="H300">
        <f t="shared" si="18"/>
        <v>1584</v>
      </c>
      <c r="I300" s="17">
        <f t="shared" si="19"/>
        <v>79.199999999999818</v>
      </c>
      <c r="J300">
        <v>11</v>
      </c>
      <c r="K300" s="51"/>
    </row>
    <row r="301" spans="1:11" x14ac:dyDescent="0.45">
      <c r="A301" s="2">
        <v>45265</v>
      </c>
      <c r="B301" t="s">
        <v>56</v>
      </c>
      <c r="C301" t="s">
        <v>16</v>
      </c>
      <c r="D301">
        <v>1</v>
      </c>
      <c r="E301" s="17">
        <f>VLOOKUP(C301,'SKU Price List'!$A$2:$E$27,5,FALSE)</f>
        <v>1081.92</v>
      </c>
      <c r="F301" s="17">
        <f t="shared" ref="F301:F349" si="20">E301*D301</f>
        <v>1081.92</v>
      </c>
      <c r="G301">
        <f>VLOOKUP(C301,'SKU Price List'!$A$2:$E$27,3,0)</f>
        <v>1030.3999999999999</v>
      </c>
      <c r="H301">
        <f t="shared" si="18"/>
        <v>1030.3999999999999</v>
      </c>
      <c r="I301" s="17">
        <f t="shared" si="19"/>
        <v>51.520000000000209</v>
      </c>
      <c r="J301">
        <v>11</v>
      </c>
      <c r="K301" s="51"/>
    </row>
    <row r="302" spans="1:11" x14ac:dyDescent="0.45">
      <c r="A302" s="2">
        <v>45265</v>
      </c>
      <c r="B302" t="s">
        <v>56</v>
      </c>
      <c r="C302" t="s">
        <v>14</v>
      </c>
      <c r="D302">
        <v>1</v>
      </c>
      <c r="E302" s="17">
        <f>VLOOKUP(C302,'SKU Price List'!$A$2:$E$27,5,FALSE)</f>
        <v>927.36</v>
      </c>
      <c r="F302" s="17">
        <f t="shared" si="20"/>
        <v>927.36</v>
      </c>
      <c r="G302">
        <f>VLOOKUP(C302,'SKU Price List'!$A$2:$E$27,3,0)</f>
        <v>883.19999999999993</v>
      </c>
      <c r="H302">
        <f t="shared" si="18"/>
        <v>883.19999999999993</v>
      </c>
      <c r="I302" s="17">
        <f t="shared" si="19"/>
        <v>44.160000000000082</v>
      </c>
      <c r="J302">
        <v>11</v>
      </c>
      <c r="K302" s="51"/>
    </row>
    <row r="303" spans="1:11" x14ac:dyDescent="0.45">
      <c r="A303" s="2">
        <v>45266</v>
      </c>
      <c r="B303" t="s">
        <v>54</v>
      </c>
      <c r="C303" t="s">
        <v>27</v>
      </c>
      <c r="D303">
        <v>50</v>
      </c>
      <c r="E303" s="17">
        <f>VLOOKUP(C303,'SKU Price List'!$A$2:$E$27,5,FALSE)</f>
        <v>819.83999999999992</v>
      </c>
      <c r="F303" s="17">
        <f t="shared" si="20"/>
        <v>40991.999999999993</v>
      </c>
      <c r="G303">
        <f>VLOOKUP(C303,'SKU Price List'!$A$2:$E$27,3,0)</f>
        <v>780.8</v>
      </c>
      <c r="H303">
        <f t="shared" si="18"/>
        <v>39040</v>
      </c>
      <c r="I303" s="17">
        <f t="shared" si="19"/>
        <v>1951.9999999999927</v>
      </c>
      <c r="J303">
        <v>11</v>
      </c>
      <c r="K303" s="51"/>
    </row>
    <row r="304" spans="1:11" x14ac:dyDescent="0.45">
      <c r="A304" s="2">
        <v>45266</v>
      </c>
      <c r="B304" t="s">
        <v>54</v>
      </c>
      <c r="C304" t="s">
        <v>24</v>
      </c>
      <c r="D304">
        <v>13</v>
      </c>
      <c r="E304" s="17">
        <f>VLOOKUP(C304,'SKU Price List'!$A$2:$E$27,5,FALSE)</f>
        <v>614.87999999999988</v>
      </c>
      <c r="F304" s="17">
        <f t="shared" si="20"/>
        <v>7993.4399999999987</v>
      </c>
      <c r="G304">
        <f>VLOOKUP(C304,'SKU Price List'!$A$2:$E$27,3,0)</f>
        <v>585.59999999999991</v>
      </c>
      <c r="H304">
        <f t="shared" si="18"/>
        <v>7612.7999999999993</v>
      </c>
      <c r="I304" s="17">
        <f t="shared" si="19"/>
        <v>380.63999999999942</v>
      </c>
      <c r="J304">
        <v>11</v>
      </c>
      <c r="K304" s="51"/>
    </row>
    <row r="305" spans="1:11" x14ac:dyDescent="0.45">
      <c r="A305" s="2">
        <v>45266</v>
      </c>
      <c r="B305" t="s">
        <v>54</v>
      </c>
      <c r="C305" t="s">
        <v>10</v>
      </c>
      <c r="D305">
        <v>8</v>
      </c>
      <c r="E305" s="17">
        <f>VLOOKUP(C305,'SKU Price List'!$A$2:$E$27,5,FALSE)</f>
        <v>661.5</v>
      </c>
      <c r="F305" s="17">
        <f t="shared" si="20"/>
        <v>5292</v>
      </c>
      <c r="G305">
        <f>VLOOKUP(C305,'SKU Price List'!$A$2:$E$27,3,0)</f>
        <v>630</v>
      </c>
      <c r="H305">
        <f t="shared" si="18"/>
        <v>5040</v>
      </c>
      <c r="I305" s="17">
        <f t="shared" si="19"/>
        <v>252</v>
      </c>
      <c r="J305">
        <v>11</v>
      </c>
      <c r="K305" s="51"/>
    </row>
    <row r="306" spans="1:11" x14ac:dyDescent="0.45">
      <c r="A306" s="2">
        <v>45266</v>
      </c>
      <c r="B306" t="s">
        <v>33</v>
      </c>
      <c r="C306" t="s">
        <v>15</v>
      </c>
      <c r="D306">
        <v>6</v>
      </c>
      <c r="E306" s="17">
        <f>VLOOKUP(C306,'SKU Price List'!$A$2:$E$27,5,FALSE)</f>
        <v>811.44</v>
      </c>
      <c r="F306" s="17">
        <f t="shared" si="20"/>
        <v>4868.6400000000003</v>
      </c>
      <c r="G306">
        <f>VLOOKUP(C306,'SKU Price List'!$A$2:$E$27,3,0)</f>
        <v>772.8</v>
      </c>
      <c r="H306">
        <f t="shared" si="18"/>
        <v>4636.7999999999993</v>
      </c>
      <c r="I306" s="17">
        <f t="shared" si="19"/>
        <v>231.84000000000106</v>
      </c>
      <c r="J306">
        <v>11</v>
      </c>
      <c r="K306" s="51"/>
    </row>
    <row r="307" spans="1:11" x14ac:dyDescent="0.45">
      <c r="A307" s="2">
        <v>45266</v>
      </c>
      <c r="B307" t="s">
        <v>33</v>
      </c>
      <c r="C307" t="s">
        <v>13</v>
      </c>
      <c r="D307">
        <v>8</v>
      </c>
      <c r="E307" s="17">
        <f>VLOOKUP(C307,'SKU Price List'!$A$2:$E$27,5,FALSE)</f>
        <v>695.52</v>
      </c>
      <c r="F307" s="17">
        <f t="shared" si="20"/>
        <v>5564.16</v>
      </c>
      <c r="G307">
        <f>VLOOKUP(C307,'SKU Price List'!$A$2:$E$27,3,0)</f>
        <v>662.4</v>
      </c>
      <c r="H307">
        <f t="shared" si="18"/>
        <v>5299.2</v>
      </c>
      <c r="I307" s="17">
        <f t="shared" si="19"/>
        <v>264.96000000000004</v>
      </c>
      <c r="J307">
        <v>11</v>
      </c>
      <c r="K307" s="51"/>
    </row>
    <row r="308" spans="1:11" x14ac:dyDescent="0.45">
      <c r="A308" s="2">
        <v>45266</v>
      </c>
      <c r="B308" t="s">
        <v>33</v>
      </c>
      <c r="C308" t="s">
        <v>23</v>
      </c>
      <c r="D308">
        <v>8</v>
      </c>
      <c r="E308" s="17">
        <f>VLOOKUP(C308,'SKU Price List'!$A$2:$E$27,5,FALSE)</f>
        <v>461.15999999999997</v>
      </c>
      <c r="F308" s="17">
        <f t="shared" si="20"/>
        <v>3689.2799999999997</v>
      </c>
      <c r="G308">
        <f>VLOOKUP(C308,'SKU Price List'!$A$2:$E$27,3,0)</f>
        <v>439.2</v>
      </c>
      <c r="H308">
        <f t="shared" si="18"/>
        <v>3513.6</v>
      </c>
      <c r="I308" s="17">
        <f t="shared" si="19"/>
        <v>175.67999999999984</v>
      </c>
      <c r="J308">
        <v>11</v>
      </c>
      <c r="K308" s="51"/>
    </row>
    <row r="309" spans="1:11" x14ac:dyDescent="0.45">
      <c r="A309" s="2">
        <v>45266</v>
      </c>
      <c r="B309" t="s">
        <v>33</v>
      </c>
      <c r="C309" t="s">
        <v>9</v>
      </c>
      <c r="D309">
        <v>6</v>
      </c>
      <c r="E309" s="17">
        <f>VLOOKUP(C309,'SKU Price List'!$A$2:$E$27,5,FALSE)</f>
        <v>756</v>
      </c>
      <c r="F309" s="17">
        <f t="shared" si="20"/>
        <v>4536</v>
      </c>
      <c r="G309">
        <f>VLOOKUP(C309,'SKU Price List'!$A$2:$E$27,3,0)</f>
        <v>720</v>
      </c>
      <c r="H309">
        <f t="shared" si="18"/>
        <v>4320</v>
      </c>
      <c r="I309" s="17">
        <f t="shared" si="19"/>
        <v>216</v>
      </c>
      <c r="J309">
        <v>11</v>
      </c>
      <c r="K309" s="51"/>
    </row>
    <row r="310" spans="1:11" x14ac:dyDescent="0.45">
      <c r="A310" s="2">
        <v>45266</v>
      </c>
      <c r="B310" t="s">
        <v>33</v>
      </c>
      <c r="C310" t="s">
        <v>5</v>
      </c>
      <c r="D310">
        <v>2</v>
      </c>
      <c r="E310" s="17">
        <f>VLOOKUP(C310,'SKU Price List'!$A$2:$E$27,5,FALSE)</f>
        <v>363.82499999999999</v>
      </c>
      <c r="F310" s="17">
        <f t="shared" si="20"/>
        <v>727.65</v>
      </c>
      <c r="G310">
        <f>VLOOKUP(C310,'SKU Price List'!$A$2:$E$27,3,0)</f>
        <v>346.5</v>
      </c>
      <c r="H310">
        <f t="shared" si="18"/>
        <v>693</v>
      </c>
      <c r="I310" s="17">
        <f t="shared" si="19"/>
        <v>34.649999999999977</v>
      </c>
      <c r="J310">
        <v>11</v>
      </c>
      <c r="K310" s="51"/>
    </row>
    <row r="311" spans="1:11" x14ac:dyDescent="0.45">
      <c r="A311" s="2">
        <v>45267</v>
      </c>
      <c r="B311" t="s">
        <v>57</v>
      </c>
      <c r="C311" t="s">
        <v>17</v>
      </c>
      <c r="D311">
        <v>20</v>
      </c>
      <c r="E311" s="17">
        <f>VLOOKUP(C311,'SKU Price List'!$A$2:$E$27,5,FALSE)</f>
        <v>1236.48</v>
      </c>
      <c r="F311" s="17">
        <f t="shared" si="20"/>
        <v>24729.599999999999</v>
      </c>
      <c r="G311">
        <f>VLOOKUP(C311,'SKU Price List'!$A$2:$E$27,3,0)</f>
        <v>1177.5999999999999</v>
      </c>
      <c r="H311">
        <f t="shared" si="18"/>
        <v>23552</v>
      </c>
      <c r="I311" s="17">
        <f t="shared" si="19"/>
        <v>1177.5999999999985</v>
      </c>
      <c r="J311">
        <v>11</v>
      </c>
      <c r="K311" s="51"/>
    </row>
    <row r="312" spans="1:11" x14ac:dyDescent="0.45">
      <c r="A312" s="2">
        <v>45267</v>
      </c>
      <c r="B312" t="s">
        <v>57</v>
      </c>
      <c r="C312" t="s">
        <v>27</v>
      </c>
      <c r="D312">
        <v>13</v>
      </c>
      <c r="E312" s="17">
        <f>VLOOKUP(C312,'SKU Price List'!$A$2:$E$27,5,FALSE)</f>
        <v>819.83999999999992</v>
      </c>
      <c r="F312" s="17">
        <f t="shared" si="20"/>
        <v>10657.919999999998</v>
      </c>
      <c r="G312">
        <f>VLOOKUP(C312,'SKU Price List'!$A$2:$E$27,3,0)</f>
        <v>780.8</v>
      </c>
      <c r="H312">
        <f t="shared" si="18"/>
        <v>10150.4</v>
      </c>
      <c r="I312" s="17">
        <f t="shared" si="19"/>
        <v>507.51999999999862</v>
      </c>
      <c r="J312">
        <v>11</v>
      </c>
      <c r="K312" s="51"/>
    </row>
    <row r="313" spans="1:11" x14ac:dyDescent="0.45">
      <c r="A313" s="2">
        <v>45267</v>
      </c>
      <c r="B313" t="s">
        <v>37</v>
      </c>
      <c r="C313" t="s">
        <v>14</v>
      </c>
      <c r="D313">
        <v>5</v>
      </c>
      <c r="E313" s="17">
        <f>VLOOKUP(C313,'SKU Price List'!$A$2:$E$27,5,FALSE)</f>
        <v>927.36</v>
      </c>
      <c r="F313" s="17">
        <f t="shared" si="20"/>
        <v>4636.8</v>
      </c>
      <c r="G313">
        <f>VLOOKUP(C313,'SKU Price List'!$A$2:$E$27,3,0)</f>
        <v>883.19999999999993</v>
      </c>
      <c r="H313">
        <f t="shared" si="18"/>
        <v>4416</v>
      </c>
      <c r="I313" s="17">
        <f t="shared" si="19"/>
        <v>220.80000000000018</v>
      </c>
      <c r="J313">
        <v>11</v>
      </c>
      <c r="K313" s="51"/>
    </row>
    <row r="314" spans="1:11" x14ac:dyDescent="0.45">
      <c r="A314" s="2">
        <v>45267</v>
      </c>
      <c r="B314" t="s">
        <v>37</v>
      </c>
      <c r="C314" t="s">
        <v>17</v>
      </c>
      <c r="D314">
        <v>20</v>
      </c>
      <c r="E314" s="17">
        <f>VLOOKUP(C314,'SKU Price List'!$A$2:$E$27,5,FALSE)</f>
        <v>1236.48</v>
      </c>
      <c r="F314" s="17">
        <f t="shared" si="20"/>
        <v>24729.599999999999</v>
      </c>
      <c r="G314">
        <f>VLOOKUP(C314,'SKU Price List'!$A$2:$E$27,3,0)</f>
        <v>1177.5999999999999</v>
      </c>
      <c r="H314">
        <f t="shared" si="18"/>
        <v>23552</v>
      </c>
      <c r="I314" s="17">
        <f t="shared" si="19"/>
        <v>1177.5999999999985</v>
      </c>
      <c r="J314">
        <v>11</v>
      </c>
      <c r="K314" s="51"/>
    </row>
    <row r="315" spans="1:11" x14ac:dyDescent="0.45">
      <c r="A315" s="2">
        <v>45267</v>
      </c>
      <c r="B315" t="s">
        <v>37</v>
      </c>
      <c r="C315" t="s">
        <v>27</v>
      </c>
      <c r="D315">
        <v>5</v>
      </c>
      <c r="E315" s="17">
        <f>VLOOKUP(C315,'SKU Price List'!$A$2:$E$27,5,FALSE)</f>
        <v>819.83999999999992</v>
      </c>
      <c r="F315" s="17">
        <f t="shared" si="20"/>
        <v>4099.2</v>
      </c>
      <c r="G315">
        <f>VLOOKUP(C315,'SKU Price List'!$A$2:$E$27,3,0)</f>
        <v>780.8</v>
      </c>
      <c r="H315">
        <f t="shared" si="18"/>
        <v>3904</v>
      </c>
      <c r="I315" s="17">
        <f t="shared" si="19"/>
        <v>195.19999999999982</v>
      </c>
      <c r="J315">
        <v>11</v>
      </c>
      <c r="K315" s="51"/>
    </row>
    <row r="316" spans="1:11" x14ac:dyDescent="0.45">
      <c r="A316" s="2">
        <v>45268</v>
      </c>
      <c r="B316" t="s">
        <v>47</v>
      </c>
      <c r="C316" t="s">
        <v>9</v>
      </c>
      <c r="D316">
        <v>1</v>
      </c>
      <c r="E316" s="17">
        <f>VLOOKUP(C316,'SKU Price List'!$A$2:$E$27,5,FALSE)</f>
        <v>756</v>
      </c>
      <c r="F316" s="17">
        <f t="shared" si="20"/>
        <v>756</v>
      </c>
      <c r="G316">
        <f>VLOOKUP(C316,'SKU Price List'!$A$2:$E$27,3,0)</f>
        <v>720</v>
      </c>
      <c r="H316">
        <f t="shared" si="18"/>
        <v>720</v>
      </c>
      <c r="I316" s="17">
        <f t="shared" si="19"/>
        <v>36</v>
      </c>
      <c r="J316">
        <v>11</v>
      </c>
      <c r="K316" s="51"/>
    </row>
    <row r="317" spans="1:11" x14ac:dyDescent="0.45">
      <c r="A317" s="2">
        <v>45268</v>
      </c>
      <c r="B317" t="s">
        <v>47</v>
      </c>
      <c r="C317" t="s">
        <v>4</v>
      </c>
      <c r="D317">
        <v>1</v>
      </c>
      <c r="E317" s="17">
        <f>VLOOKUP(C317,'SKU Price List'!$A$2:$E$27,5,FALSE)</f>
        <v>415.79999999999995</v>
      </c>
      <c r="F317" s="17">
        <f t="shared" si="20"/>
        <v>415.79999999999995</v>
      </c>
      <c r="G317">
        <f>VLOOKUP(C317,'SKU Price List'!$A$2:$E$27,3,0)</f>
        <v>396</v>
      </c>
      <c r="H317">
        <f t="shared" si="18"/>
        <v>396</v>
      </c>
      <c r="I317" s="17">
        <f t="shared" si="19"/>
        <v>19.799999999999955</v>
      </c>
      <c r="J317">
        <v>11</v>
      </c>
      <c r="K317" s="51"/>
    </row>
    <row r="318" spans="1:11" x14ac:dyDescent="0.45">
      <c r="A318" s="2">
        <v>45268</v>
      </c>
      <c r="B318" t="s">
        <v>47</v>
      </c>
      <c r="C318" t="s">
        <v>19</v>
      </c>
      <c r="D318">
        <v>4</v>
      </c>
      <c r="E318" s="17">
        <f>VLOOKUP(C318,'SKU Price List'!$A$2:$E$27,5,FALSE)</f>
        <v>831.6</v>
      </c>
      <c r="F318" s="17">
        <f t="shared" si="20"/>
        <v>3326.4</v>
      </c>
      <c r="G318">
        <f>VLOOKUP(C318,'SKU Price List'!$A$2:$E$27,3,0)</f>
        <v>792</v>
      </c>
      <c r="H318">
        <f t="shared" si="18"/>
        <v>3168</v>
      </c>
      <c r="I318" s="17">
        <f t="shared" si="19"/>
        <v>158.40000000000009</v>
      </c>
      <c r="J318">
        <v>11</v>
      </c>
      <c r="K318" s="51"/>
    </row>
    <row r="319" spans="1:11" x14ac:dyDescent="0.45">
      <c r="A319" s="2">
        <v>45268</v>
      </c>
      <c r="B319" t="s">
        <v>47</v>
      </c>
      <c r="C319" t="s">
        <v>23</v>
      </c>
      <c r="D319">
        <v>2</v>
      </c>
      <c r="E319" s="17">
        <f>VLOOKUP(C319,'SKU Price List'!$A$2:$E$27,5,FALSE)</f>
        <v>461.15999999999997</v>
      </c>
      <c r="F319" s="17">
        <f t="shared" si="20"/>
        <v>922.31999999999994</v>
      </c>
      <c r="G319">
        <f>VLOOKUP(C319,'SKU Price List'!$A$2:$E$27,3,0)</f>
        <v>439.2</v>
      </c>
      <c r="H319">
        <f t="shared" si="18"/>
        <v>878.4</v>
      </c>
      <c r="I319" s="17">
        <f t="shared" si="19"/>
        <v>43.919999999999959</v>
      </c>
      <c r="J319">
        <v>11</v>
      </c>
      <c r="K319" s="51"/>
    </row>
    <row r="320" spans="1:11" x14ac:dyDescent="0.45">
      <c r="A320" s="2">
        <v>45268</v>
      </c>
      <c r="B320" t="s">
        <v>48</v>
      </c>
      <c r="C320" t="s">
        <v>24</v>
      </c>
      <c r="D320">
        <v>30</v>
      </c>
      <c r="E320" s="17">
        <f>VLOOKUP(C320,'SKU Price List'!$A$2:$E$27,5,FALSE)</f>
        <v>614.87999999999988</v>
      </c>
      <c r="F320" s="17">
        <f t="shared" si="20"/>
        <v>18446.399999999998</v>
      </c>
      <c r="G320">
        <f>VLOOKUP(C320,'SKU Price List'!$A$2:$E$27,3,0)</f>
        <v>585.59999999999991</v>
      </c>
      <c r="H320">
        <f t="shared" si="18"/>
        <v>17567.999999999996</v>
      </c>
      <c r="I320" s="17">
        <f t="shared" si="19"/>
        <v>878.40000000000146</v>
      </c>
      <c r="J320">
        <v>11</v>
      </c>
      <c r="K320" s="51"/>
    </row>
    <row r="321" spans="1:11" x14ac:dyDescent="0.45">
      <c r="A321" s="2">
        <v>45268</v>
      </c>
      <c r="B321" t="s">
        <v>48</v>
      </c>
      <c r="C321" t="s">
        <v>20</v>
      </c>
      <c r="D321">
        <v>48</v>
      </c>
      <c r="E321" s="17">
        <f>VLOOKUP(C321,'SKU Price List'!$A$2:$E$27,5,FALSE)</f>
        <v>1108.8000000000002</v>
      </c>
      <c r="F321" s="17">
        <f t="shared" si="20"/>
        <v>53222.400000000009</v>
      </c>
      <c r="G321">
        <f>VLOOKUP(C321,'SKU Price List'!$A$2:$E$27,3,0)</f>
        <v>1056</v>
      </c>
      <c r="H321">
        <f t="shared" si="18"/>
        <v>50688</v>
      </c>
      <c r="I321" s="17">
        <f t="shared" si="19"/>
        <v>2534.4000000000087</v>
      </c>
      <c r="J321">
        <v>11</v>
      </c>
      <c r="K321" s="51"/>
    </row>
    <row r="322" spans="1:11" x14ac:dyDescent="0.45">
      <c r="A322" s="2">
        <v>45268</v>
      </c>
      <c r="B322" t="s">
        <v>48</v>
      </c>
      <c r="C322" t="s">
        <v>9</v>
      </c>
      <c r="D322">
        <v>25</v>
      </c>
      <c r="E322" s="17">
        <f>VLOOKUP(C322,'SKU Price List'!$A$2:$E$27,5,FALSE)</f>
        <v>756</v>
      </c>
      <c r="F322" s="17">
        <f t="shared" si="20"/>
        <v>18900</v>
      </c>
      <c r="G322">
        <f>VLOOKUP(C322,'SKU Price List'!$A$2:$E$27,3,0)</f>
        <v>720</v>
      </c>
      <c r="H322">
        <f t="shared" ref="H322:H385" si="21">G322*D322</f>
        <v>18000</v>
      </c>
      <c r="I322" s="17">
        <f t="shared" ref="I322:I385" si="22">F322-H322</f>
        <v>900</v>
      </c>
      <c r="J322">
        <v>11</v>
      </c>
      <c r="K322" s="51"/>
    </row>
    <row r="323" spans="1:11" x14ac:dyDescent="0.45">
      <c r="A323" s="2">
        <v>45268</v>
      </c>
      <c r="B323" t="s">
        <v>48</v>
      </c>
      <c r="C323" t="s">
        <v>8</v>
      </c>
      <c r="D323">
        <v>16</v>
      </c>
      <c r="E323" s="17">
        <f>VLOOKUP(C323,'SKU Price List'!$A$2:$E$27,5,FALSE)</f>
        <v>567</v>
      </c>
      <c r="F323" s="17">
        <f t="shared" si="20"/>
        <v>9072</v>
      </c>
      <c r="G323">
        <f>VLOOKUP(C323,'SKU Price List'!$A$2:$E$27,3,0)</f>
        <v>540</v>
      </c>
      <c r="H323">
        <f t="shared" si="21"/>
        <v>8640</v>
      </c>
      <c r="I323" s="17">
        <f t="shared" si="22"/>
        <v>432</v>
      </c>
      <c r="J323">
        <v>11</v>
      </c>
      <c r="K323" s="51"/>
    </row>
    <row r="324" spans="1:11" x14ac:dyDescent="0.45">
      <c r="A324" s="2">
        <v>45268</v>
      </c>
      <c r="B324" t="s">
        <v>48</v>
      </c>
      <c r="C324" t="s">
        <v>13</v>
      </c>
      <c r="D324">
        <v>16</v>
      </c>
      <c r="E324" s="17">
        <f>VLOOKUP(C324,'SKU Price List'!$A$2:$E$27,5,FALSE)</f>
        <v>695.52</v>
      </c>
      <c r="F324" s="17">
        <f t="shared" si="20"/>
        <v>11128.32</v>
      </c>
      <c r="G324">
        <f>VLOOKUP(C324,'SKU Price List'!$A$2:$E$27,3,0)</f>
        <v>662.4</v>
      </c>
      <c r="H324">
        <f t="shared" si="21"/>
        <v>10598.4</v>
      </c>
      <c r="I324" s="17">
        <f t="shared" si="22"/>
        <v>529.92000000000007</v>
      </c>
      <c r="J324">
        <v>11</v>
      </c>
      <c r="K324" s="51"/>
    </row>
    <row r="325" spans="1:11" x14ac:dyDescent="0.45">
      <c r="A325" s="2">
        <v>45268</v>
      </c>
      <c r="B325" t="s">
        <v>48</v>
      </c>
      <c r="C325" t="s">
        <v>24</v>
      </c>
      <c r="D325">
        <v>30</v>
      </c>
      <c r="E325" s="17">
        <f>VLOOKUP(C325,'SKU Price List'!$A$2:$E$27,5,FALSE)</f>
        <v>614.87999999999988</v>
      </c>
      <c r="F325" s="17">
        <f t="shared" si="20"/>
        <v>18446.399999999998</v>
      </c>
      <c r="G325">
        <f>VLOOKUP(C325,'SKU Price List'!$A$2:$E$27,3,0)</f>
        <v>585.59999999999991</v>
      </c>
      <c r="H325">
        <f t="shared" si="21"/>
        <v>17567.999999999996</v>
      </c>
      <c r="I325" s="17">
        <f t="shared" si="22"/>
        <v>878.40000000000146</v>
      </c>
      <c r="J325">
        <v>11</v>
      </c>
      <c r="K325" s="51"/>
    </row>
    <row r="326" spans="1:11" x14ac:dyDescent="0.45">
      <c r="A326" s="2">
        <v>45268</v>
      </c>
      <c r="B326" t="s">
        <v>48</v>
      </c>
      <c r="C326" t="s">
        <v>4</v>
      </c>
      <c r="D326">
        <v>20</v>
      </c>
      <c r="E326" s="17">
        <f>VLOOKUP(C326,'SKU Price List'!$A$2:$E$27,5,FALSE)</f>
        <v>415.79999999999995</v>
      </c>
      <c r="F326" s="17">
        <f t="shared" si="20"/>
        <v>8316</v>
      </c>
      <c r="G326">
        <f>VLOOKUP(C326,'SKU Price List'!$A$2:$E$27,3,0)</f>
        <v>396</v>
      </c>
      <c r="H326">
        <f t="shared" si="21"/>
        <v>7920</v>
      </c>
      <c r="I326" s="17">
        <f t="shared" si="22"/>
        <v>396</v>
      </c>
      <c r="J326">
        <v>11</v>
      </c>
      <c r="K326" s="51"/>
    </row>
    <row r="327" spans="1:11" x14ac:dyDescent="0.45">
      <c r="A327" s="2">
        <v>45269</v>
      </c>
      <c r="B327" t="s">
        <v>38</v>
      </c>
      <c r="C327" t="s">
        <v>21</v>
      </c>
      <c r="D327">
        <v>4</v>
      </c>
      <c r="E327" s="17">
        <f>VLOOKUP(C327,'SKU Price List'!$A$2:$E$27,5,FALSE)</f>
        <v>970.2</v>
      </c>
      <c r="F327" s="17">
        <f t="shared" si="20"/>
        <v>3880.8</v>
      </c>
      <c r="G327">
        <f>VLOOKUP(C327,'SKU Price List'!$A$2:$E$27,3,0)</f>
        <v>924</v>
      </c>
      <c r="H327">
        <f t="shared" si="21"/>
        <v>3696</v>
      </c>
      <c r="I327" s="17">
        <f t="shared" si="22"/>
        <v>184.80000000000018</v>
      </c>
      <c r="J327">
        <v>11</v>
      </c>
      <c r="K327" s="51"/>
    </row>
    <row r="328" spans="1:11" x14ac:dyDescent="0.45">
      <c r="A328" s="2">
        <v>45269</v>
      </c>
      <c r="B328" t="s">
        <v>38</v>
      </c>
      <c r="C328" t="s">
        <v>9</v>
      </c>
      <c r="D328">
        <v>2</v>
      </c>
      <c r="E328" s="17">
        <f>VLOOKUP(C328,'SKU Price List'!$A$2:$E$27,5,FALSE)</f>
        <v>756</v>
      </c>
      <c r="F328" s="17">
        <f t="shared" si="20"/>
        <v>1512</v>
      </c>
      <c r="G328">
        <f>VLOOKUP(C328,'SKU Price List'!$A$2:$E$27,3,0)</f>
        <v>720</v>
      </c>
      <c r="H328">
        <f t="shared" si="21"/>
        <v>1440</v>
      </c>
      <c r="I328" s="17">
        <f t="shared" si="22"/>
        <v>72</v>
      </c>
      <c r="J328">
        <v>11</v>
      </c>
      <c r="K328" s="51"/>
    </row>
    <row r="329" spans="1:11" x14ac:dyDescent="0.45">
      <c r="A329" s="2">
        <v>45269</v>
      </c>
      <c r="B329" t="s">
        <v>38</v>
      </c>
      <c r="C329" t="s">
        <v>23</v>
      </c>
      <c r="D329">
        <v>1</v>
      </c>
      <c r="E329" s="17">
        <f>VLOOKUP(C329,'SKU Price List'!$A$2:$E$27,5,FALSE)</f>
        <v>461.15999999999997</v>
      </c>
      <c r="F329" s="17">
        <f t="shared" si="20"/>
        <v>461.15999999999997</v>
      </c>
      <c r="G329">
        <f>VLOOKUP(C329,'SKU Price List'!$A$2:$E$27,3,0)</f>
        <v>439.2</v>
      </c>
      <c r="H329">
        <f t="shared" si="21"/>
        <v>439.2</v>
      </c>
      <c r="I329" s="17">
        <f t="shared" si="22"/>
        <v>21.95999999999998</v>
      </c>
      <c r="J329">
        <v>11</v>
      </c>
      <c r="K329" s="51"/>
    </row>
    <row r="330" spans="1:11" x14ac:dyDescent="0.45">
      <c r="A330" s="2">
        <v>45269</v>
      </c>
      <c r="B330" t="s">
        <v>38</v>
      </c>
      <c r="C330" t="s">
        <v>26</v>
      </c>
      <c r="D330">
        <v>1</v>
      </c>
      <c r="E330" s="17">
        <f>VLOOKUP(C330,'SKU Price List'!$A$2:$E$27,5,FALSE)</f>
        <v>717.3599999999999</v>
      </c>
      <c r="F330" s="17">
        <f t="shared" si="20"/>
        <v>717.3599999999999</v>
      </c>
      <c r="G330">
        <f>VLOOKUP(C330,'SKU Price List'!$A$2:$E$27,3,0)</f>
        <v>683.19999999999993</v>
      </c>
      <c r="H330">
        <f t="shared" si="21"/>
        <v>683.19999999999993</v>
      </c>
      <c r="I330" s="17">
        <f t="shared" si="22"/>
        <v>34.159999999999968</v>
      </c>
      <c r="J330">
        <v>11</v>
      </c>
      <c r="K330" s="51"/>
    </row>
    <row r="331" spans="1:11" x14ac:dyDescent="0.45">
      <c r="A331" s="2">
        <v>45269</v>
      </c>
      <c r="B331" t="s">
        <v>38</v>
      </c>
      <c r="C331" t="s">
        <v>6</v>
      </c>
      <c r="D331">
        <v>2</v>
      </c>
      <c r="E331" s="17">
        <f>VLOOKUP(C331,'SKU Price List'!$A$2:$E$27,5,FALSE)</f>
        <v>485.09999999999997</v>
      </c>
      <c r="F331" s="17">
        <f t="shared" si="20"/>
        <v>970.19999999999993</v>
      </c>
      <c r="G331">
        <f>VLOOKUP(C331,'SKU Price List'!$A$2:$E$27,3,0)</f>
        <v>462</v>
      </c>
      <c r="H331">
        <f t="shared" si="21"/>
        <v>924</v>
      </c>
      <c r="I331" s="17">
        <f t="shared" si="22"/>
        <v>46.199999999999932</v>
      </c>
      <c r="J331">
        <v>11</v>
      </c>
      <c r="K331" s="51"/>
    </row>
    <row r="332" spans="1:11" x14ac:dyDescent="0.45">
      <c r="A332" s="2">
        <v>45269</v>
      </c>
      <c r="B332" t="s">
        <v>38</v>
      </c>
      <c r="C332" t="s">
        <v>3</v>
      </c>
      <c r="D332">
        <v>1</v>
      </c>
      <c r="E332" s="17">
        <f>VLOOKUP(C332,'SKU Price List'!$A$2:$E$27,5,FALSE)</f>
        <v>311.84999999999997</v>
      </c>
      <c r="F332" s="17">
        <f t="shared" si="20"/>
        <v>311.84999999999997</v>
      </c>
      <c r="G332">
        <f>VLOOKUP(C332,'SKU Price List'!$A$2:$E$27,3,0)</f>
        <v>297</v>
      </c>
      <c r="H332">
        <f t="shared" si="21"/>
        <v>297</v>
      </c>
      <c r="I332" s="17">
        <f t="shared" si="22"/>
        <v>14.849999999999966</v>
      </c>
      <c r="J332">
        <v>11</v>
      </c>
      <c r="K332" s="51"/>
    </row>
    <row r="333" spans="1:11" x14ac:dyDescent="0.45">
      <c r="A333" s="2">
        <v>45270</v>
      </c>
      <c r="B333" t="s">
        <v>43</v>
      </c>
      <c r="C333" t="s">
        <v>27</v>
      </c>
      <c r="D333">
        <v>13</v>
      </c>
      <c r="E333" s="17">
        <f>VLOOKUP(C333,'SKU Price List'!$A$2:$E$27,5,FALSE)</f>
        <v>819.83999999999992</v>
      </c>
      <c r="F333" s="17">
        <f t="shared" si="20"/>
        <v>10657.919999999998</v>
      </c>
      <c r="G333">
        <f>VLOOKUP(C333,'SKU Price List'!$A$2:$E$27,3,0)</f>
        <v>780.8</v>
      </c>
      <c r="H333">
        <f t="shared" si="21"/>
        <v>10150.4</v>
      </c>
      <c r="I333" s="17">
        <f t="shared" si="22"/>
        <v>507.51999999999862</v>
      </c>
      <c r="J333">
        <v>11</v>
      </c>
      <c r="K333" s="51"/>
    </row>
    <row r="334" spans="1:11" x14ac:dyDescent="0.45">
      <c r="A334" s="2">
        <v>45270</v>
      </c>
      <c r="B334" t="s">
        <v>43</v>
      </c>
      <c r="C334" t="s">
        <v>7</v>
      </c>
      <c r="D334">
        <v>2</v>
      </c>
      <c r="E334" s="17">
        <f>VLOOKUP(C334,'SKU Price List'!$A$2:$E$27,5,FALSE)</f>
        <v>554.4</v>
      </c>
      <c r="F334" s="17">
        <f t="shared" si="20"/>
        <v>1108.8</v>
      </c>
      <c r="G334">
        <f>VLOOKUP(C334,'SKU Price List'!$A$2:$E$27,3,0)</f>
        <v>528</v>
      </c>
      <c r="H334">
        <f t="shared" si="21"/>
        <v>1056</v>
      </c>
      <c r="I334" s="17">
        <f t="shared" si="22"/>
        <v>52.799999999999955</v>
      </c>
      <c r="J334">
        <v>11</v>
      </c>
      <c r="K334" s="51"/>
    </row>
    <row r="335" spans="1:11" x14ac:dyDescent="0.45">
      <c r="A335" s="2">
        <v>45270</v>
      </c>
      <c r="B335" t="s">
        <v>56</v>
      </c>
      <c r="C335" t="s">
        <v>16</v>
      </c>
      <c r="D335">
        <v>3</v>
      </c>
      <c r="E335" s="17">
        <f>VLOOKUP(C335,'SKU Price List'!$A$2:$E$27,5,FALSE)</f>
        <v>1081.92</v>
      </c>
      <c r="F335" s="17">
        <f t="shared" si="20"/>
        <v>3245.76</v>
      </c>
      <c r="G335">
        <f>VLOOKUP(C335,'SKU Price List'!$A$2:$E$27,3,0)</f>
        <v>1030.3999999999999</v>
      </c>
      <c r="H335">
        <f t="shared" si="21"/>
        <v>3091.2</v>
      </c>
      <c r="I335" s="17">
        <f t="shared" si="22"/>
        <v>154.5600000000004</v>
      </c>
      <c r="J335">
        <v>11</v>
      </c>
      <c r="K335" s="51"/>
    </row>
    <row r="336" spans="1:11" x14ac:dyDescent="0.45">
      <c r="A336" s="2">
        <v>45270</v>
      </c>
      <c r="B336" t="s">
        <v>56</v>
      </c>
      <c r="C336" t="s">
        <v>9</v>
      </c>
      <c r="D336">
        <v>2</v>
      </c>
      <c r="E336" s="17">
        <f>VLOOKUP(C336,'SKU Price List'!$A$2:$E$27,5,FALSE)</f>
        <v>756</v>
      </c>
      <c r="F336" s="17">
        <f t="shared" si="20"/>
        <v>1512</v>
      </c>
      <c r="G336">
        <f>VLOOKUP(C336,'SKU Price List'!$A$2:$E$27,3,0)</f>
        <v>720</v>
      </c>
      <c r="H336">
        <f t="shared" si="21"/>
        <v>1440</v>
      </c>
      <c r="I336" s="17">
        <f t="shared" si="22"/>
        <v>72</v>
      </c>
      <c r="J336">
        <v>11</v>
      </c>
      <c r="K336" s="51"/>
    </row>
    <row r="337" spans="1:11" x14ac:dyDescent="0.45">
      <c r="A337" s="2">
        <v>45270</v>
      </c>
      <c r="B337" t="s">
        <v>56</v>
      </c>
      <c r="C337" t="s">
        <v>14</v>
      </c>
      <c r="D337">
        <v>1</v>
      </c>
      <c r="E337" s="17">
        <f>VLOOKUP(C337,'SKU Price List'!$A$2:$E$27,5,FALSE)</f>
        <v>927.36</v>
      </c>
      <c r="F337" s="17">
        <f t="shared" si="20"/>
        <v>927.36</v>
      </c>
      <c r="G337">
        <f>VLOOKUP(C337,'SKU Price List'!$A$2:$E$27,3,0)</f>
        <v>883.19999999999993</v>
      </c>
      <c r="H337">
        <f t="shared" si="21"/>
        <v>883.19999999999993</v>
      </c>
      <c r="I337" s="17">
        <f t="shared" si="22"/>
        <v>44.160000000000082</v>
      </c>
      <c r="J337">
        <v>11</v>
      </c>
      <c r="K337" s="51"/>
    </row>
    <row r="338" spans="1:11" x14ac:dyDescent="0.45">
      <c r="A338" s="2">
        <v>45271</v>
      </c>
      <c r="B338" t="s">
        <v>33</v>
      </c>
      <c r="C338" t="s">
        <v>27</v>
      </c>
      <c r="D338">
        <v>4</v>
      </c>
      <c r="E338" s="17">
        <f>VLOOKUP(C338,'SKU Price List'!$A$2:$E$27,5,FALSE)</f>
        <v>819.83999999999992</v>
      </c>
      <c r="F338" s="17">
        <f t="shared" si="20"/>
        <v>3279.3599999999997</v>
      </c>
      <c r="G338">
        <f>VLOOKUP(C338,'SKU Price List'!$A$2:$E$27,3,0)</f>
        <v>780.8</v>
      </c>
      <c r="H338">
        <f t="shared" si="21"/>
        <v>3123.2</v>
      </c>
      <c r="I338" s="17">
        <f t="shared" si="22"/>
        <v>156.15999999999985</v>
      </c>
      <c r="J338">
        <v>12</v>
      </c>
      <c r="K338" s="51"/>
    </row>
    <row r="339" spans="1:11" x14ac:dyDescent="0.45">
      <c r="A339" s="2">
        <v>45271</v>
      </c>
      <c r="B339" t="s">
        <v>33</v>
      </c>
      <c r="C339" t="s">
        <v>13</v>
      </c>
      <c r="D339">
        <v>4</v>
      </c>
      <c r="E339" s="17">
        <f>VLOOKUP(C339,'SKU Price List'!$A$2:$E$27,5,FALSE)</f>
        <v>695.52</v>
      </c>
      <c r="F339" s="17">
        <f t="shared" si="20"/>
        <v>2782.08</v>
      </c>
      <c r="G339">
        <f>VLOOKUP(C339,'SKU Price List'!$A$2:$E$27,3,0)</f>
        <v>662.4</v>
      </c>
      <c r="H339">
        <f t="shared" si="21"/>
        <v>2649.6</v>
      </c>
      <c r="I339" s="17">
        <f t="shared" si="22"/>
        <v>132.48000000000002</v>
      </c>
      <c r="J339">
        <v>12</v>
      </c>
      <c r="K339" s="51"/>
    </row>
    <row r="340" spans="1:11" x14ac:dyDescent="0.45">
      <c r="A340" s="2">
        <v>45271</v>
      </c>
      <c r="B340" t="s">
        <v>33</v>
      </c>
      <c r="C340" t="s">
        <v>14</v>
      </c>
      <c r="D340">
        <v>2</v>
      </c>
      <c r="E340" s="17">
        <f>VLOOKUP(C340,'SKU Price List'!$A$2:$E$27,5,FALSE)</f>
        <v>927.36</v>
      </c>
      <c r="F340" s="17">
        <f t="shared" si="20"/>
        <v>1854.72</v>
      </c>
      <c r="G340">
        <f>VLOOKUP(C340,'SKU Price List'!$A$2:$E$27,3,0)</f>
        <v>883.19999999999993</v>
      </c>
      <c r="H340">
        <f t="shared" si="21"/>
        <v>1766.3999999999999</v>
      </c>
      <c r="I340" s="17">
        <f t="shared" si="22"/>
        <v>88.320000000000164</v>
      </c>
      <c r="J340">
        <v>12</v>
      </c>
      <c r="K340" s="51"/>
    </row>
    <row r="341" spans="1:11" x14ac:dyDescent="0.45">
      <c r="A341" s="2">
        <v>45271</v>
      </c>
      <c r="B341" t="s">
        <v>52</v>
      </c>
      <c r="C341" t="s">
        <v>12</v>
      </c>
      <c r="D341">
        <v>8</v>
      </c>
      <c r="E341" s="17">
        <f>VLOOKUP(C341,'SKU Price List'!$A$2:$E$27,5,FALSE)</f>
        <v>1008</v>
      </c>
      <c r="F341" s="17">
        <f t="shared" si="20"/>
        <v>8064</v>
      </c>
      <c r="G341">
        <f>VLOOKUP(C341,'SKU Price List'!$A$2:$E$27,3,0)</f>
        <v>960</v>
      </c>
      <c r="H341">
        <f t="shared" si="21"/>
        <v>7680</v>
      </c>
      <c r="I341" s="17">
        <f t="shared" si="22"/>
        <v>384</v>
      </c>
      <c r="J341">
        <v>12</v>
      </c>
      <c r="K341" s="51"/>
    </row>
    <row r="342" spans="1:11" x14ac:dyDescent="0.45">
      <c r="A342" s="2">
        <v>45271</v>
      </c>
      <c r="B342" t="s">
        <v>52</v>
      </c>
      <c r="C342" t="s">
        <v>11</v>
      </c>
      <c r="D342">
        <v>4</v>
      </c>
      <c r="E342" s="17">
        <f>VLOOKUP(C342,'SKU Price List'!$A$2:$E$27,5,FALSE)</f>
        <v>882</v>
      </c>
      <c r="F342" s="17">
        <f t="shared" si="20"/>
        <v>3528</v>
      </c>
      <c r="G342">
        <f>VLOOKUP(C342,'SKU Price List'!$A$2:$E$27,3,0)</f>
        <v>840</v>
      </c>
      <c r="H342">
        <f t="shared" si="21"/>
        <v>3360</v>
      </c>
      <c r="I342" s="17">
        <f t="shared" si="22"/>
        <v>168</v>
      </c>
      <c r="J342">
        <v>12</v>
      </c>
      <c r="K342" s="51"/>
    </row>
    <row r="343" spans="1:11" x14ac:dyDescent="0.45">
      <c r="A343" s="2">
        <v>45272</v>
      </c>
      <c r="B343" t="s">
        <v>47</v>
      </c>
      <c r="C343" t="s">
        <v>4</v>
      </c>
      <c r="D343">
        <v>15</v>
      </c>
      <c r="E343" s="17">
        <f>VLOOKUP(C343,'SKU Price List'!$A$2:$E$27,5,FALSE)</f>
        <v>415.79999999999995</v>
      </c>
      <c r="F343" s="17">
        <f t="shared" si="20"/>
        <v>6236.9999999999991</v>
      </c>
      <c r="G343">
        <f>VLOOKUP(C343,'SKU Price List'!$A$2:$E$27,3,0)</f>
        <v>396</v>
      </c>
      <c r="H343">
        <f t="shared" si="21"/>
        <v>5940</v>
      </c>
      <c r="I343" s="17">
        <f t="shared" si="22"/>
        <v>296.99999999999909</v>
      </c>
      <c r="J343">
        <v>12</v>
      </c>
      <c r="K343" s="51"/>
    </row>
    <row r="344" spans="1:11" x14ac:dyDescent="0.45">
      <c r="A344" s="2">
        <v>45272</v>
      </c>
      <c r="B344" t="s">
        <v>47</v>
      </c>
      <c r="C344" t="s">
        <v>3</v>
      </c>
      <c r="D344">
        <v>15</v>
      </c>
      <c r="E344" s="17">
        <f>VLOOKUP(C344,'SKU Price List'!$A$2:$E$27,5,FALSE)</f>
        <v>311.84999999999997</v>
      </c>
      <c r="F344" s="17">
        <f t="shared" si="20"/>
        <v>4677.7499999999991</v>
      </c>
      <c r="G344">
        <f>VLOOKUP(C344,'SKU Price List'!$A$2:$E$27,3,0)</f>
        <v>297</v>
      </c>
      <c r="H344">
        <f t="shared" si="21"/>
        <v>4455</v>
      </c>
      <c r="I344" s="17">
        <f t="shared" si="22"/>
        <v>222.74999999999909</v>
      </c>
      <c r="J344">
        <v>12</v>
      </c>
      <c r="K344" s="51"/>
    </row>
    <row r="345" spans="1:11" x14ac:dyDescent="0.45">
      <c r="A345" s="2">
        <v>45272</v>
      </c>
      <c r="B345" t="s">
        <v>47</v>
      </c>
      <c r="C345" t="s">
        <v>9</v>
      </c>
      <c r="D345">
        <v>5</v>
      </c>
      <c r="E345" s="17">
        <f>VLOOKUP(C345,'SKU Price List'!$A$2:$E$27,5,FALSE)</f>
        <v>756</v>
      </c>
      <c r="F345" s="17">
        <f t="shared" si="20"/>
        <v>3780</v>
      </c>
      <c r="G345">
        <f>VLOOKUP(C345,'SKU Price List'!$A$2:$E$27,3,0)</f>
        <v>720</v>
      </c>
      <c r="H345">
        <f t="shared" si="21"/>
        <v>3600</v>
      </c>
      <c r="I345" s="17">
        <f t="shared" si="22"/>
        <v>180</v>
      </c>
      <c r="J345">
        <v>12</v>
      </c>
      <c r="K345" s="51"/>
    </row>
    <row r="346" spans="1:11" x14ac:dyDescent="0.45">
      <c r="A346" s="2">
        <v>45272</v>
      </c>
      <c r="B346" t="s">
        <v>47</v>
      </c>
      <c r="C346" t="s">
        <v>16</v>
      </c>
      <c r="D346">
        <v>4</v>
      </c>
      <c r="E346" s="17">
        <f>VLOOKUP(C346,'SKU Price List'!$A$2:$E$27,5,FALSE)</f>
        <v>1081.92</v>
      </c>
      <c r="F346" s="17">
        <f t="shared" si="20"/>
        <v>4327.68</v>
      </c>
      <c r="G346">
        <f>VLOOKUP(C346,'SKU Price List'!$A$2:$E$27,3,0)</f>
        <v>1030.3999999999999</v>
      </c>
      <c r="H346">
        <f t="shared" si="21"/>
        <v>4121.5999999999995</v>
      </c>
      <c r="I346" s="17">
        <f t="shared" si="22"/>
        <v>206.08000000000084</v>
      </c>
      <c r="J346">
        <v>12</v>
      </c>
      <c r="K346" s="51"/>
    </row>
    <row r="347" spans="1:11" x14ac:dyDescent="0.45">
      <c r="A347" s="2">
        <v>45272</v>
      </c>
      <c r="B347" t="s">
        <v>47</v>
      </c>
      <c r="C347" t="s">
        <v>13</v>
      </c>
      <c r="D347">
        <v>3</v>
      </c>
      <c r="E347" s="17">
        <f>VLOOKUP(C347,'SKU Price List'!$A$2:$E$27,5,FALSE)</f>
        <v>695.52</v>
      </c>
      <c r="F347" s="17">
        <f t="shared" si="20"/>
        <v>2086.56</v>
      </c>
      <c r="G347">
        <f>VLOOKUP(C347,'SKU Price List'!$A$2:$E$27,3,0)</f>
        <v>662.4</v>
      </c>
      <c r="H347">
        <f t="shared" si="21"/>
        <v>1987.1999999999998</v>
      </c>
      <c r="I347" s="17">
        <f t="shared" si="22"/>
        <v>99.360000000000127</v>
      </c>
      <c r="J347">
        <v>12</v>
      </c>
      <c r="K347" s="51"/>
    </row>
    <row r="348" spans="1:11" x14ac:dyDescent="0.45">
      <c r="A348" s="2">
        <v>45273</v>
      </c>
      <c r="B348" t="s">
        <v>58</v>
      </c>
      <c r="C348" t="s">
        <v>26</v>
      </c>
      <c r="D348">
        <v>16</v>
      </c>
      <c r="E348" s="17">
        <f>VLOOKUP(C348,'SKU Price List'!$A$2:$E$27,5,FALSE)</f>
        <v>717.3599999999999</v>
      </c>
      <c r="F348" s="17">
        <f t="shared" si="20"/>
        <v>11477.759999999998</v>
      </c>
      <c r="G348">
        <f>VLOOKUP(C348,'SKU Price List'!$A$2:$E$27,3,0)</f>
        <v>683.19999999999993</v>
      </c>
      <c r="H348">
        <f t="shared" si="21"/>
        <v>10931.199999999999</v>
      </c>
      <c r="I348" s="17">
        <f t="shared" si="22"/>
        <v>546.55999999999949</v>
      </c>
      <c r="J348">
        <v>12</v>
      </c>
      <c r="K348" s="51"/>
    </row>
    <row r="349" spans="1:11" x14ac:dyDescent="0.45">
      <c r="A349" s="2">
        <v>45273</v>
      </c>
      <c r="B349" t="s">
        <v>58</v>
      </c>
      <c r="C349" t="s">
        <v>23</v>
      </c>
      <c r="D349">
        <v>10</v>
      </c>
      <c r="E349" s="17">
        <f>VLOOKUP(C349,'SKU Price List'!$A$2:$E$27,5,FALSE)</f>
        <v>461.15999999999997</v>
      </c>
      <c r="F349" s="17">
        <f t="shared" si="20"/>
        <v>4611.5999999999995</v>
      </c>
      <c r="G349">
        <f>VLOOKUP(C349,'SKU Price List'!$A$2:$E$27,3,0)</f>
        <v>439.2</v>
      </c>
      <c r="H349">
        <f t="shared" si="21"/>
        <v>4392</v>
      </c>
      <c r="I349" s="17">
        <f t="shared" si="22"/>
        <v>219.59999999999945</v>
      </c>
      <c r="J349">
        <v>12</v>
      </c>
      <c r="K349" s="51"/>
    </row>
    <row r="350" spans="1:11" x14ac:dyDescent="0.45">
      <c r="A350" s="2">
        <v>45274</v>
      </c>
      <c r="B350" t="s">
        <v>37</v>
      </c>
      <c r="C350" t="s">
        <v>12</v>
      </c>
      <c r="D350">
        <v>17</v>
      </c>
      <c r="E350" s="17">
        <f>VLOOKUP(C350,'SKU Price List'!$A$2:$E$27,5,FALSE)</f>
        <v>1008</v>
      </c>
      <c r="F350" s="17">
        <f t="shared" ref="F350:F413" si="23">E350*D350</f>
        <v>17136</v>
      </c>
      <c r="G350">
        <f>VLOOKUP(C350,'SKU Price List'!$A$2:$E$27,3,0)</f>
        <v>960</v>
      </c>
      <c r="H350">
        <f t="shared" si="21"/>
        <v>16320</v>
      </c>
      <c r="I350" s="17">
        <f t="shared" si="22"/>
        <v>816</v>
      </c>
      <c r="J350">
        <v>12</v>
      </c>
      <c r="K350" s="51"/>
    </row>
    <row r="351" spans="1:11" x14ac:dyDescent="0.45">
      <c r="A351" s="2">
        <v>45274</v>
      </c>
      <c r="B351" t="s">
        <v>37</v>
      </c>
      <c r="C351" t="s">
        <v>24</v>
      </c>
      <c r="D351">
        <v>20</v>
      </c>
      <c r="E351" s="17">
        <f>VLOOKUP(C351,'SKU Price List'!$A$2:$E$27,5,FALSE)</f>
        <v>614.87999999999988</v>
      </c>
      <c r="F351" s="17">
        <f t="shared" si="23"/>
        <v>12297.599999999999</v>
      </c>
      <c r="G351">
        <f>VLOOKUP(C351,'SKU Price List'!$A$2:$E$27,3,0)</f>
        <v>585.59999999999991</v>
      </c>
      <c r="H351">
        <f t="shared" si="21"/>
        <v>11711.999999999998</v>
      </c>
      <c r="I351" s="17">
        <f t="shared" si="22"/>
        <v>585.60000000000036</v>
      </c>
      <c r="J351">
        <v>12</v>
      </c>
      <c r="K351" s="51"/>
    </row>
    <row r="352" spans="1:11" x14ac:dyDescent="0.45">
      <c r="A352" s="2">
        <v>45274</v>
      </c>
      <c r="B352" t="s">
        <v>37</v>
      </c>
      <c r="C352" t="s">
        <v>9</v>
      </c>
      <c r="D352">
        <v>13</v>
      </c>
      <c r="E352" s="17">
        <f>VLOOKUP(C352,'SKU Price List'!$A$2:$E$27,5,FALSE)</f>
        <v>756</v>
      </c>
      <c r="F352" s="17">
        <f t="shared" si="23"/>
        <v>9828</v>
      </c>
      <c r="G352">
        <f>VLOOKUP(C352,'SKU Price List'!$A$2:$E$27,3,0)</f>
        <v>720</v>
      </c>
      <c r="H352">
        <f t="shared" si="21"/>
        <v>9360</v>
      </c>
      <c r="I352" s="17">
        <f t="shared" si="22"/>
        <v>468</v>
      </c>
      <c r="J352">
        <v>12</v>
      </c>
      <c r="K352" s="51"/>
    </row>
    <row r="353" spans="1:11" x14ac:dyDescent="0.45">
      <c r="A353" s="2">
        <v>45274</v>
      </c>
      <c r="B353" t="s">
        <v>37</v>
      </c>
      <c r="C353" t="s">
        <v>4</v>
      </c>
      <c r="D353">
        <v>5</v>
      </c>
      <c r="E353" s="17">
        <f>VLOOKUP(C353,'SKU Price List'!$A$2:$E$27,5,FALSE)</f>
        <v>415.79999999999995</v>
      </c>
      <c r="F353" s="17">
        <f t="shared" si="23"/>
        <v>2079</v>
      </c>
      <c r="G353">
        <f>VLOOKUP(C353,'SKU Price List'!$A$2:$E$27,3,0)</f>
        <v>396</v>
      </c>
      <c r="H353">
        <f t="shared" si="21"/>
        <v>1980</v>
      </c>
      <c r="I353" s="17">
        <f t="shared" si="22"/>
        <v>99</v>
      </c>
      <c r="J353">
        <v>12</v>
      </c>
      <c r="K353" s="51"/>
    </row>
    <row r="354" spans="1:11" x14ac:dyDescent="0.45">
      <c r="A354" s="2">
        <v>45275</v>
      </c>
      <c r="B354" t="s">
        <v>33</v>
      </c>
      <c r="C354" t="s">
        <v>12</v>
      </c>
      <c r="D354">
        <v>2</v>
      </c>
      <c r="E354" s="17">
        <f>VLOOKUP(C354,'SKU Price List'!$A$2:$E$27,5,FALSE)</f>
        <v>1008</v>
      </c>
      <c r="F354" s="17">
        <f t="shared" si="23"/>
        <v>2016</v>
      </c>
      <c r="G354">
        <f>VLOOKUP(C354,'SKU Price List'!$A$2:$E$27,3,0)</f>
        <v>960</v>
      </c>
      <c r="H354">
        <f t="shared" si="21"/>
        <v>1920</v>
      </c>
      <c r="I354" s="17">
        <f t="shared" si="22"/>
        <v>96</v>
      </c>
      <c r="J354">
        <v>12</v>
      </c>
      <c r="K354" s="51"/>
    </row>
    <row r="355" spans="1:11" x14ac:dyDescent="0.45">
      <c r="A355" s="2">
        <v>45275</v>
      </c>
      <c r="B355" t="s">
        <v>33</v>
      </c>
      <c r="C355" t="s">
        <v>16</v>
      </c>
      <c r="D355">
        <v>4</v>
      </c>
      <c r="E355" s="17">
        <f>VLOOKUP(C355,'SKU Price List'!$A$2:$E$27,5,FALSE)</f>
        <v>1081.92</v>
      </c>
      <c r="F355" s="17">
        <f t="shared" si="23"/>
        <v>4327.68</v>
      </c>
      <c r="G355">
        <f>VLOOKUP(C355,'SKU Price List'!$A$2:$E$27,3,0)</f>
        <v>1030.3999999999999</v>
      </c>
      <c r="H355">
        <f t="shared" si="21"/>
        <v>4121.5999999999995</v>
      </c>
      <c r="I355" s="17">
        <f t="shared" si="22"/>
        <v>206.08000000000084</v>
      </c>
      <c r="J355">
        <v>12</v>
      </c>
      <c r="K355" s="51"/>
    </row>
    <row r="356" spans="1:11" x14ac:dyDescent="0.45">
      <c r="A356" s="2">
        <v>45275</v>
      </c>
      <c r="B356" t="s">
        <v>33</v>
      </c>
      <c r="C356" t="s">
        <v>8</v>
      </c>
      <c r="D356">
        <v>2</v>
      </c>
      <c r="E356" s="17">
        <f>VLOOKUP(C356,'SKU Price List'!$A$2:$E$27,5,FALSE)</f>
        <v>567</v>
      </c>
      <c r="F356" s="17">
        <f t="shared" si="23"/>
        <v>1134</v>
      </c>
      <c r="G356">
        <f>VLOOKUP(C356,'SKU Price List'!$A$2:$E$27,3,0)</f>
        <v>540</v>
      </c>
      <c r="H356">
        <f t="shared" si="21"/>
        <v>1080</v>
      </c>
      <c r="I356" s="17">
        <f t="shared" si="22"/>
        <v>54</v>
      </c>
      <c r="J356">
        <v>12</v>
      </c>
      <c r="K356" s="51"/>
    </row>
    <row r="357" spans="1:11" x14ac:dyDescent="0.45">
      <c r="A357" s="2">
        <v>45275</v>
      </c>
      <c r="B357" t="s">
        <v>33</v>
      </c>
      <c r="C357" t="s">
        <v>23</v>
      </c>
      <c r="D357">
        <v>4</v>
      </c>
      <c r="E357" s="17">
        <f>VLOOKUP(C357,'SKU Price List'!$A$2:$E$27,5,FALSE)</f>
        <v>461.15999999999997</v>
      </c>
      <c r="F357" s="17">
        <f t="shared" si="23"/>
        <v>1844.6399999999999</v>
      </c>
      <c r="G357">
        <f>VLOOKUP(C357,'SKU Price List'!$A$2:$E$27,3,0)</f>
        <v>439.2</v>
      </c>
      <c r="H357">
        <f t="shared" si="21"/>
        <v>1756.8</v>
      </c>
      <c r="I357" s="17">
        <f t="shared" si="22"/>
        <v>87.839999999999918</v>
      </c>
      <c r="J357">
        <v>12</v>
      </c>
      <c r="K357" s="51"/>
    </row>
    <row r="358" spans="1:11" x14ac:dyDescent="0.45">
      <c r="A358" s="2">
        <v>45275</v>
      </c>
      <c r="B358" t="s">
        <v>33</v>
      </c>
      <c r="C358" t="s">
        <v>9</v>
      </c>
      <c r="D358">
        <v>4</v>
      </c>
      <c r="E358" s="17">
        <f>VLOOKUP(C358,'SKU Price List'!$A$2:$E$27,5,FALSE)</f>
        <v>756</v>
      </c>
      <c r="F358" s="17">
        <f t="shared" si="23"/>
        <v>3024</v>
      </c>
      <c r="G358">
        <f>VLOOKUP(C358,'SKU Price List'!$A$2:$E$27,3,0)</f>
        <v>720</v>
      </c>
      <c r="H358">
        <f t="shared" si="21"/>
        <v>2880</v>
      </c>
      <c r="I358" s="17">
        <f t="shared" si="22"/>
        <v>144</v>
      </c>
      <c r="J358">
        <v>12</v>
      </c>
      <c r="K358" s="51"/>
    </row>
    <row r="359" spans="1:11" x14ac:dyDescent="0.45">
      <c r="A359" s="2">
        <v>45275</v>
      </c>
      <c r="B359" t="s">
        <v>32</v>
      </c>
      <c r="C359" t="s">
        <v>14</v>
      </c>
      <c r="D359">
        <v>1</v>
      </c>
      <c r="E359" s="17">
        <f>VLOOKUP(C359,'SKU Price List'!$A$2:$E$27,5,FALSE)</f>
        <v>927.36</v>
      </c>
      <c r="F359" s="17">
        <f t="shared" si="23"/>
        <v>927.36</v>
      </c>
      <c r="G359">
        <f>VLOOKUP(C359,'SKU Price List'!$A$2:$E$27,3,0)</f>
        <v>883.19999999999993</v>
      </c>
      <c r="H359">
        <f t="shared" si="21"/>
        <v>883.19999999999993</v>
      </c>
      <c r="I359" s="17">
        <f t="shared" si="22"/>
        <v>44.160000000000082</v>
      </c>
      <c r="J359">
        <v>12</v>
      </c>
      <c r="K359" s="51"/>
    </row>
    <row r="360" spans="1:11" x14ac:dyDescent="0.45">
      <c r="A360" s="2">
        <v>45275</v>
      </c>
      <c r="B360" t="s">
        <v>32</v>
      </c>
      <c r="C360" t="s">
        <v>8</v>
      </c>
      <c r="D360">
        <v>3</v>
      </c>
      <c r="E360" s="17">
        <f>VLOOKUP(C360,'SKU Price List'!$A$2:$E$27,5,FALSE)</f>
        <v>567</v>
      </c>
      <c r="F360" s="17">
        <f t="shared" si="23"/>
        <v>1701</v>
      </c>
      <c r="G360">
        <f>VLOOKUP(C360,'SKU Price List'!$A$2:$E$27,3,0)</f>
        <v>540</v>
      </c>
      <c r="H360">
        <f t="shared" si="21"/>
        <v>1620</v>
      </c>
      <c r="I360" s="17">
        <f t="shared" si="22"/>
        <v>81</v>
      </c>
      <c r="J360">
        <v>12</v>
      </c>
      <c r="K360" s="51"/>
    </row>
    <row r="361" spans="1:11" x14ac:dyDescent="0.45">
      <c r="A361" s="2">
        <v>45276</v>
      </c>
      <c r="B361" t="s">
        <v>44</v>
      </c>
      <c r="C361" t="s">
        <v>12</v>
      </c>
      <c r="D361">
        <v>4</v>
      </c>
      <c r="E361" s="17">
        <f>VLOOKUP(C361,'SKU Price List'!$A$2:$E$27,5,FALSE)</f>
        <v>1008</v>
      </c>
      <c r="F361" s="17">
        <f t="shared" si="23"/>
        <v>4032</v>
      </c>
      <c r="G361">
        <f>VLOOKUP(C361,'SKU Price List'!$A$2:$E$27,3,0)</f>
        <v>960</v>
      </c>
      <c r="H361">
        <f t="shared" si="21"/>
        <v>3840</v>
      </c>
      <c r="I361" s="17">
        <f t="shared" si="22"/>
        <v>192</v>
      </c>
      <c r="J361">
        <v>12</v>
      </c>
      <c r="K361" s="51"/>
    </row>
    <row r="362" spans="1:11" x14ac:dyDescent="0.45">
      <c r="A362" s="2">
        <v>45276</v>
      </c>
      <c r="B362" t="s">
        <v>44</v>
      </c>
      <c r="C362" t="s">
        <v>27</v>
      </c>
      <c r="D362">
        <v>5</v>
      </c>
      <c r="E362" s="17">
        <f>VLOOKUP(C362,'SKU Price List'!$A$2:$E$27,5,FALSE)</f>
        <v>819.83999999999992</v>
      </c>
      <c r="F362" s="17">
        <f t="shared" si="23"/>
        <v>4099.2</v>
      </c>
      <c r="G362">
        <f>VLOOKUP(C362,'SKU Price List'!$A$2:$E$27,3,0)</f>
        <v>780.8</v>
      </c>
      <c r="H362">
        <f t="shared" si="21"/>
        <v>3904</v>
      </c>
      <c r="I362" s="17">
        <f t="shared" si="22"/>
        <v>195.19999999999982</v>
      </c>
      <c r="J362">
        <v>12</v>
      </c>
      <c r="K362" s="51"/>
    </row>
    <row r="363" spans="1:11" x14ac:dyDescent="0.45">
      <c r="A363" s="2">
        <v>45276</v>
      </c>
      <c r="B363" t="s">
        <v>44</v>
      </c>
      <c r="C363" t="s">
        <v>3</v>
      </c>
      <c r="D363">
        <v>5</v>
      </c>
      <c r="E363" s="17">
        <f>VLOOKUP(C363,'SKU Price List'!$A$2:$E$27,5,FALSE)</f>
        <v>311.84999999999997</v>
      </c>
      <c r="F363" s="17">
        <f t="shared" si="23"/>
        <v>1559.2499999999998</v>
      </c>
      <c r="G363">
        <f>VLOOKUP(C363,'SKU Price List'!$A$2:$E$27,3,0)</f>
        <v>297</v>
      </c>
      <c r="H363">
        <f t="shared" si="21"/>
        <v>1485</v>
      </c>
      <c r="I363" s="17">
        <f t="shared" si="22"/>
        <v>74.249999999999773</v>
      </c>
      <c r="J363">
        <v>12</v>
      </c>
      <c r="K363" s="51"/>
    </row>
    <row r="364" spans="1:11" x14ac:dyDescent="0.45">
      <c r="A364" s="2">
        <v>45276</v>
      </c>
      <c r="B364" t="s">
        <v>44</v>
      </c>
      <c r="C364" t="s">
        <v>19</v>
      </c>
      <c r="D364">
        <v>1</v>
      </c>
      <c r="E364" s="17">
        <f>VLOOKUP(C364,'SKU Price List'!$A$2:$E$27,5,FALSE)</f>
        <v>831.6</v>
      </c>
      <c r="F364" s="17">
        <f t="shared" si="23"/>
        <v>831.6</v>
      </c>
      <c r="G364">
        <f>VLOOKUP(C364,'SKU Price List'!$A$2:$E$27,3,0)</f>
        <v>792</v>
      </c>
      <c r="H364">
        <f t="shared" si="21"/>
        <v>792</v>
      </c>
      <c r="I364" s="17">
        <f t="shared" si="22"/>
        <v>39.600000000000023</v>
      </c>
      <c r="J364">
        <v>12</v>
      </c>
      <c r="K364" s="51"/>
    </row>
    <row r="365" spans="1:11" x14ac:dyDescent="0.45">
      <c r="A365" s="2">
        <v>45276</v>
      </c>
      <c r="B365" t="s">
        <v>48</v>
      </c>
      <c r="C365" t="s">
        <v>24</v>
      </c>
      <c r="D365">
        <v>5</v>
      </c>
      <c r="E365" s="17">
        <f>VLOOKUP(C365,'SKU Price List'!$A$2:$E$27,5,FALSE)</f>
        <v>614.87999999999988</v>
      </c>
      <c r="F365" s="17">
        <f t="shared" si="23"/>
        <v>3074.3999999999996</v>
      </c>
      <c r="G365">
        <f>VLOOKUP(C365,'SKU Price List'!$A$2:$E$27,3,0)</f>
        <v>585.59999999999991</v>
      </c>
      <c r="H365">
        <f t="shared" si="21"/>
        <v>2927.9999999999995</v>
      </c>
      <c r="I365" s="17">
        <f t="shared" si="22"/>
        <v>146.40000000000009</v>
      </c>
      <c r="J365">
        <v>12</v>
      </c>
      <c r="K365" s="51"/>
    </row>
    <row r="366" spans="1:11" x14ac:dyDescent="0.45">
      <c r="A366" s="2">
        <v>45276</v>
      </c>
      <c r="B366" t="s">
        <v>48</v>
      </c>
      <c r="C366" t="s">
        <v>14</v>
      </c>
      <c r="D366">
        <v>1</v>
      </c>
      <c r="E366" s="17">
        <f>VLOOKUP(C366,'SKU Price List'!$A$2:$E$27,5,FALSE)</f>
        <v>927.36</v>
      </c>
      <c r="F366" s="17">
        <f t="shared" si="23"/>
        <v>927.36</v>
      </c>
      <c r="G366">
        <f>VLOOKUP(C366,'SKU Price List'!$A$2:$E$27,3,0)</f>
        <v>883.19999999999993</v>
      </c>
      <c r="H366">
        <f t="shared" si="21"/>
        <v>883.19999999999993</v>
      </c>
      <c r="I366" s="17">
        <f t="shared" si="22"/>
        <v>44.160000000000082</v>
      </c>
      <c r="J366">
        <v>12</v>
      </c>
      <c r="K366" s="51"/>
    </row>
    <row r="367" spans="1:11" x14ac:dyDescent="0.45">
      <c r="A367" s="2">
        <v>45276</v>
      </c>
      <c r="B367" t="s">
        <v>48</v>
      </c>
      <c r="C367" t="s">
        <v>13</v>
      </c>
      <c r="D367">
        <v>1</v>
      </c>
      <c r="E367" s="17">
        <f>VLOOKUP(C367,'SKU Price List'!$A$2:$E$27,5,FALSE)</f>
        <v>695.52</v>
      </c>
      <c r="F367" s="17">
        <f t="shared" si="23"/>
        <v>695.52</v>
      </c>
      <c r="G367">
        <f>VLOOKUP(C367,'SKU Price List'!$A$2:$E$27,3,0)</f>
        <v>662.4</v>
      </c>
      <c r="H367">
        <f t="shared" si="21"/>
        <v>662.4</v>
      </c>
      <c r="I367" s="17">
        <f t="shared" si="22"/>
        <v>33.120000000000005</v>
      </c>
      <c r="J367">
        <v>12</v>
      </c>
      <c r="K367" s="51"/>
    </row>
    <row r="368" spans="1:11" x14ac:dyDescent="0.45">
      <c r="A368" s="2">
        <v>45276</v>
      </c>
      <c r="B368" t="s">
        <v>48</v>
      </c>
      <c r="C368" t="s">
        <v>9</v>
      </c>
      <c r="D368">
        <v>5</v>
      </c>
      <c r="E368" s="17">
        <f>VLOOKUP(C368,'SKU Price List'!$A$2:$E$27,5,FALSE)</f>
        <v>756</v>
      </c>
      <c r="F368" s="17">
        <f t="shared" si="23"/>
        <v>3780</v>
      </c>
      <c r="G368">
        <f>VLOOKUP(C368,'SKU Price List'!$A$2:$E$27,3,0)</f>
        <v>720</v>
      </c>
      <c r="H368">
        <f t="shared" si="21"/>
        <v>3600</v>
      </c>
      <c r="I368" s="17">
        <f t="shared" si="22"/>
        <v>180</v>
      </c>
      <c r="J368">
        <v>12</v>
      </c>
      <c r="K368" s="51"/>
    </row>
    <row r="369" spans="1:11" x14ac:dyDescent="0.45">
      <c r="A369" s="2">
        <v>45276</v>
      </c>
      <c r="B369" t="s">
        <v>48</v>
      </c>
      <c r="C369" t="s">
        <v>8</v>
      </c>
      <c r="D369">
        <v>2</v>
      </c>
      <c r="E369" s="17">
        <f>VLOOKUP(C369,'SKU Price List'!$A$2:$E$27,5,FALSE)</f>
        <v>567</v>
      </c>
      <c r="F369" s="17">
        <f t="shared" si="23"/>
        <v>1134</v>
      </c>
      <c r="G369">
        <f>VLOOKUP(C369,'SKU Price List'!$A$2:$E$27,3,0)</f>
        <v>540</v>
      </c>
      <c r="H369">
        <f t="shared" si="21"/>
        <v>1080</v>
      </c>
      <c r="I369" s="17">
        <f t="shared" si="22"/>
        <v>54</v>
      </c>
      <c r="J369">
        <v>12</v>
      </c>
      <c r="K369" s="51"/>
    </row>
    <row r="370" spans="1:11" x14ac:dyDescent="0.45">
      <c r="A370" s="2">
        <v>45277</v>
      </c>
      <c r="B370" t="s">
        <v>38</v>
      </c>
      <c r="C370" t="s">
        <v>18</v>
      </c>
      <c r="D370">
        <v>4</v>
      </c>
      <c r="E370" s="17">
        <f>VLOOKUP(C370,'SKU Price List'!$A$2:$E$27,5,FALSE)</f>
        <v>1478.4</v>
      </c>
      <c r="F370" s="17">
        <f t="shared" si="23"/>
        <v>5913.6</v>
      </c>
      <c r="G370">
        <f>VLOOKUP(C370,'SKU Price List'!$A$2:$E$27,3,0)</f>
        <v>1408</v>
      </c>
      <c r="H370">
        <f t="shared" si="21"/>
        <v>5632</v>
      </c>
      <c r="I370" s="17">
        <f t="shared" si="22"/>
        <v>281.60000000000036</v>
      </c>
      <c r="J370">
        <v>12</v>
      </c>
      <c r="K370" s="51"/>
    </row>
    <row r="371" spans="1:11" x14ac:dyDescent="0.45">
      <c r="A371" s="2">
        <v>45277</v>
      </c>
      <c r="B371" t="s">
        <v>38</v>
      </c>
      <c r="C371" t="s">
        <v>15</v>
      </c>
      <c r="D371">
        <v>6</v>
      </c>
      <c r="E371" s="17">
        <f>VLOOKUP(C371,'SKU Price List'!$A$2:$E$27,5,FALSE)</f>
        <v>811.44</v>
      </c>
      <c r="F371" s="17">
        <f t="shared" si="23"/>
        <v>4868.6400000000003</v>
      </c>
      <c r="G371">
        <f>VLOOKUP(C371,'SKU Price List'!$A$2:$E$27,3,0)</f>
        <v>772.8</v>
      </c>
      <c r="H371">
        <f t="shared" si="21"/>
        <v>4636.7999999999993</v>
      </c>
      <c r="I371" s="17">
        <f t="shared" si="22"/>
        <v>231.84000000000106</v>
      </c>
      <c r="J371">
        <v>12</v>
      </c>
      <c r="K371" s="51"/>
    </row>
    <row r="372" spans="1:11" x14ac:dyDescent="0.45">
      <c r="A372" s="2">
        <v>45277</v>
      </c>
      <c r="B372" t="s">
        <v>38</v>
      </c>
      <c r="C372" t="s">
        <v>23</v>
      </c>
      <c r="D372">
        <v>10</v>
      </c>
      <c r="E372" s="17">
        <f>VLOOKUP(C372,'SKU Price List'!$A$2:$E$27,5,FALSE)</f>
        <v>461.15999999999997</v>
      </c>
      <c r="F372" s="17">
        <f t="shared" si="23"/>
        <v>4611.5999999999995</v>
      </c>
      <c r="G372">
        <f>VLOOKUP(C372,'SKU Price List'!$A$2:$E$27,3,0)</f>
        <v>439.2</v>
      </c>
      <c r="H372">
        <f t="shared" si="21"/>
        <v>4392</v>
      </c>
      <c r="I372" s="17">
        <f t="shared" si="22"/>
        <v>219.59999999999945</v>
      </c>
      <c r="J372">
        <v>12</v>
      </c>
      <c r="K372" s="51"/>
    </row>
    <row r="373" spans="1:11" x14ac:dyDescent="0.45">
      <c r="A373" s="2">
        <v>45277</v>
      </c>
      <c r="B373" t="s">
        <v>38</v>
      </c>
      <c r="C373" t="s">
        <v>24</v>
      </c>
      <c r="D373">
        <v>5</v>
      </c>
      <c r="E373" s="17">
        <f>VLOOKUP(C373,'SKU Price List'!$A$2:$E$27,5,FALSE)</f>
        <v>614.87999999999988</v>
      </c>
      <c r="F373" s="17">
        <f t="shared" si="23"/>
        <v>3074.3999999999996</v>
      </c>
      <c r="G373">
        <f>VLOOKUP(C373,'SKU Price List'!$A$2:$E$27,3,0)</f>
        <v>585.59999999999991</v>
      </c>
      <c r="H373">
        <f t="shared" si="21"/>
        <v>2927.9999999999995</v>
      </c>
      <c r="I373" s="17">
        <f t="shared" si="22"/>
        <v>146.40000000000009</v>
      </c>
      <c r="J373">
        <v>12</v>
      </c>
      <c r="K373" s="51"/>
    </row>
    <row r="374" spans="1:11" x14ac:dyDescent="0.45">
      <c r="A374" s="2">
        <v>45278</v>
      </c>
      <c r="B374" t="s">
        <v>40</v>
      </c>
      <c r="C374" t="s">
        <v>26</v>
      </c>
      <c r="D374">
        <v>14</v>
      </c>
      <c r="E374" s="17">
        <f>VLOOKUP(C374,'SKU Price List'!$A$2:$E$27,5,FALSE)</f>
        <v>717.3599999999999</v>
      </c>
      <c r="F374" s="17">
        <f t="shared" si="23"/>
        <v>10043.039999999999</v>
      </c>
      <c r="G374">
        <f>VLOOKUP(C374,'SKU Price List'!$A$2:$E$27,3,0)</f>
        <v>683.19999999999993</v>
      </c>
      <c r="H374">
        <f t="shared" si="21"/>
        <v>9564.7999999999993</v>
      </c>
      <c r="I374" s="17">
        <f t="shared" si="22"/>
        <v>478.23999999999978</v>
      </c>
      <c r="J374">
        <v>13</v>
      </c>
      <c r="K374" s="51"/>
    </row>
    <row r="375" spans="1:11" x14ac:dyDescent="0.45">
      <c r="A375" s="2">
        <v>45278</v>
      </c>
      <c r="B375" t="s">
        <v>40</v>
      </c>
      <c r="C375" t="s">
        <v>12</v>
      </c>
      <c r="D375">
        <v>40</v>
      </c>
      <c r="E375" s="17">
        <f>VLOOKUP(C375,'SKU Price List'!$A$2:$E$27,5,FALSE)</f>
        <v>1008</v>
      </c>
      <c r="F375" s="17">
        <f t="shared" si="23"/>
        <v>40320</v>
      </c>
      <c r="G375">
        <f>VLOOKUP(C375,'SKU Price List'!$A$2:$E$27,3,0)</f>
        <v>960</v>
      </c>
      <c r="H375">
        <f t="shared" si="21"/>
        <v>38400</v>
      </c>
      <c r="I375" s="17">
        <f t="shared" si="22"/>
        <v>1920</v>
      </c>
      <c r="J375">
        <v>13</v>
      </c>
      <c r="K375" s="51"/>
    </row>
    <row r="376" spans="1:11" x14ac:dyDescent="0.45">
      <c r="A376" s="2">
        <v>45278</v>
      </c>
      <c r="B376" t="s">
        <v>40</v>
      </c>
      <c r="C376" t="s">
        <v>14</v>
      </c>
      <c r="D376">
        <v>20</v>
      </c>
      <c r="E376" s="17">
        <f>VLOOKUP(C376,'SKU Price List'!$A$2:$E$27,5,FALSE)</f>
        <v>927.36</v>
      </c>
      <c r="F376" s="17">
        <f t="shared" si="23"/>
        <v>18547.2</v>
      </c>
      <c r="G376">
        <f>VLOOKUP(C376,'SKU Price List'!$A$2:$E$27,3,0)</f>
        <v>883.19999999999993</v>
      </c>
      <c r="H376">
        <f t="shared" si="21"/>
        <v>17664</v>
      </c>
      <c r="I376" s="17">
        <f t="shared" si="22"/>
        <v>883.20000000000073</v>
      </c>
      <c r="J376">
        <v>13</v>
      </c>
      <c r="K376" s="51"/>
    </row>
    <row r="377" spans="1:11" x14ac:dyDescent="0.45">
      <c r="A377" s="2">
        <v>45278</v>
      </c>
      <c r="B377" t="s">
        <v>40</v>
      </c>
      <c r="C377" t="s">
        <v>17</v>
      </c>
      <c r="D377">
        <v>6</v>
      </c>
      <c r="E377" s="17">
        <f>VLOOKUP(C377,'SKU Price List'!$A$2:$E$27,5,FALSE)</f>
        <v>1236.48</v>
      </c>
      <c r="F377" s="17">
        <f t="shared" si="23"/>
        <v>7418.88</v>
      </c>
      <c r="G377">
        <f>VLOOKUP(C377,'SKU Price List'!$A$2:$E$27,3,0)</f>
        <v>1177.5999999999999</v>
      </c>
      <c r="H377">
        <f t="shared" si="21"/>
        <v>7065.5999999999995</v>
      </c>
      <c r="I377" s="17">
        <f t="shared" si="22"/>
        <v>353.28000000000065</v>
      </c>
      <c r="J377">
        <v>13</v>
      </c>
      <c r="K377" s="51"/>
    </row>
    <row r="378" spans="1:11" x14ac:dyDescent="0.45">
      <c r="A378" s="2">
        <v>45278</v>
      </c>
      <c r="B378" t="s">
        <v>40</v>
      </c>
      <c r="C378" t="s">
        <v>15</v>
      </c>
      <c r="D378">
        <v>10</v>
      </c>
      <c r="E378" s="17">
        <f>VLOOKUP(C378,'SKU Price List'!$A$2:$E$27,5,FALSE)</f>
        <v>811.44</v>
      </c>
      <c r="F378" s="17">
        <f t="shared" si="23"/>
        <v>8114.4000000000005</v>
      </c>
      <c r="G378">
        <f>VLOOKUP(C378,'SKU Price List'!$A$2:$E$27,3,0)</f>
        <v>772.8</v>
      </c>
      <c r="H378">
        <f t="shared" si="21"/>
        <v>7728</v>
      </c>
      <c r="I378" s="17">
        <f t="shared" si="22"/>
        <v>386.40000000000055</v>
      </c>
      <c r="J378">
        <v>13</v>
      </c>
      <c r="K378" s="51"/>
    </row>
    <row r="379" spans="1:11" x14ac:dyDescent="0.45">
      <c r="A379" s="2">
        <v>45278</v>
      </c>
      <c r="B379" t="s">
        <v>40</v>
      </c>
      <c r="C379" t="s">
        <v>13</v>
      </c>
      <c r="D379">
        <v>10</v>
      </c>
      <c r="E379" s="17">
        <f>VLOOKUP(C379,'SKU Price List'!$A$2:$E$27,5,FALSE)</f>
        <v>695.52</v>
      </c>
      <c r="F379" s="17">
        <f t="shared" si="23"/>
        <v>6955.2</v>
      </c>
      <c r="G379">
        <f>VLOOKUP(C379,'SKU Price List'!$A$2:$E$27,3,0)</f>
        <v>662.4</v>
      </c>
      <c r="H379">
        <f t="shared" si="21"/>
        <v>6624</v>
      </c>
      <c r="I379" s="17">
        <f t="shared" si="22"/>
        <v>331.19999999999982</v>
      </c>
      <c r="J379">
        <v>13</v>
      </c>
      <c r="K379" s="51"/>
    </row>
    <row r="380" spans="1:11" x14ac:dyDescent="0.45">
      <c r="A380" s="2">
        <v>45278</v>
      </c>
      <c r="B380" t="s">
        <v>40</v>
      </c>
      <c r="C380" t="s">
        <v>7</v>
      </c>
      <c r="D380">
        <v>10</v>
      </c>
      <c r="E380" s="17">
        <f>VLOOKUP(C380,'SKU Price List'!$A$2:$E$27,5,FALSE)</f>
        <v>554.4</v>
      </c>
      <c r="F380" s="17">
        <f t="shared" si="23"/>
        <v>5544</v>
      </c>
      <c r="G380">
        <f>VLOOKUP(C380,'SKU Price List'!$A$2:$E$27,3,0)</f>
        <v>528</v>
      </c>
      <c r="H380">
        <f t="shared" si="21"/>
        <v>5280</v>
      </c>
      <c r="I380" s="17">
        <f t="shared" si="22"/>
        <v>264</v>
      </c>
      <c r="J380">
        <v>13</v>
      </c>
      <c r="K380" s="51"/>
    </row>
    <row r="381" spans="1:11" x14ac:dyDescent="0.45">
      <c r="A381" s="2">
        <v>45279</v>
      </c>
      <c r="B381" t="s">
        <v>34</v>
      </c>
      <c r="C381" t="s">
        <v>14</v>
      </c>
      <c r="D381">
        <v>12</v>
      </c>
      <c r="E381" s="17">
        <f>VLOOKUP(C381,'SKU Price List'!$A$2:$E$27,5,FALSE)</f>
        <v>927.36</v>
      </c>
      <c r="F381" s="17">
        <f t="shared" si="23"/>
        <v>11128.32</v>
      </c>
      <c r="G381">
        <f>VLOOKUP(C381,'SKU Price List'!$A$2:$E$27,3,0)</f>
        <v>883.19999999999993</v>
      </c>
      <c r="H381">
        <f t="shared" si="21"/>
        <v>10598.4</v>
      </c>
      <c r="I381" s="17">
        <f t="shared" si="22"/>
        <v>529.92000000000007</v>
      </c>
      <c r="J381">
        <v>13</v>
      </c>
      <c r="K381" s="51"/>
    </row>
    <row r="382" spans="1:11" x14ac:dyDescent="0.45">
      <c r="A382" s="2">
        <v>45279</v>
      </c>
      <c r="B382" t="s">
        <v>34</v>
      </c>
      <c r="C382" t="s">
        <v>16</v>
      </c>
      <c r="D382">
        <v>6</v>
      </c>
      <c r="E382" s="17">
        <f>VLOOKUP(C382,'SKU Price List'!$A$2:$E$27,5,FALSE)</f>
        <v>1081.92</v>
      </c>
      <c r="F382" s="17">
        <f t="shared" si="23"/>
        <v>6491.52</v>
      </c>
      <c r="G382">
        <f>VLOOKUP(C382,'SKU Price List'!$A$2:$E$27,3,0)</f>
        <v>1030.3999999999999</v>
      </c>
      <c r="H382">
        <f t="shared" si="21"/>
        <v>6182.4</v>
      </c>
      <c r="I382" s="17">
        <f t="shared" si="22"/>
        <v>309.1200000000008</v>
      </c>
      <c r="J382">
        <v>13</v>
      </c>
      <c r="K382" s="51"/>
    </row>
    <row r="383" spans="1:11" x14ac:dyDescent="0.45">
      <c r="A383" s="2">
        <v>45279</v>
      </c>
      <c r="B383" t="s">
        <v>34</v>
      </c>
      <c r="C383" t="s">
        <v>24</v>
      </c>
      <c r="D383">
        <v>14</v>
      </c>
      <c r="E383" s="17">
        <f>VLOOKUP(C383,'SKU Price List'!$A$2:$E$27,5,FALSE)</f>
        <v>614.87999999999988</v>
      </c>
      <c r="F383" s="17">
        <f t="shared" si="23"/>
        <v>8608.3199999999979</v>
      </c>
      <c r="G383">
        <f>VLOOKUP(C383,'SKU Price List'!$A$2:$E$27,3,0)</f>
        <v>585.59999999999991</v>
      </c>
      <c r="H383">
        <f t="shared" si="21"/>
        <v>8198.3999999999978</v>
      </c>
      <c r="I383" s="17">
        <f t="shared" si="22"/>
        <v>409.92000000000007</v>
      </c>
      <c r="J383">
        <v>13</v>
      </c>
      <c r="K383" s="51"/>
    </row>
    <row r="384" spans="1:11" x14ac:dyDescent="0.45">
      <c r="A384" s="2">
        <v>45279</v>
      </c>
      <c r="B384" t="s">
        <v>34</v>
      </c>
      <c r="C384" t="s">
        <v>26</v>
      </c>
      <c r="D384">
        <v>6</v>
      </c>
      <c r="E384" s="17">
        <f>VLOOKUP(C384,'SKU Price List'!$A$2:$E$27,5,FALSE)</f>
        <v>717.3599999999999</v>
      </c>
      <c r="F384" s="17">
        <f t="shared" si="23"/>
        <v>4304.16</v>
      </c>
      <c r="G384">
        <f>VLOOKUP(C384,'SKU Price List'!$A$2:$E$27,3,0)</f>
        <v>683.19999999999993</v>
      </c>
      <c r="H384">
        <f t="shared" si="21"/>
        <v>4099.2</v>
      </c>
      <c r="I384" s="17">
        <f t="shared" si="22"/>
        <v>204.96000000000004</v>
      </c>
      <c r="J384">
        <v>13</v>
      </c>
      <c r="K384" s="51"/>
    </row>
    <row r="385" spans="1:11" x14ac:dyDescent="0.45">
      <c r="A385" s="2">
        <v>45279</v>
      </c>
      <c r="B385" t="s">
        <v>34</v>
      </c>
      <c r="C385" t="s">
        <v>4</v>
      </c>
      <c r="D385">
        <v>5</v>
      </c>
      <c r="E385" s="17">
        <f>VLOOKUP(C385,'SKU Price List'!$A$2:$E$27,5,FALSE)</f>
        <v>415.79999999999995</v>
      </c>
      <c r="F385" s="17">
        <f t="shared" si="23"/>
        <v>2079</v>
      </c>
      <c r="G385">
        <f>VLOOKUP(C385,'SKU Price List'!$A$2:$E$27,3,0)</f>
        <v>396</v>
      </c>
      <c r="H385">
        <f t="shared" si="21"/>
        <v>1980</v>
      </c>
      <c r="I385" s="17">
        <f t="shared" si="22"/>
        <v>99</v>
      </c>
      <c r="J385">
        <v>13</v>
      </c>
      <c r="K385" s="51"/>
    </row>
    <row r="386" spans="1:11" x14ac:dyDescent="0.45">
      <c r="A386" s="2">
        <v>45279</v>
      </c>
      <c r="B386" t="s">
        <v>34</v>
      </c>
      <c r="C386" t="s">
        <v>3</v>
      </c>
      <c r="D386">
        <v>3</v>
      </c>
      <c r="E386" s="17">
        <f>VLOOKUP(C386,'SKU Price List'!$A$2:$E$27,5,FALSE)</f>
        <v>311.84999999999997</v>
      </c>
      <c r="F386" s="17">
        <f t="shared" si="23"/>
        <v>935.55</v>
      </c>
      <c r="G386">
        <f>VLOOKUP(C386,'SKU Price List'!$A$2:$E$27,3,0)</f>
        <v>297</v>
      </c>
      <c r="H386">
        <f t="shared" ref="H386:H449" si="24">G386*D386</f>
        <v>891</v>
      </c>
      <c r="I386" s="17">
        <f t="shared" ref="I386:I449" si="25">F386-H386</f>
        <v>44.549999999999955</v>
      </c>
      <c r="J386">
        <v>13</v>
      </c>
      <c r="K386" s="51"/>
    </row>
    <row r="387" spans="1:11" x14ac:dyDescent="0.45">
      <c r="A387" s="2">
        <v>45279</v>
      </c>
      <c r="B387" t="s">
        <v>34</v>
      </c>
      <c r="C387" t="s">
        <v>5</v>
      </c>
      <c r="D387">
        <v>2</v>
      </c>
      <c r="E387" s="17">
        <f>VLOOKUP(C387,'SKU Price List'!$A$2:$E$27,5,FALSE)</f>
        <v>363.82499999999999</v>
      </c>
      <c r="F387" s="17">
        <f t="shared" si="23"/>
        <v>727.65</v>
      </c>
      <c r="G387">
        <f>VLOOKUP(C387,'SKU Price List'!$A$2:$E$27,3,0)</f>
        <v>346.5</v>
      </c>
      <c r="H387">
        <f t="shared" si="24"/>
        <v>693</v>
      </c>
      <c r="I387" s="17">
        <f t="shared" si="25"/>
        <v>34.649999999999977</v>
      </c>
      <c r="J387">
        <v>13</v>
      </c>
      <c r="K387" s="51"/>
    </row>
    <row r="388" spans="1:11" x14ac:dyDescent="0.45">
      <c r="A388" s="2">
        <v>45279</v>
      </c>
      <c r="B388" t="s">
        <v>34</v>
      </c>
      <c r="C388" t="s">
        <v>6</v>
      </c>
      <c r="D388">
        <v>10</v>
      </c>
      <c r="E388" s="17">
        <f>VLOOKUP(C388,'SKU Price List'!$A$2:$E$27,5,FALSE)</f>
        <v>485.09999999999997</v>
      </c>
      <c r="F388" s="17">
        <f t="shared" si="23"/>
        <v>4851</v>
      </c>
      <c r="G388">
        <f>VLOOKUP(C388,'SKU Price List'!$A$2:$E$27,3,0)</f>
        <v>462</v>
      </c>
      <c r="H388">
        <f t="shared" si="24"/>
        <v>4620</v>
      </c>
      <c r="I388" s="17">
        <f t="shared" si="25"/>
        <v>231</v>
      </c>
      <c r="J388">
        <v>13</v>
      </c>
      <c r="K388" s="51"/>
    </row>
    <row r="389" spans="1:11" x14ac:dyDescent="0.45">
      <c r="A389" s="2">
        <v>45280</v>
      </c>
      <c r="B389" t="s">
        <v>43</v>
      </c>
      <c r="C389" t="s">
        <v>21</v>
      </c>
      <c r="D389">
        <v>2</v>
      </c>
      <c r="E389" s="17">
        <f>VLOOKUP(C389,'SKU Price List'!$A$2:$E$27,5,FALSE)</f>
        <v>970.2</v>
      </c>
      <c r="F389" s="17">
        <f t="shared" si="23"/>
        <v>1940.4</v>
      </c>
      <c r="G389">
        <f>VLOOKUP(C389,'SKU Price List'!$A$2:$E$27,3,0)</f>
        <v>924</v>
      </c>
      <c r="H389">
        <f t="shared" si="24"/>
        <v>1848</v>
      </c>
      <c r="I389" s="17">
        <f t="shared" si="25"/>
        <v>92.400000000000091</v>
      </c>
      <c r="J389">
        <v>13</v>
      </c>
      <c r="K389" s="51"/>
    </row>
    <row r="390" spans="1:11" x14ac:dyDescent="0.45">
      <c r="A390" s="2">
        <v>45280</v>
      </c>
      <c r="B390" t="s">
        <v>43</v>
      </c>
      <c r="C390" t="s">
        <v>27</v>
      </c>
      <c r="D390">
        <v>2</v>
      </c>
      <c r="E390" s="17">
        <f>VLOOKUP(C390,'SKU Price List'!$A$2:$E$27,5,FALSE)</f>
        <v>819.83999999999992</v>
      </c>
      <c r="F390" s="17">
        <f t="shared" si="23"/>
        <v>1639.6799999999998</v>
      </c>
      <c r="G390">
        <f>VLOOKUP(C390,'SKU Price List'!$A$2:$E$27,3,0)</f>
        <v>780.8</v>
      </c>
      <c r="H390">
        <f t="shared" si="24"/>
        <v>1561.6</v>
      </c>
      <c r="I390" s="17">
        <f t="shared" si="25"/>
        <v>78.079999999999927</v>
      </c>
      <c r="J390">
        <v>13</v>
      </c>
      <c r="K390" s="51"/>
    </row>
    <row r="391" spans="1:11" x14ac:dyDescent="0.45">
      <c r="A391" s="2">
        <v>45280</v>
      </c>
      <c r="B391" t="s">
        <v>43</v>
      </c>
      <c r="C391" t="s">
        <v>11</v>
      </c>
      <c r="D391">
        <v>1</v>
      </c>
      <c r="E391" s="17">
        <f>VLOOKUP(C391,'SKU Price List'!$A$2:$E$27,5,FALSE)</f>
        <v>882</v>
      </c>
      <c r="F391" s="17">
        <f t="shared" si="23"/>
        <v>882</v>
      </c>
      <c r="G391">
        <f>VLOOKUP(C391,'SKU Price List'!$A$2:$E$27,3,0)</f>
        <v>840</v>
      </c>
      <c r="H391">
        <f t="shared" si="24"/>
        <v>840</v>
      </c>
      <c r="I391" s="17">
        <f t="shared" si="25"/>
        <v>42</v>
      </c>
      <c r="J391">
        <v>13</v>
      </c>
      <c r="K391" s="51"/>
    </row>
    <row r="392" spans="1:11" x14ac:dyDescent="0.45">
      <c r="A392" s="2">
        <v>45280</v>
      </c>
      <c r="B392" t="s">
        <v>59</v>
      </c>
      <c r="C392" t="s">
        <v>18</v>
      </c>
      <c r="D392">
        <v>10</v>
      </c>
      <c r="E392" s="17">
        <f>VLOOKUP(C392,'SKU Price List'!$A$2:$E$27,5,FALSE)</f>
        <v>1478.4</v>
      </c>
      <c r="F392" s="17">
        <f t="shared" si="23"/>
        <v>14784</v>
      </c>
      <c r="G392">
        <f>VLOOKUP(C392,'SKU Price List'!$A$2:$E$27,3,0)</f>
        <v>1408</v>
      </c>
      <c r="H392">
        <f t="shared" si="24"/>
        <v>14080</v>
      </c>
      <c r="I392" s="17">
        <f t="shared" si="25"/>
        <v>704</v>
      </c>
      <c r="J392">
        <v>13</v>
      </c>
      <c r="K392" s="51"/>
    </row>
    <row r="393" spans="1:11" x14ac:dyDescent="0.45">
      <c r="A393" s="2">
        <v>45280</v>
      </c>
      <c r="B393" t="s">
        <v>59</v>
      </c>
      <c r="C393" t="s">
        <v>20</v>
      </c>
      <c r="D393">
        <v>35</v>
      </c>
      <c r="E393" s="17">
        <f>VLOOKUP(C393,'SKU Price List'!$A$2:$E$27,5,FALSE)</f>
        <v>1108.8000000000002</v>
      </c>
      <c r="F393" s="17">
        <f t="shared" si="23"/>
        <v>38808.000000000007</v>
      </c>
      <c r="G393">
        <f>VLOOKUP(C393,'SKU Price List'!$A$2:$E$27,3,0)</f>
        <v>1056</v>
      </c>
      <c r="H393">
        <f t="shared" si="24"/>
        <v>36960</v>
      </c>
      <c r="I393" s="17">
        <f t="shared" si="25"/>
        <v>1848.0000000000073</v>
      </c>
      <c r="J393">
        <v>13</v>
      </c>
      <c r="K393" s="51"/>
    </row>
    <row r="394" spans="1:11" x14ac:dyDescent="0.45">
      <c r="A394" s="2">
        <v>45280</v>
      </c>
      <c r="B394" t="s">
        <v>59</v>
      </c>
      <c r="C394" t="s">
        <v>19</v>
      </c>
      <c r="D394">
        <v>5</v>
      </c>
      <c r="E394" s="17">
        <f>VLOOKUP(C394,'SKU Price List'!$A$2:$E$27,5,FALSE)</f>
        <v>831.6</v>
      </c>
      <c r="F394" s="17">
        <f t="shared" si="23"/>
        <v>4158</v>
      </c>
      <c r="G394">
        <f>VLOOKUP(C394,'SKU Price List'!$A$2:$E$27,3,0)</f>
        <v>792</v>
      </c>
      <c r="H394">
        <f t="shared" si="24"/>
        <v>3960</v>
      </c>
      <c r="I394" s="17">
        <f t="shared" si="25"/>
        <v>198</v>
      </c>
      <c r="J394">
        <v>13</v>
      </c>
      <c r="K394" s="51"/>
    </row>
    <row r="395" spans="1:11" x14ac:dyDescent="0.45">
      <c r="A395" s="2">
        <v>45280</v>
      </c>
      <c r="B395" t="s">
        <v>59</v>
      </c>
      <c r="C395" t="s">
        <v>12</v>
      </c>
      <c r="D395">
        <v>5</v>
      </c>
      <c r="E395" s="17">
        <f>VLOOKUP(C395,'SKU Price List'!$A$2:$E$27,5,FALSE)</f>
        <v>1008</v>
      </c>
      <c r="F395" s="17">
        <f t="shared" si="23"/>
        <v>5040</v>
      </c>
      <c r="G395">
        <f>VLOOKUP(C395,'SKU Price List'!$A$2:$E$27,3,0)</f>
        <v>960</v>
      </c>
      <c r="H395">
        <f t="shared" si="24"/>
        <v>4800</v>
      </c>
      <c r="I395" s="17">
        <f t="shared" si="25"/>
        <v>240</v>
      </c>
      <c r="J395">
        <v>13</v>
      </c>
      <c r="K395" s="51"/>
    </row>
    <row r="396" spans="1:11" x14ac:dyDescent="0.45">
      <c r="A396" s="2">
        <v>45280</v>
      </c>
      <c r="B396" t="s">
        <v>59</v>
      </c>
      <c r="C396" t="s">
        <v>9</v>
      </c>
      <c r="D396">
        <v>30</v>
      </c>
      <c r="E396" s="17">
        <f>VLOOKUP(C396,'SKU Price List'!$A$2:$E$27,5,FALSE)</f>
        <v>756</v>
      </c>
      <c r="F396" s="17">
        <f t="shared" si="23"/>
        <v>22680</v>
      </c>
      <c r="G396">
        <f>VLOOKUP(C396,'SKU Price List'!$A$2:$E$27,3,0)</f>
        <v>720</v>
      </c>
      <c r="H396">
        <f t="shared" si="24"/>
        <v>21600</v>
      </c>
      <c r="I396" s="17">
        <f t="shared" si="25"/>
        <v>1080</v>
      </c>
      <c r="J396">
        <v>13</v>
      </c>
      <c r="K396" s="51"/>
    </row>
    <row r="397" spans="1:11" x14ac:dyDescent="0.45">
      <c r="A397" s="2">
        <v>45280</v>
      </c>
      <c r="B397" t="s">
        <v>59</v>
      </c>
      <c r="C397" t="s">
        <v>8</v>
      </c>
      <c r="D397">
        <v>25</v>
      </c>
      <c r="E397" s="17">
        <f>VLOOKUP(C397,'SKU Price List'!$A$2:$E$27,5,FALSE)</f>
        <v>567</v>
      </c>
      <c r="F397" s="17">
        <f t="shared" si="23"/>
        <v>14175</v>
      </c>
      <c r="G397">
        <f>VLOOKUP(C397,'SKU Price List'!$A$2:$E$27,3,0)</f>
        <v>540</v>
      </c>
      <c r="H397">
        <f t="shared" si="24"/>
        <v>13500</v>
      </c>
      <c r="I397" s="17">
        <f t="shared" si="25"/>
        <v>675</v>
      </c>
      <c r="J397">
        <v>13</v>
      </c>
      <c r="K397" s="51"/>
    </row>
    <row r="398" spans="1:11" x14ac:dyDescent="0.45">
      <c r="A398" s="2">
        <v>45281</v>
      </c>
      <c r="B398" t="s">
        <v>59</v>
      </c>
      <c r="C398" t="s">
        <v>27</v>
      </c>
      <c r="D398">
        <v>5</v>
      </c>
      <c r="E398" s="17">
        <f>VLOOKUP(C398,'SKU Price List'!$A$2:$E$27,5,FALSE)</f>
        <v>819.83999999999992</v>
      </c>
      <c r="F398" s="17">
        <f t="shared" si="23"/>
        <v>4099.2</v>
      </c>
      <c r="G398">
        <f>VLOOKUP(C398,'SKU Price List'!$A$2:$E$27,3,0)</f>
        <v>780.8</v>
      </c>
      <c r="H398">
        <f t="shared" si="24"/>
        <v>3904</v>
      </c>
      <c r="I398" s="17">
        <f t="shared" si="25"/>
        <v>195.19999999999982</v>
      </c>
      <c r="J398">
        <v>13</v>
      </c>
      <c r="K398" s="51"/>
    </row>
    <row r="399" spans="1:11" x14ac:dyDescent="0.45">
      <c r="A399" s="2">
        <v>45281</v>
      </c>
      <c r="B399" t="s">
        <v>59</v>
      </c>
      <c r="C399" t="s">
        <v>23</v>
      </c>
      <c r="D399">
        <v>15</v>
      </c>
      <c r="E399" s="17">
        <f>VLOOKUP(C399,'SKU Price List'!$A$2:$E$27,5,FALSE)</f>
        <v>461.15999999999997</v>
      </c>
      <c r="F399" s="17">
        <f t="shared" si="23"/>
        <v>6917.4</v>
      </c>
      <c r="G399">
        <f>VLOOKUP(C399,'SKU Price List'!$A$2:$E$27,3,0)</f>
        <v>439.2</v>
      </c>
      <c r="H399">
        <f t="shared" si="24"/>
        <v>6588</v>
      </c>
      <c r="I399" s="17">
        <f t="shared" si="25"/>
        <v>329.39999999999964</v>
      </c>
      <c r="J399">
        <v>13</v>
      </c>
      <c r="K399" s="51"/>
    </row>
    <row r="400" spans="1:11" x14ac:dyDescent="0.45">
      <c r="A400" s="2">
        <v>45281</v>
      </c>
      <c r="B400" t="s">
        <v>59</v>
      </c>
      <c r="C400" t="s">
        <v>24</v>
      </c>
      <c r="D400">
        <v>5</v>
      </c>
      <c r="E400" s="17">
        <f>VLOOKUP(C400,'SKU Price List'!$A$2:$E$27,5,FALSE)</f>
        <v>614.87999999999988</v>
      </c>
      <c r="F400" s="17">
        <f t="shared" si="23"/>
        <v>3074.3999999999996</v>
      </c>
      <c r="G400">
        <f>VLOOKUP(C400,'SKU Price List'!$A$2:$E$27,3,0)</f>
        <v>585.59999999999991</v>
      </c>
      <c r="H400">
        <f t="shared" si="24"/>
        <v>2927.9999999999995</v>
      </c>
      <c r="I400" s="17">
        <f t="shared" si="25"/>
        <v>146.40000000000009</v>
      </c>
      <c r="J400">
        <v>13</v>
      </c>
      <c r="K400" s="51"/>
    </row>
    <row r="401" spans="1:11" x14ac:dyDescent="0.45">
      <c r="A401" s="2">
        <v>45281</v>
      </c>
      <c r="B401" t="s">
        <v>59</v>
      </c>
      <c r="C401" t="s">
        <v>3</v>
      </c>
      <c r="D401">
        <v>10</v>
      </c>
      <c r="E401" s="17">
        <f>VLOOKUP(C401,'SKU Price List'!$A$2:$E$27,5,FALSE)</f>
        <v>311.84999999999997</v>
      </c>
      <c r="F401" s="17">
        <f t="shared" si="23"/>
        <v>3118.4999999999995</v>
      </c>
      <c r="G401">
        <f>VLOOKUP(C401,'SKU Price List'!$A$2:$E$27,3,0)</f>
        <v>297</v>
      </c>
      <c r="H401">
        <f t="shared" si="24"/>
        <v>2970</v>
      </c>
      <c r="I401" s="17">
        <f t="shared" si="25"/>
        <v>148.49999999999955</v>
      </c>
      <c r="J401">
        <v>13</v>
      </c>
      <c r="K401" s="51"/>
    </row>
    <row r="402" spans="1:11" x14ac:dyDescent="0.45">
      <c r="A402" s="2">
        <v>45281</v>
      </c>
      <c r="B402" t="s">
        <v>59</v>
      </c>
      <c r="C402" t="s">
        <v>4</v>
      </c>
      <c r="D402">
        <v>10</v>
      </c>
      <c r="E402" s="17">
        <f>VLOOKUP(C402,'SKU Price List'!$A$2:$E$27,5,FALSE)</f>
        <v>415.79999999999995</v>
      </c>
      <c r="F402" s="17">
        <f t="shared" si="23"/>
        <v>4158</v>
      </c>
      <c r="G402">
        <f>VLOOKUP(C402,'SKU Price List'!$A$2:$E$27,3,0)</f>
        <v>396</v>
      </c>
      <c r="H402">
        <f t="shared" si="24"/>
        <v>3960</v>
      </c>
      <c r="I402" s="17">
        <f t="shared" si="25"/>
        <v>198</v>
      </c>
      <c r="J402">
        <v>13</v>
      </c>
      <c r="K402" s="51"/>
    </row>
    <row r="403" spans="1:11" x14ac:dyDescent="0.45">
      <c r="A403" s="2">
        <v>45281</v>
      </c>
      <c r="B403" t="s">
        <v>59</v>
      </c>
      <c r="C403" t="s">
        <v>7</v>
      </c>
      <c r="D403">
        <v>5</v>
      </c>
      <c r="E403" s="17">
        <f>VLOOKUP(C403,'SKU Price List'!$A$2:$E$27,5,FALSE)</f>
        <v>554.4</v>
      </c>
      <c r="F403" s="17">
        <f t="shared" si="23"/>
        <v>2772</v>
      </c>
      <c r="G403">
        <f>VLOOKUP(C403,'SKU Price List'!$A$2:$E$27,3,0)</f>
        <v>528</v>
      </c>
      <c r="H403">
        <f t="shared" si="24"/>
        <v>2640</v>
      </c>
      <c r="I403" s="17">
        <f t="shared" si="25"/>
        <v>132</v>
      </c>
      <c r="J403">
        <v>13</v>
      </c>
      <c r="K403" s="51"/>
    </row>
    <row r="404" spans="1:11" x14ac:dyDescent="0.45">
      <c r="A404" s="2">
        <v>45281</v>
      </c>
      <c r="B404" t="s">
        <v>60</v>
      </c>
      <c r="C404" t="s">
        <v>15</v>
      </c>
      <c r="D404">
        <v>10</v>
      </c>
      <c r="E404" s="17">
        <f>VLOOKUP(C404,'SKU Price List'!$A$2:$E$27,5,FALSE)</f>
        <v>811.44</v>
      </c>
      <c r="F404" s="17">
        <f t="shared" si="23"/>
        <v>8114.4000000000005</v>
      </c>
      <c r="G404">
        <f>VLOOKUP(C404,'SKU Price List'!$A$2:$E$27,3,0)</f>
        <v>772.8</v>
      </c>
      <c r="H404">
        <f t="shared" si="24"/>
        <v>7728</v>
      </c>
      <c r="I404" s="17">
        <f t="shared" si="25"/>
        <v>386.40000000000055</v>
      </c>
      <c r="J404">
        <v>13</v>
      </c>
      <c r="K404" s="51"/>
    </row>
    <row r="405" spans="1:11" x14ac:dyDescent="0.45">
      <c r="A405" s="2">
        <v>45281</v>
      </c>
      <c r="B405" t="s">
        <v>60</v>
      </c>
      <c r="C405" t="s">
        <v>17</v>
      </c>
      <c r="D405">
        <v>10</v>
      </c>
      <c r="E405" s="17">
        <f>VLOOKUP(C405,'SKU Price List'!$A$2:$E$27,5,FALSE)</f>
        <v>1236.48</v>
      </c>
      <c r="F405" s="17">
        <f t="shared" si="23"/>
        <v>12364.8</v>
      </c>
      <c r="G405">
        <f>VLOOKUP(C405,'SKU Price List'!$A$2:$E$27,3,0)</f>
        <v>1177.5999999999999</v>
      </c>
      <c r="H405">
        <f t="shared" si="24"/>
        <v>11776</v>
      </c>
      <c r="I405" s="17">
        <f t="shared" si="25"/>
        <v>588.79999999999927</v>
      </c>
      <c r="J405">
        <v>13</v>
      </c>
      <c r="K405" s="51"/>
    </row>
    <row r="406" spans="1:11" x14ac:dyDescent="0.45">
      <c r="A406" s="2">
        <v>45281</v>
      </c>
      <c r="B406" t="s">
        <v>60</v>
      </c>
      <c r="C406" t="s">
        <v>14</v>
      </c>
      <c r="D406">
        <v>13</v>
      </c>
      <c r="E406" s="17">
        <f>VLOOKUP(C406,'SKU Price List'!$A$2:$E$27,5,FALSE)</f>
        <v>927.36</v>
      </c>
      <c r="F406" s="17">
        <f t="shared" si="23"/>
        <v>12055.68</v>
      </c>
      <c r="G406">
        <f>VLOOKUP(C406,'SKU Price List'!$A$2:$E$27,3,0)</f>
        <v>883.19999999999993</v>
      </c>
      <c r="H406">
        <f t="shared" si="24"/>
        <v>11481.599999999999</v>
      </c>
      <c r="I406" s="17">
        <f t="shared" si="25"/>
        <v>574.08000000000175</v>
      </c>
      <c r="J406">
        <v>13</v>
      </c>
      <c r="K406" s="51"/>
    </row>
    <row r="407" spans="1:11" x14ac:dyDescent="0.45">
      <c r="A407" s="2">
        <v>45281</v>
      </c>
      <c r="B407" t="s">
        <v>60</v>
      </c>
      <c r="C407" t="s">
        <v>13</v>
      </c>
      <c r="D407">
        <v>10</v>
      </c>
      <c r="E407" s="17">
        <f>VLOOKUP(C407,'SKU Price List'!$A$2:$E$27,5,FALSE)</f>
        <v>695.52</v>
      </c>
      <c r="F407" s="17">
        <f t="shared" si="23"/>
        <v>6955.2</v>
      </c>
      <c r="G407">
        <f>VLOOKUP(C407,'SKU Price List'!$A$2:$E$27,3,0)</f>
        <v>662.4</v>
      </c>
      <c r="H407">
        <f t="shared" si="24"/>
        <v>6624</v>
      </c>
      <c r="I407" s="17">
        <f t="shared" si="25"/>
        <v>331.19999999999982</v>
      </c>
      <c r="J407">
        <v>13</v>
      </c>
      <c r="K407" s="51"/>
    </row>
    <row r="408" spans="1:11" x14ac:dyDescent="0.45">
      <c r="A408" s="2">
        <v>45281</v>
      </c>
      <c r="B408" t="s">
        <v>60</v>
      </c>
      <c r="C408" t="s">
        <v>10</v>
      </c>
      <c r="D408">
        <v>10</v>
      </c>
      <c r="E408" s="17">
        <f>VLOOKUP(C408,'SKU Price List'!$A$2:$E$27,5,FALSE)</f>
        <v>661.5</v>
      </c>
      <c r="F408" s="17">
        <f t="shared" si="23"/>
        <v>6615</v>
      </c>
      <c r="G408">
        <f>VLOOKUP(C408,'SKU Price List'!$A$2:$E$27,3,0)</f>
        <v>630</v>
      </c>
      <c r="H408">
        <f t="shared" si="24"/>
        <v>6300</v>
      </c>
      <c r="I408" s="17">
        <f t="shared" si="25"/>
        <v>315</v>
      </c>
      <c r="J408">
        <v>13</v>
      </c>
      <c r="K408" s="51"/>
    </row>
    <row r="409" spans="1:11" x14ac:dyDescent="0.45">
      <c r="A409" s="2">
        <v>45281</v>
      </c>
      <c r="B409" t="s">
        <v>60</v>
      </c>
      <c r="C409" t="s">
        <v>9</v>
      </c>
      <c r="D409">
        <v>10</v>
      </c>
      <c r="E409" s="17">
        <f>VLOOKUP(C409,'SKU Price List'!$A$2:$E$27,5,FALSE)</f>
        <v>756</v>
      </c>
      <c r="F409" s="17">
        <f t="shared" si="23"/>
        <v>7560</v>
      </c>
      <c r="G409">
        <f>VLOOKUP(C409,'SKU Price List'!$A$2:$E$27,3,0)</f>
        <v>720</v>
      </c>
      <c r="H409">
        <f t="shared" si="24"/>
        <v>7200</v>
      </c>
      <c r="I409" s="17">
        <f t="shared" si="25"/>
        <v>360</v>
      </c>
      <c r="J409">
        <v>13</v>
      </c>
      <c r="K409" s="51"/>
    </row>
    <row r="410" spans="1:11" x14ac:dyDescent="0.45">
      <c r="A410" s="2">
        <v>45281</v>
      </c>
      <c r="B410" t="s">
        <v>60</v>
      </c>
      <c r="C410" t="s">
        <v>12</v>
      </c>
      <c r="D410">
        <v>7</v>
      </c>
      <c r="E410" s="17">
        <f>VLOOKUP(C410,'SKU Price List'!$A$2:$E$27,5,FALSE)</f>
        <v>1008</v>
      </c>
      <c r="F410" s="17">
        <f t="shared" si="23"/>
        <v>7056</v>
      </c>
      <c r="G410">
        <f>VLOOKUP(C410,'SKU Price List'!$A$2:$E$27,3,0)</f>
        <v>960</v>
      </c>
      <c r="H410">
        <f t="shared" si="24"/>
        <v>6720</v>
      </c>
      <c r="I410" s="17">
        <f t="shared" si="25"/>
        <v>336</v>
      </c>
      <c r="J410">
        <v>13</v>
      </c>
      <c r="K410" s="51"/>
    </row>
    <row r="411" spans="1:11" x14ac:dyDescent="0.45">
      <c r="A411" s="2">
        <v>45282</v>
      </c>
      <c r="B411" t="s">
        <v>41</v>
      </c>
      <c r="C411" t="s">
        <v>17</v>
      </c>
      <c r="D411">
        <v>3</v>
      </c>
      <c r="E411" s="17">
        <f>VLOOKUP(C411,'SKU Price List'!$A$2:$E$27,5,FALSE)</f>
        <v>1236.48</v>
      </c>
      <c r="F411" s="17">
        <f t="shared" si="23"/>
        <v>3709.44</v>
      </c>
      <c r="G411">
        <f>VLOOKUP(C411,'SKU Price List'!$A$2:$E$27,3,0)</f>
        <v>1177.5999999999999</v>
      </c>
      <c r="H411">
        <f t="shared" si="24"/>
        <v>3532.7999999999997</v>
      </c>
      <c r="I411" s="17">
        <f t="shared" si="25"/>
        <v>176.64000000000033</v>
      </c>
      <c r="J411">
        <v>13</v>
      </c>
      <c r="K411" s="51"/>
    </row>
    <row r="412" spans="1:11" x14ac:dyDescent="0.45">
      <c r="A412" s="2">
        <v>45282</v>
      </c>
      <c r="B412" t="s">
        <v>41</v>
      </c>
      <c r="C412" t="s">
        <v>14</v>
      </c>
      <c r="D412">
        <v>3</v>
      </c>
      <c r="E412" s="17">
        <f>VLOOKUP(C412,'SKU Price List'!$A$2:$E$27,5,FALSE)</f>
        <v>927.36</v>
      </c>
      <c r="F412" s="17">
        <f t="shared" si="23"/>
        <v>2782.08</v>
      </c>
      <c r="G412">
        <f>VLOOKUP(C412,'SKU Price List'!$A$2:$E$27,3,0)</f>
        <v>883.19999999999993</v>
      </c>
      <c r="H412">
        <f t="shared" si="24"/>
        <v>2649.6</v>
      </c>
      <c r="I412" s="17">
        <f t="shared" si="25"/>
        <v>132.48000000000002</v>
      </c>
      <c r="J412">
        <v>13</v>
      </c>
      <c r="K412" s="51"/>
    </row>
    <row r="413" spans="1:11" x14ac:dyDescent="0.45">
      <c r="A413" s="2">
        <v>45282</v>
      </c>
      <c r="B413" t="s">
        <v>41</v>
      </c>
      <c r="C413" t="s">
        <v>15</v>
      </c>
      <c r="D413">
        <v>6</v>
      </c>
      <c r="E413" s="17">
        <f>VLOOKUP(C413,'SKU Price List'!$A$2:$E$27,5,FALSE)</f>
        <v>811.44</v>
      </c>
      <c r="F413" s="17">
        <f t="shared" si="23"/>
        <v>4868.6400000000003</v>
      </c>
      <c r="G413">
        <f>VLOOKUP(C413,'SKU Price List'!$A$2:$E$27,3,0)</f>
        <v>772.8</v>
      </c>
      <c r="H413">
        <f t="shared" si="24"/>
        <v>4636.7999999999993</v>
      </c>
      <c r="I413" s="17">
        <f t="shared" si="25"/>
        <v>231.84000000000106</v>
      </c>
      <c r="J413">
        <v>13</v>
      </c>
      <c r="K413" s="51"/>
    </row>
    <row r="414" spans="1:11" x14ac:dyDescent="0.45">
      <c r="A414" s="2">
        <v>45282</v>
      </c>
      <c r="B414" t="s">
        <v>41</v>
      </c>
      <c r="C414" t="s">
        <v>27</v>
      </c>
      <c r="D414">
        <v>3</v>
      </c>
      <c r="E414" s="17">
        <f>VLOOKUP(C414,'SKU Price List'!$A$2:$E$27,5,FALSE)</f>
        <v>819.83999999999992</v>
      </c>
      <c r="F414" s="17">
        <f t="shared" ref="F414:F477" si="26">E414*D414</f>
        <v>2459.5199999999995</v>
      </c>
      <c r="G414">
        <f>VLOOKUP(C414,'SKU Price List'!$A$2:$E$27,3,0)</f>
        <v>780.8</v>
      </c>
      <c r="H414">
        <f t="shared" si="24"/>
        <v>2342.3999999999996</v>
      </c>
      <c r="I414" s="17">
        <f t="shared" si="25"/>
        <v>117.11999999999989</v>
      </c>
      <c r="J414">
        <v>13</v>
      </c>
      <c r="K414" s="51"/>
    </row>
    <row r="415" spans="1:11" x14ac:dyDescent="0.45">
      <c r="A415" s="2">
        <v>45282</v>
      </c>
      <c r="B415" t="s">
        <v>41</v>
      </c>
      <c r="C415" t="s">
        <v>24</v>
      </c>
      <c r="D415">
        <v>3</v>
      </c>
      <c r="E415" s="17">
        <f>VLOOKUP(C415,'SKU Price List'!$A$2:$E$27,5,FALSE)</f>
        <v>614.87999999999988</v>
      </c>
      <c r="F415" s="17">
        <f t="shared" si="26"/>
        <v>1844.6399999999996</v>
      </c>
      <c r="G415">
        <f>VLOOKUP(C415,'SKU Price List'!$A$2:$E$27,3,0)</f>
        <v>585.59999999999991</v>
      </c>
      <c r="H415">
        <f t="shared" si="24"/>
        <v>1756.7999999999997</v>
      </c>
      <c r="I415" s="17">
        <f t="shared" si="25"/>
        <v>87.839999999999918</v>
      </c>
      <c r="J415">
        <v>13</v>
      </c>
      <c r="K415" s="51"/>
    </row>
    <row r="416" spans="1:11" x14ac:dyDescent="0.45">
      <c r="A416" s="2">
        <v>45282</v>
      </c>
      <c r="B416" t="s">
        <v>41</v>
      </c>
      <c r="C416" t="s">
        <v>12</v>
      </c>
      <c r="D416">
        <v>2</v>
      </c>
      <c r="E416" s="17">
        <f>VLOOKUP(C416,'SKU Price List'!$A$2:$E$27,5,FALSE)</f>
        <v>1008</v>
      </c>
      <c r="F416" s="17">
        <f t="shared" si="26"/>
        <v>2016</v>
      </c>
      <c r="G416">
        <f>VLOOKUP(C416,'SKU Price List'!$A$2:$E$27,3,0)</f>
        <v>960</v>
      </c>
      <c r="H416">
        <f t="shared" si="24"/>
        <v>1920</v>
      </c>
      <c r="I416" s="17">
        <f t="shared" si="25"/>
        <v>96</v>
      </c>
      <c r="J416">
        <v>13</v>
      </c>
      <c r="K416" s="51"/>
    </row>
    <row r="417" spans="1:11" x14ac:dyDescent="0.45">
      <c r="A417" s="2">
        <v>45282</v>
      </c>
      <c r="B417" t="s">
        <v>41</v>
      </c>
      <c r="C417" t="s">
        <v>9</v>
      </c>
      <c r="D417">
        <v>2</v>
      </c>
      <c r="E417" s="17">
        <f>VLOOKUP(C417,'SKU Price List'!$A$2:$E$27,5,FALSE)</f>
        <v>756</v>
      </c>
      <c r="F417" s="17">
        <f t="shared" si="26"/>
        <v>1512</v>
      </c>
      <c r="G417">
        <f>VLOOKUP(C417,'SKU Price List'!$A$2:$E$27,3,0)</f>
        <v>720</v>
      </c>
      <c r="H417">
        <f t="shared" si="24"/>
        <v>1440</v>
      </c>
      <c r="I417" s="17">
        <f t="shared" si="25"/>
        <v>72</v>
      </c>
      <c r="J417">
        <v>13</v>
      </c>
      <c r="K417" s="51"/>
    </row>
    <row r="418" spans="1:11" x14ac:dyDescent="0.45">
      <c r="A418" s="2">
        <v>45282</v>
      </c>
      <c r="B418" t="s">
        <v>41</v>
      </c>
      <c r="C418" t="s">
        <v>7</v>
      </c>
      <c r="D418">
        <v>2</v>
      </c>
      <c r="E418" s="17">
        <f>VLOOKUP(C418,'SKU Price List'!$A$2:$E$27,5,FALSE)</f>
        <v>554.4</v>
      </c>
      <c r="F418" s="17">
        <f t="shared" si="26"/>
        <v>1108.8</v>
      </c>
      <c r="G418">
        <f>VLOOKUP(C418,'SKU Price List'!$A$2:$E$27,3,0)</f>
        <v>528</v>
      </c>
      <c r="H418">
        <f t="shared" si="24"/>
        <v>1056</v>
      </c>
      <c r="I418" s="17">
        <f t="shared" si="25"/>
        <v>52.799999999999955</v>
      </c>
      <c r="J418">
        <v>13</v>
      </c>
      <c r="K418" s="51"/>
    </row>
    <row r="419" spans="1:11" x14ac:dyDescent="0.45">
      <c r="A419" s="2">
        <v>45282</v>
      </c>
      <c r="B419" t="s">
        <v>41</v>
      </c>
      <c r="C419" t="s">
        <v>4</v>
      </c>
      <c r="D419">
        <v>4</v>
      </c>
      <c r="E419" s="17">
        <f>VLOOKUP(C419,'SKU Price List'!$A$2:$E$27,5,FALSE)</f>
        <v>415.79999999999995</v>
      </c>
      <c r="F419" s="17">
        <f t="shared" si="26"/>
        <v>1663.1999999999998</v>
      </c>
      <c r="G419">
        <f>VLOOKUP(C419,'SKU Price List'!$A$2:$E$27,3,0)</f>
        <v>396</v>
      </c>
      <c r="H419">
        <f t="shared" si="24"/>
        <v>1584</v>
      </c>
      <c r="I419" s="17">
        <f t="shared" si="25"/>
        <v>79.199999999999818</v>
      </c>
      <c r="J419">
        <v>13</v>
      </c>
      <c r="K419" s="51"/>
    </row>
    <row r="420" spans="1:11" x14ac:dyDescent="0.45">
      <c r="A420" s="2">
        <v>45283</v>
      </c>
      <c r="B420" t="s">
        <v>40</v>
      </c>
      <c r="C420" t="s">
        <v>17</v>
      </c>
      <c r="D420">
        <v>10</v>
      </c>
      <c r="E420" s="17">
        <f>VLOOKUP(C420,'SKU Price List'!$A$2:$E$27,5,FALSE)</f>
        <v>1236.48</v>
      </c>
      <c r="F420" s="17">
        <f t="shared" si="26"/>
        <v>12364.8</v>
      </c>
      <c r="G420">
        <f>VLOOKUP(C420,'SKU Price List'!$A$2:$E$27,3,0)</f>
        <v>1177.5999999999999</v>
      </c>
      <c r="H420">
        <f t="shared" si="24"/>
        <v>11776</v>
      </c>
      <c r="I420" s="17">
        <f t="shared" si="25"/>
        <v>588.79999999999927</v>
      </c>
      <c r="J420">
        <v>13</v>
      </c>
      <c r="K420" s="51"/>
    </row>
    <row r="421" spans="1:11" x14ac:dyDescent="0.45">
      <c r="A421" s="2">
        <v>45283</v>
      </c>
      <c r="B421" t="s">
        <v>40</v>
      </c>
      <c r="C421" t="s">
        <v>14</v>
      </c>
      <c r="D421">
        <v>20</v>
      </c>
      <c r="E421" s="17">
        <f>VLOOKUP(C421,'SKU Price List'!$A$2:$E$27,5,FALSE)</f>
        <v>927.36</v>
      </c>
      <c r="F421" s="17">
        <f t="shared" si="26"/>
        <v>18547.2</v>
      </c>
      <c r="G421">
        <f>VLOOKUP(C421,'SKU Price List'!$A$2:$E$27,3,0)</f>
        <v>883.19999999999993</v>
      </c>
      <c r="H421">
        <f t="shared" si="24"/>
        <v>17664</v>
      </c>
      <c r="I421" s="17">
        <f t="shared" si="25"/>
        <v>883.20000000000073</v>
      </c>
      <c r="J421">
        <v>13</v>
      </c>
      <c r="K421" s="51"/>
    </row>
    <row r="422" spans="1:11" x14ac:dyDescent="0.45">
      <c r="A422" s="2">
        <v>45283</v>
      </c>
      <c r="B422" t="s">
        <v>40</v>
      </c>
      <c r="C422" t="s">
        <v>27</v>
      </c>
      <c r="D422">
        <v>12</v>
      </c>
      <c r="E422" s="17">
        <f>VLOOKUP(C422,'SKU Price List'!$A$2:$E$27,5,FALSE)</f>
        <v>819.83999999999992</v>
      </c>
      <c r="F422" s="17">
        <f t="shared" si="26"/>
        <v>9838.0799999999981</v>
      </c>
      <c r="G422">
        <f>VLOOKUP(C422,'SKU Price List'!$A$2:$E$27,3,0)</f>
        <v>780.8</v>
      </c>
      <c r="H422">
        <f t="shared" si="24"/>
        <v>9369.5999999999985</v>
      </c>
      <c r="I422" s="17">
        <f t="shared" si="25"/>
        <v>468.47999999999956</v>
      </c>
      <c r="J422">
        <v>13</v>
      </c>
      <c r="K422" s="51"/>
    </row>
    <row r="423" spans="1:11" x14ac:dyDescent="0.45">
      <c r="A423" s="2">
        <v>45283</v>
      </c>
      <c r="B423" t="s">
        <v>40</v>
      </c>
      <c r="C423" t="s">
        <v>24</v>
      </c>
      <c r="D423">
        <v>18</v>
      </c>
      <c r="E423" s="17">
        <f>VLOOKUP(C423,'SKU Price List'!$A$2:$E$27,5,FALSE)</f>
        <v>614.87999999999988</v>
      </c>
      <c r="F423" s="17">
        <f t="shared" si="26"/>
        <v>11067.839999999998</v>
      </c>
      <c r="G423">
        <f>VLOOKUP(C423,'SKU Price List'!$A$2:$E$27,3,0)</f>
        <v>585.59999999999991</v>
      </c>
      <c r="H423">
        <f t="shared" si="24"/>
        <v>10540.8</v>
      </c>
      <c r="I423" s="17">
        <f t="shared" si="25"/>
        <v>527.03999999999905</v>
      </c>
      <c r="J423">
        <v>13</v>
      </c>
      <c r="K423" s="51"/>
    </row>
    <row r="424" spans="1:11" x14ac:dyDescent="0.45">
      <c r="A424" s="2">
        <v>45283</v>
      </c>
      <c r="B424" t="s">
        <v>40</v>
      </c>
      <c r="C424" t="s">
        <v>9</v>
      </c>
      <c r="D424">
        <v>6</v>
      </c>
      <c r="E424" s="17">
        <f>VLOOKUP(C424,'SKU Price List'!$A$2:$E$27,5,FALSE)</f>
        <v>756</v>
      </c>
      <c r="F424" s="17">
        <f t="shared" si="26"/>
        <v>4536</v>
      </c>
      <c r="G424">
        <f>VLOOKUP(C424,'SKU Price List'!$A$2:$E$27,3,0)</f>
        <v>720</v>
      </c>
      <c r="H424">
        <f t="shared" si="24"/>
        <v>4320</v>
      </c>
      <c r="I424" s="17">
        <f t="shared" si="25"/>
        <v>216</v>
      </c>
      <c r="J424">
        <v>13</v>
      </c>
      <c r="K424" s="51"/>
    </row>
    <row r="425" spans="1:11" x14ac:dyDescent="0.45">
      <c r="A425" s="2">
        <v>45284</v>
      </c>
      <c r="B425" t="s">
        <v>38</v>
      </c>
      <c r="C425" t="s">
        <v>7</v>
      </c>
      <c r="D425" s="5">
        <v>25</v>
      </c>
      <c r="E425" s="17">
        <f>VLOOKUP(C425,'SKU Price List'!$A$2:$E$27,5,FALSE)</f>
        <v>554.4</v>
      </c>
      <c r="F425" s="17">
        <f t="shared" si="26"/>
        <v>13860</v>
      </c>
      <c r="G425">
        <f>VLOOKUP(C425,'SKU Price List'!$A$2:$E$27,3,0)</f>
        <v>528</v>
      </c>
      <c r="H425">
        <f t="shared" si="24"/>
        <v>13200</v>
      </c>
      <c r="I425" s="17">
        <f t="shared" si="25"/>
        <v>660</v>
      </c>
      <c r="J425">
        <v>13</v>
      </c>
      <c r="K425" s="51"/>
    </row>
    <row r="426" spans="1:11" x14ac:dyDescent="0.45">
      <c r="A426" s="2">
        <v>45284</v>
      </c>
      <c r="B426" t="s">
        <v>38</v>
      </c>
      <c r="C426" t="s">
        <v>6</v>
      </c>
      <c r="D426" s="5">
        <v>6</v>
      </c>
      <c r="E426" s="17">
        <f>VLOOKUP(C426,'SKU Price List'!$A$2:$E$27,5,FALSE)</f>
        <v>485.09999999999997</v>
      </c>
      <c r="F426" s="17">
        <f t="shared" si="26"/>
        <v>2910.6</v>
      </c>
      <c r="G426">
        <f>VLOOKUP(C426,'SKU Price List'!$A$2:$E$27,3,0)</f>
        <v>462</v>
      </c>
      <c r="H426">
        <f t="shared" si="24"/>
        <v>2772</v>
      </c>
      <c r="I426" s="17">
        <f t="shared" si="25"/>
        <v>138.59999999999991</v>
      </c>
      <c r="J426">
        <v>13</v>
      </c>
      <c r="K426" s="51"/>
    </row>
    <row r="427" spans="1:11" x14ac:dyDescent="0.45">
      <c r="A427" s="2">
        <v>45284</v>
      </c>
      <c r="B427" t="s">
        <v>38</v>
      </c>
      <c r="C427" t="s">
        <v>4</v>
      </c>
      <c r="D427" s="5">
        <v>19</v>
      </c>
      <c r="E427" s="17">
        <f>VLOOKUP(C427,'SKU Price List'!$A$2:$E$27,5,FALSE)</f>
        <v>415.79999999999995</v>
      </c>
      <c r="F427" s="17">
        <f t="shared" si="26"/>
        <v>7900.1999999999989</v>
      </c>
      <c r="G427">
        <f>VLOOKUP(C427,'SKU Price List'!$A$2:$E$27,3,0)</f>
        <v>396</v>
      </c>
      <c r="H427">
        <f t="shared" si="24"/>
        <v>7524</v>
      </c>
      <c r="I427" s="17">
        <f t="shared" si="25"/>
        <v>376.19999999999891</v>
      </c>
      <c r="J427">
        <v>13</v>
      </c>
      <c r="K427" s="51"/>
    </row>
    <row r="428" spans="1:11" x14ac:dyDescent="0.45">
      <c r="A428" s="2">
        <v>45284</v>
      </c>
      <c r="B428" t="s">
        <v>38</v>
      </c>
      <c r="C428" t="s">
        <v>3</v>
      </c>
      <c r="D428" s="5">
        <v>13</v>
      </c>
      <c r="E428" s="17">
        <f>VLOOKUP(C428,'SKU Price List'!$A$2:$E$27,5,FALSE)</f>
        <v>311.84999999999997</v>
      </c>
      <c r="F428" s="17">
        <f t="shared" si="26"/>
        <v>4054.0499999999997</v>
      </c>
      <c r="G428">
        <f>VLOOKUP(C428,'SKU Price List'!$A$2:$E$27,3,0)</f>
        <v>297</v>
      </c>
      <c r="H428">
        <f t="shared" si="24"/>
        <v>3861</v>
      </c>
      <c r="I428" s="17">
        <f t="shared" si="25"/>
        <v>193.04999999999973</v>
      </c>
      <c r="J428">
        <v>13</v>
      </c>
      <c r="K428" s="51"/>
    </row>
    <row r="429" spans="1:11" x14ac:dyDescent="0.45">
      <c r="A429" s="2">
        <v>45284</v>
      </c>
      <c r="B429" t="s">
        <v>38</v>
      </c>
      <c r="C429" t="s">
        <v>27</v>
      </c>
      <c r="D429" s="5">
        <v>15</v>
      </c>
      <c r="E429" s="17">
        <f>VLOOKUP(C429,'SKU Price List'!$A$2:$E$27,5,FALSE)</f>
        <v>819.83999999999992</v>
      </c>
      <c r="F429" s="17">
        <f t="shared" si="26"/>
        <v>12297.599999999999</v>
      </c>
      <c r="G429">
        <f>VLOOKUP(C429,'SKU Price List'!$A$2:$E$27,3,0)</f>
        <v>780.8</v>
      </c>
      <c r="H429">
        <f t="shared" si="24"/>
        <v>11712</v>
      </c>
      <c r="I429" s="17">
        <f t="shared" si="25"/>
        <v>585.59999999999854</v>
      </c>
      <c r="J429">
        <v>13</v>
      </c>
      <c r="K429" s="51"/>
    </row>
    <row r="430" spans="1:11" x14ac:dyDescent="0.45">
      <c r="A430" s="2">
        <v>45284</v>
      </c>
      <c r="B430" t="s">
        <v>38</v>
      </c>
      <c r="C430" t="s">
        <v>26</v>
      </c>
      <c r="D430" s="5">
        <v>6</v>
      </c>
      <c r="E430" s="17">
        <f>VLOOKUP(C430,'SKU Price List'!$A$2:$E$27,5,FALSE)</f>
        <v>717.3599999999999</v>
      </c>
      <c r="F430" s="17">
        <f t="shared" si="26"/>
        <v>4304.16</v>
      </c>
      <c r="G430">
        <f>VLOOKUP(C430,'SKU Price List'!$A$2:$E$27,3,0)</f>
        <v>683.19999999999993</v>
      </c>
      <c r="H430">
        <f t="shared" si="24"/>
        <v>4099.2</v>
      </c>
      <c r="I430" s="17">
        <f t="shared" si="25"/>
        <v>204.96000000000004</v>
      </c>
      <c r="J430">
        <v>13</v>
      </c>
      <c r="K430" s="51"/>
    </row>
    <row r="431" spans="1:11" x14ac:dyDescent="0.45">
      <c r="A431" s="2">
        <v>45284</v>
      </c>
      <c r="B431" t="s">
        <v>38</v>
      </c>
      <c r="C431" t="s">
        <v>25</v>
      </c>
      <c r="D431" s="5">
        <v>6</v>
      </c>
      <c r="E431" s="17">
        <f>VLOOKUP(C431,'SKU Price List'!$A$2:$E$27,5,FALSE)</f>
        <v>538.02</v>
      </c>
      <c r="F431" s="17">
        <f t="shared" si="26"/>
        <v>3228.12</v>
      </c>
      <c r="G431">
        <f>VLOOKUP(C431,'SKU Price List'!$A$2:$E$27,3,0)</f>
        <v>512.4</v>
      </c>
      <c r="H431">
        <f t="shared" si="24"/>
        <v>3074.3999999999996</v>
      </c>
      <c r="I431" s="17">
        <f t="shared" si="25"/>
        <v>153.72000000000025</v>
      </c>
      <c r="J431">
        <v>13</v>
      </c>
      <c r="K431" s="51"/>
    </row>
    <row r="432" spans="1:11" x14ac:dyDescent="0.45">
      <c r="A432" s="2">
        <v>45284</v>
      </c>
      <c r="B432" t="s">
        <v>38</v>
      </c>
      <c r="C432" t="s">
        <v>24</v>
      </c>
      <c r="D432" s="5">
        <v>19</v>
      </c>
      <c r="E432" s="17">
        <f>VLOOKUP(C432,'SKU Price List'!$A$2:$E$27,5,FALSE)</f>
        <v>614.87999999999988</v>
      </c>
      <c r="F432" s="17">
        <f t="shared" si="26"/>
        <v>11682.719999999998</v>
      </c>
      <c r="G432">
        <f>VLOOKUP(C432,'SKU Price List'!$A$2:$E$27,3,0)</f>
        <v>585.59999999999991</v>
      </c>
      <c r="H432">
        <f t="shared" si="24"/>
        <v>11126.399999999998</v>
      </c>
      <c r="I432" s="17">
        <f t="shared" si="25"/>
        <v>556.31999999999971</v>
      </c>
      <c r="J432">
        <v>13</v>
      </c>
      <c r="K432" s="51"/>
    </row>
    <row r="433" spans="1:11" x14ac:dyDescent="0.45">
      <c r="A433" s="2">
        <v>45284</v>
      </c>
      <c r="B433" t="s">
        <v>38</v>
      </c>
      <c r="C433" t="s">
        <v>23</v>
      </c>
      <c r="D433" s="5">
        <v>12</v>
      </c>
      <c r="E433" s="17">
        <f>VLOOKUP(C433,'SKU Price List'!$A$2:$E$27,5,FALSE)</f>
        <v>461.15999999999997</v>
      </c>
      <c r="F433" s="17">
        <f t="shared" si="26"/>
        <v>5533.92</v>
      </c>
      <c r="G433">
        <f>VLOOKUP(C433,'SKU Price List'!$A$2:$E$27,3,0)</f>
        <v>439.2</v>
      </c>
      <c r="H433">
        <f t="shared" si="24"/>
        <v>5270.4</v>
      </c>
      <c r="I433" s="17">
        <f t="shared" si="25"/>
        <v>263.52000000000044</v>
      </c>
      <c r="J433">
        <v>13</v>
      </c>
      <c r="K433" s="51"/>
    </row>
    <row r="434" spans="1:11" x14ac:dyDescent="0.45">
      <c r="A434" s="2">
        <v>45284</v>
      </c>
      <c r="B434" t="s">
        <v>38</v>
      </c>
      <c r="C434" t="s">
        <v>12</v>
      </c>
      <c r="D434" s="5">
        <v>16</v>
      </c>
      <c r="E434" s="17">
        <f>VLOOKUP(C434,'SKU Price List'!$A$2:$E$27,5,FALSE)</f>
        <v>1008</v>
      </c>
      <c r="F434" s="17">
        <f t="shared" si="26"/>
        <v>16128</v>
      </c>
      <c r="G434">
        <f>VLOOKUP(C434,'SKU Price List'!$A$2:$E$27,3,0)</f>
        <v>960</v>
      </c>
      <c r="H434">
        <f t="shared" si="24"/>
        <v>15360</v>
      </c>
      <c r="I434" s="17">
        <f t="shared" si="25"/>
        <v>768</v>
      </c>
      <c r="J434">
        <v>13</v>
      </c>
      <c r="K434" s="51"/>
    </row>
    <row r="435" spans="1:11" x14ac:dyDescent="0.45">
      <c r="A435" s="2">
        <v>45284</v>
      </c>
      <c r="B435" t="s">
        <v>38</v>
      </c>
      <c r="C435" t="s">
        <v>11</v>
      </c>
      <c r="D435" s="5">
        <v>6</v>
      </c>
      <c r="E435" s="17">
        <f>VLOOKUP(C435,'SKU Price List'!$A$2:$E$27,5,FALSE)</f>
        <v>882</v>
      </c>
      <c r="F435" s="17">
        <f t="shared" si="26"/>
        <v>5292</v>
      </c>
      <c r="G435">
        <f>VLOOKUP(C435,'SKU Price List'!$A$2:$E$27,3,0)</f>
        <v>840</v>
      </c>
      <c r="H435">
        <f t="shared" si="24"/>
        <v>5040</v>
      </c>
      <c r="I435" s="17">
        <f t="shared" si="25"/>
        <v>252</v>
      </c>
      <c r="J435">
        <v>13</v>
      </c>
      <c r="K435" s="51"/>
    </row>
    <row r="436" spans="1:11" x14ac:dyDescent="0.45">
      <c r="A436" s="2">
        <v>45284</v>
      </c>
      <c r="B436" t="s">
        <v>38</v>
      </c>
      <c r="C436" t="s">
        <v>10</v>
      </c>
      <c r="D436" s="5">
        <v>6</v>
      </c>
      <c r="E436" s="17">
        <f>VLOOKUP(C436,'SKU Price List'!$A$2:$E$27,5,FALSE)</f>
        <v>661.5</v>
      </c>
      <c r="F436" s="17">
        <f t="shared" si="26"/>
        <v>3969</v>
      </c>
      <c r="G436">
        <f>VLOOKUP(C436,'SKU Price List'!$A$2:$E$27,3,0)</f>
        <v>630</v>
      </c>
      <c r="H436">
        <f t="shared" si="24"/>
        <v>3780</v>
      </c>
      <c r="I436" s="17">
        <f t="shared" si="25"/>
        <v>189</v>
      </c>
      <c r="J436">
        <v>13</v>
      </c>
      <c r="K436" s="51"/>
    </row>
    <row r="437" spans="1:11" x14ac:dyDescent="0.45">
      <c r="A437" s="2">
        <v>45284</v>
      </c>
      <c r="B437" t="s">
        <v>38</v>
      </c>
      <c r="C437" t="s">
        <v>9</v>
      </c>
      <c r="D437" s="5">
        <v>25</v>
      </c>
      <c r="E437" s="17">
        <f>VLOOKUP(C437,'SKU Price List'!$A$2:$E$27,5,FALSE)</f>
        <v>756</v>
      </c>
      <c r="F437" s="17">
        <f t="shared" si="26"/>
        <v>18900</v>
      </c>
      <c r="G437">
        <f>VLOOKUP(C437,'SKU Price List'!$A$2:$E$27,3,0)</f>
        <v>720</v>
      </c>
      <c r="H437">
        <f t="shared" si="24"/>
        <v>18000</v>
      </c>
      <c r="I437" s="17">
        <f t="shared" si="25"/>
        <v>900</v>
      </c>
      <c r="J437">
        <v>13</v>
      </c>
      <c r="K437" s="51"/>
    </row>
    <row r="438" spans="1:11" x14ac:dyDescent="0.45">
      <c r="A438" s="2">
        <v>45284</v>
      </c>
      <c r="B438" t="s">
        <v>38</v>
      </c>
      <c r="C438" t="s">
        <v>8</v>
      </c>
      <c r="D438" s="5">
        <v>19</v>
      </c>
      <c r="E438" s="17">
        <f>VLOOKUP(C438,'SKU Price List'!$A$2:$E$27,5,FALSE)</f>
        <v>567</v>
      </c>
      <c r="F438" s="17">
        <f t="shared" si="26"/>
        <v>10773</v>
      </c>
      <c r="G438">
        <f>VLOOKUP(C438,'SKU Price List'!$A$2:$E$27,3,0)</f>
        <v>540</v>
      </c>
      <c r="H438">
        <f t="shared" si="24"/>
        <v>10260</v>
      </c>
      <c r="I438" s="17">
        <f t="shared" si="25"/>
        <v>513</v>
      </c>
      <c r="J438">
        <v>13</v>
      </c>
      <c r="K438" s="51"/>
    </row>
    <row r="439" spans="1:11" x14ac:dyDescent="0.45">
      <c r="A439" s="2">
        <v>45284</v>
      </c>
      <c r="B439" t="s">
        <v>38</v>
      </c>
      <c r="C439" t="s">
        <v>18</v>
      </c>
      <c r="D439" s="5">
        <v>25</v>
      </c>
      <c r="E439" s="17">
        <f>VLOOKUP(C439,'SKU Price List'!$A$2:$E$27,5,FALSE)</f>
        <v>1478.4</v>
      </c>
      <c r="F439" s="17">
        <f t="shared" si="26"/>
        <v>36960</v>
      </c>
      <c r="G439">
        <f>VLOOKUP(C439,'SKU Price List'!$A$2:$E$27,3,0)</f>
        <v>1408</v>
      </c>
      <c r="H439">
        <f t="shared" si="24"/>
        <v>35200</v>
      </c>
      <c r="I439" s="17">
        <f t="shared" si="25"/>
        <v>1760</v>
      </c>
      <c r="J439">
        <v>13</v>
      </c>
      <c r="K439" s="51"/>
    </row>
    <row r="440" spans="1:11" x14ac:dyDescent="0.45">
      <c r="A440" s="2">
        <v>45284</v>
      </c>
      <c r="B440" t="s">
        <v>38</v>
      </c>
      <c r="C440" t="s">
        <v>22</v>
      </c>
      <c r="D440" s="5">
        <v>6</v>
      </c>
      <c r="E440" s="17">
        <f>VLOOKUP(C440,'SKU Price List'!$A$2:$E$27,5,FALSE)</f>
        <v>1293.6000000000001</v>
      </c>
      <c r="F440" s="17">
        <f t="shared" si="26"/>
        <v>7761.6</v>
      </c>
      <c r="G440">
        <f>VLOOKUP(C440,'SKU Price List'!$A$2:$E$27,3,0)</f>
        <v>1232</v>
      </c>
      <c r="H440">
        <f t="shared" si="24"/>
        <v>7392</v>
      </c>
      <c r="I440" s="17">
        <f t="shared" si="25"/>
        <v>369.60000000000036</v>
      </c>
      <c r="J440">
        <v>13</v>
      </c>
      <c r="K440" s="51"/>
    </row>
    <row r="441" spans="1:11" x14ac:dyDescent="0.45">
      <c r="A441" s="2">
        <v>45284</v>
      </c>
      <c r="B441" t="s">
        <v>38</v>
      </c>
      <c r="C441" t="s">
        <v>21</v>
      </c>
      <c r="D441" s="5">
        <v>6</v>
      </c>
      <c r="E441" s="17">
        <f>VLOOKUP(C441,'SKU Price List'!$A$2:$E$27,5,FALSE)</f>
        <v>970.2</v>
      </c>
      <c r="F441" s="17">
        <f t="shared" si="26"/>
        <v>5821.2000000000007</v>
      </c>
      <c r="G441">
        <f>VLOOKUP(C441,'SKU Price List'!$A$2:$E$27,3,0)</f>
        <v>924</v>
      </c>
      <c r="H441">
        <f t="shared" si="24"/>
        <v>5544</v>
      </c>
      <c r="I441" s="17">
        <f t="shared" si="25"/>
        <v>277.20000000000073</v>
      </c>
      <c r="J441">
        <v>13</v>
      </c>
      <c r="K441" s="51"/>
    </row>
    <row r="442" spans="1:11" x14ac:dyDescent="0.45">
      <c r="A442" s="2">
        <v>45284</v>
      </c>
      <c r="B442" t="s">
        <v>38</v>
      </c>
      <c r="C442" t="s">
        <v>20</v>
      </c>
      <c r="D442" s="5">
        <v>12</v>
      </c>
      <c r="E442" s="17">
        <f>VLOOKUP(C442,'SKU Price List'!$A$2:$E$27,5,FALSE)</f>
        <v>1108.8000000000002</v>
      </c>
      <c r="F442" s="17">
        <f t="shared" si="26"/>
        <v>13305.600000000002</v>
      </c>
      <c r="G442">
        <f>VLOOKUP(C442,'SKU Price List'!$A$2:$E$27,3,0)</f>
        <v>1056</v>
      </c>
      <c r="H442">
        <f t="shared" si="24"/>
        <v>12672</v>
      </c>
      <c r="I442" s="17">
        <f t="shared" si="25"/>
        <v>633.60000000000218</v>
      </c>
      <c r="J442">
        <v>13</v>
      </c>
      <c r="K442" s="51"/>
    </row>
    <row r="443" spans="1:11" x14ac:dyDescent="0.45">
      <c r="A443" s="2">
        <v>45284</v>
      </c>
      <c r="B443" t="s">
        <v>38</v>
      </c>
      <c r="C443" t="s">
        <v>19</v>
      </c>
      <c r="D443" s="5">
        <v>6</v>
      </c>
      <c r="E443" s="17">
        <f>VLOOKUP(C443,'SKU Price List'!$A$2:$E$27,5,FALSE)</f>
        <v>831.6</v>
      </c>
      <c r="F443" s="17">
        <f t="shared" si="26"/>
        <v>4989.6000000000004</v>
      </c>
      <c r="G443">
        <f>VLOOKUP(C443,'SKU Price List'!$A$2:$E$27,3,0)</f>
        <v>792</v>
      </c>
      <c r="H443">
        <f t="shared" si="24"/>
        <v>4752</v>
      </c>
      <c r="I443" s="17">
        <f t="shared" si="25"/>
        <v>237.60000000000036</v>
      </c>
      <c r="J443">
        <v>13</v>
      </c>
      <c r="K443" s="51"/>
    </row>
    <row r="444" spans="1:11" x14ac:dyDescent="0.45">
      <c r="A444" s="2">
        <v>45285</v>
      </c>
      <c r="B444" t="s">
        <v>43</v>
      </c>
      <c r="C444" t="s">
        <v>18</v>
      </c>
      <c r="D444">
        <v>10</v>
      </c>
      <c r="E444" s="17">
        <f>VLOOKUP(C444,'SKU Price List'!$A$2:$E$27,5,FALSE)</f>
        <v>1478.4</v>
      </c>
      <c r="F444" s="17">
        <f t="shared" si="26"/>
        <v>14784</v>
      </c>
      <c r="G444">
        <f>VLOOKUP(C444,'SKU Price List'!$A$2:$E$27,3,0)</f>
        <v>1408</v>
      </c>
      <c r="H444">
        <f t="shared" si="24"/>
        <v>14080</v>
      </c>
      <c r="I444" s="17">
        <f t="shared" si="25"/>
        <v>704</v>
      </c>
      <c r="J444">
        <v>14</v>
      </c>
      <c r="K444" s="51"/>
    </row>
    <row r="445" spans="1:11" x14ac:dyDescent="0.45">
      <c r="A445" s="2">
        <v>45285</v>
      </c>
      <c r="B445" t="s">
        <v>43</v>
      </c>
      <c r="C445" t="s">
        <v>12</v>
      </c>
      <c r="D445">
        <v>10</v>
      </c>
      <c r="E445" s="17">
        <f>VLOOKUP(C445,'SKU Price List'!$A$2:$E$27,5,FALSE)</f>
        <v>1008</v>
      </c>
      <c r="F445" s="17">
        <f t="shared" si="26"/>
        <v>10080</v>
      </c>
      <c r="G445">
        <f>VLOOKUP(C445,'SKU Price List'!$A$2:$E$27,3,0)</f>
        <v>960</v>
      </c>
      <c r="H445">
        <f t="shared" si="24"/>
        <v>9600</v>
      </c>
      <c r="I445" s="17">
        <f t="shared" si="25"/>
        <v>480</v>
      </c>
      <c r="J445">
        <v>14</v>
      </c>
      <c r="K445" s="51"/>
    </row>
    <row r="446" spans="1:11" x14ac:dyDescent="0.45">
      <c r="A446" s="2">
        <v>45285</v>
      </c>
      <c r="B446" t="s">
        <v>43</v>
      </c>
      <c r="C446" t="s">
        <v>14</v>
      </c>
      <c r="D446">
        <v>17</v>
      </c>
      <c r="E446" s="17">
        <f>VLOOKUP(C446,'SKU Price List'!$A$2:$E$27,5,FALSE)</f>
        <v>927.36</v>
      </c>
      <c r="F446" s="17">
        <f t="shared" si="26"/>
        <v>15765.12</v>
      </c>
      <c r="G446">
        <f>VLOOKUP(C446,'SKU Price List'!$A$2:$E$27,3,0)</f>
        <v>883.19999999999993</v>
      </c>
      <c r="H446">
        <f t="shared" si="24"/>
        <v>15014.4</v>
      </c>
      <c r="I446" s="17">
        <f t="shared" si="25"/>
        <v>750.72000000000116</v>
      </c>
      <c r="J446">
        <v>14</v>
      </c>
      <c r="K446" s="51"/>
    </row>
    <row r="447" spans="1:11" x14ac:dyDescent="0.45">
      <c r="A447" s="2">
        <v>45285</v>
      </c>
      <c r="B447" t="s">
        <v>43</v>
      </c>
      <c r="C447" t="s">
        <v>9</v>
      </c>
      <c r="D447">
        <v>5</v>
      </c>
      <c r="E447" s="17">
        <f>VLOOKUP(C447,'SKU Price List'!$A$2:$E$27,5,FALSE)</f>
        <v>756</v>
      </c>
      <c r="F447" s="17">
        <f t="shared" si="26"/>
        <v>3780</v>
      </c>
      <c r="G447">
        <f>VLOOKUP(C447,'SKU Price List'!$A$2:$E$27,3,0)</f>
        <v>720</v>
      </c>
      <c r="H447">
        <f t="shared" si="24"/>
        <v>3600</v>
      </c>
      <c r="I447" s="17">
        <f t="shared" si="25"/>
        <v>180</v>
      </c>
      <c r="J447">
        <v>14</v>
      </c>
      <c r="K447" s="51"/>
    </row>
    <row r="448" spans="1:11" x14ac:dyDescent="0.45">
      <c r="A448" s="2">
        <v>45285</v>
      </c>
      <c r="B448" t="s">
        <v>43</v>
      </c>
      <c r="C448" t="s">
        <v>8</v>
      </c>
      <c r="D448">
        <v>10</v>
      </c>
      <c r="E448" s="17">
        <f>VLOOKUP(C448,'SKU Price List'!$A$2:$E$27,5,FALSE)</f>
        <v>567</v>
      </c>
      <c r="F448" s="17">
        <f t="shared" si="26"/>
        <v>5670</v>
      </c>
      <c r="G448">
        <f>VLOOKUP(C448,'SKU Price List'!$A$2:$E$27,3,0)</f>
        <v>540</v>
      </c>
      <c r="H448">
        <f t="shared" si="24"/>
        <v>5400</v>
      </c>
      <c r="I448" s="17">
        <f t="shared" si="25"/>
        <v>270</v>
      </c>
      <c r="J448">
        <v>14</v>
      </c>
      <c r="K448" s="51"/>
    </row>
    <row r="449" spans="1:11" x14ac:dyDescent="0.45">
      <c r="A449" s="2">
        <v>45286</v>
      </c>
      <c r="B449" t="s">
        <v>61</v>
      </c>
      <c r="C449" t="s">
        <v>18</v>
      </c>
      <c r="D449">
        <v>5</v>
      </c>
      <c r="E449" s="17">
        <f>VLOOKUP(C449,'SKU Price List'!$A$2:$E$27,5,FALSE)</f>
        <v>1478.4</v>
      </c>
      <c r="F449" s="17">
        <f t="shared" si="26"/>
        <v>7392</v>
      </c>
      <c r="G449">
        <f>VLOOKUP(C449,'SKU Price List'!$A$2:$E$27,3,0)</f>
        <v>1408</v>
      </c>
      <c r="H449">
        <f t="shared" si="24"/>
        <v>7040</v>
      </c>
      <c r="I449" s="17">
        <f t="shared" si="25"/>
        <v>352</v>
      </c>
      <c r="J449">
        <v>14</v>
      </c>
      <c r="K449" s="51"/>
    </row>
    <row r="450" spans="1:11" x14ac:dyDescent="0.45">
      <c r="A450" s="2">
        <v>45286</v>
      </c>
      <c r="B450" t="s">
        <v>61</v>
      </c>
      <c r="C450" t="s">
        <v>20</v>
      </c>
      <c r="D450">
        <v>5</v>
      </c>
      <c r="E450" s="17">
        <f>VLOOKUP(C450,'SKU Price List'!$A$2:$E$27,5,FALSE)</f>
        <v>1108.8000000000002</v>
      </c>
      <c r="F450" s="17">
        <f t="shared" si="26"/>
        <v>5544.0000000000009</v>
      </c>
      <c r="G450">
        <f>VLOOKUP(C450,'SKU Price List'!$A$2:$E$27,3,0)</f>
        <v>1056</v>
      </c>
      <c r="H450">
        <f t="shared" ref="H450:H513" si="27">G450*D450</f>
        <v>5280</v>
      </c>
      <c r="I450" s="17">
        <f t="shared" ref="I450:I513" si="28">F450-H450</f>
        <v>264.00000000000091</v>
      </c>
      <c r="J450">
        <v>14</v>
      </c>
      <c r="K450" s="51"/>
    </row>
    <row r="451" spans="1:11" x14ac:dyDescent="0.45">
      <c r="A451" s="2">
        <v>45286</v>
      </c>
      <c r="B451" t="s">
        <v>61</v>
      </c>
      <c r="C451" t="s">
        <v>12</v>
      </c>
      <c r="D451">
        <v>5</v>
      </c>
      <c r="E451" s="17">
        <f>VLOOKUP(C451,'SKU Price List'!$A$2:$E$27,5,FALSE)</f>
        <v>1008</v>
      </c>
      <c r="F451" s="17">
        <f t="shared" si="26"/>
        <v>5040</v>
      </c>
      <c r="G451">
        <f>VLOOKUP(C451,'SKU Price List'!$A$2:$E$27,3,0)</f>
        <v>960</v>
      </c>
      <c r="H451">
        <f t="shared" si="27"/>
        <v>4800</v>
      </c>
      <c r="I451" s="17">
        <f t="shared" si="28"/>
        <v>240</v>
      </c>
      <c r="J451">
        <v>14</v>
      </c>
      <c r="K451" s="51"/>
    </row>
    <row r="452" spans="1:11" x14ac:dyDescent="0.45">
      <c r="A452" s="2">
        <v>45286</v>
      </c>
      <c r="B452" t="s">
        <v>61</v>
      </c>
      <c r="C452" t="s">
        <v>9</v>
      </c>
      <c r="D452">
        <v>35</v>
      </c>
      <c r="E452" s="17">
        <f>VLOOKUP(C452,'SKU Price List'!$A$2:$E$27,5,FALSE)</f>
        <v>756</v>
      </c>
      <c r="F452" s="17">
        <f t="shared" si="26"/>
        <v>26460</v>
      </c>
      <c r="G452">
        <f>VLOOKUP(C452,'SKU Price List'!$A$2:$E$27,3,0)</f>
        <v>720</v>
      </c>
      <c r="H452">
        <f t="shared" si="27"/>
        <v>25200</v>
      </c>
      <c r="I452" s="17">
        <f t="shared" si="28"/>
        <v>1260</v>
      </c>
      <c r="J452">
        <v>14</v>
      </c>
      <c r="K452" s="51"/>
    </row>
    <row r="453" spans="1:11" x14ac:dyDescent="0.45">
      <c r="A453" s="2">
        <v>45286</v>
      </c>
      <c r="B453" t="s">
        <v>61</v>
      </c>
      <c r="C453" t="s">
        <v>8</v>
      </c>
      <c r="D453">
        <v>25</v>
      </c>
      <c r="E453" s="17">
        <f>VLOOKUP(C453,'SKU Price List'!$A$2:$E$27,5,FALSE)</f>
        <v>567</v>
      </c>
      <c r="F453" s="17">
        <f t="shared" si="26"/>
        <v>14175</v>
      </c>
      <c r="G453">
        <f>VLOOKUP(C453,'SKU Price List'!$A$2:$E$27,3,0)</f>
        <v>540</v>
      </c>
      <c r="H453">
        <f t="shared" si="27"/>
        <v>13500</v>
      </c>
      <c r="I453" s="17">
        <f t="shared" si="28"/>
        <v>675</v>
      </c>
      <c r="J453">
        <v>14</v>
      </c>
      <c r="K453" s="51"/>
    </row>
    <row r="454" spans="1:11" x14ac:dyDescent="0.45">
      <c r="A454" s="2">
        <v>45286</v>
      </c>
      <c r="B454" t="s">
        <v>61</v>
      </c>
      <c r="C454" t="s">
        <v>24</v>
      </c>
      <c r="D454">
        <v>20</v>
      </c>
      <c r="E454" s="17">
        <f>VLOOKUP(C454,'SKU Price List'!$A$2:$E$27,5,FALSE)</f>
        <v>614.87999999999988</v>
      </c>
      <c r="F454" s="17">
        <f t="shared" si="26"/>
        <v>12297.599999999999</v>
      </c>
      <c r="G454">
        <f>VLOOKUP(C454,'SKU Price List'!$A$2:$E$27,3,0)</f>
        <v>585.59999999999991</v>
      </c>
      <c r="H454">
        <f t="shared" si="27"/>
        <v>11711.999999999998</v>
      </c>
      <c r="I454" s="17">
        <f t="shared" si="28"/>
        <v>585.60000000000036</v>
      </c>
      <c r="J454">
        <v>14</v>
      </c>
      <c r="K454" s="51"/>
    </row>
    <row r="455" spans="1:11" x14ac:dyDescent="0.45">
      <c r="A455" s="2">
        <v>45286</v>
      </c>
      <c r="B455" t="s">
        <v>61</v>
      </c>
      <c r="C455" t="s">
        <v>7</v>
      </c>
      <c r="D455">
        <v>6</v>
      </c>
      <c r="E455" s="17">
        <f>VLOOKUP(C455,'SKU Price List'!$A$2:$E$27,5,FALSE)</f>
        <v>554.4</v>
      </c>
      <c r="F455" s="17">
        <f t="shared" si="26"/>
        <v>3326.3999999999996</v>
      </c>
      <c r="G455">
        <f>VLOOKUP(C455,'SKU Price List'!$A$2:$E$27,3,0)</f>
        <v>528</v>
      </c>
      <c r="H455">
        <f t="shared" si="27"/>
        <v>3168</v>
      </c>
      <c r="I455" s="17">
        <f t="shared" si="28"/>
        <v>158.39999999999964</v>
      </c>
      <c r="J455">
        <v>14</v>
      </c>
      <c r="K455" s="51"/>
    </row>
    <row r="456" spans="1:11" x14ac:dyDescent="0.45">
      <c r="A456" s="2">
        <v>45286</v>
      </c>
      <c r="B456" t="s">
        <v>61</v>
      </c>
      <c r="C456" t="s">
        <v>4</v>
      </c>
      <c r="D456">
        <v>15</v>
      </c>
      <c r="E456" s="17">
        <f>VLOOKUP(C456,'SKU Price List'!$A$2:$E$27,5,FALSE)</f>
        <v>415.79999999999995</v>
      </c>
      <c r="F456" s="17">
        <f t="shared" si="26"/>
        <v>6236.9999999999991</v>
      </c>
      <c r="G456">
        <f>VLOOKUP(C456,'SKU Price List'!$A$2:$E$27,3,0)</f>
        <v>396</v>
      </c>
      <c r="H456">
        <f t="shared" si="27"/>
        <v>5940</v>
      </c>
      <c r="I456" s="17">
        <f t="shared" si="28"/>
        <v>296.99999999999909</v>
      </c>
      <c r="J456">
        <v>14</v>
      </c>
      <c r="K456" s="51"/>
    </row>
    <row r="457" spans="1:11" x14ac:dyDescent="0.45">
      <c r="A457" s="2">
        <v>45286</v>
      </c>
      <c r="B457" t="s">
        <v>61</v>
      </c>
      <c r="C457" t="s">
        <v>3</v>
      </c>
      <c r="D457">
        <v>15</v>
      </c>
      <c r="E457" s="17">
        <f>VLOOKUP(C457,'SKU Price List'!$A$2:$E$27,5,FALSE)</f>
        <v>311.84999999999997</v>
      </c>
      <c r="F457" s="17">
        <f t="shared" si="26"/>
        <v>4677.7499999999991</v>
      </c>
      <c r="G457">
        <f>VLOOKUP(C457,'SKU Price List'!$A$2:$E$27,3,0)</f>
        <v>297</v>
      </c>
      <c r="H457">
        <f t="shared" si="27"/>
        <v>4455</v>
      </c>
      <c r="I457" s="17">
        <f t="shared" si="28"/>
        <v>222.74999999999909</v>
      </c>
      <c r="J457">
        <v>14</v>
      </c>
      <c r="K457" s="51"/>
    </row>
    <row r="458" spans="1:11" x14ac:dyDescent="0.45">
      <c r="A458" s="2">
        <v>45287</v>
      </c>
      <c r="B458" t="s">
        <v>62</v>
      </c>
      <c r="C458" t="s">
        <v>12</v>
      </c>
      <c r="D458">
        <v>10</v>
      </c>
      <c r="E458" s="17">
        <f>VLOOKUP(C458,'SKU Price List'!$A$2:$E$27,5,FALSE)</f>
        <v>1008</v>
      </c>
      <c r="F458" s="17">
        <f t="shared" si="26"/>
        <v>10080</v>
      </c>
      <c r="G458">
        <f>VLOOKUP(C458,'SKU Price List'!$A$2:$E$27,3,0)</f>
        <v>960</v>
      </c>
      <c r="H458">
        <f t="shared" si="27"/>
        <v>9600</v>
      </c>
      <c r="I458" s="17">
        <f t="shared" si="28"/>
        <v>480</v>
      </c>
      <c r="J458">
        <v>14</v>
      </c>
      <c r="K458" s="51"/>
    </row>
    <row r="459" spans="1:11" x14ac:dyDescent="0.45">
      <c r="A459" s="2">
        <v>45287</v>
      </c>
      <c r="B459" t="s">
        <v>62</v>
      </c>
      <c r="C459" t="s">
        <v>8</v>
      </c>
      <c r="D459">
        <v>10</v>
      </c>
      <c r="E459" s="17">
        <f>VLOOKUP(C459,'SKU Price List'!$A$2:$E$27,5,FALSE)</f>
        <v>567</v>
      </c>
      <c r="F459" s="17">
        <f t="shared" si="26"/>
        <v>5670</v>
      </c>
      <c r="G459">
        <f>VLOOKUP(C459,'SKU Price List'!$A$2:$E$27,3,0)</f>
        <v>540</v>
      </c>
      <c r="H459">
        <f t="shared" si="27"/>
        <v>5400</v>
      </c>
      <c r="I459" s="17">
        <f t="shared" si="28"/>
        <v>270</v>
      </c>
      <c r="J459">
        <v>14</v>
      </c>
      <c r="K459" s="51"/>
    </row>
    <row r="460" spans="1:11" x14ac:dyDescent="0.45">
      <c r="A460" s="2">
        <v>45287</v>
      </c>
      <c r="B460" t="s">
        <v>62</v>
      </c>
      <c r="C460" t="s">
        <v>27</v>
      </c>
      <c r="D460">
        <v>3</v>
      </c>
      <c r="E460" s="17">
        <f>VLOOKUP(C460,'SKU Price List'!$A$2:$E$27,5,FALSE)</f>
        <v>819.83999999999992</v>
      </c>
      <c r="F460" s="17">
        <f t="shared" si="26"/>
        <v>2459.5199999999995</v>
      </c>
      <c r="G460">
        <f>VLOOKUP(C460,'SKU Price List'!$A$2:$E$27,3,0)</f>
        <v>780.8</v>
      </c>
      <c r="H460">
        <f t="shared" si="27"/>
        <v>2342.3999999999996</v>
      </c>
      <c r="I460" s="17">
        <f t="shared" si="28"/>
        <v>117.11999999999989</v>
      </c>
      <c r="J460">
        <v>14</v>
      </c>
      <c r="K460" s="51"/>
    </row>
    <row r="461" spans="1:11" x14ac:dyDescent="0.45">
      <c r="A461" s="2">
        <v>45287</v>
      </c>
      <c r="B461" t="s">
        <v>62</v>
      </c>
      <c r="C461" t="s">
        <v>3</v>
      </c>
      <c r="D461">
        <v>10</v>
      </c>
      <c r="E461" s="17">
        <f>VLOOKUP(C461,'SKU Price List'!$A$2:$E$27,5,FALSE)</f>
        <v>311.84999999999997</v>
      </c>
      <c r="F461" s="17">
        <f t="shared" si="26"/>
        <v>3118.4999999999995</v>
      </c>
      <c r="G461">
        <f>VLOOKUP(C461,'SKU Price List'!$A$2:$E$27,3,0)</f>
        <v>297</v>
      </c>
      <c r="H461">
        <f t="shared" si="27"/>
        <v>2970</v>
      </c>
      <c r="I461" s="17">
        <f t="shared" si="28"/>
        <v>148.49999999999955</v>
      </c>
      <c r="J461">
        <v>14</v>
      </c>
      <c r="K461" s="51"/>
    </row>
    <row r="462" spans="1:11" x14ac:dyDescent="0.45">
      <c r="A462" s="2">
        <v>45287</v>
      </c>
      <c r="B462" t="s">
        <v>62</v>
      </c>
      <c r="C462" t="s">
        <v>4</v>
      </c>
      <c r="D462">
        <v>5</v>
      </c>
      <c r="E462" s="17">
        <f>VLOOKUP(C462,'SKU Price List'!$A$2:$E$27,5,FALSE)</f>
        <v>415.79999999999995</v>
      </c>
      <c r="F462" s="17">
        <f t="shared" si="26"/>
        <v>2079</v>
      </c>
      <c r="G462">
        <f>VLOOKUP(C462,'SKU Price List'!$A$2:$E$27,3,0)</f>
        <v>396</v>
      </c>
      <c r="H462">
        <f t="shared" si="27"/>
        <v>1980</v>
      </c>
      <c r="I462" s="17">
        <f t="shared" si="28"/>
        <v>99</v>
      </c>
      <c r="J462">
        <v>14</v>
      </c>
      <c r="K462" s="51"/>
    </row>
    <row r="463" spans="1:11" x14ac:dyDescent="0.45">
      <c r="A463" s="2">
        <v>45287</v>
      </c>
      <c r="B463" t="s">
        <v>62</v>
      </c>
      <c r="C463" t="s">
        <v>21</v>
      </c>
      <c r="D463">
        <v>10</v>
      </c>
      <c r="E463" s="17">
        <f>VLOOKUP(C463,'SKU Price List'!$A$2:$E$27,5,FALSE)</f>
        <v>970.2</v>
      </c>
      <c r="F463" s="17">
        <f t="shared" si="26"/>
        <v>9702</v>
      </c>
      <c r="G463">
        <f>VLOOKUP(C463,'SKU Price List'!$A$2:$E$27,3,0)</f>
        <v>924</v>
      </c>
      <c r="H463">
        <f t="shared" si="27"/>
        <v>9240</v>
      </c>
      <c r="I463" s="17">
        <f t="shared" si="28"/>
        <v>462</v>
      </c>
      <c r="J463">
        <v>14</v>
      </c>
      <c r="K463" s="51"/>
    </row>
    <row r="464" spans="1:11" x14ac:dyDescent="0.45">
      <c r="A464" s="2">
        <v>45287</v>
      </c>
      <c r="B464" t="s">
        <v>62</v>
      </c>
      <c r="C464" t="s">
        <v>19</v>
      </c>
      <c r="D464">
        <v>10</v>
      </c>
      <c r="E464" s="17">
        <f>VLOOKUP(C464,'SKU Price List'!$A$2:$E$27,5,FALSE)</f>
        <v>831.6</v>
      </c>
      <c r="F464" s="17">
        <f t="shared" si="26"/>
        <v>8316</v>
      </c>
      <c r="G464">
        <f>VLOOKUP(C464,'SKU Price List'!$A$2:$E$27,3,0)</f>
        <v>792</v>
      </c>
      <c r="H464">
        <f t="shared" si="27"/>
        <v>7920</v>
      </c>
      <c r="I464" s="17">
        <f t="shared" si="28"/>
        <v>396</v>
      </c>
      <c r="J464">
        <v>14</v>
      </c>
      <c r="K464" s="51"/>
    </row>
    <row r="465" spans="1:11" x14ac:dyDescent="0.45">
      <c r="A465" s="2">
        <v>45287</v>
      </c>
      <c r="B465" t="s">
        <v>62</v>
      </c>
      <c r="C465" t="s">
        <v>14</v>
      </c>
      <c r="D465">
        <v>5</v>
      </c>
      <c r="E465" s="17">
        <f>VLOOKUP(C465,'SKU Price List'!$A$2:$E$27,5,FALSE)</f>
        <v>927.36</v>
      </c>
      <c r="F465" s="17">
        <f t="shared" si="26"/>
        <v>4636.8</v>
      </c>
      <c r="G465">
        <f>VLOOKUP(C465,'SKU Price List'!$A$2:$E$27,3,0)</f>
        <v>883.19999999999993</v>
      </c>
      <c r="H465">
        <f t="shared" si="27"/>
        <v>4416</v>
      </c>
      <c r="I465" s="17">
        <f t="shared" si="28"/>
        <v>220.80000000000018</v>
      </c>
      <c r="J465">
        <v>14</v>
      </c>
      <c r="K465" s="51"/>
    </row>
    <row r="466" spans="1:11" x14ac:dyDescent="0.45">
      <c r="A466" s="2">
        <v>45287</v>
      </c>
      <c r="B466" t="s">
        <v>62</v>
      </c>
      <c r="C466" t="s">
        <v>9</v>
      </c>
      <c r="D466">
        <v>10</v>
      </c>
      <c r="E466" s="17">
        <f>VLOOKUP(C466,'SKU Price List'!$A$2:$E$27,5,FALSE)</f>
        <v>756</v>
      </c>
      <c r="F466" s="17">
        <f t="shared" si="26"/>
        <v>7560</v>
      </c>
      <c r="G466">
        <f>VLOOKUP(C466,'SKU Price List'!$A$2:$E$27,3,0)</f>
        <v>720</v>
      </c>
      <c r="H466">
        <f t="shared" si="27"/>
        <v>7200</v>
      </c>
      <c r="I466" s="17">
        <f t="shared" si="28"/>
        <v>360</v>
      </c>
      <c r="J466">
        <v>14</v>
      </c>
      <c r="K466" s="51"/>
    </row>
    <row r="467" spans="1:11" x14ac:dyDescent="0.45">
      <c r="A467" s="2">
        <v>45288</v>
      </c>
      <c r="B467" t="s">
        <v>32</v>
      </c>
      <c r="C467" t="s">
        <v>7</v>
      </c>
      <c r="D467">
        <v>12</v>
      </c>
      <c r="E467" s="17">
        <f>VLOOKUP(C467,'SKU Price List'!$A$2:$E$27,5,FALSE)</f>
        <v>554.4</v>
      </c>
      <c r="F467" s="17">
        <f t="shared" si="26"/>
        <v>6652.7999999999993</v>
      </c>
      <c r="G467">
        <f>VLOOKUP(C467,'SKU Price List'!$A$2:$E$27,3,0)</f>
        <v>528</v>
      </c>
      <c r="H467">
        <f t="shared" si="27"/>
        <v>6336</v>
      </c>
      <c r="I467" s="17">
        <f t="shared" si="28"/>
        <v>316.79999999999927</v>
      </c>
      <c r="J467">
        <v>14</v>
      </c>
      <c r="K467" s="51"/>
    </row>
    <row r="468" spans="1:11" x14ac:dyDescent="0.45">
      <c r="A468" s="2">
        <v>45288</v>
      </c>
      <c r="B468" t="s">
        <v>32</v>
      </c>
      <c r="C468" t="s">
        <v>8</v>
      </c>
      <c r="D468">
        <v>5</v>
      </c>
      <c r="E468" s="17">
        <f>VLOOKUP(C468,'SKU Price List'!$A$2:$E$27,5,FALSE)</f>
        <v>567</v>
      </c>
      <c r="F468" s="17">
        <f t="shared" si="26"/>
        <v>2835</v>
      </c>
      <c r="G468">
        <f>VLOOKUP(C468,'SKU Price List'!$A$2:$E$27,3,0)</f>
        <v>540</v>
      </c>
      <c r="H468">
        <f t="shared" si="27"/>
        <v>2700</v>
      </c>
      <c r="I468" s="17">
        <f t="shared" si="28"/>
        <v>135</v>
      </c>
      <c r="J468">
        <v>14</v>
      </c>
      <c r="K468" s="51"/>
    </row>
    <row r="469" spans="1:11" x14ac:dyDescent="0.45">
      <c r="A469" s="2">
        <v>45288</v>
      </c>
      <c r="B469" t="s">
        <v>60</v>
      </c>
      <c r="C469" t="s">
        <v>21</v>
      </c>
      <c r="D469">
        <v>5</v>
      </c>
      <c r="E469" s="17">
        <f>VLOOKUP(C469,'SKU Price List'!$A$2:$E$27,5,FALSE)</f>
        <v>970.2</v>
      </c>
      <c r="F469" s="17">
        <f t="shared" si="26"/>
        <v>4851</v>
      </c>
      <c r="G469">
        <f>VLOOKUP(C469,'SKU Price List'!$A$2:$E$27,3,0)</f>
        <v>924</v>
      </c>
      <c r="H469">
        <f t="shared" si="27"/>
        <v>4620</v>
      </c>
      <c r="I469" s="17">
        <f t="shared" si="28"/>
        <v>231</v>
      </c>
      <c r="J469">
        <v>14</v>
      </c>
      <c r="K469" s="51"/>
    </row>
    <row r="470" spans="1:11" x14ac:dyDescent="0.45">
      <c r="A470" s="2">
        <v>45288</v>
      </c>
      <c r="B470" t="s">
        <v>60</v>
      </c>
      <c r="C470" t="s">
        <v>24</v>
      </c>
      <c r="D470">
        <v>6</v>
      </c>
      <c r="E470" s="17">
        <f>VLOOKUP(C470,'SKU Price List'!$A$2:$E$27,5,FALSE)</f>
        <v>614.87999999999988</v>
      </c>
      <c r="F470" s="17">
        <f t="shared" si="26"/>
        <v>3689.2799999999993</v>
      </c>
      <c r="G470">
        <f>VLOOKUP(C470,'SKU Price List'!$A$2:$E$27,3,0)</f>
        <v>585.59999999999991</v>
      </c>
      <c r="H470">
        <f t="shared" si="27"/>
        <v>3513.5999999999995</v>
      </c>
      <c r="I470" s="17">
        <f t="shared" si="28"/>
        <v>175.67999999999984</v>
      </c>
      <c r="J470">
        <v>14</v>
      </c>
      <c r="K470" s="51"/>
    </row>
    <row r="471" spans="1:11" x14ac:dyDescent="0.45">
      <c r="A471" s="2">
        <v>45288</v>
      </c>
      <c r="B471" t="s">
        <v>60</v>
      </c>
      <c r="C471" t="s">
        <v>4</v>
      </c>
      <c r="D471">
        <v>4</v>
      </c>
      <c r="E471" s="17">
        <f>VLOOKUP(C471,'SKU Price List'!$A$2:$E$27,5,FALSE)</f>
        <v>415.79999999999995</v>
      </c>
      <c r="F471" s="17">
        <f t="shared" si="26"/>
        <v>1663.1999999999998</v>
      </c>
      <c r="G471">
        <f>VLOOKUP(C471,'SKU Price List'!$A$2:$E$27,3,0)</f>
        <v>396</v>
      </c>
      <c r="H471">
        <f t="shared" si="27"/>
        <v>1584</v>
      </c>
      <c r="I471" s="17">
        <f t="shared" si="28"/>
        <v>79.199999999999818</v>
      </c>
      <c r="J471">
        <v>14</v>
      </c>
      <c r="K471" s="51"/>
    </row>
    <row r="472" spans="1:11" x14ac:dyDescent="0.45">
      <c r="A472" s="2">
        <v>45289</v>
      </c>
      <c r="B472" t="s">
        <v>37</v>
      </c>
      <c r="C472" t="s">
        <v>9</v>
      </c>
      <c r="D472">
        <v>20</v>
      </c>
      <c r="E472" s="17">
        <f>VLOOKUP(C472,'SKU Price List'!$A$2:$E$27,5,FALSE)</f>
        <v>756</v>
      </c>
      <c r="F472" s="17">
        <f t="shared" si="26"/>
        <v>15120</v>
      </c>
      <c r="G472">
        <f>VLOOKUP(C472,'SKU Price List'!$A$2:$E$27,3,0)</f>
        <v>720</v>
      </c>
      <c r="H472">
        <f t="shared" si="27"/>
        <v>14400</v>
      </c>
      <c r="I472" s="17">
        <f t="shared" si="28"/>
        <v>720</v>
      </c>
      <c r="J472">
        <v>14</v>
      </c>
      <c r="K472" s="51"/>
    </row>
    <row r="473" spans="1:11" x14ac:dyDescent="0.45">
      <c r="A473" s="2">
        <v>45289</v>
      </c>
      <c r="B473" t="s">
        <v>37</v>
      </c>
      <c r="C473" t="s">
        <v>24</v>
      </c>
      <c r="D473">
        <v>20</v>
      </c>
      <c r="E473" s="17">
        <f>VLOOKUP(C473,'SKU Price List'!$A$2:$E$27,5,FALSE)</f>
        <v>614.87999999999988</v>
      </c>
      <c r="F473" s="17">
        <f t="shared" si="26"/>
        <v>12297.599999999999</v>
      </c>
      <c r="G473">
        <f>VLOOKUP(C473,'SKU Price List'!$A$2:$E$27,3,0)</f>
        <v>585.59999999999991</v>
      </c>
      <c r="H473">
        <f t="shared" si="27"/>
        <v>11711.999999999998</v>
      </c>
      <c r="I473" s="17">
        <f t="shared" si="28"/>
        <v>585.60000000000036</v>
      </c>
      <c r="J473">
        <v>14</v>
      </c>
      <c r="K473" s="51"/>
    </row>
    <row r="474" spans="1:11" x14ac:dyDescent="0.45">
      <c r="A474" s="2">
        <v>45290</v>
      </c>
      <c r="B474" t="s">
        <v>33</v>
      </c>
      <c r="C474" t="s">
        <v>27</v>
      </c>
      <c r="D474">
        <v>4</v>
      </c>
      <c r="E474" s="17">
        <f>VLOOKUP(C474,'SKU Price List'!$A$2:$E$27,5,FALSE)</f>
        <v>819.83999999999992</v>
      </c>
      <c r="F474" s="17">
        <f t="shared" si="26"/>
        <v>3279.3599999999997</v>
      </c>
      <c r="G474">
        <f>VLOOKUP(C474,'SKU Price List'!$A$2:$E$27,3,0)</f>
        <v>780.8</v>
      </c>
      <c r="H474">
        <f t="shared" si="27"/>
        <v>3123.2</v>
      </c>
      <c r="I474" s="17">
        <f t="shared" si="28"/>
        <v>156.15999999999985</v>
      </c>
      <c r="J474">
        <v>14</v>
      </c>
      <c r="K474" s="51"/>
    </row>
    <row r="475" spans="1:11" x14ac:dyDescent="0.45">
      <c r="A475" s="2">
        <v>45290</v>
      </c>
      <c r="B475" t="s">
        <v>33</v>
      </c>
      <c r="C475" t="s">
        <v>13</v>
      </c>
      <c r="D475">
        <v>4</v>
      </c>
      <c r="E475" s="17">
        <f>VLOOKUP(C475,'SKU Price List'!$A$2:$E$27,5,FALSE)</f>
        <v>695.52</v>
      </c>
      <c r="F475" s="17">
        <f t="shared" si="26"/>
        <v>2782.08</v>
      </c>
      <c r="G475">
        <f>VLOOKUP(C475,'SKU Price List'!$A$2:$E$27,3,0)</f>
        <v>662.4</v>
      </c>
      <c r="H475">
        <f t="shared" si="27"/>
        <v>2649.6</v>
      </c>
      <c r="I475" s="17">
        <f t="shared" si="28"/>
        <v>132.48000000000002</v>
      </c>
      <c r="J475">
        <v>14</v>
      </c>
      <c r="K475" s="51"/>
    </row>
    <row r="476" spans="1:11" x14ac:dyDescent="0.45">
      <c r="A476" s="2">
        <v>45290</v>
      </c>
      <c r="B476" t="s">
        <v>33</v>
      </c>
      <c r="C476" t="s">
        <v>14</v>
      </c>
      <c r="D476">
        <v>2</v>
      </c>
      <c r="E476" s="17">
        <f>VLOOKUP(C476,'SKU Price List'!$A$2:$E$27,5,FALSE)</f>
        <v>927.36</v>
      </c>
      <c r="F476" s="17">
        <f t="shared" si="26"/>
        <v>1854.72</v>
      </c>
      <c r="G476">
        <f>VLOOKUP(C476,'SKU Price List'!$A$2:$E$27,3,0)</f>
        <v>883.19999999999993</v>
      </c>
      <c r="H476">
        <f t="shared" si="27"/>
        <v>1766.3999999999999</v>
      </c>
      <c r="I476" s="17">
        <f t="shared" si="28"/>
        <v>88.320000000000164</v>
      </c>
      <c r="J476">
        <v>14</v>
      </c>
      <c r="K476" s="51"/>
    </row>
    <row r="477" spans="1:11" x14ac:dyDescent="0.45">
      <c r="A477" s="2">
        <v>45291</v>
      </c>
      <c r="B477" t="s">
        <v>38</v>
      </c>
      <c r="C477" t="s">
        <v>18</v>
      </c>
      <c r="D477">
        <v>10</v>
      </c>
      <c r="E477" s="17">
        <f>VLOOKUP(C477,'SKU Price List'!$A$2:$E$27,5,FALSE)</f>
        <v>1478.4</v>
      </c>
      <c r="F477" s="17">
        <f t="shared" si="26"/>
        <v>14784</v>
      </c>
      <c r="G477">
        <f>VLOOKUP(C477,'SKU Price List'!$A$2:$E$27,3,0)</f>
        <v>1408</v>
      </c>
      <c r="H477">
        <f t="shared" si="27"/>
        <v>14080</v>
      </c>
      <c r="I477" s="17">
        <f t="shared" si="28"/>
        <v>704</v>
      </c>
      <c r="J477">
        <v>14</v>
      </c>
      <c r="K477" s="51"/>
    </row>
    <row r="478" spans="1:11" x14ac:dyDescent="0.45">
      <c r="A478" s="2">
        <v>45291</v>
      </c>
      <c r="B478" t="s">
        <v>38</v>
      </c>
      <c r="C478" t="s">
        <v>12</v>
      </c>
      <c r="D478">
        <v>3</v>
      </c>
      <c r="E478" s="17">
        <f>VLOOKUP(C478,'SKU Price List'!$A$2:$E$27,5,FALSE)</f>
        <v>1008</v>
      </c>
      <c r="F478" s="17">
        <f t="shared" ref="F478:F489" si="29">E478*D478</f>
        <v>3024</v>
      </c>
      <c r="G478">
        <f>VLOOKUP(C478,'SKU Price List'!$A$2:$E$27,3,0)</f>
        <v>960</v>
      </c>
      <c r="H478">
        <f t="shared" si="27"/>
        <v>2880</v>
      </c>
      <c r="I478" s="17">
        <f t="shared" si="28"/>
        <v>144</v>
      </c>
      <c r="J478">
        <v>14</v>
      </c>
      <c r="K478" s="51"/>
    </row>
    <row r="479" spans="1:11" x14ac:dyDescent="0.45">
      <c r="A479" s="2">
        <v>45291</v>
      </c>
      <c r="B479" t="s">
        <v>38</v>
      </c>
      <c r="C479" t="s">
        <v>8</v>
      </c>
      <c r="D479">
        <v>3</v>
      </c>
      <c r="E479" s="17">
        <f>VLOOKUP(C479,'SKU Price List'!$A$2:$E$27,5,FALSE)</f>
        <v>567</v>
      </c>
      <c r="F479" s="17">
        <f t="shared" si="29"/>
        <v>1701</v>
      </c>
      <c r="G479">
        <f>VLOOKUP(C479,'SKU Price List'!$A$2:$E$27,3,0)</f>
        <v>540</v>
      </c>
      <c r="H479">
        <f t="shared" si="27"/>
        <v>1620</v>
      </c>
      <c r="I479" s="17">
        <f t="shared" si="28"/>
        <v>81</v>
      </c>
      <c r="J479">
        <v>14</v>
      </c>
      <c r="K479" s="51"/>
    </row>
    <row r="480" spans="1:11" x14ac:dyDescent="0.45">
      <c r="A480" s="2">
        <v>45291</v>
      </c>
      <c r="B480" t="s">
        <v>38</v>
      </c>
      <c r="C480" t="s">
        <v>9</v>
      </c>
      <c r="D480">
        <v>3</v>
      </c>
      <c r="E480" s="17">
        <f>VLOOKUP(C480,'SKU Price List'!$A$2:$E$27,5,FALSE)</f>
        <v>756</v>
      </c>
      <c r="F480" s="17">
        <f t="shared" si="29"/>
        <v>2268</v>
      </c>
      <c r="G480">
        <f>VLOOKUP(C480,'SKU Price List'!$A$2:$E$27,3,0)</f>
        <v>720</v>
      </c>
      <c r="H480">
        <f t="shared" si="27"/>
        <v>2160</v>
      </c>
      <c r="I480" s="17">
        <f t="shared" si="28"/>
        <v>108</v>
      </c>
      <c r="J480">
        <v>14</v>
      </c>
      <c r="K480" s="51"/>
    </row>
    <row r="481" spans="1:11" x14ac:dyDescent="0.45">
      <c r="A481" s="2">
        <v>45291</v>
      </c>
      <c r="B481" t="s">
        <v>38</v>
      </c>
      <c r="C481" t="s">
        <v>11</v>
      </c>
      <c r="D481">
        <v>4</v>
      </c>
      <c r="E481" s="17">
        <f>VLOOKUP(C481,'SKU Price List'!$A$2:$E$27,5,FALSE)</f>
        <v>882</v>
      </c>
      <c r="F481" s="17">
        <f t="shared" si="29"/>
        <v>3528</v>
      </c>
      <c r="G481">
        <f>VLOOKUP(C481,'SKU Price List'!$A$2:$E$27,3,0)</f>
        <v>840</v>
      </c>
      <c r="H481">
        <f t="shared" si="27"/>
        <v>3360</v>
      </c>
      <c r="I481" s="17">
        <f t="shared" si="28"/>
        <v>168</v>
      </c>
      <c r="J481">
        <v>14</v>
      </c>
      <c r="K481" s="51"/>
    </row>
    <row r="482" spans="1:11" x14ac:dyDescent="0.45">
      <c r="A482" s="2">
        <v>45291</v>
      </c>
      <c r="B482" t="s">
        <v>38</v>
      </c>
      <c r="C482" t="s">
        <v>23</v>
      </c>
      <c r="D482">
        <v>4</v>
      </c>
      <c r="E482" s="17">
        <f>VLOOKUP(C482,'SKU Price List'!$A$2:$E$27,5,FALSE)</f>
        <v>461.15999999999997</v>
      </c>
      <c r="F482" s="17">
        <f t="shared" si="29"/>
        <v>1844.6399999999999</v>
      </c>
      <c r="G482">
        <f>VLOOKUP(C482,'SKU Price List'!$A$2:$E$27,3,0)</f>
        <v>439.2</v>
      </c>
      <c r="H482">
        <f t="shared" si="27"/>
        <v>1756.8</v>
      </c>
      <c r="I482" s="17">
        <f t="shared" si="28"/>
        <v>87.839999999999918</v>
      </c>
      <c r="J482">
        <v>14</v>
      </c>
      <c r="K482" s="51"/>
    </row>
    <row r="483" spans="1:11" x14ac:dyDescent="0.45">
      <c r="A483" s="2">
        <v>45292</v>
      </c>
      <c r="B483" t="s">
        <v>64</v>
      </c>
      <c r="C483" t="s">
        <v>20</v>
      </c>
      <c r="D483">
        <v>1</v>
      </c>
      <c r="E483" s="17">
        <f>VLOOKUP(C483,'SKU Price List'!$A$2:$E$27,5,FALSE)</f>
        <v>1108.8000000000002</v>
      </c>
      <c r="F483" s="17">
        <f t="shared" si="29"/>
        <v>1108.8000000000002</v>
      </c>
      <c r="G483">
        <f>VLOOKUP(C483,'SKU Price List'!$A$2:$E$27,3,0)</f>
        <v>1056</v>
      </c>
      <c r="H483">
        <f t="shared" si="27"/>
        <v>1056</v>
      </c>
      <c r="I483" s="17">
        <f t="shared" si="28"/>
        <v>52.800000000000182</v>
      </c>
      <c r="J483">
        <v>14</v>
      </c>
      <c r="K483" s="51"/>
    </row>
    <row r="484" spans="1:11" x14ac:dyDescent="0.45">
      <c r="A484" s="2">
        <v>45292</v>
      </c>
      <c r="B484" t="s">
        <v>64</v>
      </c>
      <c r="C484" t="s">
        <v>17</v>
      </c>
      <c r="D484">
        <v>5</v>
      </c>
      <c r="E484" s="17">
        <f>VLOOKUP(C484,'SKU Price List'!$A$2:$E$27,5,FALSE)</f>
        <v>1236.48</v>
      </c>
      <c r="F484" s="17">
        <f t="shared" si="29"/>
        <v>6182.4</v>
      </c>
      <c r="G484">
        <f>VLOOKUP(C484,'SKU Price List'!$A$2:$E$27,3,0)</f>
        <v>1177.5999999999999</v>
      </c>
      <c r="H484">
        <f t="shared" si="27"/>
        <v>5888</v>
      </c>
      <c r="I484" s="17">
        <f t="shared" si="28"/>
        <v>294.39999999999964</v>
      </c>
      <c r="J484">
        <v>14</v>
      </c>
      <c r="K484" s="51"/>
    </row>
    <row r="485" spans="1:11" x14ac:dyDescent="0.45">
      <c r="A485" s="2">
        <v>45292</v>
      </c>
      <c r="B485" t="s">
        <v>64</v>
      </c>
      <c r="C485" t="s">
        <v>14</v>
      </c>
      <c r="D485">
        <v>18</v>
      </c>
      <c r="E485" s="17">
        <f>VLOOKUP(C485,'SKU Price List'!$A$2:$E$27,5,FALSE)</f>
        <v>927.36</v>
      </c>
      <c r="F485" s="17">
        <f t="shared" si="29"/>
        <v>16692.48</v>
      </c>
      <c r="G485">
        <f>VLOOKUP(C485,'SKU Price List'!$A$2:$E$27,3,0)</f>
        <v>883.19999999999993</v>
      </c>
      <c r="H485">
        <f t="shared" si="27"/>
        <v>15897.599999999999</v>
      </c>
      <c r="I485" s="17">
        <f t="shared" si="28"/>
        <v>794.88000000000102</v>
      </c>
      <c r="J485">
        <v>14</v>
      </c>
      <c r="K485" s="51"/>
    </row>
    <row r="486" spans="1:11" x14ac:dyDescent="0.45">
      <c r="A486" s="2">
        <v>45292</v>
      </c>
      <c r="B486" t="s">
        <v>64</v>
      </c>
      <c r="C486" t="s">
        <v>13</v>
      </c>
      <c r="D486">
        <v>10</v>
      </c>
      <c r="E486" s="17">
        <f>VLOOKUP(C486,'SKU Price List'!$A$2:$E$27,5,FALSE)</f>
        <v>695.52</v>
      </c>
      <c r="F486" s="17">
        <f t="shared" si="29"/>
        <v>6955.2</v>
      </c>
      <c r="G486">
        <f>VLOOKUP(C486,'SKU Price List'!$A$2:$E$27,3,0)</f>
        <v>662.4</v>
      </c>
      <c r="H486">
        <f t="shared" si="27"/>
        <v>6624</v>
      </c>
      <c r="I486" s="17">
        <f t="shared" si="28"/>
        <v>331.19999999999982</v>
      </c>
      <c r="J486">
        <v>14</v>
      </c>
      <c r="K486" s="51"/>
    </row>
    <row r="487" spans="1:11" x14ac:dyDescent="0.45">
      <c r="A487" s="2">
        <v>45292</v>
      </c>
      <c r="B487" t="s">
        <v>64</v>
      </c>
      <c r="C487" t="s">
        <v>9</v>
      </c>
      <c r="D487">
        <v>10</v>
      </c>
      <c r="E487" s="17">
        <f>VLOOKUP(C487,'SKU Price List'!$A$2:$E$27,5,FALSE)</f>
        <v>756</v>
      </c>
      <c r="F487" s="17">
        <f t="shared" si="29"/>
        <v>7560</v>
      </c>
      <c r="G487">
        <f>VLOOKUP(C487,'SKU Price List'!$A$2:$E$27,3,0)</f>
        <v>720</v>
      </c>
      <c r="H487">
        <f t="shared" si="27"/>
        <v>7200</v>
      </c>
      <c r="I487" s="17">
        <f t="shared" si="28"/>
        <v>360</v>
      </c>
      <c r="J487">
        <v>14</v>
      </c>
      <c r="K487" s="51"/>
    </row>
    <row r="488" spans="1:11" x14ac:dyDescent="0.45">
      <c r="A488" s="2">
        <v>45292</v>
      </c>
      <c r="B488" t="s">
        <v>64</v>
      </c>
      <c r="C488" t="s">
        <v>8</v>
      </c>
      <c r="D488">
        <v>2</v>
      </c>
      <c r="E488" s="17">
        <f>VLOOKUP(C488,'SKU Price List'!$A$2:$E$27,5,FALSE)</f>
        <v>567</v>
      </c>
      <c r="F488" s="17">
        <f t="shared" si="29"/>
        <v>1134</v>
      </c>
      <c r="G488">
        <f>VLOOKUP(C488,'SKU Price List'!$A$2:$E$27,3,0)</f>
        <v>540</v>
      </c>
      <c r="H488">
        <f t="shared" si="27"/>
        <v>1080</v>
      </c>
      <c r="I488" s="17">
        <f t="shared" si="28"/>
        <v>54</v>
      </c>
      <c r="J488">
        <v>14</v>
      </c>
      <c r="K488" s="51"/>
    </row>
    <row r="489" spans="1:11" x14ac:dyDescent="0.45">
      <c r="A489" s="2">
        <v>45292</v>
      </c>
      <c r="B489" t="s">
        <v>64</v>
      </c>
      <c r="C489" t="s">
        <v>24</v>
      </c>
      <c r="D489">
        <v>10</v>
      </c>
      <c r="E489" s="17">
        <f>VLOOKUP(C489,'SKU Price List'!$A$2:$E$27,5,FALSE)</f>
        <v>614.87999999999988</v>
      </c>
      <c r="F489" s="17">
        <f t="shared" si="29"/>
        <v>6148.7999999999993</v>
      </c>
      <c r="G489">
        <f>VLOOKUP(C489,'SKU Price List'!$A$2:$E$27,3,0)</f>
        <v>585.59999999999991</v>
      </c>
      <c r="H489">
        <f t="shared" si="27"/>
        <v>5855.9999999999991</v>
      </c>
      <c r="I489" s="17">
        <f t="shared" si="28"/>
        <v>292.80000000000018</v>
      </c>
      <c r="J489">
        <v>14</v>
      </c>
      <c r="K489" s="51"/>
    </row>
    <row r="490" spans="1:11" x14ac:dyDescent="0.45">
      <c r="A490" s="2">
        <v>45292</v>
      </c>
      <c r="B490" t="s">
        <v>64</v>
      </c>
      <c r="C490" t="s">
        <v>4</v>
      </c>
      <c r="D490">
        <v>12</v>
      </c>
      <c r="E490" s="17">
        <f>VLOOKUP(C490,'SKU Price List'!$A$2:$E$27,5,FALSE)</f>
        <v>415.79999999999995</v>
      </c>
      <c r="F490" s="17">
        <f t="shared" ref="F490:F553" si="30">E490*D490</f>
        <v>4989.5999999999995</v>
      </c>
      <c r="G490">
        <f>VLOOKUP(C490,'SKU Price List'!$A$2:$E$27,3,0)</f>
        <v>396</v>
      </c>
      <c r="H490">
        <f t="shared" si="27"/>
        <v>4752</v>
      </c>
      <c r="I490" s="17">
        <f t="shared" si="28"/>
        <v>237.59999999999945</v>
      </c>
      <c r="J490">
        <v>14</v>
      </c>
      <c r="K490" s="51"/>
    </row>
    <row r="491" spans="1:11" x14ac:dyDescent="0.45">
      <c r="A491" s="2">
        <v>45292</v>
      </c>
      <c r="B491" t="s">
        <v>38</v>
      </c>
      <c r="C491" t="s">
        <v>12</v>
      </c>
      <c r="D491">
        <v>25</v>
      </c>
      <c r="E491" s="17">
        <f>VLOOKUP(C491,'SKU Price List'!$A$2:$E$27,5,FALSE)</f>
        <v>1008</v>
      </c>
      <c r="F491" s="17">
        <f t="shared" si="30"/>
        <v>25200</v>
      </c>
      <c r="G491">
        <f>VLOOKUP(C491,'SKU Price List'!$A$2:$E$27,3,0)</f>
        <v>960</v>
      </c>
      <c r="H491">
        <f t="shared" si="27"/>
        <v>24000</v>
      </c>
      <c r="I491" s="17">
        <f t="shared" si="28"/>
        <v>1200</v>
      </c>
      <c r="J491">
        <v>14</v>
      </c>
      <c r="K491" s="51"/>
    </row>
    <row r="492" spans="1:11" x14ac:dyDescent="0.45">
      <c r="A492" s="2">
        <v>45293</v>
      </c>
      <c r="B492" t="s">
        <v>32</v>
      </c>
      <c r="C492" t="s">
        <v>7</v>
      </c>
      <c r="D492">
        <v>25</v>
      </c>
      <c r="E492" s="17">
        <f>VLOOKUP(C492,'SKU Price List'!$A$2:$E$27,5,FALSE)</f>
        <v>554.4</v>
      </c>
      <c r="F492" s="17">
        <f t="shared" si="30"/>
        <v>13860</v>
      </c>
      <c r="G492">
        <f>VLOOKUP(C492,'SKU Price List'!$A$2:$E$27,3,0)</f>
        <v>528</v>
      </c>
      <c r="H492">
        <f t="shared" si="27"/>
        <v>13200</v>
      </c>
      <c r="I492" s="17">
        <f t="shared" si="28"/>
        <v>660</v>
      </c>
      <c r="J492">
        <v>14</v>
      </c>
      <c r="K492" s="51"/>
    </row>
    <row r="493" spans="1:11" x14ac:dyDescent="0.45">
      <c r="A493" s="2">
        <v>45293</v>
      </c>
      <c r="B493" t="s">
        <v>32</v>
      </c>
      <c r="C493" t="s">
        <v>13</v>
      </c>
      <c r="D493">
        <v>2</v>
      </c>
      <c r="E493" s="17">
        <f>VLOOKUP(C493,'SKU Price List'!$A$2:$E$27,5,FALSE)</f>
        <v>695.52</v>
      </c>
      <c r="F493" s="17">
        <f t="shared" si="30"/>
        <v>1391.04</v>
      </c>
      <c r="G493">
        <f>VLOOKUP(C493,'SKU Price List'!$A$2:$E$27,3,0)</f>
        <v>662.4</v>
      </c>
      <c r="H493">
        <f t="shared" si="27"/>
        <v>1324.8</v>
      </c>
      <c r="I493" s="17">
        <f t="shared" si="28"/>
        <v>66.240000000000009</v>
      </c>
      <c r="J493">
        <v>14</v>
      </c>
      <c r="K493" s="51"/>
    </row>
    <row r="494" spans="1:11" x14ac:dyDescent="0.45">
      <c r="A494" s="2">
        <v>45293</v>
      </c>
      <c r="B494" t="s">
        <v>32</v>
      </c>
      <c r="C494" t="s">
        <v>24</v>
      </c>
      <c r="D494">
        <v>1</v>
      </c>
      <c r="E494" s="17">
        <f>VLOOKUP(C494,'SKU Price List'!$A$2:$E$27,5,FALSE)</f>
        <v>614.87999999999988</v>
      </c>
      <c r="F494" s="17">
        <f t="shared" si="30"/>
        <v>614.87999999999988</v>
      </c>
      <c r="G494">
        <f>VLOOKUP(C494,'SKU Price List'!$A$2:$E$27,3,0)</f>
        <v>585.59999999999991</v>
      </c>
      <c r="H494">
        <f t="shared" si="27"/>
        <v>585.59999999999991</v>
      </c>
      <c r="I494" s="17">
        <f t="shared" si="28"/>
        <v>29.279999999999973</v>
      </c>
      <c r="J494">
        <v>14</v>
      </c>
      <c r="K494" s="51"/>
    </row>
    <row r="495" spans="1:11" x14ac:dyDescent="0.45">
      <c r="A495" s="2">
        <v>45293</v>
      </c>
      <c r="B495" t="s">
        <v>43</v>
      </c>
      <c r="C495" t="s">
        <v>27</v>
      </c>
      <c r="D495">
        <v>15</v>
      </c>
      <c r="E495" s="17">
        <f>VLOOKUP(C495,'SKU Price List'!$A$2:$E$27,5,FALSE)</f>
        <v>819.83999999999992</v>
      </c>
      <c r="F495" s="17">
        <f t="shared" si="30"/>
        <v>12297.599999999999</v>
      </c>
      <c r="G495">
        <f>VLOOKUP(C495,'SKU Price List'!$A$2:$E$27,3,0)</f>
        <v>780.8</v>
      </c>
      <c r="H495">
        <f t="shared" si="27"/>
        <v>11712</v>
      </c>
      <c r="I495" s="17">
        <f t="shared" si="28"/>
        <v>585.59999999999854</v>
      </c>
      <c r="J495">
        <v>14</v>
      </c>
      <c r="K495" s="51"/>
    </row>
    <row r="496" spans="1:11" x14ac:dyDescent="0.45">
      <c r="A496" s="2">
        <v>45293</v>
      </c>
      <c r="B496" t="s">
        <v>53</v>
      </c>
      <c r="C496" t="s">
        <v>12</v>
      </c>
      <c r="D496">
        <v>35</v>
      </c>
      <c r="E496" s="17">
        <f>VLOOKUP(C496,'SKU Price List'!$A$2:$E$27,5,FALSE)</f>
        <v>1008</v>
      </c>
      <c r="F496" s="17">
        <f t="shared" si="30"/>
        <v>35280</v>
      </c>
      <c r="G496">
        <f>VLOOKUP(C496,'SKU Price List'!$A$2:$E$27,3,0)</f>
        <v>960</v>
      </c>
      <c r="H496">
        <f t="shared" si="27"/>
        <v>33600</v>
      </c>
      <c r="I496" s="17">
        <f t="shared" si="28"/>
        <v>1680</v>
      </c>
      <c r="J496">
        <v>14</v>
      </c>
      <c r="K496" s="51"/>
    </row>
    <row r="497" spans="1:11" x14ac:dyDescent="0.45">
      <c r="A497" s="2">
        <v>45293</v>
      </c>
      <c r="B497" t="s">
        <v>53</v>
      </c>
      <c r="C497" t="s">
        <v>18</v>
      </c>
      <c r="D497">
        <v>12</v>
      </c>
      <c r="E497" s="17">
        <f>VLOOKUP(C497,'SKU Price List'!$A$2:$E$27,5,FALSE)</f>
        <v>1478.4</v>
      </c>
      <c r="F497" s="17">
        <f t="shared" si="30"/>
        <v>17740.800000000003</v>
      </c>
      <c r="G497">
        <f>VLOOKUP(C497,'SKU Price List'!$A$2:$E$27,3,0)</f>
        <v>1408</v>
      </c>
      <c r="H497">
        <f t="shared" si="27"/>
        <v>16896</v>
      </c>
      <c r="I497" s="17">
        <f t="shared" si="28"/>
        <v>844.80000000000291</v>
      </c>
      <c r="J497">
        <v>14</v>
      </c>
      <c r="K497" s="51"/>
    </row>
    <row r="498" spans="1:11" x14ac:dyDescent="0.45">
      <c r="A498" s="2">
        <v>45294</v>
      </c>
      <c r="B498" t="s">
        <v>49</v>
      </c>
      <c r="C498" t="s">
        <v>17</v>
      </c>
      <c r="D498">
        <v>1</v>
      </c>
      <c r="E498" s="17">
        <f>VLOOKUP(C498,'SKU Price List'!$A$2:$E$27,5,FALSE)</f>
        <v>1236.48</v>
      </c>
      <c r="F498" s="17">
        <f t="shared" si="30"/>
        <v>1236.48</v>
      </c>
      <c r="G498">
        <f>VLOOKUP(C498,'SKU Price List'!$A$2:$E$27,3,0)</f>
        <v>1177.5999999999999</v>
      </c>
      <c r="H498">
        <f t="shared" si="27"/>
        <v>1177.5999999999999</v>
      </c>
      <c r="I498" s="17">
        <f t="shared" si="28"/>
        <v>58.880000000000109</v>
      </c>
      <c r="J498">
        <v>14</v>
      </c>
      <c r="K498" s="51"/>
    </row>
    <row r="499" spans="1:11" x14ac:dyDescent="0.45">
      <c r="A499" s="2">
        <v>45294</v>
      </c>
      <c r="B499" t="s">
        <v>49</v>
      </c>
      <c r="C499" t="s">
        <v>13</v>
      </c>
      <c r="D499">
        <v>2</v>
      </c>
      <c r="E499" s="17">
        <f>VLOOKUP(C499,'SKU Price List'!$A$2:$E$27,5,FALSE)</f>
        <v>695.52</v>
      </c>
      <c r="F499" s="17">
        <f t="shared" si="30"/>
        <v>1391.04</v>
      </c>
      <c r="G499">
        <f>VLOOKUP(C499,'SKU Price List'!$A$2:$E$27,3,0)</f>
        <v>662.4</v>
      </c>
      <c r="H499">
        <f t="shared" si="27"/>
        <v>1324.8</v>
      </c>
      <c r="I499" s="17">
        <f t="shared" si="28"/>
        <v>66.240000000000009</v>
      </c>
      <c r="J499">
        <v>14</v>
      </c>
      <c r="K499" s="51"/>
    </row>
    <row r="500" spans="1:11" x14ac:dyDescent="0.45">
      <c r="A500" s="2">
        <v>45294</v>
      </c>
      <c r="B500" t="s">
        <v>49</v>
      </c>
      <c r="C500" t="s">
        <v>19</v>
      </c>
      <c r="D500">
        <v>2</v>
      </c>
      <c r="E500" s="17">
        <f>VLOOKUP(C500,'SKU Price List'!$A$2:$E$27,5,FALSE)</f>
        <v>831.6</v>
      </c>
      <c r="F500" s="17">
        <f t="shared" si="30"/>
        <v>1663.2</v>
      </c>
      <c r="G500">
        <f>VLOOKUP(C500,'SKU Price List'!$A$2:$E$27,3,0)</f>
        <v>792</v>
      </c>
      <c r="H500">
        <f t="shared" si="27"/>
        <v>1584</v>
      </c>
      <c r="I500" s="17">
        <f t="shared" si="28"/>
        <v>79.200000000000045</v>
      </c>
      <c r="J500">
        <v>14</v>
      </c>
      <c r="K500" s="51"/>
    </row>
    <row r="501" spans="1:11" x14ac:dyDescent="0.45">
      <c r="A501" s="2">
        <v>45294</v>
      </c>
      <c r="B501" t="s">
        <v>49</v>
      </c>
      <c r="C501" t="s">
        <v>20</v>
      </c>
      <c r="D501">
        <v>3</v>
      </c>
      <c r="E501" s="17">
        <f>VLOOKUP(C501,'SKU Price List'!$A$2:$E$27,5,FALSE)</f>
        <v>1108.8000000000002</v>
      </c>
      <c r="F501" s="17">
        <f t="shared" si="30"/>
        <v>3326.4000000000005</v>
      </c>
      <c r="G501">
        <f>VLOOKUP(C501,'SKU Price List'!$A$2:$E$27,3,0)</f>
        <v>1056</v>
      </c>
      <c r="H501">
        <f t="shared" si="27"/>
        <v>3168</v>
      </c>
      <c r="I501" s="17">
        <f t="shared" si="28"/>
        <v>158.40000000000055</v>
      </c>
      <c r="J501">
        <v>14</v>
      </c>
      <c r="K501" s="51"/>
    </row>
    <row r="502" spans="1:11" x14ac:dyDescent="0.45">
      <c r="A502" s="2">
        <v>45294</v>
      </c>
      <c r="B502" t="s">
        <v>49</v>
      </c>
      <c r="C502" t="s">
        <v>10</v>
      </c>
      <c r="D502">
        <v>1</v>
      </c>
      <c r="E502" s="17">
        <f>VLOOKUP(C502,'SKU Price List'!$A$2:$E$27,5,FALSE)</f>
        <v>661.5</v>
      </c>
      <c r="F502" s="17">
        <f t="shared" si="30"/>
        <v>661.5</v>
      </c>
      <c r="G502">
        <f>VLOOKUP(C502,'SKU Price List'!$A$2:$E$27,3,0)</f>
        <v>630</v>
      </c>
      <c r="H502">
        <f t="shared" si="27"/>
        <v>630</v>
      </c>
      <c r="I502" s="17">
        <f t="shared" si="28"/>
        <v>31.5</v>
      </c>
      <c r="J502">
        <v>14</v>
      </c>
      <c r="K502" s="51"/>
    </row>
    <row r="503" spans="1:11" x14ac:dyDescent="0.45">
      <c r="A503" s="2">
        <v>45294</v>
      </c>
      <c r="B503" t="s">
        <v>49</v>
      </c>
      <c r="C503" t="s">
        <v>7</v>
      </c>
      <c r="D503">
        <v>1</v>
      </c>
      <c r="E503" s="17">
        <f>VLOOKUP(C503,'SKU Price List'!$A$2:$E$27,5,FALSE)</f>
        <v>554.4</v>
      </c>
      <c r="F503" s="17">
        <f t="shared" si="30"/>
        <v>554.4</v>
      </c>
      <c r="G503">
        <f>VLOOKUP(C503,'SKU Price List'!$A$2:$E$27,3,0)</f>
        <v>528</v>
      </c>
      <c r="H503">
        <f t="shared" si="27"/>
        <v>528</v>
      </c>
      <c r="I503" s="17">
        <f t="shared" si="28"/>
        <v>26.399999999999977</v>
      </c>
      <c r="J503">
        <v>14</v>
      </c>
      <c r="K503" s="51"/>
    </row>
    <row r="504" spans="1:11" x14ac:dyDescent="0.45">
      <c r="A504" s="2">
        <v>45295</v>
      </c>
      <c r="B504" t="s">
        <v>37</v>
      </c>
      <c r="C504" t="s">
        <v>14</v>
      </c>
      <c r="D504">
        <v>30</v>
      </c>
      <c r="E504" s="17">
        <f>VLOOKUP(C504,'SKU Price List'!$A$2:$E$27,5,FALSE)</f>
        <v>927.36</v>
      </c>
      <c r="F504" s="17">
        <f t="shared" si="30"/>
        <v>27820.799999999999</v>
      </c>
      <c r="G504">
        <f>VLOOKUP(C504,'SKU Price List'!$A$2:$E$27,3,0)</f>
        <v>883.19999999999993</v>
      </c>
      <c r="H504">
        <f t="shared" si="27"/>
        <v>26495.999999999996</v>
      </c>
      <c r="I504" s="17">
        <f t="shared" si="28"/>
        <v>1324.8000000000029</v>
      </c>
      <c r="J504">
        <v>14</v>
      </c>
      <c r="K504" s="51"/>
    </row>
    <row r="505" spans="1:11" x14ac:dyDescent="0.45">
      <c r="A505" s="2">
        <v>45295</v>
      </c>
      <c r="B505" t="s">
        <v>37</v>
      </c>
      <c r="C505" t="s">
        <v>9</v>
      </c>
      <c r="D505">
        <v>18</v>
      </c>
      <c r="E505" s="17">
        <f>VLOOKUP(C505,'SKU Price List'!$A$2:$E$27,5,FALSE)</f>
        <v>756</v>
      </c>
      <c r="F505" s="17">
        <f t="shared" si="30"/>
        <v>13608</v>
      </c>
      <c r="G505">
        <f>VLOOKUP(C505,'SKU Price List'!$A$2:$E$27,3,0)</f>
        <v>720</v>
      </c>
      <c r="H505">
        <f t="shared" si="27"/>
        <v>12960</v>
      </c>
      <c r="I505" s="17">
        <f t="shared" si="28"/>
        <v>648</v>
      </c>
      <c r="J505">
        <v>14</v>
      </c>
      <c r="K505" s="51"/>
    </row>
    <row r="506" spans="1:11" x14ac:dyDescent="0.45">
      <c r="A506" s="2">
        <v>45295</v>
      </c>
      <c r="B506" t="s">
        <v>37</v>
      </c>
      <c r="C506" t="s">
        <v>24</v>
      </c>
      <c r="D506">
        <v>20</v>
      </c>
      <c r="E506" s="17">
        <f>VLOOKUP(C506,'SKU Price List'!$A$2:$E$27,5,FALSE)</f>
        <v>614.87999999999988</v>
      </c>
      <c r="F506" s="17">
        <f t="shared" si="30"/>
        <v>12297.599999999999</v>
      </c>
      <c r="G506">
        <f>VLOOKUP(C506,'SKU Price List'!$A$2:$E$27,3,0)</f>
        <v>585.59999999999991</v>
      </c>
      <c r="H506">
        <f t="shared" si="27"/>
        <v>11711.999999999998</v>
      </c>
      <c r="I506" s="17">
        <f t="shared" si="28"/>
        <v>585.60000000000036</v>
      </c>
      <c r="J506">
        <v>14</v>
      </c>
      <c r="K506" s="51"/>
    </row>
    <row r="507" spans="1:11" x14ac:dyDescent="0.45">
      <c r="A507" s="2">
        <v>45295</v>
      </c>
      <c r="B507" t="s">
        <v>37</v>
      </c>
      <c r="C507" t="s">
        <v>4</v>
      </c>
      <c r="D507">
        <v>10</v>
      </c>
      <c r="E507" s="17">
        <f>VLOOKUP(C507,'SKU Price List'!$A$2:$E$27,5,FALSE)</f>
        <v>415.79999999999995</v>
      </c>
      <c r="F507" s="17">
        <f t="shared" si="30"/>
        <v>4158</v>
      </c>
      <c r="G507">
        <f>VLOOKUP(C507,'SKU Price List'!$A$2:$E$27,3,0)</f>
        <v>396</v>
      </c>
      <c r="H507">
        <f t="shared" si="27"/>
        <v>3960</v>
      </c>
      <c r="I507" s="17">
        <f t="shared" si="28"/>
        <v>198</v>
      </c>
      <c r="J507">
        <v>14</v>
      </c>
      <c r="K507" s="51"/>
    </row>
    <row r="508" spans="1:11" x14ac:dyDescent="0.45">
      <c r="A508" s="2">
        <v>45295</v>
      </c>
      <c r="B508" t="s">
        <v>32</v>
      </c>
      <c r="C508" t="s">
        <v>9</v>
      </c>
      <c r="D508">
        <v>1</v>
      </c>
      <c r="E508" s="17">
        <f>VLOOKUP(C508,'SKU Price List'!$A$2:$E$27,5,FALSE)</f>
        <v>756</v>
      </c>
      <c r="F508" s="17">
        <f t="shared" si="30"/>
        <v>756</v>
      </c>
      <c r="G508">
        <f>VLOOKUP(C508,'SKU Price List'!$A$2:$E$27,3,0)</f>
        <v>720</v>
      </c>
      <c r="H508">
        <f t="shared" si="27"/>
        <v>720</v>
      </c>
      <c r="I508" s="17">
        <f t="shared" si="28"/>
        <v>36</v>
      </c>
      <c r="J508">
        <v>14</v>
      </c>
      <c r="K508" s="51"/>
    </row>
    <row r="509" spans="1:11" x14ac:dyDescent="0.45">
      <c r="A509" s="2">
        <v>45295</v>
      </c>
      <c r="B509" t="s">
        <v>32</v>
      </c>
      <c r="C509" t="s">
        <v>8</v>
      </c>
      <c r="D509">
        <v>1</v>
      </c>
      <c r="E509" s="17">
        <f>VLOOKUP(C509,'SKU Price List'!$A$2:$E$27,5,FALSE)</f>
        <v>567</v>
      </c>
      <c r="F509" s="17">
        <f t="shared" si="30"/>
        <v>567</v>
      </c>
      <c r="G509">
        <f>VLOOKUP(C509,'SKU Price List'!$A$2:$E$27,3,0)</f>
        <v>540</v>
      </c>
      <c r="H509">
        <f t="shared" si="27"/>
        <v>540</v>
      </c>
      <c r="I509" s="17">
        <f t="shared" si="28"/>
        <v>27</v>
      </c>
      <c r="J509">
        <v>14</v>
      </c>
      <c r="K509" s="51"/>
    </row>
    <row r="510" spans="1:11" x14ac:dyDescent="0.45">
      <c r="A510" s="2">
        <v>45296</v>
      </c>
      <c r="B510" t="s">
        <v>47</v>
      </c>
      <c r="C510" t="s">
        <v>13</v>
      </c>
      <c r="D510">
        <v>5</v>
      </c>
      <c r="E510" s="17">
        <f>VLOOKUP(C510,'SKU Price List'!$A$2:$E$27,5,FALSE)</f>
        <v>695.52</v>
      </c>
      <c r="F510" s="17">
        <f t="shared" si="30"/>
        <v>3477.6</v>
      </c>
      <c r="G510">
        <f>VLOOKUP(C510,'SKU Price List'!$A$2:$E$27,3,0)</f>
        <v>662.4</v>
      </c>
      <c r="H510">
        <f t="shared" si="27"/>
        <v>3312</v>
      </c>
      <c r="I510" s="17">
        <f t="shared" si="28"/>
        <v>165.59999999999991</v>
      </c>
      <c r="J510">
        <v>14</v>
      </c>
      <c r="K510" s="51"/>
    </row>
    <row r="511" spans="1:11" x14ac:dyDescent="0.45">
      <c r="A511" s="2">
        <v>45296</v>
      </c>
      <c r="B511" t="s">
        <v>47</v>
      </c>
      <c r="C511" t="s">
        <v>10</v>
      </c>
      <c r="D511">
        <v>8</v>
      </c>
      <c r="E511" s="17">
        <f>VLOOKUP(C511,'SKU Price List'!$A$2:$E$27,5,FALSE)</f>
        <v>661.5</v>
      </c>
      <c r="F511" s="17">
        <f t="shared" si="30"/>
        <v>5292</v>
      </c>
      <c r="G511">
        <f>VLOOKUP(C511,'SKU Price List'!$A$2:$E$27,3,0)</f>
        <v>630</v>
      </c>
      <c r="H511">
        <f t="shared" si="27"/>
        <v>5040</v>
      </c>
      <c r="I511" s="17">
        <f t="shared" si="28"/>
        <v>252</v>
      </c>
      <c r="J511">
        <v>14</v>
      </c>
      <c r="K511" s="51"/>
    </row>
    <row r="512" spans="1:11" x14ac:dyDescent="0.45">
      <c r="A512" s="2">
        <v>45296</v>
      </c>
      <c r="B512" t="s">
        <v>47</v>
      </c>
      <c r="C512" t="s">
        <v>8</v>
      </c>
      <c r="D512">
        <v>10</v>
      </c>
      <c r="E512" s="17">
        <f>VLOOKUP(C512,'SKU Price List'!$A$2:$E$27,5,FALSE)</f>
        <v>567</v>
      </c>
      <c r="F512" s="17">
        <f t="shared" si="30"/>
        <v>5670</v>
      </c>
      <c r="G512">
        <f>VLOOKUP(C512,'SKU Price List'!$A$2:$E$27,3,0)</f>
        <v>540</v>
      </c>
      <c r="H512">
        <f t="shared" si="27"/>
        <v>5400</v>
      </c>
      <c r="I512" s="17">
        <f t="shared" si="28"/>
        <v>270</v>
      </c>
      <c r="J512">
        <v>14</v>
      </c>
      <c r="K512" s="51"/>
    </row>
    <row r="513" spans="1:11" x14ac:dyDescent="0.45">
      <c r="A513" s="2">
        <v>45296</v>
      </c>
      <c r="B513" t="s">
        <v>47</v>
      </c>
      <c r="C513" t="s">
        <v>9</v>
      </c>
      <c r="D513">
        <v>4</v>
      </c>
      <c r="E513" s="17">
        <f>VLOOKUP(C513,'SKU Price List'!$A$2:$E$27,5,FALSE)</f>
        <v>756</v>
      </c>
      <c r="F513" s="17">
        <f t="shared" si="30"/>
        <v>3024</v>
      </c>
      <c r="G513">
        <f>VLOOKUP(C513,'SKU Price List'!$A$2:$E$27,3,0)</f>
        <v>720</v>
      </c>
      <c r="H513">
        <f t="shared" si="27"/>
        <v>2880</v>
      </c>
      <c r="I513" s="17">
        <f t="shared" si="28"/>
        <v>144</v>
      </c>
      <c r="J513">
        <v>14</v>
      </c>
      <c r="K513" s="51"/>
    </row>
    <row r="514" spans="1:11" x14ac:dyDescent="0.45">
      <c r="A514" s="2">
        <v>45296</v>
      </c>
      <c r="B514" t="s">
        <v>47</v>
      </c>
      <c r="C514" t="s">
        <v>24</v>
      </c>
      <c r="D514">
        <v>10</v>
      </c>
      <c r="E514" s="17">
        <f>VLOOKUP(C514,'SKU Price List'!$A$2:$E$27,5,FALSE)</f>
        <v>614.87999999999988</v>
      </c>
      <c r="F514" s="17">
        <f t="shared" si="30"/>
        <v>6148.7999999999993</v>
      </c>
      <c r="G514">
        <f>VLOOKUP(C514,'SKU Price List'!$A$2:$E$27,3,0)</f>
        <v>585.59999999999991</v>
      </c>
      <c r="H514">
        <f t="shared" ref="H514:H577" si="31">G514*D514</f>
        <v>5855.9999999999991</v>
      </c>
      <c r="I514" s="17">
        <f t="shared" ref="I514:I577" si="32">F514-H514</f>
        <v>292.80000000000018</v>
      </c>
      <c r="J514">
        <v>14</v>
      </c>
      <c r="K514" s="51"/>
    </row>
    <row r="515" spans="1:11" x14ac:dyDescent="0.45">
      <c r="A515" s="2">
        <v>45296</v>
      </c>
      <c r="B515" t="s">
        <v>47</v>
      </c>
      <c r="C515" t="s">
        <v>4</v>
      </c>
      <c r="D515">
        <v>15</v>
      </c>
      <c r="E515" s="17">
        <f>VLOOKUP(C515,'SKU Price List'!$A$2:$E$27,5,FALSE)</f>
        <v>415.79999999999995</v>
      </c>
      <c r="F515" s="17">
        <f t="shared" si="30"/>
        <v>6236.9999999999991</v>
      </c>
      <c r="G515">
        <f>VLOOKUP(C515,'SKU Price List'!$A$2:$E$27,3,0)</f>
        <v>396</v>
      </c>
      <c r="H515">
        <f t="shared" si="31"/>
        <v>5940</v>
      </c>
      <c r="I515" s="17">
        <f t="shared" si="32"/>
        <v>296.99999999999909</v>
      </c>
      <c r="J515">
        <v>14</v>
      </c>
      <c r="K515" s="51"/>
    </row>
    <row r="516" spans="1:11" x14ac:dyDescent="0.45">
      <c r="A516" s="2">
        <v>45296</v>
      </c>
      <c r="B516" t="s">
        <v>47</v>
      </c>
      <c r="C516" t="s">
        <v>3</v>
      </c>
      <c r="D516">
        <v>16</v>
      </c>
      <c r="E516" s="17">
        <f>VLOOKUP(C516,'SKU Price List'!$A$2:$E$27,5,FALSE)</f>
        <v>311.84999999999997</v>
      </c>
      <c r="F516" s="17">
        <f t="shared" si="30"/>
        <v>4989.5999999999995</v>
      </c>
      <c r="G516">
        <f>VLOOKUP(C516,'SKU Price List'!$A$2:$E$27,3,0)</f>
        <v>297</v>
      </c>
      <c r="H516">
        <f t="shared" si="31"/>
        <v>4752</v>
      </c>
      <c r="I516" s="17">
        <f t="shared" si="32"/>
        <v>237.59999999999945</v>
      </c>
      <c r="J516">
        <v>14</v>
      </c>
      <c r="K516" s="51"/>
    </row>
    <row r="517" spans="1:11" x14ac:dyDescent="0.45">
      <c r="A517" s="2">
        <v>45296</v>
      </c>
      <c r="B517" t="s">
        <v>47</v>
      </c>
      <c r="C517" t="s">
        <v>5</v>
      </c>
      <c r="D517">
        <v>2</v>
      </c>
      <c r="E517" s="17">
        <f>VLOOKUP(C517,'SKU Price List'!$A$2:$E$27,5,FALSE)</f>
        <v>363.82499999999999</v>
      </c>
      <c r="F517" s="17">
        <f t="shared" si="30"/>
        <v>727.65</v>
      </c>
      <c r="G517">
        <f>VLOOKUP(C517,'SKU Price List'!$A$2:$E$27,3,0)</f>
        <v>346.5</v>
      </c>
      <c r="H517">
        <f t="shared" si="31"/>
        <v>693</v>
      </c>
      <c r="I517" s="17">
        <f t="shared" si="32"/>
        <v>34.649999999999977</v>
      </c>
      <c r="J517">
        <v>14</v>
      </c>
      <c r="K517" s="51"/>
    </row>
    <row r="518" spans="1:11" x14ac:dyDescent="0.45">
      <c r="A518" s="2">
        <v>45296</v>
      </c>
      <c r="B518" t="s">
        <v>65</v>
      </c>
      <c r="C518" t="s">
        <v>18</v>
      </c>
      <c r="D518">
        <v>5</v>
      </c>
      <c r="E518" s="17">
        <f>VLOOKUP(C518,'SKU Price List'!$A$2:$E$27,5,FALSE)</f>
        <v>1478.4</v>
      </c>
      <c r="F518" s="17">
        <f t="shared" si="30"/>
        <v>7392</v>
      </c>
      <c r="G518">
        <f>VLOOKUP(C518,'SKU Price List'!$A$2:$E$27,3,0)</f>
        <v>1408</v>
      </c>
      <c r="H518">
        <f t="shared" si="31"/>
        <v>7040</v>
      </c>
      <c r="I518" s="17">
        <f t="shared" si="32"/>
        <v>352</v>
      </c>
      <c r="J518">
        <v>14</v>
      </c>
      <c r="K518" s="51"/>
    </row>
    <row r="519" spans="1:11" x14ac:dyDescent="0.45">
      <c r="A519" s="2">
        <v>45296</v>
      </c>
      <c r="B519" t="s">
        <v>65</v>
      </c>
      <c r="C519" t="s">
        <v>17</v>
      </c>
      <c r="D519">
        <v>5</v>
      </c>
      <c r="E519" s="17">
        <f>VLOOKUP(C519,'SKU Price List'!$A$2:$E$27,5,FALSE)</f>
        <v>1236.48</v>
      </c>
      <c r="F519" s="17">
        <f t="shared" si="30"/>
        <v>6182.4</v>
      </c>
      <c r="G519">
        <f>VLOOKUP(C519,'SKU Price List'!$A$2:$E$27,3,0)</f>
        <v>1177.5999999999999</v>
      </c>
      <c r="H519">
        <f t="shared" si="31"/>
        <v>5888</v>
      </c>
      <c r="I519" s="17">
        <f t="shared" si="32"/>
        <v>294.39999999999964</v>
      </c>
      <c r="J519">
        <v>14</v>
      </c>
      <c r="K519" s="51"/>
    </row>
    <row r="520" spans="1:11" x14ac:dyDescent="0.45">
      <c r="A520" s="2">
        <v>45296</v>
      </c>
      <c r="B520" t="s">
        <v>65</v>
      </c>
      <c r="C520" t="s">
        <v>9</v>
      </c>
      <c r="D520">
        <v>5</v>
      </c>
      <c r="E520" s="17">
        <f>VLOOKUP(C520,'SKU Price List'!$A$2:$E$27,5,FALSE)</f>
        <v>756</v>
      </c>
      <c r="F520" s="17">
        <f t="shared" si="30"/>
        <v>3780</v>
      </c>
      <c r="G520">
        <f>VLOOKUP(C520,'SKU Price List'!$A$2:$E$27,3,0)</f>
        <v>720</v>
      </c>
      <c r="H520">
        <f t="shared" si="31"/>
        <v>3600</v>
      </c>
      <c r="I520" s="17">
        <f t="shared" si="32"/>
        <v>180</v>
      </c>
      <c r="J520">
        <v>14</v>
      </c>
      <c r="K520" s="51"/>
    </row>
    <row r="521" spans="1:11" x14ac:dyDescent="0.45">
      <c r="A521" s="2">
        <v>45296</v>
      </c>
      <c r="B521" t="s">
        <v>65</v>
      </c>
      <c r="C521" t="s">
        <v>24</v>
      </c>
      <c r="D521">
        <v>5</v>
      </c>
      <c r="E521" s="17">
        <f>VLOOKUP(C521,'SKU Price List'!$A$2:$E$27,5,FALSE)</f>
        <v>614.87999999999988</v>
      </c>
      <c r="F521" s="17">
        <f t="shared" si="30"/>
        <v>3074.3999999999996</v>
      </c>
      <c r="G521">
        <f>VLOOKUP(C521,'SKU Price List'!$A$2:$E$27,3,0)</f>
        <v>585.59999999999991</v>
      </c>
      <c r="H521">
        <f t="shared" si="31"/>
        <v>2927.9999999999995</v>
      </c>
      <c r="I521" s="17">
        <f t="shared" si="32"/>
        <v>146.40000000000009</v>
      </c>
      <c r="J521">
        <v>14</v>
      </c>
      <c r="K521" s="51"/>
    </row>
    <row r="522" spans="1:11" x14ac:dyDescent="0.45">
      <c r="A522" s="2">
        <v>45296</v>
      </c>
      <c r="B522" t="s">
        <v>65</v>
      </c>
      <c r="C522" t="s">
        <v>23</v>
      </c>
      <c r="D522">
        <v>5</v>
      </c>
      <c r="E522" s="17">
        <f>VLOOKUP(C522,'SKU Price List'!$A$2:$E$27,5,FALSE)</f>
        <v>461.15999999999997</v>
      </c>
      <c r="F522" s="17">
        <f t="shared" si="30"/>
        <v>2305.7999999999997</v>
      </c>
      <c r="G522">
        <f>VLOOKUP(C522,'SKU Price List'!$A$2:$E$27,3,0)</f>
        <v>439.2</v>
      </c>
      <c r="H522">
        <f t="shared" si="31"/>
        <v>2196</v>
      </c>
      <c r="I522" s="17">
        <f t="shared" si="32"/>
        <v>109.79999999999973</v>
      </c>
      <c r="J522">
        <v>14</v>
      </c>
      <c r="K522" s="51"/>
    </row>
    <row r="523" spans="1:11" x14ac:dyDescent="0.45">
      <c r="A523" s="2">
        <v>45297</v>
      </c>
      <c r="B523" t="s">
        <v>55</v>
      </c>
      <c r="C523" t="s">
        <v>18</v>
      </c>
      <c r="D523">
        <v>30</v>
      </c>
      <c r="E523" s="17">
        <f>VLOOKUP(C523,'SKU Price List'!$A$2:$E$27,5,FALSE)</f>
        <v>1478.4</v>
      </c>
      <c r="F523" s="17">
        <f t="shared" si="30"/>
        <v>44352</v>
      </c>
      <c r="G523">
        <f>VLOOKUP(C523,'SKU Price List'!$A$2:$E$27,3,0)</f>
        <v>1408</v>
      </c>
      <c r="H523">
        <f t="shared" si="31"/>
        <v>42240</v>
      </c>
      <c r="I523" s="17">
        <f t="shared" si="32"/>
        <v>2112</v>
      </c>
      <c r="J523">
        <v>14</v>
      </c>
      <c r="K523" s="51"/>
    </row>
    <row r="524" spans="1:11" x14ac:dyDescent="0.45">
      <c r="A524" s="2">
        <v>45297</v>
      </c>
      <c r="B524" t="s">
        <v>55</v>
      </c>
      <c r="C524" t="s">
        <v>20</v>
      </c>
      <c r="D524">
        <v>20</v>
      </c>
      <c r="E524" s="17">
        <f>VLOOKUP(C524,'SKU Price List'!$A$2:$E$27,5,FALSE)</f>
        <v>1108.8000000000002</v>
      </c>
      <c r="F524" s="17">
        <f t="shared" si="30"/>
        <v>22176.000000000004</v>
      </c>
      <c r="G524">
        <f>VLOOKUP(C524,'SKU Price List'!$A$2:$E$27,3,0)</f>
        <v>1056</v>
      </c>
      <c r="H524">
        <f t="shared" si="31"/>
        <v>21120</v>
      </c>
      <c r="I524" s="17">
        <f t="shared" si="32"/>
        <v>1056.0000000000036</v>
      </c>
      <c r="J524">
        <v>14</v>
      </c>
      <c r="K524" s="51"/>
    </row>
    <row r="525" spans="1:11" x14ac:dyDescent="0.45">
      <c r="A525" s="2">
        <v>45297</v>
      </c>
      <c r="B525" t="s">
        <v>55</v>
      </c>
      <c r="C525" t="s">
        <v>17</v>
      </c>
      <c r="D525">
        <v>10</v>
      </c>
      <c r="E525" s="17">
        <f>VLOOKUP(C525,'SKU Price List'!$A$2:$E$27,5,FALSE)</f>
        <v>1236.48</v>
      </c>
      <c r="F525" s="17">
        <f t="shared" si="30"/>
        <v>12364.8</v>
      </c>
      <c r="G525">
        <f>VLOOKUP(C525,'SKU Price List'!$A$2:$E$27,3,0)</f>
        <v>1177.5999999999999</v>
      </c>
      <c r="H525">
        <f t="shared" si="31"/>
        <v>11776</v>
      </c>
      <c r="I525" s="17">
        <f t="shared" si="32"/>
        <v>588.79999999999927</v>
      </c>
      <c r="J525">
        <v>14</v>
      </c>
      <c r="K525" s="51"/>
    </row>
    <row r="526" spans="1:11" x14ac:dyDescent="0.45">
      <c r="A526" s="2">
        <v>45297</v>
      </c>
      <c r="B526" t="s">
        <v>55</v>
      </c>
      <c r="C526" t="s">
        <v>9</v>
      </c>
      <c r="D526">
        <v>25</v>
      </c>
      <c r="E526" s="17">
        <f>VLOOKUP(C526,'SKU Price List'!$A$2:$E$27,5,FALSE)</f>
        <v>756</v>
      </c>
      <c r="F526" s="17">
        <f t="shared" si="30"/>
        <v>18900</v>
      </c>
      <c r="G526">
        <f>VLOOKUP(C526,'SKU Price List'!$A$2:$E$27,3,0)</f>
        <v>720</v>
      </c>
      <c r="H526">
        <f t="shared" si="31"/>
        <v>18000</v>
      </c>
      <c r="I526" s="17">
        <f t="shared" si="32"/>
        <v>900</v>
      </c>
      <c r="J526">
        <v>14</v>
      </c>
      <c r="K526" s="51"/>
    </row>
    <row r="527" spans="1:11" x14ac:dyDescent="0.45">
      <c r="A527" s="2">
        <v>45297</v>
      </c>
      <c r="B527" t="s">
        <v>55</v>
      </c>
      <c r="C527" t="s">
        <v>8</v>
      </c>
      <c r="D527">
        <v>25</v>
      </c>
      <c r="E527" s="17">
        <f>VLOOKUP(C527,'SKU Price List'!$A$2:$E$27,5,FALSE)</f>
        <v>567</v>
      </c>
      <c r="F527" s="17">
        <f t="shared" si="30"/>
        <v>14175</v>
      </c>
      <c r="G527">
        <f>VLOOKUP(C527,'SKU Price List'!$A$2:$E$27,3,0)</f>
        <v>540</v>
      </c>
      <c r="H527">
        <f t="shared" si="31"/>
        <v>13500</v>
      </c>
      <c r="I527" s="17">
        <f t="shared" si="32"/>
        <v>675</v>
      </c>
      <c r="J527">
        <v>14</v>
      </c>
      <c r="K527" s="51"/>
    </row>
    <row r="528" spans="1:11" x14ac:dyDescent="0.45">
      <c r="A528" s="2">
        <v>45297</v>
      </c>
      <c r="B528" t="s">
        <v>55</v>
      </c>
      <c r="C528" t="s">
        <v>23</v>
      </c>
      <c r="D528">
        <v>40</v>
      </c>
      <c r="E528" s="17">
        <f>VLOOKUP(C528,'SKU Price List'!$A$2:$E$27,5,FALSE)</f>
        <v>461.15999999999997</v>
      </c>
      <c r="F528" s="17">
        <f t="shared" si="30"/>
        <v>18446.399999999998</v>
      </c>
      <c r="G528">
        <f>VLOOKUP(C528,'SKU Price List'!$A$2:$E$27,3,0)</f>
        <v>439.2</v>
      </c>
      <c r="H528">
        <f t="shared" si="31"/>
        <v>17568</v>
      </c>
      <c r="I528" s="17">
        <f t="shared" si="32"/>
        <v>878.39999999999782</v>
      </c>
      <c r="J528">
        <v>14</v>
      </c>
      <c r="K528" s="51"/>
    </row>
    <row r="529" spans="1:11" x14ac:dyDescent="0.45">
      <c r="A529" s="2">
        <v>45297</v>
      </c>
      <c r="B529" t="s">
        <v>55</v>
      </c>
      <c r="C529" t="s">
        <v>3</v>
      </c>
      <c r="D529">
        <v>25</v>
      </c>
      <c r="E529" s="17">
        <f>VLOOKUP(C529,'SKU Price List'!$A$2:$E$27,5,FALSE)</f>
        <v>311.84999999999997</v>
      </c>
      <c r="F529" s="17">
        <f t="shared" si="30"/>
        <v>7796.2499999999991</v>
      </c>
      <c r="G529">
        <f>VLOOKUP(C529,'SKU Price List'!$A$2:$E$27,3,0)</f>
        <v>297</v>
      </c>
      <c r="H529">
        <f t="shared" si="31"/>
        <v>7425</v>
      </c>
      <c r="I529" s="17">
        <f t="shared" si="32"/>
        <v>371.24999999999909</v>
      </c>
      <c r="J529">
        <v>14</v>
      </c>
      <c r="K529" s="51"/>
    </row>
    <row r="530" spans="1:11" x14ac:dyDescent="0.45">
      <c r="A530" s="2">
        <v>45297</v>
      </c>
      <c r="B530" t="s">
        <v>53</v>
      </c>
      <c r="C530" t="s">
        <v>12</v>
      </c>
      <c r="D530">
        <v>5</v>
      </c>
      <c r="E530" s="17">
        <f>VLOOKUP(C530,'SKU Price List'!$A$2:$E$27,5,FALSE)</f>
        <v>1008</v>
      </c>
      <c r="F530" s="17">
        <f t="shared" si="30"/>
        <v>5040</v>
      </c>
      <c r="G530">
        <f>VLOOKUP(C530,'SKU Price List'!$A$2:$E$27,3,0)</f>
        <v>960</v>
      </c>
      <c r="H530">
        <f t="shared" si="31"/>
        <v>4800</v>
      </c>
      <c r="I530" s="17">
        <f t="shared" si="32"/>
        <v>240</v>
      </c>
      <c r="J530">
        <v>14</v>
      </c>
      <c r="K530" s="51"/>
    </row>
    <row r="531" spans="1:11" x14ac:dyDescent="0.45">
      <c r="A531" s="2">
        <v>45297</v>
      </c>
      <c r="B531" t="s">
        <v>53</v>
      </c>
      <c r="C531" t="s">
        <v>18</v>
      </c>
      <c r="D531">
        <v>2</v>
      </c>
      <c r="E531" s="17">
        <f>VLOOKUP(C531,'SKU Price List'!$A$2:$E$27,5,FALSE)</f>
        <v>1478.4</v>
      </c>
      <c r="F531" s="17">
        <f t="shared" si="30"/>
        <v>2956.8</v>
      </c>
      <c r="G531">
        <f>VLOOKUP(C531,'SKU Price List'!$A$2:$E$27,3,0)</f>
        <v>1408</v>
      </c>
      <c r="H531">
        <f t="shared" si="31"/>
        <v>2816</v>
      </c>
      <c r="I531" s="17">
        <f t="shared" si="32"/>
        <v>140.80000000000018</v>
      </c>
      <c r="J531">
        <v>14</v>
      </c>
      <c r="K531" s="51"/>
    </row>
    <row r="532" spans="1:11" x14ac:dyDescent="0.45">
      <c r="A532" s="2">
        <v>45298</v>
      </c>
      <c r="B532" t="s">
        <v>46</v>
      </c>
      <c r="C532" t="s">
        <v>14</v>
      </c>
      <c r="D532">
        <v>2</v>
      </c>
      <c r="E532" s="17">
        <f>VLOOKUP(C532,'SKU Price List'!$A$2:$E$27,5,FALSE)</f>
        <v>927.36</v>
      </c>
      <c r="F532" s="17">
        <f t="shared" si="30"/>
        <v>1854.72</v>
      </c>
      <c r="G532">
        <f>VLOOKUP(C532,'SKU Price List'!$A$2:$E$27,3,0)</f>
        <v>883.19999999999993</v>
      </c>
      <c r="H532">
        <f t="shared" si="31"/>
        <v>1766.3999999999999</v>
      </c>
      <c r="I532" s="17">
        <f t="shared" si="32"/>
        <v>88.320000000000164</v>
      </c>
      <c r="J532">
        <v>14</v>
      </c>
      <c r="K532" s="51"/>
    </row>
    <row r="533" spans="1:11" x14ac:dyDescent="0.45">
      <c r="A533" s="2">
        <v>45298</v>
      </c>
      <c r="B533" t="s">
        <v>46</v>
      </c>
      <c r="C533" t="s">
        <v>13</v>
      </c>
      <c r="D533">
        <v>10</v>
      </c>
      <c r="E533" s="17">
        <f>VLOOKUP(C533,'SKU Price List'!$A$2:$E$27,5,FALSE)</f>
        <v>695.52</v>
      </c>
      <c r="F533" s="17">
        <f t="shared" si="30"/>
        <v>6955.2</v>
      </c>
      <c r="G533">
        <f>VLOOKUP(C533,'SKU Price List'!$A$2:$E$27,3,0)</f>
        <v>662.4</v>
      </c>
      <c r="H533">
        <f t="shared" si="31"/>
        <v>6624</v>
      </c>
      <c r="I533" s="17">
        <f t="shared" si="32"/>
        <v>331.19999999999982</v>
      </c>
      <c r="J533">
        <v>14</v>
      </c>
      <c r="K533" s="51"/>
    </row>
    <row r="534" spans="1:11" x14ac:dyDescent="0.45">
      <c r="A534" s="2">
        <v>45298</v>
      </c>
      <c r="B534" t="s">
        <v>46</v>
      </c>
      <c r="C534" t="s">
        <v>9</v>
      </c>
      <c r="D534">
        <v>5</v>
      </c>
      <c r="E534" s="17">
        <f>VLOOKUP(C534,'SKU Price List'!$A$2:$E$27,5,FALSE)</f>
        <v>756</v>
      </c>
      <c r="F534" s="17">
        <f t="shared" si="30"/>
        <v>3780</v>
      </c>
      <c r="G534">
        <f>VLOOKUP(C534,'SKU Price List'!$A$2:$E$27,3,0)</f>
        <v>720</v>
      </c>
      <c r="H534">
        <f t="shared" si="31"/>
        <v>3600</v>
      </c>
      <c r="I534" s="17">
        <f t="shared" si="32"/>
        <v>180</v>
      </c>
      <c r="J534">
        <v>14</v>
      </c>
      <c r="K534" s="51"/>
    </row>
    <row r="535" spans="1:11" x14ac:dyDescent="0.45">
      <c r="A535" s="2">
        <v>45298</v>
      </c>
      <c r="B535" t="s">
        <v>46</v>
      </c>
      <c r="C535" t="s">
        <v>8</v>
      </c>
      <c r="D535">
        <v>14</v>
      </c>
      <c r="E535" s="17">
        <f>VLOOKUP(C535,'SKU Price List'!$A$2:$E$27,5,FALSE)</f>
        <v>567</v>
      </c>
      <c r="F535" s="17">
        <f t="shared" si="30"/>
        <v>7938</v>
      </c>
      <c r="G535">
        <f>VLOOKUP(C535,'SKU Price List'!$A$2:$E$27,3,0)</f>
        <v>540</v>
      </c>
      <c r="H535">
        <f t="shared" si="31"/>
        <v>7560</v>
      </c>
      <c r="I535" s="17">
        <f t="shared" si="32"/>
        <v>378</v>
      </c>
      <c r="J535">
        <v>14</v>
      </c>
      <c r="K535" s="51"/>
    </row>
    <row r="536" spans="1:11" x14ac:dyDescent="0.45">
      <c r="A536" s="2">
        <v>45298</v>
      </c>
      <c r="B536" t="s">
        <v>46</v>
      </c>
      <c r="C536" t="s">
        <v>10</v>
      </c>
      <c r="D536">
        <v>4</v>
      </c>
      <c r="E536" s="17">
        <f>VLOOKUP(C536,'SKU Price List'!$A$2:$E$27,5,FALSE)</f>
        <v>661.5</v>
      </c>
      <c r="F536" s="17">
        <f t="shared" si="30"/>
        <v>2646</v>
      </c>
      <c r="G536">
        <f>VLOOKUP(C536,'SKU Price List'!$A$2:$E$27,3,0)</f>
        <v>630</v>
      </c>
      <c r="H536">
        <f t="shared" si="31"/>
        <v>2520</v>
      </c>
      <c r="I536" s="17">
        <f t="shared" si="32"/>
        <v>126</v>
      </c>
      <c r="J536">
        <v>14</v>
      </c>
      <c r="K536" s="51"/>
    </row>
    <row r="537" spans="1:11" x14ac:dyDescent="0.45">
      <c r="A537" s="2">
        <v>45298</v>
      </c>
      <c r="B537" t="s">
        <v>46</v>
      </c>
      <c r="C537" t="s">
        <v>11</v>
      </c>
      <c r="D537">
        <v>2</v>
      </c>
      <c r="E537" s="17">
        <f>VLOOKUP(C537,'SKU Price List'!$A$2:$E$27,5,FALSE)</f>
        <v>882</v>
      </c>
      <c r="F537" s="17">
        <f t="shared" si="30"/>
        <v>1764</v>
      </c>
      <c r="G537">
        <f>VLOOKUP(C537,'SKU Price List'!$A$2:$E$27,3,0)</f>
        <v>840</v>
      </c>
      <c r="H537">
        <f t="shared" si="31"/>
        <v>1680</v>
      </c>
      <c r="I537" s="17">
        <f t="shared" si="32"/>
        <v>84</v>
      </c>
      <c r="J537">
        <v>14</v>
      </c>
      <c r="K537" s="51"/>
    </row>
    <row r="538" spans="1:11" x14ac:dyDescent="0.45">
      <c r="A538" s="2">
        <v>45298</v>
      </c>
      <c r="B538" t="s">
        <v>46</v>
      </c>
      <c r="C538" t="s">
        <v>24</v>
      </c>
      <c r="D538">
        <v>10</v>
      </c>
      <c r="E538" s="17">
        <f>VLOOKUP(C538,'SKU Price List'!$A$2:$E$27,5,FALSE)</f>
        <v>614.87999999999988</v>
      </c>
      <c r="F538" s="17">
        <f t="shared" si="30"/>
        <v>6148.7999999999993</v>
      </c>
      <c r="G538">
        <f>VLOOKUP(C538,'SKU Price List'!$A$2:$E$27,3,0)</f>
        <v>585.59999999999991</v>
      </c>
      <c r="H538">
        <f t="shared" si="31"/>
        <v>5855.9999999999991</v>
      </c>
      <c r="I538" s="17">
        <f t="shared" si="32"/>
        <v>292.80000000000018</v>
      </c>
      <c r="J538">
        <v>14</v>
      </c>
      <c r="K538" s="51"/>
    </row>
    <row r="539" spans="1:11" x14ac:dyDescent="0.45">
      <c r="A539" s="2">
        <v>45298</v>
      </c>
      <c r="B539" t="s">
        <v>46</v>
      </c>
      <c r="C539" t="s">
        <v>23</v>
      </c>
      <c r="D539">
        <v>20</v>
      </c>
      <c r="E539" s="17">
        <f>VLOOKUP(C539,'SKU Price List'!$A$2:$E$27,5,FALSE)</f>
        <v>461.15999999999997</v>
      </c>
      <c r="F539" s="17">
        <f t="shared" si="30"/>
        <v>9223.1999999999989</v>
      </c>
      <c r="G539">
        <f>VLOOKUP(C539,'SKU Price List'!$A$2:$E$27,3,0)</f>
        <v>439.2</v>
      </c>
      <c r="H539">
        <f t="shared" si="31"/>
        <v>8784</v>
      </c>
      <c r="I539" s="17">
        <f t="shared" si="32"/>
        <v>439.19999999999891</v>
      </c>
      <c r="J539">
        <v>14</v>
      </c>
      <c r="K539" s="51"/>
    </row>
    <row r="540" spans="1:11" x14ac:dyDescent="0.45">
      <c r="A540" s="2">
        <v>45298</v>
      </c>
      <c r="B540" t="s">
        <v>46</v>
      </c>
      <c r="C540" t="s">
        <v>25</v>
      </c>
      <c r="D540">
        <v>4</v>
      </c>
      <c r="E540" s="17">
        <f>VLOOKUP(C540,'SKU Price List'!$A$2:$E$27,5,FALSE)</f>
        <v>538.02</v>
      </c>
      <c r="F540" s="17">
        <f t="shared" si="30"/>
        <v>2152.08</v>
      </c>
      <c r="G540">
        <f>VLOOKUP(C540,'SKU Price List'!$A$2:$E$27,3,0)</f>
        <v>512.4</v>
      </c>
      <c r="H540">
        <f t="shared" si="31"/>
        <v>2049.6</v>
      </c>
      <c r="I540" s="17">
        <f t="shared" si="32"/>
        <v>102.48000000000002</v>
      </c>
      <c r="J540">
        <v>14</v>
      </c>
      <c r="K540" s="51"/>
    </row>
    <row r="541" spans="1:11" x14ac:dyDescent="0.45">
      <c r="A541" s="2">
        <v>45298</v>
      </c>
      <c r="B541" t="s">
        <v>58</v>
      </c>
      <c r="C541" t="s">
        <v>13</v>
      </c>
      <c r="D541">
        <v>6</v>
      </c>
      <c r="E541" s="17">
        <f>VLOOKUP(C541,'SKU Price List'!$A$2:$E$27,5,FALSE)</f>
        <v>695.52</v>
      </c>
      <c r="F541" s="17">
        <f t="shared" si="30"/>
        <v>4173.12</v>
      </c>
      <c r="G541">
        <f>VLOOKUP(C541,'SKU Price List'!$A$2:$E$27,3,0)</f>
        <v>662.4</v>
      </c>
      <c r="H541">
        <f t="shared" si="31"/>
        <v>3974.3999999999996</v>
      </c>
      <c r="I541" s="17">
        <f t="shared" si="32"/>
        <v>198.72000000000025</v>
      </c>
      <c r="J541">
        <v>14</v>
      </c>
      <c r="K541" s="51"/>
    </row>
    <row r="542" spans="1:11" x14ac:dyDescent="0.45">
      <c r="A542" s="2">
        <v>45298</v>
      </c>
      <c r="B542" t="s">
        <v>56</v>
      </c>
      <c r="C542" t="s">
        <v>13</v>
      </c>
      <c r="D542">
        <v>10</v>
      </c>
      <c r="E542" s="17">
        <f>VLOOKUP(C542,'SKU Price List'!$A$2:$E$27,5,FALSE)</f>
        <v>695.52</v>
      </c>
      <c r="F542" s="17">
        <f t="shared" si="30"/>
        <v>6955.2</v>
      </c>
      <c r="G542">
        <f>VLOOKUP(C542,'SKU Price List'!$A$2:$E$27,3,0)</f>
        <v>662.4</v>
      </c>
      <c r="H542">
        <f t="shared" si="31"/>
        <v>6624</v>
      </c>
      <c r="I542" s="17">
        <f t="shared" si="32"/>
        <v>331.19999999999982</v>
      </c>
      <c r="J542">
        <v>14</v>
      </c>
      <c r="K542" s="51"/>
    </row>
    <row r="543" spans="1:11" x14ac:dyDescent="0.45">
      <c r="A543" s="2">
        <v>45299</v>
      </c>
      <c r="B543" t="s">
        <v>49</v>
      </c>
      <c r="C543" t="s">
        <v>14</v>
      </c>
      <c r="D543">
        <v>2</v>
      </c>
      <c r="E543" s="17">
        <f>VLOOKUP(C543,'SKU Price List'!$A$2:$E$27,5,FALSE)</f>
        <v>927.36</v>
      </c>
      <c r="F543" s="17">
        <f t="shared" si="30"/>
        <v>1854.72</v>
      </c>
      <c r="G543">
        <f>VLOOKUP(C543,'SKU Price List'!$A$2:$E$27,3,0)</f>
        <v>883.19999999999993</v>
      </c>
      <c r="H543">
        <f t="shared" si="31"/>
        <v>1766.3999999999999</v>
      </c>
      <c r="I543" s="17">
        <f t="shared" si="32"/>
        <v>88.320000000000164</v>
      </c>
      <c r="J543">
        <v>15</v>
      </c>
      <c r="K543" s="51"/>
    </row>
    <row r="544" spans="1:11" x14ac:dyDescent="0.45">
      <c r="A544" s="2">
        <v>45299</v>
      </c>
      <c r="B544" t="s">
        <v>49</v>
      </c>
      <c r="C544" t="s">
        <v>13</v>
      </c>
      <c r="D544">
        <v>2</v>
      </c>
      <c r="E544" s="17">
        <f>VLOOKUP(C544,'SKU Price List'!$A$2:$E$27,5,FALSE)</f>
        <v>695.52</v>
      </c>
      <c r="F544" s="17">
        <f t="shared" si="30"/>
        <v>1391.04</v>
      </c>
      <c r="G544">
        <f>VLOOKUP(C544,'SKU Price List'!$A$2:$E$27,3,0)</f>
        <v>662.4</v>
      </c>
      <c r="H544">
        <f t="shared" si="31"/>
        <v>1324.8</v>
      </c>
      <c r="I544" s="17">
        <f t="shared" si="32"/>
        <v>66.240000000000009</v>
      </c>
      <c r="J544">
        <v>15</v>
      </c>
      <c r="K544" s="51"/>
    </row>
    <row r="545" spans="1:11" x14ac:dyDescent="0.45">
      <c r="A545" s="2">
        <v>45299</v>
      </c>
      <c r="B545" t="s">
        <v>49</v>
      </c>
      <c r="C545" t="s">
        <v>20</v>
      </c>
      <c r="D545">
        <v>1</v>
      </c>
      <c r="E545" s="17">
        <f>VLOOKUP(C545,'SKU Price List'!$A$2:$E$27,5,FALSE)</f>
        <v>1108.8000000000002</v>
      </c>
      <c r="F545" s="17">
        <f t="shared" si="30"/>
        <v>1108.8000000000002</v>
      </c>
      <c r="G545">
        <f>VLOOKUP(C545,'SKU Price List'!$A$2:$E$27,3,0)</f>
        <v>1056</v>
      </c>
      <c r="H545">
        <f t="shared" si="31"/>
        <v>1056</v>
      </c>
      <c r="I545" s="17">
        <f t="shared" si="32"/>
        <v>52.800000000000182</v>
      </c>
      <c r="J545">
        <v>15</v>
      </c>
      <c r="K545" s="51"/>
    </row>
    <row r="546" spans="1:11" x14ac:dyDescent="0.45">
      <c r="A546" s="2">
        <v>45299</v>
      </c>
      <c r="B546" t="s">
        <v>49</v>
      </c>
      <c r="C546" t="s">
        <v>19</v>
      </c>
      <c r="D546">
        <v>1</v>
      </c>
      <c r="E546" s="17">
        <f>VLOOKUP(C546,'SKU Price List'!$A$2:$E$27,5,FALSE)</f>
        <v>831.6</v>
      </c>
      <c r="F546" s="17">
        <f t="shared" si="30"/>
        <v>831.6</v>
      </c>
      <c r="G546">
        <f>VLOOKUP(C546,'SKU Price List'!$A$2:$E$27,3,0)</f>
        <v>792</v>
      </c>
      <c r="H546">
        <f t="shared" si="31"/>
        <v>792</v>
      </c>
      <c r="I546" s="17">
        <f t="shared" si="32"/>
        <v>39.600000000000023</v>
      </c>
      <c r="J546">
        <v>15</v>
      </c>
      <c r="K546" s="51"/>
    </row>
    <row r="547" spans="1:11" x14ac:dyDescent="0.45">
      <c r="A547" s="2">
        <v>45299</v>
      </c>
      <c r="B547" t="s">
        <v>49</v>
      </c>
      <c r="C547" t="s">
        <v>9</v>
      </c>
      <c r="D547">
        <v>3</v>
      </c>
      <c r="E547" s="17">
        <f>VLOOKUP(C547,'SKU Price List'!$A$2:$E$27,5,FALSE)</f>
        <v>756</v>
      </c>
      <c r="F547" s="17">
        <f t="shared" si="30"/>
        <v>2268</v>
      </c>
      <c r="G547">
        <f>VLOOKUP(C547,'SKU Price List'!$A$2:$E$27,3,0)</f>
        <v>720</v>
      </c>
      <c r="H547">
        <f t="shared" si="31"/>
        <v>2160</v>
      </c>
      <c r="I547" s="17">
        <f t="shared" si="32"/>
        <v>108</v>
      </c>
      <c r="J547">
        <v>15</v>
      </c>
      <c r="K547" s="51"/>
    </row>
    <row r="548" spans="1:11" x14ac:dyDescent="0.45">
      <c r="A548" s="2">
        <v>45299</v>
      </c>
      <c r="B548" t="s">
        <v>49</v>
      </c>
      <c r="C548" t="s">
        <v>8</v>
      </c>
      <c r="D548">
        <v>3</v>
      </c>
      <c r="E548" s="17">
        <f>VLOOKUP(C548,'SKU Price List'!$A$2:$E$27,5,FALSE)</f>
        <v>567</v>
      </c>
      <c r="F548" s="17">
        <f t="shared" si="30"/>
        <v>1701</v>
      </c>
      <c r="G548">
        <f>VLOOKUP(C548,'SKU Price List'!$A$2:$E$27,3,0)</f>
        <v>540</v>
      </c>
      <c r="H548">
        <f t="shared" si="31"/>
        <v>1620</v>
      </c>
      <c r="I548" s="17">
        <f t="shared" si="32"/>
        <v>81</v>
      </c>
      <c r="J548">
        <v>15</v>
      </c>
      <c r="K548" s="51"/>
    </row>
    <row r="549" spans="1:11" x14ac:dyDescent="0.45">
      <c r="A549" s="2">
        <v>45299</v>
      </c>
      <c r="B549" t="s">
        <v>49</v>
      </c>
      <c r="C549" t="s">
        <v>23</v>
      </c>
      <c r="D549">
        <v>2</v>
      </c>
      <c r="E549" s="17">
        <f>VLOOKUP(C549,'SKU Price List'!$A$2:$E$27,5,FALSE)</f>
        <v>461.15999999999997</v>
      </c>
      <c r="F549" s="17">
        <f t="shared" si="30"/>
        <v>922.31999999999994</v>
      </c>
      <c r="G549">
        <f>VLOOKUP(C549,'SKU Price List'!$A$2:$E$27,3,0)</f>
        <v>439.2</v>
      </c>
      <c r="H549">
        <f t="shared" si="31"/>
        <v>878.4</v>
      </c>
      <c r="I549" s="17">
        <f t="shared" si="32"/>
        <v>43.919999999999959</v>
      </c>
      <c r="J549">
        <v>15</v>
      </c>
      <c r="K549" s="51"/>
    </row>
    <row r="550" spans="1:11" x14ac:dyDescent="0.45">
      <c r="A550" s="2">
        <v>45299</v>
      </c>
      <c r="B550" t="s">
        <v>49</v>
      </c>
      <c r="C550" t="s">
        <v>24</v>
      </c>
      <c r="D550">
        <v>1</v>
      </c>
      <c r="E550" s="17">
        <f>VLOOKUP(C550,'SKU Price List'!$A$2:$E$27,5,FALSE)</f>
        <v>614.87999999999988</v>
      </c>
      <c r="F550" s="17">
        <f t="shared" si="30"/>
        <v>614.87999999999988</v>
      </c>
      <c r="G550">
        <f>VLOOKUP(C550,'SKU Price List'!$A$2:$E$27,3,0)</f>
        <v>585.59999999999991</v>
      </c>
      <c r="H550">
        <f t="shared" si="31"/>
        <v>585.59999999999991</v>
      </c>
      <c r="I550" s="17">
        <f t="shared" si="32"/>
        <v>29.279999999999973</v>
      </c>
      <c r="J550">
        <v>15</v>
      </c>
      <c r="K550" s="51"/>
    </row>
    <row r="551" spans="1:11" x14ac:dyDescent="0.45">
      <c r="A551" s="2">
        <v>45299</v>
      </c>
      <c r="B551" t="s">
        <v>37</v>
      </c>
      <c r="C551" t="s">
        <v>17</v>
      </c>
      <c r="D551">
        <v>20</v>
      </c>
      <c r="E551" s="17">
        <f>VLOOKUP(C551,'SKU Price List'!$A$2:$E$27,5,FALSE)</f>
        <v>1236.48</v>
      </c>
      <c r="F551" s="17">
        <f t="shared" si="30"/>
        <v>24729.599999999999</v>
      </c>
      <c r="G551">
        <f>VLOOKUP(C551,'SKU Price List'!$A$2:$E$27,3,0)</f>
        <v>1177.5999999999999</v>
      </c>
      <c r="H551">
        <f t="shared" si="31"/>
        <v>23552</v>
      </c>
      <c r="I551" s="17">
        <f t="shared" si="32"/>
        <v>1177.5999999999985</v>
      </c>
      <c r="J551">
        <v>15</v>
      </c>
      <c r="K551" s="51"/>
    </row>
    <row r="552" spans="1:11" x14ac:dyDescent="0.45">
      <c r="A552" s="2">
        <v>45299</v>
      </c>
      <c r="B552" t="s">
        <v>37</v>
      </c>
      <c r="C552" t="s">
        <v>14</v>
      </c>
      <c r="D552">
        <v>15</v>
      </c>
      <c r="E552" s="17">
        <f>VLOOKUP(C552,'SKU Price List'!$A$2:$E$27,5,FALSE)</f>
        <v>927.36</v>
      </c>
      <c r="F552" s="17">
        <f t="shared" si="30"/>
        <v>13910.4</v>
      </c>
      <c r="G552">
        <f>VLOOKUP(C552,'SKU Price List'!$A$2:$E$27,3,0)</f>
        <v>883.19999999999993</v>
      </c>
      <c r="H552">
        <f t="shared" si="31"/>
        <v>13247.999999999998</v>
      </c>
      <c r="I552" s="17">
        <f t="shared" si="32"/>
        <v>662.40000000000146</v>
      </c>
      <c r="J552">
        <v>15</v>
      </c>
      <c r="K552" s="51"/>
    </row>
    <row r="553" spans="1:11" x14ac:dyDescent="0.45">
      <c r="A553" s="2">
        <v>45300</v>
      </c>
      <c r="B553" t="s">
        <v>34</v>
      </c>
      <c r="C553" t="s">
        <v>15</v>
      </c>
      <c r="D553">
        <v>6</v>
      </c>
      <c r="E553" s="17">
        <f>VLOOKUP(C553,'SKU Price List'!$A$2:$E$27,5,FALSE)</f>
        <v>811.44</v>
      </c>
      <c r="F553" s="17">
        <f t="shared" si="30"/>
        <v>4868.6400000000003</v>
      </c>
      <c r="G553">
        <f>VLOOKUP(C553,'SKU Price List'!$A$2:$E$27,3,0)</f>
        <v>772.8</v>
      </c>
      <c r="H553">
        <f t="shared" si="31"/>
        <v>4636.7999999999993</v>
      </c>
      <c r="I553" s="17">
        <f t="shared" si="32"/>
        <v>231.84000000000106</v>
      </c>
      <c r="J553">
        <v>15</v>
      </c>
      <c r="K553" s="51"/>
    </row>
    <row r="554" spans="1:11" x14ac:dyDescent="0.45">
      <c r="A554" s="2">
        <v>45300</v>
      </c>
      <c r="B554" t="s">
        <v>34</v>
      </c>
      <c r="C554" t="s">
        <v>13</v>
      </c>
      <c r="D554">
        <v>10</v>
      </c>
      <c r="E554" s="17">
        <f>VLOOKUP(C554,'SKU Price List'!$A$2:$E$27,5,FALSE)</f>
        <v>695.52</v>
      </c>
      <c r="F554" s="17">
        <f t="shared" ref="F554:F617" si="33">E554*D554</f>
        <v>6955.2</v>
      </c>
      <c r="G554">
        <f>VLOOKUP(C554,'SKU Price List'!$A$2:$E$27,3,0)</f>
        <v>662.4</v>
      </c>
      <c r="H554">
        <f t="shared" si="31"/>
        <v>6624</v>
      </c>
      <c r="I554" s="17">
        <f t="shared" si="32"/>
        <v>331.19999999999982</v>
      </c>
      <c r="J554">
        <v>15</v>
      </c>
      <c r="K554" s="51"/>
    </row>
    <row r="555" spans="1:11" x14ac:dyDescent="0.45">
      <c r="A555" s="2">
        <v>45300</v>
      </c>
      <c r="B555" t="s">
        <v>34</v>
      </c>
      <c r="C555" t="s">
        <v>14</v>
      </c>
      <c r="D555">
        <v>6</v>
      </c>
      <c r="E555" s="17">
        <f>VLOOKUP(C555,'SKU Price List'!$A$2:$E$27,5,FALSE)</f>
        <v>927.36</v>
      </c>
      <c r="F555" s="17">
        <f t="shared" si="33"/>
        <v>5564.16</v>
      </c>
      <c r="G555">
        <f>VLOOKUP(C555,'SKU Price List'!$A$2:$E$27,3,0)</f>
        <v>883.19999999999993</v>
      </c>
      <c r="H555">
        <f t="shared" si="31"/>
        <v>5299.2</v>
      </c>
      <c r="I555" s="17">
        <f t="shared" si="32"/>
        <v>264.96000000000004</v>
      </c>
      <c r="J555">
        <v>15</v>
      </c>
      <c r="K555" s="51"/>
    </row>
    <row r="556" spans="1:11" x14ac:dyDescent="0.45">
      <c r="A556" s="2">
        <v>45300</v>
      </c>
      <c r="B556" t="s">
        <v>34</v>
      </c>
      <c r="C556" t="s">
        <v>9</v>
      </c>
      <c r="D556">
        <v>6</v>
      </c>
      <c r="E556" s="17">
        <f>VLOOKUP(C556,'SKU Price List'!$A$2:$E$27,5,FALSE)</f>
        <v>756</v>
      </c>
      <c r="F556" s="17">
        <f t="shared" si="33"/>
        <v>4536</v>
      </c>
      <c r="G556">
        <f>VLOOKUP(C556,'SKU Price List'!$A$2:$E$27,3,0)</f>
        <v>720</v>
      </c>
      <c r="H556">
        <f t="shared" si="31"/>
        <v>4320</v>
      </c>
      <c r="I556" s="17">
        <f t="shared" si="32"/>
        <v>216</v>
      </c>
      <c r="J556">
        <v>15</v>
      </c>
      <c r="K556" s="51"/>
    </row>
    <row r="557" spans="1:11" x14ac:dyDescent="0.45">
      <c r="A557" s="2">
        <v>45300</v>
      </c>
      <c r="B557" t="s">
        <v>34</v>
      </c>
      <c r="C557" t="s">
        <v>24</v>
      </c>
      <c r="D557">
        <v>6</v>
      </c>
      <c r="E557" s="17">
        <f>VLOOKUP(C557,'SKU Price List'!$A$2:$E$27,5,FALSE)</f>
        <v>614.87999999999988</v>
      </c>
      <c r="F557" s="17">
        <f t="shared" si="33"/>
        <v>3689.2799999999993</v>
      </c>
      <c r="G557">
        <f>VLOOKUP(C557,'SKU Price List'!$A$2:$E$27,3,0)</f>
        <v>585.59999999999991</v>
      </c>
      <c r="H557">
        <f t="shared" si="31"/>
        <v>3513.5999999999995</v>
      </c>
      <c r="I557" s="17">
        <f t="shared" si="32"/>
        <v>175.67999999999984</v>
      </c>
      <c r="J557">
        <v>15</v>
      </c>
      <c r="K557" s="51"/>
    </row>
    <row r="558" spans="1:11" x14ac:dyDescent="0.45">
      <c r="A558" s="2">
        <v>45300</v>
      </c>
      <c r="B558" t="s">
        <v>34</v>
      </c>
      <c r="C558" t="s">
        <v>4</v>
      </c>
      <c r="D558">
        <v>10</v>
      </c>
      <c r="E558" s="17">
        <f>VLOOKUP(C558,'SKU Price List'!$A$2:$E$27,5,FALSE)</f>
        <v>415.79999999999995</v>
      </c>
      <c r="F558" s="17">
        <f t="shared" si="33"/>
        <v>4158</v>
      </c>
      <c r="G558">
        <f>VLOOKUP(C558,'SKU Price List'!$A$2:$E$27,3,0)</f>
        <v>396</v>
      </c>
      <c r="H558">
        <f t="shared" si="31"/>
        <v>3960</v>
      </c>
      <c r="I558" s="17">
        <f t="shared" si="32"/>
        <v>198</v>
      </c>
      <c r="J558">
        <v>15</v>
      </c>
      <c r="K558" s="51"/>
    </row>
    <row r="559" spans="1:11" x14ac:dyDescent="0.45">
      <c r="A559" s="2">
        <v>45300</v>
      </c>
      <c r="B559" t="s">
        <v>34</v>
      </c>
      <c r="C559" t="s">
        <v>3</v>
      </c>
      <c r="D559">
        <v>10</v>
      </c>
      <c r="E559" s="17">
        <f>VLOOKUP(C559,'SKU Price List'!$A$2:$E$27,5,FALSE)</f>
        <v>311.84999999999997</v>
      </c>
      <c r="F559" s="17">
        <f t="shared" si="33"/>
        <v>3118.4999999999995</v>
      </c>
      <c r="G559">
        <f>VLOOKUP(C559,'SKU Price List'!$A$2:$E$27,3,0)</f>
        <v>297</v>
      </c>
      <c r="H559">
        <f t="shared" si="31"/>
        <v>2970</v>
      </c>
      <c r="I559" s="17">
        <f t="shared" si="32"/>
        <v>148.49999999999955</v>
      </c>
      <c r="J559">
        <v>15</v>
      </c>
      <c r="K559" s="51"/>
    </row>
    <row r="560" spans="1:11" x14ac:dyDescent="0.45">
      <c r="A560" s="2">
        <v>45301</v>
      </c>
      <c r="B560" t="s">
        <v>33</v>
      </c>
      <c r="C560" t="s">
        <v>14</v>
      </c>
      <c r="D560">
        <v>8</v>
      </c>
      <c r="E560" s="17">
        <f>VLOOKUP(C560,'SKU Price List'!$A$2:$E$27,5,FALSE)</f>
        <v>927.36</v>
      </c>
      <c r="F560" s="17">
        <f t="shared" si="33"/>
        <v>7418.88</v>
      </c>
      <c r="G560">
        <f>VLOOKUP(C560,'SKU Price List'!$A$2:$E$27,3,0)</f>
        <v>883.19999999999993</v>
      </c>
      <c r="H560">
        <f t="shared" si="31"/>
        <v>7065.5999999999995</v>
      </c>
      <c r="I560" s="17">
        <f t="shared" si="32"/>
        <v>353.28000000000065</v>
      </c>
      <c r="J560">
        <v>15</v>
      </c>
      <c r="K560" s="51"/>
    </row>
    <row r="561" spans="1:11" x14ac:dyDescent="0.45">
      <c r="A561" s="2">
        <v>45301</v>
      </c>
      <c r="B561" t="s">
        <v>33</v>
      </c>
      <c r="C561" t="s">
        <v>15</v>
      </c>
      <c r="D561">
        <v>4</v>
      </c>
      <c r="E561" s="17">
        <f>VLOOKUP(C561,'SKU Price List'!$A$2:$E$27,5,FALSE)</f>
        <v>811.44</v>
      </c>
      <c r="F561" s="17">
        <f t="shared" si="33"/>
        <v>3245.76</v>
      </c>
      <c r="G561">
        <f>VLOOKUP(C561,'SKU Price List'!$A$2:$E$27,3,0)</f>
        <v>772.8</v>
      </c>
      <c r="H561">
        <f t="shared" si="31"/>
        <v>3091.2</v>
      </c>
      <c r="I561" s="17">
        <f t="shared" si="32"/>
        <v>154.5600000000004</v>
      </c>
      <c r="J561">
        <v>15</v>
      </c>
      <c r="K561" s="51"/>
    </row>
    <row r="562" spans="1:11" x14ac:dyDescent="0.45">
      <c r="A562" s="2">
        <v>45301</v>
      </c>
      <c r="B562" t="s">
        <v>33</v>
      </c>
      <c r="C562" t="s">
        <v>13</v>
      </c>
      <c r="D562">
        <v>5</v>
      </c>
      <c r="E562" s="17">
        <f>VLOOKUP(C562,'SKU Price List'!$A$2:$E$27,5,FALSE)</f>
        <v>695.52</v>
      </c>
      <c r="F562" s="17">
        <f t="shared" si="33"/>
        <v>3477.6</v>
      </c>
      <c r="G562">
        <f>VLOOKUP(C562,'SKU Price List'!$A$2:$E$27,3,0)</f>
        <v>662.4</v>
      </c>
      <c r="H562">
        <f t="shared" si="31"/>
        <v>3312</v>
      </c>
      <c r="I562" s="17">
        <f t="shared" si="32"/>
        <v>165.59999999999991</v>
      </c>
      <c r="J562">
        <v>15</v>
      </c>
      <c r="K562" s="51"/>
    </row>
    <row r="563" spans="1:11" x14ac:dyDescent="0.45">
      <c r="A563" s="2">
        <v>45301</v>
      </c>
      <c r="B563" t="s">
        <v>33</v>
      </c>
      <c r="C563" t="s">
        <v>9</v>
      </c>
      <c r="D563">
        <v>5</v>
      </c>
      <c r="E563" s="17">
        <f>VLOOKUP(C563,'SKU Price List'!$A$2:$E$27,5,FALSE)</f>
        <v>756</v>
      </c>
      <c r="F563" s="17">
        <f t="shared" si="33"/>
        <v>3780</v>
      </c>
      <c r="G563">
        <f>VLOOKUP(C563,'SKU Price List'!$A$2:$E$27,3,0)</f>
        <v>720</v>
      </c>
      <c r="H563">
        <f t="shared" si="31"/>
        <v>3600</v>
      </c>
      <c r="I563" s="17">
        <f t="shared" si="32"/>
        <v>180</v>
      </c>
      <c r="J563">
        <v>15</v>
      </c>
      <c r="K563" s="51"/>
    </row>
    <row r="564" spans="1:11" x14ac:dyDescent="0.45">
      <c r="A564" s="2">
        <v>45301</v>
      </c>
      <c r="B564" t="s">
        <v>33</v>
      </c>
      <c r="C564" t="s">
        <v>11</v>
      </c>
      <c r="D564">
        <v>2</v>
      </c>
      <c r="E564" s="17">
        <f>VLOOKUP(C564,'SKU Price List'!$A$2:$E$27,5,FALSE)</f>
        <v>882</v>
      </c>
      <c r="F564" s="17">
        <f t="shared" si="33"/>
        <v>1764</v>
      </c>
      <c r="G564">
        <f>VLOOKUP(C564,'SKU Price List'!$A$2:$E$27,3,0)</f>
        <v>840</v>
      </c>
      <c r="H564">
        <f t="shared" si="31"/>
        <v>1680</v>
      </c>
      <c r="I564" s="17">
        <f t="shared" si="32"/>
        <v>84</v>
      </c>
      <c r="J564">
        <v>15</v>
      </c>
      <c r="K564" s="51"/>
    </row>
    <row r="565" spans="1:11" x14ac:dyDescent="0.45">
      <c r="A565" s="2">
        <v>45301</v>
      </c>
      <c r="B565" t="s">
        <v>33</v>
      </c>
      <c r="C565" t="s">
        <v>24</v>
      </c>
      <c r="D565">
        <v>5</v>
      </c>
      <c r="E565" s="17">
        <f>VLOOKUP(C565,'SKU Price List'!$A$2:$E$27,5,FALSE)</f>
        <v>614.87999999999988</v>
      </c>
      <c r="F565" s="17">
        <f t="shared" si="33"/>
        <v>3074.3999999999996</v>
      </c>
      <c r="G565">
        <f>VLOOKUP(C565,'SKU Price List'!$A$2:$E$27,3,0)</f>
        <v>585.59999999999991</v>
      </c>
      <c r="H565">
        <f t="shared" si="31"/>
        <v>2927.9999999999995</v>
      </c>
      <c r="I565" s="17">
        <f t="shared" si="32"/>
        <v>146.40000000000009</v>
      </c>
      <c r="J565">
        <v>15</v>
      </c>
      <c r="K565" s="51"/>
    </row>
    <row r="566" spans="1:11" x14ac:dyDescent="0.45">
      <c r="A566" s="2">
        <v>45301</v>
      </c>
      <c r="B566" t="s">
        <v>33</v>
      </c>
      <c r="C566" t="s">
        <v>4</v>
      </c>
      <c r="D566">
        <v>10</v>
      </c>
      <c r="E566" s="17">
        <f>VLOOKUP(C566,'SKU Price List'!$A$2:$E$27,5,FALSE)</f>
        <v>415.79999999999995</v>
      </c>
      <c r="F566" s="17">
        <f t="shared" si="33"/>
        <v>4158</v>
      </c>
      <c r="G566">
        <f>VLOOKUP(C566,'SKU Price List'!$A$2:$E$27,3,0)</f>
        <v>396</v>
      </c>
      <c r="H566">
        <f t="shared" si="31"/>
        <v>3960</v>
      </c>
      <c r="I566" s="17">
        <f t="shared" si="32"/>
        <v>198</v>
      </c>
      <c r="J566">
        <v>15</v>
      </c>
      <c r="K566" s="51"/>
    </row>
    <row r="567" spans="1:11" x14ac:dyDescent="0.45">
      <c r="A567" s="2">
        <v>45301</v>
      </c>
      <c r="B567" t="s">
        <v>33</v>
      </c>
      <c r="C567" t="s">
        <v>3</v>
      </c>
      <c r="D567">
        <v>8</v>
      </c>
      <c r="E567" s="17">
        <f>VLOOKUP(C567,'SKU Price List'!$A$2:$E$27,5,FALSE)</f>
        <v>311.84999999999997</v>
      </c>
      <c r="F567" s="17">
        <f t="shared" si="33"/>
        <v>2494.7999999999997</v>
      </c>
      <c r="G567">
        <f>VLOOKUP(C567,'SKU Price List'!$A$2:$E$27,3,0)</f>
        <v>297</v>
      </c>
      <c r="H567">
        <f t="shared" si="31"/>
        <v>2376</v>
      </c>
      <c r="I567" s="17">
        <f t="shared" si="32"/>
        <v>118.79999999999973</v>
      </c>
      <c r="J567">
        <v>15</v>
      </c>
      <c r="K567" s="51"/>
    </row>
    <row r="568" spans="1:11" x14ac:dyDescent="0.45">
      <c r="A568" s="2">
        <v>45301</v>
      </c>
      <c r="B568" t="s">
        <v>43</v>
      </c>
      <c r="C568" t="s">
        <v>27</v>
      </c>
      <c r="D568">
        <v>15</v>
      </c>
      <c r="E568" s="17">
        <f>VLOOKUP(C568,'SKU Price List'!$A$2:$E$27,5,FALSE)</f>
        <v>819.83999999999992</v>
      </c>
      <c r="F568" s="17">
        <f t="shared" si="33"/>
        <v>12297.599999999999</v>
      </c>
      <c r="G568">
        <f>VLOOKUP(C568,'SKU Price List'!$A$2:$E$27,3,0)</f>
        <v>780.8</v>
      </c>
      <c r="H568">
        <f t="shared" si="31"/>
        <v>11712</v>
      </c>
      <c r="I568" s="17">
        <f t="shared" si="32"/>
        <v>585.59999999999854</v>
      </c>
      <c r="J568">
        <v>15</v>
      </c>
      <c r="K568" s="51"/>
    </row>
    <row r="569" spans="1:11" x14ac:dyDescent="0.45">
      <c r="A569" s="2">
        <v>45301</v>
      </c>
      <c r="B569" t="s">
        <v>43</v>
      </c>
      <c r="C569" t="s">
        <v>7</v>
      </c>
      <c r="D569">
        <v>2</v>
      </c>
      <c r="E569" s="17">
        <f>VLOOKUP(C569,'SKU Price List'!$A$2:$E$27,5,FALSE)</f>
        <v>554.4</v>
      </c>
      <c r="F569" s="17">
        <f t="shared" si="33"/>
        <v>1108.8</v>
      </c>
      <c r="G569">
        <f>VLOOKUP(C569,'SKU Price List'!$A$2:$E$27,3,0)</f>
        <v>528</v>
      </c>
      <c r="H569">
        <f t="shared" si="31"/>
        <v>1056</v>
      </c>
      <c r="I569" s="17">
        <f t="shared" si="32"/>
        <v>52.799999999999955</v>
      </c>
      <c r="J569">
        <v>15</v>
      </c>
      <c r="K569" s="51"/>
    </row>
    <row r="570" spans="1:11" x14ac:dyDescent="0.45">
      <c r="A570" s="2">
        <v>45302</v>
      </c>
      <c r="B570" t="s">
        <v>55</v>
      </c>
      <c r="C570" t="s">
        <v>20</v>
      </c>
      <c r="D570">
        <v>1</v>
      </c>
      <c r="E570" s="17">
        <f>VLOOKUP(C570,'SKU Price List'!$A$2:$E$27,5,FALSE)</f>
        <v>1108.8000000000002</v>
      </c>
      <c r="F570" s="17">
        <f t="shared" si="33"/>
        <v>1108.8000000000002</v>
      </c>
      <c r="G570">
        <f>VLOOKUP(C570,'SKU Price List'!$A$2:$E$27,3,0)</f>
        <v>1056</v>
      </c>
      <c r="H570">
        <f t="shared" si="31"/>
        <v>1056</v>
      </c>
      <c r="I570" s="17">
        <f t="shared" si="32"/>
        <v>52.800000000000182</v>
      </c>
      <c r="J570">
        <v>15</v>
      </c>
      <c r="K570" s="51"/>
    </row>
    <row r="571" spans="1:11" x14ac:dyDescent="0.45">
      <c r="A571" s="2">
        <v>45302</v>
      </c>
      <c r="B571" t="s">
        <v>55</v>
      </c>
      <c r="C571" t="s">
        <v>4</v>
      </c>
      <c r="D571">
        <v>15</v>
      </c>
      <c r="E571" s="17">
        <f>VLOOKUP(C571,'SKU Price List'!$A$2:$E$27,5,FALSE)</f>
        <v>415.79999999999995</v>
      </c>
      <c r="F571" s="17">
        <f t="shared" si="33"/>
        <v>6236.9999999999991</v>
      </c>
      <c r="G571">
        <f>VLOOKUP(C571,'SKU Price List'!$A$2:$E$27,3,0)</f>
        <v>396</v>
      </c>
      <c r="H571">
        <f t="shared" si="31"/>
        <v>5940</v>
      </c>
      <c r="I571" s="17">
        <f t="shared" si="32"/>
        <v>296.99999999999909</v>
      </c>
      <c r="J571">
        <v>15</v>
      </c>
      <c r="K571" s="51"/>
    </row>
    <row r="572" spans="1:11" x14ac:dyDescent="0.45">
      <c r="A572" s="2">
        <v>45302</v>
      </c>
      <c r="B572" t="s">
        <v>55</v>
      </c>
      <c r="C572" t="s">
        <v>3</v>
      </c>
      <c r="D572">
        <v>10</v>
      </c>
      <c r="E572" s="17">
        <f>VLOOKUP(C572,'SKU Price List'!$A$2:$E$27,5,FALSE)</f>
        <v>311.84999999999997</v>
      </c>
      <c r="F572" s="17">
        <f t="shared" si="33"/>
        <v>3118.4999999999995</v>
      </c>
      <c r="G572">
        <f>VLOOKUP(C572,'SKU Price List'!$A$2:$E$27,3,0)</f>
        <v>297</v>
      </c>
      <c r="H572">
        <f t="shared" si="31"/>
        <v>2970</v>
      </c>
      <c r="I572" s="17">
        <f t="shared" si="32"/>
        <v>148.49999999999955</v>
      </c>
      <c r="J572">
        <v>15</v>
      </c>
      <c r="K572" s="51"/>
    </row>
    <row r="573" spans="1:11" x14ac:dyDescent="0.45">
      <c r="A573" s="2">
        <v>45302</v>
      </c>
      <c r="B573" t="s">
        <v>50</v>
      </c>
      <c r="C573" t="s">
        <v>27</v>
      </c>
      <c r="D573">
        <v>15</v>
      </c>
      <c r="E573" s="17">
        <f>VLOOKUP(C573,'SKU Price List'!$A$2:$E$27,5,FALSE)</f>
        <v>819.83999999999992</v>
      </c>
      <c r="F573" s="17">
        <f t="shared" si="33"/>
        <v>12297.599999999999</v>
      </c>
      <c r="G573">
        <f>VLOOKUP(C573,'SKU Price List'!$A$2:$E$27,3,0)</f>
        <v>780.8</v>
      </c>
      <c r="H573">
        <f t="shared" si="31"/>
        <v>11712</v>
      </c>
      <c r="I573" s="17">
        <f t="shared" si="32"/>
        <v>585.59999999999854</v>
      </c>
      <c r="J573">
        <v>15</v>
      </c>
      <c r="K573" s="51"/>
    </row>
    <row r="574" spans="1:11" x14ac:dyDescent="0.45">
      <c r="A574" s="2">
        <v>45303</v>
      </c>
      <c r="B574" t="s">
        <v>34</v>
      </c>
      <c r="C574" t="s">
        <v>4</v>
      </c>
      <c r="D574">
        <v>6</v>
      </c>
      <c r="E574" s="17">
        <f>VLOOKUP(C574,'SKU Price List'!$A$2:$E$27,5,FALSE)</f>
        <v>415.79999999999995</v>
      </c>
      <c r="F574" s="17">
        <f t="shared" si="33"/>
        <v>2494.7999999999997</v>
      </c>
      <c r="G574">
        <f>VLOOKUP(C574,'SKU Price List'!$A$2:$E$27,3,0)</f>
        <v>396</v>
      </c>
      <c r="H574">
        <f t="shared" si="31"/>
        <v>2376</v>
      </c>
      <c r="I574" s="17">
        <f t="shared" si="32"/>
        <v>118.79999999999973</v>
      </c>
      <c r="J574">
        <v>15</v>
      </c>
      <c r="K574" s="51"/>
    </row>
    <row r="575" spans="1:11" x14ac:dyDescent="0.45">
      <c r="A575" s="2">
        <v>45303</v>
      </c>
      <c r="B575" t="s">
        <v>34</v>
      </c>
      <c r="C575" t="s">
        <v>11</v>
      </c>
      <c r="D575">
        <v>6</v>
      </c>
      <c r="E575" s="17">
        <f>VLOOKUP(C575,'SKU Price List'!$A$2:$E$27,5,FALSE)</f>
        <v>882</v>
      </c>
      <c r="F575" s="17">
        <f t="shared" si="33"/>
        <v>5292</v>
      </c>
      <c r="G575">
        <f>VLOOKUP(C575,'SKU Price List'!$A$2:$E$27,3,0)</f>
        <v>840</v>
      </c>
      <c r="H575">
        <f t="shared" si="31"/>
        <v>5040</v>
      </c>
      <c r="I575" s="17">
        <f t="shared" si="32"/>
        <v>252</v>
      </c>
      <c r="J575">
        <v>15</v>
      </c>
      <c r="K575" s="51"/>
    </row>
    <row r="576" spans="1:11" x14ac:dyDescent="0.45">
      <c r="A576" s="2">
        <v>45303</v>
      </c>
      <c r="B576" t="s">
        <v>34</v>
      </c>
      <c r="C576" t="s">
        <v>14</v>
      </c>
      <c r="D576">
        <v>10</v>
      </c>
      <c r="E576" s="17">
        <f>VLOOKUP(C576,'SKU Price List'!$A$2:$E$27,5,FALSE)</f>
        <v>927.36</v>
      </c>
      <c r="F576" s="17">
        <f t="shared" si="33"/>
        <v>9273.6</v>
      </c>
      <c r="G576">
        <f>VLOOKUP(C576,'SKU Price List'!$A$2:$E$27,3,0)</f>
        <v>883.19999999999993</v>
      </c>
      <c r="H576">
        <f t="shared" si="31"/>
        <v>8832</v>
      </c>
      <c r="I576" s="17">
        <f t="shared" si="32"/>
        <v>441.60000000000036</v>
      </c>
      <c r="J576">
        <v>15</v>
      </c>
      <c r="K576" s="51"/>
    </row>
    <row r="577" spans="1:11" x14ac:dyDescent="0.45">
      <c r="A577" s="2">
        <v>45303</v>
      </c>
      <c r="B577" t="s">
        <v>37</v>
      </c>
      <c r="C577" t="s">
        <v>17</v>
      </c>
      <c r="D577">
        <v>10</v>
      </c>
      <c r="E577" s="17">
        <f>VLOOKUP(C577,'SKU Price List'!$A$2:$E$27,5,FALSE)</f>
        <v>1236.48</v>
      </c>
      <c r="F577" s="17">
        <f t="shared" si="33"/>
        <v>12364.8</v>
      </c>
      <c r="G577">
        <f>VLOOKUP(C577,'SKU Price List'!$A$2:$E$27,3,0)</f>
        <v>1177.5999999999999</v>
      </c>
      <c r="H577">
        <f t="shared" si="31"/>
        <v>11776</v>
      </c>
      <c r="I577" s="17">
        <f t="shared" si="32"/>
        <v>588.79999999999927</v>
      </c>
      <c r="J577">
        <v>15</v>
      </c>
      <c r="K577" s="51"/>
    </row>
    <row r="578" spans="1:11" x14ac:dyDescent="0.45">
      <c r="A578" s="2">
        <v>45303</v>
      </c>
      <c r="B578" t="s">
        <v>37</v>
      </c>
      <c r="C578" t="s">
        <v>14</v>
      </c>
      <c r="D578">
        <v>15</v>
      </c>
      <c r="E578" s="17">
        <f>VLOOKUP(C578,'SKU Price List'!$A$2:$E$27,5,FALSE)</f>
        <v>927.36</v>
      </c>
      <c r="F578" s="17">
        <f t="shared" si="33"/>
        <v>13910.4</v>
      </c>
      <c r="G578">
        <f>VLOOKUP(C578,'SKU Price List'!$A$2:$E$27,3,0)</f>
        <v>883.19999999999993</v>
      </c>
      <c r="H578">
        <f t="shared" ref="H578:H641" si="34">G578*D578</f>
        <v>13247.999999999998</v>
      </c>
      <c r="I578" s="17">
        <f t="shared" ref="I578:I641" si="35">F578-H578</f>
        <v>662.40000000000146</v>
      </c>
      <c r="J578">
        <v>15</v>
      </c>
      <c r="K578" s="51"/>
    </row>
    <row r="579" spans="1:11" x14ac:dyDescent="0.45">
      <c r="A579" s="2">
        <v>45303</v>
      </c>
      <c r="B579" t="s">
        <v>37</v>
      </c>
      <c r="C579" t="s">
        <v>24</v>
      </c>
      <c r="D579">
        <v>5</v>
      </c>
      <c r="E579" s="17">
        <f>VLOOKUP(C579,'SKU Price List'!$A$2:$E$27,5,FALSE)</f>
        <v>614.87999999999988</v>
      </c>
      <c r="F579" s="17">
        <f t="shared" si="33"/>
        <v>3074.3999999999996</v>
      </c>
      <c r="G579">
        <f>VLOOKUP(C579,'SKU Price List'!$A$2:$E$27,3,0)</f>
        <v>585.59999999999991</v>
      </c>
      <c r="H579">
        <f t="shared" si="34"/>
        <v>2927.9999999999995</v>
      </c>
      <c r="I579" s="17">
        <f t="shared" si="35"/>
        <v>146.40000000000009</v>
      </c>
      <c r="J579">
        <v>15</v>
      </c>
      <c r="K579" s="51"/>
    </row>
    <row r="580" spans="1:11" x14ac:dyDescent="0.45">
      <c r="A580" s="2">
        <v>45304</v>
      </c>
      <c r="B580" t="s">
        <v>65</v>
      </c>
      <c r="C580" t="s">
        <v>14</v>
      </c>
      <c r="D580">
        <v>4</v>
      </c>
      <c r="E580" s="17">
        <f>VLOOKUP(C580,'SKU Price List'!$A$2:$E$27,5,FALSE)</f>
        <v>927.36</v>
      </c>
      <c r="F580" s="17">
        <f t="shared" si="33"/>
        <v>3709.44</v>
      </c>
      <c r="G580">
        <f>VLOOKUP(C580,'SKU Price List'!$A$2:$E$27,3,0)</f>
        <v>883.19999999999993</v>
      </c>
      <c r="H580">
        <f t="shared" si="34"/>
        <v>3532.7999999999997</v>
      </c>
      <c r="I580" s="17">
        <f t="shared" si="35"/>
        <v>176.64000000000033</v>
      </c>
      <c r="J580">
        <v>15</v>
      </c>
      <c r="K580" s="51"/>
    </row>
    <row r="581" spans="1:11" x14ac:dyDescent="0.45">
      <c r="A581" s="2">
        <v>45304</v>
      </c>
      <c r="B581" t="s">
        <v>65</v>
      </c>
      <c r="C581" t="s">
        <v>13</v>
      </c>
      <c r="D581">
        <v>4</v>
      </c>
      <c r="E581" s="17">
        <f>VLOOKUP(C581,'SKU Price List'!$A$2:$E$27,5,FALSE)</f>
        <v>695.52</v>
      </c>
      <c r="F581" s="17">
        <f t="shared" si="33"/>
        <v>2782.08</v>
      </c>
      <c r="G581">
        <f>VLOOKUP(C581,'SKU Price List'!$A$2:$E$27,3,0)</f>
        <v>662.4</v>
      </c>
      <c r="H581">
        <f t="shared" si="34"/>
        <v>2649.6</v>
      </c>
      <c r="I581" s="17">
        <f t="shared" si="35"/>
        <v>132.48000000000002</v>
      </c>
      <c r="J581">
        <v>15</v>
      </c>
      <c r="K581" s="51"/>
    </row>
    <row r="582" spans="1:11" x14ac:dyDescent="0.45">
      <c r="A582" s="2">
        <v>45304</v>
      </c>
      <c r="B582" t="s">
        <v>65</v>
      </c>
      <c r="C582" t="s">
        <v>17</v>
      </c>
      <c r="D582">
        <v>3</v>
      </c>
      <c r="E582" s="17">
        <f>VLOOKUP(C582,'SKU Price List'!$A$2:$E$27,5,FALSE)</f>
        <v>1236.48</v>
      </c>
      <c r="F582" s="17">
        <f t="shared" si="33"/>
        <v>3709.44</v>
      </c>
      <c r="G582">
        <f>VLOOKUP(C582,'SKU Price List'!$A$2:$E$27,3,0)</f>
        <v>1177.5999999999999</v>
      </c>
      <c r="H582">
        <f t="shared" si="34"/>
        <v>3532.7999999999997</v>
      </c>
      <c r="I582" s="17">
        <f t="shared" si="35"/>
        <v>176.64000000000033</v>
      </c>
      <c r="J582">
        <v>15</v>
      </c>
      <c r="K582" s="51"/>
    </row>
    <row r="583" spans="1:11" x14ac:dyDescent="0.45">
      <c r="A583" s="2">
        <v>45304</v>
      </c>
      <c r="B583" t="s">
        <v>65</v>
      </c>
      <c r="C583" t="s">
        <v>9</v>
      </c>
      <c r="D583">
        <v>5</v>
      </c>
      <c r="E583" s="17">
        <f>VLOOKUP(C583,'SKU Price List'!$A$2:$E$27,5,FALSE)</f>
        <v>756</v>
      </c>
      <c r="F583" s="17">
        <f t="shared" si="33"/>
        <v>3780</v>
      </c>
      <c r="G583">
        <f>VLOOKUP(C583,'SKU Price List'!$A$2:$E$27,3,0)</f>
        <v>720</v>
      </c>
      <c r="H583">
        <f t="shared" si="34"/>
        <v>3600</v>
      </c>
      <c r="I583" s="17">
        <f t="shared" si="35"/>
        <v>180</v>
      </c>
      <c r="J583">
        <v>15</v>
      </c>
      <c r="K583" s="51"/>
    </row>
    <row r="584" spans="1:11" x14ac:dyDescent="0.45">
      <c r="A584" s="2">
        <v>45304</v>
      </c>
      <c r="B584" t="s">
        <v>65</v>
      </c>
      <c r="C584" t="s">
        <v>8</v>
      </c>
      <c r="D584">
        <v>5</v>
      </c>
      <c r="E584" s="17">
        <f>VLOOKUP(C584,'SKU Price List'!$A$2:$E$27,5,FALSE)</f>
        <v>567</v>
      </c>
      <c r="F584" s="17">
        <f t="shared" si="33"/>
        <v>2835</v>
      </c>
      <c r="G584">
        <f>VLOOKUP(C584,'SKU Price List'!$A$2:$E$27,3,0)</f>
        <v>540</v>
      </c>
      <c r="H584">
        <f t="shared" si="34"/>
        <v>2700</v>
      </c>
      <c r="I584" s="17">
        <f t="shared" si="35"/>
        <v>135</v>
      </c>
      <c r="J584">
        <v>15</v>
      </c>
      <c r="K584" s="51"/>
    </row>
    <row r="585" spans="1:11" x14ac:dyDescent="0.45">
      <c r="A585" s="2">
        <v>45304</v>
      </c>
      <c r="B585" t="s">
        <v>65</v>
      </c>
      <c r="C585" t="s">
        <v>12</v>
      </c>
      <c r="D585">
        <v>3</v>
      </c>
      <c r="E585" s="17">
        <f>VLOOKUP(C585,'SKU Price List'!$A$2:$E$27,5,FALSE)</f>
        <v>1008</v>
      </c>
      <c r="F585" s="17">
        <f t="shared" si="33"/>
        <v>3024</v>
      </c>
      <c r="G585">
        <f>VLOOKUP(C585,'SKU Price List'!$A$2:$E$27,3,0)</f>
        <v>960</v>
      </c>
      <c r="H585">
        <f t="shared" si="34"/>
        <v>2880</v>
      </c>
      <c r="I585" s="17">
        <f t="shared" si="35"/>
        <v>144</v>
      </c>
      <c r="J585">
        <v>15</v>
      </c>
      <c r="K585" s="51"/>
    </row>
    <row r="586" spans="1:11" x14ac:dyDescent="0.45">
      <c r="A586" s="2">
        <v>45304</v>
      </c>
      <c r="B586" t="s">
        <v>65</v>
      </c>
      <c r="C586" t="s">
        <v>24</v>
      </c>
      <c r="D586">
        <v>5</v>
      </c>
      <c r="E586" s="17">
        <f>VLOOKUP(C586,'SKU Price List'!$A$2:$E$27,5,FALSE)</f>
        <v>614.87999999999988</v>
      </c>
      <c r="F586" s="17">
        <f t="shared" si="33"/>
        <v>3074.3999999999996</v>
      </c>
      <c r="G586">
        <f>VLOOKUP(C586,'SKU Price List'!$A$2:$E$27,3,0)</f>
        <v>585.59999999999991</v>
      </c>
      <c r="H586">
        <f t="shared" si="34"/>
        <v>2927.9999999999995</v>
      </c>
      <c r="I586" s="17">
        <f t="shared" si="35"/>
        <v>146.40000000000009</v>
      </c>
      <c r="J586">
        <v>15</v>
      </c>
      <c r="K586" s="51"/>
    </row>
    <row r="587" spans="1:11" x14ac:dyDescent="0.45">
      <c r="A587" s="2">
        <v>45304</v>
      </c>
      <c r="B587" t="s">
        <v>65</v>
      </c>
      <c r="C587" t="s">
        <v>23</v>
      </c>
      <c r="D587">
        <v>5</v>
      </c>
      <c r="E587" s="17">
        <f>VLOOKUP(C587,'SKU Price List'!$A$2:$E$27,5,FALSE)</f>
        <v>461.15999999999997</v>
      </c>
      <c r="F587" s="17">
        <f t="shared" si="33"/>
        <v>2305.7999999999997</v>
      </c>
      <c r="G587">
        <f>VLOOKUP(C587,'SKU Price List'!$A$2:$E$27,3,0)</f>
        <v>439.2</v>
      </c>
      <c r="H587">
        <f t="shared" si="34"/>
        <v>2196</v>
      </c>
      <c r="I587" s="17">
        <f t="shared" si="35"/>
        <v>109.79999999999973</v>
      </c>
      <c r="J587">
        <v>15</v>
      </c>
      <c r="K587" s="51"/>
    </row>
    <row r="588" spans="1:11" x14ac:dyDescent="0.45">
      <c r="A588" s="2">
        <v>45304</v>
      </c>
      <c r="B588" t="s">
        <v>65</v>
      </c>
      <c r="C588" t="s">
        <v>20</v>
      </c>
      <c r="D588">
        <v>6</v>
      </c>
      <c r="E588" s="17">
        <f>VLOOKUP(C588,'SKU Price List'!$A$2:$E$27,5,FALSE)</f>
        <v>1108.8000000000002</v>
      </c>
      <c r="F588" s="17">
        <f t="shared" si="33"/>
        <v>6652.8000000000011</v>
      </c>
      <c r="G588">
        <f>VLOOKUP(C588,'SKU Price List'!$A$2:$E$27,3,0)</f>
        <v>1056</v>
      </c>
      <c r="H588">
        <f t="shared" si="34"/>
        <v>6336</v>
      </c>
      <c r="I588" s="17">
        <f t="shared" si="35"/>
        <v>316.80000000000109</v>
      </c>
      <c r="J588">
        <v>15</v>
      </c>
      <c r="K588" s="51"/>
    </row>
    <row r="589" spans="1:11" x14ac:dyDescent="0.45">
      <c r="A589" s="2">
        <v>45304</v>
      </c>
      <c r="B589" t="s">
        <v>65</v>
      </c>
      <c r="C589" t="s">
        <v>19</v>
      </c>
      <c r="D589">
        <v>5</v>
      </c>
      <c r="E589" s="17">
        <f>VLOOKUP(C589,'SKU Price List'!$A$2:$E$27,5,FALSE)</f>
        <v>831.6</v>
      </c>
      <c r="F589" s="17">
        <f t="shared" si="33"/>
        <v>4158</v>
      </c>
      <c r="G589">
        <f>VLOOKUP(C589,'SKU Price List'!$A$2:$E$27,3,0)</f>
        <v>792</v>
      </c>
      <c r="H589">
        <f t="shared" si="34"/>
        <v>3960</v>
      </c>
      <c r="I589" s="17">
        <f t="shared" si="35"/>
        <v>198</v>
      </c>
      <c r="J589">
        <v>15</v>
      </c>
      <c r="K589" s="51"/>
    </row>
    <row r="590" spans="1:11" x14ac:dyDescent="0.45">
      <c r="A590" s="2">
        <v>45305</v>
      </c>
      <c r="B590" t="s">
        <v>33</v>
      </c>
      <c r="C590" t="s">
        <v>27</v>
      </c>
      <c r="D590">
        <v>2</v>
      </c>
      <c r="E590" s="17">
        <f>VLOOKUP(C590,'SKU Price List'!$A$2:$E$27,5,FALSE)</f>
        <v>819.83999999999992</v>
      </c>
      <c r="F590" s="17">
        <f t="shared" si="33"/>
        <v>1639.6799999999998</v>
      </c>
      <c r="G590">
        <f>VLOOKUP(C590,'SKU Price List'!$A$2:$E$27,3,0)</f>
        <v>780.8</v>
      </c>
      <c r="H590">
        <f t="shared" si="34"/>
        <v>1561.6</v>
      </c>
      <c r="I590" s="17">
        <f t="shared" si="35"/>
        <v>78.079999999999927</v>
      </c>
      <c r="J590">
        <v>15</v>
      </c>
      <c r="K590" s="51"/>
    </row>
    <row r="591" spans="1:11" x14ac:dyDescent="0.45">
      <c r="A591" s="2">
        <v>45305</v>
      </c>
      <c r="B591" t="s">
        <v>33</v>
      </c>
      <c r="C591" t="s">
        <v>23</v>
      </c>
      <c r="D591">
        <v>2</v>
      </c>
      <c r="E591" s="17">
        <f>VLOOKUP(C591,'SKU Price List'!$A$2:$E$27,5,FALSE)</f>
        <v>461.15999999999997</v>
      </c>
      <c r="F591" s="17">
        <f t="shared" si="33"/>
        <v>922.31999999999994</v>
      </c>
      <c r="G591">
        <f>VLOOKUP(C591,'SKU Price List'!$A$2:$E$27,3,0)</f>
        <v>439.2</v>
      </c>
      <c r="H591">
        <f t="shared" si="34"/>
        <v>878.4</v>
      </c>
      <c r="I591" s="17">
        <f t="shared" si="35"/>
        <v>43.919999999999959</v>
      </c>
      <c r="J591">
        <v>15</v>
      </c>
      <c r="K591" s="51"/>
    </row>
    <row r="592" spans="1:11" x14ac:dyDescent="0.45">
      <c r="A592" s="2">
        <v>45305</v>
      </c>
      <c r="B592" t="s">
        <v>33</v>
      </c>
      <c r="C592" t="s">
        <v>13</v>
      </c>
      <c r="D592">
        <v>1</v>
      </c>
      <c r="E592" s="17">
        <f>VLOOKUP(C592,'SKU Price List'!$A$2:$E$27,5,FALSE)</f>
        <v>695.52</v>
      </c>
      <c r="F592" s="17">
        <f t="shared" si="33"/>
        <v>695.52</v>
      </c>
      <c r="G592">
        <f>VLOOKUP(C592,'SKU Price List'!$A$2:$E$27,3,0)</f>
        <v>662.4</v>
      </c>
      <c r="H592">
        <f t="shared" si="34"/>
        <v>662.4</v>
      </c>
      <c r="I592" s="17">
        <f t="shared" si="35"/>
        <v>33.120000000000005</v>
      </c>
      <c r="J592">
        <v>15</v>
      </c>
      <c r="K592" s="51"/>
    </row>
    <row r="593" spans="1:11" x14ac:dyDescent="0.45">
      <c r="A593" s="2">
        <v>45305</v>
      </c>
      <c r="B593" t="s">
        <v>33</v>
      </c>
      <c r="C593" t="s">
        <v>17</v>
      </c>
      <c r="D593">
        <v>5</v>
      </c>
      <c r="E593" s="17">
        <f>VLOOKUP(C593,'SKU Price List'!$A$2:$E$27,5,FALSE)</f>
        <v>1236.48</v>
      </c>
      <c r="F593" s="17">
        <f t="shared" si="33"/>
        <v>6182.4</v>
      </c>
      <c r="G593">
        <f>VLOOKUP(C593,'SKU Price List'!$A$2:$E$27,3,0)</f>
        <v>1177.5999999999999</v>
      </c>
      <c r="H593">
        <f t="shared" si="34"/>
        <v>5888</v>
      </c>
      <c r="I593" s="17">
        <f t="shared" si="35"/>
        <v>294.39999999999964</v>
      </c>
      <c r="J593">
        <v>15</v>
      </c>
      <c r="K593" s="51"/>
    </row>
    <row r="594" spans="1:11" x14ac:dyDescent="0.45">
      <c r="A594" s="2">
        <v>45305</v>
      </c>
      <c r="B594" t="s">
        <v>33</v>
      </c>
      <c r="C594" t="s">
        <v>8</v>
      </c>
      <c r="D594">
        <v>3</v>
      </c>
      <c r="E594" s="17">
        <f>VLOOKUP(C594,'SKU Price List'!$A$2:$E$27,5,FALSE)</f>
        <v>567</v>
      </c>
      <c r="F594" s="17">
        <f t="shared" si="33"/>
        <v>1701</v>
      </c>
      <c r="G594">
        <f>VLOOKUP(C594,'SKU Price List'!$A$2:$E$27,3,0)</f>
        <v>540</v>
      </c>
      <c r="H594">
        <f t="shared" si="34"/>
        <v>1620</v>
      </c>
      <c r="I594" s="17">
        <f t="shared" si="35"/>
        <v>81</v>
      </c>
      <c r="J594">
        <v>15</v>
      </c>
      <c r="K594" s="51"/>
    </row>
    <row r="595" spans="1:11" x14ac:dyDescent="0.45">
      <c r="A595" s="2">
        <v>45305</v>
      </c>
      <c r="B595" t="s">
        <v>33</v>
      </c>
      <c r="C595" t="s">
        <v>3</v>
      </c>
      <c r="D595">
        <v>6</v>
      </c>
      <c r="E595" s="17">
        <f>VLOOKUP(C595,'SKU Price List'!$A$2:$E$27,5,FALSE)</f>
        <v>311.84999999999997</v>
      </c>
      <c r="F595" s="17">
        <f t="shared" si="33"/>
        <v>1871.1</v>
      </c>
      <c r="G595">
        <f>VLOOKUP(C595,'SKU Price List'!$A$2:$E$27,3,0)</f>
        <v>297</v>
      </c>
      <c r="H595">
        <f t="shared" si="34"/>
        <v>1782</v>
      </c>
      <c r="I595" s="17">
        <f t="shared" si="35"/>
        <v>89.099999999999909</v>
      </c>
      <c r="J595">
        <v>15</v>
      </c>
      <c r="K595" s="51"/>
    </row>
    <row r="596" spans="1:11" x14ac:dyDescent="0.45">
      <c r="A596" s="2">
        <v>45305</v>
      </c>
      <c r="B596" t="s">
        <v>44</v>
      </c>
      <c r="C596" t="s">
        <v>14</v>
      </c>
      <c r="D596">
        <v>3</v>
      </c>
      <c r="E596" s="17">
        <f>VLOOKUP(C596,'SKU Price List'!$A$2:$E$27,5,FALSE)</f>
        <v>927.36</v>
      </c>
      <c r="F596" s="17">
        <f t="shared" si="33"/>
        <v>2782.08</v>
      </c>
      <c r="G596">
        <f>VLOOKUP(C596,'SKU Price List'!$A$2:$E$27,3,0)</f>
        <v>883.19999999999993</v>
      </c>
      <c r="H596">
        <f t="shared" si="34"/>
        <v>2649.6</v>
      </c>
      <c r="I596" s="17">
        <f t="shared" si="35"/>
        <v>132.48000000000002</v>
      </c>
      <c r="J596">
        <v>15</v>
      </c>
      <c r="K596" s="51"/>
    </row>
    <row r="597" spans="1:11" x14ac:dyDescent="0.45">
      <c r="A597" s="2">
        <v>45305</v>
      </c>
      <c r="B597" t="s">
        <v>44</v>
      </c>
      <c r="C597" t="s">
        <v>12</v>
      </c>
      <c r="D597">
        <v>1</v>
      </c>
      <c r="E597" s="17">
        <f>VLOOKUP(C597,'SKU Price List'!$A$2:$E$27,5,FALSE)</f>
        <v>1008</v>
      </c>
      <c r="F597" s="17">
        <f t="shared" si="33"/>
        <v>1008</v>
      </c>
      <c r="G597">
        <f>VLOOKUP(C597,'SKU Price List'!$A$2:$E$27,3,0)</f>
        <v>960</v>
      </c>
      <c r="H597">
        <f t="shared" si="34"/>
        <v>960</v>
      </c>
      <c r="I597" s="17">
        <f t="shared" si="35"/>
        <v>48</v>
      </c>
      <c r="J597">
        <v>15</v>
      </c>
      <c r="K597" s="51"/>
    </row>
    <row r="598" spans="1:11" x14ac:dyDescent="0.45">
      <c r="A598" s="2">
        <v>45305</v>
      </c>
      <c r="B598" t="s">
        <v>44</v>
      </c>
      <c r="C598" t="s">
        <v>26</v>
      </c>
      <c r="D598">
        <v>1</v>
      </c>
      <c r="E598" s="17">
        <f>VLOOKUP(C598,'SKU Price List'!$A$2:$E$27,5,FALSE)</f>
        <v>717.3599999999999</v>
      </c>
      <c r="F598" s="17">
        <f t="shared" si="33"/>
        <v>717.3599999999999</v>
      </c>
      <c r="G598">
        <f>VLOOKUP(C598,'SKU Price List'!$A$2:$E$27,3,0)</f>
        <v>683.19999999999993</v>
      </c>
      <c r="H598">
        <f t="shared" si="34"/>
        <v>683.19999999999993</v>
      </c>
      <c r="I598" s="17">
        <f t="shared" si="35"/>
        <v>34.159999999999968</v>
      </c>
      <c r="J598">
        <v>15</v>
      </c>
      <c r="K598" s="51"/>
    </row>
    <row r="599" spans="1:11" x14ac:dyDescent="0.45">
      <c r="A599" s="2">
        <v>45306</v>
      </c>
      <c r="B599" t="s">
        <v>56</v>
      </c>
      <c r="C599" t="s">
        <v>12</v>
      </c>
      <c r="D599">
        <v>10</v>
      </c>
      <c r="E599" s="17">
        <f>VLOOKUP(C599,'SKU Price List'!$A$2:$E$27,5,FALSE)</f>
        <v>1008</v>
      </c>
      <c r="F599" s="17">
        <f t="shared" si="33"/>
        <v>10080</v>
      </c>
      <c r="G599">
        <f>VLOOKUP(C599,'SKU Price List'!$A$2:$E$27,3,0)</f>
        <v>960</v>
      </c>
      <c r="H599">
        <f t="shared" si="34"/>
        <v>9600</v>
      </c>
      <c r="I599" s="17">
        <f t="shared" si="35"/>
        <v>480</v>
      </c>
      <c r="J599">
        <v>16</v>
      </c>
      <c r="K599" s="51"/>
    </row>
    <row r="600" spans="1:11" x14ac:dyDescent="0.45">
      <c r="A600" s="2">
        <v>45306</v>
      </c>
      <c r="B600" t="s">
        <v>56</v>
      </c>
      <c r="C600" t="s">
        <v>10</v>
      </c>
      <c r="D600">
        <v>1</v>
      </c>
      <c r="E600" s="17">
        <f>VLOOKUP(C600,'SKU Price List'!$A$2:$E$27,5,FALSE)</f>
        <v>661.5</v>
      </c>
      <c r="F600" s="17">
        <f t="shared" si="33"/>
        <v>661.5</v>
      </c>
      <c r="G600">
        <f>VLOOKUP(C600,'SKU Price List'!$A$2:$E$27,3,0)</f>
        <v>630</v>
      </c>
      <c r="H600">
        <f t="shared" si="34"/>
        <v>630</v>
      </c>
      <c r="I600" s="17">
        <f t="shared" si="35"/>
        <v>31.5</v>
      </c>
      <c r="J600">
        <v>16</v>
      </c>
      <c r="K600" s="51"/>
    </row>
    <row r="601" spans="1:11" x14ac:dyDescent="0.45">
      <c r="A601" s="2">
        <v>45306</v>
      </c>
      <c r="B601" t="s">
        <v>47</v>
      </c>
      <c r="C601" t="s">
        <v>17</v>
      </c>
      <c r="D601">
        <v>14</v>
      </c>
      <c r="E601" s="17">
        <f>VLOOKUP(C601,'SKU Price List'!$A$2:$E$27,5,FALSE)</f>
        <v>1236.48</v>
      </c>
      <c r="F601" s="17">
        <f t="shared" si="33"/>
        <v>17310.72</v>
      </c>
      <c r="G601">
        <f>VLOOKUP(C601,'SKU Price List'!$A$2:$E$27,3,0)</f>
        <v>1177.5999999999999</v>
      </c>
      <c r="H601">
        <f t="shared" si="34"/>
        <v>16486.399999999998</v>
      </c>
      <c r="I601" s="17">
        <f t="shared" si="35"/>
        <v>824.32000000000335</v>
      </c>
      <c r="J601">
        <v>16</v>
      </c>
      <c r="K601" s="51"/>
    </row>
    <row r="602" spans="1:11" x14ac:dyDescent="0.45">
      <c r="A602" s="2">
        <v>45306</v>
      </c>
      <c r="B602" t="s">
        <v>47</v>
      </c>
      <c r="C602" t="s">
        <v>12</v>
      </c>
      <c r="D602">
        <v>5</v>
      </c>
      <c r="E602" s="17">
        <f>VLOOKUP(C602,'SKU Price List'!$A$2:$E$27,5,FALSE)</f>
        <v>1008</v>
      </c>
      <c r="F602" s="17">
        <f t="shared" si="33"/>
        <v>5040</v>
      </c>
      <c r="G602">
        <f>VLOOKUP(C602,'SKU Price List'!$A$2:$E$27,3,0)</f>
        <v>960</v>
      </c>
      <c r="H602">
        <f t="shared" si="34"/>
        <v>4800</v>
      </c>
      <c r="I602" s="17">
        <f t="shared" si="35"/>
        <v>240</v>
      </c>
      <c r="J602">
        <v>16</v>
      </c>
      <c r="K602" s="51"/>
    </row>
    <row r="603" spans="1:11" x14ac:dyDescent="0.45">
      <c r="A603" s="2">
        <v>45306</v>
      </c>
      <c r="B603" t="s">
        <v>47</v>
      </c>
      <c r="C603" t="s">
        <v>9</v>
      </c>
      <c r="D603">
        <v>10</v>
      </c>
      <c r="E603" s="17">
        <f>VLOOKUP(C603,'SKU Price List'!$A$2:$E$27,5,FALSE)</f>
        <v>756</v>
      </c>
      <c r="F603" s="17">
        <f t="shared" si="33"/>
        <v>7560</v>
      </c>
      <c r="G603">
        <f>VLOOKUP(C603,'SKU Price List'!$A$2:$E$27,3,0)</f>
        <v>720</v>
      </c>
      <c r="H603">
        <f t="shared" si="34"/>
        <v>7200</v>
      </c>
      <c r="I603" s="17">
        <f t="shared" si="35"/>
        <v>360</v>
      </c>
      <c r="J603">
        <v>16</v>
      </c>
      <c r="K603" s="51"/>
    </row>
    <row r="604" spans="1:11" x14ac:dyDescent="0.45">
      <c r="A604" s="2">
        <v>45306</v>
      </c>
      <c r="B604" t="s">
        <v>47</v>
      </c>
      <c r="C604" t="s">
        <v>26</v>
      </c>
      <c r="D604">
        <v>5</v>
      </c>
      <c r="E604" s="17">
        <f>VLOOKUP(C604,'SKU Price List'!$A$2:$E$27,5,FALSE)</f>
        <v>717.3599999999999</v>
      </c>
      <c r="F604" s="17">
        <f t="shared" si="33"/>
        <v>3586.7999999999993</v>
      </c>
      <c r="G604">
        <f>VLOOKUP(C604,'SKU Price List'!$A$2:$E$27,3,0)</f>
        <v>683.19999999999993</v>
      </c>
      <c r="H604">
        <f t="shared" si="34"/>
        <v>3415.9999999999995</v>
      </c>
      <c r="I604" s="17">
        <f t="shared" si="35"/>
        <v>170.79999999999973</v>
      </c>
      <c r="J604">
        <v>16</v>
      </c>
      <c r="K604" s="51"/>
    </row>
    <row r="605" spans="1:11" x14ac:dyDescent="0.45">
      <c r="A605" s="2">
        <v>45307</v>
      </c>
      <c r="B605" t="s">
        <v>57</v>
      </c>
      <c r="C605" t="s">
        <v>17</v>
      </c>
      <c r="D605">
        <v>20</v>
      </c>
      <c r="E605" s="17">
        <f>VLOOKUP(C605,'SKU Price List'!$A$2:$E$27,5,FALSE)</f>
        <v>1236.48</v>
      </c>
      <c r="F605" s="17">
        <f t="shared" si="33"/>
        <v>24729.599999999999</v>
      </c>
      <c r="G605">
        <f>VLOOKUP(C605,'SKU Price List'!$A$2:$E$27,3,0)</f>
        <v>1177.5999999999999</v>
      </c>
      <c r="H605">
        <f t="shared" si="34"/>
        <v>23552</v>
      </c>
      <c r="I605" s="17">
        <f t="shared" si="35"/>
        <v>1177.5999999999985</v>
      </c>
      <c r="J605">
        <v>16</v>
      </c>
      <c r="K605" s="51"/>
    </row>
    <row r="606" spans="1:11" x14ac:dyDescent="0.45">
      <c r="A606" s="2">
        <v>45307</v>
      </c>
      <c r="B606" t="s">
        <v>57</v>
      </c>
      <c r="C606" t="s">
        <v>27</v>
      </c>
      <c r="D606">
        <v>13</v>
      </c>
      <c r="E606" s="17">
        <f>VLOOKUP(C606,'SKU Price List'!$A$2:$E$27,5,FALSE)</f>
        <v>819.83999999999992</v>
      </c>
      <c r="F606" s="17">
        <f t="shared" si="33"/>
        <v>10657.919999999998</v>
      </c>
      <c r="G606">
        <f>VLOOKUP(C606,'SKU Price List'!$A$2:$E$27,3,0)</f>
        <v>780.8</v>
      </c>
      <c r="H606">
        <f t="shared" si="34"/>
        <v>10150.4</v>
      </c>
      <c r="I606" s="17">
        <f t="shared" si="35"/>
        <v>507.51999999999862</v>
      </c>
      <c r="J606">
        <v>16</v>
      </c>
      <c r="K606" s="51"/>
    </row>
    <row r="607" spans="1:11" x14ac:dyDescent="0.45">
      <c r="A607" s="2">
        <v>45307</v>
      </c>
      <c r="B607" t="s">
        <v>37</v>
      </c>
      <c r="C607" t="s">
        <v>14</v>
      </c>
      <c r="D607">
        <v>5</v>
      </c>
      <c r="E607" s="17">
        <f>VLOOKUP(C607,'SKU Price List'!$A$2:$E$27,5,FALSE)</f>
        <v>927.36</v>
      </c>
      <c r="F607" s="17">
        <f t="shared" si="33"/>
        <v>4636.8</v>
      </c>
      <c r="G607">
        <f>VLOOKUP(C607,'SKU Price List'!$A$2:$E$27,3,0)</f>
        <v>883.19999999999993</v>
      </c>
      <c r="H607">
        <f t="shared" si="34"/>
        <v>4416</v>
      </c>
      <c r="I607" s="17">
        <f t="shared" si="35"/>
        <v>220.80000000000018</v>
      </c>
      <c r="J607">
        <v>16</v>
      </c>
      <c r="K607" s="51"/>
    </row>
    <row r="608" spans="1:11" x14ac:dyDescent="0.45">
      <c r="A608" s="2">
        <v>45307</v>
      </c>
      <c r="B608" t="s">
        <v>37</v>
      </c>
      <c r="C608" t="s">
        <v>17</v>
      </c>
      <c r="D608">
        <v>10</v>
      </c>
      <c r="E608" s="17">
        <f>VLOOKUP(C608,'SKU Price List'!$A$2:$E$27,5,FALSE)</f>
        <v>1236.48</v>
      </c>
      <c r="F608" s="17">
        <f t="shared" si="33"/>
        <v>12364.8</v>
      </c>
      <c r="G608">
        <f>VLOOKUP(C608,'SKU Price List'!$A$2:$E$27,3,0)</f>
        <v>1177.5999999999999</v>
      </c>
      <c r="H608">
        <f t="shared" si="34"/>
        <v>11776</v>
      </c>
      <c r="I608" s="17">
        <f t="shared" si="35"/>
        <v>588.79999999999927</v>
      </c>
      <c r="J608">
        <v>16</v>
      </c>
      <c r="K608" s="51"/>
    </row>
    <row r="609" spans="1:11" x14ac:dyDescent="0.45">
      <c r="A609" s="2">
        <v>45307</v>
      </c>
      <c r="B609" t="s">
        <v>37</v>
      </c>
      <c r="C609" t="s">
        <v>27</v>
      </c>
      <c r="D609">
        <v>5</v>
      </c>
      <c r="E609" s="17">
        <f>VLOOKUP(C609,'SKU Price List'!$A$2:$E$27,5,FALSE)</f>
        <v>819.83999999999992</v>
      </c>
      <c r="F609" s="17">
        <f t="shared" si="33"/>
        <v>4099.2</v>
      </c>
      <c r="G609">
        <f>VLOOKUP(C609,'SKU Price List'!$A$2:$E$27,3,0)</f>
        <v>780.8</v>
      </c>
      <c r="H609">
        <f t="shared" si="34"/>
        <v>3904</v>
      </c>
      <c r="I609" s="17">
        <f t="shared" si="35"/>
        <v>195.19999999999982</v>
      </c>
      <c r="J609">
        <v>16</v>
      </c>
      <c r="K609" s="51"/>
    </row>
    <row r="610" spans="1:11" x14ac:dyDescent="0.45">
      <c r="A610" s="2">
        <v>45308</v>
      </c>
      <c r="B610" t="s">
        <v>46</v>
      </c>
      <c r="C610" t="s">
        <v>14</v>
      </c>
      <c r="D610">
        <v>2</v>
      </c>
      <c r="E610" s="17">
        <f>VLOOKUP(C610,'SKU Price List'!$A$2:$E$27,5,FALSE)</f>
        <v>927.36</v>
      </c>
      <c r="F610" s="17">
        <f t="shared" si="33"/>
        <v>1854.72</v>
      </c>
      <c r="G610">
        <f>VLOOKUP(C610,'SKU Price List'!$A$2:$E$27,3,0)</f>
        <v>883.19999999999993</v>
      </c>
      <c r="H610">
        <f t="shared" si="34"/>
        <v>1766.3999999999999</v>
      </c>
      <c r="I610" s="17">
        <f t="shared" si="35"/>
        <v>88.320000000000164</v>
      </c>
      <c r="J610">
        <v>16</v>
      </c>
      <c r="K610" s="51"/>
    </row>
    <row r="611" spans="1:11" x14ac:dyDescent="0.45">
      <c r="A611" s="2">
        <v>45308</v>
      </c>
      <c r="B611" t="s">
        <v>46</v>
      </c>
      <c r="C611" t="s">
        <v>13</v>
      </c>
      <c r="D611">
        <v>10</v>
      </c>
      <c r="E611" s="17">
        <f>VLOOKUP(C611,'SKU Price List'!$A$2:$E$27,5,FALSE)</f>
        <v>695.52</v>
      </c>
      <c r="F611" s="17">
        <f t="shared" si="33"/>
        <v>6955.2</v>
      </c>
      <c r="G611">
        <f>VLOOKUP(C611,'SKU Price List'!$A$2:$E$27,3,0)</f>
        <v>662.4</v>
      </c>
      <c r="H611">
        <f t="shared" si="34"/>
        <v>6624</v>
      </c>
      <c r="I611" s="17">
        <f t="shared" si="35"/>
        <v>331.19999999999982</v>
      </c>
      <c r="J611">
        <v>16</v>
      </c>
      <c r="K611" s="51"/>
    </row>
    <row r="612" spans="1:11" x14ac:dyDescent="0.45">
      <c r="A612" s="2">
        <v>45308</v>
      </c>
      <c r="B612" t="s">
        <v>46</v>
      </c>
      <c r="C612" t="s">
        <v>9</v>
      </c>
      <c r="D612">
        <v>5</v>
      </c>
      <c r="E612" s="17">
        <f>VLOOKUP(C612,'SKU Price List'!$A$2:$E$27,5,FALSE)</f>
        <v>756</v>
      </c>
      <c r="F612" s="17">
        <f t="shared" si="33"/>
        <v>3780</v>
      </c>
      <c r="G612">
        <f>VLOOKUP(C612,'SKU Price List'!$A$2:$E$27,3,0)</f>
        <v>720</v>
      </c>
      <c r="H612">
        <f t="shared" si="34"/>
        <v>3600</v>
      </c>
      <c r="I612" s="17">
        <f t="shared" si="35"/>
        <v>180</v>
      </c>
      <c r="J612">
        <v>16</v>
      </c>
      <c r="K612" s="51"/>
    </row>
    <row r="613" spans="1:11" x14ac:dyDescent="0.45">
      <c r="A613" s="2">
        <v>45308</v>
      </c>
      <c r="B613" t="s">
        <v>46</v>
      </c>
      <c r="C613" t="s">
        <v>8</v>
      </c>
      <c r="D613">
        <v>14</v>
      </c>
      <c r="E613" s="17">
        <f>VLOOKUP(C613,'SKU Price List'!$A$2:$E$27,5,FALSE)</f>
        <v>567</v>
      </c>
      <c r="F613" s="17">
        <f t="shared" si="33"/>
        <v>7938</v>
      </c>
      <c r="G613">
        <f>VLOOKUP(C613,'SKU Price List'!$A$2:$E$27,3,0)</f>
        <v>540</v>
      </c>
      <c r="H613">
        <f t="shared" si="34"/>
        <v>7560</v>
      </c>
      <c r="I613" s="17">
        <f t="shared" si="35"/>
        <v>378</v>
      </c>
      <c r="J613">
        <v>16</v>
      </c>
      <c r="K613" s="51"/>
    </row>
    <row r="614" spans="1:11" x14ac:dyDescent="0.45">
      <c r="A614" s="2">
        <v>45308</v>
      </c>
      <c r="B614" t="s">
        <v>46</v>
      </c>
      <c r="C614" t="s">
        <v>10</v>
      </c>
      <c r="D614">
        <v>4</v>
      </c>
      <c r="E614" s="17">
        <f>VLOOKUP(C614,'SKU Price List'!$A$2:$E$27,5,FALSE)</f>
        <v>661.5</v>
      </c>
      <c r="F614" s="17">
        <f t="shared" si="33"/>
        <v>2646</v>
      </c>
      <c r="G614">
        <f>VLOOKUP(C614,'SKU Price List'!$A$2:$E$27,3,0)</f>
        <v>630</v>
      </c>
      <c r="H614">
        <f t="shared" si="34"/>
        <v>2520</v>
      </c>
      <c r="I614" s="17">
        <f t="shared" si="35"/>
        <v>126</v>
      </c>
      <c r="J614">
        <v>16</v>
      </c>
      <c r="K614" s="51"/>
    </row>
    <row r="615" spans="1:11" x14ac:dyDescent="0.45">
      <c r="A615" s="2">
        <v>45308</v>
      </c>
      <c r="B615" t="s">
        <v>46</v>
      </c>
      <c r="C615" t="s">
        <v>11</v>
      </c>
      <c r="D615">
        <v>2</v>
      </c>
      <c r="E615" s="17">
        <f>VLOOKUP(C615,'SKU Price List'!$A$2:$E$27,5,FALSE)</f>
        <v>882</v>
      </c>
      <c r="F615" s="17">
        <f t="shared" si="33"/>
        <v>1764</v>
      </c>
      <c r="G615">
        <f>VLOOKUP(C615,'SKU Price List'!$A$2:$E$27,3,0)</f>
        <v>840</v>
      </c>
      <c r="H615">
        <f t="shared" si="34"/>
        <v>1680</v>
      </c>
      <c r="I615" s="17">
        <f t="shared" si="35"/>
        <v>84</v>
      </c>
      <c r="J615">
        <v>16</v>
      </c>
      <c r="K615" s="51"/>
    </row>
    <row r="616" spans="1:11" x14ac:dyDescent="0.45">
      <c r="A616" s="2">
        <v>45308</v>
      </c>
      <c r="B616" t="s">
        <v>46</v>
      </c>
      <c r="C616" t="s">
        <v>24</v>
      </c>
      <c r="D616">
        <v>10</v>
      </c>
      <c r="E616" s="17">
        <f>VLOOKUP(C616,'SKU Price List'!$A$2:$E$27,5,FALSE)</f>
        <v>614.87999999999988</v>
      </c>
      <c r="F616" s="17">
        <f t="shared" si="33"/>
        <v>6148.7999999999993</v>
      </c>
      <c r="G616">
        <f>VLOOKUP(C616,'SKU Price List'!$A$2:$E$27,3,0)</f>
        <v>585.59999999999991</v>
      </c>
      <c r="H616">
        <f t="shared" si="34"/>
        <v>5855.9999999999991</v>
      </c>
      <c r="I616" s="17">
        <f t="shared" si="35"/>
        <v>292.80000000000018</v>
      </c>
      <c r="J616">
        <v>16</v>
      </c>
      <c r="K616" s="51"/>
    </row>
    <row r="617" spans="1:11" x14ac:dyDescent="0.45">
      <c r="A617" s="2">
        <v>45308</v>
      </c>
      <c r="B617" t="s">
        <v>46</v>
      </c>
      <c r="C617" t="s">
        <v>23</v>
      </c>
      <c r="D617">
        <v>20</v>
      </c>
      <c r="E617" s="17">
        <f>VLOOKUP(C617,'SKU Price List'!$A$2:$E$27,5,FALSE)</f>
        <v>461.15999999999997</v>
      </c>
      <c r="F617" s="17">
        <f t="shared" si="33"/>
        <v>9223.1999999999989</v>
      </c>
      <c r="G617">
        <f>VLOOKUP(C617,'SKU Price List'!$A$2:$E$27,3,0)</f>
        <v>439.2</v>
      </c>
      <c r="H617">
        <f t="shared" si="34"/>
        <v>8784</v>
      </c>
      <c r="I617" s="17">
        <f t="shared" si="35"/>
        <v>439.19999999999891</v>
      </c>
      <c r="J617">
        <v>16</v>
      </c>
      <c r="K617" s="51"/>
    </row>
    <row r="618" spans="1:11" x14ac:dyDescent="0.45">
      <c r="A618" s="2">
        <v>45308</v>
      </c>
      <c r="B618" t="s">
        <v>46</v>
      </c>
      <c r="C618" t="s">
        <v>25</v>
      </c>
      <c r="D618">
        <v>4</v>
      </c>
      <c r="E618" s="17">
        <f>VLOOKUP(C618,'SKU Price List'!$A$2:$E$27,5,FALSE)</f>
        <v>538.02</v>
      </c>
      <c r="F618" s="17">
        <f t="shared" ref="F618:F681" si="36">E618*D618</f>
        <v>2152.08</v>
      </c>
      <c r="G618">
        <f>VLOOKUP(C618,'SKU Price List'!$A$2:$E$27,3,0)</f>
        <v>512.4</v>
      </c>
      <c r="H618">
        <f t="shared" si="34"/>
        <v>2049.6</v>
      </c>
      <c r="I618" s="17">
        <f t="shared" si="35"/>
        <v>102.48000000000002</v>
      </c>
      <c r="J618">
        <v>16</v>
      </c>
      <c r="K618" s="51"/>
    </row>
    <row r="619" spans="1:11" x14ac:dyDescent="0.45">
      <c r="A619" s="2">
        <v>45309</v>
      </c>
      <c r="B619" t="s">
        <v>49</v>
      </c>
      <c r="C619" t="s">
        <v>14</v>
      </c>
      <c r="D619">
        <v>2</v>
      </c>
      <c r="E619" s="17">
        <f>VLOOKUP(C619,'SKU Price List'!$A$2:$E$27,5,FALSE)</f>
        <v>927.36</v>
      </c>
      <c r="F619" s="17">
        <f t="shared" si="36"/>
        <v>1854.72</v>
      </c>
      <c r="G619">
        <f>VLOOKUP(C619,'SKU Price List'!$A$2:$E$27,3,0)</f>
        <v>883.19999999999993</v>
      </c>
      <c r="H619">
        <f t="shared" si="34"/>
        <v>1766.3999999999999</v>
      </c>
      <c r="I619" s="17">
        <f t="shared" si="35"/>
        <v>88.320000000000164</v>
      </c>
      <c r="J619">
        <v>16</v>
      </c>
      <c r="K619" s="51"/>
    </row>
    <row r="620" spans="1:11" x14ac:dyDescent="0.45">
      <c r="A620" s="2">
        <v>45309</v>
      </c>
      <c r="B620" t="s">
        <v>49</v>
      </c>
      <c r="C620" t="s">
        <v>13</v>
      </c>
      <c r="D620">
        <v>2</v>
      </c>
      <c r="E620" s="17">
        <f>VLOOKUP(C620,'SKU Price List'!$A$2:$E$27,5,FALSE)</f>
        <v>695.52</v>
      </c>
      <c r="F620" s="17">
        <f t="shared" si="36"/>
        <v>1391.04</v>
      </c>
      <c r="G620">
        <f>VLOOKUP(C620,'SKU Price List'!$A$2:$E$27,3,0)</f>
        <v>662.4</v>
      </c>
      <c r="H620">
        <f t="shared" si="34"/>
        <v>1324.8</v>
      </c>
      <c r="I620" s="17">
        <f t="shared" si="35"/>
        <v>66.240000000000009</v>
      </c>
      <c r="J620">
        <v>16</v>
      </c>
      <c r="K620" s="51"/>
    </row>
    <row r="621" spans="1:11" x14ac:dyDescent="0.45">
      <c r="A621" s="2">
        <v>45309</v>
      </c>
      <c r="B621" t="s">
        <v>49</v>
      </c>
      <c r="C621" t="s">
        <v>20</v>
      </c>
      <c r="D621">
        <v>1</v>
      </c>
      <c r="E621" s="17">
        <f>VLOOKUP(C621,'SKU Price List'!$A$2:$E$27,5,FALSE)</f>
        <v>1108.8000000000002</v>
      </c>
      <c r="F621" s="17">
        <f t="shared" si="36"/>
        <v>1108.8000000000002</v>
      </c>
      <c r="G621">
        <f>VLOOKUP(C621,'SKU Price List'!$A$2:$E$27,3,0)</f>
        <v>1056</v>
      </c>
      <c r="H621">
        <f t="shared" si="34"/>
        <v>1056</v>
      </c>
      <c r="I621" s="17">
        <f t="shared" si="35"/>
        <v>52.800000000000182</v>
      </c>
      <c r="J621">
        <v>16</v>
      </c>
      <c r="K621" s="51"/>
    </row>
    <row r="622" spans="1:11" x14ac:dyDescent="0.45">
      <c r="A622" s="2">
        <v>45309</v>
      </c>
      <c r="B622" t="s">
        <v>49</v>
      </c>
      <c r="C622" t="s">
        <v>19</v>
      </c>
      <c r="D622">
        <v>1</v>
      </c>
      <c r="E622" s="17">
        <f>VLOOKUP(C622,'SKU Price List'!$A$2:$E$27,5,FALSE)</f>
        <v>831.6</v>
      </c>
      <c r="F622" s="17">
        <f t="shared" si="36"/>
        <v>831.6</v>
      </c>
      <c r="G622">
        <f>VLOOKUP(C622,'SKU Price List'!$A$2:$E$27,3,0)</f>
        <v>792</v>
      </c>
      <c r="H622">
        <f t="shared" si="34"/>
        <v>792</v>
      </c>
      <c r="I622" s="17">
        <f t="shared" si="35"/>
        <v>39.600000000000023</v>
      </c>
      <c r="J622">
        <v>16</v>
      </c>
      <c r="K622" s="51"/>
    </row>
    <row r="623" spans="1:11" x14ac:dyDescent="0.45">
      <c r="A623" s="2">
        <v>45309</v>
      </c>
      <c r="B623" t="s">
        <v>49</v>
      </c>
      <c r="C623" t="s">
        <v>9</v>
      </c>
      <c r="D623">
        <v>3</v>
      </c>
      <c r="E623" s="17">
        <f>VLOOKUP(C623,'SKU Price List'!$A$2:$E$27,5,FALSE)</f>
        <v>756</v>
      </c>
      <c r="F623" s="17">
        <f t="shared" si="36"/>
        <v>2268</v>
      </c>
      <c r="G623">
        <f>VLOOKUP(C623,'SKU Price List'!$A$2:$E$27,3,0)</f>
        <v>720</v>
      </c>
      <c r="H623">
        <f t="shared" si="34"/>
        <v>2160</v>
      </c>
      <c r="I623" s="17">
        <f t="shared" si="35"/>
        <v>108</v>
      </c>
      <c r="J623">
        <v>16</v>
      </c>
      <c r="K623" s="51"/>
    </row>
    <row r="624" spans="1:11" x14ac:dyDescent="0.45">
      <c r="A624" s="2">
        <v>45309</v>
      </c>
      <c r="B624" t="s">
        <v>49</v>
      </c>
      <c r="C624" t="s">
        <v>8</v>
      </c>
      <c r="D624">
        <v>3</v>
      </c>
      <c r="E624" s="17">
        <f>VLOOKUP(C624,'SKU Price List'!$A$2:$E$27,5,FALSE)</f>
        <v>567</v>
      </c>
      <c r="F624" s="17">
        <f t="shared" si="36"/>
        <v>1701</v>
      </c>
      <c r="G624">
        <f>VLOOKUP(C624,'SKU Price List'!$A$2:$E$27,3,0)</f>
        <v>540</v>
      </c>
      <c r="H624">
        <f t="shared" si="34"/>
        <v>1620</v>
      </c>
      <c r="I624" s="17">
        <f t="shared" si="35"/>
        <v>81</v>
      </c>
      <c r="J624">
        <v>16</v>
      </c>
      <c r="K624" s="51"/>
    </row>
    <row r="625" spans="1:11" x14ac:dyDescent="0.45">
      <c r="A625" s="2">
        <v>45309</v>
      </c>
      <c r="B625" t="s">
        <v>49</v>
      </c>
      <c r="C625" t="s">
        <v>23</v>
      </c>
      <c r="D625">
        <v>2</v>
      </c>
      <c r="E625" s="17">
        <f>VLOOKUP(C625,'SKU Price List'!$A$2:$E$27,5,FALSE)</f>
        <v>461.15999999999997</v>
      </c>
      <c r="F625" s="17">
        <f t="shared" si="36"/>
        <v>922.31999999999994</v>
      </c>
      <c r="G625">
        <f>VLOOKUP(C625,'SKU Price List'!$A$2:$E$27,3,0)</f>
        <v>439.2</v>
      </c>
      <c r="H625">
        <f t="shared" si="34"/>
        <v>878.4</v>
      </c>
      <c r="I625" s="17">
        <f t="shared" si="35"/>
        <v>43.919999999999959</v>
      </c>
      <c r="J625">
        <v>16</v>
      </c>
      <c r="K625" s="51"/>
    </row>
    <row r="626" spans="1:11" x14ac:dyDescent="0.45">
      <c r="A626" s="2">
        <v>45309</v>
      </c>
      <c r="B626" t="s">
        <v>49</v>
      </c>
      <c r="C626" t="s">
        <v>23</v>
      </c>
      <c r="D626">
        <v>1</v>
      </c>
      <c r="E626" s="17">
        <f>VLOOKUP(C626,'SKU Price List'!$A$2:$E$27,5,FALSE)</f>
        <v>461.15999999999997</v>
      </c>
      <c r="F626" s="17">
        <f t="shared" si="36"/>
        <v>461.15999999999997</v>
      </c>
      <c r="G626">
        <f>VLOOKUP(C626,'SKU Price List'!$A$2:$E$27,3,0)</f>
        <v>439.2</v>
      </c>
      <c r="H626">
        <f t="shared" si="34"/>
        <v>439.2</v>
      </c>
      <c r="I626" s="17">
        <f t="shared" si="35"/>
        <v>21.95999999999998</v>
      </c>
      <c r="J626">
        <v>16</v>
      </c>
      <c r="K626" s="51"/>
    </row>
    <row r="627" spans="1:11" x14ac:dyDescent="0.45">
      <c r="A627" s="2">
        <v>45310</v>
      </c>
      <c r="B627" t="s">
        <v>64</v>
      </c>
      <c r="C627" t="s">
        <v>14</v>
      </c>
      <c r="D627">
        <v>15</v>
      </c>
      <c r="E627" s="17">
        <f>VLOOKUP(C627,'SKU Price List'!$A$2:$E$27,5,FALSE)</f>
        <v>927.36</v>
      </c>
      <c r="F627" s="17">
        <f t="shared" si="36"/>
        <v>13910.4</v>
      </c>
      <c r="G627">
        <f>VLOOKUP(C627,'SKU Price List'!$A$2:$E$27,3,0)</f>
        <v>883.19999999999993</v>
      </c>
      <c r="H627">
        <f t="shared" si="34"/>
        <v>13247.999999999998</v>
      </c>
      <c r="I627" s="17">
        <f t="shared" si="35"/>
        <v>662.40000000000146</v>
      </c>
      <c r="J627">
        <v>16</v>
      </c>
      <c r="K627" s="51"/>
    </row>
    <row r="628" spans="1:11" x14ac:dyDescent="0.45">
      <c r="A628" s="2">
        <v>45310</v>
      </c>
      <c r="B628" t="s">
        <v>64</v>
      </c>
      <c r="C628" t="s">
        <v>13</v>
      </c>
      <c r="D628">
        <v>10</v>
      </c>
      <c r="E628" s="17">
        <f>VLOOKUP(C628,'SKU Price List'!$A$2:$E$27,5,FALSE)</f>
        <v>695.52</v>
      </c>
      <c r="F628" s="17">
        <f t="shared" si="36"/>
        <v>6955.2</v>
      </c>
      <c r="G628">
        <f>VLOOKUP(C628,'SKU Price List'!$A$2:$E$27,3,0)</f>
        <v>662.4</v>
      </c>
      <c r="H628">
        <f t="shared" si="34"/>
        <v>6624</v>
      </c>
      <c r="I628" s="17">
        <f t="shared" si="35"/>
        <v>331.19999999999982</v>
      </c>
      <c r="J628">
        <v>16</v>
      </c>
      <c r="K628" s="51"/>
    </row>
    <row r="629" spans="1:11" x14ac:dyDescent="0.45">
      <c r="A629" s="2">
        <v>45310</v>
      </c>
      <c r="B629" t="s">
        <v>64</v>
      </c>
      <c r="C629" t="s">
        <v>9</v>
      </c>
      <c r="D629">
        <v>15</v>
      </c>
      <c r="E629" s="17">
        <f>VLOOKUP(C629,'SKU Price List'!$A$2:$E$27,5,FALSE)</f>
        <v>756</v>
      </c>
      <c r="F629" s="17">
        <f t="shared" si="36"/>
        <v>11340</v>
      </c>
      <c r="G629">
        <f>VLOOKUP(C629,'SKU Price List'!$A$2:$E$27,3,0)</f>
        <v>720</v>
      </c>
      <c r="H629">
        <f t="shared" si="34"/>
        <v>10800</v>
      </c>
      <c r="I629" s="17">
        <f t="shared" si="35"/>
        <v>540</v>
      </c>
      <c r="J629">
        <v>16</v>
      </c>
      <c r="K629" s="51"/>
    </row>
    <row r="630" spans="1:11" x14ac:dyDescent="0.45">
      <c r="A630" s="2">
        <v>45310</v>
      </c>
      <c r="B630" t="s">
        <v>64</v>
      </c>
      <c r="C630" t="s">
        <v>8</v>
      </c>
      <c r="D630">
        <v>5</v>
      </c>
      <c r="E630" s="17">
        <f>VLOOKUP(C630,'SKU Price List'!$A$2:$E$27,5,FALSE)</f>
        <v>567</v>
      </c>
      <c r="F630" s="17">
        <f t="shared" si="36"/>
        <v>2835</v>
      </c>
      <c r="G630">
        <f>VLOOKUP(C630,'SKU Price List'!$A$2:$E$27,3,0)</f>
        <v>540</v>
      </c>
      <c r="H630">
        <f t="shared" si="34"/>
        <v>2700</v>
      </c>
      <c r="I630" s="17">
        <f t="shared" si="35"/>
        <v>135</v>
      </c>
      <c r="J630">
        <v>16</v>
      </c>
      <c r="K630" s="51"/>
    </row>
    <row r="631" spans="1:11" x14ac:dyDescent="0.45">
      <c r="A631" s="2">
        <v>45310</v>
      </c>
      <c r="B631" t="s">
        <v>64</v>
      </c>
      <c r="C631" t="s">
        <v>17</v>
      </c>
      <c r="D631">
        <v>5</v>
      </c>
      <c r="E631" s="17">
        <f>VLOOKUP(C631,'SKU Price List'!$A$2:$E$27,5,FALSE)</f>
        <v>1236.48</v>
      </c>
      <c r="F631" s="17">
        <f t="shared" si="36"/>
        <v>6182.4</v>
      </c>
      <c r="G631">
        <f>VLOOKUP(C631,'SKU Price List'!$A$2:$E$27,3,0)</f>
        <v>1177.5999999999999</v>
      </c>
      <c r="H631">
        <f t="shared" si="34"/>
        <v>5888</v>
      </c>
      <c r="I631" s="17">
        <f t="shared" si="35"/>
        <v>294.39999999999964</v>
      </c>
      <c r="J631">
        <v>16</v>
      </c>
      <c r="K631" s="51"/>
    </row>
    <row r="632" spans="1:11" x14ac:dyDescent="0.45">
      <c r="A632" s="2">
        <v>45310</v>
      </c>
      <c r="B632" t="s">
        <v>33</v>
      </c>
      <c r="C632" t="s">
        <v>14</v>
      </c>
      <c r="D632">
        <v>10</v>
      </c>
      <c r="E632" s="17">
        <f>VLOOKUP(C632,'SKU Price List'!$A$2:$E$27,5,FALSE)</f>
        <v>927.36</v>
      </c>
      <c r="F632" s="17">
        <f t="shared" si="36"/>
        <v>9273.6</v>
      </c>
      <c r="G632">
        <f>VLOOKUP(C632,'SKU Price List'!$A$2:$E$27,3,0)</f>
        <v>883.19999999999993</v>
      </c>
      <c r="H632">
        <f t="shared" si="34"/>
        <v>8832</v>
      </c>
      <c r="I632" s="17">
        <f t="shared" si="35"/>
        <v>441.60000000000036</v>
      </c>
      <c r="J632">
        <v>16</v>
      </c>
      <c r="K632" s="51"/>
    </row>
    <row r="633" spans="1:11" x14ac:dyDescent="0.45">
      <c r="A633" s="2">
        <v>45310</v>
      </c>
      <c r="B633" t="s">
        <v>33</v>
      </c>
      <c r="C633" t="s">
        <v>13</v>
      </c>
      <c r="D633">
        <v>8</v>
      </c>
      <c r="E633" s="17">
        <f>VLOOKUP(C633,'SKU Price List'!$A$2:$E$27,5,FALSE)</f>
        <v>695.52</v>
      </c>
      <c r="F633" s="17">
        <f t="shared" si="36"/>
        <v>5564.16</v>
      </c>
      <c r="G633">
        <f>VLOOKUP(C633,'SKU Price List'!$A$2:$E$27,3,0)</f>
        <v>662.4</v>
      </c>
      <c r="H633">
        <f t="shared" si="34"/>
        <v>5299.2</v>
      </c>
      <c r="I633" s="17">
        <f t="shared" si="35"/>
        <v>264.96000000000004</v>
      </c>
      <c r="J633">
        <v>16</v>
      </c>
      <c r="K633" s="51"/>
    </row>
    <row r="634" spans="1:11" x14ac:dyDescent="0.45">
      <c r="A634" s="2">
        <v>45310</v>
      </c>
      <c r="B634" t="s">
        <v>33</v>
      </c>
      <c r="C634" t="s">
        <v>9</v>
      </c>
      <c r="D634">
        <v>10</v>
      </c>
      <c r="E634" s="17">
        <f>VLOOKUP(C634,'SKU Price List'!$A$2:$E$27,5,FALSE)</f>
        <v>756</v>
      </c>
      <c r="F634" s="17">
        <f t="shared" si="36"/>
        <v>7560</v>
      </c>
      <c r="G634">
        <f>VLOOKUP(C634,'SKU Price List'!$A$2:$E$27,3,0)</f>
        <v>720</v>
      </c>
      <c r="H634">
        <f t="shared" si="34"/>
        <v>7200</v>
      </c>
      <c r="I634" s="17">
        <f t="shared" si="35"/>
        <v>360</v>
      </c>
      <c r="J634">
        <v>16</v>
      </c>
      <c r="K634" s="51"/>
    </row>
    <row r="635" spans="1:11" x14ac:dyDescent="0.45">
      <c r="A635" s="2">
        <v>45310</v>
      </c>
      <c r="B635" t="s">
        <v>33</v>
      </c>
      <c r="C635" t="s">
        <v>8</v>
      </c>
      <c r="D635">
        <v>6</v>
      </c>
      <c r="E635" s="17">
        <f>VLOOKUP(C635,'SKU Price List'!$A$2:$E$27,5,FALSE)</f>
        <v>567</v>
      </c>
      <c r="F635" s="17">
        <f t="shared" si="36"/>
        <v>3402</v>
      </c>
      <c r="G635">
        <f>VLOOKUP(C635,'SKU Price List'!$A$2:$E$27,3,0)</f>
        <v>540</v>
      </c>
      <c r="H635">
        <f t="shared" si="34"/>
        <v>3240</v>
      </c>
      <c r="I635" s="17">
        <f t="shared" si="35"/>
        <v>162</v>
      </c>
      <c r="J635">
        <v>16</v>
      </c>
      <c r="K635" s="51"/>
    </row>
    <row r="636" spans="1:11" x14ac:dyDescent="0.45">
      <c r="A636" s="2">
        <v>45310</v>
      </c>
      <c r="B636" t="s">
        <v>33</v>
      </c>
      <c r="C636" t="s">
        <v>12</v>
      </c>
      <c r="D636">
        <v>10</v>
      </c>
      <c r="E636" s="17">
        <f>VLOOKUP(C636,'SKU Price List'!$A$2:$E$27,5,FALSE)</f>
        <v>1008</v>
      </c>
      <c r="F636" s="17">
        <f t="shared" si="36"/>
        <v>10080</v>
      </c>
      <c r="G636">
        <f>VLOOKUP(C636,'SKU Price List'!$A$2:$E$27,3,0)</f>
        <v>960</v>
      </c>
      <c r="H636">
        <f t="shared" si="34"/>
        <v>9600</v>
      </c>
      <c r="I636" s="17">
        <f t="shared" si="35"/>
        <v>480</v>
      </c>
      <c r="J636">
        <v>16</v>
      </c>
      <c r="K636" s="51"/>
    </row>
    <row r="637" spans="1:11" x14ac:dyDescent="0.45">
      <c r="A637" s="2">
        <v>45310</v>
      </c>
      <c r="B637" t="s">
        <v>33</v>
      </c>
      <c r="C637" t="s">
        <v>27</v>
      </c>
      <c r="D637">
        <v>5</v>
      </c>
      <c r="E637" s="17">
        <f>VLOOKUP(C637,'SKU Price List'!$A$2:$E$27,5,FALSE)</f>
        <v>819.83999999999992</v>
      </c>
      <c r="F637" s="17">
        <f t="shared" si="36"/>
        <v>4099.2</v>
      </c>
      <c r="G637">
        <f>VLOOKUP(C637,'SKU Price List'!$A$2:$E$27,3,0)</f>
        <v>780.8</v>
      </c>
      <c r="H637">
        <f t="shared" si="34"/>
        <v>3904</v>
      </c>
      <c r="I637" s="17">
        <f t="shared" si="35"/>
        <v>195.19999999999982</v>
      </c>
      <c r="J637">
        <v>16</v>
      </c>
      <c r="K637" s="51"/>
    </row>
    <row r="638" spans="1:11" x14ac:dyDescent="0.45">
      <c r="A638" s="2">
        <v>45310</v>
      </c>
      <c r="B638" t="s">
        <v>33</v>
      </c>
      <c r="C638" t="s">
        <v>23</v>
      </c>
      <c r="D638">
        <v>8</v>
      </c>
      <c r="E638" s="17">
        <f>VLOOKUP(C638,'SKU Price List'!$A$2:$E$27,5,FALSE)</f>
        <v>461.15999999999997</v>
      </c>
      <c r="F638" s="17">
        <f t="shared" si="36"/>
        <v>3689.2799999999997</v>
      </c>
      <c r="G638">
        <f>VLOOKUP(C638,'SKU Price List'!$A$2:$E$27,3,0)</f>
        <v>439.2</v>
      </c>
      <c r="H638">
        <f t="shared" si="34"/>
        <v>3513.6</v>
      </c>
      <c r="I638" s="17">
        <f t="shared" si="35"/>
        <v>175.67999999999984</v>
      </c>
      <c r="J638">
        <v>16</v>
      </c>
      <c r="K638" s="51"/>
    </row>
    <row r="639" spans="1:11" x14ac:dyDescent="0.45">
      <c r="A639" s="2">
        <v>45310</v>
      </c>
      <c r="B639" t="s">
        <v>33</v>
      </c>
      <c r="C639" t="s">
        <v>17</v>
      </c>
      <c r="D639">
        <v>4</v>
      </c>
      <c r="E639" s="17">
        <f>VLOOKUP(C639,'SKU Price List'!$A$2:$E$27,5,FALSE)</f>
        <v>1236.48</v>
      </c>
      <c r="F639" s="17">
        <f t="shared" si="36"/>
        <v>4945.92</v>
      </c>
      <c r="G639">
        <f>VLOOKUP(C639,'SKU Price List'!$A$2:$E$27,3,0)</f>
        <v>1177.5999999999999</v>
      </c>
      <c r="H639">
        <f t="shared" si="34"/>
        <v>4710.3999999999996</v>
      </c>
      <c r="I639" s="17">
        <f t="shared" si="35"/>
        <v>235.52000000000044</v>
      </c>
      <c r="J639">
        <v>16</v>
      </c>
      <c r="K639" s="51"/>
    </row>
    <row r="640" spans="1:11" x14ac:dyDescent="0.45">
      <c r="A640" s="2">
        <v>45311</v>
      </c>
      <c r="B640" t="s">
        <v>47</v>
      </c>
      <c r="C640" t="s">
        <v>11</v>
      </c>
      <c r="D640">
        <v>5</v>
      </c>
      <c r="E640" s="17">
        <f>VLOOKUP(C640,'SKU Price List'!$A$2:$E$27,5,FALSE)</f>
        <v>882</v>
      </c>
      <c r="F640" s="17">
        <f t="shared" si="36"/>
        <v>4410</v>
      </c>
      <c r="G640">
        <f>VLOOKUP(C640,'SKU Price List'!$A$2:$E$27,3,0)</f>
        <v>840</v>
      </c>
      <c r="H640">
        <f t="shared" si="34"/>
        <v>4200</v>
      </c>
      <c r="I640" s="17">
        <f t="shared" si="35"/>
        <v>210</v>
      </c>
      <c r="J640">
        <v>16</v>
      </c>
      <c r="K640" s="51"/>
    </row>
    <row r="641" spans="1:11" x14ac:dyDescent="0.45">
      <c r="A641" s="2">
        <v>45311</v>
      </c>
      <c r="B641" t="s">
        <v>47</v>
      </c>
      <c r="C641" t="s">
        <v>14</v>
      </c>
      <c r="D641">
        <v>8</v>
      </c>
      <c r="E641" s="17">
        <f>VLOOKUP(C641,'SKU Price List'!$A$2:$E$27,5,FALSE)</f>
        <v>927.36</v>
      </c>
      <c r="F641" s="17">
        <f t="shared" si="36"/>
        <v>7418.88</v>
      </c>
      <c r="G641">
        <f>VLOOKUP(C641,'SKU Price List'!$A$2:$E$27,3,0)</f>
        <v>883.19999999999993</v>
      </c>
      <c r="H641">
        <f t="shared" si="34"/>
        <v>7065.5999999999995</v>
      </c>
      <c r="I641" s="17">
        <f t="shared" si="35"/>
        <v>353.28000000000065</v>
      </c>
      <c r="J641">
        <v>16</v>
      </c>
      <c r="K641" s="51"/>
    </row>
    <row r="642" spans="1:11" x14ac:dyDescent="0.45">
      <c r="A642" s="2">
        <v>45311</v>
      </c>
      <c r="B642" t="s">
        <v>47</v>
      </c>
      <c r="C642" t="s">
        <v>17</v>
      </c>
      <c r="D642">
        <v>2</v>
      </c>
      <c r="E642" s="17">
        <f>VLOOKUP(C642,'SKU Price List'!$A$2:$E$27,5,FALSE)</f>
        <v>1236.48</v>
      </c>
      <c r="F642" s="17">
        <f t="shared" si="36"/>
        <v>2472.96</v>
      </c>
      <c r="G642">
        <f>VLOOKUP(C642,'SKU Price List'!$A$2:$E$27,3,0)</f>
        <v>1177.5999999999999</v>
      </c>
      <c r="H642">
        <f t="shared" ref="H642:H705" si="37">G642*D642</f>
        <v>2355.1999999999998</v>
      </c>
      <c r="I642" s="17">
        <f t="shared" ref="I642:I705" si="38">F642-H642</f>
        <v>117.76000000000022</v>
      </c>
      <c r="J642">
        <v>16</v>
      </c>
      <c r="K642" s="51"/>
    </row>
    <row r="643" spans="1:11" x14ac:dyDescent="0.45">
      <c r="A643" s="2">
        <v>45311</v>
      </c>
      <c r="B643" t="s">
        <v>47</v>
      </c>
      <c r="C643" t="s">
        <v>27</v>
      </c>
      <c r="D643">
        <v>4</v>
      </c>
      <c r="E643" s="17">
        <f>VLOOKUP(C643,'SKU Price List'!$A$2:$E$27,5,FALSE)</f>
        <v>819.83999999999992</v>
      </c>
      <c r="F643" s="17">
        <f t="shared" si="36"/>
        <v>3279.3599999999997</v>
      </c>
      <c r="G643">
        <f>VLOOKUP(C643,'SKU Price List'!$A$2:$E$27,3,0)</f>
        <v>780.8</v>
      </c>
      <c r="H643">
        <f t="shared" si="37"/>
        <v>3123.2</v>
      </c>
      <c r="I643" s="17">
        <f t="shared" si="38"/>
        <v>156.15999999999985</v>
      </c>
      <c r="J643">
        <v>16</v>
      </c>
      <c r="K643" s="51"/>
    </row>
    <row r="644" spans="1:11" x14ac:dyDescent="0.45">
      <c r="A644" s="2">
        <v>45311</v>
      </c>
      <c r="B644" t="s">
        <v>47</v>
      </c>
      <c r="C644" t="s">
        <v>3</v>
      </c>
      <c r="D644">
        <v>3</v>
      </c>
      <c r="E644" s="17">
        <f>VLOOKUP(C644,'SKU Price List'!$A$2:$E$27,5,FALSE)</f>
        <v>311.84999999999997</v>
      </c>
      <c r="F644" s="17">
        <f t="shared" si="36"/>
        <v>935.55</v>
      </c>
      <c r="G644">
        <f>VLOOKUP(C644,'SKU Price List'!$A$2:$E$27,3,0)</f>
        <v>297</v>
      </c>
      <c r="H644">
        <f t="shared" si="37"/>
        <v>891</v>
      </c>
      <c r="I644" s="17">
        <f t="shared" si="38"/>
        <v>44.549999999999955</v>
      </c>
      <c r="J644">
        <v>16</v>
      </c>
      <c r="K644" s="51"/>
    </row>
    <row r="645" spans="1:11" x14ac:dyDescent="0.45">
      <c r="A645" s="2">
        <v>45311</v>
      </c>
      <c r="B645" t="s">
        <v>47</v>
      </c>
      <c r="C645" t="s">
        <v>4</v>
      </c>
      <c r="D645">
        <v>2</v>
      </c>
      <c r="E645" s="17">
        <f>VLOOKUP(C645,'SKU Price List'!$A$2:$E$27,5,FALSE)</f>
        <v>415.79999999999995</v>
      </c>
      <c r="F645" s="17">
        <f t="shared" si="36"/>
        <v>831.59999999999991</v>
      </c>
      <c r="G645">
        <f>VLOOKUP(C645,'SKU Price List'!$A$2:$E$27,3,0)</f>
        <v>396</v>
      </c>
      <c r="H645">
        <f t="shared" si="37"/>
        <v>792</v>
      </c>
      <c r="I645" s="17">
        <f t="shared" si="38"/>
        <v>39.599999999999909</v>
      </c>
      <c r="J645">
        <v>16</v>
      </c>
      <c r="K645" s="51"/>
    </row>
    <row r="646" spans="1:11" x14ac:dyDescent="0.45">
      <c r="A646" s="2">
        <v>45311</v>
      </c>
      <c r="B646" t="s">
        <v>47</v>
      </c>
      <c r="C646" t="s">
        <v>7</v>
      </c>
      <c r="D646">
        <v>2</v>
      </c>
      <c r="E646" s="17">
        <f>VLOOKUP(C646,'SKU Price List'!$A$2:$E$27,5,FALSE)</f>
        <v>554.4</v>
      </c>
      <c r="F646" s="17">
        <f t="shared" si="36"/>
        <v>1108.8</v>
      </c>
      <c r="G646">
        <f>VLOOKUP(C646,'SKU Price List'!$A$2:$E$27,3,0)</f>
        <v>528</v>
      </c>
      <c r="H646">
        <f t="shared" si="37"/>
        <v>1056</v>
      </c>
      <c r="I646" s="17">
        <f t="shared" si="38"/>
        <v>52.799999999999955</v>
      </c>
      <c r="J646">
        <v>16</v>
      </c>
      <c r="K646" s="51"/>
    </row>
    <row r="647" spans="1:11" x14ac:dyDescent="0.45">
      <c r="A647" s="2">
        <v>45312</v>
      </c>
      <c r="B647" t="s">
        <v>36</v>
      </c>
      <c r="C647" t="s">
        <v>18</v>
      </c>
      <c r="D647">
        <v>2</v>
      </c>
      <c r="E647" s="17">
        <f>VLOOKUP(C647,'SKU Price List'!$A$2:$E$27,5,FALSE)</f>
        <v>1478.4</v>
      </c>
      <c r="F647" s="17">
        <f t="shared" si="36"/>
        <v>2956.8</v>
      </c>
      <c r="G647">
        <f>VLOOKUP(C647,'SKU Price List'!$A$2:$E$27,3,0)</f>
        <v>1408</v>
      </c>
      <c r="H647">
        <f t="shared" si="37"/>
        <v>2816</v>
      </c>
      <c r="I647" s="17">
        <f t="shared" si="38"/>
        <v>140.80000000000018</v>
      </c>
      <c r="J647">
        <v>16</v>
      </c>
      <c r="K647" s="51"/>
    </row>
    <row r="648" spans="1:11" x14ac:dyDescent="0.45">
      <c r="A648" s="2">
        <v>45312</v>
      </c>
      <c r="B648" t="s">
        <v>36</v>
      </c>
      <c r="C648" t="s">
        <v>17</v>
      </c>
      <c r="D648">
        <v>3</v>
      </c>
      <c r="E648" s="17">
        <f>VLOOKUP(C648,'SKU Price List'!$A$2:$E$27,5,FALSE)</f>
        <v>1236.48</v>
      </c>
      <c r="F648" s="17">
        <f t="shared" si="36"/>
        <v>3709.44</v>
      </c>
      <c r="G648">
        <f>VLOOKUP(C648,'SKU Price List'!$A$2:$E$27,3,0)</f>
        <v>1177.5999999999999</v>
      </c>
      <c r="H648">
        <f t="shared" si="37"/>
        <v>3532.7999999999997</v>
      </c>
      <c r="I648" s="17">
        <f t="shared" si="38"/>
        <v>176.64000000000033</v>
      </c>
      <c r="J648">
        <v>16</v>
      </c>
      <c r="K648" s="51"/>
    </row>
    <row r="649" spans="1:11" x14ac:dyDescent="0.45">
      <c r="A649" s="2">
        <v>45312</v>
      </c>
      <c r="B649" t="s">
        <v>36</v>
      </c>
      <c r="C649" t="s">
        <v>13</v>
      </c>
      <c r="D649">
        <v>1</v>
      </c>
      <c r="E649" s="17">
        <f>VLOOKUP(C649,'SKU Price List'!$A$2:$E$27,5,FALSE)</f>
        <v>695.52</v>
      </c>
      <c r="F649" s="17">
        <f t="shared" si="36"/>
        <v>695.52</v>
      </c>
      <c r="G649">
        <f>VLOOKUP(C649,'SKU Price List'!$A$2:$E$27,3,0)</f>
        <v>662.4</v>
      </c>
      <c r="H649">
        <f t="shared" si="37"/>
        <v>662.4</v>
      </c>
      <c r="I649" s="17">
        <f t="shared" si="38"/>
        <v>33.120000000000005</v>
      </c>
      <c r="J649">
        <v>16</v>
      </c>
      <c r="K649" s="51"/>
    </row>
    <row r="650" spans="1:11" x14ac:dyDescent="0.45">
      <c r="A650" s="2">
        <v>45312</v>
      </c>
      <c r="B650" t="s">
        <v>36</v>
      </c>
      <c r="C650" t="s">
        <v>11</v>
      </c>
      <c r="D650">
        <v>4</v>
      </c>
      <c r="E650" s="17">
        <f>VLOOKUP(C650,'SKU Price List'!$A$2:$E$27,5,FALSE)</f>
        <v>882</v>
      </c>
      <c r="F650" s="17">
        <f t="shared" si="36"/>
        <v>3528</v>
      </c>
      <c r="G650">
        <f>VLOOKUP(C650,'SKU Price List'!$A$2:$E$27,3,0)</f>
        <v>840</v>
      </c>
      <c r="H650">
        <f t="shared" si="37"/>
        <v>3360</v>
      </c>
      <c r="I650" s="17">
        <f t="shared" si="38"/>
        <v>168</v>
      </c>
      <c r="J650">
        <v>16</v>
      </c>
      <c r="K650" s="51"/>
    </row>
    <row r="651" spans="1:11" x14ac:dyDescent="0.45">
      <c r="A651" s="2">
        <v>45312</v>
      </c>
      <c r="B651" t="s">
        <v>43</v>
      </c>
      <c r="C651" t="s">
        <v>12</v>
      </c>
      <c r="D651">
        <v>10</v>
      </c>
      <c r="E651" s="17">
        <f>VLOOKUP(C651,'SKU Price List'!$A$2:$E$27,5,FALSE)</f>
        <v>1008</v>
      </c>
      <c r="F651" s="17">
        <f t="shared" si="36"/>
        <v>10080</v>
      </c>
      <c r="G651">
        <f>VLOOKUP(C651,'SKU Price List'!$A$2:$E$27,3,0)</f>
        <v>960</v>
      </c>
      <c r="H651">
        <f t="shared" si="37"/>
        <v>9600</v>
      </c>
      <c r="I651" s="17">
        <f t="shared" si="38"/>
        <v>480</v>
      </c>
      <c r="J651">
        <v>16</v>
      </c>
      <c r="K651" s="51"/>
    </row>
    <row r="652" spans="1:11" x14ac:dyDescent="0.45">
      <c r="A652" s="2">
        <v>45312</v>
      </c>
      <c r="B652" t="s">
        <v>43</v>
      </c>
      <c r="C652" t="s">
        <v>7</v>
      </c>
      <c r="D652">
        <v>2</v>
      </c>
      <c r="E652" s="17">
        <f>VLOOKUP(C652,'SKU Price List'!$A$2:$E$27,5,FALSE)</f>
        <v>554.4</v>
      </c>
      <c r="F652" s="17">
        <f t="shared" si="36"/>
        <v>1108.8</v>
      </c>
      <c r="G652">
        <f>VLOOKUP(C652,'SKU Price List'!$A$2:$E$27,3,0)</f>
        <v>528</v>
      </c>
      <c r="H652">
        <f t="shared" si="37"/>
        <v>1056</v>
      </c>
      <c r="I652" s="17">
        <f t="shared" si="38"/>
        <v>52.799999999999955</v>
      </c>
      <c r="J652">
        <v>16</v>
      </c>
      <c r="K652" s="51"/>
    </row>
    <row r="653" spans="1:11" x14ac:dyDescent="0.45">
      <c r="A653" s="2">
        <v>45313</v>
      </c>
      <c r="B653" t="s">
        <v>51</v>
      </c>
      <c r="C653" t="s">
        <v>17</v>
      </c>
      <c r="D653">
        <v>2</v>
      </c>
      <c r="E653" s="17">
        <f>VLOOKUP(C653,'SKU Price List'!$A$2:$E$27,5,FALSE)</f>
        <v>1236.48</v>
      </c>
      <c r="F653" s="17">
        <f t="shared" si="36"/>
        <v>2472.96</v>
      </c>
      <c r="G653">
        <f>VLOOKUP(C653,'SKU Price List'!$A$2:$E$27,3,0)</f>
        <v>1177.5999999999999</v>
      </c>
      <c r="H653">
        <f t="shared" si="37"/>
        <v>2355.1999999999998</v>
      </c>
      <c r="I653" s="17">
        <f t="shared" si="38"/>
        <v>117.76000000000022</v>
      </c>
      <c r="J653">
        <v>17</v>
      </c>
      <c r="K653" s="51"/>
    </row>
    <row r="654" spans="1:11" x14ac:dyDescent="0.45">
      <c r="A654" s="2">
        <v>45313</v>
      </c>
      <c r="B654" t="s">
        <v>51</v>
      </c>
      <c r="C654" t="s">
        <v>10</v>
      </c>
      <c r="D654">
        <v>5</v>
      </c>
      <c r="E654" s="17">
        <f>VLOOKUP(C654,'SKU Price List'!$A$2:$E$27,5,FALSE)</f>
        <v>661.5</v>
      </c>
      <c r="F654" s="17">
        <f t="shared" si="36"/>
        <v>3307.5</v>
      </c>
      <c r="G654">
        <f>VLOOKUP(C654,'SKU Price List'!$A$2:$E$27,3,0)</f>
        <v>630</v>
      </c>
      <c r="H654">
        <f t="shared" si="37"/>
        <v>3150</v>
      </c>
      <c r="I654" s="17">
        <f t="shared" si="38"/>
        <v>157.5</v>
      </c>
      <c r="J654">
        <v>17</v>
      </c>
      <c r="K654" s="51"/>
    </row>
    <row r="655" spans="1:11" x14ac:dyDescent="0.45">
      <c r="A655" s="2">
        <v>45313</v>
      </c>
      <c r="B655" t="s">
        <v>51</v>
      </c>
      <c r="C655" t="s">
        <v>9</v>
      </c>
      <c r="D655">
        <v>4</v>
      </c>
      <c r="E655" s="17">
        <f>VLOOKUP(C655,'SKU Price List'!$A$2:$E$27,5,FALSE)</f>
        <v>756</v>
      </c>
      <c r="F655" s="17">
        <f t="shared" si="36"/>
        <v>3024</v>
      </c>
      <c r="G655">
        <f>VLOOKUP(C655,'SKU Price List'!$A$2:$E$27,3,0)</f>
        <v>720</v>
      </c>
      <c r="H655">
        <f t="shared" si="37"/>
        <v>2880</v>
      </c>
      <c r="I655" s="17">
        <f t="shared" si="38"/>
        <v>144</v>
      </c>
      <c r="J655">
        <v>17</v>
      </c>
      <c r="K655" s="51"/>
    </row>
    <row r="656" spans="1:11" x14ac:dyDescent="0.45">
      <c r="A656" s="2">
        <v>45313</v>
      </c>
      <c r="B656" t="s">
        <v>66</v>
      </c>
      <c r="C656" t="s">
        <v>14</v>
      </c>
      <c r="D656">
        <v>4</v>
      </c>
      <c r="E656" s="17">
        <f>VLOOKUP(C656,'SKU Price List'!$A$2:$E$27,5,FALSE)</f>
        <v>927.36</v>
      </c>
      <c r="F656" s="17">
        <f t="shared" si="36"/>
        <v>3709.44</v>
      </c>
      <c r="G656">
        <f>VLOOKUP(C656,'SKU Price List'!$A$2:$E$27,3,0)</f>
        <v>883.19999999999993</v>
      </c>
      <c r="H656">
        <f t="shared" si="37"/>
        <v>3532.7999999999997</v>
      </c>
      <c r="I656" s="17">
        <f t="shared" si="38"/>
        <v>176.64000000000033</v>
      </c>
      <c r="J656">
        <v>17</v>
      </c>
      <c r="K656" s="51"/>
    </row>
    <row r="657" spans="1:11" x14ac:dyDescent="0.45">
      <c r="A657" s="2">
        <v>45313</v>
      </c>
      <c r="B657" t="s">
        <v>66</v>
      </c>
      <c r="C657" t="s">
        <v>23</v>
      </c>
      <c r="D657">
        <v>6</v>
      </c>
      <c r="E657" s="17">
        <f>VLOOKUP(C657,'SKU Price List'!$A$2:$E$27,5,FALSE)</f>
        <v>461.15999999999997</v>
      </c>
      <c r="F657" s="17">
        <f t="shared" si="36"/>
        <v>2766.96</v>
      </c>
      <c r="G657">
        <f>VLOOKUP(C657,'SKU Price List'!$A$2:$E$27,3,0)</f>
        <v>439.2</v>
      </c>
      <c r="H657">
        <f t="shared" si="37"/>
        <v>2635.2</v>
      </c>
      <c r="I657" s="17">
        <f t="shared" si="38"/>
        <v>131.76000000000022</v>
      </c>
      <c r="J657">
        <v>17</v>
      </c>
      <c r="K657" s="51"/>
    </row>
    <row r="658" spans="1:11" x14ac:dyDescent="0.45">
      <c r="A658" s="2">
        <v>45314</v>
      </c>
      <c r="B658" t="s">
        <v>34</v>
      </c>
      <c r="C658" t="s">
        <v>15</v>
      </c>
      <c r="D658">
        <v>6</v>
      </c>
      <c r="E658" s="17">
        <f>VLOOKUP(C658,'SKU Price List'!$A$2:$E$27,5,FALSE)</f>
        <v>811.44</v>
      </c>
      <c r="F658" s="17">
        <f t="shared" si="36"/>
        <v>4868.6400000000003</v>
      </c>
      <c r="G658">
        <f>VLOOKUP(C658,'SKU Price List'!$A$2:$E$27,3,0)</f>
        <v>772.8</v>
      </c>
      <c r="H658">
        <f t="shared" si="37"/>
        <v>4636.7999999999993</v>
      </c>
      <c r="I658" s="17">
        <f t="shared" si="38"/>
        <v>231.84000000000106</v>
      </c>
      <c r="J658">
        <v>17</v>
      </c>
      <c r="K658" s="51"/>
    </row>
    <row r="659" spans="1:11" x14ac:dyDescent="0.45">
      <c r="A659" s="2">
        <v>45314</v>
      </c>
      <c r="B659" t="s">
        <v>34</v>
      </c>
      <c r="C659" t="s">
        <v>13</v>
      </c>
      <c r="D659">
        <v>10</v>
      </c>
      <c r="E659" s="17">
        <f>VLOOKUP(C659,'SKU Price List'!$A$2:$E$27,5,FALSE)</f>
        <v>695.52</v>
      </c>
      <c r="F659" s="17">
        <f t="shared" si="36"/>
        <v>6955.2</v>
      </c>
      <c r="G659">
        <f>VLOOKUP(C659,'SKU Price List'!$A$2:$E$27,3,0)</f>
        <v>662.4</v>
      </c>
      <c r="H659">
        <f t="shared" si="37"/>
        <v>6624</v>
      </c>
      <c r="I659" s="17">
        <f t="shared" si="38"/>
        <v>331.19999999999982</v>
      </c>
      <c r="J659">
        <v>17</v>
      </c>
      <c r="K659" s="51"/>
    </row>
    <row r="660" spans="1:11" x14ac:dyDescent="0.45">
      <c r="A660" s="2">
        <v>45314</v>
      </c>
      <c r="B660" t="s">
        <v>34</v>
      </c>
      <c r="C660" t="s">
        <v>14</v>
      </c>
      <c r="D660">
        <v>6</v>
      </c>
      <c r="E660" s="17">
        <f>VLOOKUP(C660,'SKU Price List'!$A$2:$E$27,5,FALSE)</f>
        <v>927.36</v>
      </c>
      <c r="F660" s="17">
        <f t="shared" si="36"/>
        <v>5564.16</v>
      </c>
      <c r="G660">
        <f>VLOOKUP(C660,'SKU Price List'!$A$2:$E$27,3,0)</f>
        <v>883.19999999999993</v>
      </c>
      <c r="H660">
        <f t="shared" si="37"/>
        <v>5299.2</v>
      </c>
      <c r="I660" s="17">
        <f t="shared" si="38"/>
        <v>264.96000000000004</v>
      </c>
      <c r="J660">
        <v>17</v>
      </c>
      <c r="K660" s="51"/>
    </row>
    <row r="661" spans="1:11" x14ac:dyDescent="0.45">
      <c r="A661" s="2">
        <v>45314</v>
      </c>
      <c r="B661" t="s">
        <v>34</v>
      </c>
      <c r="C661" t="s">
        <v>9</v>
      </c>
      <c r="D661">
        <v>6</v>
      </c>
      <c r="E661" s="17">
        <f>VLOOKUP(C661,'SKU Price List'!$A$2:$E$27,5,FALSE)</f>
        <v>756</v>
      </c>
      <c r="F661" s="17">
        <f t="shared" si="36"/>
        <v>4536</v>
      </c>
      <c r="G661">
        <f>VLOOKUP(C661,'SKU Price List'!$A$2:$E$27,3,0)</f>
        <v>720</v>
      </c>
      <c r="H661">
        <f t="shared" si="37"/>
        <v>4320</v>
      </c>
      <c r="I661" s="17">
        <f t="shared" si="38"/>
        <v>216</v>
      </c>
      <c r="J661">
        <v>17</v>
      </c>
      <c r="K661" s="51"/>
    </row>
    <row r="662" spans="1:11" x14ac:dyDescent="0.45">
      <c r="A662" s="2">
        <v>45314</v>
      </c>
      <c r="B662" t="s">
        <v>34</v>
      </c>
      <c r="C662" t="s">
        <v>24</v>
      </c>
      <c r="D662">
        <v>6</v>
      </c>
      <c r="E662" s="17">
        <f>VLOOKUP(C662,'SKU Price List'!$A$2:$E$27,5,FALSE)</f>
        <v>614.87999999999988</v>
      </c>
      <c r="F662" s="17">
        <f t="shared" si="36"/>
        <v>3689.2799999999993</v>
      </c>
      <c r="G662">
        <f>VLOOKUP(C662,'SKU Price List'!$A$2:$E$27,3,0)</f>
        <v>585.59999999999991</v>
      </c>
      <c r="H662">
        <f t="shared" si="37"/>
        <v>3513.5999999999995</v>
      </c>
      <c r="I662" s="17">
        <f t="shared" si="38"/>
        <v>175.67999999999984</v>
      </c>
      <c r="J662">
        <v>17</v>
      </c>
      <c r="K662" s="51"/>
    </row>
    <row r="663" spans="1:11" x14ac:dyDescent="0.45">
      <c r="A663" s="2">
        <v>45314</v>
      </c>
      <c r="B663" t="s">
        <v>34</v>
      </c>
      <c r="C663" t="s">
        <v>4</v>
      </c>
      <c r="D663">
        <v>10</v>
      </c>
      <c r="E663" s="17">
        <f>VLOOKUP(C663,'SKU Price List'!$A$2:$E$27,5,FALSE)</f>
        <v>415.79999999999995</v>
      </c>
      <c r="F663" s="17">
        <f t="shared" si="36"/>
        <v>4158</v>
      </c>
      <c r="G663">
        <f>VLOOKUP(C663,'SKU Price List'!$A$2:$E$27,3,0)</f>
        <v>396</v>
      </c>
      <c r="H663">
        <f t="shared" si="37"/>
        <v>3960</v>
      </c>
      <c r="I663" s="17">
        <f t="shared" si="38"/>
        <v>198</v>
      </c>
      <c r="J663">
        <v>17</v>
      </c>
      <c r="K663" s="51"/>
    </row>
    <row r="664" spans="1:11" x14ac:dyDescent="0.45">
      <c r="A664" s="2">
        <v>45314</v>
      </c>
      <c r="B664" t="s">
        <v>34</v>
      </c>
      <c r="C664" t="s">
        <v>3</v>
      </c>
      <c r="D664">
        <v>10</v>
      </c>
      <c r="E664" s="17">
        <f>VLOOKUP(C664,'SKU Price List'!$A$2:$E$27,5,FALSE)</f>
        <v>311.84999999999997</v>
      </c>
      <c r="F664" s="17">
        <f t="shared" si="36"/>
        <v>3118.4999999999995</v>
      </c>
      <c r="G664">
        <f>VLOOKUP(C664,'SKU Price List'!$A$2:$E$27,3,0)</f>
        <v>297</v>
      </c>
      <c r="H664">
        <f t="shared" si="37"/>
        <v>2970</v>
      </c>
      <c r="I664" s="17">
        <f t="shared" si="38"/>
        <v>148.49999999999955</v>
      </c>
      <c r="J664">
        <v>17</v>
      </c>
      <c r="K664" s="51"/>
    </row>
    <row r="665" spans="1:11" x14ac:dyDescent="0.45">
      <c r="A665" s="2">
        <v>45315</v>
      </c>
      <c r="B665" t="s">
        <v>37</v>
      </c>
      <c r="C665" t="s">
        <v>17</v>
      </c>
      <c r="D665">
        <v>20</v>
      </c>
      <c r="E665" s="17">
        <f>VLOOKUP(C665,'SKU Price List'!$A$2:$E$27,5,FALSE)</f>
        <v>1236.48</v>
      </c>
      <c r="F665" s="17">
        <f t="shared" si="36"/>
        <v>24729.599999999999</v>
      </c>
      <c r="G665">
        <f>VLOOKUP(C665,'SKU Price List'!$A$2:$E$27,3,0)</f>
        <v>1177.5999999999999</v>
      </c>
      <c r="H665">
        <f t="shared" si="37"/>
        <v>23552</v>
      </c>
      <c r="I665" s="17">
        <f t="shared" si="38"/>
        <v>1177.5999999999985</v>
      </c>
      <c r="J665">
        <v>17</v>
      </c>
      <c r="K665" s="51"/>
    </row>
    <row r="666" spans="1:11" x14ac:dyDescent="0.45">
      <c r="A666" s="2">
        <v>45315</v>
      </c>
      <c r="B666" t="s">
        <v>37</v>
      </c>
      <c r="C666" t="s">
        <v>14</v>
      </c>
      <c r="D666">
        <v>15</v>
      </c>
      <c r="E666" s="17">
        <f>VLOOKUP(C666,'SKU Price List'!$A$2:$E$27,5,FALSE)</f>
        <v>927.36</v>
      </c>
      <c r="F666" s="17">
        <f t="shared" si="36"/>
        <v>13910.4</v>
      </c>
      <c r="G666">
        <f>VLOOKUP(C666,'SKU Price List'!$A$2:$E$27,3,0)</f>
        <v>883.19999999999993</v>
      </c>
      <c r="H666">
        <f t="shared" si="37"/>
        <v>13247.999999999998</v>
      </c>
      <c r="I666" s="17">
        <f t="shared" si="38"/>
        <v>662.40000000000146</v>
      </c>
      <c r="J666">
        <v>17</v>
      </c>
      <c r="K666" s="51"/>
    </row>
    <row r="667" spans="1:11" x14ac:dyDescent="0.45">
      <c r="A667" s="2">
        <v>45315</v>
      </c>
      <c r="B667" t="s">
        <v>37</v>
      </c>
      <c r="C667" t="s">
        <v>10</v>
      </c>
      <c r="D667">
        <v>10</v>
      </c>
      <c r="E667" s="17">
        <f>VLOOKUP(C667,'SKU Price List'!$A$2:$E$27,5,FALSE)</f>
        <v>661.5</v>
      </c>
      <c r="F667" s="17">
        <f t="shared" si="36"/>
        <v>6615</v>
      </c>
      <c r="G667">
        <f>VLOOKUP(C667,'SKU Price List'!$A$2:$E$27,3,0)</f>
        <v>630</v>
      </c>
      <c r="H667">
        <f t="shared" si="37"/>
        <v>6300</v>
      </c>
      <c r="I667" s="17">
        <f t="shared" si="38"/>
        <v>315</v>
      </c>
      <c r="J667">
        <v>17</v>
      </c>
      <c r="K667" s="51"/>
    </row>
    <row r="668" spans="1:11" x14ac:dyDescent="0.45">
      <c r="A668" s="2">
        <v>45315</v>
      </c>
      <c r="B668" t="s">
        <v>37</v>
      </c>
      <c r="C668" t="s">
        <v>24</v>
      </c>
      <c r="D668">
        <v>5</v>
      </c>
      <c r="E668" s="17">
        <f>VLOOKUP(C668,'SKU Price List'!$A$2:$E$27,5,FALSE)</f>
        <v>614.87999999999988</v>
      </c>
      <c r="F668" s="17">
        <f t="shared" si="36"/>
        <v>3074.3999999999996</v>
      </c>
      <c r="G668">
        <f>VLOOKUP(C668,'SKU Price List'!$A$2:$E$27,3,0)</f>
        <v>585.59999999999991</v>
      </c>
      <c r="H668">
        <f t="shared" si="37"/>
        <v>2927.9999999999995</v>
      </c>
      <c r="I668" s="17">
        <f t="shared" si="38"/>
        <v>146.40000000000009</v>
      </c>
      <c r="J668">
        <v>17</v>
      </c>
      <c r="K668" s="51"/>
    </row>
    <row r="669" spans="1:11" x14ac:dyDescent="0.45">
      <c r="A669" s="2">
        <v>45315</v>
      </c>
      <c r="B669" t="s">
        <v>58</v>
      </c>
      <c r="C669" t="s">
        <v>13</v>
      </c>
      <c r="D669">
        <v>6</v>
      </c>
      <c r="E669" s="17">
        <f>VLOOKUP(C669,'SKU Price List'!$A$2:$E$27,5,FALSE)</f>
        <v>695.52</v>
      </c>
      <c r="F669" s="17">
        <f t="shared" si="36"/>
        <v>4173.12</v>
      </c>
      <c r="G669">
        <f>VLOOKUP(C669,'SKU Price List'!$A$2:$E$27,3,0)</f>
        <v>662.4</v>
      </c>
      <c r="H669">
        <f t="shared" si="37"/>
        <v>3974.3999999999996</v>
      </c>
      <c r="I669" s="17">
        <f t="shared" si="38"/>
        <v>198.72000000000025</v>
      </c>
      <c r="J669">
        <v>17</v>
      </c>
      <c r="K669" s="51"/>
    </row>
    <row r="670" spans="1:11" x14ac:dyDescent="0.45">
      <c r="A670" s="2">
        <v>45315</v>
      </c>
      <c r="B670" t="s">
        <v>58</v>
      </c>
      <c r="C670" t="s">
        <v>5</v>
      </c>
      <c r="D670">
        <v>5</v>
      </c>
      <c r="E670" s="17">
        <f>VLOOKUP(C670,'SKU Price List'!$A$2:$E$27,5,FALSE)</f>
        <v>363.82499999999999</v>
      </c>
      <c r="F670" s="17">
        <f t="shared" si="36"/>
        <v>1819.125</v>
      </c>
      <c r="G670">
        <f>VLOOKUP(C670,'SKU Price List'!$A$2:$E$27,3,0)</f>
        <v>346.5</v>
      </c>
      <c r="H670">
        <f t="shared" si="37"/>
        <v>1732.5</v>
      </c>
      <c r="I670" s="17">
        <f t="shared" si="38"/>
        <v>86.625</v>
      </c>
      <c r="J670">
        <v>17</v>
      </c>
      <c r="K670" s="51"/>
    </row>
    <row r="671" spans="1:11" x14ac:dyDescent="0.45">
      <c r="A671" s="2">
        <v>45316</v>
      </c>
      <c r="B671" t="s">
        <v>33</v>
      </c>
      <c r="C671" t="s">
        <v>14</v>
      </c>
      <c r="D671">
        <v>8</v>
      </c>
      <c r="E671" s="17">
        <f>VLOOKUP(C671,'SKU Price List'!$A$2:$E$27,5,FALSE)</f>
        <v>927.36</v>
      </c>
      <c r="F671" s="17">
        <f t="shared" si="36"/>
        <v>7418.88</v>
      </c>
      <c r="G671">
        <f>VLOOKUP(C671,'SKU Price List'!$A$2:$E$27,3,0)</f>
        <v>883.19999999999993</v>
      </c>
      <c r="H671">
        <f t="shared" si="37"/>
        <v>7065.5999999999995</v>
      </c>
      <c r="I671" s="17">
        <f t="shared" si="38"/>
        <v>353.28000000000065</v>
      </c>
      <c r="J671">
        <v>17</v>
      </c>
      <c r="K671" s="51"/>
    </row>
    <row r="672" spans="1:11" x14ac:dyDescent="0.45">
      <c r="A672" s="2">
        <v>45316</v>
      </c>
      <c r="B672" t="s">
        <v>33</v>
      </c>
      <c r="C672" t="s">
        <v>15</v>
      </c>
      <c r="D672">
        <v>4</v>
      </c>
      <c r="E672" s="17">
        <f>VLOOKUP(C672,'SKU Price List'!$A$2:$E$27,5,FALSE)</f>
        <v>811.44</v>
      </c>
      <c r="F672" s="17">
        <f t="shared" si="36"/>
        <v>3245.76</v>
      </c>
      <c r="G672">
        <f>VLOOKUP(C672,'SKU Price List'!$A$2:$E$27,3,0)</f>
        <v>772.8</v>
      </c>
      <c r="H672">
        <f t="shared" si="37"/>
        <v>3091.2</v>
      </c>
      <c r="I672" s="17">
        <f t="shared" si="38"/>
        <v>154.5600000000004</v>
      </c>
      <c r="J672">
        <v>17</v>
      </c>
      <c r="K672" s="51"/>
    </row>
    <row r="673" spans="1:11" x14ac:dyDescent="0.45">
      <c r="A673" s="2">
        <v>45316</v>
      </c>
      <c r="B673" t="s">
        <v>33</v>
      </c>
      <c r="C673" t="s">
        <v>13</v>
      </c>
      <c r="D673">
        <v>5</v>
      </c>
      <c r="E673" s="17">
        <f>VLOOKUP(C673,'SKU Price List'!$A$2:$E$27,5,FALSE)</f>
        <v>695.52</v>
      </c>
      <c r="F673" s="17">
        <f t="shared" si="36"/>
        <v>3477.6</v>
      </c>
      <c r="G673">
        <f>VLOOKUP(C673,'SKU Price List'!$A$2:$E$27,3,0)</f>
        <v>662.4</v>
      </c>
      <c r="H673">
        <f t="shared" si="37"/>
        <v>3312</v>
      </c>
      <c r="I673" s="17">
        <f t="shared" si="38"/>
        <v>165.59999999999991</v>
      </c>
      <c r="J673">
        <v>17</v>
      </c>
      <c r="K673" s="51"/>
    </row>
    <row r="674" spans="1:11" x14ac:dyDescent="0.45">
      <c r="A674" s="2">
        <v>45316</v>
      </c>
      <c r="B674" t="s">
        <v>33</v>
      </c>
      <c r="C674" t="s">
        <v>9</v>
      </c>
      <c r="D674">
        <v>5</v>
      </c>
      <c r="E674" s="17">
        <f>VLOOKUP(C674,'SKU Price List'!$A$2:$E$27,5,FALSE)</f>
        <v>756</v>
      </c>
      <c r="F674" s="17">
        <f t="shared" si="36"/>
        <v>3780</v>
      </c>
      <c r="G674">
        <f>VLOOKUP(C674,'SKU Price List'!$A$2:$E$27,3,0)</f>
        <v>720</v>
      </c>
      <c r="H674">
        <f t="shared" si="37"/>
        <v>3600</v>
      </c>
      <c r="I674" s="17">
        <f t="shared" si="38"/>
        <v>180</v>
      </c>
      <c r="J674">
        <v>17</v>
      </c>
      <c r="K674" s="51"/>
    </row>
    <row r="675" spans="1:11" x14ac:dyDescent="0.45">
      <c r="A675" s="2">
        <v>45316</v>
      </c>
      <c r="B675" t="s">
        <v>33</v>
      </c>
      <c r="C675" t="s">
        <v>11</v>
      </c>
      <c r="D675">
        <v>2</v>
      </c>
      <c r="E675" s="17">
        <f>VLOOKUP(C675,'SKU Price List'!$A$2:$E$27,5,FALSE)</f>
        <v>882</v>
      </c>
      <c r="F675" s="17">
        <f t="shared" si="36"/>
        <v>1764</v>
      </c>
      <c r="G675">
        <f>VLOOKUP(C675,'SKU Price List'!$A$2:$E$27,3,0)</f>
        <v>840</v>
      </c>
      <c r="H675">
        <f t="shared" si="37"/>
        <v>1680</v>
      </c>
      <c r="I675" s="17">
        <f t="shared" si="38"/>
        <v>84</v>
      </c>
      <c r="J675">
        <v>17</v>
      </c>
      <c r="K675" s="51"/>
    </row>
    <row r="676" spans="1:11" x14ac:dyDescent="0.45">
      <c r="A676" s="2">
        <v>45316</v>
      </c>
      <c r="B676" t="s">
        <v>33</v>
      </c>
      <c r="C676" t="s">
        <v>24</v>
      </c>
      <c r="D676">
        <v>5</v>
      </c>
      <c r="E676" s="17">
        <f>VLOOKUP(C676,'SKU Price List'!$A$2:$E$27,5,FALSE)</f>
        <v>614.87999999999988</v>
      </c>
      <c r="F676" s="17">
        <f t="shared" si="36"/>
        <v>3074.3999999999996</v>
      </c>
      <c r="G676">
        <f>VLOOKUP(C676,'SKU Price List'!$A$2:$E$27,3,0)</f>
        <v>585.59999999999991</v>
      </c>
      <c r="H676">
        <f t="shared" si="37"/>
        <v>2927.9999999999995</v>
      </c>
      <c r="I676" s="17">
        <f t="shared" si="38"/>
        <v>146.40000000000009</v>
      </c>
      <c r="J676">
        <v>17</v>
      </c>
      <c r="K676" s="51"/>
    </row>
    <row r="677" spans="1:11" x14ac:dyDescent="0.45">
      <c r="A677" s="2">
        <v>45316</v>
      </c>
      <c r="B677" t="s">
        <v>33</v>
      </c>
      <c r="C677" t="s">
        <v>4</v>
      </c>
      <c r="D677">
        <v>10</v>
      </c>
      <c r="E677" s="17">
        <f>VLOOKUP(C677,'SKU Price List'!$A$2:$E$27,5,FALSE)</f>
        <v>415.79999999999995</v>
      </c>
      <c r="F677" s="17">
        <f t="shared" si="36"/>
        <v>4158</v>
      </c>
      <c r="G677">
        <f>VLOOKUP(C677,'SKU Price List'!$A$2:$E$27,3,0)</f>
        <v>396</v>
      </c>
      <c r="H677">
        <f t="shared" si="37"/>
        <v>3960</v>
      </c>
      <c r="I677" s="17">
        <f t="shared" si="38"/>
        <v>198</v>
      </c>
      <c r="J677">
        <v>17</v>
      </c>
      <c r="K677" s="51"/>
    </row>
    <row r="678" spans="1:11" x14ac:dyDescent="0.45">
      <c r="A678" s="2">
        <v>45316</v>
      </c>
      <c r="B678" t="s">
        <v>33</v>
      </c>
      <c r="C678" t="s">
        <v>3</v>
      </c>
      <c r="D678">
        <v>8</v>
      </c>
      <c r="E678" s="17">
        <f>VLOOKUP(C678,'SKU Price List'!$A$2:$E$27,5,FALSE)</f>
        <v>311.84999999999997</v>
      </c>
      <c r="F678" s="17">
        <f t="shared" si="36"/>
        <v>2494.7999999999997</v>
      </c>
      <c r="G678">
        <f>VLOOKUP(C678,'SKU Price List'!$A$2:$E$27,3,0)</f>
        <v>297</v>
      </c>
      <c r="H678">
        <f t="shared" si="37"/>
        <v>2376</v>
      </c>
      <c r="I678" s="17">
        <f t="shared" si="38"/>
        <v>118.79999999999973</v>
      </c>
      <c r="J678">
        <v>17</v>
      </c>
      <c r="K678" s="51"/>
    </row>
    <row r="679" spans="1:11" x14ac:dyDescent="0.45">
      <c r="A679" s="2">
        <v>45317</v>
      </c>
      <c r="B679" t="s">
        <v>38</v>
      </c>
      <c r="C679" t="s">
        <v>18</v>
      </c>
      <c r="D679">
        <v>10</v>
      </c>
      <c r="E679" s="17">
        <f>VLOOKUP(C679,'SKU Price List'!$A$2:$E$27,5,FALSE)</f>
        <v>1478.4</v>
      </c>
      <c r="F679" s="17">
        <f t="shared" si="36"/>
        <v>14784</v>
      </c>
      <c r="G679">
        <f>VLOOKUP(C679,'SKU Price List'!$A$2:$E$27,3,0)</f>
        <v>1408</v>
      </c>
      <c r="H679">
        <f t="shared" si="37"/>
        <v>14080</v>
      </c>
      <c r="I679" s="17">
        <f t="shared" si="38"/>
        <v>704</v>
      </c>
      <c r="J679">
        <v>17</v>
      </c>
      <c r="K679" s="51"/>
    </row>
    <row r="680" spans="1:11" x14ac:dyDescent="0.45">
      <c r="A680" s="2">
        <v>45317</v>
      </c>
      <c r="B680" t="s">
        <v>38</v>
      </c>
      <c r="C680" t="s">
        <v>12</v>
      </c>
      <c r="D680">
        <v>4</v>
      </c>
      <c r="E680" s="17">
        <f>VLOOKUP(C680,'SKU Price List'!$A$2:$E$27,5,FALSE)</f>
        <v>1008</v>
      </c>
      <c r="F680" s="17">
        <f t="shared" si="36"/>
        <v>4032</v>
      </c>
      <c r="G680">
        <f>VLOOKUP(C680,'SKU Price List'!$A$2:$E$27,3,0)</f>
        <v>960</v>
      </c>
      <c r="H680">
        <f t="shared" si="37"/>
        <v>3840</v>
      </c>
      <c r="I680" s="17">
        <f t="shared" si="38"/>
        <v>192</v>
      </c>
      <c r="J680">
        <v>17</v>
      </c>
      <c r="K680" s="51"/>
    </row>
    <row r="681" spans="1:11" x14ac:dyDescent="0.45">
      <c r="A681" s="2">
        <v>45317</v>
      </c>
      <c r="B681" t="s">
        <v>38</v>
      </c>
      <c r="C681" t="s">
        <v>8</v>
      </c>
      <c r="D681">
        <v>3</v>
      </c>
      <c r="E681" s="17">
        <f>VLOOKUP(C681,'SKU Price List'!$A$2:$E$27,5,FALSE)</f>
        <v>567</v>
      </c>
      <c r="F681" s="17">
        <f t="shared" si="36"/>
        <v>1701</v>
      </c>
      <c r="G681">
        <f>VLOOKUP(C681,'SKU Price List'!$A$2:$E$27,3,0)</f>
        <v>540</v>
      </c>
      <c r="H681">
        <f t="shared" si="37"/>
        <v>1620</v>
      </c>
      <c r="I681" s="17">
        <f t="shared" si="38"/>
        <v>81</v>
      </c>
      <c r="J681">
        <v>17</v>
      </c>
      <c r="K681" s="51"/>
    </row>
    <row r="682" spans="1:11" x14ac:dyDescent="0.45">
      <c r="A682" s="2">
        <v>45317</v>
      </c>
      <c r="B682" t="s">
        <v>38</v>
      </c>
      <c r="C682" t="s">
        <v>9</v>
      </c>
      <c r="D682">
        <v>3</v>
      </c>
      <c r="E682" s="17">
        <f>VLOOKUP(C682,'SKU Price List'!$A$2:$E$27,5,FALSE)</f>
        <v>756</v>
      </c>
      <c r="F682" s="17">
        <f t="shared" ref="F682:F720" si="39">E682*D682</f>
        <v>2268</v>
      </c>
      <c r="G682">
        <f>VLOOKUP(C682,'SKU Price List'!$A$2:$E$27,3,0)</f>
        <v>720</v>
      </c>
      <c r="H682">
        <f t="shared" si="37"/>
        <v>2160</v>
      </c>
      <c r="I682" s="17">
        <f t="shared" si="38"/>
        <v>108</v>
      </c>
      <c r="J682">
        <v>17</v>
      </c>
      <c r="K682" s="51"/>
    </row>
    <row r="683" spans="1:11" x14ac:dyDescent="0.45">
      <c r="A683" s="2">
        <v>45317</v>
      </c>
      <c r="B683" t="s">
        <v>38</v>
      </c>
      <c r="C683" t="s">
        <v>11</v>
      </c>
      <c r="D683">
        <v>4</v>
      </c>
      <c r="E683" s="17">
        <f>VLOOKUP(C683,'SKU Price List'!$A$2:$E$27,5,FALSE)</f>
        <v>882</v>
      </c>
      <c r="F683" s="17">
        <f t="shared" si="39"/>
        <v>3528</v>
      </c>
      <c r="G683">
        <f>VLOOKUP(C683,'SKU Price List'!$A$2:$E$27,3,0)</f>
        <v>840</v>
      </c>
      <c r="H683">
        <f t="shared" si="37"/>
        <v>3360</v>
      </c>
      <c r="I683" s="17">
        <f t="shared" si="38"/>
        <v>168</v>
      </c>
      <c r="J683">
        <v>17</v>
      </c>
      <c r="K683" s="51"/>
    </row>
    <row r="684" spans="1:11" x14ac:dyDescent="0.45">
      <c r="A684" s="2">
        <v>45317</v>
      </c>
      <c r="B684" t="s">
        <v>38</v>
      </c>
      <c r="C684" t="s">
        <v>25</v>
      </c>
      <c r="D684">
        <v>3</v>
      </c>
      <c r="E684" s="17">
        <f>VLOOKUP(C684,'SKU Price List'!$A$2:$E$27,5,FALSE)</f>
        <v>538.02</v>
      </c>
      <c r="F684" s="17">
        <f t="shared" si="39"/>
        <v>1614.06</v>
      </c>
      <c r="G684">
        <f>VLOOKUP(C684,'SKU Price List'!$A$2:$E$27,3,0)</f>
        <v>512.4</v>
      </c>
      <c r="H684">
        <f t="shared" si="37"/>
        <v>1537.1999999999998</v>
      </c>
      <c r="I684" s="17">
        <f t="shared" si="38"/>
        <v>76.860000000000127</v>
      </c>
      <c r="J684">
        <v>17</v>
      </c>
      <c r="K684" s="51"/>
    </row>
    <row r="685" spans="1:11" x14ac:dyDescent="0.45">
      <c r="A685" s="2">
        <v>45318</v>
      </c>
      <c r="B685" t="s">
        <v>43</v>
      </c>
      <c r="C685" t="s">
        <v>27</v>
      </c>
      <c r="D685">
        <v>15</v>
      </c>
      <c r="E685" s="17">
        <f>VLOOKUP(C685,'SKU Price List'!$A$2:$E$27,5,FALSE)</f>
        <v>819.83999999999992</v>
      </c>
      <c r="F685" s="17">
        <f t="shared" si="39"/>
        <v>12297.599999999999</v>
      </c>
      <c r="G685">
        <f>VLOOKUP(C685,'SKU Price List'!$A$2:$E$27,3,0)</f>
        <v>780.8</v>
      </c>
      <c r="H685">
        <f t="shared" si="37"/>
        <v>11712</v>
      </c>
      <c r="I685" s="17">
        <f t="shared" si="38"/>
        <v>585.59999999999854</v>
      </c>
      <c r="J685">
        <v>17</v>
      </c>
      <c r="K685" s="51"/>
    </row>
    <row r="686" spans="1:11" x14ac:dyDescent="0.45">
      <c r="A686" s="2">
        <v>45318</v>
      </c>
      <c r="B686" t="s">
        <v>43</v>
      </c>
      <c r="C686" t="s">
        <v>7</v>
      </c>
      <c r="D686">
        <v>2</v>
      </c>
      <c r="E686" s="17">
        <f>VLOOKUP(C686,'SKU Price List'!$A$2:$E$27,5,FALSE)</f>
        <v>554.4</v>
      </c>
      <c r="F686" s="17">
        <f t="shared" si="39"/>
        <v>1108.8</v>
      </c>
      <c r="G686">
        <f>VLOOKUP(C686,'SKU Price List'!$A$2:$E$27,3,0)</f>
        <v>528</v>
      </c>
      <c r="H686">
        <f t="shared" si="37"/>
        <v>1056</v>
      </c>
      <c r="I686" s="17">
        <f t="shared" si="38"/>
        <v>52.799999999999955</v>
      </c>
      <c r="J686">
        <v>17</v>
      </c>
      <c r="K686" s="51"/>
    </row>
    <row r="687" spans="1:11" x14ac:dyDescent="0.45">
      <c r="A687" s="2">
        <v>45318</v>
      </c>
      <c r="B687" t="s">
        <v>56</v>
      </c>
      <c r="C687" t="s">
        <v>13</v>
      </c>
      <c r="D687">
        <v>14</v>
      </c>
      <c r="E687" s="17">
        <f>VLOOKUP(C687,'SKU Price List'!$A$2:$E$27,5,FALSE)</f>
        <v>695.52</v>
      </c>
      <c r="F687" s="17">
        <f t="shared" si="39"/>
        <v>9737.2799999999988</v>
      </c>
      <c r="G687">
        <f>VLOOKUP(C687,'SKU Price List'!$A$2:$E$27,3,0)</f>
        <v>662.4</v>
      </c>
      <c r="H687">
        <f t="shared" si="37"/>
        <v>9273.6</v>
      </c>
      <c r="I687" s="17">
        <f t="shared" si="38"/>
        <v>463.67999999999847</v>
      </c>
      <c r="J687">
        <v>17</v>
      </c>
      <c r="K687" s="51"/>
    </row>
    <row r="688" spans="1:11" x14ac:dyDescent="0.45">
      <c r="A688" s="2">
        <v>45318</v>
      </c>
      <c r="B688" t="s">
        <v>56</v>
      </c>
      <c r="C688" t="s">
        <v>14</v>
      </c>
      <c r="D688">
        <v>5</v>
      </c>
      <c r="E688" s="17">
        <f>VLOOKUP(C688,'SKU Price List'!$A$2:$E$27,5,FALSE)</f>
        <v>927.36</v>
      </c>
      <c r="F688" s="17">
        <f t="shared" si="39"/>
        <v>4636.8</v>
      </c>
      <c r="G688">
        <f>VLOOKUP(C688,'SKU Price List'!$A$2:$E$27,3,0)</f>
        <v>883.19999999999993</v>
      </c>
      <c r="H688">
        <f t="shared" si="37"/>
        <v>4416</v>
      </c>
      <c r="I688" s="17">
        <f t="shared" si="38"/>
        <v>220.80000000000018</v>
      </c>
      <c r="J688">
        <v>17</v>
      </c>
      <c r="K688" s="51"/>
    </row>
    <row r="689" spans="1:11" x14ac:dyDescent="0.45">
      <c r="A689" s="2">
        <v>45318</v>
      </c>
      <c r="B689" t="s">
        <v>56</v>
      </c>
      <c r="C689" t="s">
        <v>9</v>
      </c>
      <c r="D689">
        <v>10</v>
      </c>
      <c r="E689" s="17">
        <f>VLOOKUP(C689,'SKU Price List'!$A$2:$E$27,5,FALSE)</f>
        <v>756</v>
      </c>
      <c r="F689" s="17">
        <f t="shared" si="39"/>
        <v>7560</v>
      </c>
      <c r="G689">
        <f>VLOOKUP(C689,'SKU Price List'!$A$2:$E$27,3,0)</f>
        <v>720</v>
      </c>
      <c r="H689">
        <f t="shared" si="37"/>
        <v>7200</v>
      </c>
      <c r="I689" s="17">
        <f t="shared" si="38"/>
        <v>360</v>
      </c>
      <c r="J689">
        <v>17</v>
      </c>
      <c r="K689" s="51"/>
    </row>
    <row r="690" spans="1:11" x14ac:dyDescent="0.45">
      <c r="A690" s="2">
        <v>45318</v>
      </c>
      <c r="B690" t="s">
        <v>56</v>
      </c>
      <c r="C690" t="s">
        <v>3</v>
      </c>
      <c r="D690">
        <v>20</v>
      </c>
      <c r="E690" s="17">
        <f>VLOOKUP(C690,'SKU Price List'!$A$2:$E$27,5,FALSE)</f>
        <v>311.84999999999997</v>
      </c>
      <c r="F690" s="17">
        <f t="shared" si="39"/>
        <v>6236.9999999999991</v>
      </c>
      <c r="G690">
        <f>VLOOKUP(C690,'SKU Price List'!$A$2:$E$27,3,0)</f>
        <v>297</v>
      </c>
      <c r="H690">
        <f t="shared" si="37"/>
        <v>5940</v>
      </c>
      <c r="I690" s="17">
        <f t="shared" si="38"/>
        <v>296.99999999999909</v>
      </c>
      <c r="J690">
        <v>17</v>
      </c>
      <c r="K690" s="51"/>
    </row>
    <row r="691" spans="1:11" x14ac:dyDescent="0.45">
      <c r="A691" s="2">
        <v>45319</v>
      </c>
      <c r="B691" t="s">
        <v>47</v>
      </c>
      <c r="C691" t="s">
        <v>13</v>
      </c>
      <c r="D691">
        <v>3</v>
      </c>
      <c r="E691" s="17">
        <f>VLOOKUP(C691,'SKU Price List'!$A$2:$E$27,5,FALSE)</f>
        <v>695.52</v>
      </c>
      <c r="F691" s="17">
        <f t="shared" si="39"/>
        <v>2086.56</v>
      </c>
      <c r="G691">
        <f>VLOOKUP(C691,'SKU Price List'!$A$2:$E$27,3,0)</f>
        <v>662.4</v>
      </c>
      <c r="H691">
        <f t="shared" si="37"/>
        <v>1987.1999999999998</v>
      </c>
      <c r="I691" s="17">
        <f t="shared" si="38"/>
        <v>99.360000000000127</v>
      </c>
      <c r="J691">
        <v>17</v>
      </c>
      <c r="K691" s="51"/>
    </row>
    <row r="692" spans="1:11" x14ac:dyDescent="0.45">
      <c r="A692" s="2">
        <v>45319</v>
      </c>
      <c r="B692" t="s">
        <v>47</v>
      </c>
      <c r="C692" t="s">
        <v>14</v>
      </c>
      <c r="D692">
        <v>4</v>
      </c>
      <c r="E692" s="17">
        <f>VLOOKUP(C692,'SKU Price List'!$A$2:$E$27,5,FALSE)</f>
        <v>927.36</v>
      </c>
      <c r="F692" s="17">
        <f t="shared" si="39"/>
        <v>3709.44</v>
      </c>
      <c r="G692">
        <f>VLOOKUP(C692,'SKU Price List'!$A$2:$E$27,3,0)</f>
        <v>883.19999999999993</v>
      </c>
      <c r="H692">
        <f t="shared" si="37"/>
        <v>3532.7999999999997</v>
      </c>
      <c r="I692" s="17">
        <f t="shared" si="38"/>
        <v>176.64000000000033</v>
      </c>
      <c r="J692">
        <v>17</v>
      </c>
      <c r="K692" s="51"/>
    </row>
    <row r="693" spans="1:11" x14ac:dyDescent="0.45">
      <c r="A693" s="2">
        <v>45319</v>
      </c>
      <c r="B693" t="s">
        <v>47</v>
      </c>
      <c r="C693" t="s">
        <v>24</v>
      </c>
      <c r="D693">
        <v>4</v>
      </c>
      <c r="E693" s="17">
        <f>VLOOKUP(C693,'SKU Price List'!$A$2:$E$27,5,FALSE)</f>
        <v>614.87999999999988</v>
      </c>
      <c r="F693" s="17">
        <f t="shared" si="39"/>
        <v>2459.5199999999995</v>
      </c>
      <c r="G693">
        <f>VLOOKUP(C693,'SKU Price List'!$A$2:$E$27,3,0)</f>
        <v>585.59999999999991</v>
      </c>
      <c r="H693">
        <f t="shared" si="37"/>
        <v>2342.3999999999996</v>
      </c>
      <c r="I693" s="17">
        <f t="shared" si="38"/>
        <v>117.11999999999989</v>
      </c>
      <c r="J693">
        <v>17</v>
      </c>
      <c r="K693" s="51"/>
    </row>
    <row r="694" spans="1:11" x14ac:dyDescent="0.45">
      <c r="A694" s="2">
        <v>45319</v>
      </c>
      <c r="B694" t="s">
        <v>67</v>
      </c>
      <c r="C694" t="s">
        <v>18</v>
      </c>
      <c r="D694">
        <v>8</v>
      </c>
      <c r="E694" s="17">
        <f>VLOOKUP(C694,'SKU Price List'!$A$2:$E$27,5,FALSE)</f>
        <v>1478.4</v>
      </c>
      <c r="F694" s="17">
        <f t="shared" si="39"/>
        <v>11827.2</v>
      </c>
      <c r="G694">
        <f>VLOOKUP(C694,'SKU Price List'!$A$2:$E$27,3,0)</f>
        <v>1408</v>
      </c>
      <c r="H694">
        <f t="shared" si="37"/>
        <v>11264</v>
      </c>
      <c r="I694" s="17">
        <f t="shared" si="38"/>
        <v>563.20000000000073</v>
      </c>
      <c r="J694">
        <v>17</v>
      </c>
      <c r="K694" s="51"/>
    </row>
    <row r="695" spans="1:11" x14ac:dyDescent="0.45">
      <c r="A695" s="2">
        <v>45319</v>
      </c>
      <c r="B695" t="s">
        <v>67</v>
      </c>
      <c r="C695" t="s">
        <v>7</v>
      </c>
      <c r="D695">
        <v>2</v>
      </c>
      <c r="E695" s="17">
        <f>VLOOKUP(C695,'SKU Price List'!$A$2:$E$27,5,FALSE)</f>
        <v>554.4</v>
      </c>
      <c r="F695" s="17">
        <f t="shared" si="39"/>
        <v>1108.8</v>
      </c>
      <c r="G695">
        <f>VLOOKUP(C695,'SKU Price List'!$A$2:$E$27,3,0)</f>
        <v>528</v>
      </c>
      <c r="H695">
        <f t="shared" si="37"/>
        <v>1056</v>
      </c>
      <c r="I695" s="17">
        <f t="shared" si="38"/>
        <v>52.799999999999955</v>
      </c>
      <c r="J695">
        <v>17</v>
      </c>
      <c r="K695" s="51"/>
    </row>
    <row r="696" spans="1:11" x14ac:dyDescent="0.45">
      <c r="A696" s="2">
        <v>45319</v>
      </c>
      <c r="B696" t="s">
        <v>67</v>
      </c>
      <c r="C696" t="s">
        <v>12</v>
      </c>
      <c r="D696">
        <v>1</v>
      </c>
      <c r="E696" s="17">
        <f>VLOOKUP(C696,'SKU Price List'!$A$2:$E$27,5,FALSE)</f>
        <v>1008</v>
      </c>
      <c r="F696" s="17">
        <f t="shared" si="39"/>
        <v>1008</v>
      </c>
      <c r="G696">
        <f>VLOOKUP(C696,'SKU Price List'!$A$2:$E$27,3,0)</f>
        <v>960</v>
      </c>
      <c r="H696">
        <f t="shared" si="37"/>
        <v>960</v>
      </c>
      <c r="I696" s="17">
        <f t="shared" si="38"/>
        <v>48</v>
      </c>
      <c r="J696">
        <v>17</v>
      </c>
      <c r="K696" s="51"/>
    </row>
    <row r="697" spans="1:11" x14ac:dyDescent="0.45">
      <c r="A697" s="2">
        <v>45320</v>
      </c>
      <c r="B697" t="s">
        <v>53</v>
      </c>
      <c r="C697" t="s">
        <v>17</v>
      </c>
      <c r="D697">
        <v>8</v>
      </c>
      <c r="E697" s="17">
        <f>VLOOKUP(C697,'SKU Price List'!$A$2:$E$27,5,FALSE)</f>
        <v>1236.48</v>
      </c>
      <c r="F697" s="17">
        <f t="shared" si="39"/>
        <v>9891.84</v>
      </c>
      <c r="G697">
        <f>VLOOKUP(C697,'SKU Price List'!$A$2:$E$27,3,0)</f>
        <v>1177.5999999999999</v>
      </c>
      <c r="H697">
        <f t="shared" si="37"/>
        <v>9420.7999999999993</v>
      </c>
      <c r="I697" s="17">
        <f t="shared" si="38"/>
        <v>471.04000000000087</v>
      </c>
      <c r="J697">
        <v>18</v>
      </c>
      <c r="K697" s="51"/>
    </row>
    <row r="698" spans="1:11" x14ac:dyDescent="0.45">
      <c r="A698" s="2">
        <v>45320</v>
      </c>
      <c r="B698" t="s">
        <v>53</v>
      </c>
      <c r="C698" t="s">
        <v>18</v>
      </c>
      <c r="D698">
        <v>3</v>
      </c>
      <c r="E698" s="17">
        <f>VLOOKUP(C698,'SKU Price List'!$A$2:$E$27,5,FALSE)</f>
        <v>1478.4</v>
      </c>
      <c r="F698" s="17">
        <f t="shared" si="39"/>
        <v>4435.2000000000007</v>
      </c>
      <c r="G698">
        <f>VLOOKUP(C698,'SKU Price List'!$A$2:$E$27,3,0)</f>
        <v>1408</v>
      </c>
      <c r="H698">
        <f t="shared" si="37"/>
        <v>4224</v>
      </c>
      <c r="I698" s="17">
        <f t="shared" si="38"/>
        <v>211.20000000000073</v>
      </c>
      <c r="J698">
        <v>18</v>
      </c>
      <c r="K698" s="51"/>
    </row>
    <row r="699" spans="1:11" x14ac:dyDescent="0.45">
      <c r="A699" s="2">
        <v>45320</v>
      </c>
      <c r="B699" t="s">
        <v>53</v>
      </c>
      <c r="C699" t="s">
        <v>16</v>
      </c>
      <c r="D699">
        <v>5</v>
      </c>
      <c r="E699" s="17">
        <f>VLOOKUP(C699,'SKU Price List'!$A$2:$E$27,5,FALSE)</f>
        <v>1081.92</v>
      </c>
      <c r="F699" s="17">
        <f t="shared" si="39"/>
        <v>5409.6</v>
      </c>
      <c r="G699">
        <f>VLOOKUP(C699,'SKU Price List'!$A$2:$E$27,3,0)</f>
        <v>1030.3999999999999</v>
      </c>
      <c r="H699">
        <f t="shared" si="37"/>
        <v>5151.9999999999991</v>
      </c>
      <c r="I699" s="17">
        <f t="shared" si="38"/>
        <v>257.60000000000127</v>
      </c>
      <c r="J699">
        <v>18</v>
      </c>
      <c r="K699" s="51"/>
    </row>
    <row r="700" spans="1:11" x14ac:dyDescent="0.45">
      <c r="A700" s="2">
        <v>45320</v>
      </c>
      <c r="B700" t="s">
        <v>37</v>
      </c>
      <c r="C700" t="s">
        <v>14</v>
      </c>
      <c r="D700">
        <v>35</v>
      </c>
      <c r="E700" s="17">
        <f>VLOOKUP(C700,'SKU Price List'!$A$2:$E$27,5,FALSE)</f>
        <v>927.36</v>
      </c>
      <c r="F700" s="17">
        <f t="shared" si="39"/>
        <v>32457.600000000002</v>
      </c>
      <c r="G700">
        <f>VLOOKUP(C700,'SKU Price List'!$A$2:$E$27,3,0)</f>
        <v>883.19999999999993</v>
      </c>
      <c r="H700">
        <f t="shared" si="37"/>
        <v>30911.999999999996</v>
      </c>
      <c r="I700" s="17">
        <f t="shared" si="38"/>
        <v>1545.6000000000058</v>
      </c>
      <c r="J700">
        <v>18</v>
      </c>
      <c r="K700" s="51"/>
    </row>
    <row r="701" spans="1:11" x14ac:dyDescent="0.45">
      <c r="A701" s="2">
        <v>45320</v>
      </c>
      <c r="B701" t="s">
        <v>37</v>
      </c>
      <c r="C701" t="s">
        <v>15</v>
      </c>
      <c r="D701">
        <v>8</v>
      </c>
      <c r="E701" s="17">
        <f>VLOOKUP(C701,'SKU Price List'!$A$2:$E$27,5,FALSE)</f>
        <v>811.44</v>
      </c>
      <c r="F701" s="17">
        <f t="shared" si="39"/>
        <v>6491.52</v>
      </c>
      <c r="G701">
        <f>VLOOKUP(C701,'SKU Price List'!$A$2:$E$27,3,0)</f>
        <v>772.8</v>
      </c>
      <c r="H701">
        <f t="shared" si="37"/>
        <v>6182.4</v>
      </c>
      <c r="I701" s="17">
        <f t="shared" si="38"/>
        <v>309.1200000000008</v>
      </c>
      <c r="J701">
        <v>18</v>
      </c>
      <c r="K701" s="51"/>
    </row>
    <row r="702" spans="1:11" x14ac:dyDescent="0.45">
      <c r="A702" s="2">
        <v>45320</v>
      </c>
      <c r="B702" t="s">
        <v>37</v>
      </c>
      <c r="C702" t="s">
        <v>25</v>
      </c>
      <c r="D702">
        <v>8</v>
      </c>
      <c r="E702" s="17">
        <f>VLOOKUP(C702,'SKU Price List'!$A$2:$E$27,5,FALSE)</f>
        <v>538.02</v>
      </c>
      <c r="F702" s="17">
        <f t="shared" si="39"/>
        <v>4304.16</v>
      </c>
      <c r="G702">
        <f>VLOOKUP(C702,'SKU Price List'!$A$2:$E$27,3,0)</f>
        <v>512.4</v>
      </c>
      <c r="H702">
        <f t="shared" si="37"/>
        <v>4099.2</v>
      </c>
      <c r="I702" s="17">
        <f t="shared" si="38"/>
        <v>204.96000000000004</v>
      </c>
      <c r="J702">
        <v>18</v>
      </c>
      <c r="K702" s="51"/>
    </row>
    <row r="703" spans="1:11" x14ac:dyDescent="0.45">
      <c r="A703" s="2">
        <v>45320</v>
      </c>
      <c r="B703" t="s">
        <v>37</v>
      </c>
      <c r="C703" t="s">
        <v>13</v>
      </c>
      <c r="D703">
        <v>1</v>
      </c>
      <c r="E703" s="17">
        <f>VLOOKUP(C703,'SKU Price List'!$A$2:$E$27,5,FALSE)</f>
        <v>695.52</v>
      </c>
      <c r="F703" s="17">
        <f t="shared" si="39"/>
        <v>695.52</v>
      </c>
      <c r="G703">
        <f>VLOOKUP(C703,'SKU Price List'!$A$2:$E$27,3,0)</f>
        <v>662.4</v>
      </c>
      <c r="H703">
        <f t="shared" si="37"/>
        <v>662.4</v>
      </c>
      <c r="I703" s="17">
        <f t="shared" si="38"/>
        <v>33.120000000000005</v>
      </c>
      <c r="J703">
        <v>18</v>
      </c>
      <c r="K703" s="51"/>
    </row>
    <row r="704" spans="1:11" x14ac:dyDescent="0.45">
      <c r="A704" s="2">
        <v>45321</v>
      </c>
      <c r="B704" t="s">
        <v>44</v>
      </c>
      <c r="C704" t="s">
        <v>12</v>
      </c>
      <c r="D704">
        <v>20</v>
      </c>
      <c r="E704" s="17">
        <f>VLOOKUP(C704,'SKU Price List'!$A$2:$E$27,5,FALSE)</f>
        <v>1008</v>
      </c>
      <c r="F704" s="17">
        <f t="shared" si="39"/>
        <v>20160</v>
      </c>
      <c r="G704">
        <f>VLOOKUP(C704,'SKU Price List'!$A$2:$E$27,3,0)</f>
        <v>960</v>
      </c>
      <c r="H704">
        <f t="shared" si="37"/>
        <v>19200</v>
      </c>
      <c r="I704" s="17">
        <f t="shared" si="38"/>
        <v>960</v>
      </c>
      <c r="J704">
        <v>18</v>
      </c>
      <c r="K704" s="51"/>
    </row>
    <row r="705" spans="1:11" x14ac:dyDescent="0.45">
      <c r="A705" s="2">
        <v>45321</v>
      </c>
      <c r="B705" t="s">
        <v>44</v>
      </c>
      <c r="C705" t="s">
        <v>23</v>
      </c>
      <c r="D705">
        <v>10</v>
      </c>
      <c r="E705" s="17">
        <f>VLOOKUP(C705,'SKU Price List'!$A$2:$E$27,5,FALSE)</f>
        <v>461.15999999999997</v>
      </c>
      <c r="F705" s="17">
        <f t="shared" si="39"/>
        <v>4611.5999999999995</v>
      </c>
      <c r="G705">
        <f>VLOOKUP(C705,'SKU Price List'!$A$2:$E$27,3,0)</f>
        <v>439.2</v>
      </c>
      <c r="H705">
        <f t="shared" si="37"/>
        <v>4392</v>
      </c>
      <c r="I705" s="17">
        <f t="shared" si="38"/>
        <v>219.59999999999945</v>
      </c>
      <c r="J705">
        <v>18</v>
      </c>
      <c r="K705" s="51"/>
    </row>
    <row r="706" spans="1:11" x14ac:dyDescent="0.45">
      <c r="A706" s="2">
        <v>45321</v>
      </c>
      <c r="B706" t="s">
        <v>44</v>
      </c>
      <c r="C706" t="s">
        <v>27</v>
      </c>
      <c r="D706">
        <v>20</v>
      </c>
      <c r="E706" s="17">
        <f>VLOOKUP(C706,'SKU Price List'!$A$2:$E$27,5,FALSE)</f>
        <v>819.83999999999992</v>
      </c>
      <c r="F706" s="17">
        <f t="shared" si="39"/>
        <v>16396.8</v>
      </c>
      <c r="G706">
        <f>VLOOKUP(C706,'SKU Price List'!$A$2:$E$27,3,0)</f>
        <v>780.8</v>
      </c>
      <c r="H706">
        <f t="shared" ref="H706:H769" si="40">G706*D706</f>
        <v>15616</v>
      </c>
      <c r="I706" s="17">
        <f t="shared" ref="I706:I769" si="41">F706-H706</f>
        <v>780.79999999999927</v>
      </c>
      <c r="J706">
        <v>18</v>
      </c>
      <c r="K706" s="51"/>
    </row>
    <row r="707" spans="1:11" x14ac:dyDescent="0.45">
      <c r="A707" s="2">
        <v>45321</v>
      </c>
      <c r="B707" t="s">
        <v>56</v>
      </c>
      <c r="C707" t="s">
        <v>14</v>
      </c>
      <c r="D707">
        <v>4</v>
      </c>
      <c r="E707" s="17">
        <f>VLOOKUP(C707,'SKU Price List'!$A$2:$E$27,5,FALSE)</f>
        <v>927.36</v>
      </c>
      <c r="F707" s="17">
        <f t="shared" si="39"/>
        <v>3709.44</v>
      </c>
      <c r="G707">
        <f>VLOOKUP(C707,'SKU Price List'!$A$2:$E$27,3,0)</f>
        <v>883.19999999999993</v>
      </c>
      <c r="H707">
        <f t="shared" si="40"/>
        <v>3532.7999999999997</v>
      </c>
      <c r="I707" s="17">
        <f t="shared" si="41"/>
        <v>176.64000000000033</v>
      </c>
      <c r="J707">
        <v>18</v>
      </c>
      <c r="K707" s="51"/>
    </row>
    <row r="708" spans="1:11" x14ac:dyDescent="0.45">
      <c r="A708" s="2">
        <v>45321</v>
      </c>
      <c r="B708" t="s">
        <v>56</v>
      </c>
      <c r="C708" t="s">
        <v>13</v>
      </c>
      <c r="D708">
        <v>2</v>
      </c>
      <c r="E708" s="17">
        <f>VLOOKUP(C708,'SKU Price List'!$A$2:$E$27,5,FALSE)</f>
        <v>695.52</v>
      </c>
      <c r="F708" s="17">
        <f t="shared" si="39"/>
        <v>1391.04</v>
      </c>
      <c r="G708">
        <f>VLOOKUP(C708,'SKU Price List'!$A$2:$E$27,3,0)</f>
        <v>662.4</v>
      </c>
      <c r="H708">
        <f t="shared" si="40"/>
        <v>1324.8</v>
      </c>
      <c r="I708" s="17">
        <f t="shared" si="41"/>
        <v>66.240000000000009</v>
      </c>
      <c r="J708">
        <v>18</v>
      </c>
      <c r="K708" s="51"/>
    </row>
    <row r="709" spans="1:11" x14ac:dyDescent="0.45">
      <c r="A709" s="2">
        <v>45321</v>
      </c>
      <c r="B709" t="s">
        <v>56</v>
      </c>
      <c r="C709" t="s">
        <v>23</v>
      </c>
      <c r="D709">
        <v>3</v>
      </c>
      <c r="E709" s="17">
        <f>VLOOKUP(C709,'SKU Price List'!$A$2:$E$27,5,FALSE)</f>
        <v>461.15999999999997</v>
      </c>
      <c r="F709" s="17">
        <f t="shared" si="39"/>
        <v>1383.48</v>
      </c>
      <c r="G709">
        <f>VLOOKUP(C709,'SKU Price List'!$A$2:$E$27,3,0)</f>
        <v>439.2</v>
      </c>
      <c r="H709">
        <f t="shared" si="40"/>
        <v>1317.6</v>
      </c>
      <c r="I709" s="17">
        <f t="shared" si="41"/>
        <v>65.880000000000109</v>
      </c>
      <c r="J709">
        <v>18</v>
      </c>
      <c r="K709" s="51"/>
    </row>
    <row r="710" spans="1:11" x14ac:dyDescent="0.45">
      <c r="A710" s="2">
        <v>45321</v>
      </c>
      <c r="B710" t="s">
        <v>56</v>
      </c>
      <c r="C710" t="s">
        <v>26</v>
      </c>
      <c r="D710">
        <v>3</v>
      </c>
      <c r="E710" s="17">
        <f>VLOOKUP(C710,'SKU Price List'!$A$2:$E$27,5,FALSE)</f>
        <v>717.3599999999999</v>
      </c>
      <c r="F710" s="17">
        <f t="shared" si="39"/>
        <v>2152.08</v>
      </c>
      <c r="G710">
        <f>VLOOKUP(C710,'SKU Price List'!$A$2:$E$27,3,0)</f>
        <v>683.19999999999993</v>
      </c>
      <c r="H710">
        <f t="shared" si="40"/>
        <v>2049.6</v>
      </c>
      <c r="I710" s="17">
        <f t="shared" si="41"/>
        <v>102.48000000000002</v>
      </c>
      <c r="J710">
        <v>18</v>
      </c>
      <c r="K710" s="51"/>
    </row>
    <row r="711" spans="1:11" x14ac:dyDescent="0.45">
      <c r="A711" s="2">
        <v>45322</v>
      </c>
      <c r="B711" t="s">
        <v>34</v>
      </c>
      <c r="C711" t="s">
        <v>17</v>
      </c>
      <c r="D711">
        <v>5</v>
      </c>
      <c r="E711" s="17">
        <f>VLOOKUP(C711,'SKU Price List'!$A$2:$E$27,5,FALSE)</f>
        <v>1236.48</v>
      </c>
      <c r="F711" s="17">
        <f t="shared" si="39"/>
        <v>6182.4</v>
      </c>
      <c r="G711">
        <f>VLOOKUP(C711,'SKU Price List'!$A$2:$E$27,3,0)</f>
        <v>1177.5999999999999</v>
      </c>
      <c r="H711">
        <f t="shared" si="40"/>
        <v>5888</v>
      </c>
      <c r="I711" s="17">
        <f t="shared" si="41"/>
        <v>294.39999999999964</v>
      </c>
      <c r="J711">
        <v>18</v>
      </c>
      <c r="K711" s="51"/>
    </row>
    <row r="712" spans="1:11" x14ac:dyDescent="0.45">
      <c r="A712" s="2">
        <v>45322</v>
      </c>
      <c r="B712" t="s">
        <v>34</v>
      </c>
      <c r="C712" t="s">
        <v>14</v>
      </c>
      <c r="D712">
        <v>20</v>
      </c>
      <c r="E712" s="17">
        <f>VLOOKUP(C712,'SKU Price List'!$A$2:$E$27,5,FALSE)</f>
        <v>927.36</v>
      </c>
      <c r="F712" s="17">
        <f t="shared" si="39"/>
        <v>18547.2</v>
      </c>
      <c r="G712">
        <f>VLOOKUP(C712,'SKU Price List'!$A$2:$E$27,3,0)</f>
        <v>883.19999999999993</v>
      </c>
      <c r="H712">
        <f t="shared" si="40"/>
        <v>17664</v>
      </c>
      <c r="I712" s="17">
        <f t="shared" si="41"/>
        <v>883.20000000000073</v>
      </c>
      <c r="J712">
        <v>18</v>
      </c>
      <c r="K712" s="51"/>
    </row>
    <row r="713" spans="1:11" x14ac:dyDescent="0.45">
      <c r="A713" s="2">
        <v>45322</v>
      </c>
      <c r="B713" t="s">
        <v>34</v>
      </c>
      <c r="C713" t="s">
        <v>13</v>
      </c>
      <c r="D713">
        <v>15</v>
      </c>
      <c r="E713" s="17">
        <f>VLOOKUP(C713,'SKU Price List'!$A$2:$E$27,5,FALSE)</f>
        <v>695.52</v>
      </c>
      <c r="F713" s="17">
        <f t="shared" si="39"/>
        <v>10432.799999999999</v>
      </c>
      <c r="G713">
        <f>VLOOKUP(C713,'SKU Price List'!$A$2:$E$27,3,0)</f>
        <v>662.4</v>
      </c>
      <c r="H713">
        <f t="shared" si="40"/>
        <v>9936</v>
      </c>
      <c r="I713" s="17">
        <f t="shared" si="41"/>
        <v>496.79999999999927</v>
      </c>
      <c r="J713">
        <v>18</v>
      </c>
      <c r="K713" s="51"/>
    </row>
    <row r="714" spans="1:11" x14ac:dyDescent="0.45">
      <c r="A714" s="2">
        <v>45322</v>
      </c>
      <c r="B714" t="s">
        <v>34</v>
      </c>
      <c r="C714" t="s">
        <v>9</v>
      </c>
      <c r="D714">
        <v>20</v>
      </c>
      <c r="E714" s="17">
        <f>VLOOKUP(C714,'SKU Price List'!$A$2:$E$27,5,FALSE)</f>
        <v>756</v>
      </c>
      <c r="F714" s="17">
        <f t="shared" si="39"/>
        <v>15120</v>
      </c>
      <c r="G714">
        <f>VLOOKUP(C714,'SKU Price List'!$A$2:$E$27,3,0)</f>
        <v>720</v>
      </c>
      <c r="H714">
        <f t="shared" si="40"/>
        <v>14400</v>
      </c>
      <c r="I714" s="17">
        <f t="shared" si="41"/>
        <v>720</v>
      </c>
      <c r="J714">
        <v>18</v>
      </c>
      <c r="K714" s="51"/>
    </row>
    <row r="715" spans="1:11" x14ac:dyDescent="0.45">
      <c r="A715" s="2">
        <v>45322</v>
      </c>
      <c r="B715" t="s">
        <v>34</v>
      </c>
      <c r="C715" t="s">
        <v>8</v>
      </c>
      <c r="D715">
        <v>20</v>
      </c>
      <c r="E715" s="17">
        <f>VLOOKUP(C715,'SKU Price List'!$A$2:$E$27,5,FALSE)</f>
        <v>567</v>
      </c>
      <c r="F715" s="17">
        <f t="shared" si="39"/>
        <v>11340</v>
      </c>
      <c r="G715">
        <f>VLOOKUP(C715,'SKU Price List'!$A$2:$E$27,3,0)</f>
        <v>540</v>
      </c>
      <c r="H715">
        <f t="shared" si="40"/>
        <v>10800</v>
      </c>
      <c r="I715" s="17">
        <f t="shared" si="41"/>
        <v>540</v>
      </c>
      <c r="J715">
        <v>18</v>
      </c>
      <c r="K715" s="51"/>
    </row>
    <row r="716" spans="1:11" x14ac:dyDescent="0.45">
      <c r="A716" s="2">
        <v>45322</v>
      </c>
      <c r="B716" t="s">
        <v>64</v>
      </c>
      <c r="C716" t="s">
        <v>7</v>
      </c>
      <c r="D716">
        <v>10</v>
      </c>
      <c r="E716" s="17">
        <f>VLOOKUP(C716,'SKU Price List'!$A$2:$E$27,5,FALSE)</f>
        <v>554.4</v>
      </c>
      <c r="F716" s="17">
        <f t="shared" si="39"/>
        <v>5544</v>
      </c>
      <c r="G716">
        <f>VLOOKUP(C716,'SKU Price List'!$A$2:$E$27,3,0)</f>
        <v>528</v>
      </c>
      <c r="H716">
        <f t="shared" si="40"/>
        <v>5280</v>
      </c>
      <c r="I716" s="17">
        <f t="shared" si="41"/>
        <v>264</v>
      </c>
      <c r="J716">
        <v>18</v>
      </c>
      <c r="K716" s="51"/>
    </row>
    <row r="717" spans="1:11" x14ac:dyDescent="0.45">
      <c r="A717" s="2">
        <v>45322</v>
      </c>
      <c r="B717" t="s">
        <v>64</v>
      </c>
      <c r="C717" t="s">
        <v>4</v>
      </c>
      <c r="D717">
        <v>20</v>
      </c>
      <c r="E717" s="17">
        <f>VLOOKUP(C717,'SKU Price List'!$A$2:$E$27,5,FALSE)</f>
        <v>415.79999999999995</v>
      </c>
      <c r="F717" s="17">
        <f t="shared" si="39"/>
        <v>8316</v>
      </c>
      <c r="G717">
        <f>VLOOKUP(C717,'SKU Price List'!$A$2:$E$27,3,0)</f>
        <v>396</v>
      </c>
      <c r="H717">
        <f t="shared" si="40"/>
        <v>7920</v>
      </c>
      <c r="I717" s="17">
        <f t="shared" si="41"/>
        <v>396</v>
      </c>
      <c r="J717">
        <v>18</v>
      </c>
      <c r="K717" s="51"/>
    </row>
    <row r="718" spans="1:11" x14ac:dyDescent="0.45">
      <c r="A718" s="2">
        <v>45322</v>
      </c>
      <c r="B718" t="s">
        <v>64</v>
      </c>
      <c r="C718" t="s">
        <v>3</v>
      </c>
      <c r="D718">
        <v>10</v>
      </c>
      <c r="E718" s="17">
        <f>VLOOKUP(C718,'SKU Price List'!$A$2:$E$27,5,FALSE)</f>
        <v>311.84999999999997</v>
      </c>
      <c r="F718" s="17">
        <f t="shared" si="39"/>
        <v>3118.4999999999995</v>
      </c>
      <c r="G718">
        <f>VLOOKUP(C718,'SKU Price List'!$A$2:$E$27,3,0)</f>
        <v>297</v>
      </c>
      <c r="H718">
        <f t="shared" si="40"/>
        <v>2970</v>
      </c>
      <c r="I718" s="17">
        <f t="shared" si="41"/>
        <v>148.49999999999955</v>
      </c>
      <c r="J718">
        <v>18</v>
      </c>
      <c r="K718" s="51"/>
    </row>
    <row r="719" spans="1:11" x14ac:dyDescent="0.45">
      <c r="A719" s="2">
        <v>45322</v>
      </c>
      <c r="B719" t="s">
        <v>64</v>
      </c>
      <c r="C719" t="s">
        <v>27</v>
      </c>
      <c r="D719">
        <v>10</v>
      </c>
      <c r="E719" s="17">
        <f>VLOOKUP(C719,'SKU Price List'!$A$2:$E$27,5,FALSE)</f>
        <v>819.83999999999992</v>
      </c>
      <c r="F719" s="17">
        <f t="shared" si="39"/>
        <v>8198.4</v>
      </c>
      <c r="G719">
        <f>VLOOKUP(C719,'SKU Price List'!$A$2:$E$27,3,0)</f>
        <v>780.8</v>
      </c>
      <c r="H719">
        <f t="shared" si="40"/>
        <v>7808</v>
      </c>
      <c r="I719" s="17">
        <f t="shared" si="41"/>
        <v>390.39999999999964</v>
      </c>
      <c r="J719">
        <v>18</v>
      </c>
      <c r="K719" s="51"/>
    </row>
    <row r="720" spans="1:11" x14ac:dyDescent="0.45">
      <c r="A720" s="2">
        <v>45322</v>
      </c>
      <c r="B720" t="s">
        <v>64</v>
      </c>
      <c r="C720" t="s">
        <v>24</v>
      </c>
      <c r="D720">
        <v>10</v>
      </c>
      <c r="E720" s="17">
        <f>VLOOKUP(C720,'SKU Price List'!$A$2:$E$27,5,FALSE)</f>
        <v>614.87999999999988</v>
      </c>
      <c r="F720" s="17">
        <f t="shared" si="39"/>
        <v>6148.7999999999993</v>
      </c>
      <c r="G720">
        <f>VLOOKUP(C720,'SKU Price List'!$A$2:$E$27,3,0)</f>
        <v>585.59999999999991</v>
      </c>
      <c r="H720">
        <f t="shared" si="40"/>
        <v>5855.9999999999991</v>
      </c>
      <c r="I720" s="17">
        <f t="shared" si="41"/>
        <v>292.80000000000018</v>
      </c>
      <c r="J720">
        <v>18</v>
      </c>
      <c r="K720" s="51"/>
    </row>
    <row r="721" spans="1:11" x14ac:dyDescent="0.45">
      <c r="A721" s="2">
        <v>45323</v>
      </c>
      <c r="B721" t="s">
        <v>47</v>
      </c>
      <c r="C721" t="s">
        <v>16</v>
      </c>
      <c r="D721">
        <v>2</v>
      </c>
      <c r="E721" s="17">
        <f>VLOOKUP(C721,'SKU Price List'!$A$2:$E$27,5,FALSE)</f>
        <v>1081.92</v>
      </c>
      <c r="F721" s="17">
        <f t="shared" ref="F721:F784" si="42">E721*D721</f>
        <v>2163.84</v>
      </c>
      <c r="G721">
        <f>VLOOKUP(C721,'SKU Price List'!$A$2:$E$27,3,0)</f>
        <v>1030.3999999999999</v>
      </c>
      <c r="H721">
        <f t="shared" si="40"/>
        <v>2060.7999999999997</v>
      </c>
      <c r="I721" s="17">
        <f t="shared" si="41"/>
        <v>103.04000000000042</v>
      </c>
      <c r="J721">
        <v>18</v>
      </c>
      <c r="K721" s="51"/>
    </row>
    <row r="722" spans="1:11" x14ac:dyDescent="0.45">
      <c r="A722" s="2">
        <v>45323</v>
      </c>
      <c r="B722" t="s">
        <v>47</v>
      </c>
      <c r="C722" t="s">
        <v>15</v>
      </c>
      <c r="D722">
        <v>2</v>
      </c>
      <c r="E722" s="17">
        <f>VLOOKUP(C722,'SKU Price List'!$A$2:$E$27,5,FALSE)</f>
        <v>811.44</v>
      </c>
      <c r="F722" s="17">
        <f t="shared" si="42"/>
        <v>1622.88</v>
      </c>
      <c r="G722">
        <f>VLOOKUP(C722,'SKU Price List'!$A$2:$E$27,3,0)</f>
        <v>772.8</v>
      </c>
      <c r="H722">
        <f t="shared" si="40"/>
        <v>1545.6</v>
      </c>
      <c r="I722" s="17">
        <f t="shared" si="41"/>
        <v>77.2800000000002</v>
      </c>
      <c r="J722">
        <v>18</v>
      </c>
      <c r="K722" s="51"/>
    </row>
    <row r="723" spans="1:11" x14ac:dyDescent="0.45">
      <c r="A723" s="2">
        <v>45323</v>
      </c>
      <c r="B723" t="s">
        <v>47</v>
      </c>
      <c r="C723" t="s">
        <v>13</v>
      </c>
      <c r="D723">
        <v>10</v>
      </c>
      <c r="E723" s="17">
        <f>VLOOKUP(C723,'SKU Price List'!$A$2:$E$27,5,FALSE)</f>
        <v>695.52</v>
      </c>
      <c r="F723" s="17">
        <f t="shared" si="42"/>
        <v>6955.2</v>
      </c>
      <c r="G723">
        <f>VLOOKUP(C723,'SKU Price List'!$A$2:$E$27,3,0)</f>
        <v>662.4</v>
      </c>
      <c r="H723">
        <f t="shared" si="40"/>
        <v>6624</v>
      </c>
      <c r="I723" s="17">
        <f t="shared" si="41"/>
        <v>331.19999999999982</v>
      </c>
      <c r="J723">
        <v>18</v>
      </c>
      <c r="K723" s="51"/>
    </row>
    <row r="724" spans="1:11" x14ac:dyDescent="0.45">
      <c r="A724" s="2">
        <v>45323</v>
      </c>
      <c r="B724" t="s">
        <v>47</v>
      </c>
      <c r="C724" t="s">
        <v>14</v>
      </c>
      <c r="D724">
        <v>10</v>
      </c>
      <c r="E724" s="17">
        <f>VLOOKUP(C724,'SKU Price List'!$A$2:$E$27,5,FALSE)</f>
        <v>927.36</v>
      </c>
      <c r="F724" s="17">
        <f t="shared" si="42"/>
        <v>9273.6</v>
      </c>
      <c r="G724">
        <f>VLOOKUP(C724,'SKU Price List'!$A$2:$E$27,3,0)</f>
        <v>883.19999999999993</v>
      </c>
      <c r="H724">
        <f t="shared" si="40"/>
        <v>8832</v>
      </c>
      <c r="I724" s="17">
        <f t="shared" si="41"/>
        <v>441.60000000000036</v>
      </c>
      <c r="J724">
        <v>18</v>
      </c>
      <c r="K724" s="51"/>
    </row>
    <row r="725" spans="1:11" x14ac:dyDescent="0.45">
      <c r="A725" s="2">
        <v>45323</v>
      </c>
      <c r="B725" t="s">
        <v>47</v>
      </c>
      <c r="C725" t="s">
        <v>9</v>
      </c>
      <c r="D725">
        <v>5</v>
      </c>
      <c r="E725" s="17">
        <f>VLOOKUP(C725,'SKU Price List'!$A$2:$E$27,5,FALSE)</f>
        <v>756</v>
      </c>
      <c r="F725" s="17">
        <f t="shared" si="42"/>
        <v>3780</v>
      </c>
      <c r="G725">
        <f>VLOOKUP(C725,'SKU Price List'!$A$2:$E$27,3,0)</f>
        <v>720</v>
      </c>
      <c r="H725">
        <f t="shared" si="40"/>
        <v>3600</v>
      </c>
      <c r="I725" s="17">
        <f t="shared" si="41"/>
        <v>180</v>
      </c>
      <c r="J725">
        <v>18</v>
      </c>
      <c r="K725" s="51"/>
    </row>
    <row r="726" spans="1:11" x14ac:dyDescent="0.45">
      <c r="A726" s="2">
        <v>45323</v>
      </c>
      <c r="B726" t="s">
        <v>47</v>
      </c>
      <c r="C726" t="s">
        <v>8</v>
      </c>
      <c r="D726">
        <v>10</v>
      </c>
      <c r="E726" s="17">
        <f>VLOOKUP(C726,'SKU Price List'!$A$2:$E$27,5,FALSE)</f>
        <v>567</v>
      </c>
      <c r="F726" s="17">
        <f t="shared" si="42"/>
        <v>5670</v>
      </c>
      <c r="G726">
        <f>VLOOKUP(C726,'SKU Price List'!$A$2:$E$27,3,0)</f>
        <v>540</v>
      </c>
      <c r="H726">
        <f t="shared" si="40"/>
        <v>5400</v>
      </c>
      <c r="I726" s="17">
        <f t="shared" si="41"/>
        <v>270</v>
      </c>
      <c r="J726">
        <v>18</v>
      </c>
      <c r="K726" s="51"/>
    </row>
    <row r="727" spans="1:11" x14ac:dyDescent="0.45">
      <c r="A727" s="2">
        <v>45323</v>
      </c>
      <c r="B727" t="s">
        <v>47</v>
      </c>
      <c r="C727" t="s">
        <v>11</v>
      </c>
      <c r="D727">
        <v>2</v>
      </c>
      <c r="E727" s="17">
        <f>VLOOKUP(C727,'SKU Price List'!$A$2:$E$27,5,FALSE)</f>
        <v>882</v>
      </c>
      <c r="F727" s="17">
        <f t="shared" si="42"/>
        <v>1764</v>
      </c>
      <c r="G727">
        <f>VLOOKUP(C727,'SKU Price List'!$A$2:$E$27,3,0)</f>
        <v>840</v>
      </c>
      <c r="H727">
        <f t="shared" si="40"/>
        <v>1680</v>
      </c>
      <c r="I727" s="17">
        <f t="shared" si="41"/>
        <v>84</v>
      </c>
      <c r="J727">
        <v>18</v>
      </c>
      <c r="K727" s="51"/>
    </row>
    <row r="728" spans="1:11" x14ac:dyDescent="0.45">
      <c r="A728" s="2">
        <v>45323</v>
      </c>
      <c r="B728" t="s">
        <v>47</v>
      </c>
      <c r="C728" t="s">
        <v>10</v>
      </c>
      <c r="D728">
        <v>2</v>
      </c>
      <c r="E728" s="17">
        <f>VLOOKUP(C728,'SKU Price List'!$A$2:$E$27,5,FALSE)</f>
        <v>661.5</v>
      </c>
      <c r="F728" s="17">
        <f t="shared" si="42"/>
        <v>1323</v>
      </c>
      <c r="G728">
        <f>VLOOKUP(C728,'SKU Price List'!$A$2:$E$27,3,0)</f>
        <v>630</v>
      </c>
      <c r="H728">
        <f t="shared" si="40"/>
        <v>1260</v>
      </c>
      <c r="I728" s="17">
        <f t="shared" si="41"/>
        <v>63</v>
      </c>
      <c r="J728">
        <v>18</v>
      </c>
      <c r="K728" s="51"/>
    </row>
    <row r="729" spans="1:11" x14ac:dyDescent="0.45">
      <c r="A729" s="2">
        <v>45323</v>
      </c>
      <c r="B729" t="s">
        <v>47</v>
      </c>
      <c r="C729" t="s">
        <v>24</v>
      </c>
      <c r="D729">
        <v>7</v>
      </c>
      <c r="E729" s="17">
        <f>VLOOKUP(C729,'SKU Price List'!$A$2:$E$27,5,FALSE)</f>
        <v>614.87999999999988</v>
      </c>
      <c r="F729" s="17">
        <f t="shared" si="42"/>
        <v>4304.1599999999989</v>
      </c>
      <c r="G729">
        <f>VLOOKUP(C729,'SKU Price List'!$A$2:$E$27,3,0)</f>
        <v>585.59999999999991</v>
      </c>
      <c r="H729">
        <f t="shared" si="40"/>
        <v>4099.1999999999989</v>
      </c>
      <c r="I729" s="17">
        <f t="shared" si="41"/>
        <v>204.96000000000004</v>
      </c>
      <c r="J729">
        <v>18</v>
      </c>
      <c r="K729" s="51"/>
    </row>
    <row r="730" spans="1:11" x14ac:dyDescent="0.45">
      <c r="A730" s="2">
        <v>45323</v>
      </c>
      <c r="B730" t="s">
        <v>47</v>
      </c>
      <c r="C730" t="s">
        <v>4</v>
      </c>
      <c r="D730">
        <v>7</v>
      </c>
      <c r="E730" s="17">
        <f>VLOOKUP(C730,'SKU Price List'!$A$2:$E$27,5,FALSE)</f>
        <v>415.79999999999995</v>
      </c>
      <c r="F730" s="17">
        <f t="shared" si="42"/>
        <v>2910.5999999999995</v>
      </c>
      <c r="G730">
        <f>VLOOKUP(C730,'SKU Price List'!$A$2:$E$27,3,0)</f>
        <v>396</v>
      </c>
      <c r="H730">
        <f t="shared" si="40"/>
        <v>2772</v>
      </c>
      <c r="I730" s="17">
        <f t="shared" si="41"/>
        <v>138.59999999999945</v>
      </c>
      <c r="J730">
        <v>18</v>
      </c>
      <c r="K730" s="51"/>
    </row>
    <row r="731" spans="1:11" x14ac:dyDescent="0.45">
      <c r="A731" s="2">
        <v>45324</v>
      </c>
      <c r="B731" t="s">
        <v>56</v>
      </c>
      <c r="C731" t="s">
        <v>7</v>
      </c>
      <c r="D731">
        <v>10</v>
      </c>
      <c r="E731" s="17">
        <f>VLOOKUP(C731,'SKU Price List'!$A$2:$E$27,5,FALSE)</f>
        <v>554.4</v>
      </c>
      <c r="F731" s="17">
        <f t="shared" si="42"/>
        <v>5544</v>
      </c>
      <c r="G731">
        <f>VLOOKUP(C731,'SKU Price List'!$A$2:$E$27,3,0)</f>
        <v>528</v>
      </c>
      <c r="H731">
        <f t="shared" si="40"/>
        <v>5280</v>
      </c>
      <c r="I731" s="17">
        <f t="shared" si="41"/>
        <v>264</v>
      </c>
      <c r="J731">
        <v>18</v>
      </c>
      <c r="K731" s="51"/>
    </row>
    <row r="732" spans="1:11" x14ac:dyDescent="0.45">
      <c r="A732" s="2">
        <v>45324</v>
      </c>
      <c r="B732" t="s">
        <v>56</v>
      </c>
      <c r="C732" t="s">
        <v>14</v>
      </c>
      <c r="D732">
        <v>5</v>
      </c>
      <c r="E732" s="17">
        <f>VLOOKUP(C732,'SKU Price List'!$A$2:$E$27,5,FALSE)</f>
        <v>927.36</v>
      </c>
      <c r="F732" s="17">
        <f t="shared" si="42"/>
        <v>4636.8</v>
      </c>
      <c r="G732">
        <f>VLOOKUP(C732,'SKU Price List'!$A$2:$E$27,3,0)</f>
        <v>883.19999999999993</v>
      </c>
      <c r="H732">
        <f t="shared" si="40"/>
        <v>4416</v>
      </c>
      <c r="I732" s="17">
        <f t="shared" si="41"/>
        <v>220.80000000000018</v>
      </c>
      <c r="J732">
        <v>18</v>
      </c>
      <c r="K732" s="51"/>
    </row>
    <row r="733" spans="1:11" x14ac:dyDescent="0.45">
      <c r="A733" s="2">
        <v>45324</v>
      </c>
      <c r="B733" t="s">
        <v>33</v>
      </c>
      <c r="C733" t="s">
        <v>13</v>
      </c>
      <c r="D733">
        <v>6</v>
      </c>
      <c r="E733" s="17">
        <f>VLOOKUP(C733,'SKU Price List'!$A$2:$E$27,5,FALSE)</f>
        <v>695.52</v>
      </c>
      <c r="F733" s="17">
        <f t="shared" si="42"/>
        <v>4173.12</v>
      </c>
      <c r="G733">
        <f>VLOOKUP(C733,'SKU Price List'!$A$2:$E$27,3,0)</f>
        <v>662.4</v>
      </c>
      <c r="H733">
        <f t="shared" si="40"/>
        <v>3974.3999999999996</v>
      </c>
      <c r="I733" s="17">
        <f t="shared" si="41"/>
        <v>198.72000000000025</v>
      </c>
      <c r="J733">
        <v>18</v>
      </c>
      <c r="K733" s="51"/>
    </row>
    <row r="734" spans="1:11" x14ac:dyDescent="0.45">
      <c r="A734" s="2">
        <v>45324</v>
      </c>
      <c r="B734" t="s">
        <v>33</v>
      </c>
      <c r="C734" t="s">
        <v>14</v>
      </c>
      <c r="D734">
        <v>6</v>
      </c>
      <c r="E734" s="17">
        <f>VLOOKUP(C734,'SKU Price List'!$A$2:$E$27,5,FALSE)</f>
        <v>927.36</v>
      </c>
      <c r="F734" s="17">
        <f t="shared" si="42"/>
        <v>5564.16</v>
      </c>
      <c r="G734">
        <f>VLOOKUP(C734,'SKU Price List'!$A$2:$E$27,3,0)</f>
        <v>883.19999999999993</v>
      </c>
      <c r="H734">
        <f t="shared" si="40"/>
        <v>5299.2</v>
      </c>
      <c r="I734" s="17">
        <f t="shared" si="41"/>
        <v>264.96000000000004</v>
      </c>
      <c r="J734">
        <v>18</v>
      </c>
      <c r="K734" s="51"/>
    </row>
    <row r="735" spans="1:11" x14ac:dyDescent="0.45">
      <c r="A735" s="2">
        <v>45324</v>
      </c>
      <c r="B735" t="s">
        <v>33</v>
      </c>
      <c r="C735" t="s">
        <v>17</v>
      </c>
      <c r="D735">
        <v>3</v>
      </c>
      <c r="E735" s="17">
        <f>VLOOKUP(C735,'SKU Price List'!$A$2:$E$27,5,FALSE)</f>
        <v>1236.48</v>
      </c>
      <c r="F735" s="17">
        <f t="shared" si="42"/>
        <v>3709.44</v>
      </c>
      <c r="G735">
        <f>VLOOKUP(C735,'SKU Price List'!$A$2:$E$27,3,0)</f>
        <v>1177.5999999999999</v>
      </c>
      <c r="H735">
        <f t="shared" si="40"/>
        <v>3532.7999999999997</v>
      </c>
      <c r="I735" s="17">
        <f t="shared" si="41"/>
        <v>176.64000000000033</v>
      </c>
      <c r="J735">
        <v>18</v>
      </c>
      <c r="K735" s="51"/>
    </row>
    <row r="736" spans="1:11" x14ac:dyDescent="0.45">
      <c r="A736" s="2">
        <v>45324</v>
      </c>
      <c r="B736" t="s">
        <v>33</v>
      </c>
      <c r="C736" t="s">
        <v>24</v>
      </c>
      <c r="D736">
        <v>3</v>
      </c>
      <c r="E736" s="17">
        <f>VLOOKUP(C736,'SKU Price List'!$A$2:$E$27,5,FALSE)</f>
        <v>614.87999999999988</v>
      </c>
      <c r="F736" s="17">
        <f t="shared" si="42"/>
        <v>1844.6399999999996</v>
      </c>
      <c r="G736">
        <f>VLOOKUP(C736,'SKU Price List'!$A$2:$E$27,3,0)</f>
        <v>585.59999999999991</v>
      </c>
      <c r="H736">
        <f t="shared" si="40"/>
        <v>1756.7999999999997</v>
      </c>
      <c r="I736" s="17">
        <f t="shared" si="41"/>
        <v>87.839999999999918</v>
      </c>
      <c r="J736">
        <v>18</v>
      </c>
      <c r="K736" s="51"/>
    </row>
    <row r="737" spans="1:11" x14ac:dyDescent="0.45">
      <c r="A737" s="2">
        <v>45324</v>
      </c>
      <c r="B737" t="s">
        <v>33</v>
      </c>
      <c r="C737" t="s">
        <v>9</v>
      </c>
      <c r="D737">
        <v>3</v>
      </c>
      <c r="E737" s="17">
        <f>VLOOKUP(C737,'SKU Price List'!$A$2:$E$27,5,FALSE)</f>
        <v>756</v>
      </c>
      <c r="F737" s="17">
        <f t="shared" si="42"/>
        <v>2268</v>
      </c>
      <c r="G737">
        <f>VLOOKUP(C737,'SKU Price List'!$A$2:$E$27,3,0)</f>
        <v>720</v>
      </c>
      <c r="H737">
        <f t="shared" si="40"/>
        <v>2160</v>
      </c>
      <c r="I737" s="17">
        <f t="shared" si="41"/>
        <v>108</v>
      </c>
      <c r="J737">
        <v>18</v>
      </c>
      <c r="K737" s="51"/>
    </row>
    <row r="738" spans="1:11" x14ac:dyDescent="0.45">
      <c r="A738" s="2">
        <v>45324</v>
      </c>
      <c r="B738" t="s">
        <v>33</v>
      </c>
      <c r="C738" t="s">
        <v>8</v>
      </c>
      <c r="D738">
        <v>3</v>
      </c>
      <c r="E738" s="17">
        <f>VLOOKUP(C738,'SKU Price List'!$A$2:$E$27,5,FALSE)</f>
        <v>567</v>
      </c>
      <c r="F738" s="17">
        <f t="shared" si="42"/>
        <v>1701</v>
      </c>
      <c r="G738">
        <f>VLOOKUP(C738,'SKU Price List'!$A$2:$E$27,3,0)</f>
        <v>540</v>
      </c>
      <c r="H738">
        <f t="shared" si="40"/>
        <v>1620</v>
      </c>
      <c r="I738" s="17">
        <f t="shared" si="41"/>
        <v>81</v>
      </c>
      <c r="J738">
        <v>18</v>
      </c>
      <c r="K738" s="51"/>
    </row>
    <row r="739" spans="1:11" x14ac:dyDescent="0.45">
      <c r="A739" s="2">
        <v>45324</v>
      </c>
      <c r="B739" t="s">
        <v>33</v>
      </c>
      <c r="C739" t="s">
        <v>20</v>
      </c>
      <c r="D739">
        <v>1</v>
      </c>
      <c r="E739" s="17">
        <f>VLOOKUP(C739,'SKU Price List'!$A$2:$E$27,5,FALSE)</f>
        <v>1108.8000000000002</v>
      </c>
      <c r="F739" s="17">
        <f t="shared" si="42"/>
        <v>1108.8000000000002</v>
      </c>
      <c r="G739">
        <f>VLOOKUP(C739,'SKU Price List'!$A$2:$E$27,3,0)</f>
        <v>1056</v>
      </c>
      <c r="H739">
        <f t="shared" si="40"/>
        <v>1056</v>
      </c>
      <c r="I739" s="17">
        <f t="shared" si="41"/>
        <v>52.800000000000182</v>
      </c>
      <c r="J739">
        <v>18</v>
      </c>
      <c r="K739" s="51"/>
    </row>
    <row r="740" spans="1:11" x14ac:dyDescent="0.45">
      <c r="A740" s="2">
        <v>45324</v>
      </c>
      <c r="B740" t="s">
        <v>33</v>
      </c>
      <c r="C740" t="s">
        <v>19</v>
      </c>
      <c r="D740">
        <v>1</v>
      </c>
      <c r="E740" s="17">
        <f>VLOOKUP(C740,'SKU Price List'!$A$2:$E$27,5,FALSE)</f>
        <v>831.6</v>
      </c>
      <c r="F740" s="17">
        <f t="shared" si="42"/>
        <v>831.6</v>
      </c>
      <c r="G740">
        <f>VLOOKUP(C740,'SKU Price List'!$A$2:$E$27,3,0)</f>
        <v>792</v>
      </c>
      <c r="H740">
        <f t="shared" si="40"/>
        <v>792</v>
      </c>
      <c r="I740" s="17">
        <f t="shared" si="41"/>
        <v>39.600000000000023</v>
      </c>
      <c r="J740">
        <v>18</v>
      </c>
      <c r="K740" s="51"/>
    </row>
    <row r="741" spans="1:11" x14ac:dyDescent="0.45">
      <c r="A741" s="2">
        <v>45325</v>
      </c>
      <c r="B741" t="s">
        <v>37</v>
      </c>
      <c r="C741" t="s">
        <v>14</v>
      </c>
      <c r="D741">
        <v>15</v>
      </c>
      <c r="E741" s="17">
        <f>VLOOKUP(C741,'SKU Price List'!$A$2:$E$27,5,FALSE)</f>
        <v>927.36</v>
      </c>
      <c r="F741" s="17">
        <f t="shared" si="42"/>
        <v>13910.4</v>
      </c>
      <c r="G741">
        <f>VLOOKUP(C741,'SKU Price List'!$A$2:$E$27,3,0)</f>
        <v>883.19999999999993</v>
      </c>
      <c r="H741">
        <f t="shared" si="40"/>
        <v>13247.999999999998</v>
      </c>
      <c r="I741" s="17">
        <f t="shared" si="41"/>
        <v>662.40000000000146</v>
      </c>
      <c r="J741">
        <v>18</v>
      </c>
      <c r="K741" s="51"/>
    </row>
    <row r="742" spans="1:11" x14ac:dyDescent="0.45">
      <c r="A742" s="2">
        <v>45325</v>
      </c>
      <c r="B742" t="s">
        <v>37</v>
      </c>
      <c r="C742" t="s">
        <v>27</v>
      </c>
      <c r="D742">
        <v>3</v>
      </c>
      <c r="E742" s="17">
        <f>VLOOKUP(C742,'SKU Price List'!$A$2:$E$27,5,FALSE)</f>
        <v>819.83999999999992</v>
      </c>
      <c r="F742" s="17">
        <f t="shared" si="42"/>
        <v>2459.5199999999995</v>
      </c>
      <c r="G742">
        <f>VLOOKUP(C742,'SKU Price List'!$A$2:$E$27,3,0)</f>
        <v>780.8</v>
      </c>
      <c r="H742">
        <f t="shared" si="40"/>
        <v>2342.3999999999996</v>
      </c>
      <c r="I742" s="17">
        <f t="shared" si="41"/>
        <v>117.11999999999989</v>
      </c>
      <c r="J742">
        <v>18</v>
      </c>
      <c r="K742" s="51"/>
    </row>
    <row r="743" spans="1:11" x14ac:dyDescent="0.45">
      <c r="A743" s="2">
        <v>45325</v>
      </c>
      <c r="B743" t="s">
        <v>37</v>
      </c>
      <c r="C743" t="s">
        <v>12</v>
      </c>
      <c r="D743">
        <v>3</v>
      </c>
      <c r="E743" s="17">
        <f>VLOOKUP(C743,'SKU Price List'!$A$2:$E$27,5,FALSE)</f>
        <v>1008</v>
      </c>
      <c r="F743" s="17">
        <f t="shared" si="42"/>
        <v>3024</v>
      </c>
      <c r="G743">
        <f>VLOOKUP(C743,'SKU Price List'!$A$2:$E$27,3,0)</f>
        <v>960</v>
      </c>
      <c r="H743">
        <f t="shared" si="40"/>
        <v>2880</v>
      </c>
      <c r="I743" s="17">
        <f t="shared" si="41"/>
        <v>144</v>
      </c>
      <c r="J743">
        <v>18</v>
      </c>
      <c r="K743" s="51"/>
    </row>
    <row r="744" spans="1:11" x14ac:dyDescent="0.45">
      <c r="A744" s="2">
        <v>45325</v>
      </c>
      <c r="B744" t="s">
        <v>51</v>
      </c>
      <c r="C744" t="s">
        <v>9</v>
      </c>
      <c r="D744">
        <v>10</v>
      </c>
      <c r="E744" s="17">
        <f>VLOOKUP(C744,'SKU Price List'!$A$2:$E$27,5,FALSE)</f>
        <v>756</v>
      </c>
      <c r="F744" s="17">
        <f t="shared" si="42"/>
        <v>7560</v>
      </c>
      <c r="G744">
        <f>VLOOKUP(C744,'SKU Price List'!$A$2:$E$27,3,0)</f>
        <v>720</v>
      </c>
      <c r="H744">
        <f t="shared" si="40"/>
        <v>7200</v>
      </c>
      <c r="I744" s="17">
        <f t="shared" si="41"/>
        <v>360</v>
      </c>
      <c r="J744">
        <v>18</v>
      </c>
      <c r="K744" s="51"/>
    </row>
    <row r="745" spans="1:11" x14ac:dyDescent="0.45">
      <c r="A745" s="2">
        <v>45325</v>
      </c>
      <c r="B745" t="s">
        <v>51</v>
      </c>
      <c r="C745" t="s">
        <v>24</v>
      </c>
      <c r="D745">
        <v>10</v>
      </c>
      <c r="E745" s="17">
        <f>VLOOKUP(C745,'SKU Price List'!$A$2:$E$27,5,FALSE)</f>
        <v>614.87999999999988</v>
      </c>
      <c r="F745" s="17">
        <f t="shared" si="42"/>
        <v>6148.7999999999993</v>
      </c>
      <c r="G745">
        <f>VLOOKUP(C745,'SKU Price List'!$A$2:$E$27,3,0)</f>
        <v>585.59999999999991</v>
      </c>
      <c r="H745">
        <f t="shared" si="40"/>
        <v>5855.9999999999991</v>
      </c>
      <c r="I745" s="17">
        <f t="shared" si="41"/>
        <v>292.80000000000018</v>
      </c>
      <c r="J745">
        <v>18</v>
      </c>
      <c r="K745" s="51"/>
    </row>
    <row r="746" spans="1:11" x14ac:dyDescent="0.45">
      <c r="A746" s="2">
        <v>45325</v>
      </c>
      <c r="B746" t="s">
        <v>51</v>
      </c>
      <c r="C746" t="s">
        <v>15</v>
      </c>
      <c r="D746">
        <v>6</v>
      </c>
      <c r="E746" s="17">
        <f>VLOOKUP(C746,'SKU Price List'!$A$2:$E$27,5,FALSE)</f>
        <v>811.44</v>
      </c>
      <c r="F746" s="17">
        <f t="shared" si="42"/>
        <v>4868.6400000000003</v>
      </c>
      <c r="G746">
        <f>VLOOKUP(C746,'SKU Price List'!$A$2:$E$27,3,0)</f>
        <v>772.8</v>
      </c>
      <c r="H746">
        <f t="shared" si="40"/>
        <v>4636.7999999999993</v>
      </c>
      <c r="I746" s="17">
        <f t="shared" si="41"/>
        <v>231.84000000000106</v>
      </c>
      <c r="J746">
        <v>18</v>
      </c>
      <c r="K746" s="51"/>
    </row>
    <row r="747" spans="1:11" x14ac:dyDescent="0.45">
      <c r="A747" s="2">
        <v>45325</v>
      </c>
      <c r="B747" t="s">
        <v>51</v>
      </c>
      <c r="C747" t="s">
        <v>8</v>
      </c>
      <c r="D747">
        <v>8</v>
      </c>
      <c r="E747" s="17">
        <f>VLOOKUP(C747,'SKU Price List'!$A$2:$E$27,5,FALSE)</f>
        <v>567</v>
      </c>
      <c r="F747" s="17">
        <f t="shared" si="42"/>
        <v>4536</v>
      </c>
      <c r="G747">
        <f>VLOOKUP(C747,'SKU Price List'!$A$2:$E$27,3,0)</f>
        <v>540</v>
      </c>
      <c r="H747">
        <f t="shared" si="40"/>
        <v>4320</v>
      </c>
      <c r="I747" s="17">
        <f t="shared" si="41"/>
        <v>216</v>
      </c>
      <c r="J747">
        <v>18</v>
      </c>
      <c r="K747" s="51"/>
    </row>
    <row r="748" spans="1:11" x14ac:dyDescent="0.45">
      <c r="A748" s="2">
        <v>45325</v>
      </c>
      <c r="B748" t="s">
        <v>51</v>
      </c>
      <c r="C748" t="s">
        <v>4</v>
      </c>
      <c r="D748">
        <v>5</v>
      </c>
      <c r="E748" s="17">
        <f>VLOOKUP(C748,'SKU Price List'!$A$2:$E$27,5,FALSE)</f>
        <v>415.79999999999995</v>
      </c>
      <c r="F748" s="17">
        <f t="shared" si="42"/>
        <v>2079</v>
      </c>
      <c r="G748">
        <f>VLOOKUP(C748,'SKU Price List'!$A$2:$E$27,3,0)</f>
        <v>396</v>
      </c>
      <c r="H748">
        <f t="shared" si="40"/>
        <v>1980</v>
      </c>
      <c r="I748" s="17">
        <f t="shared" si="41"/>
        <v>99</v>
      </c>
      <c r="J748">
        <v>18</v>
      </c>
      <c r="K748" s="51"/>
    </row>
    <row r="749" spans="1:11" x14ac:dyDescent="0.45">
      <c r="A749" s="2">
        <v>45325</v>
      </c>
      <c r="B749" t="s">
        <v>51</v>
      </c>
      <c r="C749" t="s">
        <v>6</v>
      </c>
      <c r="D749">
        <v>5</v>
      </c>
      <c r="E749" s="17">
        <f>VLOOKUP(C749,'SKU Price List'!$A$2:$E$27,5,FALSE)</f>
        <v>485.09999999999997</v>
      </c>
      <c r="F749" s="17">
        <f t="shared" si="42"/>
        <v>2425.5</v>
      </c>
      <c r="G749">
        <f>VLOOKUP(C749,'SKU Price List'!$A$2:$E$27,3,0)</f>
        <v>462</v>
      </c>
      <c r="H749">
        <f t="shared" si="40"/>
        <v>2310</v>
      </c>
      <c r="I749" s="17">
        <f t="shared" si="41"/>
        <v>115.5</v>
      </c>
      <c r="J749">
        <v>18</v>
      </c>
      <c r="K749" s="51"/>
    </row>
    <row r="750" spans="1:11" x14ac:dyDescent="0.45">
      <c r="A750" s="2">
        <v>45325</v>
      </c>
      <c r="B750" t="s">
        <v>51</v>
      </c>
      <c r="C750" t="s">
        <v>3</v>
      </c>
      <c r="D750">
        <v>5</v>
      </c>
      <c r="E750" s="17">
        <f>VLOOKUP(C750,'SKU Price List'!$A$2:$E$27,5,FALSE)</f>
        <v>311.84999999999997</v>
      </c>
      <c r="F750" s="17">
        <f t="shared" si="42"/>
        <v>1559.2499999999998</v>
      </c>
      <c r="G750">
        <f>VLOOKUP(C750,'SKU Price List'!$A$2:$E$27,3,0)</f>
        <v>297</v>
      </c>
      <c r="H750">
        <f t="shared" si="40"/>
        <v>1485</v>
      </c>
      <c r="I750" s="17">
        <f t="shared" si="41"/>
        <v>74.249999999999773</v>
      </c>
      <c r="J750">
        <v>18</v>
      </c>
      <c r="K750" s="51"/>
    </row>
    <row r="751" spans="1:11" x14ac:dyDescent="0.45">
      <c r="A751" s="2">
        <v>45325</v>
      </c>
      <c r="B751" t="s">
        <v>51</v>
      </c>
      <c r="C751" t="s">
        <v>13</v>
      </c>
      <c r="D751">
        <v>6</v>
      </c>
      <c r="E751" s="17">
        <f>VLOOKUP(C751,'SKU Price List'!$A$2:$E$27,5,FALSE)</f>
        <v>695.52</v>
      </c>
      <c r="F751" s="17">
        <f t="shared" si="42"/>
        <v>4173.12</v>
      </c>
      <c r="G751">
        <f>VLOOKUP(C751,'SKU Price List'!$A$2:$E$27,3,0)</f>
        <v>662.4</v>
      </c>
      <c r="H751">
        <f t="shared" si="40"/>
        <v>3974.3999999999996</v>
      </c>
      <c r="I751" s="17">
        <f t="shared" si="41"/>
        <v>198.72000000000025</v>
      </c>
      <c r="J751">
        <v>18</v>
      </c>
      <c r="K751" s="51"/>
    </row>
    <row r="752" spans="1:11" x14ac:dyDescent="0.45">
      <c r="A752" s="2">
        <v>45326</v>
      </c>
      <c r="B752" t="s">
        <v>56</v>
      </c>
      <c r="C752" t="s">
        <v>14</v>
      </c>
      <c r="D752">
        <v>4</v>
      </c>
      <c r="E752" s="17">
        <f>VLOOKUP(C752,'SKU Price List'!$A$2:$E$27,5,FALSE)</f>
        <v>927.36</v>
      </c>
      <c r="F752" s="17">
        <f t="shared" si="42"/>
        <v>3709.44</v>
      </c>
      <c r="G752">
        <f>VLOOKUP(C752,'SKU Price List'!$A$2:$E$27,3,0)</f>
        <v>883.19999999999993</v>
      </c>
      <c r="H752">
        <f t="shared" si="40"/>
        <v>3532.7999999999997</v>
      </c>
      <c r="I752" s="17">
        <f t="shared" si="41"/>
        <v>176.64000000000033</v>
      </c>
      <c r="J752">
        <v>18</v>
      </c>
      <c r="K752" s="51"/>
    </row>
    <row r="753" spans="1:11" x14ac:dyDescent="0.45">
      <c r="A753" s="2">
        <v>45326</v>
      </c>
      <c r="B753" t="s">
        <v>56</v>
      </c>
      <c r="C753" t="s">
        <v>13</v>
      </c>
      <c r="D753">
        <v>2</v>
      </c>
      <c r="E753" s="17">
        <f>VLOOKUP(C753,'SKU Price List'!$A$2:$E$27,5,FALSE)</f>
        <v>695.52</v>
      </c>
      <c r="F753" s="17">
        <f t="shared" si="42"/>
        <v>1391.04</v>
      </c>
      <c r="G753">
        <f>VLOOKUP(C753,'SKU Price List'!$A$2:$E$27,3,0)</f>
        <v>662.4</v>
      </c>
      <c r="H753">
        <f t="shared" si="40"/>
        <v>1324.8</v>
      </c>
      <c r="I753" s="17">
        <f t="shared" si="41"/>
        <v>66.240000000000009</v>
      </c>
      <c r="J753">
        <v>18</v>
      </c>
      <c r="K753" s="51"/>
    </row>
    <row r="754" spans="1:11" x14ac:dyDescent="0.45">
      <c r="A754" s="2">
        <v>45326</v>
      </c>
      <c r="B754" t="s">
        <v>56</v>
      </c>
      <c r="C754" t="s">
        <v>23</v>
      </c>
      <c r="D754">
        <v>4</v>
      </c>
      <c r="E754" s="17">
        <f>VLOOKUP(C754,'SKU Price List'!$A$2:$E$27,5,FALSE)</f>
        <v>461.15999999999997</v>
      </c>
      <c r="F754" s="17">
        <f t="shared" si="42"/>
        <v>1844.6399999999999</v>
      </c>
      <c r="G754">
        <f>VLOOKUP(C754,'SKU Price List'!$A$2:$E$27,3,0)</f>
        <v>439.2</v>
      </c>
      <c r="H754">
        <f t="shared" si="40"/>
        <v>1756.8</v>
      </c>
      <c r="I754" s="17">
        <f t="shared" si="41"/>
        <v>87.839999999999918</v>
      </c>
      <c r="J754">
        <v>18</v>
      </c>
      <c r="K754" s="51"/>
    </row>
    <row r="755" spans="1:11" x14ac:dyDescent="0.45">
      <c r="A755" s="2">
        <v>45326</v>
      </c>
      <c r="B755" t="s">
        <v>56</v>
      </c>
      <c r="C755" t="s">
        <v>26</v>
      </c>
      <c r="D755">
        <v>3</v>
      </c>
      <c r="E755" s="17">
        <f>VLOOKUP(C755,'SKU Price List'!$A$2:$E$27,5,FALSE)</f>
        <v>717.3599999999999</v>
      </c>
      <c r="F755" s="17">
        <f t="shared" si="42"/>
        <v>2152.08</v>
      </c>
      <c r="G755">
        <f>VLOOKUP(C755,'SKU Price List'!$A$2:$E$27,3,0)</f>
        <v>683.19999999999993</v>
      </c>
      <c r="H755">
        <f t="shared" si="40"/>
        <v>2049.6</v>
      </c>
      <c r="I755" s="17">
        <f t="shared" si="41"/>
        <v>102.48000000000002</v>
      </c>
      <c r="J755">
        <v>18</v>
      </c>
      <c r="K755" s="51"/>
    </row>
    <row r="756" spans="1:11" x14ac:dyDescent="0.45">
      <c r="A756" s="2">
        <v>45326</v>
      </c>
      <c r="B756" t="s">
        <v>34</v>
      </c>
      <c r="C756" t="s">
        <v>13</v>
      </c>
      <c r="D756">
        <v>4</v>
      </c>
      <c r="E756" s="17">
        <f>VLOOKUP(C756,'SKU Price List'!$A$2:$E$27,5,FALSE)</f>
        <v>695.52</v>
      </c>
      <c r="F756" s="17">
        <f t="shared" si="42"/>
        <v>2782.08</v>
      </c>
      <c r="G756">
        <f>VLOOKUP(C756,'SKU Price List'!$A$2:$E$27,3,0)</f>
        <v>662.4</v>
      </c>
      <c r="H756">
        <f t="shared" si="40"/>
        <v>2649.6</v>
      </c>
      <c r="I756" s="17">
        <f t="shared" si="41"/>
        <v>132.48000000000002</v>
      </c>
      <c r="J756">
        <v>18</v>
      </c>
      <c r="K756" s="51"/>
    </row>
    <row r="757" spans="1:11" x14ac:dyDescent="0.45">
      <c r="A757" s="2">
        <v>45326</v>
      </c>
      <c r="B757" t="s">
        <v>34</v>
      </c>
      <c r="C757" t="s">
        <v>9</v>
      </c>
      <c r="D757">
        <v>6</v>
      </c>
      <c r="E757" s="17">
        <f>VLOOKUP(C757,'SKU Price List'!$A$2:$E$27,5,FALSE)</f>
        <v>756</v>
      </c>
      <c r="F757" s="17">
        <f t="shared" si="42"/>
        <v>4536</v>
      </c>
      <c r="G757">
        <f>VLOOKUP(C757,'SKU Price List'!$A$2:$E$27,3,0)</f>
        <v>720</v>
      </c>
      <c r="H757">
        <f t="shared" si="40"/>
        <v>4320</v>
      </c>
      <c r="I757" s="17">
        <f t="shared" si="41"/>
        <v>216</v>
      </c>
      <c r="J757">
        <v>18</v>
      </c>
      <c r="K757" s="51"/>
    </row>
    <row r="758" spans="1:11" x14ac:dyDescent="0.45">
      <c r="A758" s="2">
        <v>45326</v>
      </c>
      <c r="B758" t="s">
        <v>34</v>
      </c>
      <c r="C758" t="s">
        <v>8</v>
      </c>
      <c r="D758">
        <v>4</v>
      </c>
      <c r="E758" s="17">
        <f>VLOOKUP(C758,'SKU Price List'!$A$2:$E$27,5,FALSE)</f>
        <v>567</v>
      </c>
      <c r="F758" s="17">
        <f t="shared" si="42"/>
        <v>2268</v>
      </c>
      <c r="G758">
        <f>VLOOKUP(C758,'SKU Price List'!$A$2:$E$27,3,0)</f>
        <v>540</v>
      </c>
      <c r="H758">
        <f t="shared" si="40"/>
        <v>2160</v>
      </c>
      <c r="I758" s="17">
        <f t="shared" si="41"/>
        <v>108</v>
      </c>
      <c r="J758">
        <v>18</v>
      </c>
      <c r="K758" s="51"/>
    </row>
    <row r="759" spans="1:11" x14ac:dyDescent="0.45">
      <c r="A759" s="2">
        <v>45326</v>
      </c>
      <c r="B759" t="s">
        <v>34</v>
      </c>
      <c r="C759" t="s">
        <v>10</v>
      </c>
      <c r="D759">
        <v>4</v>
      </c>
      <c r="E759" s="17">
        <f>VLOOKUP(C759,'SKU Price List'!$A$2:$E$27,5,FALSE)</f>
        <v>661.5</v>
      </c>
      <c r="F759" s="17">
        <f t="shared" si="42"/>
        <v>2646</v>
      </c>
      <c r="G759">
        <f>VLOOKUP(C759,'SKU Price List'!$A$2:$E$27,3,0)</f>
        <v>630</v>
      </c>
      <c r="H759">
        <f t="shared" si="40"/>
        <v>2520</v>
      </c>
      <c r="I759" s="17">
        <f t="shared" si="41"/>
        <v>126</v>
      </c>
      <c r="J759">
        <v>18</v>
      </c>
      <c r="K759" s="51"/>
    </row>
    <row r="760" spans="1:11" x14ac:dyDescent="0.45">
      <c r="A760" s="2">
        <v>45326</v>
      </c>
      <c r="B760" t="s">
        <v>34</v>
      </c>
      <c r="C760" t="s">
        <v>4</v>
      </c>
      <c r="D760">
        <v>18</v>
      </c>
      <c r="E760" s="17">
        <f>VLOOKUP(C760,'SKU Price List'!$A$2:$E$27,5,FALSE)</f>
        <v>415.79999999999995</v>
      </c>
      <c r="F760" s="17">
        <f t="shared" si="42"/>
        <v>7484.4</v>
      </c>
      <c r="G760">
        <f>VLOOKUP(C760,'SKU Price List'!$A$2:$E$27,3,0)</f>
        <v>396</v>
      </c>
      <c r="H760">
        <f t="shared" si="40"/>
        <v>7128</v>
      </c>
      <c r="I760" s="17">
        <f t="shared" si="41"/>
        <v>356.39999999999964</v>
      </c>
      <c r="J760">
        <v>18</v>
      </c>
      <c r="K760" s="51"/>
    </row>
    <row r="761" spans="1:11" x14ac:dyDescent="0.45">
      <c r="A761" s="2">
        <v>45326</v>
      </c>
      <c r="B761" t="s">
        <v>34</v>
      </c>
      <c r="C761" t="s">
        <v>3</v>
      </c>
      <c r="D761">
        <v>6</v>
      </c>
      <c r="E761" s="17">
        <f>VLOOKUP(C761,'SKU Price List'!$A$2:$E$27,5,FALSE)</f>
        <v>311.84999999999997</v>
      </c>
      <c r="F761" s="17">
        <f t="shared" si="42"/>
        <v>1871.1</v>
      </c>
      <c r="G761">
        <f>VLOOKUP(C761,'SKU Price List'!$A$2:$E$27,3,0)</f>
        <v>297</v>
      </c>
      <c r="H761">
        <f t="shared" si="40"/>
        <v>1782</v>
      </c>
      <c r="I761" s="17">
        <f t="shared" si="41"/>
        <v>89.099999999999909</v>
      </c>
      <c r="J761">
        <v>18</v>
      </c>
      <c r="K761" s="51"/>
    </row>
    <row r="762" spans="1:11" x14ac:dyDescent="0.45">
      <c r="A762" s="2">
        <v>45327</v>
      </c>
      <c r="B762" t="s">
        <v>64</v>
      </c>
      <c r="C762" t="s">
        <v>17</v>
      </c>
      <c r="D762">
        <v>5</v>
      </c>
      <c r="E762" s="17">
        <f>VLOOKUP(C762,'SKU Price List'!$A$2:$E$27,5,FALSE)</f>
        <v>1236.48</v>
      </c>
      <c r="F762" s="17">
        <f t="shared" si="42"/>
        <v>6182.4</v>
      </c>
      <c r="G762">
        <f>VLOOKUP(C762,'SKU Price List'!$A$2:$E$27,3,0)</f>
        <v>1177.5999999999999</v>
      </c>
      <c r="H762">
        <f t="shared" si="40"/>
        <v>5888</v>
      </c>
      <c r="I762" s="17">
        <f t="shared" si="41"/>
        <v>294.39999999999964</v>
      </c>
      <c r="J762">
        <v>19</v>
      </c>
      <c r="K762" s="51"/>
    </row>
    <row r="763" spans="1:11" x14ac:dyDescent="0.45">
      <c r="A763" s="2">
        <v>45327</v>
      </c>
      <c r="B763" t="s">
        <v>64</v>
      </c>
      <c r="C763" t="s">
        <v>14</v>
      </c>
      <c r="D763">
        <v>20</v>
      </c>
      <c r="E763" s="17">
        <f>VLOOKUP(C763,'SKU Price List'!$A$2:$E$27,5,FALSE)</f>
        <v>927.36</v>
      </c>
      <c r="F763" s="17">
        <f t="shared" si="42"/>
        <v>18547.2</v>
      </c>
      <c r="G763">
        <f>VLOOKUP(C763,'SKU Price List'!$A$2:$E$27,3,0)</f>
        <v>883.19999999999993</v>
      </c>
      <c r="H763">
        <f t="shared" si="40"/>
        <v>17664</v>
      </c>
      <c r="I763" s="17">
        <f t="shared" si="41"/>
        <v>883.20000000000073</v>
      </c>
      <c r="J763">
        <v>19</v>
      </c>
      <c r="K763" s="51"/>
    </row>
    <row r="764" spans="1:11" x14ac:dyDescent="0.45">
      <c r="A764" s="2">
        <v>45327</v>
      </c>
      <c r="B764" t="s">
        <v>64</v>
      </c>
      <c r="C764" t="s">
        <v>13</v>
      </c>
      <c r="D764">
        <v>15</v>
      </c>
      <c r="E764" s="17">
        <f>VLOOKUP(C764,'SKU Price List'!$A$2:$E$27,5,FALSE)</f>
        <v>695.52</v>
      </c>
      <c r="F764" s="17">
        <f t="shared" si="42"/>
        <v>10432.799999999999</v>
      </c>
      <c r="G764">
        <f>VLOOKUP(C764,'SKU Price List'!$A$2:$E$27,3,0)</f>
        <v>662.4</v>
      </c>
      <c r="H764">
        <f t="shared" si="40"/>
        <v>9936</v>
      </c>
      <c r="I764" s="17">
        <f t="shared" si="41"/>
        <v>496.79999999999927</v>
      </c>
      <c r="J764">
        <v>19</v>
      </c>
      <c r="K764" s="51"/>
    </row>
    <row r="765" spans="1:11" x14ac:dyDescent="0.45">
      <c r="A765" s="2">
        <v>45327</v>
      </c>
      <c r="B765" t="s">
        <v>64</v>
      </c>
      <c r="C765" t="s">
        <v>9</v>
      </c>
      <c r="D765">
        <v>20</v>
      </c>
      <c r="E765" s="17">
        <f>VLOOKUP(C765,'SKU Price List'!$A$2:$E$27,5,FALSE)</f>
        <v>756</v>
      </c>
      <c r="F765" s="17">
        <f t="shared" si="42"/>
        <v>15120</v>
      </c>
      <c r="G765">
        <f>VLOOKUP(C765,'SKU Price List'!$A$2:$E$27,3,0)</f>
        <v>720</v>
      </c>
      <c r="H765">
        <f t="shared" si="40"/>
        <v>14400</v>
      </c>
      <c r="I765" s="17">
        <f t="shared" si="41"/>
        <v>720</v>
      </c>
      <c r="J765">
        <v>19</v>
      </c>
      <c r="K765" s="51"/>
    </row>
    <row r="766" spans="1:11" x14ac:dyDescent="0.45">
      <c r="A766" s="2">
        <v>45327</v>
      </c>
      <c r="B766" t="s">
        <v>64</v>
      </c>
      <c r="C766" t="s">
        <v>7</v>
      </c>
      <c r="D766">
        <v>10</v>
      </c>
      <c r="E766" s="17">
        <f>VLOOKUP(C766,'SKU Price List'!$A$2:$E$27,5,FALSE)</f>
        <v>554.4</v>
      </c>
      <c r="F766" s="17">
        <f t="shared" si="42"/>
        <v>5544</v>
      </c>
      <c r="G766">
        <f>VLOOKUP(C766,'SKU Price List'!$A$2:$E$27,3,0)</f>
        <v>528</v>
      </c>
      <c r="H766">
        <f t="shared" si="40"/>
        <v>5280</v>
      </c>
      <c r="I766" s="17">
        <f t="shared" si="41"/>
        <v>264</v>
      </c>
      <c r="J766">
        <v>19</v>
      </c>
      <c r="K766" s="51"/>
    </row>
    <row r="767" spans="1:11" x14ac:dyDescent="0.45">
      <c r="A767" s="2">
        <v>45327</v>
      </c>
      <c r="B767" t="s">
        <v>64</v>
      </c>
      <c r="C767" t="s">
        <v>4</v>
      </c>
      <c r="D767">
        <v>20</v>
      </c>
      <c r="E767" s="17">
        <f>VLOOKUP(C767,'SKU Price List'!$A$2:$E$27,5,FALSE)</f>
        <v>415.79999999999995</v>
      </c>
      <c r="F767" s="17">
        <f t="shared" si="42"/>
        <v>8316</v>
      </c>
      <c r="G767">
        <f>VLOOKUP(C767,'SKU Price List'!$A$2:$E$27,3,0)</f>
        <v>396</v>
      </c>
      <c r="H767">
        <f t="shared" si="40"/>
        <v>7920</v>
      </c>
      <c r="I767" s="17">
        <f t="shared" si="41"/>
        <v>396</v>
      </c>
      <c r="J767">
        <v>19</v>
      </c>
      <c r="K767" s="51"/>
    </row>
    <row r="768" spans="1:11" x14ac:dyDescent="0.45">
      <c r="A768" s="2">
        <v>45327</v>
      </c>
      <c r="B768" t="s">
        <v>64</v>
      </c>
      <c r="C768" t="s">
        <v>3</v>
      </c>
      <c r="D768">
        <v>10</v>
      </c>
      <c r="E768" s="17">
        <f>VLOOKUP(C768,'SKU Price List'!$A$2:$E$27,5,FALSE)</f>
        <v>311.84999999999997</v>
      </c>
      <c r="F768" s="17">
        <f t="shared" si="42"/>
        <v>3118.4999999999995</v>
      </c>
      <c r="G768">
        <f>VLOOKUP(C768,'SKU Price List'!$A$2:$E$27,3,0)</f>
        <v>297</v>
      </c>
      <c r="H768">
        <f t="shared" si="40"/>
        <v>2970</v>
      </c>
      <c r="I768" s="17">
        <f t="shared" si="41"/>
        <v>148.49999999999955</v>
      </c>
      <c r="J768">
        <v>19</v>
      </c>
      <c r="K768" s="51"/>
    </row>
    <row r="769" spans="1:11" x14ac:dyDescent="0.45">
      <c r="A769" s="2">
        <v>45327</v>
      </c>
      <c r="B769" t="s">
        <v>64</v>
      </c>
      <c r="C769" t="s">
        <v>27</v>
      </c>
      <c r="D769">
        <v>10</v>
      </c>
      <c r="E769" s="17">
        <f>VLOOKUP(C769,'SKU Price List'!$A$2:$E$27,5,FALSE)</f>
        <v>819.83999999999992</v>
      </c>
      <c r="F769" s="17">
        <f t="shared" si="42"/>
        <v>8198.4</v>
      </c>
      <c r="G769">
        <f>VLOOKUP(C769,'SKU Price List'!$A$2:$E$27,3,0)</f>
        <v>780.8</v>
      </c>
      <c r="H769">
        <f t="shared" si="40"/>
        <v>7808</v>
      </c>
      <c r="I769" s="17">
        <f t="shared" si="41"/>
        <v>390.39999999999964</v>
      </c>
      <c r="J769">
        <v>19</v>
      </c>
      <c r="K769" s="51"/>
    </row>
    <row r="770" spans="1:11" x14ac:dyDescent="0.45">
      <c r="A770" s="2">
        <v>45327</v>
      </c>
      <c r="B770" t="s">
        <v>64</v>
      </c>
      <c r="C770" t="s">
        <v>24</v>
      </c>
      <c r="D770">
        <v>10</v>
      </c>
      <c r="E770" s="17">
        <f>VLOOKUP(C770,'SKU Price List'!$A$2:$E$27,5,FALSE)</f>
        <v>614.87999999999988</v>
      </c>
      <c r="F770" s="17">
        <f t="shared" si="42"/>
        <v>6148.7999999999993</v>
      </c>
      <c r="G770">
        <f>VLOOKUP(C770,'SKU Price List'!$A$2:$E$27,3,0)</f>
        <v>585.59999999999991</v>
      </c>
      <c r="H770">
        <f t="shared" ref="H770:H833" si="43">G770*D770</f>
        <v>5855.9999999999991</v>
      </c>
      <c r="I770" s="17">
        <f t="shared" ref="I770:I833" si="44">F770-H770</f>
        <v>292.80000000000018</v>
      </c>
      <c r="J770">
        <v>19</v>
      </c>
      <c r="K770" s="51"/>
    </row>
    <row r="771" spans="1:11" x14ac:dyDescent="0.45">
      <c r="A771" s="2">
        <v>45328</v>
      </c>
      <c r="B771" t="s">
        <v>44</v>
      </c>
      <c r="C771" t="s">
        <v>14</v>
      </c>
      <c r="D771">
        <v>8</v>
      </c>
      <c r="E771" s="17">
        <f>VLOOKUP(C771,'SKU Price List'!$A$2:$E$27,5,FALSE)</f>
        <v>927.36</v>
      </c>
      <c r="F771" s="17">
        <f t="shared" si="42"/>
        <v>7418.88</v>
      </c>
      <c r="G771">
        <f>VLOOKUP(C771,'SKU Price List'!$A$2:$E$27,3,0)</f>
        <v>883.19999999999993</v>
      </c>
      <c r="H771">
        <f t="shared" si="43"/>
        <v>7065.5999999999995</v>
      </c>
      <c r="I771" s="17">
        <f t="shared" si="44"/>
        <v>353.28000000000065</v>
      </c>
      <c r="J771">
        <v>19</v>
      </c>
      <c r="K771" s="51"/>
    </row>
    <row r="772" spans="1:11" x14ac:dyDescent="0.45">
      <c r="A772" s="2">
        <v>45328</v>
      </c>
      <c r="B772" t="s">
        <v>44</v>
      </c>
      <c r="C772" t="s">
        <v>27</v>
      </c>
      <c r="D772">
        <v>6</v>
      </c>
      <c r="E772" s="17">
        <f>VLOOKUP(C772,'SKU Price List'!$A$2:$E$27,5,FALSE)</f>
        <v>819.83999999999992</v>
      </c>
      <c r="F772" s="17">
        <f t="shared" si="42"/>
        <v>4919.0399999999991</v>
      </c>
      <c r="G772">
        <f>VLOOKUP(C772,'SKU Price List'!$A$2:$E$27,3,0)</f>
        <v>780.8</v>
      </c>
      <c r="H772">
        <f t="shared" si="43"/>
        <v>4684.7999999999993</v>
      </c>
      <c r="I772" s="17">
        <f t="shared" si="44"/>
        <v>234.23999999999978</v>
      </c>
      <c r="J772">
        <v>19</v>
      </c>
      <c r="K772" s="51"/>
    </row>
    <row r="773" spans="1:11" x14ac:dyDescent="0.45">
      <c r="A773" s="2">
        <v>45328</v>
      </c>
      <c r="B773" t="s">
        <v>44</v>
      </c>
      <c r="C773" t="s">
        <v>23</v>
      </c>
      <c r="D773">
        <v>8</v>
      </c>
      <c r="E773" s="17">
        <f>VLOOKUP(C773,'SKU Price List'!$A$2:$E$27,5,FALSE)</f>
        <v>461.15999999999997</v>
      </c>
      <c r="F773" s="17">
        <f t="shared" si="42"/>
        <v>3689.2799999999997</v>
      </c>
      <c r="G773">
        <f>VLOOKUP(C773,'SKU Price List'!$A$2:$E$27,3,0)</f>
        <v>439.2</v>
      </c>
      <c r="H773">
        <f t="shared" si="43"/>
        <v>3513.6</v>
      </c>
      <c r="I773" s="17">
        <f t="shared" si="44"/>
        <v>175.67999999999984</v>
      </c>
      <c r="J773">
        <v>19</v>
      </c>
      <c r="K773" s="51"/>
    </row>
    <row r="774" spans="1:11" x14ac:dyDescent="0.45">
      <c r="A774" s="2">
        <v>45328</v>
      </c>
      <c r="B774" t="s">
        <v>32</v>
      </c>
      <c r="C774" t="s">
        <v>14</v>
      </c>
      <c r="D774">
        <v>4</v>
      </c>
      <c r="E774" s="17">
        <f>VLOOKUP(C774,'SKU Price List'!$A$2:$E$27,5,FALSE)</f>
        <v>927.36</v>
      </c>
      <c r="F774" s="17">
        <f t="shared" si="42"/>
        <v>3709.44</v>
      </c>
      <c r="G774">
        <f>VLOOKUP(C774,'SKU Price List'!$A$2:$E$27,3,0)</f>
        <v>883.19999999999993</v>
      </c>
      <c r="H774">
        <f t="shared" si="43"/>
        <v>3532.7999999999997</v>
      </c>
      <c r="I774" s="17">
        <f t="shared" si="44"/>
        <v>176.64000000000033</v>
      </c>
      <c r="J774">
        <v>19</v>
      </c>
      <c r="K774" s="51"/>
    </row>
    <row r="775" spans="1:11" x14ac:dyDescent="0.45">
      <c r="A775" s="2">
        <v>45328</v>
      </c>
      <c r="B775" t="s">
        <v>32</v>
      </c>
      <c r="C775" t="s">
        <v>23</v>
      </c>
      <c r="D775">
        <v>2</v>
      </c>
      <c r="E775" s="17">
        <f>VLOOKUP(C775,'SKU Price List'!$A$2:$E$27,5,FALSE)</f>
        <v>461.15999999999997</v>
      </c>
      <c r="F775" s="17">
        <f t="shared" si="42"/>
        <v>922.31999999999994</v>
      </c>
      <c r="G775">
        <f>VLOOKUP(C775,'SKU Price List'!$A$2:$E$27,3,0)</f>
        <v>439.2</v>
      </c>
      <c r="H775">
        <f t="shared" si="43"/>
        <v>878.4</v>
      </c>
      <c r="I775" s="17">
        <f t="shared" si="44"/>
        <v>43.919999999999959</v>
      </c>
      <c r="J775">
        <v>19</v>
      </c>
      <c r="K775" s="51"/>
    </row>
    <row r="776" spans="1:11" x14ac:dyDescent="0.45">
      <c r="A776" s="2">
        <v>45328</v>
      </c>
      <c r="B776" t="s">
        <v>32</v>
      </c>
      <c r="C776" t="s">
        <v>26</v>
      </c>
      <c r="D776">
        <v>1</v>
      </c>
      <c r="E776" s="17">
        <f>VLOOKUP(C776,'SKU Price List'!$A$2:$E$27,5,FALSE)</f>
        <v>717.3599999999999</v>
      </c>
      <c r="F776" s="17">
        <f t="shared" si="42"/>
        <v>717.3599999999999</v>
      </c>
      <c r="G776">
        <f>VLOOKUP(C776,'SKU Price List'!$A$2:$E$27,3,0)</f>
        <v>683.19999999999993</v>
      </c>
      <c r="H776">
        <f t="shared" si="43"/>
        <v>683.19999999999993</v>
      </c>
      <c r="I776" s="17">
        <f t="shared" si="44"/>
        <v>34.159999999999968</v>
      </c>
      <c r="J776">
        <v>19</v>
      </c>
      <c r="K776" s="51"/>
    </row>
    <row r="777" spans="1:11" x14ac:dyDescent="0.45">
      <c r="A777" s="2">
        <v>45329</v>
      </c>
      <c r="B777" t="s">
        <v>68</v>
      </c>
      <c r="C777" t="s">
        <v>9</v>
      </c>
      <c r="D777">
        <v>5</v>
      </c>
      <c r="E777" s="17">
        <f>VLOOKUP(C777,'SKU Price List'!$A$2:$E$27,5,FALSE)</f>
        <v>756</v>
      </c>
      <c r="F777" s="17">
        <f t="shared" si="42"/>
        <v>3780</v>
      </c>
      <c r="G777">
        <f>VLOOKUP(C777,'SKU Price List'!$A$2:$E$27,3,0)</f>
        <v>720</v>
      </c>
      <c r="H777">
        <f t="shared" si="43"/>
        <v>3600</v>
      </c>
      <c r="I777" s="17">
        <f t="shared" si="44"/>
        <v>180</v>
      </c>
      <c r="J777">
        <v>19</v>
      </c>
      <c r="K777" s="51"/>
    </row>
    <row r="778" spans="1:11" x14ac:dyDescent="0.45">
      <c r="A778" s="2">
        <v>45329</v>
      </c>
      <c r="B778" t="s">
        <v>68</v>
      </c>
      <c r="C778" t="s">
        <v>3</v>
      </c>
      <c r="D778">
        <v>5</v>
      </c>
      <c r="E778" s="17">
        <f>VLOOKUP(C778,'SKU Price List'!$A$2:$E$27,5,FALSE)</f>
        <v>311.84999999999997</v>
      </c>
      <c r="F778" s="17">
        <f t="shared" si="42"/>
        <v>1559.2499999999998</v>
      </c>
      <c r="G778">
        <f>VLOOKUP(C778,'SKU Price List'!$A$2:$E$27,3,0)</f>
        <v>297</v>
      </c>
      <c r="H778">
        <f t="shared" si="43"/>
        <v>1485</v>
      </c>
      <c r="I778" s="17">
        <f t="shared" si="44"/>
        <v>74.249999999999773</v>
      </c>
      <c r="J778">
        <v>19</v>
      </c>
      <c r="K778" s="51"/>
    </row>
    <row r="779" spans="1:11" x14ac:dyDescent="0.45">
      <c r="A779" s="2">
        <v>45329</v>
      </c>
      <c r="B779" t="s">
        <v>68</v>
      </c>
      <c r="C779" t="s">
        <v>24</v>
      </c>
      <c r="D779">
        <v>10</v>
      </c>
      <c r="E779" s="17">
        <f>VLOOKUP(C779,'SKU Price List'!$A$2:$E$27,5,FALSE)</f>
        <v>614.87999999999988</v>
      </c>
      <c r="F779" s="17">
        <f t="shared" si="42"/>
        <v>6148.7999999999993</v>
      </c>
      <c r="G779">
        <f>VLOOKUP(C779,'SKU Price List'!$A$2:$E$27,3,0)</f>
        <v>585.59999999999991</v>
      </c>
      <c r="H779">
        <f t="shared" si="43"/>
        <v>5855.9999999999991</v>
      </c>
      <c r="I779" s="17">
        <f t="shared" si="44"/>
        <v>292.80000000000018</v>
      </c>
      <c r="J779">
        <v>19</v>
      </c>
      <c r="K779" s="51"/>
    </row>
    <row r="780" spans="1:11" x14ac:dyDescent="0.45">
      <c r="A780" s="2">
        <v>45329</v>
      </c>
      <c r="B780" t="s">
        <v>68</v>
      </c>
      <c r="C780" t="s">
        <v>13</v>
      </c>
      <c r="D780">
        <v>4</v>
      </c>
      <c r="E780" s="17">
        <f>VLOOKUP(C780,'SKU Price List'!$A$2:$E$27,5,FALSE)</f>
        <v>695.52</v>
      </c>
      <c r="F780" s="17">
        <f t="shared" si="42"/>
        <v>2782.08</v>
      </c>
      <c r="G780">
        <f>VLOOKUP(C780,'SKU Price List'!$A$2:$E$27,3,0)</f>
        <v>662.4</v>
      </c>
      <c r="H780">
        <f t="shared" si="43"/>
        <v>2649.6</v>
      </c>
      <c r="I780" s="17">
        <f t="shared" si="44"/>
        <v>132.48000000000002</v>
      </c>
      <c r="J780">
        <v>19</v>
      </c>
      <c r="K780" s="51"/>
    </row>
    <row r="781" spans="1:11" x14ac:dyDescent="0.45">
      <c r="A781" s="2">
        <v>45329</v>
      </c>
      <c r="B781" t="s">
        <v>68</v>
      </c>
      <c r="C781" t="s">
        <v>4</v>
      </c>
      <c r="D781">
        <v>4</v>
      </c>
      <c r="E781" s="17">
        <f>VLOOKUP(C781,'SKU Price List'!$A$2:$E$27,5,FALSE)</f>
        <v>415.79999999999995</v>
      </c>
      <c r="F781" s="17">
        <f t="shared" si="42"/>
        <v>1663.1999999999998</v>
      </c>
      <c r="G781">
        <f>VLOOKUP(C781,'SKU Price List'!$A$2:$E$27,3,0)</f>
        <v>396</v>
      </c>
      <c r="H781">
        <f t="shared" si="43"/>
        <v>1584</v>
      </c>
      <c r="I781" s="17">
        <f t="shared" si="44"/>
        <v>79.199999999999818</v>
      </c>
      <c r="J781">
        <v>19</v>
      </c>
      <c r="K781" s="51"/>
    </row>
    <row r="782" spans="1:11" x14ac:dyDescent="0.45">
      <c r="A782" s="2">
        <v>45329</v>
      </c>
      <c r="B782" t="s">
        <v>68</v>
      </c>
      <c r="C782" t="s">
        <v>8</v>
      </c>
      <c r="D782">
        <v>6</v>
      </c>
      <c r="E782" s="17">
        <f>VLOOKUP(C782,'SKU Price List'!$A$2:$E$27,5,FALSE)</f>
        <v>567</v>
      </c>
      <c r="F782" s="17">
        <f t="shared" si="42"/>
        <v>3402</v>
      </c>
      <c r="G782">
        <f>VLOOKUP(C782,'SKU Price List'!$A$2:$E$27,3,0)</f>
        <v>540</v>
      </c>
      <c r="H782">
        <f t="shared" si="43"/>
        <v>3240</v>
      </c>
      <c r="I782" s="17">
        <f t="shared" si="44"/>
        <v>162</v>
      </c>
      <c r="J782">
        <v>19</v>
      </c>
      <c r="K782" s="51"/>
    </row>
    <row r="783" spans="1:11" x14ac:dyDescent="0.45">
      <c r="A783" s="2">
        <v>45329</v>
      </c>
      <c r="B783" t="s">
        <v>68</v>
      </c>
      <c r="C783" t="s">
        <v>17</v>
      </c>
      <c r="D783">
        <v>10</v>
      </c>
      <c r="E783" s="17">
        <f>VLOOKUP(C783,'SKU Price List'!$A$2:$E$27,5,FALSE)</f>
        <v>1236.48</v>
      </c>
      <c r="F783" s="17">
        <f t="shared" si="42"/>
        <v>12364.8</v>
      </c>
      <c r="G783">
        <f>VLOOKUP(C783,'SKU Price List'!$A$2:$E$27,3,0)</f>
        <v>1177.5999999999999</v>
      </c>
      <c r="H783">
        <f t="shared" si="43"/>
        <v>11776</v>
      </c>
      <c r="I783" s="17">
        <f t="shared" si="44"/>
        <v>588.79999999999927</v>
      </c>
      <c r="J783">
        <v>19</v>
      </c>
      <c r="K783" s="51"/>
    </row>
    <row r="784" spans="1:11" x14ac:dyDescent="0.45">
      <c r="A784" s="2">
        <v>45330</v>
      </c>
      <c r="B784" t="s">
        <v>69</v>
      </c>
      <c r="C784" t="s">
        <v>13</v>
      </c>
      <c r="D784">
        <v>2</v>
      </c>
      <c r="E784" s="17">
        <f>VLOOKUP(C784,'SKU Price List'!$A$2:$E$27,5,FALSE)</f>
        <v>695.52</v>
      </c>
      <c r="F784" s="17">
        <f t="shared" si="42"/>
        <v>1391.04</v>
      </c>
      <c r="G784">
        <f>VLOOKUP(C784,'SKU Price List'!$A$2:$E$27,3,0)</f>
        <v>662.4</v>
      </c>
      <c r="H784">
        <f t="shared" si="43"/>
        <v>1324.8</v>
      </c>
      <c r="I784" s="17">
        <f t="shared" si="44"/>
        <v>66.240000000000009</v>
      </c>
      <c r="J784">
        <v>19</v>
      </c>
      <c r="K784" s="51"/>
    </row>
    <row r="785" spans="1:11" x14ac:dyDescent="0.45">
      <c r="A785" s="2">
        <v>45330</v>
      </c>
      <c r="B785" t="s">
        <v>69</v>
      </c>
      <c r="C785" t="s">
        <v>8</v>
      </c>
      <c r="D785">
        <v>10</v>
      </c>
      <c r="E785" s="17">
        <f>VLOOKUP(C785,'SKU Price List'!$A$2:$E$27,5,FALSE)</f>
        <v>567</v>
      </c>
      <c r="F785" s="17">
        <f t="shared" ref="F785:F848" si="45">E785*D785</f>
        <v>5670</v>
      </c>
      <c r="G785">
        <f>VLOOKUP(C785,'SKU Price List'!$A$2:$E$27,3,0)</f>
        <v>540</v>
      </c>
      <c r="H785">
        <f t="shared" si="43"/>
        <v>5400</v>
      </c>
      <c r="I785" s="17">
        <f t="shared" si="44"/>
        <v>270</v>
      </c>
      <c r="J785">
        <v>19</v>
      </c>
      <c r="K785" s="51"/>
    </row>
    <row r="786" spans="1:11" x14ac:dyDescent="0.45">
      <c r="A786" s="2">
        <v>45330</v>
      </c>
      <c r="B786" t="s">
        <v>69</v>
      </c>
      <c r="C786" t="s">
        <v>24</v>
      </c>
      <c r="D786">
        <v>8</v>
      </c>
      <c r="E786" s="17">
        <f>VLOOKUP(C786,'SKU Price List'!$A$2:$E$27,5,FALSE)</f>
        <v>614.87999999999988</v>
      </c>
      <c r="F786" s="17">
        <f t="shared" si="45"/>
        <v>4919.0399999999991</v>
      </c>
      <c r="G786">
        <f>VLOOKUP(C786,'SKU Price List'!$A$2:$E$27,3,0)</f>
        <v>585.59999999999991</v>
      </c>
      <c r="H786">
        <f t="shared" si="43"/>
        <v>4684.7999999999993</v>
      </c>
      <c r="I786" s="17">
        <f t="shared" si="44"/>
        <v>234.23999999999978</v>
      </c>
      <c r="J786">
        <v>19</v>
      </c>
      <c r="K786" s="51"/>
    </row>
    <row r="787" spans="1:11" x14ac:dyDescent="0.45">
      <c r="A787" s="2">
        <v>45330</v>
      </c>
      <c r="B787" t="s">
        <v>69</v>
      </c>
      <c r="C787" t="s">
        <v>6</v>
      </c>
      <c r="D787">
        <v>10</v>
      </c>
      <c r="E787" s="17">
        <f>VLOOKUP(C787,'SKU Price List'!$A$2:$E$27,5,FALSE)</f>
        <v>485.09999999999997</v>
      </c>
      <c r="F787" s="17">
        <f t="shared" si="45"/>
        <v>4851</v>
      </c>
      <c r="G787">
        <f>VLOOKUP(C787,'SKU Price List'!$A$2:$E$27,3,0)</f>
        <v>462</v>
      </c>
      <c r="H787">
        <f t="shared" si="43"/>
        <v>4620</v>
      </c>
      <c r="I787" s="17">
        <f t="shared" si="44"/>
        <v>231</v>
      </c>
      <c r="J787">
        <v>19</v>
      </c>
      <c r="K787" s="51"/>
    </row>
    <row r="788" spans="1:11" x14ac:dyDescent="0.45">
      <c r="A788" s="2">
        <v>45330</v>
      </c>
      <c r="B788" t="s">
        <v>69</v>
      </c>
      <c r="C788" t="s">
        <v>3</v>
      </c>
      <c r="D788">
        <v>9</v>
      </c>
      <c r="E788" s="17">
        <f>VLOOKUP(C788,'SKU Price List'!$A$2:$E$27,5,FALSE)</f>
        <v>311.84999999999997</v>
      </c>
      <c r="F788" s="17">
        <f t="shared" si="45"/>
        <v>2806.6499999999996</v>
      </c>
      <c r="G788">
        <f>VLOOKUP(C788,'SKU Price List'!$A$2:$E$27,3,0)</f>
        <v>297</v>
      </c>
      <c r="H788">
        <f t="shared" si="43"/>
        <v>2673</v>
      </c>
      <c r="I788" s="17">
        <f t="shared" si="44"/>
        <v>133.64999999999964</v>
      </c>
      <c r="J788">
        <v>19</v>
      </c>
      <c r="K788" s="51"/>
    </row>
    <row r="789" spans="1:11" x14ac:dyDescent="0.45">
      <c r="A789" s="2">
        <v>45330</v>
      </c>
      <c r="B789" t="s">
        <v>69</v>
      </c>
      <c r="C789" t="s">
        <v>5</v>
      </c>
      <c r="D789">
        <v>10</v>
      </c>
      <c r="E789" s="17">
        <f>VLOOKUP(C789,'SKU Price List'!$A$2:$E$27,5,FALSE)</f>
        <v>363.82499999999999</v>
      </c>
      <c r="F789" s="17">
        <f t="shared" si="45"/>
        <v>3638.25</v>
      </c>
      <c r="G789">
        <f>VLOOKUP(C789,'SKU Price List'!$A$2:$E$27,3,0)</f>
        <v>346.5</v>
      </c>
      <c r="H789">
        <f t="shared" si="43"/>
        <v>3465</v>
      </c>
      <c r="I789" s="17">
        <f t="shared" si="44"/>
        <v>173.25</v>
      </c>
      <c r="J789">
        <v>19</v>
      </c>
      <c r="K789" s="51"/>
    </row>
    <row r="790" spans="1:11" x14ac:dyDescent="0.45">
      <c r="A790" s="2">
        <v>45330</v>
      </c>
      <c r="B790" t="s">
        <v>33</v>
      </c>
      <c r="C790" t="s">
        <v>9</v>
      </c>
      <c r="D790">
        <v>5</v>
      </c>
      <c r="E790" s="17">
        <f>VLOOKUP(C790,'SKU Price List'!$A$2:$E$27,5,FALSE)</f>
        <v>756</v>
      </c>
      <c r="F790" s="17">
        <f t="shared" si="45"/>
        <v>3780</v>
      </c>
      <c r="G790">
        <f>VLOOKUP(C790,'SKU Price List'!$A$2:$E$27,3,0)</f>
        <v>720</v>
      </c>
      <c r="H790">
        <f t="shared" si="43"/>
        <v>3600</v>
      </c>
      <c r="I790" s="17">
        <f t="shared" si="44"/>
        <v>180</v>
      </c>
      <c r="J790">
        <v>19</v>
      </c>
      <c r="K790" s="51"/>
    </row>
    <row r="791" spans="1:11" x14ac:dyDescent="0.45">
      <c r="A791" s="2">
        <v>45330</v>
      </c>
      <c r="B791" t="s">
        <v>33</v>
      </c>
      <c r="C791" t="s">
        <v>27</v>
      </c>
      <c r="D791">
        <v>5</v>
      </c>
      <c r="E791" s="17">
        <f>VLOOKUP(C791,'SKU Price List'!$A$2:$E$27,5,FALSE)</f>
        <v>819.83999999999992</v>
      </c>
      <c r="F791" s="17">
        <f t="shared" si="45"/>
        <v>4099.2</v>
      </c>
      <c r="G791">
        <f>VLOOKUP(C791,'SKU Price List'!$A$2:$E$27,3,0)</f>
        <v>780.8</v>
      </c>
      <c r="H791">
        <f t="shared" si="43"/>
        <v>3904</v>
      </c>
      <c r="I791" s="17">
        <f t="shared" si="44"/>
        <v>195.19999999999982</v>
      </c>
      <c r="J791">
        <v>19</v>
      </c>
      <c r="K791" s="51"/>
    </row>
    <row r="792" spans="1:11" x14ac:dyDescent="0.45">
      <c r="A792" s="2">
        <v>45330</v>
      </c>
      <c r="B792" t="s">
        <v>33</v>
      </c>
      <c r="C792" t="s">
        <v>16</v>
      </c>
      <c r="D792">
        <v>4</v>
      </c>
      <c r="E792" s="17">
        <f>VLOOKUP(C792,'SKU Price List'!$A$2:$E$27,5,FALSE)</f>
        <v>1081.92</v>
      </c>
      <c r="F792" s="17">
        <f t="shared" si="45"/>
        <v>4327.68</v>
      </c>
      <c r="G792">
        <f>VLOOKUP(C792,'SKU Price List'!$A$2:$E$27,3,0)</f>
        <v>1030.3999999999999</v>
      </c>
      <c r="H792">
        <f t="shared" si="43"/>
        <v>4121.5999999999995</v>
      </c>
      <c r="I792" s="17">
        <f t="shared" si="44"/>
        <v>206.08000000000084</v>
      </c>
      <c r="J792">
        <v>19</v>
      </c>
      <c r="K792" s="51"/>
    </row>
    <row r="793" spans="1:11" x14ac:dyDescent="0.45">
      <c r="A793" s="2">
        <v>45330</v>
      </c>
      <c r="B793" t="s">
        <v>33</v>
      </c>
      <c r="C793" t="s">
        <v>7</v>
      </c>
      <c r="D793">
        <v>5</v>
      </c>
      <c r="E793" s="17">
        <f>VLOOKUP(C793,'SKU Price List'!$A$2:$E$27,5,FALSE)</f>
        <v>554.4</v>
      </c>
      <c r="F793" s="17">
        <f t="shared" si="45"/>
        <v>2772</v>
      </c>
      <c r="G793">
        <f>VLOOKUP(C793,'SKU Price List'!$A$2:$E$27,3,0)</f>
        <v>528</v>
      </c>
      <c r="H793">
        <f t="shared" si="43"/>
        <v>2640</v>
      </c>
      <c r="I793" s="17">
        <f t="shared" si="44"/>
        <v>132</v>
      </c>
      <c r="J793">
        <v>19</v>
      </c>
      <c r="K793" s="51"/>
    </row>
    <row r="794" spans="1:11" x14ac:dyDescent="0.45">
      <c r="A794" s="2">
        <v>45330</v>
      </c>
      <c r="B794" t="s">
        <v>33</v>
      </c>
      <c r="C794" t="s">
        <v>20</v>
      </c>
      <c r="D794">
        <v>2</v>
      </c>
      <c r="E794" s="17">
        <f>VLOOKUP(C794,'SKU Price List'!$A$2:$E$27,5,FALSE)</f>
        <v>1108.8000000000002</v>
      </c>
      <c r="F794" s="17">
        <f t="shared" si="45"/>
        <v>2217.6000000000004</v>
      </c>
      <c r="G794">
        <f>VLOOKUP(C794,'SKU Price List'!$A$2:$E$27,3,0)</f>
        <v>1056</v>
      </c>
      <c r="H794">
        <f t="shared" si="43"/>
        <v>2112</v>
      </c>
      <c r="I794" s="17">
        <f t="shared" si="44"/>
        <v>105.60000000000036</v>
      </c>
      <c r="J794">
        <v>19</v>
      </c>
      <c r="K794" s="51"/>
    </row>
    <row r="795" spans="1:11" x14ac:dyDescent="0.45">
      <c r="A795" s="2">
        <v>45330</v>
      </c>
      <c r="B795" t="s">
        <v>33</v>
      </c>
      <c r="C795" t="s">
        <v>11</v>
      </c>
      <c r="D795">
        <v>2</v>
      </c>
      <c r="E795" s="17">
        <f>VLOOKUP(C795,'SKU Price List'!$A$2:$E$27,5,FALSE)</f>
        <v>882</v>
      </c>
      <c r="F795" s="17">
        <f t="shared" si="45"/>
        <v>1764</v>
      </c>
      <c r="G795">
        <f>VLOOKUP(C795,'SKU Price List'!$A$2:$E$27,3,0)</f>
        <v>840</v>
      </c>
      <c r="H795">
        <f t="shared" si="43"/>
        <v>1680</v>
      </c>
      <c r="I795" s="17">
        <f t="shared" si="44"/>
        <v>84</v>
      </c>
      <c r="J795">
        <v>19</v>
      </c>
      <c r="K795" s="51"/>
    </row>
    <row r="796" spans="1:11" x14ac:dyDescent="0.45">
      <c r="A796" s="2">
        <v>45330</v>
      </c>
      <c r="B796" t="s">
        <v>33</v>
      </c>
      <c r="C796" t="s">
        <v>14</v>
      </c>
      <c r="D796">
        <v>5</v>
      </c>
      <c r="E796" s="17">
        <f>VLOOKUP(C796,'SKU Price List'!$A$2:$E$27,5,FALSE)</f>
        <v>927.36</v>
      </c>
      <c r="F796" s="17">
        <f t="shared" si="45"/>
        <v>4636.8</v>
      </c>
      <c r="G796">
        <f>VLOOKUP(C796,'SKU Price List'!$A$2:$E$27,3,0)</f>
        <v>883.19999999999993</v>
      </c>
      <c r="H796">
        <f t="shared" si="43"/>
        <v>4416</v>
      </c>
      <c r="I796" s="17">
        <f t="shared" si="44"/>
        <v>220.80000000000018</v>
      </c>
      <c r="J796">
        <v>19</v>
      </c>
      <c r="K796" s="51"/>
    </row>
    <row r="797" spans="1:11" x14ac:dyDescent="0.45">
      <c r="A797" s="2">
        <v>45330</v>
      </c>
      <c r="B797" t="s">
        <v>33</v>
      </c>
      <c r="C797" t="s">
        <v>4</v>
      </c>
      <c r="D797">
        <v>5</v>
      </c>
      <c r="E797" s="17">
        <f>VLOOKUP(C797,'SKU Price List'!$A$2:$E$27,5,FALSE)</f>
        <v>415.79999999999995</v>
      </c>
      <c r="F797" s="17">
        <f t="shared" si="45"/>
        <v>2079</v>
      </c>
      <c r="G797">
        <f>VLOOKUP(C797,'SKU Price List'!$A$2:$E$27,3,0)</f>
        <v>396</v>
      </c>
      <c r="H797">
        <f t="shared" si="43"/>
        <v>1980</v>
      </c>
      <c r="I797" s="17">
        <f t="shared" si="44"/>
        <v>99</v>
      </c>
      <c r="J797">
        <v>19</v>
      </c>
      <c r="K797" s="51"/>
    </row>
    <row r="798" spans="1:11" x14ac:dyDescent="0.45">
      <c r="A798" s="2">
        <v>45331</v>
      </c>
      <c r="B798" t="s">
        <v>55</v>
      </c>
      <c r="C798" t="s">
        <v>20</v>
      </c>
      <c r="D798">
        <v>50</v>
      </c>
      <c r="E798" s="17">
        <f>VLOOKUP(C798,'SKU Price List'!$A$2:$E$27,5,FALSE)</f>
        <v>1108.8000000000002</v>
      </c>
      <c r="F798" s="17">
        <f t="shared" si="45"/>
        <v>55440.000000000007</v>
      </c>
      <c r="G798">
        <f>VLOOKUP(C798,'SKU Price List'!$A$2:$E$27,3,0)</f>
        <v>1056</v>
      </c>
      <c r="H798">
        <f t="shared" si="43"/>
        <v>52800</v>
      </c>
      <c r="I798" s="17">
        <f t="shared" si="44"/>
        <v>2640.0000000000073</v>
      </c>
      <c r="J798">
        <v>19</v>
      </c>
      <c r="K798" s="51"/>
    </row>
    <row r="799" spans="1:11" x14ac:dyDescent="0.45">
      <c r="A799" s="2">
        <v>45331</v>
      </c>
      <c r="B799" t="s">
        <v>55</v>
      </c>
      <c r="C799" t="s">
        <v>19</v>
      </c>
      <c r="D799">
        <v>10</v>
      </c>
      <c r="E799" s="17">
        <f>VLOOKUP(C799,'SKU Price List'!$A$2:$E$27,5,FALSE)</f>
        <v>831.6</v>
      </c>
      <c r="F799" s="17">
        <f t="shared" si="45"/>
        <v>8316</v>
      </c>
      <c r="G799">
        <f>VLOOKUP(C799,'SKU Price List'!$A$2:$E$27,3,0)</f>
        <v>792</v>
      </c>
      <c r="H799">
        <f t="shared" si="43"/>
        <v>7920</v>
      </c>
      <c r="I799" s="17">
        <f t="shared" si="44"/>
        <v>396</v>
      </c>
      <c r="J799">
        <v>19</v>
      </c>
      <c r="K799" s="51"/>
    </row>
    <row r="800" spans="1:11" x14ac:dyDescent="0.45">
      <c r="A800" s="2">
        <v>45331</v>
      </c>
      <c r="B800" t="s">
        <v>55</v>
      </c>
      <c r="C800" t="s">
        <v>8</v>
      </c>
      <c r="D800">
        <v>30</v>
      </c>
      <c r="E800" s="17">
        <f>VLOOKUP(C800,'SKU Price List'!$A$2:$E$27,5,FALSE)</f>
        <v>567</v>
      </c>
      <c r="F800" s="17">
        <f t="shared" si="45"/>
        <v>17010</v>
      </c>
      <c r="G800">
        <f>VLOOKUP(C800,'SKU Price List'!$A$2:$E$27,3,0)</f>
        <v>540</v>
      </c>
      <c r="H800">
        <f t="shared" si="43"/>
        <v>16200</v>
      </c>
      <c r="I800" s="17">
        <f t="shared" si="44"/>
        <v>810</v>
      </c>
      <c r="J800">
        <v>19</v>
      </c>
      <c r="K800" s="51"/>
    </row>
    <row r="801" spans="1:11" x14ac:dyDescent="0.45">
      <c r="A801" s="2">
        <v>45331</v>
      </c>
      <c r="B801" t="s">
        <v>55</v>
      </c>
      <c r="C801" t="s">
        <v>23</v>
      </c>
      <c r="D801">
        <v>25</v>
      </c>
      <c r="E801" s="17">
        <f>VLOOKUP(C801,'SKU Price List'!$A$2:$E$27,5,FALSE)</f>
        <v>461.15999999999997</v>
      </c>
      <c r="F801" s="17">
        <f t="shared" si="45"/>
        <v>11529</v>
      </c>
      <c r="G801">
        <f>VLOOKUP(C801,'SKU Price List'!$A$2:$E$27,3,0)</f>
        <v>439.2</v>
      </c>
      <c r="H801">
        <f t="shared" si="43"/>
        <v>10980</v>
      </c>
      <c r="I801" s="17">
        <f t="shared" si="44"/>
        <v>549</v>
      </c>
      <c r="J801">
        <v>19</v>
      </c>
      <c r="K801" s="51"/>
    </row>
    <row r="802" spans="1:11" x14ac:dyDescent="0.45">
      <c r="A802" s="2">
        <v>45331</v>
      </c>
      <c r="B802" t="s">
        <v>44</v>
      </c>
      <c r="C802" t="s">
        <v>4</v>
      </c>
      <c r="D802">
        <v>6</v>
      </c>
      <c r="E802" s="17">
        <f>VLOOKUP(C802,'SKU Price List'!$A$2:$E$27,5,FALSE)</f>
        <v>415.79999999999995</v>
      </c>
      <c r="F802" s="17">
        <f t="shared" si="45"/>
        <v>2494.7999999999997</v>
      </c>
      <c r="G802">
        <f>VLOOKUP(C802,'SKU Price List'!$A$2:$E$27,3,0)</f>
        <v>396</v>
      </c>
      <c r="H802">
        <f t="shared" si="43"/>
        <v>2376</v>
      </c>
      <c r="I802" s="17">
        <f t="shared" si="44"/>
        <v>118.79999999999973</v>
      </c>
      <c r="J802">
        <v>19</v>
      </c>
      <c r="K802" s="51"/>
    </row>
    <row r="803" spans="1:11" x14ac:dyDescent="0.45">
      <c r="A803" s="2">
        <v>45331</v>
      </c>
      <c r="B803" t="s">
        <v>44</v>
      </c>
      <c r="C803" t="s">
        <v>7</v>
      </c>
      <c r="D803">
        <v>15</v>
      </c>
      <c r="E803" s="17">
        <f>VLOOKUP(C803,'SKU Price List'!$A$2:$E$27,5,FALSE)</f>
        <v>554.4</v>
      </c>
      <c r="F803" s="17">
        <f t="shared" si="45"/>
        <v>8316</v>
      </c>
      <c r="G803">
        <f>VLOOKUP(C803,'SKU Price List'!$A$2:$E$27,3,0)</f>
        <v>528</v>
      </c>
      <c r="H803">
        <f t="shared" si="43"/>
        <v>7920</v>
      </c>
      <c r="I803" s="17">
        <f t="shared" si="44"/>
        <v>396</v>
      </c>
      <c r="J803">
        <v>19</v>
      </c>
      <c r="K803" s="51"/>
    </row>
    <row r="804" spans="1:11" x14ac:dyDescent="0.45">
      <c r="A804" s="2">
        <v>45331</v>
      </c>
      <c r="B804" t="s">
        <v>44</v>
      </c>
      <c r="C804" t="s">
        <v>9</v>
      </c>
      <c r="D804">
        <v>5</v>
      </c>
      <c r="E804" s="17">
        <f>VLOOKUP(C804,'SKU Price List'!$A$2:$E$27,5,FALSE)</f>
        <v>756</v>
      </c>
      <c r="F804" s="17">
        <f t="shared" si="45"/>
        <v>3780</v>
      </c>
      <c r="G804">
        <f>VLOOKUP(C804,'SKU Price List'!$A$2:$E$27,3,0)</f>
        <v>720</v>
      </c>
      <c r="H804">
        <f t="shared" si="43"/>
        <v>3600</v>
      </c>
      <c r="I804" s="17">
        <f t="shared" si="44"/>
        <v>180</v>
      </c>
      <c r="J804">
        <v>19</v>
      </c>
      <c r="K804" s="51"/>
    </row>
    <row r="805" spans="1:11" x14ac:dyDescent="0.45">
      <c r="A805" s="2">
        <v>45331</v>
      </c>
      <c r="B805" t="s">
        <v>43</v>
      </c>
      <c r="C805" t="s">
        <v>27</v>
      </c>
      <c r="D805">
        <v>15</v>
      </c>
      <c r="E805" s="17">
        <f>VLOOKUP(C805,'SKU Price List'!$A$2:$E$27,5,FALSE)</f>
        <v>819.83999999999992</v>
      </c>
      <c r="F805" s="17">
        <f t="shared" si="45"/>
        <v>12297.599999999999</v>
      </c>
      <c r="G805">
        <f>VLOOKUP(C805,'SKU Price List'!$A$2:$E$27,3,0)</f>
        <v>780.8</v>
      </c>
      <c r="H805">
        <f t="shared" si="43"/>
        <v>11712</v>
      </c>
      <c r="I805" s="17">
        <f t="shared" si="44"/>
        <v>585.59999999999854</v>
      </c>
      <c r="J805">
        <v>19</v>
      </c>
      <c r="K805" s="51"/>
    </row>
    <row r="806" spans="1:11" x14ac:dyDescent="0.45">
      <c r="A806" s="2">
        <v>45331</v>
      </c>
      <c r="B806" t="s">
        <v>43</v>
      </c>
      <c r="C806" t="s">
        <v>12</v>
      </c>
      <c r="D806">
        <v>10</v>
      </c>
      <c r="E806" s="17">
        <f>VLOOKUP(C806,'SKU Price List'!$A$2:$E$27,5,FALSE)</f>
        <v>1008</v>
      </c>
      <c r="F806" s="17">
        <f t="shared" si="45"/>
        <v>10080</v>
      </c>
      <c r="G806">
        <f>VLOOKUP(C806,'SKU Price List'!$A$2:$E$27,3,0)</f>
        <v>960</v>
      </c>
      <c r="H806">
        <f t="shared" si="43"/>
        <v>9600</v>
      </c>
      <c r="I806" s="17">
        <f t="shared" si="44"/>
        <v>480</v>
      </c>
      <c r="J806">
        <v>19</v>
      </c>
      <c r="K806" s="51"/>
    </row>
    <row r="807" spans="1:11" x14ac:dyDescent="0.45">
      <c r="A807" s="2">
        <v>45331</v>
      </c>
      <c r="B807" t="s">
        <v>43</v>
      </c>
      <c r="C807" t="s">
        <v>6</v>
      </c>
      <c r="D807">
        <v>7</v>
      </c>
      <c r="E807" s="17">
        <f>VLOOKUP(C807,'SKU Price List'!$A$2:$E$27,5,FALSE)</f>
        <v>485.09999999999997</v>
      </c>
      <c r="F807" s="17">
        <f t="shared" si="45"/>
        <v>3395.7</v>
      </c>
      <c r="G807">
        <f>VLOOKUP(C807,'SKU Price List'!$A$2:$E$27,3,0)</f>
        <v>462</v>
      </c>
      <c r="H807">
        <f t="shared" si="43"/>
        <v>3234</v>
      </c>
      <c r="I807" s="17">
        <f t="shared" si="44"/>
        <v>161.69999999999982</v>
      </c>
      <c r="J807">
        <v>19</v>
      </c>
      <c r="K807" s="51"/>
    </row>
    <row r="808" spans="1:11" x14ac:dyDescent="0.45">
      <c r="A808" s="2">
        <v>45332</v>
      </c>
      <c r="B808" t="s">
        <v>32</v>
      </c>
      <c r="C808" t="s">
        <v>6</v>
      </c>
      <c r="D808">
        <v>10</v>
      </c>
      <c r="E808" s="17">
        <f>VLOOKUP(C808,'SKU Price List'!$A$2:$E$27,5,FALSE)</f>
        <v>485.09999999999997</v>
      </c>
      <c r="F808" s="17">
        <f t="shared" si="45"/>
        <v>4851</v>
      </c>
      <c r="G808">
        <f>VLOOKUP(C808,'SKU Price List'!$A$2:$E$27,3,0)</f>
        <v>462</v>
      </c>
      <c r="H808">
        <f t="shared" si="43"/>
        <v>4620</v>
      </c>
      <c r="I808" s="17">
        <f t="shared" si="44"/>
        <v>231</v>
      </c>
      <c r="J808">
        <v>19</v>
      </c>
      <c r="K808" s="51"/>
    </row>
    <row r="809" spans="1:11" x14ac:dyDescent="0.45">
      <c r="A809" s="2">
        <v>45332</v>
      </c>
      <c r="B809" t="s">
        <v>32</v>
      </c>
      <c r="C809" t="s">
        <v>25</v>
      </c>
      <c r="D809">
        <v>4</v>
      </c>
      <c r="E809" s="17">
        <f>VLOOKUP(C809,'SKU Price List'!$A$2:$E$27,5,FALSE)</f>
        <v>538.02</v>
      </c>
      <c r="F809" s="17">
        <f t="shared" si="45"/>
        <v>2152.08</v>
      </c>
      <c r="G809">
        <f>VLOOKUP(C809,'SKU Price List'!$A$2:$E$27,3,0)</f>
        <v>512.4</v>
      </c>
      <c r="H809">
        <f t="shared" si="43"/>
        <v>2049.6</v>
      </c>
      <c r="I809" s="17">
        <f t="shared" si="44"/>
        <v>102.48000000000002</v>
      </c>
      <c r="J809">
        <v>19</v>
      </c>
      <c r="K809" s="51"/>
    </row>
    <row r="810" spans="1:11" x14ac:dyDescent="0.45">
      <c r="A810" s="2">
        <v>45332</v>
      </c>
      <c r="B810" t="s">
        <v>72</v>
      </c>
      <c r="C810" t="s">
        <v>7</v>
      </c>
      <c r="D810">
        <v>122</v>
      </c>
      <c r="E810" s="17">
        <f>VLOOKUP(C810,'SKU Price List'!$A$2:$E$27,5,FALSE)</f>
        <v>554.4</v>
      </c>
      <c r="F810" s="17">
        <f t="shared" si="45"/>
        <v>67636.800000000003</v>
      </c>
      <c r="G810">
        <f>VLOOKUP(C810,'SKU Price List'!$A$2:$E$27,3,0)</f>
        <v>528</v>
      </c>
      <c r="H810">
        <f t="shared" si="43"/>
        <v>64416</v>
      </c>
      <c r="I810" s="17">
        <f t="shared" si="44"/>
        <v>3220.8000000000029</v>
      </c>
      <c r="J810">
        <v>19</v>
      </c>
      <c r="K810" s="51"/>
    </row>
    <row r="811" spans="1:11" x14ac:dyDescent="0.45">
      <c r="A811" s="2">
        <v>45332</v>
      </c>
      <c r="B811" t="s">
        <v>72</v>
      </c>
      <c r="C811" t="s">
        <v>18</v>
      </c>
      <c r="D811">
        <v>5</v>
      </c>
      <c r="E811" s="17">
        <f>VLOOKUP(C811,'SKU Price List'!$A$2:$E$27,5,FALSE)</f>
        <v>1478.4</v>
      </c>
      <c r="F811" s="17">
        <f t="shared" si="45"/>
        <v>7392</v>
      </c>
      <c r="G811">
        <f>VLOOKUP(C811,'SKU Price List'!$A$2:$E$27,3,0)</f>
        <v>1408</v>
      </c>
      <c r="H811">
        <f t="shared" si="43"/>
        <v>7040</v>
      </c>
      <c r="I811" s="17">
        <f t="shared" si="44"/>
        <v>352</v>
      </c>
      <c r="J811">
        <v>19</v>
      </c>
      <c r="K811" s="51"/>
    </row>
    <row r="812" spans="1:11" x14ac:dyDescent="0.45">
      <c r="A812" s="2">
        <v>45332</v>
      </c>
      <c r="B812" t="s">
        <v>72</v>
      </c>
      <c r="C812" t="s">
        <v>27</v>
      </c>
      <c r="D812">
        <v>5</v>
      </c>
      <c r="E812" s="17">
        <f>VLOOKUP(C812,'SKU Price List'!$A$2:$E$27,5,FALSE)</f>
        <v>819.83999999999992</v>
      </c>
      <c r="F812" s="17">
        <f t="shared" si="45"/>
        <v>4099.2</v>
      </c>
      <c r="G812">
        <f>VLOOKUP(C812,'SKU Price List'!$A$2:$E$27,3,0)</f>
        <v>780.8</v>
      </c>
      <c r="H812">
        <f t="shared" si="43"/>
        <v>3904</v>
      </c>
      <c r="I812" s="17">
        <f t="shared" si="44"/>
        <v>195.19999999999982</v>
      </c>
      <c r="J812">
        <v>19</v>
      </c>
      <c r="K812" s="51"/>
    </row>
    <row r="813" spans="1:11" x14ac:dyDescent="0.45">
      <c r="A813" s="2">
        <v>45332</v>
      </c>
      <c r="B813" t="s">
        <v>72</v>
      </c>
      <c r="C813" t="s">
        <v>12</v>
      </c>
      <c r="D813">
        <v>5</v>
      </c>
      <c r="E813" s="17">
        <f>VLOOKUP(C813,'SKU Price List'!$A$2:$E$27,5,FALSE)</f>
        <v>1008</v>
      </c>
      <c r="F813" s="17">
        <f t="shared" si="45"/>
        <v>5040</v>
      </c>
      <c r="G813">
        <f>VLOOKUP(C813,'SKU Price List'!$A$2:$E$27,3,0)</f>
        <v>960</v>
      </c>
      <c r="H813">
        <f t="shared" si="43"/>
        <v>4800</v>
      </c>
      <c r="I813" s="17">
        <f t="shared" si="44"/>
        <v>240</v>
      </c>
      <c r="J813">
        <v>19</v>
      </c>
      <c r="K813" s="51"/>
    </row>
    <row r="814" spans="1:11" x14ac:dyDescent="0.45">
      <c r="A814" s="2">
        <v>45333</v>
      </c>
      <c r="B814" t="s">
        <v>33</v>
      </c>
      <c r="C814" t="s">
        <v>16</v>
      </c>
      <c r="D814">
        <v>4</v>
      </c>
      <c r="E814" s="17">
        <f>VLOOKUP(C814,'SKU Price List'!$A$2:$E$27,5,FALSE)</f>
        <v>1081.92</v>
      </c>
      <c r="F814" s="17">
        <f t="shared" si="45"/>
        <v>4327.68</v>
      </c>
      <c r="G814">
        <f>VLOOKUP(C814,'SKU Price List'!$A$2:$E$27,3,0)</f>
        <v>1030.3999999999999</v>
      </c>
      <c r="H814">
        <f t="shared" si="43"/>
        <v>4121.5999999999995</v>
      </c>
      <c r="I814" s="17">
        <f t="shared" si="44"/>
        <v>206.08000000000084</v>
      </c>
      <c r="J814">
        <v>19</v>
      </c>
      <c r="K814" s="51"/>
    </row>
    <row r="815" spans="1:11" x14ac:dyDescent="0.45">
      <c r="A815" s="2">
        <v>45333</v>
      </c>
      <c r="B815" t="s">
        <v>33</v>
      </c>
      <c r="C815" t="s">
        <v>17</v>
      </c>
      <c r="D815">
        <v>5</v>
      </c>
      <c r="E815" s="17">
        <f>VLOOKUP(C815,'SKU Price List'!$A$2:$E$27,5,FALSE)</f>
        <v>1236.48</v>
      </c>
      <c r="F815" s="17">
        <f t="shared" si="45"/>
        <v>6182.4</v>
      </c>
      <c r="G815">
        <f>VLOOKUP(C815,'SKU Price List'!$A$2:$E$27,3,0)</f>
        <v>1177.5999999999999</v>
      </c>
      <c r="H815">
        <f t="shared" si="43"/>
        <v>5888</v>
      </c>
      <c r="I815" s="17">
        <f t="shared" si="44"/>
        <v>294.39999999999964</v>
      </c>
      <c r="J815">
        <v>19</v>
      </c>
      <c r="K815" s="51"/>
    </row>
    <row r="816" spans="1:11" x14ac:dyDescent="0.45">
      <c r="A816" s="2">
        <v>45333</v>
      </c>
      <c r="B816" t="s">
        <v>33</v>
      </c>
      <c r="C816" t="s">
        <v>11</v>
      </c>
      <c r="D816">
        <v>4</v>
      </c>
      <c r="E816" s="17">
        <f>VLOOKUP(C816,'SKU Price List'!$A$2:$E$27,5,FALSE)</f>
        <v>882</v>
      </c>
      <c r="F816" s="17">
        <f t="shared" si="45"/>
        <v>3528</v>
      </c>
      <c r="G816">
        <f>VLOOKUP(C816,'SKU Price List'!$A$2:$E$27,3,0)</f>
        <v>840</v>
      </c>
      <c r="H816">
        <f t="shared" si="43"/>
        <v>3360</v>
      </c>
      <c r="I816" s="17">
        <f t="shared" si="44"/>
        <v>168</v>
      </c>
      <c r="J816">
        <v>19</v>
      </c>
      <c r="K816" s="51"/>
    </row>
    <row r="817" spans="1:11" x14ac:dyDescent="0.45">
      <c r="A817" s="2">
        <v>45333</v>
      </c>
      <c r="B817" t="s">
        <v>33</v>
      </c>
      <c r="C817" t="s">
        <v>12</v>
      </c>
      <c r="D817">
        <v>4</v>
      </c>
      <c r="E817" s="17">
        <f>VLOOKUP(C817,'SKU Price List'!$A$2:$E$27,5,FALSE)</f>
        <v>1008</v>
      </c>
      <c r="F817" s="17">
        <f t="shared" si="45"/>
        <v>4032</v>
      </c>
      <c r="G817">
        <f>VLOOKUP(C817,'SKU Price List'!$A$2:$E$27,3,0)</f>
        <v>960</v>
      </c>
      <c r="H817">
        <f t="shared" si="43"/>
        <v>3840</v>
      </c>
      <c r="I817" s="17">
        <f t="shared" si="44"/>
        <v>192</v>
      </c>
      <c r="J817">
        <v>19</v>
      </c>
      <c r="K817" s="51"/>
    </row>
    <row r="818" spans="1:11" x14ac:dyDescent="0.45">
      <c r="A818" s="2">
        <v>45333</v>
      </c>
      <c r="B818" t="s">
        <v>33</v>
      </c>
      <c r="C818" t="s">
        <v>26</v>
      </c>
      <c r="D818">
        <v>5</v>
      </c>
      <c r="E818" s="17">
        <f>VLOOKUP(C818,'SKU Price List'!$A$2:$E$27,5,FALSE)</f>
        <v>717.3599999999999</v>
      </c>
      <c r="F818" s="17">
        <f t="shared" si="45"/>
        <v>3586.7999999999993</v>
      </c>
      <c r="G818">
        <f>VLOOKUP(C818,'SKU Price List'!$A$2:$E$27,3,0)</f>
        <v>683.19999999999993</v>
      </c>
      <c r="H818">
        <f t="shared" si="43"/>
        <v>3415.9999999999995</v>
      </c>
      <c r="I818" s="17">
        <f t="shared" si="44"/>
        <v>170.79999999999973</v>
      </c>
      <c r="J818">
        <v>19</v>
      </c>
      <c r="K818" s="51"/>
    </row>
    <row r="819" spans="1:11" x14ac:dyDescent="0.45">
      <c r="A819" s="2">
        <v>45333</v>
      </c>
      <c r="B819" t="s">
        <v>33</v>
      </c>
      <c r="C819" t="s">
        <v>25</v>
      </c>
      <c r="D819">
        <v>4</v>
      </c>
      <c r="E819" s="17">
        <f>VLOOKUP(C819,'SKU Price List'!$A$2:$E$27,5,FALSE)</f>
        <v>538.02</v>
      </c>
      <c r="F819" s="17">
        <f t="shared" si="45"/>
        <v>2152.08</v>
      </c>
      <c r="G819">
        <f>VLOOKUP(C819,'SKU Price List'!$A$2:$E$27,3,0)</f>
        <v>512.4</v>
      </c>
      <c r="H819">
        <f t="shared" si="43"/>
        <v>2049.6</v>
      </c>
      <c r="I819" s="17">
        <f t="shared" si="44"/>
        <v>102.48000000000002</v>
      </c>
      <c r="J819">
        <v>19</v>
      </c>
      <c r="K819" s="51"/>
    </row>
    <row r="820" spans="1:11" x14ac:dyDescent="0.45">
      <c r="A820" s="2">
        <v>45333</v>
      </c>
      <c r="B820" t="s">
        <v>33</v>
      </c>
      <c r="C820" t="s">
        <v>24</v>
      </c>
      <c r="D820">
        <v>5</v>
      </c>
      <c r="E820" s="17">
        <f>VLOOKUP(C820,'SKU Price List'!$A$2:$E$27,5,FALSE)</f>
        <v>614.87999999999988</v>
      </c>
      <c r="F820" s="17">
        <f t="shared" si="45"/>
        <v>3074.3999999999996</v>
      </c>
      <c r="G820">
        <f>VLOOKUP(C820,'SKU Price List'!$A$2:$E$27,3,0)</f>
        <v>585.59999999999991</v>
      </c>
      <c r="H820">
        <f t="shared" si="43"/>
        <v>2927.9999999999995</v>
      </c>
      <c r="I820" s="17">
        <f t="shared" si="44"/>
        <v>146.40000000000009</v>
      </c>
      <c r="J820">
        <v>19</v>
      </c>
      <c r="K820" s="51"/>
    </row>
    <row r="821" spans="1:11" x14ac:dyDescent="0.45">
      <c r="A821" s="2">
        <v>45333</v>
      </c>
      <c r="B821" t="s">
        <v>43</v>
      </c>
      <c r="C821" t="s">
        <v>24</v>
      </c>
      <c r="D821">
        <v>8</v>
      </c>
      <c r="E821" s="17">
        <f>VLOOKUP(C821,'SKU Price List'!$A$2:$E$27,5,FALSE)</f>
        <v>614.87999999999988</v>
      </c>
      <c r="F821" s="17">
        <f t="shared" si="45"/>
        <v>4919.0399999999991</v>
      </c>
      <c r="G821">
        <f>VLOOKUP(C821,'SKU Price List'!$A$2:$E$27,3,0)</f>
        <v>585.59999999999991</v>
      </c>
      <c r="H821">
        <f t="shared" si="43"/>
        <v>4684.7999999999993</v>
      </c>
      <c r="I821" s="17">
        <f t="shared" si="44"/>
        <v>234.23999999999978</v>
      </c>
      <c r="J821">
        <v>19</v>
      </c>
      <c r="K821" s="51"/>
    </row>
    <row r="822" spans="1:11" x14ac:dyDescent="0.45">
      <c r="A822" s="2">
        <v>45333</v>
      </c>
      <c r="B822" t="s">
        <v>43</v>
      </c>
      <c r="C822" t="s">
        <v>27</v>
      </c>
      <c r="D822">
        <v>15</v>
      </c>
      <c r="E822" s="17">
        <f>VLOOKUP(C822,'SKU Price List'!$A$2:$E$27,5,FALSE)</f>
        <v>819.83999999999992</v>
      </c>
      <c r="F822" s="17">
        <f t="shared" si="45"/>
        <v>12297.599999999999</v>
      </c>
      <c r="G822">
        <f>VLOOKUP(C822,'SKU Price List'!$A$2:$E$27,3,0)</f>
        <v>780.8</v>
      </c>
      <c r="H822">
        <f t="shared" si="43"/>
        <v>11712</v>
      </c>
      <c r="I822" s="17">
        <f t="shared" si="44"/>
        <v>585.59999999999854</v>
      </c>
      <c r="J822">
        <v>19</v>
      </c>
      <c r="K822" s="51"/>
    </row>
    <row r="823" spans="1:11" x14ac:dyDescent="0.45">
      <c r="A823" s="2">
        <v>45333</v>
      </c>
      <c r="B823" t="s">
        <v>43</v>
      </c>
      <c r="C823" t="s">
        <v>7</v>
      </c>
      <c r="D823">
        <v>5</v>
      </c>
      <c r="E823" s="17">
        <f>VLOOKUP(C823,'SKU Price List'!$A$2:$E$27,5,FALSE)</f>
        <v>554.4</v>
      </c>
      <c r="F823" s="17">
        <f t="shared" si="45"/>
        <v>2772</v>
      </c>
      <c r="G823">
        <f>VLOOKUP(C823,'SKU Price List'!$A$2:$E$27,3,0)</f>
        <v>528</v>
      </c>
      <c r="H823">
        <f t="shared" si="43"/>
        <v>2640</v>
      </c>
      <c r="I823" s="17">
        <f t="shared" si="44"/>
        <v>132</v>
      </c>
      <c r="J823">
        <v>19</v>
      </c>
      <c r="K823" s="51"/>
    </row>
    <row r="824" spans="1:11" x14ac:dyDescent="0.45">
      <c r="A824" s="2">
        <v>45334</v>
      </c>
      <c r="B824" t="s">
        <v>70</v>
      </c>
      <c r="C824" t="s">
        <v>25</v>
      </c>
      <c r="D824">
        <v>10</v>
      </c>
      <c r="E824" s="17">
        <f>VLOOKUP(C824,'SKU Price List'!$A$2:$E$27,5,FALSE)</f>
        <v>538.02</v>
      </c>
      <c r="F824" s="17">
        <f t="shared" si="45"/>
        <v>5380.2</v>
      </c>
      <c r="G824">
        <f>VLOOKUP(C824,'SKU Price List'!$A$2:$E$27,3,0)</f>
        <v>512.4</v>
      </c>
      <c r="H824">
        <f t="shared" si="43"/>
        <v>5124</v>
      </c>
      <c r="I824" s="17">
        <f t="shared" si="44"/>
        <v>256.19999999999982</v>
      </c>
      <c r="J824">
        <v>20</v>
      </c>
      <c r="K824" s="51"/>
    </row>
    <row r="825" spans="1:11" x14ac:dyDescent="0.45">
      <c r="A825" s="2">
        <v>45334</v>
      </c>
      <c r="B825" t="s">
        <v>70</v>
      </c>
      <c r="C825" t="s">
        <v>8</v>
      </c>
      <c r="D825">
        <v>33</v>
      </c>
      <c r="E825" s="17">
        <f>VLOOKUP(C825,'SKU Price List'!$A$2:$E$27,5,FALSE)</f>
        <v>567</v>
      </c>
      <c r="F825" s="17">
        <f t="shared" si="45"/>
        <v>18711</v>
      </c>
      <c r="G825">
        <f>VLOOKUP(C825,'SKU Price List'!$A$2:$E$27,3,0)</f>
        <v>540</v>
      </c>
      <c r="H825">
        <f t="shared" si="43"/>
        <v>17820</v>
      </c>
      <c r="I825" s="17">
        <f t="shared" si="44"/>
        <v>891</v>
      </c>
      <c r="J825">
        <v>20</v>
      </c>
      <c r="K825" s="51"/>
    </row>
    <row r="826" spans="1:11" x14ac:dyDescent="0.45">
      <c r="A826" s="2">
        <v>45334</v>
      </c>
      <c r="B826" t="s">
        <v>70</v>
      </c>
      <c r="C826" t="s">
        <v>19</v>
      </c>
      <c r="D826">
        <v>23</v>
      </c>
      <c r="E826" s="17">
        <f>VLOOKUP(C826,'SKU Price List'!$A$2:$E$27,5,FALSE)</f>
        <v>831.6</v>
      </c>
      <c r="F826" s="17">
        <f t="shared" si="45"/>
        <v>19126.8</v>
      </c>
      <c r="G826">
        <f>VLOOKUP(C826,'SKU Price List'!$A$2:$E$27,3,0)</f>
        <v>792</v>
      </c>
      <c r="H826">
        <f t="shared" si="43"/>
        <v>18216</v>
      </c>
      <c r="I826" s="17">
        <f t="shared" si="44"/>
        <v>910.79999999999927</v>
      </c>
      <c r="J826">
        <v>20</v>
      </c>
      <c r="K826" s="51"/>
    </row>
    <row r="827" spans="1:11" x14ac:dyDescent="0.45">
      <c r="A827" s="2">
        <v>45334</v>
      </c>
      <c r="B827" t="s">
        <v>70</v>
      </c>
      <c r="C827" t="s">
        <v>12</v>
      </c>
      <c r="D827">
        <v>5</v>
      </c>
      <c r="E827" s="17">
        <f>VLOOKUP(C827,'SKU Price List'!$A$2:$E$27,5,FALSE)</f>
        <v>1008</v>
      </c>
      <c r="F827" s="17">
        <f t="shared" si="45"/>
        <v>5040</v>
      </c>
      <c r="G827">
        <f>VLOOKUP(C827,'SKU Price List'!$A$2:$E$27,3,0)</f>
        <v>960</v>
      </c>
      <c r="H827">
        <f t="shared" si="43"/>
        <v>4800</v>
      </c>
      <c r="I827" s="17">
        <f t="shared" si="44"/>
        <v>240</v>
      </c>
      <c r="J827">
        <v>20</v>
      </c>
      <c r="K827" s="51"/>
    </row>
    <row r="828" spans="1:11" x14ac:dyDescent="0.45">
      <c r="A828" s="2">
        <v>45334</v>
      </c>
      <c r="B828" t="s">
        <v>70</v>
      </c>
      <c r="C828" t="s">
        <v>6</v>
      </c>
      <c r="D828">
        <v>5</v>
      </c>
      <c r="E828" s="17">
        <f>VLOOKUP(C828,'SKU Price List'!$A$2:$E$27,5,FALSE)</f>
        <v>485.09999999999997</v>
      </c>
      <c r="F828" s="17">
        <f t="shared" si="45"/>
        <v>2425.5</v>
      </c>
      <c r="G828">
        <f>VLOOKUP(C828,'SKU Price List'!$A$2:$E$27,3,0)</f>
        <v>462</v>
      </c>
      <c r="H828">
        <f t="shared" si="43"/>
        <v>2310</v>
      </c>
      <c r="I828" s="17">
        <f t="shared" si="44"/>
        <v>115.5</v>
      </c>
      <c r="J828">
        <v>20</v>
      </c>
      <c r="K828" s="51"/>
    </row>
    <row r="829" spans="1:11" x14ac:dyDescent="0.45">
      <c r="A829" s="2">
        <v>45334</v>
      </c>
      <c r="B829" t="s">
        <v>70</v>
      </c>
      <c r="C829" t="s">
        <v>20</v>
      </c>
      <c r="D829">
        <v>9</v>
      </c>
      <c r="E829" s="17">
        <f>VLOOKUP(C829,'SKU Price List'!$A$2:$E$27,5,FALSE)</f>
        <v>1108.8000000000002</v>
      </c>
      <c r="F829" s="17">
        <f t="shared" si="45"/>
        <v>9979.2000000000007</v>
      </c>
      <c r="G829">
        <f>VLOOKUP(C829,'SKU Price List'!$A$2:$E$27,3,0)</f>
        <v>1056</v>
      </c>
      <c r="H829">
        <f t="shared" si="43"/>
        <v>9504</v>
      </c>
      <c r="I829" s="17">
        <f t="shared" si="44"/>
        <v>475.20000000000073</v>
      </c>
      <c r="J829">
        <v>20</v>
      </c>
      <c r="K829" s="51"/>
    </row>
    <row r="830" spans="1:11" x14ac:dyDescent="0.45">
      <c r="A830" s="2">
        <v>45334</v>
      </c>
      <c r="B830" t="s">
        <v>70</v>
      </c>
      <c r="C830" t="s">
        <v>9</v>
      </c>
      <c r="D830">
        <v>10</v>
      </c>
      <c r="E830" s="17">
        <f>VLOOKUP(C830,'SKU Price List'!$A$2:$E$27,5,FALSE)</f>
        <v>756</v>
      </c>
      <c r="F830" s="17">
        <f t="shared" si="45"/>
        <v>7560</v>
      </c>
      <c r="G830">
        <f>VLOOKUP(C830,'SKU Price List'!$A$2:$E$27,3,0)</f>
        <v>720</v>
      </c>
      <c r="H830">
        <f t="shared" si="43"/>
        <v>7200</v>
      </c>
      <c r="I830" s="17">
        <f t="shared" si="44"/>
        <v>360</v>
      </c>
      <c r="J830">
        <v>20</v>
      </c>
      <c r="K830" s="51"/>
    </row>
    <row r="831" spans="1:11" x14ac:dyDescent="0.45">
      <c r="A831" s="2">
        <v>45334</v>
      </c>
      <c r="B831" t="s">
        <v>70</v>
      </c>
      <c r="C831" t="s">
        <v>24</v>
      </c>
      <c r="D831">
        <v>10</v>
      </c>
      <c r="E831" s="17">
        <f>VLOOKUP(C831,'SKU Price List'!$A$2:$E$27,5,FALSE)</f>
        <v>614.87999999999988</v>
      </c>
      <c r="F831" s="17">
        <f t="shared" si="45"/>
        <v>6148.7999999999993</v>
      </c>
      <c r="G831">
        <f>VLOOKUP(C831,'SKU Price List'!$A$2:$E$27,3,0)</f>
        <v>585.59999999999991</v>
      </c>
      <c r="H831">
        <f t="shared" si="43"/>
        <v>5855.9999999999991</v>
      </c>
      <c r="I831" s="17">
        <f t="shared" si="44"/>
        <v>292.80000000000018</v>
      </c>
      <c r="J831">
        <v>20</v>
      </c>
      <c r="K831" s="51"/>
    </row>
    <row r="832" spans="1:11" x14ac:dyDescent="0.45">
      <c r="A832" s="2">
        <v>45334</v>
      </c>
      <c r="B832" t="s">
        <v>70</v>
      </c>
      <c r="C832" t="s">
        <v>11</v>
      </c>
      <c r="D832">
        <v>5</v>
      </c>
      <c r="E832" s="17">
        <f>VLOOKUP(C832,'SKU Price List'!$A$2:$E$27,5,FALSE)</f>
        <v>882</v>
      </c>
      <c r="F832" s="17">
        <f t="shared" si="45"/>
        <v>4410</v>
      </c>
      <c r="G832">
        <f>VLOOKUP(C832,'SKU Price List'!$A$2:$E$27,3,0)</f>
        <v>840</v>
      </c>
      <c r="H832">
        <f t="shared" si="43"/>
        <v>4200</v>
      </c>
      <c r="I832" s="17">
        <f t="shared" si="44"/>
        <v>210</v>
      </c>
      <c r="J832">
        <v>20</v>
      </c>
      <c r="K832" s="51"/>
    </row>
    <row r="833" spans="1:11" x14ac:dyDescent="0.45">
      <c r="A833" s="2">
        <v>45334</v>
      </c>
      <c r="B833" t="s">
        <v>70</v>
      </c>
      <c r="C833" t="s">
        <v>26</v>
      </c>
      <c r="D833">
        <v>5</v>
      </c>
      <c r="E833" s="17">
        <f>VLOOKUP(C833,'SKU Price List'!$A$2:$E$27,5,FALSE)</f>
        <v>717.3599999999999</v>
      </c>
      <c r="F833" s="17">
        <f t="shared" si="45"/>
        <v>3586.7999999999993</v>
      </c>
      <c r="G833">
        <f>VLOOKUP(C833,'SKU Price List'!$A$2:$E$27,3,0)</f>
        <v>683.19999999999993</v>
      </c>
      <c r="H833">
        <f t="shared" si="43"/>
        <v>3415.9999999999995</v>
      </c>
      <c r="I833" s="17">
        <f t="shared" si="44"/>
        <v>170.79999999999973</v>
      </c>
      <c r="J833">
        <v>20</v>
      </c>
      <c r="K833" s="51"/>
    </row>
    <row r="834" spans="1:11" x14ac:dyDescent="0.45">
      <c r="A834" s="2">
        <v>45334</v>
      </c>
      <c r="B834" t="s">
        <v>70</v>
      </c>
      <c r="C834" t="s">
        <v>14</v>
      </c>
      <c r="D834">
        <v>10</v>
      </c>
      <c r="E834" s="17">
        <f>VLOOKUP(C834,'SKU Price List'!$A$2:$E$27,5,FALSE)</f>
        <v>927.36</v>
      </c>
      <c r="F834" s="17">
        <f t="shared" si="45"/>
        <v>9273.6</v>
      </c>
      <c r="G834">
        <f>VLOOKUP(C834,'SKU Price List'!$A$2:$E$27,3,0)</f>
        <v>883.19999999999993</v>
      </c>
      <c r="H834">
        <f t="shared" ref="H834:H897" si="46">G834*D834</f>
        <v>8832</v>
      </c>
      <c r="I834" s="17">
        <f t="shared" ref="I834:I897" si="47">F834-H834</f>
        <v>441.60000000000036</v>
      </c>
      <c r="J834">
        <v>20</v>
      </c>
      <c r="K834" s="51"/>
    </row>
    <row r="835" spans="1:11" x14ac:dyDescent="0.45">
      <c r="A835" s="2">
        <v>45334</v>
      </c>
      <c r="B835" t="s">
        <v>70</v>
      </c>
      <c r="C835" t="s">
        <v>17</v>
      </c>
      <c r="D835">
        <v>5</v>
      </c>
      <c r="E835" s="17">
        <f>VLOOKUP(C835,'SKU Price List'!$A$2:$E$27,5,FALSE)</f>
        <v>1236.48</v>
      </c>
      <c r="F835" s="17">
        <f t="shared" si="45"/>
        <v>6182.4</v>
      </c>
      <c r="G835">
        <f>VLOOKUP(C835,'SKU Price List'!$A$2:$E$27,3,0)</f>
        <v>1177.5999999999999</v>
      </c>
      <c r="H835">
        <f t="shared" si="46"/>
        <v>5888</v>
      </c>
      <c r="I835" s="17">
        <f t="shared" si="47"/>
        <v>294.39999999999964</v>
      </c>
      <c r="J835">
        <v>20</v>
      </c>
      <c r="K835" s="51"/>
    </row>
    <row r="836" spans="1:11" x14ac:dyDescent="0.45">
      <c r="A836" s="2">
        <v>45334</v>
      </c>
      <c r="B836" t="s">
        <v>70</v>
      </c>
      <c r="C836" t="s">
        <v>27</v>
      </c>
      <c r="D836">
        <v>20</v>
      </c>
      <c r="E836" s="17">
        <f>VLOOKUP(C836,'SKU Price List'!$A$2:$E$27,5,FALSE)</f>
        <v>819.83999999999992</v>
      </c>
      <c r="F836" s="17">
        <f t="shared" si="45"/>
        <v>16396.8</v>
      </c>
      <c r="G836">
        <f>VLOOKUP(C836,'SKU Price List'!$A$2:$E$27,3,0)</f>
        <v>780.8</v>
      </c>
      <c r="H836">
        <f t="shared" si="46"/>
        <v>15616</v>
      </c>
      <c r="I836" s="17">
        <f t="shared" si="47"/>
        <v>780.79999999999927</v>
      </c>
      <c r="J836">
        <v>20</v>
      </c>
      <c r="K836" s="51"/>
    </row>
    <row r="837" spans="1:11" x14ac:dyDescent="0.45">
      <c r="A837" s="2">
        <v>45334</v>
      </c>
      <c r="B837" t="s">
        <v>70</v>
      </c>
      <c r="C837" t="s">
        <v>18</v>
      </c>
      <c r="D837">
        <v>13</v>
      </c>
      <c r="E837" s="17">
        <f>VLOOKUP(C837,'SKU Price List'!$A$2:$E$27,5,FALSE)</f>
        <v>1478.4</v>
      </c>
      <c r="F837" s="17">
        <f t="shared" si="45"/>
        <v>19219.2</v>
      </c>
      <c r="G837">
        <f>VLOOKUP(C837,'SKU Price List'!$A$2:$E$27,3,0)</f>
        <v>1408</v>
      </c>
      <c r="H837">
        <f t="shared" si="46"/>
        <v>18304</v>
      </c>
      <c r="I837" s="17">
        <f t="shared" si="47"/>
        <v>915.20000000000073</v>
      </c>
      <c r="J837">
        <v>20</v>
      </c>
      <c r="K837" s="51"/>
    </row>
    <row r="838" spans="1:11" x14ac:dyDescent="0.45">
      <c r="A838" s="2">
        <v>45335</v>
      </c>
      <c r="B838" t="s">
        <v>45</v>
      </c>
      <c r="C838" t="s">
        <v>27</v>
      </c>
      <c r="D838">
        <v>24</v>
      </c>
      <c r="E838" s="17">
        <f>VLOOKUP(C838,'SKU Price List'!$A$2:$E$27,5,FALSE)</f>
        <v>819.83999999999992</v>
      </c>
      <c r="F838" s="17">
        <f t="shared" si="45"/>
        <v>19676.159999999996</v>
      </c>
      <c r="G838">
        <f>VLOOKUP(C838,'SKU Price List'!$A$2:$E$27,3,0)</f>
        <v>780.8</v>
      </c>
      <c r="H838">
        <f t="shared" si="46"/>
        <v>18739.199999999997</v>
      </c>
      <c r="I838" s="17">
        <f t="shared" si="47"/>
        <v>936.95999999999913</v>
      </c>
      <c r="J838">
        <v>20</v>
      </c>
      <c r="K838" s="51"/>
    </row>
    <row r="839" spans="1:11" x14ac:dyDescent="0.45">
      <c r="A839" s="2">
        <v>45335</v>
      </c>
      <c r="B839" t="s">
        <v>45</v>
      </c>
      <c r="C839" t="s">
        <v>26</v>
      </c>
      <c r="D839">
        <v>12</v>
      </c>
      <c r="E839" s="17">
        <f>VLOOKUP(C839,'SKU Price List'!$A$2:$E$27,5,FALSE)</f>
        <v>717.3599999999999</v>
      </c>
      <c r="F839" s="17">
        <f t="shared" si="45"/>
        <v>8608.32</v>
      </c>
      <c r="G839">
        <f>VLOOKUP(C839,'SKU Price List'!$A$2:$E$27,3,0)</f>
        <v>683.19999999999993</v>
      </c>
      <c r="H839">
        <f t="shared" si="46"/>
        <v>8198.4</v>
      </c>
      <c r="I839" s="17">
        <f t="shared" si="47"/>
        <v>409.92000000000007</v>
      </c>
      <c r="J839">
        <v>20</v>
      </c>
      <c r="K839" s="51"/>
    </row>
    <row r="840" spans="1:11" x14ac:dyDescent="0.45">
      <c r="A840" s="2">
        <v>45335</v>
      </c>
      <c r="B840" t="s">
        <v>45</v>
      </c>
      <c r="C840" t="s">
        <v>25</v>
      </c>
      <c r="D840">
        <v>24</v>
      </c>
      <c r="E840" s="17">
        <f>VLOOKUP(C840,'SKU Price List'!$A$2:$E$27,5,FALSE)</f>
        <v>538.02</v>
      </c>
      <c r="F840" s="17">
        <f t="shared" si="45"/>
        <v>12912.48</v>
      </c>
      <c r="G840">
        <f>VLOOKUP(C840,'SKU Price List'!$A$2:$E$27,3,0)</f>
        <v>512.4</v>
      </c>
      <c r="H840">
        <f t="shared" si="46"/>
        <v>12297.599999999999</v>
      </c>
      <c r="I840" s="17">
        <f t="shared" si="47"/>
        <v>614.88000000000102</v>
      </c>
      <c r="J840">
        <v>20</v>
      </c>
      <c r="K840" s="51"/>
    </row>
    <row r="841" spans="1:11" x14ac:dyDescent="0.45">
      <c r="A841" s="2">
        <v>45335</v>
      </c>
      <c r="B841" t="s">
        <v>45</v>
      </c>
      <c r="C841" t="s">
        <v>23</v>
      </c>
      <c r="D841">
        <v>12</v>
      </c>
      <c r="E841" s="17">
        <f>VLOOKUP(C841,'SKU Price List'!$A$2:$E$27,5,FALSE)</f>
        <v>461.15999999999997</v>
      </c>
      <c r="F841" s="17">
        <f t="shared" si="45"/>
        <v>5533.92</v>
      </c>
      <c r="G841">
        <f>VLOOKUP(C841,'SKU Price List'!$A$2:$E$27,3,0)</f>
        <v>439.2</v>
      </c>
      <c r="H841">
        <f t="shared" si="46"/>
        <v>5270.4</v>
      </c>
      <c r="I841" s="17">
        <f t="shared" si="47"/>
        <v>263.52000000000044</v>
      </c>
      <c r="J841">
        <v>20</v>
      </c>
      <c r="K841" s="51"/>
    </row>
    <row r="842" spans="1:11" x14ac:dyDescent="0.45">
      <c r="A842" s="2">
        <v>45335</v>
      </c>
      <c r="B842" t="s">
        <v>45</v>
      </c>
      <c r="C842" t="s">
        <v>12</v>
      </c>
      <c r="D842">
        <v>24</v>
      </c>
      <c r="E842" s="17">
        <f>VLOOKUP(C842,'SKU Price List'!$A$2:$E$27,5,FALSE)</f>
        <v>1008</v>
      </c>
      <c r="F842" s="17">
        <f t="shared" si="45"/>
        <v>24192</v>
      </c>
      <c r="G842">
        <f>VLOOKUP(C842,'SKU Price List'!$A$2:$E$27,3,0)</f>
        <v>960</v>
      </c>
      <c r="H842">
        <f t="shared" si="46"/>
        <v>23040</v>
      </c>
      <c r="I842" s="17">
        <f t="shared" si="47"/>
        <v>1152</v>
      </c>
      <c r="J842">
        <v>20</v>
      </c>
      <c r="K842" s="51"/>
    </row>
    <row r="843" spans="1:11" x14ac:dyDescent="0.45">
      <c r="A843" s="2">
        <v>45335</v>
      </c>
      <c r="B843" t="s">
        <v>45</v>
      </c>
      <c r="C843" t="s">
        <v>10</v>
      </c>
      <c r="D843">
        <v>12</v>
      </c>
      <c r="E843" s="17">
        <f>VLOOKUP(C843,'SKU Price List'!$A$2:$E$27,5,FALSE)</f>
        <v>661.5</v>
      </c>
      <c r="F843" s="17">
        <f t="shared" si="45"/>
        <v>7938</v>
      </c>
      <c r="G843">
        <f>VLOOKUP(C843,'SKU Price List'!$A$2:$E$27,3,0)</f>
        <v>630</v>
      </c>
      <c r="H843">
        <f t="shared" si="46"/>
        <v>7560</v>
      </c>
      <c r="I843" s="17">
        <f t="shared" si="47"/>
        <v>378</v>
      </c>
      <c r="J843">
        <v>20</v>
      </c>
      <c r="K843" s="51"/>
    </row>
    <row r="844" spans="1:11" x14ac:dyDescent="0.45">
      <c r="A844" s="2">
        <v>45335</v>
      </c>
      <c r="B844" t="s">
        <v>45</v>
      </c>
      <c r="C844" t="s">
        <v>9</v>
      </c>
      <c r="D844">
        <v>37</v>
      </c>
      <c r="E844" s="17">
        <f>VLOOKUP(C844,'SKU Price List'!$A$2:$E$27,5,FALSE)</f>
        <v>756</v>
      </c>
      <c r="F844" s="17">
        <f t="shared" si="45"/>
        <v>27972</v>
      </c>
      <c r="G844">
        <f>VLOOKUP(C844,'SKU Price List'!$A$2:$E$27,3,0)</f>
        <v>720</v>
      </c>
      <c r="H844">
        <f t="shared" si="46"/>
        <v>26640</v>
      </c>
      <c r="I844" s="17">
        <f t="shared" si="47"/>
        <v>1332</v>
      </c>
      <c r="J844">
        <v>20</v>
      </c>
      <c r="K844" s="51"/>
    </row>
    <row r="845" spans="1:11" x14ac:dyDescent="0.45">
      <c r="A845" s="2">
        <v>45335</v>
      </c>
      <c r="B845" t="s">
        <v>45</v>
      </c>
      <c r="C845" t="s">
        <v>8</v>
      </c>
      <c r="D845">
        <v>36</v>
      </c>
      <c r="E845" s="17">
        <f>VLOOKUP(C845,'SKU Price List'!$A$2:$E$27,5,FALSE)</f>
        <v>567</v>
      </c>
      <c r="F845" s="17">
        <f t="shared" si="45"/>
        <v>20412</v>
      </c>
      <c r="G845">
        <f>VLOOKUP(C845,'SKU Price List'!$A$2:$E$27,3,0)</f>
        <v>540</v>
      </c>
      <c r="H845">
        <f t="shared" si="46"/>
        <v>19440</v>
      </c>
      <c r="I845" s="17">
        <f t="shared" si="47"/>
        <v>972</v>
      </c>
      <c r="J845">
        <v>20</v>
      </c>
      <c r="K845" s="51"/>
    </row>
    <row r="846" spans="1:11" x14ac:dyDescent="0.45">
      <c r="A846" s="2">
        <v>45335</v>
      </c>
      <c r="B846" t="s">
        <v>45</v>
      </c>
      <c r="C846" t="s">
        <v>17</v>
      </c>
      <c r="D846">
        <v>12</v>
      </c>
      <c r="E846" s="17">
        <f>VLOOKUP(C846,'SKU Price List'!$A$2:$E$27,5,FALSE)</f>
        <v>1236.48</v>
      </c>
      <c r="F846" s="17">
        <f t="shared" si="45"/>
        <v>14837.76</v>
      </c>
      <c r="G846">
        <f>VLOOKUP(C846,'SKU Price List'!$A$2:$E$27,3,0)</f>
        <v>1177.5999999999999</v>
      </c>
      <c r="H846">
        <f t="shared" si="46"/>
        <v>14131.199999999999</v>
      </c>
      <c r="I846" s="17">
        <f t="shared" si="47"/>
        <v>706.56000000000131</v>
      </c>
      <c r="J846">
        <v>20</v>
      </c>
      <c r="K846" s="51"/>
    </row>
    <row r="847" spans="1:11" x14ac:dyDescent="0.45">
      <c r="A847" s="2">
        <v>45335</v>
      </c>
      <c r="B847" t="s">
        <v>45</v>
      </c>
      <c r="C847" t="s">
        <v>15</v>
      </c>
      <c r="D847">
        <v>12</v>
      </c>
      <c r="E847" s="17">
        <f>VLOOKUP(C847,'SKU Price List'!$A$2:$E$27,5,FALSE)</f>
        <v>811.44</v>
      </c>
      <c r="F847" s="17">
        <f t="shared" si="45"/>
        <v>9737.2800000000007</v>
      </c>
      <c r="G847">
        <f>VLOOKUP(C847,'SKU Price List'!$A$2:$E$27,3,0)</f>
        <v>772.8</v>
      </c>
      <c r="H847">
        <f t="shared" si="46"/>
        <v>9273.5999999999985</v>
      </c>
      <c r="I847" s="17">
        <f t="shared" si="47"/>
        <v>463.68000000000211</v>
      </c>
      <c r="J847">
        <v>20</v>
      </c>
      <c r="K847" s="51"/>
    </row>
    <row r="848" spans="1:11" x14ac:dyDescent="0.45">
      <c r="A848" s="2">
        <v>45335</v>
      </c>
      <c r="B848" t="s">
        <v>45</v>
      </c>
      <c r="C848" t="s">
        <v>14</v>
      </c>
      <c r="D848">
        <v>3</v>
      </c>
      <c r="E848" s="17">
        <f>VLOOKUP(C848,'SKU Price List'!$A$2:$E$27,5,FALSE)</f>
        <v>927.36</v>
      </c>
      <c r="F848" s="17">
        <f t="shared" si="45"/>
        <v>2782.08</v>
      </c>
      <c r="G848">
        <f>VLOOKUP(C848,'SKU Price List'!$A$2:$E$27,3,0)</f>
        <v>883.19999999999993</v>
      </c>
      <c r="H848">
        <f t="shared" si="46"/>
        <v>2649.6</v>
      </c>
      <c r="I848" s="17">
        <f t="shared" si="47"/>
        <v>132.48000000000002</v>
      </c>
      <c r="J848">
        <v>20</v>
      </c>
      <c r="K848" s="51"/>
    </row>
    <row r="849" spans="1:11" x14ac:dyDescent="0.45">
      <c r="A849" s="2">
        <v>45335</v>
      </c>
      <c r="B849" t="s">
        <v>45</v>
      </c>
      <c r="C849" t="s">
        <v>13</v>
      </c>
      <c r="D849">
        <v>12</v>
      </c>
      <c r="E849" s="17">
        <f>VLOOKUP(C849,'SKU Price List'!$A$2:$E$27,5,FALSE)</f>
        <v>695.52</v>
      </c>
      <c r="F849" s="17">
        <f t="shared" ref="F849:F912" si="48">E849*D849</f>
        <v>8346.24</v>
      </c>
      <c r="G849">
        <f>VLOOKUP(C849,'SKU Price List'!$A$2:$E$27,3,0)</f>
        <v>662.4</v>
      </c>
      <c r="H849">
        <f t="shared" si="46"/>
        <v>7948.7999999999993</v>
      </c>
      <c r="I849" s="17">
        <f t="shared" si="47"/>
        <v>397.44000000000051</v>
      </c>
      <c r="J849">
        <v>20</v>
      </c>
      <c r="K849" s="51"/>
    </row>
    <row r="850" spans="1:11" x14ac:dyDescent="0.45">
      <c r="A850" s="2">
        <v>45335</v>
      </c>
      <c r="B850" t="s">
        <v>45</v>
      </c>
      <c r="C850" t="s">
        <v>18</v>
      </c>
      <c r="D850">
        <v>33</v>
      </c>
      <c r="E850" s="17">
        <f>VLOOKUP(C850,'SKU Price List'!$A$2:$E$27,5,FALSE)</f>
        <v>1478.4</v>
      </c>
      <c r="F850" s="17">
        <f t="shared" si="48"/>
        <v>48787.200000000004</v>
      </c>
      <c r="G850">
        <f>VLOOKUP(C850,'SKU Price List'!$A$2:$E$27,3,0)</f>
        <v>1408</v>
      </c>
      <c r="H850">
        <f t="shared" si="46"/>
        <v>46464</v>
      </c>
      <c r="I850" s="17">
        <f t="shared" si="47"/>
        <v>2323.2000000000044</v>
      </c>
      <c r="J850">
        <v>20</v>
      </c>
      <c r="K850" s="51"/>
    </row>
    <row r="851" spans="1:11" x14ac:dyDescent="0.45">
      <c r="A851" s="2">
        <v>45335</v>
      </c>
      <c r="B851" t="s">
        <v>45</v>
      </c>
      <c r="C851" t="s">
        <v>21</v>
      </c>
      <c r="D851">
        <v>12</v>
      </c>
      <c r="E851" s="17">
        <f>VLOOKUP(C851,'SKU Price List'!$A$2:$E$27,5,FALSE)</f>
        <v>970.2</v>
      </c>
      <c r="F851" s="17">
        <f t="shared" si="48"/>
        <v>11642.400000000001</v>
      </c>
      <c r="G851">
        <f>VLOOKUP(C851,'SKU Price List'!$A$2:$E$27,3,0)</f>
        <v>924</v>
      </c>
      <c r="H851">
        <f t="shared" si="46"/>
        <v>11088</v>
      </c>
      <c r="I851" s="17">
        <f t="shared" si="47"/>
        <v>554.40000000000146</v>
      </c>
      <c r="J851">
        <v>20</v>
      </c>
      <c r="K851" s="51"/>
    </row>
    <row r="852" spans="1:11" x14ac:dyDescent="0.45">
      <c r="A852" s="2">
        <v>45335</v>
      </c>
      <c r="B852" t="s">
        <v>45</v>
      </c>
      <c r="C852" t="s">
        <v>20</v>
      </c>
      <c r="D852">
        <v>11</v>
      </c>
      <c r="E852" s="17">
        <f>VLOOKUP(C852,'SKU Price List'!$A$2:$E$27,5,FALSE)</f>
        <v>1108.8000000000002</v>
      </c>
      <c r="F852" s="17">
        <f t="shared" si="48"/>
        <v>12196.800000000003</v>
      </c>
      <c r="G852">
        <f>VLOOKUP(C852,'SKU Price List'!$A$2:$E$27,3,0)</f>
        <v>1056</v>
      </c>
      <c r="H852">
        <f t="shared" si="46"/>
        <v>11616</v>
      </c>
      <c r="I852" s="17">
        <f t="shared" si="47"/>
        <v>580.80000000000291</v>
      </c>
      <c r="J852">
        <v>20</v>
      </c>
      <c r="K852" s="51"/>
    </row>
    <row r="853" spans="1:11" x14ac:dyDescent="0.45">
      <c r="A853" s="2">
        <v>45335</v>
      </c>
      <c r="B853" t="s">
        <v>45</v>
      </c>
      <c r="C853" t="s">
        <v>19</v>
      </c>
      <c r="D853">
        <v>11</v>
      </c>
      <c r="E853" s="17">
        <f>VLOOKUP(C853,'SKU Price List'!$A$2:$E$27,5,FALSE)</f>
        <v>831.6</v>
      </c>
      <c r="F853" s="17">
        <f t="shared" si="48"/>
        <v>9147.6</v>
      </c>
      <c r="G853">
        <f>VLOOKUP(C853,'SKU Price List'!$A$2:$E$27,3,0)</f>
        <v>792</v>
      </c>
      <c r="H853">
        <f t="shared" si="46"/>
        <v>8712</v>
      </c>
      <c r="I853" s="17">
        <f t="shared" si="47"/>
        <v>435.60000000000036</v>
      </c>
      <c r="J853">
        <v>20</v>
      </c>
      <c r="K853" s="51"/>
    </row>
    <row r="854" spans="1:11" x14ac:dyDescent="0.45">
      <c r="A854" s="2">
        <v>45335</v>
      </c>
      <c r="B854" t="s">
        <v>33</v>
      </c>
      <c r="C854" t="s">
        <v>18</v>
      </c>
      <c r="D854">
        <v>1</v>
      </c>
      <c r="E854" s="17">
        <f>VLOOKUP(C854,'SKU Price List'!$A$2:$E$27,5,FALSE)</f>
        <v>1478.4</v>
      </c>
      <c r="F854" s="17">
        <f t="shared" si="48"/>
        <v>1478.4</v>
      </c>
      <c r="G854">
        <f>VLOOKUP(C854,'SKU Price List'!$A$2:$E$27,3,0)</f>
        <v>1408</v>
      </c>
      <c r="H854">
        <f t="shared" si="46"/>
        <v>1408</v>
      </c>
      <c r="I854" s="17">
        <f t="shared" si="47"/>
        <v>70.400000000000091</v>
      </c>
      <c r="J854">
        <v>20</v>
      </c>
      <c r="K854" s="51"/>
    </row>
    <row r="855" spans="1:11" x14ac:dyDescent="0.45">
      <c r="A855" s="2">
        <v>45335</v>
      </c>
      <c r="B855" t="s">
        <v>33</v>
      </c>
      <c r="C855" t="s">
        <v>17</v>
      </c>
      <c r="D855">
        <v>2</v>
      </c>
      <c r="E855" s="17">
        <f>VLOOKUP(C855,'SKU Price List'!$A$2:$E$27,5,FALSE)</f>
        <v>1236.48</v>
      </c>
      <c r="F855" s="17">
        <f t="shared" si="48"/>
        <v>2472.96</v>
      </c>
      <c r="G855">
        <f>VLOOKUP(C855,'SKU Price List'!$A$2:$E$27,3,0)</f>
        <v>1177.5999999999999</v>
      </c>
      <c r="H855">
        <f t="shared" si="46"/>
        <v>2355.1999999999998</v>
      </c>
      <c r="I855" s="17">
        <f t="shared" si="47"/>
        <v>117.76000000000022</v>
      </c>
      <c r="J855">
        <v>20</v>
      </c>
      <c r="K855" s="51"/>
    </row>
    <row r="856" spans="1:11" x14ac:dyDescent="0.45">
      <c r="A856" s="2">
        <v>45336</v>
      </c>
      <c r="B856" t="s">
        <v>44</v>
      </c>
      <c r="C856" t="s">
        <v>12</v>
      </c>
      <c r="D856">
        <v>14</v>
      </c>
      <c r="E856" s="17">
        <f>VLOOKUP(C856,'SKU Price List'!$A$2:$E$27,5,FALSE)</f>
        <v>1008</v>
      </c>
      <c r="F856" s="17">
        <f t="shared" si="48"/>
        <v>14112</v>
      </c>
      <c r="G856">
        <f>VLOOKUP(C856,'SKU Price List'!$A$2:$E$27,3,0)</f>
        <v>960</v>
      </c>
      <c r="H856">
        <f t="shared" si="46"/>
        <v>13440</v>
      </c>
      <c r="I856" s="17">
        <f t="shared" si="47"/>
        <v>672</v>
      </c>
      <c r="J856">
        <v>20</v>
      </c>
      <c r="K856" s="51"/>
    </row>
    <row r="857" spans="1:11" x14ac:dyDescent="0.45">
      <c r="A857" s="2">
        <v>45336</v>
      </c>
      <c r="B857" t="s">
        <v>44</v>
      </c>
      <c r="C857" t="s">
        <v>9</v>
      </c>
      <c r="D857">
        <v>10</v>
      </c>
      <c r="E857" s="17">
        <f>VLOOKUP(C857,'SKU Price List'!$A$2:$E$27,5,FALSE)</f>
        <v>756</v>
      </c>
      <c r="F857" s="17">
        <f t="shared" si="48"/>
        <v>7560</v>
      </c>
      <c r="G857">
        <f>VLOOKUP(C857,'SKU Price List'!$A$2:$E$27,3,0)</f>
        <v>720</v>
      </c>
      <c r="H857">
        <f t="shared" si="46"/>
        <v>7200</v>
      </c>
      <c r="I857" s="17">
        <f t="shared" si="47"/>
        <v>360</v>
      </c>
      <c r="J857">
        <v>20</v>
      </c>
      <c r="K857" s="51"/>
    </row>
    <row r="858" spans="1:11" x14ac:dyDescent="0.45">
      <c r="A858" s="2">
        <v>45336</v>
      </c>
      <c r="B858" t="s">
        <v>44</v>
      </c>
      <c r="C858" t="s">
        <v>10</v>
      </c>
      <c r="D858">
        <v>8</v>
      </c>
      <c r="E858" s="17">
        <f>VLOOKUP(C858,'SKU Price List'!$A$2:$E$27,5,FALSE)</f>
        <v>661.5</v>
      </c>
      <c r="F858" s="17">
        <f t="shared" si="48"/>
        <v>5292</v>
      </c>
      <c r="G858">
        <f>VLOOKUP(C858,'SKU Price List'!$A$2:$E$27,3,0)</f>
        <v>630</v>
      </c>
      <c r="H858">
        <f t="shared" si="46"/>
        <v>5040</v>
      </c>
      <c r="I858" s="17">
        <f t="shared" si="47"/>
        <v>252</v>
      </c>
      <c r="J858">
        <v>20</v>
      </c>
      <c r="K858" s="51"/>
    </row>
    <row r="859" spans="1:11" x14ac:dyDescent="0.45">
      <c r="A859" s="2">
        <v>45336</v>
      </c>
      <c r="B859" t="s">
        <v>44</v>
      </c>
      <c r="C859" t="s">
        <v>8</v>
      </c>
      <c r="D859">
        <v>20</v>
      </c>
      <c r="E859" s="17">
        <f>VLOOKUP(C859,'SKU Price List'!$A$2:$E$27,5,FALSE)</f>
        <v>567</v>
      </c>
      <c r="F859" s="17">
        <f t="shared" si="48"/>
        <v>11340</v>
      </c>
      <c r="G859">
        <f>VLOOKUP(C859,'SKU Price List'!$A$2:$E$27,3,0)</f>
        <v>540</v>
      </c>
      <c r="H859">
        <f t="shared" si="46"/>
        <v>10800</v>
      </c>
      <c r="I859" s="17">
        <f t="shared" si="47"/>
        <v>540</v>
      </c>
      <c r="J859">
        <v>20</v>
      </c>
      <c r="K859" s="51"/>
    </row>
    <row r="860" spans="1:11" x14ac:dyDescent="0.45">
      <c r="A860" s="2">
        <v>45336</v>
      </c>
      <c r="B860" t="s">
        <v>44</v>
      </c>
      <c r="C860" t="s">
        <v>24</v>
      </c>
      <c r="D860">
        <v>18</v>
      </c>
      <c r="E860" s="17">
        <f>VLOOKUP(C860,'SKU Price List'!$A$2:$E$27,5,FALSE)</f>
        <v>614.87999999999988</v>
      </c>
      <c r="F860" s="17">
        <f t="shared" si="48"/>
        <v>11067.839999999998</v>
      </c>
      <c r="G860">
        <f>VLOOKUP(C860,'SKU Price List'!$A$2:$E$27,3,0)</f>
        <v>585.59999999999991</v>
      </c>
      <c r="H860">
        <f t="shared" si="46"/>
        <v>10540.8</v>
      </c>
      <c r="I860" s="17">
        <f t="shared" si="47"/>
        <v>527.03999999999905</v>
      </c>
      <c r="J860">
        <v>20</v>
      </c>
      <c r="K860" s="51"/>
    </row>
    <row r="861" spans="1:11" x14ac:dyDescent="0.45">
      <c r="A861" s="2">
        <v>45336</v>
      </c>
      <c r="B861" t="s">
        <v>44</v>
      </c>
      <c r="C861" t="s">
        <v>7</v>
      </c>
      <c r="D861">
        <v>10</v>
      </c>
      <c r="E861" s="17">
        <f>VLOOKUP(C861,'SKU Price List'!$A$2:$E$27,5,FALSE)</f>
        <v>554.4</v>
      </c>
      <c r="F861" s="17">
        <f t="shared" si="48"/>
        <v>5544</v>
      </c>
      <c r="G861">
        <f>VLOOKUP(C861,'SKU Price List'!$A$2:$E$27,3,0)</f>
        <v>528</v>
      </c>
      <c r="H861">
        <f t="shared" si="46"/>
        <v>5280</v>
      </c>
      <c r="I861" s="17">
        <f t="shared" si="47"/>
        <v>264</v>
      </c>
      <c r="J861">
        <v>20</v>
      </c>
      <c r="K861" s="51"/>
    </row>
    <row r="862" spans="1:11" x14ac:dyDescent="0.45">
      <c r="A862" s="2">
        <v>45336</v>
      </c>
      <c r="B862" t="s">
        <v>44</v>
      </c>
      <c r="C862" t="s">
        <v>4</v>
      </c>
      <c r="D862">
        <v>4</v>
      </c>
      <c r="E862" s="17">
        <f>VLOOKUP(C862,'SKU Price List'!$A$2:$E$27,5,FALSE)</f>
        <v>415.79999999999995</v>
      </c>
      <c r="F862" s="17">
        <f t="shared" si="48"/>
        <v>1663.1999999999998</v>
      </c>
      <c r="G862">
        <f>VLOOKUP(C862,'SKU Price List'!$A$2:$E$27,3,0)</f>
        <v>396</v>
      </c>
      <c r="H862">
        <f t="shared" si="46"/>
        <v>1584</v>
      </c>
      <c r="I862" s="17">
        <f t="shared" si="47"/>
        <v>79.199999999999818</v>
      </c>
      <c r="J862">
        <v>20</v>
      </c>
      <c r="K862" s="51"/>
    </row>
    <row r="863" spans="1:11" x14ac:dyDescent="0.45">
      <c r="A863" s="2">
        <v>45336</v>
      </c>
      <c r="B863" t="s">
        <v>44</v>
      </c>
      <c r="C863" t="s">
        <v>3</v>
      </c>
      <c r="D863">
        <v>5</v>
      </c>
      <c r="E863" s="17">
        <f>VLOOKUP(C863,'SKU Price List'!$A$2:$E$27,5,FALSE)</f>
        <v>311.84999999999997</v>
      </c>
      <c r="F863" s="17">
        <f t="shared" si="48"/>
        <v>1559.2499999999998</v>
      </c>
      <c r="G863">
        <f>VLOOKUP(C863,'SKU Price List'!$A$2:$E$27,3,0)</f>
        <v>297</v>
      </c>
      <c r="H863">
        <f t="shared" si="46"/>
        <v>1485</v>
      </c>
      <c r="I863" s="17">
        <f t="shared" si="47"/>
        <v>74.249999999999773</v>
      </c>
      <c r="J863">
        <v>20</v>
      </c>
      <c r="K863" s="51"/>
    </row>
    <row r="864" spans="1:11" x14ac:dyDescent="0.45">
      <c r="A864" s="2">
        <v>45336</v>
      </c>
      <c r="B864" t="s">
        <v>44</v>
      </c>
      <c r="C864" t="s">
        <v>14</v>
      </c>
      <c r="D864">
        <v>10</v>
      </c>
      <c r="E864" s="17">
        <f>VLOOKUP(C864,'SKU Price List'!$A$2:$E$27,5,FALSE)</f>
        <v>927.36</v>
      </c>
      <c r="F864" s="17">
        <f t="shared" si="48"/>
        <v>9273.6</v>
      </c>
      <c r="G864">
        <f>VLOOKUP(C864,'SKU Price List'!$A$2:$E$27,3,0)</f>
        <v>883.19999999999993</v>
      </c>
      <c r="H864">
        <f t="shared" si="46"/>
        <v>8832</v>
      </c>
      <c r="I864" s="17">
        <f t="shared" si="47"/>
        <v>441.60000000000036</v>
      </c>
      <c r="J864">
        <v>20</v>
      </c>
      <c r="K864" s="51"/>
    </row>
    <row r="865" spans="1:11" x14ac:dyDescent="0.45">
      <c r="A865" s="2">
        <v>45336</v>
      </c>
      <c r="B865" t="s">
        <v>44</v>
      </c>
      <c r="C865" t="s">
        <v>13</v>
      </c>
      <c r="D865">
        <v>8</v>
      </c>
      <c r="E865" s="17">
        <f>VLOOKUP(C865,'SKU Price List'!$A$2:$E$27,5,FALSE)</f>
        <v>695.52</v>
      </c>
      <c r="F865" s="17">
        <f t="shared" si="48"/>
        <v>5564.16</v>
      </c>
      <c r="G865">
        <f>VLOOKUP(C865,'SKU Price List'!$A$2:$E$27,3,0)</f>
        <v>662.4</v>
      </c>
      <c r="H865">
        <f t="shared" si="46"/>
        <v>5299.2</v>
      </c>
      <c r="I865" s="17">
        <f t="shared" si="47"/>
        <v>264.96000000000004</v>
      </c>
      <c r="J865">
        <v>20</v>
      </c>
      <c r="K865" s="51"/>
    </row>
    <row r="866" spans="1:11" x14ac:dyDescent="0.45">
      <c r="A866" s="2">
        <v>45337</v>
      </c>
      <c r="B866" t="s">
        <v>38</v>
      </c>
      <c r="C866" t="s">
        <v>18</v>
      </c>
      <c r="D866">
        <v>50</v>
      </c>
      <c r="E866" s="17">
        <f>VLOOKUP(C866,'SKU Price List'!$A$2:$E$27,5,FALSE)</f>
        <v>1478.4</v>
      </c>
      <c r="F866" s="17">
        <f t="shared" si="48"/>
        <v>73920</v>
      </c>
      <c r="G866">
        <f>VLOOKUP(C866,'SKU Price List'!$A$2:$E$27,3,0)</f>
        <v>1408</v>
      </c>
      <c r="H866">
        <f t="shared" si="46"/>
        <v>70400</v>
      </c>
      <c r="I866" s="17">
        <f t="shared" si="47"/>
        <v>3520</v>
      </c>
      <c r="J866">
        <v>20</v>
      </c>
      <c r="K866" s="51"/>
    </row>
    <row r="867" spans="1:11" x14ac:dyDescent="0.45">
      <c r="A867" s="2">
        <v>45337</v>
      </c>
      <c r="B867" t="s">
        <v>38</v>
      </c>
      <c r="C867" t="s">
        <v>20</v>
      </c>
      <c r="D867">
        <v>20</v>
      </c>
      <c r="E867" s="17">
        <f>VLOOKUP(C867,'SKU Price List'!$A$2:$E$27,5,FALSE)</f>
        <v>1108.8000000000002</v>
      </c>
      <c r="F867" s="17">
        <f t="shared" si="48"/>
        <v>22176.000000000004</v>
      </c>
      <c r="G867">
        <f>VLOOKUP(C867,'SKU Price List'!$A$2:$E$27,3,0)</f>
        <v>1056</v>
      </c>
      <c r="H867">
        <f t="shared" si="46"/>
        <v>21120</v>
      </c>
      <c r="I867" s="17">
        <f t="shared" si="47"/>
        <v>1056.0000000000036</v>
      </c>
      <c r="J867">
        <v>20</v>
      </c>
      <c r="K867" s="51"/>
    </row>
    <row r="868" spans="1:11" x14ac:dyDescent="0.45">
      <c r="A868" s="2">
        <v>45337</v>
      </c>
      <c r="B868" t="s">
        <v>38</v>
      </c>
      <c r="C868" t="s">
        <v>19</v>
      </c>
      <c r="D868">
        <v>20</v>
      </c>
      <c r="E868" s="17">
        <f>VLOOKUP(C868,'SKU Price List'!$A$2:$E$27,5,FALSE)</f>
        <v>831.6</v>
      </c>
      <c r="F868" s="17">
        <f t="shared" si="48"/>
        <v>16632</v>
      </c>
      <c r="G868">
        <f>VLOOKUP(C868,'SKU Price List'!$A$2:$E$27,3,0)</f>
        <v>792</v>
      </c>
      <c r="H868">
        <f t="shared" si="46"/>
        <v>15840</v>
      </c>
      <c r="I868" s="17">
        <f t="shared" si="47"/>
        <v>792</v>
      </c>
      <c r="J868">
        <v>20</v>
      </c>
      <c r="K868" s="51"/>
    </row>
    <row r="869" spans="1:11" x14ac:dyDescent="0.45">
      <c r="A869" s="2">
        <v>45337</v>
      </c>
      <c r="B869" t="s">
        <v>38</v>
      </c>
      <c r="C869" t="s">
        <v>22</v>
      </c>
      <c r="D869">
        <v>20</v>
      </c>
      <c r="E869" s="17">
        <f>VLOOKUP(C869,'SKU Price List'!$A$2:$E$27,5,FALSE)</f>
        <v>1293.6000000000001</v>
      </c>
      <c r="F869" s="17">
        <f t="shared" si="48"/>
        <v>25872.000000000004</v>
      </c>
      <c r="G869">
        <f>VLOOKUP(C869,'SKU Price List'!$A$2:$E$27,3,0)</f>
        <v>1232</v>
      </c>
      <c r="H869">
        <f t="shared" si="46"/>
        <v>24640</v>
      </c>
      <c r="I869" s="17">
        <f t="shared" si="47"/>
        <v>1232.0000000000036</v>
      </c>
      <c r="J869">
        <v>20</v>
      </c>
      <c r="K869" s="51"/>
    </row>
    <row r="870" spans="1:11" x14ac:dyDescent="0.45">
      <c r="A870" s="2">
        <v>45337</v>
      </c>
      <c r="B870" t="s">
        <v>38</v>
      </c>
      <c r="C870" t="s">
        <v>21</v>
      </c>
      <c r="D870">
        <v>20</v>
      </c>
      <c r="E870" s="17">
        <f>VLOOKUP(C870,'SKU Price List'!$A$2:$E$27,5,FALSE)</f>
        <v>970.2</v>
      </c>
      <c r="F870" s="17">
        <f t="shared" si="48"/>
        <v>19404</v>
      </c>
      <c r="G870">
        <f>VLOOKUP(C870,'SKU Price List'!$A$2:$E$27,3,0)</f>
        <v>924</v>
      </c>
      <c r="H870">
        <f t="shared" si="46"/>
        <v>18480</v>
      </c>
      <c r="I870" s="17">
        <f t="shared" si="47"/>
        <v>924</v>
      </c>
      <c r="J870">
        <v>20</v>
      </c>
      <c r="K870" s="51"/>
    </row>
    <row r="871" spans="1:11" x14ac:dyDescent="0.45">
      <c r="A871" s="2">
        <v>45337</v>
      </c>
      <c r="B871" t="s">
        <v>38</v>
      </c>
      <c r="C871" t="s">
        <v>12</v>
      </c>
      <c r="D871">
        <v>40</v>
      </c>
      <c r="E871" s="17">
        <f>VLOOKUP(C871,'SKU Price List'!$A$2:$E$27,5,FALSE)</f>
        <v>1008</v>
      </c>
      <c r="F871" s="17">
        <f t="shared" si="48"/>
        <v>40320</v>
      </c>
      <c r="G871">
        <f>VLOOKUP(C871,'SKU Price List'!$A$2:$E$27,3,0)</f>
        <v>960</v>
      </c>
      <c r="H871">
        <f t="shared" si="46"/>
        <v>38400</v>
      </c>
      <c r="I871" s="17">
        <f t="shared" si="47"/>
        <v>1920</v>
      </c>
      <c r="J871">
        <v>20</v>
      </c>
      <c r="K871" s="51"/>
    </row>
    <row r="872" spans="1:11" x14ac:dyDescent="0.45">
      <c r="A872" s="2">
        <v>45337</v>
      </c>
      <c r="B872" t="s">
        <v>38</v>
      </c>
      <c r="C872" t="s">
        <v>10</v>
      </c>
      <c r="D872">
        <v>20</v>
      </c>
      <c r="E872" s="17">
        <f>VLOOKUP(C872,'SKU Price List'!$A$2:$E$27,5,FALSE)</f>
        <v>661.5</v>
      </c>
      <c r="F872" s="17">
        <f t="shared" si="48"/>
        <v>13230</v>
      </c>
      <c r="G872">
        <f>VLOOKUP(C872,'SKU Price List'!$A$2:$E$27,3,0)</f>
        <v>630</v>
      </c>
      <c r="H872">
        <f t="shared" si="46"/>
        <v>12600</v>
      </c>
      <c r="I872" s="17">
        <f t="shared" si="47"/>
        <v>630</v>
      </c>
      <c r="J872">
        <v>20</v>
      </c>
      <c r="K872" s="51"/>
    </row>
    <row r="873" spans="1:11" x14ac:dyDescent="0.45">
      <c r="A873" s="2">
        <v>45337</v>
      </c>
      <c r="B873" t="s">
        <v>38</v>
      </c>
      <c r="C873" t="s">
        <v>27</v>
      </c>
      <c r="D873">
        <v>10</v>
      </c>
      <c r="E873" s="17">
        <f>VLOOKUP(C873,'SKU Price List'!$A$2:$E$27,5,FALSE)</f>
        <v>819.83999999999992</v>
      </c>
      <c r="F873" s="17">
        <f t="shared" si="48"/>
        <v>8198.4</v>
      </c>
      <c r="G873">
        <f>VLOOKUP(C873,'SKU Price List'!$A$2:$E$27,3,0)</f>
        <v>780.8</v>
      </c>
      <c r="H873">
        <f t="shared" si="46"/>
        <v>7808</v>
      </c>
      <c r="I873" s="17">
        <f t="shared" si="47"/>
        <v>390.39999999999964</v>
      </c>
      <c r="J873">
        <v>20</v>
      </c>
      <c r="K873" s="51"/>
    </row>
    <row r="874" spans="1:11" x14ac:dyDescent="0.45">
      <c r="A874" s="2">
        <v>45337</v>
      </c>
      <c r="B874" t="s">
        <v>38</v>
      </c>
      <c r="C874" t="s">
        <v>24</v>
      </c>
      <c r="D874">
        <v>5</v>
      </c>
      <c r="E874" s="17">
        <f>VLOOKUP(C874,'SKU Price List'!$A$2:$E$27,5,FALSE)</f>
        <v>614.87999999999988</v>
      </c>
      <c r="F874" s="17">
        <f t="shared" si="48"/>
        <v>3074.3999999999996</v>
      </c>
      <c r="G874">
        <f>VLOOKUP(C874,'SKU Price List'!$A$2:$E$27,3,0)</f>
        <v>585.59999999999991</v>
      </c>
      <c r="H874">
        <f t="shared" si="46"/>
        <v>2927.9999999999995</v>
      </c>
      <c r="I874" s="17">
        <f t="shared" si="47"/>
        <v>146.40000000000009</v>
      </c>
      <c r="J874">
        <v>20</v>
      </c>
      <c r="K874" s="51"/>
    </row>
    <row r="875" spans="1:11" x14ac:dyDescent="0.45">
      <c r="A875" s="2">
        <v>45337</v>
      </c>
      <c r="B875" t="s">
        <v>38</v>
      </c>
      <c r="C875" t="s">
        <v>23</v>
      </c>
      <c r="D875">
        <v>20</v>
      </c>
      <c r="E875" s="17">
        <f>VLOOKUP(C875,'SKU Price List'!$A$2:$E$27,5,FALSE)</f>
        <v>461.15999999999997</v>
      </c>
      <c r="F875" s="17">
        <f t="shared" si="48"/>
        <v>9223.1999999999989</v>
      </c>
      <c r="G875">
        <f>VLOOKUP(C875,'SKU Price List'!$A$2:$E$27,3,0)</f>
        <v>439.2</v>
      </c>
      <c r="H875">
        <f t="shared" si="46"/>
        <v>8784</v>
      </c>
      <c r="I875" s="17">
        <f t="shared" si="47"/>
        <v>439.19999999999891</v>
      </c>
      <c r="J875">
        <v>20</v>
      </c>
      <c r="K875" s="51"/>
    </row>
    <row r="876" spans="1:11" x14ac:dyDescent="0.45">
      <c r="A876" s="2">
        <v>45337</v>
      </c>
      <c r="B876" t="s">
        <v>38</v>
      </c>
      <c r="C876" t="s">
        <v>7</v>
      </c>
      <c r="D876">
        <v>10</v>
      </c>
      <c r="E876" s="17">
        <f>VLOOKUP(C876,'SKU Price List'!$A$2:$E$27,5,FALSE)</f>
        <v>554.4</v>
      </c>
      <c r="F876" s="17">
        <f t="shared" si="48"/>
        <v>5544</v>
      </c>
      <c r="G876">
        <f>VLOOKUP(C876,'SKU Price List'!$A$2:$E$27,3,0)</f>
        <v>528</v>
      </c>
      <c r="H876">
        <f t="shared" si="46"/>
        <v>5280</v>
      </c>
      <c r="I876" s="17">
        <f t="shared" si="47"/>
        <v>264</v>
      </c>
      <c r="J876">
        <v>20</v>
      </c>
      <c r="K876" s="51"/>
    </row>
    <row r="877" spans="1:11" x14ac:dyDescent="0.45">
      <c r="A877" s="2">
        <v>45338</v>
      </c>
      <c r="B877" t="s">
        <v>65</v>
      </c>
      <c r="C877" t="s">
        <v>17</v>
      </c>
      <c r="D877">
        <v>3</v>
      </c>
      <c r="E877" s="17">
        <f>VLOOKUP(C877,'SKU Price List'!$A$2:$E$27,5,FALSE)</f>
        <v>1236.48</v>
      </c>
      <c r="F877" s="17">
        <f t="shared" si="48"/>
        <v>3709.44</v>
      </c>
      <c r="G877">
        <f>VLOOKUP(C877,'SKU Price List'!$A$2:$E$27,3,0)</f>
        <v>1177.5999999999999</v>
      </c>
      <c r="H877">
        <f t="shared" si="46"/>
        <v>3532.7999999999997</v>
      </c>
      <c r="I877" s="17">
        <f t="shared" si="47"/>
        <v>176.64000000000033</v>
      </c>
      <c r="J877">
        <v>20</v>
      </c>
      <c r="K877" s="51"/>
    </row>
    <row r="878" spans="1:11" x14ac:dyDescent="0.45">
      <c r="A878" s="2">
        <v>45338</v>
      </c>
      <c r="B878" t="s">
        <v>65</v>
      </c>
      <c r="C878" t="s">
        <v>14</v>
      </c>
      <c r="D878">
        <v>8</v>
      </c>
      <c r="E878" s="17">
        <f>VLOOKUP(C878,'SKU Price List'!$A$2:$E$27,5,FALSE)</f>
        <v>927.36</v>
      </c>
      <c r="F878" s="17">
        <f t="shared" si="48"/>
        <v>7418.88</v>
      </c>
      <c r="G878">
        <f>VLOOKUP(C878,'SKU Price List'!$A$2:$E$27,3,0)</f>
        <v>883.19999999999993</v>
      </c>
      <c r="H878">
        <f t="shared" si="46"/>
        <v>7065.5999999999995</v>
      </c>
      <c r="I878" s="17">
        <f t="shared" si="47"/>
        <v>353.28000000000065</v>
      </c>
      <c r="J878">
        <v>20</v>
      </c>
      <c r="K878" s="51"/>
    </row>
    <row r="879" spans="1:11" x14ac:dyDescent="0.45">
      <c r="A879" s="2">
        <v>45338</v>
      </c>
      <c r="B879" t="s">
        <v>65</v>
      </c>
      <c r="C879" t="s">
        <v>13</v>
      </c>
      <c r="D879">
        <v>8</v>
      </c>
      <c r="E879" s="17">
        <f>VLOOKUP(C879,'SKU Price List'!$A$2:$E$27,5,FALSE)</f>
        <v>695.52</v>
      </c>
      <c r="F879" s="17">
        <f t="shared" si="48"/>
        <v>5564.16</v>
      </c>
      <c r="G879">
        <f>VLOOKUP(C879,'SKU Price List'!$A$2:$E$27,3,0)</f>
        <v>662.4</v>
      </c>
      <c r="H879">
        <f t="shared" si="46"/>
        <v>5299.2</v>
      </c>
      <c r="I879" s="17">
        <f t="shared" si="47"/>
        <v>264.96000000000004</v>
      </c>
      <c r="J879">
        <v>20</v>
      </c>
      <c r="K879" s="51"/>
    </row>
    <row r="880" spans="1:11" x14ac:dyDescent="0.45">
      <c r="A880" s="2">
        <v>45338</v>
      </c>
      <c r="B880" t="s">
        <v>65</v>
      </c>
      <c r="C880" t="s">
        <v>20</v>
      </c>
      <c r="D880">
        <v>5</v>
      </c>
      <c r="E880" s="17">
        <f>VLOOKUP(C880,'SKU Price List'!$A$2:$E$27,5,FALSE)</f>
        <v>1108.8000000000002</v>
      </c>
      <c r="F880" s="17">
        <f t="shared" si="48"/>
        <v>5544.0000000000009</v>
      </c>
      <c r="G880">
        <f>VLOOKUP(C880,'SKU Price List'!$A$2:$E$27,3,0)</f>
        <v>1056</v>
      </c>
      <c r="H880">
        <f t="shared" si="46"/>
        <v>5280</v>
      </c>
      <c r="I880" s="17">
        <f t="shared" si="47"/>
        <v>264.00000000000091</v>
      </c>
      <c r="J880">
        <v>20</v>
      </c>
      <c r="K880" s="51"/>
    </row>
    <row r="881" spans="1:11" x14ac:dyDescent="0.45">
      <c r="A881" s="2">
        <v>45338</v>
      </c>
      <c r="B881" t="s">
        <v>65</v>
      </c>
      <c r="C881" t="s">
        <v>19</v>
      </c>
      <c r="D881">
        <v>5</v>
      </c>
      <c r="E881" s="17">
        <f>VLOOKUP(C881,'SKU Price List'!$A$2:$E$27,5,FALSE)</f>
        <v>831.6</v>
      </c>
      <c r="F881" s="17">
        <f t="shared" si="48"/>
        <v>4158</v>
      </c>
      <c r="G881">
        <f>VLOOKUP(C881,'SKU Price List'!$A$2:$E$27,3,0)</f>
        <v>792</v>
      </c>
      <c r="H881">
        <f t="shared" si="46"/>
        <v>3960</v>
      </c>
      <c r="I881" s="17">
        <f t="shared" si="47"/>
        <v>198</v>
      </c>
      <c r="J881">
        <v>20</v>
      </c>
      <c r="K881" s="51"/>
    </row>
    <row r="882" spans="1:11" x14ac:dyDescent="0.45">
      <c r="A882" s="2">
        <v>45338</v>
      </c>
      <c r="B882" t="s">
        <v>65</v>
      </c>
      <c r="C882" t="s">
        <v>9</v>
      </c>
      <c r="D882">
        <v>6</v>
      </c>
      <c r="E882" s="17">
        <f>VLOOKUP(C882,'SKU Price List'!$A$2:$E$27,5,FALSE)</f>
        <v>756</v>
      </c>
      <c r="F882" s="17">
        <f t="shared" si="48"/>
        <v>4536</v>
      </c>
      <c r="G882">
        <f>VLOOKUP(C882,'SKU Price List'!$A$2:$E$27,3,0)</f>
        <v>720</v>
      </c>
      <c r="H882">
        <f t="shared" si="46"/>
        <v>4320</v>
      </c>
      <c r="I882" s="17">
        <f t="shared" si="47"/>
        <v>216</v>
      </c>
      <c r="J882">
        <v>20</v>
      </c>
      <c r="K882" s="51"/>
    </row>
    <row r="883" spans="1:11" x14ac:dyDescent="0.45">
      <c r="A883" s="2">
        <v>45338</v>
      </c>
      <c r="B883" t="s">
        <v>65</v>
      </c>
      <c r="C883" t="s">
        <v>8</v>
      </c>
      <c r="D883">
        <v>6</v>
      </c>
      <c r="E883" s="17">
        <f>VLOOKUP(C883,'SKU Price List'!$A$2:$E$27,5,FALSE)</f>
        <v>567</v>
      </c>
      <c r="F883" s="17">
        <f t="shared" si="48"/>
        <v>3402</v>
      </c>
      <c r="G883">
        <f>VLOOKUP(C883,'SKU Price List'!$A$2:$E$27,3,0)</f>
        <v>540</v>
      </c>
      <c r="H883">
        <f t="shared" si="46"/>
        <v>3240</v>
      </c>
      <c r="I883" s="17">
        <f t="shared" si="47"/>
        <v>162</v>
      </c>
      <c r="J883">
        <v>20</v>
      </c>
      <c r="K883" s="51"/>
    </row>
    <row r="884" spans="1:11" x14ac:dyDescent="0.45">
      <c r="A884" s="2">
        <v>45338</v>
      </c>
      <c r="B884" t="s">
        <v>65</v>
      </c>
      <c r="C884" t="s">
        <v>24</v>
      </c>
      <c r="D884">
        <v>8</v>
      </c>
      <c r="E884" s="17">
        <f>VLOOKUP(C884,'SKU Price List'!$A$2:$E$27,5,FALSE)</f>
        <v>614.87999999999988</v>
      </c>
      <c r="F884" s="17">
        <f t="shared" si="48"/>
        <v>4919.0399999999991</v>
      </c>
      <c r="G884">
        <f>VLOOKUP(C884,'SKU Price List'!$A$2:$E$27,3,0)</f>
        <v>585.59999999999991</v>
      </c>
      <c r="H884">
        <f t="shared" si="46"/>
        <v>4684.7999999999993</v>
      </c>
      <c r="I884" s="17">
        <f t="shared" si="47"/>
        <v>234.23999999999978</v>
      </c>
      <c r="J884">
        <v>20</v>
      </c>
      <c r="K884" s="51"/>
    </row>
    <row r="885" spans="1:11" x14ac:dyDescent="0.45">
      <c r="A885" s="2">
        <v>45338</v>
      </c>
      <c r="B885" t="s">
        <v>65</v>
      </c>
      <c r="C885" t="s">
        <v>23</v>
      </c>
      <c r="D885">
        <v>8</v>
      </c>
      <c r="E885" s="17">
        <f>VLOOKUP(C885,'SKU Price List'!$A$2:$E$27,5,FALSE)</f>
        <v>461.15999999999997</v>
      </c>
      <c r="F885" s="17">
        <f t="shared" si="48"/>
        <v>3689.2799999999997</v>
      </c>
      <c r="G885">
        <f>VLOOKUP(C885,'SKU Price List'!$A$2:$E$27,3,0)</f>
        <v>439.2</v>
      </c>
      <c r="H885">
        <f t="shared" si="46"/>
        <v>3513.6</v>
      </c>
      <c r="I885" s="17">
        <f t="shared" si="47"/>
        <v>175.67999999999984</v>
      </c>
      <c r="J885">
        <v>20</v>
      </c>
      <c r="K885" s="51"/>
    </row>
    <row r="886" spans="1:11" x14ac:dyDescent="0.45">
      <c r="A886" s="2">
        <v>45338</v>
      </c>
      <c r="B886" t="s">
        <v>65</v>
      </c>
      <c r="C886" t="s">
        <v>7</v>
      </c>
      <c r="D886">
        <v>10</v>
      </c>
      <c r="E886" s="17">
        <f>VLOOKUP(C886,'SKU Price List'!$A$2:$E$27,5,FALSE)</f>
        <v>554.4</v>
      </c>
      <c r="F886" s="17">
        <f t="shared" si="48"/>
        <v>5544</v>
      </c>
      <c r="G886">
        <f>VLOOKUP(C886,'SKU Price List'!$A$2:$E$27,3,0)</f>
        <v>528</v>
      </c>
      <c r="H886">
        <f t="shared" si="46"/>
        <v>5280</v>
      </c>
      <c r="I886" s="17">
        <f t="shared" si="47"/>
        <v>264</v>
      </c>
      <c r="J886">
        <v>20</v>
      </c>
      <c r="K886" s="51"/>
    </row>
    <row r="887" spans="1:11" x14ac:dyDescent="0.45">
      <c r="A887" s="2">
        <v>45338</v>
      </c>
      <c r="B887" t="s">
        <v>65</v>
      </c>
      <c r="C887" t="s">
        <v>4</v>
      </c>
      <c r="D887">
        <v>10</v>
      </c>
      <c r="E887" s="17">
        <f>VLOOKUP(C887,'SKU Price List'!$A$2:$E$27,5,FALSE)</f>
        <v>415.79999999999995</v>
      </c>
      <c r="F887" s="17">
        <f t="shared" si="48"/>
        <v>4158</v>
      </c>
      <c r="G887">
        <f>VLOOKUP(C887,'SKU Price List'!$A$2:$E$27,3,0)</f>
        <v>396</v>
      </c>
      <c r="H887">
        <f t="shared" si="46"/>
        <v>3960</v>
      </c>
      <c r="I887" s="17">
        <f t="shared" si="47"/>
        <v>198</v>
      </c>
      <c r="J887">
        <v>20</v>
      </c>
      <c r="K887" s="51"/>
    </row>
    <row r="888" spans="1:11" x14ac:dyDescent="0.45">
      <c r="A888" s="2">
        <v>45338</v>
      </c>
      <c r="B888" t="s">
        <v>65</v>
      </c>
      <c r="C888" t="s">
        <v>3</v>
      </c>
      <c r="D888">
        <v>10</v>
      </c>
      <c r="E888" s="17">
        <f>VLOOKUP(C888,'SKU Price List'!$A$2:$E$27,5,FALSE)</f>
        <v>311.84999999999997</v>
      </c>
      <c r="F888" s="17">
        <f t="shared" si="48"/>
        <v>3118.4999999999995</v>
      </c>
      <c r="G888">
        <f>VLOOKUP(C888,'SKU Price List'!$A$2:$E$27,3,0)</f>
        <v>297</v>
      </c>
      <c r="H888">
        <f t="shared" si="46"/>
        <v>2970</v>
      </c>
      <c r="I888" s="17">
        <f t="shared" si="47"/>
        <v>148.49999999999955</v>
      </c>
      <c r="J888">
        <v>20</v>
      </c>
      <c r="K888" s="51"/>
    </row>
    <row r="889" spans="1:11" x14ac:dyDescent="0.45">
      <c r="A889" s="2">
        <v>45338</v>
      </c>
      <c r="B889" t="s">
        <v>65</v>
      </c>
      <c r="C889" t="s">
        <v>18</v>
      </c>
      <c r="D889">
        <v>3</v>
      </c>
      <c r="E889" s="17">
        <f>VLOOKUP(C889,'SKU Price List'!$A$2:$E$27,5,FALSE)</f>
        <v>1478.4</v>
      </c>
      <c r="F889" s="17">
        <f t="shared" si="48"/>
        <v>4435.2000000000007</v>
      </c>
      <c r="G889">
        <f>VLOOKUP(C889,'SKU Price List'!$A$2:$E$27,3,0)</f>
        <v>1408</v>
      </c>
      <c r="H889">
        <f t="shared" si="46"/>
        <v>4224</v>
      </c>
      <c r="I889" s="17">
        <f t="shared" si="47"/>
        <v>211.20000000000073</v>
      </c>
      <c r="J889">
        <v>20</v>
      </c>
      <c r="K889" s="51"/>
    </row>
    <row r="890" spans="1:11" x14ac:dyDescent="0.45">
      <c r="A890" s="2">
        <v>45338</v>
      </c>
      <c r="B890" t="s">
        <v>65</v>
      </c>
      <c r="C890" t="s">
        <v>12</v>
      </c>
      <c r="D890">
        <v>5</v>
      </c>
      <c r="E890" s="17">
        <f>VLOOKUP(C890,'SKU Price List'!$A$2:$E$27,5,FALSE)</f>
        <v>1008</v>
      </c>
      <c r="F890" s="17">
        <f t="shared" si="48"/>
        <v>5040</v>
      </c>
      <c r="G890">
        <f>VLOOKUP(C890,'SKU Price List'!$A$2:$E$27,3,0)</f>
        <v>960</v>
      </c>
      <c r="H890">
        <f t="shared" si="46"/>
        <v>4800</v>
      </c>
      <c r="I890" s="17">
        <f t="shared" si="47"/>
        <v>240</v>
      </c>
      <c r="J890">
        <v>20</v>
      </c>
      <c r="K890" s="51"/>
    </row>
    <row r="891" spans="1:11" x14ac:dyDescent="0.45">
      <c r="A891" s="2">
        <v>45338</v>
      </c>
      <c r="B891" t="s">
        <v>33</v>
      </c>
      <c r="C891" t="s">
        <v>13</v>
      </c>
      <c r="D891">
        <v>5</v>
      </c>
      <c r="E891" s="17">
        <f>VLOOKUP(C891,'SKU Price List'!$A$2:$E$27,5,FALSE)</f>
        <v>695.52</v>
      </c>
      <c r="F891" s="17">
        <f t="shared" si="48"/>
        <v>3477.6</v>
      </c>
      <c r="G891">
        <f>VLOOKUP(C891,'SKU Price List'!$A$2:$E$27,3,0)</f>
        <v>662.4</v>
      </c>
      <c r="H891">
        <f t="shared" si="46"/>
        <v>3312</v>
      </c>
      <c r="I891" s="17">
        <f t="shared" si="47"/>
        <v>165.59999999999991</v>
      </c>
      <c r="J891">
        <v>20</v>
      </c>
      <c r="K891" s="51"/>
    </row>
    <row r="892" spans="1:11" x14ac:dyDescent="0.45">
      <c r="A892" s="2">
        <v>45338</v>
      </c>
      <c r="B892" t="s">
        <v>33</v>
      </c>
      <c r="C892" t="s">
        <v>17</v>
      </c>
      <c r="D892">
        <v>5</v>
      </c>
      <c r="E892" s="17">
        <f>VLOOKUP(C892,'SKU Price List'!$A$2:$E$27,5,FALSE)</f>
        <v>1236.48</v>
      </c>
      <c r="F892" s="17">
        <f t="shared" si="48"/>
        <v>6182.4</v>
      </c>
      <c r="G892">
        <f>VLOOKUP(C892,'SKU Price List'!$A$2:$E$27,3,0)</f>
        <v>1177.5999999999999</v>
      </c>
      <c r="H892">
        <f t="shared" si="46"/>
        <v>5888</v>
      </c>
      <c r="I892" s="17">
        <f t="shared" si="47"/>
        <v>294.39999999999964</v>
      </c>
      <c r="J892">
        <v>20</v>
      </c>
      <c r="K892" s="51"/>
    </row>
    <row r="893" spans="1:11" x14ac:dyDescent="0.45">
      <c r="A893" s="2">
        <v>45338</v>
      </c>
      <c r="B893" t="s">
        <v>33</v>
      </c>
      <c r="C893" t="s">
        <v>9</v>
      </c>
      <c r="D893">
        <v>5</v>
      </c>
      <c r="E893" s="17">
        <f>VLOOKUP(C893,'SKU Price List'!$A$2:$E$27,5,FALSE)</f>
        <v>756</v>
      </c>
      <c r="F893" s="17">
        <f t="shared" si="48"/>
        <v>3780</v>
      </c>
      <c r="G893">
        <f>VLOOKUP(C893,'SKU Price List'!$A$2:$E$27,3,0)</f>
        <v>720</v>
      </c>
      <c r="H893">
        <f t="shared" si="46"/>
        <v>3600</v>
      </c>
      <c r="I893" s="17">
        <f t="shared" si="47"/>
        <v>180</v>
      </c>
      <c r="J893">
        <v>20</v>
      </c>
      <c r="K893" s="51"/>
    </row>
    <row r="894" spans="1:11" x14ac:dyDescent="0.45">
      <c r="A894" s="2">
        <v>45338</v>
      </c>
      <c r="B894" t="s">
        <v>33</v>
      </c>
      <c r="C894" t="s">
        <v>8</v>
      </c>
      <c r="D894">
        <v>5</v>
      </c>
      <c r="E894" s="17">
        <f>VLOOKUP(C894,'SKU Price List'!$A$2:$E$27,5,FALSE)</f>
        <v>567</v>
      </c>
      <c r="F894" s="17">
        <f t="shared" si="48"/>
        <v>2835</v>
      </c>
      <c r="G894">
        <f>VLOOKUP(C894,'SKU Price List'!$A$2:$E$27,3,0)</f>
        <v>540</v>
      </c>
      <c r="H894">
        <f t="shared" si="46"/>
        <v>2700</v>
      </c>
      <c r="I894" s="17">
        <f t="shared" si="47"/>
        <v>135</v>
      </c>
      <c r="J894">
        <v>20</v>
      </c>
      <c r="K894" s="51"/>
    </row>
    <row r="895" spans="1:11" x14ac:dyDescent="0.45">
      <c r="A895" s="2">
        <v>45338</v>
      </c>
      <c r="B895" t="s">
        <v>33</v>
      </c>
      <c r="C895" t="s">
        <v>12</v>
      </c>
      <c r="D895">
        <v>5</v>
      </c>
      <c r="E895" s="17">
        <f>VLOOKUP(C895,'SKU Price List'!$A$2:$E$27,5,FALSE)</f>
        <v>1008</v>
      </c>
      <c r="F895" s="17">
        <f t="shared" si="48"/>
        <v>5040</v>
      </c>
      <c r="G895">
        <f>VLOOKUP(C895,'SKU Price List'!$A$2:$E$27,3,0)</f>
        <v>960</v>
      </c>
      <c r="H895">
        <f t="shared" si="46"/>
        <v>4800</v>
      </c>
      <c r="I895" s="17">
        <f t="shared" si="47"/>
        <v>240</v>
      </c>
      <c r="J895">
        <v>20</v>
      </c>
      <c r="K895" s="51"/>
    </row>
    <row r="896" spans="1:11" x14ac:dyDescent="0.45">
      <c r="A896" s="2">
        <v>45339</v>
      </c>
      <c r="B896" t="s">
        <v>51</v>
      </c>
      <c r="C896" t="s">
        <v>15</v>
      </c>
      <c r="D896">
        <v>12</v>
      </c>
      <c r="E896" s="17">
        <f>VLOOKUP(C896,'SKU Price List'!$A$2:$E$27,5,FALSE)</f>
        <v>811.44</v>
      </c>
      <c r="F896" s="17">
        <f t="shared" si="48"/>
        <v>9737.2800000000007</v>
      </c>
      <c r="G896">
        <f>VLOOKUP(C896,'SKU Price List'!$A$2:$E$27,3,0)</f>
        <v>772.8</v>
      </c>
      <c r="H896">
        <f t="shared" si="46"/>
        <v>9273.5999999999985</v>
      </c>
      <c r="I896" s="17">
        <f t="shared" si="47"/>
        <v>463.68000000000211</v>
      </c>
      <c r="J896">
        <v>20</v>
      </c>
      <c r="K896" s="51"/>
    </row>
    <row r="897" spans="1:11" x14ac:dyDescent="0.45">
      <c r="A897" s="2">
        <v>45339</v>
      </c>
      <c r="B897" t="s">
        <v>51</v>
      </c>
      <c r="C897" t="s">
        <v>21</v>
      </c>
      <c r="D897">
        <v>8</v>
      </c>
      <c r="E897" s="17">
        <f>VLOOKUP(C897,'SKU Price List'!$A$2:$E$27,5,FALSE)</f>
        <v>970.2</v>
      </c>
      <c r="F897" s="17">
        <f t="shared" si="48"/>
        <v>7761.6</v>
      </c>
      <c r="G897">
        <f>VLOOKUP(C897,'SKU Price List'!$A$2:$E$27,3,0)</f>
        <v>924</v>
      </c>
      <c r="H897">
        <f t="shared" si="46"/>
        <v>7392</v>
      </c>
      <c r="I897" s="17">
        <f t="shared" si="47"/>
        <v>369.60000000000036</v>
      </c>
      <c r="J897">
        <v>20</v>
      </c>
      <c r="K897" s="51"/>
    </row>
    <row r="898" spans="1:11" x14ac:dyDescent="0.45">
      <c r="A898" s="2">
        <v>45339</v>
      </c>
      <c r="B898" t="s">
        <v>51</v>
      </c>
      <c r="C898" t="s">
        <v>24</v>
      </c>
      <c r="D898">
        <v>10</v>
      </c>
      <c r="E898" s="17">
        <f>VLOOKUP(C898,'SKU Price List'!$A$2:$E$27,5,FALSE)</f>
        <v>614.87999999999988</v>
      </c>
      <c r="F898" s="17">
        <f t="shared" si="48"/>
        <v>6148.7999999999993</v>
      </c>
      <c r="G898">
        <f>VLOOKUP(C898,'SKU Price List'!$A$2:$E$27,3,0)</f>
        <v>585.59999999999991</v>
      </c>
      <c r="H898">
        <f t="shared" ref="H898:H961" si="49">G898*D898</f>
        <v>5855.9999999999991</v>
      </c>
      <c r="I898" s="17">
        <f t="shared" ref="I898:I961" si="50">F898-H898</f>
        <v>292.80000000000018</v>
      </c>
      <c r="J898">
        <v>20</v>
      </c>
      <c r="K898" s="51"/>
    </row>
    <row r="899" spans="1:11" x14ac:dyDescent="0.45">
      <c r="A899" s="2">
        <v>45339</v>
      </c>
      <c r="B899" t="s">
        <v>51</v>
      </c>
      <c r="C899" t="s">
        <v>23</v>
      </c>
      <c r="D899">
        <v>10</v>
      </c>
      <c r="E899" s="17">
        <f>VLOOKUP(C899,'SKU Price List'!$A$2:$E$27,5,FALSE)</f>
        <v>461.15999999999997</v>
      </c>
      <c r="F899" s="17">
        <f t="shared" si="48"/>
        <v>4611.5999999999995</v>
      </c>
      <c r="G899">
        <f>VLOOKUP(C899,'SKU Price List'!$A$2:$E$27,3,0)</f>
        <v>439.2</v>
      </c>
      <c r="H899">
        <f t="shared" si="49"/>
        <v>4392</v>
      </c>
      <c r="I899" s="17">
        <f t="shared" si="50"/>
        <v>219.59999999999945</v>
      </c>
      <c r="J899">
        <v>20</v>
      </c>
      <c r="K899" s="51"/>
    </row>
    <row r="900" spans="1:11" x14ac:dyDescent="0.45">
      <c r="A900" s="2">
        <v>45339</v>
      </c>
      <c r="B900" t="s">
        <v>51</v>
      </c>
      <c r="C900" t="s">
        <v>9</v>
      </c>
      <c r="D900">
        <v>10</v>
      </c>
      <c r="E900" s="17">
        <f>VLOOKUP(C900,'SKU Price List'!$A$2:$E$27,5,FALSE)</f>
        <v>756</v>
      </c>
      <c r="F900" s="17">
        <f t="shared" si="48"/>
        <v>7560</v>
      </c>
      <c r="G900">
        <f>VLOOKUP(C900,'SKU Price List'!$A$2:$E$27,3,0)</f>
        <v>720</v>
      </c>
      <c r="H900">
        <f t="shared" si="49"/>
        <v>7200</v>
      </c>
      <c r="I900" s="17">
        <f t="shared" si="50"/>
        <v>360</v>
      </c>
      <c r="J900">
        <v>20</v>
      </c>
      <c r="K900" s="51"/>
    </row>
    <row r="901" spans="1:11" x14ac:dyDescent="0.45">
      <c r="A901" s="2">
        <v>45339</v>
      </c>
      <c r="B901" t="s">
        <v>51</v>
      </c>
      <c r="C901" t="s">
        <v>4</v>
      </c>
      <c r="D901">
        <v>5</v>
      </c>
      <c r="E901" s="17">
        <f>VLOOKUP(C901,'SKU Price List'!$A$2:$E$27,5,FALSE)</f>
        <v>415.79999999999995</v>
      </c>
      <c r="F901" s="17">
        <f t="shared" si="48"/>
        <v>2079</v>
      </c>
      <c r="G901">
        <f>VLOOKUP(C901,'SKU Price List'!$A$2:$E$27,3,0)</f>
        <v>396</v>
      </c>
      <c r="H901">
        <f t="shared" si="49"/>
        <v>1980</v>
      </c>
      <c r="I901" s="17">
        <f t="shared" si="50"/>
        <v>99</v>
      </c>
      <c r="J901">
        <v>20</v>
      </c>
      <c r="K901" s="51"/>
    </row>
    <row r="902" spans="1:11" x14ac:dyDescent="0.45">
      <c r="A902" s="2">
        <v>45339</v>
      </c>
      <c r="B902" t="s">
        <v>66</v>
      </c>
      <c r="C902" t="s">
        <v>17</v>
      </c>
      <c r="D902">
        <v>2</v>
      </c>
      <c r="E902" s="17">
        <f>VLOOKUP(C902,'SKU Price List'!$A$2:$E$27,5,FALSE)</f>
        <v>1236.48</v>
      </c>
      <c r="F902" s="17">
        <f t="shared" si="48"/>
        <v>2472.96</v>
      </c>
      <c r="G902">
        <f>VLOOKUP(C902,'SKU Price List'!$A$2:$E$27,3,0)</f>
        <v>1177.5999999999999</v>
      </c>
      <c r="H902">
        <f t="shared" si="49"/>
        <v>2355.1999999999998</v>
      </c>
      <c r="I902" s="17">
        <f t="shared" si="50"/>
        <v>117.76000000000022</v>
      </c>
      <c r="J902">
        <v>20</v>
      </c>
      <c r="K902" s="51"/>
    </row>
    <row r="903" spans="1:11" x14ac:dyDescent="0.45">
      <c r="A903" s="2">
        <v>45340</v>
      </c>
      <c r="B903" t="s">
        <v>33</v>
      </c>
      <c r="C903" t="s">
        <v>14</v>
      </c>
      <c r="D903">
        <v>10</v>
      </c>
      <c r="E903" s="17">
        <f>VLOOKUP(C903,'SKU Price List'!$A$2:$E$27,5,FALSE)</f>
        <v>927.36</v>
      </c>
      <c r="F903" s="17">
        <f t="shared" si="48"/>
        <v>9273.6</v>
      </c>
      <c r="G903">
        <f>VLOOKUP(C903,'SKU Price List'!$A$2:$E$27,3,0)</f>
        <v>883.19999999999993</v>
      </c>
      <c r="H903">
        <f t="shared" si="49"/>
        <v>8832</v>
      </c>
      <c r="I903" s="17">
        <f t="shared" si="50"/>
        <v>441.60000000000036</v>
      </c>
      <c r="J903">
        <v>20</v>
      </c>
      <c r="K903" s="51"/>
    </row>
    <row r="904" spans="1:11" x14ac:dyDescent="0.45">
      <c r="A904" s="2">
        <v>45340</v>
      </c>
      <c r="B904" t="s">
        <v>33</v>
      </c>
      <c r="C904" t="s">
        <v>13</v>
      </c>
      <c r="D904">
        <v>10</v>
      </c>
      <c r="E904" s="17">
        <f>VLOOKUP(C904,'SKU Price List'!$A$2:$E$27,5,FALSE)</f>
        <v>695.52</v>
      </c>
      <c r="F904" s="17">
        <f t="shared" si="48"/>
        <v>6955.2</v>
      </c>
      <c r="G904">
        <f>VLOOKUP(C904,'SKU Price List'!$A$2:$E$27,3,0)</f>
        <v>662.4</v>
      </c>
      <c r="H904">
        <f t="shared" si="49"/>
        <v>6624</v>
      </c>
      <c r="I904" s="17">
        <f t="shared" si="50"/>
        <v>331.19999999999982</v>
      </c>
      <c r="J904">
        <v>20</v>
      </c>
      <c r="K904" s="51"/>
    </row>
    <row r="905" spans="1:11" x14ac:dyDescent="0.45">
      <c r="A905" s="2">
        <v>45340</v>
      </c>
      <c r="B905" t="s">
        <v>33</v>
      </c>
      <c r="C905" t="s">
        <v>15</v>
      </c>
      <c r="D905">
        <v>8</v>
      </c>
      <c r="E905" s="17">
        <f>VLOOKUP(C905,'SKU Price List'!$A$2:$E$27,5,FALSE)</f>
        <v>811.44</v>
      </c>
      <c r="F905" s="17">
        <f t="shared" si="48"/>
        <v>6491.52</v>
      </c>
      <c r="G905">
        <f>VLOOKUP(C905,'SKU Price List'!$A$2:$E$27,3,0)</f>
        <v>772.8</v>
      </c>
      <c r="H905">
        <f t="shared" si="49"/>
        <v>6182.4</v>
      </c>
      <c r="I905" s="17">
        <f t="shared" si="50"/>
        <v>309.1200000000008</v>
      </c>
      <c r="J905">
        <v>20</v>
      </c>
      <c r="K905" s="51"/>
    </row>
    <row r="906" spans="1:11" x14ac:dyDescent="0.45">
      <c r="A906" s="2">
        <v>45340</v>
      </c>
      <c r="B906" t="s">
        <v>33</v>
      </c>
      <c r="C906" t="s">
        <v>9</v>
      </c>
      <c r="D906">
        <v>10</v>
      </c>
      <c r="E906" s="17">
        <f>VLOOKUP(C906,'SKU Price List'!$A$2:$E$27,5,FALSE)</f>
        <v>756</v>
      </c>
      <c r="F906" s="17">
        <f t="shared" si="48"/>
        <v>7560</v>
      </c>
      <c r="G906">
        <f>VLOOKUP(C906,'SKU Price List'!$A$2:$E$27,3,0)</f>
        <v>720</v>
      </c>
      <c r="H906">
        <f t="shared" si="49"/>
        <v>7200</v>
      </c>
      <c r="I906" s="17">
        <f t="shared" si="50"/>
        <v>360</v>
      </c>
      <c r="J906">
        <v>20</v>
      </c>
      <c r="K906" s="51"/>
    </row>
    <row r="907" spans="1:11" x14ac:dyDescent="0.45">
      <c r="A907" s="2">
        <v>45340</v>
      </c>
      <c r="B907" t="s">
        <v>33</v>
      </c>
      <c r="C907" t="s">
        <v>8</v>
      </c>
      <c r="D907">
        <v>10</v>
      </c>
      <c r="E907" s="17">
        <f>VLOOKUP(C907,'SKU Price List'!$A$2:$E$27,5,FALSE)</f>
        <v>567</v>
      </c>
      <c r="F907" s="17">
        <f t="shared" si="48"/>
        <v>5670</v>
      </c>
      <c r="G907">
        <f>VLOOKUP(C907,'SKU Price List'!$A$2:$E$27,3,0)</f>
        <v>540</v>
      </c>
      <c r="H907">
        <f t="shared" si="49"/>
        <v>5400</v>
      </c>
      <c r="I907" s="17">
        <f t="shared" si="50"/>
        <v>270</v>
      </c>
      <c r="J907">
        <v>20</v>
      </c>
      <c r="K907" s="51"/>
    </row>
    <row r="908" spans="1:11" x14ac:dyDescent="0.45">
      <c r="A908" s="2">
        <v>45340</v>
      </c>
      <c r="B908" t="s">
        <v>33</v>
      </c>
      <c r="C908" t="s">
        <v>10</v>
      </c>
      <c r="D908">
        <v>4</v>
      </c>
      <c r="E908" s="17">
        <f>VLOOKUP(C908,'SKU Price List'!$A$2:$E$27,5,FALSE)</f>
        <v>661.5</v>
      </c>
      <c r="F908" s="17">
        <f t="shared" si="48"/>
        <v>2646</v>
      </c>
      <c r="G908">
        <f>VLOOKUP(C908,'SKU Price List'!$A$2:$E$27,3,0)</f>
        <v>630</v>
      </c>
      <c r="H908">
        <f t="shared" si="49"/>
        <v>2520</v>
      </c>
      <c r="I908" s="17">
        <f t="shared" si="50"/>
        <v>126</v>
      </c>
      <c r="J908">
        <v>20</v>
      </c>
      <c r="K908" s="51"/>
    </row>
    <row r="909" spans="1:11" x14ac:dyDescent="0.45">
      <c r="A909" s="2">
        <v>45340</v>
      </c>
      <c r="B909" t="s">
        <v>33</v>
      </c>
      <c r="C909" t="s">
        <v>24</v>
      </c>
      <c r="D909">
        <v>10</v>
      </c>
      <c r="E909" s="17">
        <f>VLOOKUP(C909,'SKU Price List'!$A$2:$E$27,5,FALSE)</f>
        <v>614.87999999999988</v>
      </c>
      <c r="F909" s="17">
        <f t="shared" si="48"/>
        <v>6148.7999999999993</v>
      </c>
      <c r="G909">
        <f>VLOOKUP(C909,'SKU Price List'!$A$2:$E$27,3,0)</f>
        <v>585.59999999999991</v>
      </c>
      <c r="H909">
        <f t="shared" si="49"/>
        <v>5855.9999999999991</v>
      </c>
      <c r="I909" s="17">
        <f t="shared" si="50"/>
        <v>292.80000000000018</v>
      </c>
      <c r="J909">
        <v>20</v>
      </c>
      <c r="K909" s="51"/>
    </row>
    <row r="910" spans="1:11" x14ac:dyDescent="0.45">
      <c r="A910" s="2">
        <v>45340</v>
      </c>
      <c r="B910" t="s">
        <v>33</v>
      </c>
      <c r="C910" t="s">
        <v>4</v>
      </c>
      <c r="D910">
        <v>5</v>
      </c>
      <c r="E910" s="17">
        <f>VLOOKUP(C910,'SKU Price List'!$A$2:$E$27,5,FALSE)</f>
        <v>415.79999999999995</v>
      </c>
      <c r="F910" s="17">
        <f t="shared" si="48"/>
        <v>2079</v>
      </c>
      <c r="G910">
        <f>VLOOKUP(C910,'SKU Price List'!$A$2:$E$27,3,0)</f>
        <v>396</v>
      </c>
      <c r="H910">
        <f t="shared" si="49"/>
        <v>1980</v>
      </c>
      <c r="I910" s="17">
        <f t="shared" si="50"/>
        <v>99</v>
      </c>
      <c r="J910">
        <v>20</v>
      </c>
      <c r="K910" s="51"/>
    </row>
    <row r="911" spans="1:11" x14ac:dyDescent="0.45">
      <c r="A911" s="2">
        <v>45340</v>
      </c>
      <c r="B911" t="s">
        <v>33</v>
      </c>
      <c r="C911" t="s">
        <v>3</v>
      </c>
      <c r="D911">
        <v>5</v>
      </c>
      <c r="E911" s="17">
        <f>VLOOKUP(C911,'SKU Price List'!$A$2:$E$27,5,FALSE)</f>
        <v>311.84999999999997</v>
      </c>
      <c r="F911" s="17">
        <f t="shared" si="48"/>
        <v>1559.2499999999998</v>
      </c>
      <c r="G911">
        <f>VLOOKUP(C911,'SKU Price List'!$A$2:$E$27,3,0)</f>
        <v>297</v>
      </c>
      <c r="H911">
        <f t="shared" si="49"/>
        <v>1485</v>
      </c>
      <c r="I911" s="17">
        <f t="shared" si="50"/>
        <v>74.249999999999773</v>
      </c>
      <c r="J911">
        <v>20</v>
      </c>
      <c r="K911" s="51"/>
    </row>
    <row r="912" spans="1:11" x14ac:dyDescent="0.45">
      <c r="A912" s="2">
        <v>45340</v>
      </c>
      <c r="B912" t="s">
        <v>37</v>
      </c>
      <c r="C912" t="s">
        <v>17</v>
      </c>
      <c r="D912">
        <v>10</v>
      </c>
      <c r="E912" s="17">
        <f>VLOOKUP(C912,'SKU Price List'!$A$2:$E$27,5,FALSE)</f>
        <v>1236.48</v>
      </c>
      <c r="F912" s="17">
        <f t="shared" si="48"/>
        <v>12364.8</v>
      </c>
      <c r="G912">
        <f>VLOOKUP(C912,'SKU Price List'!$A$2:$E$27,3,0)</f>
        <v>1177.5999999999999</v>
      </c>
      <c r="H912">
        <f t="shared" si="49"/>
        <v>11776</v>
      </c>
      <c r="I912" s="17">
        <f t="shared" si="50"/>
        <v>588.79999999999927</v>
      </c>
      <c r="J912">
        <v>20</v>
      </c>
      <c r="K912" s="51"/>
    </row>
    <row r="913" spans="1:11" x14ac:dyDescent="0.45">
      <c r="A913" s="2">
        <v>45340</v>
      </c>
      <c r="B913" t="s">
        <v>37</v>
      </c>
      <c r="C913" t="s">
        <v>14</v>
      </c>
      <c r="D913">
        <v>15</v>
      </c>
      <c r="E913" s="17">
        <f>VLOOKUP(C913,'SKU Price List'!$A$2:$E$27,5,FALSE)</f>
        <v>927.36</v>
      </c>
      <c r="F913" s="17">
        <f t="shared" ref="F913:F976" si="51">E913*D913</f>
        <v>13910.4</v>
      </c>
      <c r="G913">
        <f>VLOOKUP(C913,'SKU Price List'!$A$2:$E$27,3,0)</f>
        <v>883.19999999999993</v>
      </c>
      <c r="H913">
        <f t="shared" si="49"/>
        <v>13247.999999999998</v>
      </c>
      <c r="I913" s="17">
        <f t="shared" si="50"/>
        <v>662.40000000000146</v>
      </c>
      <c r="J913">
        <v>20</v>
      </c>
      <c r="K913" s="51"/>
    </row>
    <row r="914" spans="1:11" x14ac:dyDescent="0.45">
      <c r="A914" s="2">
        <v>45340</v>
      </c>
      <c r="B914" t="s">
        <v>37</v>
      </c>
      <c r="C914" t="s">
        <v>24</v>
      </c>
      <c r="D914">
        <v>10</v>
      </c>
      <c r="E914" s="17">
        <f>VLOOKUP(C914,'SKU Price List'!$A$2:$E$27,5,FALSE)</f>
        <v>614.87999999999988</v>
      </c>
      <c r="F914" s="17">
        <f t="shared" si="51"/>
        <v>6148.7999999999993</v>
      </c>
      <c r="G914">
        <f>VLOOKUP(C914,'SKU Price List'!$A$2:$E$27,3,0)</f>
        <v>585.59999999999991</v>
      </c>
      <c r="H914">
        <f t="shared" si="49"/>
        <v>5855.9999999999991</v>
      </c>
      <c r="I914" s="17">
        <f t="shared" si="50"/>
        <v>292.80000000000018</v>
      </c>
      <c r="J914">
        <v>20</v>
      </c>
      <c r="K914" s="51"/>
    </row>
    <row r="915" spans="1:11" x14ac:dyDescent="0.45">
      <c r="A915" s="2">
        <v>45341</v>
      </c>
      <c r="B915" t="s">
        <v>65</v>
      </c>
      <c r="C915" t="s">
        <v>14</v>
      </c>
      <c r="D915">
        <v>4</v>
      </c>
      <c r="E915" s="17">
        <f>VLOOKUP(C915,'SKU Price List'!$A$2:$E$27,5,FALSE)</f>
        <v>927.36</v>
      </c>
      <c r="F915" s="17">
        <f t="shared" si="51"/>
        <v>3709.44</v>
      </c>
      <c r="G915">
        <f>VLOOKUP(C915,'SKU Price List'!$A$2:$E$27,3,0)</f>
        <v>883.19999999999993</v>
      </c>
      <c r="H915">
        <f t="shared" si="49"/>
        <v>3532.7999999999997</v>
      </c>
      <c r="I915" s="17">
        <f t="shared" si="50"/>
        <v>176.64000000000033</v>
      </c>
      <c r="J915">
        <v>21</v>
      </c>
      <c r="K915" s="51"/>
    </row>
    <row r="916" spans="1:11" x14ac:dyDescent="0.45">
      <c r="A916" s="2">
        <v>45341</v>
      </c>
      <c r="B916" t="s">
        <v>65</v>
      </c>
      <c r="C916" t="s">
        <v>13</v>
      </c>
      <c r="D916">
        <v>4</v>
      </c>
      <c r="E916" s="17">
        <f>VLOOKUP(C916,'SKU Price List'!$A$2:$E$27,5,FALSE)</f>
        <v>695.52</v>
      </c>
      <c r="F916" s="17">
        <f t="shared" si="51"/>
        <v>2782.08</v>
      </c>
      <c r="G916">
        <f>VLOOKUP(C916,'SKU Price List'!$A$2:$E$27,3,0)</f>
        <v>662.4</v>
      </c>
      <c r="H916">
        <f t="shared" si="49"/>
        <v>2649.6</v>
      </c>
      <c r="I916" s="17">
        <f t="shared" si="50"/>
        <v>132.48000000000002</v>
      </c>
      <c r="J916">
        <v>21</v>
      </c>
      <c r="K916" s="51"/>
    </row>
    <row r="917" spans="1:11" x14ac:dyDescent="0.45">
      <c r="A917" s="2">
        <v>45341</v>
      </c>
      <c r="B917" t="s">
        <v>65</v>
      </c>
      <c r="C917" t="s">
        <v>17</v>
      </c>
      <c r="D917">
        <v>3</v>
      </c>
      <c r="E917" s="17">
        <f>VLOOKUP(C917,'SKU Price List'!$A$2:$E$27,5,FALSE)</f>
        <v>1236.48</v>
      </c>
      <c r="F917" s="17">
        <f t="shared" si="51"/>
        <v>3709.44</v>
      </c>
      <c r="G917">
        <f>VLOOKUP(C917,'SKU Price List'!$A$2:$E$27,3,0)</f>
        <v>1177.5999999999999</v>
      </c>
      <c r="H917">
        <f t="shared" si="49"/>
        <v>3532.7999999999997</v>
      </c>
      <c r="I917" s="17">
        <f t="shared" si="50"/>
        <v>176.64000000000033</v>
      </c>
      <c r="J917">
        <v>21</v>
      </c>
      <c r="K917" s="51"/>
    </row>
    <row r="918" spans="1:11" x14ac:dyDescent="0.45">
      <c r="A918" s="2">
        <v>45341</v>
      </c>
      <c r="B918" t="s">
        <v>65</v>
      </c>
      <c r="C918" t="s">
        <v>9</v>
      </c>
      <c r="D918">
        <v>5</v>
      </c>
      <c r="E918" s="17">
        <f>VLOOKUP(C918,'SKU Price List'!$A$2:$E$27,5,FALSE)</f>
        <v>756</v>
      </c>
      <c r="F918" s="17">
        <f t="shared" si="51"/>
        <v>3780</v>
      </c>
      <c r="G918">
        <f>VLOOKUP(C918,'SKU Price List'!$A$2:$E$27,3,0)</f>
        <v>720</v>
      </c>
      <c r="H918">
        <f t="shared" si="49"/>
        <v>3600</v>
      </c>
      <c r="I918" s="17">
        <f t="shared" si="50"/>
        <v>180</v>
      </c>
      <c r="J918">
        <v>21</v>
      </c>
      <c r="K918" s="51"/>
    </row>
    <row r="919" spans="1:11" x14ac:dyDescent="0.45">
      <c r="A919" s="2">
        <v>45341</v>
      </c>
      <c r="B919" t="s">
        <v>65</v>
      </c>
      <c r="C919" t="s">
        <v>8</v>
      </c>
      <c r="D919">
        <v>5</v>
      </c>
      <c r="E919" s="17">
        <f>VLOOKUP(C919,'SKU Price List'!$A$2:$E$27,5,FALSE)</f>
        <v>567</v>
      </c>
      <c r="F919" s="17">
        <f t="shared" si="51"/>
        <v>2835</v>
      </c>
      <c r="G919">
        <f>VLOOKUP(C919,'SKU Price List'!$A$2:$E$27,3,0)</f>
        <v>540</v>
      </c>
      <c r="H919">
        <f t="shared" si="49"/>
        <v>2700</v>
      </c>
      <c r="I919" s="17">
        <f t="shared" si="50"/>
        <v>135</v>
      </c>
      <c r="J919">
        <v>21</v>
      </c>
      <c r="K919" s="51"/>
    </row>
    <row r="920" spans="1:11" x14ac:dyDescent="0.45">
      <c r="A920" s="2">
        <v>45341</v>
      </c>
      <c r="B920" t="s">
        <v>65</v>
      </c>
      <c r="C920" t="s">
        <v>12</v>
      </c>
      <c r="D920">
        <v>3</v>
      </c>
      <c r="E920" s="17">
        <f>VLOOKUP(C920,'SKU Price List'!$A$2:$E$27,5,FALSE)</f>
        <v>1008</v>
      </c>
      <c r="F920" s="17">
        <f t="shared" si="51"/>
        <v>3024</v>
      </c>
      <c r="G920">
        <f>VLOOKUP(C920,'SKU Price List'!$A$2:$E$27,3,0)</f>
        <v>960</v>
      </c>
      <c r="H920">
        <f t="shared" si="49"/>
        <v>2880</v>
      </c>
      <c r="I920" s="17">
        <f t="shared" si="50"/>
        <v>144</v>
      </c>
      <c r="J920">
        <v>21</v>
      </c>
      <c r="K920" s="51"/>
    </row>
    <row r="921" spans="1:11" x14ac:dyDescent="0.45">
      <c r="A921" s="2">
        <v>45341</v>
      </c>
      <c r="B921" t="s">
        <v>65</v>
      </c>
      <c r="C921" t="s">
        <v>24</v>
      </c>
      <c r="D921">
        <v>5</v>
      </c>
      <c r="E921" s="17">
        <f>VLOOKUP(C921,'SKU Price List'!$A$2:$E$27,5,FALSE)</f>
        <v>614.87999999999988</v>
      </c>
      <c r="F921" s="17">
        <f t="shared" si="51"/>
        <v>3074.3999999999996</v>
      </c>
      <c r="G921">
        <f>VLOOKUP(C921,'SKU Price List'!$A$2:$E$27,3,0)</f>
        <v>585.59999999999991</v>
      </c>
      <c r="H921">
        <f t="shared" si="49"/>
        <v>2927.9999999999995</v>
      </c>
      <c r="I921" s="17">
        <f t="shared" si="50"/>
        <v>146.40000000000009</v>
      </c>
      <c r="J921">
        <v>21</v>
      </c>
      <c r="K921" s="51"/>
    </row>
    <row r="922" spans="1:11" x14ac:dyDescent="0.45">
      <c r="A922" s="2">
        <v>45341</v>
      </c>
      <c r="B922" t="s">
        <v>65</v>
      </c>
      <c r="C922" t="s">
        <v>23</v>
      </c>
      <c r="D922">
        <v>5</v>
      </c>
      <c r="E922" s="17">
        <f>VLOOKUP(C922,'SKU Price List'!$A$2:$E$27,5,FALSE)</f>
        <v>461.15999999999997</v>
      </c>
      <c r="F922" s="17">
        <f t="shared" si="51"/>
        <v>2305.7999999999997</v>
      </c>
      <c r="G922">
        <f>VLOOKUP(C922,'SKU Price List'!$A$2:$E$27,3,0)</f>
        <v>439.2</v>
      </c>
      <c r="H922">
        <f t="shared" si="49"/>
        <v>2196</v>
      </c>
      <c r="I922" s="17">
        <f t="shared" si="50"/>
        <v>109.79999999999973</v>
      </c>
      <c r="J922">
        <v>21</v>
      </c>
      <c r="K922" s="51"/>
    </row>
    <row r="923" spans="1:11" x14ac:dyDescent="0.45">
      <c r="A923" s="2">
        <v>45341</v>
      </c>
      <c r="B923" t="s">
        <v>65</v>
      </c>
      <c r="C923" t="s">
        <v>20</v>
      </c>
      <c r="D923">
        <v>6</v>
      </c>
      <c r="E923" s="17">
        <f>VLOOKUP(C923,'SKU Price List'!$A$2:$E$27,5,FALSE)</f>
        <v>1108.8000000000002</v>
      </c>
      <c r="F923" s="17">
        <f t="shared" si="51"/>
        <v>6652.8000000000011</v>
      </c>
      <c r="G923">
        <f>VLOOKUP(C923,'SKU Price List'!$A$2:$E$27,3,0)</f>
        <v>1056</v>
      </c>
      <c r="H923">
        <f t="shared" si="49"/>
        <v>6336</v>
      </c>
      <c r="I923" s="17">
        <f t="shared" si="50"/>
        <v>316.80000000000109</v>
      </c>
      <c r="J923">
        <v>21</v>
      </c>
      <c r="K923" s="51"/>
    </row>
    <row r="924" spans="1:11" x14ac:dyDescent="0.45">
      <c r="A924" s="2">
        <v>45341</v>
      </c>
      <c r="B924" t="s">
        <v>65</v>
      </c>
      <c r="C924" t="s">
        <v>19</v>
      </c>
      <c r="D924">
        <v>6</v>
      </c>
      <c r="E924" s="17">
        <f>VLOOKUP(C924,'SKU Price List'!$A$2:$E$27,5,FALSE)</f>
        <v>831.6</v>
      </c>
      <c r="F924" s="17">
        <f t="shared" si="51"/>
        <v>4989.6000000000004</v>
      </c>
      <c r="G924">
        <f>VLOOKUP(C924,'SKU Price List'!$A$2:$E$27,3,0)</f>
        <v>792</v>
      </c>
      <c r="H924">
        <f t="shared" si="49"/>
        <v>4752</v>
      </c>
      <c r="I924" s="17">
        <f t="shared" si="50"/>
        <v>237.60000000000036</v>
      </c>
      <c r="J924">
        <v>21</v>
      </c>
      <c r="K924" s="51"/>
    </row>
    <row r="925" spans="1:11" x14ac:dyDescent="0.45">
      <c r="A925" s="2">
        <v>45342</v>
      </c>
      <c r="B925" t="s">
        <v>55</v>
      </c>
      <c r="C925" t="s">
        <v>20</v>
      </c>
      <c r="D925">
        <v>10</v>
      </c>
      <c r="E925" s="17">
        <f>VLOOKUP(C925,'SKU Price List'!$A$2:$E$27,5,FALSE)</f>
        <v>1108.8000000000002</v>
      </c>
      <c r="F925" s="17">
        <f t="shared" si="51"/>
        <v>11088.000000000002</v>
      </c>
      <c r="G925">
        <f>VLOOKUP(C925,'SKU Price List'!$A$2:$E$27,3,0)</f>
        <v>1056</v>
      </c>
      <c r="H925">
        <f t="shared" si="49"/>
        <v>10560</v>
      </c>
      <c r="I925" s="17">
        <f t="shared" si="50"/>
        <v>528.00000000000182</v>
      </c>
      <c r="J925">
        <v>21</v>
      </c>
      <c r="K925" s="51"/>
    </row>
    <row r="926" spans="1:11" x14ac:dyDescent="0.45">
      <c r="A926" s="2">
        <v>45342</v>
      </c>
      <c r="B926" t="s">
        <v>55</v>
      </c>
      <c r="C926" t="s">
        <v>9</v>
      </c>
      <c r="D926">
        <v>40</v>
      </c>
      <c r="E926" s="17">
        <f>VLOOKUP(C926,'SKU Price List'!$A$2:$E$27,5,FALSE)</f>
        <v>756</v>
      </c>
      <c r="F926" s="17">
        <f t="shared" si="51"/>
        <v>30240</v>
      </c>
      <c r="G926">
        <f>VLOOKUP(C926,'SKU Price List'!$A$2:$E$27,3,0)</f>
        <v>720</v>
      </c>
      <c r="H926">
        <f t="shared" si="49"/>
        <v>28800</v>
      </c>
      <c r="I926" s="17">
        <f t="shared" si="50"/>
        <v>1440</v>
      </c>
      <c r="J926">
        <v>21</v>
      </c>
      <c r="K926" s="51"/>
    </row>
    <row r="927" spans="1:11" x14ac:dyDescent="0.45">
      <c r="A927" s="2">
        <v>45342</v>
      </c>
      <c r="B927" t="s">
        <v>55</v>
      </c>
      <c r="C927" t="s">
        <v>23</v>
      </c>
      <c r="D927">
        <v>50</v>
      </c>
      <c r="E927" s="17">
        <f>VLOOKUP(C927,'SKU Price List'!$A$2:$E$27,5,FALSE)</f>
        <v>461.15999999999997</v>
      </c>
      <c r="F927" s="17">
        <f t="shared" si="51"/>
        <v>23058</v>
      </c>
      <c r="G927">
        <f>VLOOKUP(C927,'SKU Price List'!$A$2:$E$27,3,0)</f>
        <v>439.2</v>
      </c>
      <c r="H927">
        <f t="shared" si="49"/>
        <v>21960</v>
      </c>
      <c r="I927" s="17">
        <f t="shared" si="50"/>
        <v>1098</v>
      </c>
      <c r="J927">
        <v>21</v>
      </c>
      <c r="K927" s="51"/>
    </row>
    <row r="928" spans="1:11" x14ac:dyDescent="0.45">
      <c r="A928" s="2">
        <v>45342</v>
      </c>
      <c r="B928" t="s">
        <v>55</v>
      </c>
      <c r="C928" t="s">
        <v>8</v>
      </c>
      <c r="D928">
        <v>50</v>
      </c>
      <c r="E928" s="17">
        <f>VLOOKUP(C928,'SKU Price List'!$A$2:$E$27,5,FALSE)</f>
        <v>567</v>
      </c>
      <c r="F928" s="17">
        <f t="shared" si="51"/>
        <v>28350</v>
      </c>
      <c r="G928">
        <f>VLOOKUP(C928,'SKU Price List'!$A$2:$E$27,3,0)</f>
        <v>540</v>
      </c>
      <c r="H928">
        <f t="shared" si="49"/>
        <v>27000</v>
      </c>
      <c r="I928" s="17">
        <f t="shared" si="50"/>
        <v>1350</v>
      </c>
      <c r="J928">
        <v>21</v>
      </c>
      <c r="K928" s="51"/>
    </row>
    <row r="929" spans="1:11" x14ac:dyDescent="0.45">
      <c r="A929" s="2">
        <v>45342</v>
      </c>
      <c r="B929" t="s">
        <v>50</v>
      </c>
      <c r="C929" t="s">
        <v>27</v>
      </c>
      <c r="D929">
        <v>15</v>
      </c>
      <c r="E929" s="17">
        <f>VLOOKUP(C929,'SKU Price List'!$A$2:$E$27,5,FALSE)</f>
        <v>819.83999999999992</v>
      </c>
      <c r="F929" s="17">
        <f t="shared" si="51"/>
        <v>12297.599999999999</v>
      </c>
      <c r="G929">
        <f>VLOOKUP(C929,'SKU Price List'!$A$2:$E$27,3,0)</f>
        <v>780.8</v>
      </c>
      <c r="H929">
        <f t="shared" si="49"/>
        <v>11712</v>
      </c>
      <c r="I929" s="17">
        <f t="shared" si="50"/>
        <v>585.59999999999854</v>
      </c>
      <c r="J929">
        <v>21</v>
      </c>
      <c r="K929" s="51"/>
    </row>
    <row r="930" spans="1:11" x14ac:dyDescent="0.45">
      <c r="A930" s="2">
        <v>45342</v>
      </c>
      <c r="B930" t="s">
        <v>50</v>
      </c>
      <c r="C930" t="s">
        <v>23</v>
      </c>
      <c r="D930">
        <v>6</v>
      </c>
      <c r="E930" s="17">
        <f>VLOOKUP(C930,'SKU Price List'!$A$2:$E$27,5,FALSE)</f>
        <v>461.15999999999997</v>
      </c>
      <c r="F930" s="17">
        <f t="shared" si="51"/>
        <v>2766.96</v>
      </c>
      <c r="G930">
        <f>VLOOKUP(C930,'SKU Price List'!$A$2:$E$27,3,0)</f>
        <v>439.2</v>
      </c>
      <c r="H930">
        <f t="shared" si="49"/>
        <v>2635.2</v>
      </c>
      <c r="I930" s="17">
        <f t="shared" si="50"/>
        <v>131.76000000000022</v>
      </c>
      <c r="J930">
        <v>21</v>
      </c>
      <c r="K930" s="51"/>
    </row>
    <row r="931" spans="1:11" x14ac:dyDescent="0.45">
      <c r="A931" s="2">
        <v>45342</v>
      </c>
      <c r="B931" t="s">
        <v>50</v>
      </c>
      <c r="C931" t="s">
        <v>7</v>
      </c>
      <c r="D931">
        <v>5</v>
      </c>
      <c r="E931" s="17">
        <f>VLOOKUP(C931,'SKU Price List'!$A$2:$E$27,5,FALSE)</f>
        <v>554.4</v>
      </c>
      <c r="F931" s="17">
        <f t="shared" si="51"/>
        <v>2772</v>
      </c>
      <c r="G931">
        <f>VLOOKUP(C931,'SKU Price List'!$A$2:$E$27,3,0)</f>
        <v>528</v>
      </c>
      <c r="H931">
        <f t="shared" si="49"/>
        <v>2640</v>
      </c>
      <c r="I931" s="17">
        <f t="shared" si="50"/>
        <v>132</v>
      </c>
      <c r="J931">
        <v>21</v>
      </c>
      <c r="K931" s="51"/>
    </row>
    <row r="932" spans="1:11" x14ac:dyDescent="0.45">
      <c r="A932" s="2">
        <v>45343</v>
      </c>
      <c r="B932" t="s">
        <v>55</v>
      </c>
      <c r="C932" t="s">
        <v>20</v>
      </c>
      <c r="D932">
        <v>2</v>
      </c>
      <c r="E932" s="17">
        <f>VLOOKUP(C932,'SKU Price List'!$A$2:$E$27,5,FALSE)</f>
        <v>1108.8000000000002</v>
      </c>
      <c r="F932" s="17">
        <f t="shared" si="51"/>
        <v>2217.6000000000004</v>
      </c>
      <c r="G932">
        <f>VLOOKUP(C932,'SKU Price List'!$A$2:$E$27,3,0)</f>
        <v>1056</v>
      </c>
      <c r="H932">
        <f t="shared" si="49"/>
        <v>2112</v>
      </c>
      <c r="I932" s="17">
        <f t="shared" si="50"/>
        <v>105.60000000000036</v>
      </c>
      <c r="J932">
        <v>21</v>
      </c>
      <c r="K932" s="51"/>
    </row>
    <row r="933" spans="1:11" x14ac:dyDescent="0.45">
      <c r="A933" s="2">
        <v>45343</v>
      </c>
      <c r="B933" t="s">
        <v>55</v>
      </c>
      <c r="C933" t="s">
        <v>4</v>
      </c>
      <c r="D933">
        <v>15</v>
      </c>
      <c r="E933" s="17">
        <f>VLOOKUP(C933,'SKU Price List'!$A$2:$E$27,5,FALSE)</f>
        <v>415.79999999999995</v>
      </c>
      <c r="F933" s="17">
        <f t="shared" si="51"/>
        <v>6236.9999999999991</v>
      </c>
      <c r="G933">
        <f>VLOOKUP(C933,'SKU Price List'!$A$2:$E$27,3,0)</f>
        <v>396</v>
      </c>
      <c r="H933">
        <f t="shared" si="49"/>
        <v>5940</v>
      </c>
      <c r="I933" s="17">
        <f t="shared" si="50"/>
        <v>296.99999999999909</v>
      </c>
      <c r="J933">
        <v>21</v>
      </c>
      <c r="K933" s="51"/>
    </row>
    <row r="934" spans="1:11" x14ac:dyDescent="0.45">
      <c r="A934" s="2">
        <v>45343</v>
      </c>
      <c r="B934" t="s">
        <v>55</v>
      </c>
      <c r="C934" t="s">
        <v>3</v>
      </c>
      <c r="D934">
        <v>10</v>
      </c>
      <c r="E934" s="17">
        <f>VLOOKUP(C934,'SKU Price List'!$A$2:$E$27,5,FALSE)</f>
        <v>311.84999999999997</v>
      </c>
      <c r="F934" s="17">
        <f t="shared" si="51"/>
        <v>3118.4999999999995</v>
      </c>
      <c r="G934">
        <f>VLOOKUP(C934,'SKU Price List'!$A$2:$E$27,3,0)</f>
        <v>297</v>
      </c>
      <c r="H934">
        <f t="shared" si="49"/>
        <v>2970</v>
      </c>
      <c r="I934" s="17">
        <f t="shared" si="50"/>
        <v>148.49999999999955</v>
      </c>
      <c r="J934">
        <v>21</v>
      </c>
      <c r="K934" s="51"/>
    </row>
    <row r="935" spans="1:11" x14ac:dyDescent="0.45">
      <c r="A935" s="2">
        <v>45343</v>
      </c>
      <c r="B935" t="s">
        <v>34</v>
      </c>
      <c r="C935" t="s">
        <v>4</v>
      </c>
      <c r="D935">
        <v>6</v>
      </c>
      <c r="E935" s="17">
        <f>VLOOKUP(C935,'SKU Price List'!$A$2:$E$27,5,FALSE)</f>
        <v>415.79999999999995</v>
      </c>
      <c r="F935" s="17">
        <f t="shared" si="51"/>
        <v>2494.7999999999997</v>
      </c>
      <c r="G935">
        <f>VLOOKUP(C935,'SKU Price List'!$A$2:$E$27,3,0)</f>
        <v>396</v>
      </c>
      <c r="H935">
        <f t="shared" si="49"/>
        <v>2376</v>
      </c>
      <c r="I935" s="17">
        <f t="shared" si="50"/>
        <v>118.79999999999973</v>
      </c>
      <c r="J935">
        <v>21</v>
      </c>
      <c r="K935" s="51"/>
    </row>
    <row r="936" spans="1:11" x14ac:dyDescent="0.45">
      <c r="A936" s="2">
        <v>45343</v>
      </c>
      <c r="B936" t="s">
        <v>34</v>
      </c>
      <c r="C936" t="s">
        <v>11</v>
      </c>
      <c r="D936">
        <v>6</v>
      </c>
      <c r="E936" s="17">
        <f>VLOOKUP(C936,'SKU Price List'!$A$2:$E$27,5,FALSE)</f>
        <v>882</v>
      </c>
      <c r="F936" s="17">
        <f t="shared" si="51"/>
        <v>5292</v>
      </c>
      <c r="G936">
        <f>VLOOKUP(C936,'SKU Price List'!$A$2:$E$27,3,0)</f>
        <v>840</v>
      </c>
      <c r="H936">
        <f t="shared" si="49"/>
        <v>5040</v>
      </c>
      <c r="I936" s="17">
        <f t="shared" si="50"/>
        <v>252</v>
      </c>
      <c r="J936">
        <v>21</v>
      </c>
      <c r="K936" s="51"/>
    </row>
    <row r="937" spans="1:11" x14ac:dyDescent="0.45">
      <c r="A937" s="2">
        <v>45343</v>
      </c>
      <c r="B937" t="s">
        <v>34</v>
      </c>
      <c r="C937" t="s">
        <v>14</v>
      </c>
      <c r="D937">
        <v>10</v>
      </c>
      <c r="E937" s="17">
        <f>VLOOKUP(C937,'SKU Price List'!$A$2:$E$27,5,FALSE)</f>
        <v>927.36</v>
      </c>
      <c r="F937" s="17">
        <f t="shared" si="51"/>
        <v>9273.6</v>
      </c>
      <c r="G937">
        <f>VLOOKUP(C937,'SKU Price List'!$A$2:$E$27,3,0)</f>
        <v>883.19999999999993</v>
      </c>
      <c r="H937">
        <f t="shared" si="49"/>
        <v>8832</v>
      </c>
      <c r="I937" s="17">
        <f t="shared" si="50"/>
        <v>441.60000000000036</v>
      </c>
      <c r="J937">
        <v>21</v>
      </c>
      <c r="K937" s="51"/>
    </row>
    <row r="938" spans="1:11" x14ac:dyDescent="0.45">
      <c r="A938" s="2">
        <v>45344</v>
      </c>
      <c r="B938" t="s">
        <v>33</v>
      </c>
      <c r="C938" t="s">
        <v>27</v>
      </c>
      <c r="D938">
        <v>2</v>
      </c>
      <c r="E938" s="17">
        <f>VLOOKUP(C938,'SKU Price List'!$A$2:$E$27,5,FALSE)</f>
        <v>819.83999999999992</v>
      </c>
      <c r="F938" s="17">
        <f t="shared" si="51"/>
        <v>1639.6799999999998</v>
      </c>
      <c r="G938">
        <f>VLOOKUP(C938,'SKU Price List'!$A$2:$E$27,3,0)</f>
        <v>780.8</v>
      </c>
      <c r="H938">
        <f t="shared" si="49"/>
        <v>1561.6</v>
      </c>
      <c r="I938" s="17">
        <f t="shared" si="50"/>
        <v>78.079999999999927</v>
      </c>
      <c r="J938">
        <v>21</v>
      </c>
      <c r="K938" s="51"/>
    </row>
    <row r="939" spans="1:11" x14ac:dyDescent="0.45">
      <c r="A939" s="2">
        <v>45344</v>
      </c>
      <c r="B939" t="s">
        <v>33</v>
      </c>
      <c r="C939" t="s">
        <v>23</v>
      </c>
      <c r="D939">
        <v>2</v>
      </c>
      <c r="E939" s="17">
        <f>VLOOKUP(C939,'SKU Price List'!$A$2:$E$27,5,FALSE)</f>
        <v>461.15999999999997</v>
      </c>
      <c r="F939" s="17">
        <f t="shared" si="51"/>
        <v>922.31999999999994</v>
      </c>
      <c r="G939">
        <f>VLOOKUP(C939,'SKU Price List'!$A$2:$E$27,3,0)</f>
        <v>439.2</v>
      </c>
      <c r="H939">
        <f t="shared" si="49"/>
        <v>878.4</v>
      </c>
      <c r="I939" s="17">
        <f t="shared" si="50"/>
        <v>43.919999999999959</v>
      </c>
      <c r="J939">
        <v>21</v>
      </c>
      <c r="K939" s="51"/>
    </row>
    <row r="940" spans="1:11" x14ac:dyDescent="0.45">
      <c r="A940" s="2">
        <v>45344</v>
      </c>
      <c r="B940" t="s">
        <v>33</v>
      </c>
      <c r="C940" t="s">
        <v>8</v>
      </c>
      <c r="D940">
        <v>3</v>
      </c>
      <c r="E940" s="17">
        <f>VLOOKUP(C940,'SKU Price List'!$A$2:$E$27,5,FALSE)</f>
        <v>567</v>
      </c>
      <c r="F940" s="17">
        <f t="shared" si="51"/>
        <v>1701</v>
      </c>
      <c r="G940">
        <f>VLOOKUP(C940,'SKU Price List'!$A$2:$E$27,3,0)</f>
        <v>540</v>
      </c>
      <c r="H940">
        <f t="shared" si="49"/>
        <v>1620</v>
      </c>
      <c r="I940" s="17">
        <f t="shared" si="50"/>
        <v>81</v>
      </c>
      <c r="J940">
        <v>21</v>
      </c>
      <c r="K940" s="51"/>
    </row>
    <row r="941" spans="1:11" x14ac:dyDescent="0.45">
      <c r="A941" s="2">
        <v>45344</v>
      </c>
      <c r="B941" t="s">
        <v>33</v>
      </c>
      <c r="C941" t="s">
        <v>3</v>
      </c>
      <c r="D941">
        <v>6</v>
      </c>
      <c r="E941" s="17">
        <f>VLOOKUP(C941,'SKU Price List'!$A$2:$E$27,5,FALSE)</f>
        <v>311.84999999999997</v>
      </c>
      <c r="F941" s="17">
        <f t="shared" si="51"/>
        <v>1871.1</v>
      </c>
      <c r="G941">
        <f>VLOOKUP(C941,'SKU Price List'!$A$2:$E$27,3,0)</f>
        <v>297</v>
      </c>
      <c r="H941">
        <f t="shared" si="49"/>
        <v>1782</v>
      </c>
      <c r="I941" s="17">
        <f t="shared" si="50"/>
        <v>89.099999999999909</v>
      </c>
      <c r="J941">
        <v>21</v>
      </c>
      <c r="K941" s="51"/>
    </row>
    <row r="942" spans="1:11" x14ac:dyDescent="0.45">
      <c r="A942" s="2">
        <v>45344</v>
      </c>
      <c r="B942" t="s">
        <v>33</v>
      </c>
      <c r="C942" t="s">
        <v>13</v>
      </c>
      <c r="D942">
        <v>1</v>
      </c>
      <c r="E942" s="17">
        <f>VLOOKUP(C942,'SKU Price List'!$A$2:$E$27,5,FALSE)</f>
        <v>695.52</v>
      </c>
      <c r="F942" s="17">
        <f t="shared" si="51"/>
        <v>695.52</v>
      </c>
      <c r="G942">
        <f>VLOOKUP(C942,'SKU Price List'!$A$2:$E$27,3,0)</f>
        <v>662.4</v>
      </c>
      <c r="H942">
        <f t="shared" si="49"/>
        <v>662.4</v>
      </c>
      <c r="I942" s="17">
        <f t="shared" si="50"/>
        <v>33.120000000000005</v>
      </c>
      <c r="J942">
        <v>21</v>
      </c>
      <c r="K942" s="51"/>
    </row>
    <row r="943" spans="1:11" x14ac:dyDescent="0.45">
      <c r="A943" s="2">
        <v>45344</v>
      </c>
      <c r="B943" t="s">
        <v>37</v>
      </c>
      <c r="C943" t="s">
        <v>17</v>
      </c>
      <c r="D943">
        <v>20</v>
      </c>
      <c r="E943" s="17">
        <f>VLOOKUP(C943,'SKU Price List'!$A$2:$E$27,5,FALSE)</f>
        <v>1236.48</v>
      </c>
      <c r="F943" s="17">
        <f t="shared" si="51"/>
        <v>24729.599999999999</v>
      </c>
      <c r="G943">
        <f>VLOOKUP(C943,'SKU Price List'!$A$2:$E$27,3,0)</f>
        <v>1177.5999999999999</v>
      </c>
      <c r="H943">
        <f t="shared" si="49"/>
        <v>23552</v>
      </c>
      <c r="I943" s="17">
        <f t="shared" si="50"/>
        <v>1177.5999999999985</v>
      </c>
      <c r="J943">
        <v>21</v>
      </c>
      <c r="K943" s="51"/>
    </row>
    <row r="944" spans="1:11" x14ac:dyDescent="0.45">
      <c r="A944" s="2">
        <v>45344</v>
      </c>
      <c r="B944" t="s">
        <v>37</v>
      </c>
      <c r="C944" t="s">
        <v>12</v>
      </c>
      <c r="D944">
        <v>14</v>
      </c>
      <c r="E944" s="17">
        <f>VLOOKUP(C944,'SKU Price List'!$A$2:$E$27,5,FALSE)</f>
        <v>1008</v>
      </c>
      <c r="F944" s="17">
        <f t="shared" si="51"/>
        <v>14112</v>
      </c>
      <c r="G944">
        <f>VLOOKUP(C944,'SKU Price List'!$A$2:$E$27,3,0)</f>
        <v>960</v>
      </c>
      <c r="H944">
        <f t="shared" si="49"/>
        <v>13440</v>
      </c>
      <c r="I944" s="17">
        <f t="shared" si="50"/>
        <v>672</v>
      </c>
      <c r="J944">
        <v>21</v>
      </c>
      <c r="K944" s="51"/>
    </row>
    <row r="945" spans="1:11" x14ac:dyDescent="0.45">
      <c r="A945" s="2">
        <v>45345</v>
      </c>
      <c r="B945" t="s">
        <v>43</v>
      </c>
      <c r="C945" t="s">
        <v>21</v>
      </c>
      <c r="D945">
        <v>4</v>
      </c>
      <c r="E945" s="17">
        <f>VLOOKUP(C945,'SKU Price List'!$A$2:$E$27,5,FALSE)</f>
        <v>970.2</v>
      </c>
      <c r="F945" s="17">
        <f t="shared" si="51"/>
        <v>3880.8</v>
      </c>
      <c r="G945">
        <f>VLOOKUP(C945,'SKU Price List'!$A$2:$E$27,3,0)</f>
        <v>924</v>
      </c>
      <c r="H945">
        <f t="shared" si="49"/>
        <v>3696</v>
      </c>
      <c r="I945" s="17">
        <f t="shared" si="50"/>
        <v>184.80000000000018</v>
      </c>
      <c r="J945">
        <v>21</v>
      </c>
      <c r="K945" s="51"/>
    </row>
    <row r="946" spans="1:11" x14ac:dyDescent="0.45">
      <c r="A946" s="2">
        <v>45345</v>
      </c>
      <c r="B946" t="s">
        <v>43</v>
      </c>
      <c r="C946" t="s">
        <v>10</v>
      </c>
      <c r="D946">
        <v>5</v>
      </c>
      <c r="E946" s="17">
        <f>VLOOKUP(C946,'SKU Price List'!$A$2:$E$27,5,FALSE)</f>
        <v>661.5</v>
      </c>
      <c r="F946" s="17">
        <f t="shared" si="51"/>
        <v>3307.5</v>
      </c>
      <c r="G946">
        <f>VLOOKUP(C946,'SKU Price List'!$A$2:$E$27,3,0)</f>
        <v>630</v>
      </c>
      <c r="H946">
        <f t="shared" si="49"/>
        <v>3150</v>
      </c>
      <c r="I946" s="17">
        <f t="shared" si="50"/>
        <v>157.5</v>
      </c>
      <c r="J946">
        <v>21</v>
      </c>
      <c r="K946" s="51"/>
    </row>
    <row r="947" spans="1:11" x14ac:dyDescent="0.45">
      <c r="A947" s="2">
        <v>45345</v>
      </c>
      <c r="B947" t="s">
        <v>43</v>
      </c>
      <c r="C947" t="s">
        <v>13</v>
      </c>
      <c r="D947">
        <v>2</v>
      </c>
      <c r="E947" s="17">
        <f>VLOOKUP(C947,'SKU Price List'!$A$2:$E$27,5,FALSE)</f>
        <v>695.52</v>
      </c>
      <c r="F947" s="17">
        <f t="shared" si="51"/>
        <v>1391.04</v>
      </c>
      <c r="G947">
        <f>VLOOKUP(C947,'SKU Price List'!$A$2:$E$27,3,0)</f>
        <v>662.4</v>
      </c>
      <c r="H947">
        <f t="shared" si="49"/>
        <v>1324.8</v>
      </c>
      <c r="I947" s="17">
        <f t="shared" si="50"/>
        <v>66.240000000000009</v>
      </c>
      <c r="J947">
        <v>21</v>
      </c>
      <c r="K947" s="51"/>
    </row>
    <row r="948" spans="1:11" x14ac:dyDescent="0.45">
      <c r="A948" s="2">
        <v>45345</v>
      </c>
      <c r="B948" t="s">
        <v>58</v>
      </c>
      <c r="C948" t="s">
        <v>19</v>
      </c>
      <c r="D948">
        <v>4</v>
      </c>
      <c r="E948" s="17">
        <f>VLOOKUP(C948,'SKU Price List'!$A$2:$E$27,5,FALSE)</f>
        <v>831.6</v>
      </c>
      <c r="F948" s="17">
        <f t="shared" si="51"/>
        <v>3326.4</v>
      </c>
      <c r="G948">
        <f>VLOOKUP(C948,'SKU Price List'!$A$2:$E$27,3,0)</f>
        <v>792</v>
      </c>
      <c r="H948">
        <f t="shared" si="49"/>
        <v>3168</v>
      </c>
      <c r="I948" s="17">
        <f t="shared" si="50"/>
        <v>158.40000000000009</v>
      </c>
      <c r="J948">
        <v>21</v>
      </c>
      <c r="K948" s="51"/>
    </row>
    <row r="949" spans="1:11" x14ac:dyDescent="0.45">
      <c r="A949" s="2">
        <v>45345</v>
      </c>
      <c r="B949" t="s">
        <v>58</v>
      </c>
      <c r="C949" t="s">
        <v>13</v>
      </c>
      <c r="D949">
        <v>2</v>
      </c>
      <c r="E949" s="17">
        <f>VLOOKUP(C949,'SKU Price List'!$A$2:$E$27,5,FALSE)</f>
        <v>695.52</v>
      </c>
      <c r="F949" s="17">
        <f t="shared" si="51"/>
        <v>1391.04</v>
      </c>
      <c r="G949">
        <f>VLOOKUP(C949,'SKU Price List'!$A$2:$E$27,3,0)</f>
        <v>662.4</v>
      </c>
      <c r="H949">
        <f t="shared" si="49"/>
        <v>1324.8</v>
      </c>
      <c r="I949" s="17">
        <f t="shared" si="50"/>
        <v>66.240000000000009</v>
      </c>
      <c r="J949">
        <v>21</v>
      </c>
      <c r="K949" s="51"/>
    </row>
    <row r="950" spans="1:11" x14ac:dyDescent="0.45">
      <c r="A950" s="2">
        <v>45345</v>
      </c>
      <c r="B950" t="s">
        <v>58</v>
      </c>
      <c r="C950" t="s">
        <v>23</v>
      </c>
      <c r="D950">
        <v>3</v>
      </c>
      <c r="E950" s="17">
        <f>VLOOKUP(C950,'SKU Price List'!$A$2:$E$27,5,FALSE)</f>
        <v>461.15999999999997</v>
      </c>
      <c r="F950" s="17">
        <f t="shared" si="51"/>
        <v>1383.48</v>
      </c>
      <c r="G950">
        <f>VLOOKUP(C950,'SKU Price List'!$A$2:$E$27,3,0)</f>
        <v>439.2</v>
      </c>
      <c r="H950">
        <f t="shared" si="49"/>
        <v>1317.6</v>
      </c>
      <c r="I950" s="17">
        <f t="shared" si="50"/>
        <v>65.880000000000109</v>
      </c>
      <c r="J950">
        <v>21</v>
      </c>
      <c r="K950" s="51"/>
    </row>
    <row r="951" spans="1:11" x14ac:dyDescent="0.45">
      <c r="A951" s="2">
        <v>45346</v>
      </c>
      <c r="B951" t="s">
        <v>64</v>
      </c>
      <c r="C951" t="s">
        <v>14</v>
      </c>
      <c r="D951">
        <v>7</v>
      </c>
      <c r="E951" s="17">
        <f>VLOOKUP(C951,'SKU Price List'!$A$2:$E$27,5,FALSE)</f>
        <v>927.36</v>
      </c>
      <c r="F951" s="17">
        <f t="shared" si="51"/>
        <v>6491.52</v>
      </c>
      <c r="G951">
        <f>VLOOKUP(C951,'SKU Price List'!$A$2:$E$27,3,0)</f>
        <v>883.19999999999993</v>
      </c>
      <c r="H951">
        <f t="shared" si="49"/>
        <v>6182.4</v>
      </c>
      <c r="I951" s="17">
        <f t="shared" si="50"/>
        <v>309.1200000000008</v>
      </c>
      <c r="J951">
        <v>21</v>
      </c>
      <c r="K951" s="51"/>
    </row>
    <row r="952" spans="1:11" x14ac:dyDescent="0.45">
      <c r="A952" s="2">
        <v>45346</v>
      </c>
      <c r="B952" t="s">
        <v>64</v>
      </c>
      <c r="C952" t="s">
        <v>17</v>
      </c>
      <c r="D952">
        <v>7</v>
      </c>
      <c r="E952" s="17">
        <f>VLOOKUP(C952,'SKU Price List'!$A$2:$E$27,5,FALSE)</f>
        <v>1236.48</v>
      </c>
      <c r="F952" s="17">
        <f t="shared" si="51"/>
        <v>8655.36</v>
      </c>
      <c r="G952">
        <f>VLOOKUP(C952,'SKU Price List'!$A$2:$E$27,3,0)</f>
        <v>1177.5999999999999</v>
      </c>
      <c r="H952">
        <f t="shared" si="49"/>
        <v>8243.1999999999989</v>
      </c>
      <c r="I952" s="17">
        <f t="shared" si="50"/>
        <v>412.16000000000167</v>
      </c>
      <c r="J952">
        <v>21</v>
      </c>
      <c r="K952" s="51"/>
    </row>
    <row r="953" spans="1:11" x14ac:dyDescent="0.45">
      <c r="A953" s="2">
        <v>45346</v>
      </c>
      <c r="B953" t="s">
        <v>64</v>
      </c>
      <c r="C953" t="s">
        <v>7</v>
      </c>
      <c r="D953">
        <v>10</v>
      </c>
      <c r="E953" s="17">
        <f>VLOOKUP(C953,'SKU Price List'!$A$2:$E$27,5,FALSE)</f>
        <v>554.4</v>
      </c>
      <c r="F953" s="17">
        <f t="shared" si="51"/>
        <v>5544</v>
      </c>
      <c r="G953">
        <f>VLOOKUP(C953,'SKU Price List'!$A$2:$E$27,3,0)</f>
        <v>528</v>
      </c>
      <c r="H953">
        <f t="shared" si="49"/>
        <v>5280</v>
      </c>
      <c r="I953" s="17">
        <f t="shared" si="50"/>
        <v>264</v>
      </c>
      <c r="J953">
        <v>21</v>
      </c>
      <c r="K953" s="51"/>
    </row>
    <row r="954" spans="1:11" x14ac:dyDescent="0.45">
      <c r="A954" s="2">
        <v>45346</v>
      </c>
      <c r="B954" t="s">
        <v>32</v>
      </c>
      <c r="C954" t="s">
        <v>7</v>
      </c>
      <c r="D954">
        <v>40</v>
      </c>
      <c r="E954" s="17">
        <f>VLOOKUP(C954,'SKU Price List'!$A$2:$E$27,5,FALSE)</f>
        <v>554.4</v>
      </c>
      <c r="F954" s="17">
        <f t="shared" si="51"/>
        <v>22176</v>
      </c>
      <c r="G954">
        <f>VLOOKUP(C954,'SKU Price List'!$A$2:$E$27,3,0)</f>
        <v>528</v>
      </c>
      <c r="H954">
        <f t="shared" si="49"/>
        <v>21120</v>
      </c>
      <c r="I954" s="17">
        <f t="shared" si="50"/>
        <v>1056</v>
      </c>
      <c r="J954">
        <v>21</v>
      </c>
      <c r="K954" s="51"/>
    </row>
    <row r="955" spans="1:11" x14ac:dyDescent="0.45">
      <c r="A955" s="2">
        <v>45346</v>
      </c>
      <c r="B955" t="s">
        <v>32</v>
      </c>
      <c r="C955" t="s">
        <v>14</v>
      </c>
      <c r="D955">
        <v>8</v>
      </c>
      <c r="E955" s="17">
        <f>VLOOKUP(C955,'SKU Price List'!$A$2:$E$27,5,FALSE)</f>
        <v>927.36</v>
      </c>
      <c r="F955" s="17">
        <f t="shared" si="51"/>
        <v>7418.88</v>
      </c>
      <c r="G955">
        <f>VLOOKUP(C955,'SKU Price List'!$A$2:$E$27,3,0)</f>
        <v>883.19999999999993</v>
      </c>
      <c r="H955">
        <f t="shared" si="49"/>
        <v>7065.5999999999995</v>
      </c>
      <c r="I955" s="17">
        <f t="shared" si="50"/>
        <v>353.28000000000065</v>
      </c>
      <c r="J955">
        <v>21</v>
      </c>
      <c r="K955" s="51"/>
    </row>
    <row r="956" spans="1:11" x14ac:dyDescent="0.45">
      <c r="A956" s="2">
        <v>45347</v>
      </c>
      <c r="B956" t="s">
        <v>37</v>
      </c>
      <c r="C956" t="s">
        <v>17</v>
      </c>
      <c r="D956">
        <v>20</v>
      </c>
      <c r="E956" s="17">
        <f>VLOOKUP(C956,'SKU Price List'!$A$2:$E$27,5,FALSE)</f>
        <v>1236.48</v>
      </c>
      <c r="F956" s="17">
        <f t="shared" si="51"/>
        <v>24729.599999999999</v>
      </c>
      <c r="G956">
        <f>VLOOKUP(C956,'SKU Price List'!$A$2:$E$27,3,0)</f>
        <v>1177.5999999999999</v>
      </c>
      <c r="H956">
        <f t="shared" si="49"/>
        <v>23552</v>
      </c>
      <c r="I956" s="17">
        <f t="shared" si="50"/>
        <v>1177.5999999999985</v>
      </c>
      <c r="J956">
        <v>21</v>
      </c>
      <c r="K956" s="51"/>
    </row>
    <row r="957" spans="1:11" x14ac:dyDescent="0.45">
      <c r="A957" s="2">
        <v>45347</v>
      </c>
      <c r="B957" t="s">
        <v>37</v>
      </c>
      <c r="C957" t="s">
        <v>16</v>
      </c>
      <c r="D957">
        <v>17</v>
      </c>
      <c r="E957" s="17">
        <f>VLOOKUP(C957,'SKU Price List'!$A$2:$E$27,5,FALSE)</f>
        <v>1081.92</v>
      </c>
      <c r="F957" s="17">
        <f t="shared" si="51"/>
        <v>18392.64</v>
      </c>
      <c r="G957">
        <f>VLOOKUP(C957,'SKU Price List'!$A$2:$E$27,3,0)</f>
        <v>1030.3999999999999</v>
      </c>
      <c r="H957">
        <f t="shared" si="49"/>
        <v>17516.8</v>
      </c>
      <c r="I957" s="17">
        <f t="shared" si="50"/>
        <v>875.84000000000015</v>
      </c>
      <c r="J957">
        <v>21</v>
      </c>
      <c r="K957" s="51"/>
    </row>
    <row r="958" spans="1:11" x14ac:dyDescent="0.45">
      <c r="A958" s="2">
        <v>45347</v>
      </c>
      <c r="B958" t="s">
        <v>38</v>
      </c>
      <c r="C958" t="s">
        <v>18</v>
      </c>
      <c r="D958">
        <v>10</v>
      </c>
      <c r="E958" s="17">
        <f>VLOOKUP(C958,'SKU Price List'!$A$2:$E$27,5,FALSE)</f>
        <v>1478.4</v>
      </c>
      <c r="F958" s="17">
        <f t="shared" si="51"/>
        <v>14784</v>
      </c>
      <c r="G958">
        <f>VLOOKUP(C958,'SKU Price List'!$A$2:$E$27,3,0)</f>
        <v>1408</v>
      </c>
      <c r="H958">
        <f t="shared" si="49"/>
        <v>14080</v>
      </c>
      <c r="I958" s="17">
        <f t="shared" si="50"/>
        <v>704</v>
      </c>
      <c r="J958">
        <v>21</v>
      </c>
      <c r="K958" s="51"/>
    </row>
    <row r="959" spans="1:11" x14ac:dyDescent="0.45">
      <c r="A959" s="2">
        <v>45347</v>
      </c>
      <c r="B959" t="s">
        <v>38</v>
      </c>
      <c r="C959" t="s">
        <v>27</v>
      </c>
      <c r="D959">
        <v>6</v>
      </c>
      <c r="E959" s="17">
        <f>VLOOKUP(C959,'SKU Price List'!$A$2:$E$27,5,FALSE)</f>
        <v>819.83999999999992</v>
      </c>
      <c r="F959" s="17">
        <f t="shared" si="51"/>
        <v>4919.0399999999991</v>
      </c>
      <c r="G959">
        <f>VLOOKUP(C959,'SKU Price List'!$A$2:$E$27,3,0)</f>
        <v>780.8</v>
      </c>
      <c r="H959">
        <f t="shared" si="49"/>
        <v>4684.7999999999993</v>
      </c>
      <c r="I959" s="17">
        <f t="shared" si="50"/>
        <v>234.23999999999978</v>
      </c>
      <c r="J959">
        <v>21</v>
      </c>
      <c r="K959" s="51"/>
    </row>
    <row r="960" spans="1:11" x14ac:dyDescent="0.45">
      <c r="A960" s="2">
        <v>45347</v>
      </c>
      <c r="B960" t="s">
        <v>71</v>
      </c>
      <c r="C960" t="s">
        <v>20</v>
      </c>
      <c r="D960">
        <v>4</v>
      </c>
      <c r="E960" s="17">
        <f>VLOOKUP(C960,'SKU Price List'!$A$2:$E$27,5,FALSE)</f>
        <v>1108.8000000000002</v>
      </c>
      <c r="F960" s="17">
        <f t="shared" si="51"/>
        <v>4435.2000000000007</v>
      </c>
      <c r="G960">
        <f>VLOOKUP(C960,'SKU Price List'!$A$2:$E$27,3,0)</f>
        <v>1056</v>
      </c>
      <c r="H960">
        <f t="shared" si="49"/>
        <v>4224</v>
      </c>
      <c r="I960" s="17">
        <f t="shared" si="50"/>
        <v>211.20000000000073</v>
      </c>
      <c r="J960">
        <v>21</v>
      </c>
      <c r="K960" s="51"/>
    </row>
    <row r="961" spans="1:11" x14ac:dyDescent="0.45">
      <c r="A961" s="2">
        <v>45347</v>
      </c>
      <c r="B961" t="s">
        <v>71</v>
      </c>
      <c r="C961" t="s">
        <v>19</v>
      </c>
      <c r="D961">
        <v>4</v>
      </c>
      <c r="E961" s="17">
        <f>VLOOKUP(C961,'SKU Price List'!$A$2:$E$27,5,FALSE)</f>
        <v>831.6</v>
      </c>
      <c r="F961" s="17">
        <f t="shared" si="51"/>
        <v>3326.4</v>
      </c>
      <c r="G961">
        <f>VLOOKUP(C961,'SKU Price List'!$A$2:$E$27,3,0)</f>
        <v>792</v>
      </c>
      <c r="H961">
        <f t="shared" si="49"/>
        <v>3168</v>
      </c>
      <c r="I961" s="17">
        <f t="shared" si="50"/>
        <v>158.40000000000009</v>
      </c>
      <c r="J961">
        <v>21</v>
      </c>
      <c r="K961" s="51"/>
    </row>
    <row r="962" spans="1:11" x14ac:dyDescent="0.45">
      <c r="A962" s="2">
        <v>45348</v>
      </c>
      <c r="B962" t="s">
        <v>56</v>
      </c>
      <c r="C962" t="s">
        <v>12</v>
      </c>
      <c r="D962">
        <v>10</v>
      </c>
      <c r="E962" s="17">
        <f>VLOOKUP(C962,'SKU Price List'!$A$2:$E$27,5,FALSE)</f>
        <v>1008</v>
      </c>
      <c r="F962" s="17">
        <f t="shared" si="51"/>
        <v>10080</v>
      </c>
      <c r="G962">
        <f>VLOOKUP(C962,'SKU Price List'!$A$2:$E$27,3,0)</f>
        <v>960</v>
      </c>
      <c r="H962">
        <f t="shared" ref="H962:H1025" si="52">G962*D962</f>
        <v>9600</v>
      </c>
      <c r="I962" s="17">
        <f t="shared" ref="I962:I1025" si="53">F962-H962</f>
        <v>480</v>
      </c>
      <c r="J962">
        <v>22</v>
      </c>
      <c r="K962" s="51"/>
    </row>
    <row r="963" spans="1:11" x14ac:dyDescent="0.45">
      <c r="A963" s="2">
        <v>45348</v>
      </c>
      <c r="B963" t="s">
        <v>56</v>
      </c>
      <c r="C963" t="s">
        <v>11</v>
      </c>
      <c r="D963">
        <v>5</v>
      </c>
      <c r="E963" s="17">
        <f>VLOOKUP(C963,'SKU Price List'!$A$2:$E$27,5,FALSE)</f>
        <v>882</v>
      </c>
      <c r="F963" s="17">
        <f t="shared" si="51"/>
        <v>4410</v>
      </c>
      <c r="G963">
        <f>VLOOKUP(C963,'SKU Price List'!$A$2:$E$27,3,0)</f>
        <v>840</v>
      </c>
      <c r="H963">
        <f t="shared" si="52"/>
        <v>4200</v>
      </c>
      <c r="I963" s="17">
        <f t="shared" si="53"/>
        <v>210</v>
      </c>
      <c r="J963">
        <v>22</v>
      </c>
      <c r="K963" s="51"/>
    </row>
    <row r="964" spans="1:11" x14ac:dyDescent="0.45">
      <c r="A964" s="2">
        <v>45348</v>
      </c>
      <c r="B964" t="s">
        <v>56</v>
      </c>
      <c r="C964" t="s">
        <v>10</v>
      </c>
      <c r="D964">
        <v>10</v>
      </c>
      <c r="E964" s="17">
        <f>VLOOKUP(C964,'SKU Price List'!$A$2:$E$27,5,FALSE)</f>
        <v>661.5</v>
      </c>
      <c r="F964" s="17">
        <f t="shared" si="51"/>
        <v>6615</v>
      </c>
      <c r="G964">
        <f>VLOOKUP(C964,'SKU Price List'!$A$2:$E$27,3,0)</f>
        <v>630</v>
      </c>
      <c r="H964">
        <f t="shared" si="52"/>
        <v>6300</v>
      </c>
      <c r="I964" s="17">
        <f t="shared" si="53"/>
        <v>315</v>
      </c>
      <c r="J964">
        <v>22</v>
      </c>
      <c r="K964" s="51"/>
    </row>
    <row r="965" spans="1:11" x14ac:dyDescent="0.45">
      <c r="A965" s="2">
        <v>45348</v>
      </c>
      <c r="B965" t="s">
        <v>56</v>
      </c>
      <c r="C965" t="s">
        <v>8</v>
      </c>
      <c r="D965">
        <v>20</v>
      </c>
      <c r="E965" s="17">
        <f>VLOOKUP(C965,'SKU Price List'!$A$2:$E$27,5,FALSE)</f>
        <v>567</v>
      </c>
      <c r="F965" s="17">
        <f t="shared" si="51"/>
        <v>11340</v>
      </c>
      <c r="G965">
        <f>VLOOKUP(C965,'SKU Price List'!$A$2:$E$27,3,0)</f>
        <v>540</v>
      </c>
      <c r="H965">
        <f t="shared" si="52"/>
        <v>10800</v>
      </c>
      <c r="I965" s="17">
        <f t="shared" si="53"/>
        <v>540</v>
      </c>
      <c r="J965">
        <v>22</v>
      </c>
      <c r="K965" s="51"/>
    </row>
    <row r="966" spans="1:11" x14ac:dyDescent="0.45">
      <c r="A966" s="2">
        <v>45348</v>
      </c>
      <c r="B966" t="s">
        <v>56</v>
      </c>
      <c r="C966" t="s">
        <v>27</v>
      </c>
      <c r="D966">
        <v>23</v>
      </c>
      <c r="E966" s="17">
        <f>VLOOKUP(C966,'SKU Price List'!$A$2:$E$27,5,FALSE)</f>
        <v>819.83999999999992</v>
      </c>
      <c r="F966" s="17">
        <f t="shared" si="51"/>
        <v>18856.32</v>
      </c>
      <c r="G966">
        <f>VLOOKUP(C966,'SKU Price List'!$A$2:$E$27,3,0)</f>
        <v>780.8</v>
      </c>
      <c r="H966">
        <f t="shared" si="52"/>
        <v>17958.399999999998</v>
      </c>
      <c r="I966" s="17">
        <f t="shared" si="53"/>
        <v>897.92000000000189</v>
      </c>
      <c r="J966">
        <v>22</v>
      </c>
      <c r="K966" s="51"/>
    </row>
    <row r="967" spans="1:11" x14ac:dyDescent="0.45">
      <c r="A967" s="2">
        <v>45348</v>
      </c>
      <c r="B967" t="s">
        <v>56</v>
      </c>
      <c r="C967" t="s">
        <v>24</v>
      </c>
      <c r="D967">
        <v>25</v>
      </c>
      <c r="E967" s="17">
        <f>VLOOKUP(C967,'SKU Price List'!$A$2:$E$27,5,FALSE)</f>
        <v>614.87999999999988</v>
      </c>
      <c r="F967" s="17">
        <f t="shared" si="51"/>
        <v>15371.999999999996</v>
      </c>
      <c r="G967">
        <f>VLOOKUP(C967,'SKU Price List'!$A$2:$E$27,3,0)</f>
        <v>585.59999999999991</v>
      </c>
      <c r="H967">
        <f t="shared" si="52"/>
        <v>14639.999999999998</v>
      </c>
      <c r="I967" s="17">
        <f t="shared" si="53"/>
        <v>731.99999999999818</v>
      </c>
      <c r="J967">
        <v>22</v>
      </c>
      <c r="K967" s="51"/>
    </row>
    <row r="968" spans="1:11" x14ac:dyDescent="0.45">
      <c r="A968" s="2">
        <v>45348</v>
      </c>
      <c r="B968" t="s">
        <v>56</v>
      </c>
      <c r="C968" t="s">
        <v>23</v>
      </c>
      <c r="D968">
        <v>10</v>
      </c>
      <c r="E968" s="17">
        <f>VLOOKUP(C968,'SKU Price List'!$A$2:$E$27,5,FALSE)</f>
        <v>461.15999999999997</v>
      </c>
      <c r="F968" s="17">
        <f t="shared" si="51"/>
        <v>4611.5999999999995</v>
      </c>
      <c r="G968">
        <f>VLOOKUP(C968,'SKU Price List'!$A$2:$E$27,3,0)</f>
        <v>439.2</v>
      </c>
      <c r="H968">
        <f t="shared" si="52"/>
        <v>4392</v>
      </c>
      <c r="I968" s="17">
        <f t="shared" si="53"/>
        <v>219.59999999999945</v>
      </c>
      <c r="J968">
        <v>22</v>
      </c>
      <c r="K968" s="51"/>
    </row>
    <row r="969" spans="1:11" x14ac:dyDescent="0.45">
      <c r="A969" s="2">
        <v>45348</v>
      </c>
      <c r="B969" t="s">
        <v>56</v>
      </c>
      <c r="C969" t="s">
        <v>20</v>
      </c>
      <c r="D969">
        <v>5</v>
      </c>
      <c r="E969" s="17">
        <f>VLOOKUP(C969,'SKU Price List'!$A$2:$E$27,5,FALSE)</f>
        <v>1108.8000000000002</v>
      </c>
      <c r="F969" s="17">
        <f t="shared" si="51"/>
        <v>5544.0000000000009</v>
      </c>
      <c r="G969">
        <f>VLOOKUP(C969,'SKU Price List'!$A$2:$E$27,3,0)</f>
        <v>1056</v>
      </c>
      <c r="H969">
        <f t="shared" si="52"/>
        <v>5280</v>
      </c>
      <c r="I969" s="17">
        <f t="shared" si="53"/>
        <v>264.00000000000091</v>
      </c>
      <c r="J969">
        <v>22</v>
      </c>
      <c r="K969" s="51"/>
    </row>
    <row r="970" spans="1:11" x14ac:dyDescent="0.45">
      <c r="A970" s="2">
        <v>45348</v>
      </c>
      <c r="B970" t="s">
        <v>58</v>
      </c>
      <c r="C970" t="s">
        <v>6</v>
      </c>
      <c r="D970">
        <v>10</v>
      </c>
      <c r="E970" s="17">
        <f>VLOOKUP(C970,'SKU Price List'!$A$2:$E$27,5,FALSE)</f>
        <v>485.09999999999997</v>
      </c>
      <c r="F970" s="17">
        <f t="shared" si="51"/>
        <v>4851</v>
      </c>
      <c r="G970">
        <f>VLOOKUP(C970,'SKU Price List'!$A$2:$E$27,3,0)</f>
        <v>462</v>
      </c>
      <c r="H970">
        <f t="shared" si="52"/>
        <v>4620</v>
      </c>
      <c r="I970" s="17">
        <f t="shared" si="53"/>
        <v>231</v>
      </c>
      <c r="J970">
        <v>22</v>
      </c>
      <c r="K970" s="51"/>
    </row>
    <row r="971" spans="1:11" x14ac:dyDescent="0.45">
      <c r="A971" s="2">
        <v>45348</v>
      </c>
      <c r="B971" t="s">
        <v>58</v>
      </c>
      <c r="C971" t="s">
        <v>4</v>
      </c>
      <c r="D971">
        <v>5</v>
      </c>
      <c r="E971" s="17">
        <f>VLOOKUP(C971,'SKU Price List'!$A$2:$E$27,5,FALSE)</f>
        <v>415.79999999999995</v>
      </c>
      <c r="F971" s="17">
        <f t="shared" si="51"/>
        <v>2079</v>
      </c>
      <c r="G971">
        <f>VLOOKUP(C971,'SKU Price List'!$A$2:$E$27,3,0)</f>
        <v>396</v>
      </c>
      <c r="H971">
        <f t="shared" si="52"/>
        <v>1980</v>
      </c>
      <c r="I971" s="17">
        <f t="shared" si="53"/>
        <v>99</v>
      </c>
      <c r="J971">
        <v>22</v>
      </c>
      <c r="K971" s="51"/>
    </row>
    <row r="972" spans="1:11" x14ac:dyDescent="0.45">
      <c r="A972" s="2">
        <v>45349</v>
      </c>
      <c r="B972" t="s">
        <v>38</v>
      </c>
      <c r="C972" t="s">
        <v>18</v>
      </c>
      <c r="D972">
        <v>10</v>
      </c>
      <c r="E972" s="17">
        <f>VLOOKUP(C972,'SKU Price List'!$A$2:$E$27,5,FALSE)</f>
        <v>1478.4</v>
      </c>
      <c r="F972" s="17">
        <f t="shared" si="51"/>
        <v>14784</v>
      </c>
      <c r="G972">
        <f>VLOOKUP(C972,'SKU Price List'!$A$2:$E$27,3,0)</f>
        <v>1408</v>
      </c>
      <c r="H972">
        <f t="shared" si="52"/>
        <v>14080</v>
      </c>
      <c r="I972" s="17">
        <f t="shared" si="53"/>
        <v>704</v>
      </c>
      <c r="J972">
        <v>22</v>
      </c>
      <c r="K972" s="51"/>
    </row>
    <row r="973" spans="1:11" x14ac:dyDescent="0.45">
      <c r="A973" s="2">
        <v>45349</v>
      </c>
      <c r="B973" t="s">
        <v>38</v>
      </c>
      <c r="C973" t="s">
        <v>12</v>
      </c>
      <c r="D973">
        <v>3</v>
      </c>
      <c r="E973" s="17">
        <f>VLOOKUP(C973,'SKU Price List'!$A$2:$E$27,5,FALSE)</f>
        <v>1008</v>
      </c>
      <c r="F973" s="17">
        <f t="shared" si="51"/>
        <v>3024</v>
      </c>
      <c r="G973">
        <f>VLOOKUP(C973,'SKU Price List'!$A$2:$E$27,3,0)</f>
        <v>960</v>
      </c>
      <c r="H973">
        <f t="shared" si="52"/>
        <v>2880</v>
      </c>
      <c r="I973" s="17">
        <f t="shared" si="53"/>
        <v>144</v>
      </c>
      <c r="J973">
        <v>22</v>
      </c>
      <c r="K973" s="51"/>
    </row>
    <row r="974" spans="1:11" x14ac:dyDescent="0.45">
      <c r="A974" s="2">
        <v>45349</v>
      </c>
      <c r="B974" t="s">
        <v>32</v>
      </c>
      <c r="C974" t="s">
        <v>12</v>
      </c>
      <c r="D974">
        <v>4</v>
      </c>
      <c r="E974" s="17">
        <f>VLOOKUP(C974,'SKU Price List'!$A$2:$E$27,5,FALSE)</f>
        <v>1008</v>
      </c>
      <c r="F974" s="17">
        <f t="shared" si="51"/>
        <v>4032</v>
      </c>
      <c r="G974">
        <f>VLOOKUP(C974,'SKU Price List'!$A$2:$E$27,3,0)</f>
        <v>960</v>
      </c>
      <c r="H974">
        <f t="shared" si="52"/>
        <v>3840</v>
      </c>
      <c r="I974" s="17">
        <f t="shared" si="53"/>
        <v>192</v>
      </c>
      <c r="J974">
        <v>22</v>
      </c>
      <c r="K974" s="51"/>
    </row>
    <row r="975" spans="1:11" x14ac:dyDescent="0.45">
      <c r="A975" s="2">
        <v>45349</v>
      </c>
      <c r="B975" t="s">
        <v>32</v>
      </c>
      <c r="C975" t="s">
        <v>24</v>
      </c>
      <c r="D975">
        <v>5</v>
      </c>
      <c r="E975" s="17">
        <f>VLOOKUP(C975,'SKU Price List'!$A$2:$E$27,5,FALSE)</f>
        <v>614.87999999999988</v>
      </c>
      <c r="F975" s="17">
        <f t="shared" si="51"/>
        <v>3074.3999999999996</v>
      </c>
      <c r="G975">
        <f>VLOOKUP(C975,'SKU Price List'!$A$2:$E$27,3,0)</f>
        <v>585.59999999999991</v>
      </c>
      <c r="H975">
        <f t="shared" si="52"/>
        <v>2927.9999999999995</v>
      </c>
      <c r="I975" s="17">
        <f t="shared" si="53"/>
        <v>146.40000000000009</v>
      </c>
      <c r="J975">
        <v>22</v>
      </c>
      <c r="K975" s="51"/>
    </row>
    <row r="976" spans="1:11" x14ac:dyDescent="0.45">
      <c r="A976" s="2">
        <v>45349</v>
      </c>
      <c r="B976" t="s">
        <v>32</v>
      </c>
      <c r="C976" t="s">
        <v>8</v>
      </c>
      <c r="D976">
        <v>1</v>
      </c>
      <c r="E976" s="17">
        <f>VLOOKUP(C976,'SKU Price List'!$A$2:$E$27,5,FALSE)</f>
        <v>567</v>
      </c>
      <c r="F976" s="17">
        <f t="shared" si="51"/>
        <v>567</v>
      </c>
      <c r="G976">
        <f>VLOOKUP(C976,'SKU Price List'!$A$2:$E$27,3,0)</f>
        <v>540</v>
      </c>
      <c r="H976">
        <f t="shared" si="52"/>
        <v>540</v>
      </c>
      <c r="I976" s="17">
        <f t="shared" si="53"/>
        <v>27</v>
      </c>
      <c r="J976">
        <v>22</v>
      </c>
      <c r="K976" s="51"/>
    </row>
    <row r="977" spans="1:11" x14ac:dyDescent="0.45">
      <c r="A977" s="2">
        <v>45350</v>
      </c>
      <c r="B977" t="s">
        <v>33</v>
      </c>
      <c r="C977" t="s">
        <v>12</v>
      </c>
      <c r="D977">
        <v>4</v>
      </c>
      <c r="E977" s="17">
        <f>VLOOKUP(C977,'SKU Price List'!$A$2:$E$27,5,FALSE)</f>
        <v>1008</v>
      </c>
      <c r="F977" s="17">
        <f t="shared" ref="F977:F990" si="54">E977*D977</f>
        <v>4032</v>
      </c>
      <c r="G977">
        <f>VLOOKUP(C977,'SKU Price List'!$A$2:$E$27,3,0)</f>
        <v>960</v>
      </c>
      <c r="H977">
        <f t="shared" si="52"/>
        <v>3840</v>
      </c>
      <c r="I977" s="17">
        <f t="shared" si="53"/>
        <v>192</v>
      </c>
      <c r="J977">
        <v>22</v>
      </c>
      <c r="K977" s="51"/>
    </row>
    <row r="978" spans="1:11" x14ac:dyDescent="0.45">
      <c r="A978" s="2">
        <v>45350</v>
      </c>
      <c r="B978" t="s">
        <v>33</v>
      </c>
      <c r="C978" t="s">
        <v>27</v>
      </c>
      <c r="D978">
        <v>5</v>
      </c>
      <c r="E978" s="17">
        <f>VLOOKUP(C978,'SKU Price List'!$A$2:$E$27,5,FALSE)</f>
        <v>819.83999999999992</v>
      </c>
      <c r="F978" s="17">
        <f t="shared" si="54"/>
        <v>4099.2</v>
      </c>
      <c r="G978">
        <f>VLOOKUP(C978,'SKU Price List'!$A$2:$E$27,3,0)</f>
        <v>780.8</v>
      </c>
      <c r="H978">
        <f t="shared" si="52"/>
        <v>3904</v>
      </c>
      <c r="I978" s="17">
        <f t="shared" si="53"/>
        <v>195.19999999999982</v>
      </c>
      <c r="J978">
        <v>22</v>
      </c>
      <c r="K978" s="51"/>
    </row>
    <row r="979" spans="1:11" x14ac:dyDescent="0.45">
      <c r="A979" s="2">
        <v>45350</v>
      </c>
      <c r="B979" t="s">
        <v>33</v>
      </c>
      <c r="C979" t="s">
        <v>3</v>
      </c>
      <c r="D979">
        <v>5</v>
      </c>
      <c r="E979" s="17">
        <f>VLOOKUP(C979,'SKU Price List'!$A$2:$E$27,5,FALSE)</f>
        <v>311.84999999999997</v>
      </c>
      <c r="F979" s="17">
        <f t="shared" si="54"/>
        <v>1559.2499999999998</v>
      </c>
      <c r="G979">
        <f>VLOOKUP(C979,'SKU Price List'!$A$2:$E$27,3,0)</f>
        <v>297</v>
      </c>
      <c r="H979">
        <f t="shared" si="52"/>
        <v>1485</v>
      </c>
      <c r="I979" s="17">
        <f t="shared" si="53"/>
        <v>74.249999999999773</v>
      </c>
      <c r="J979">
        <v>22</v>
      </c>
      <c r="K979" s="51"/>
    </row>
    <row r="980" spans="1:11" x14ac:dyDescent="0.45">
      <c r="A980" s="2">
        <v>45350</v>
      </c>
      <c r="B980" t="s">
        <v>33</v>
      </c>
      <c r="C980" t="s">
        <v>19</v>
      </c>
      <c r="D980">
        <v>1</v>
      </c>
      <c r="E980" s="17">
        <f>VLOOKUP(C980,'SKU Price List'!$A$2:$E$27,5,FALSE)</f>
        <v>831.6</v>
      </c>
      <c r="F980" s="17">
        <f t="shared" si="54"/>
        <v>831.6</v>
      </c>
      <c r="G980">
        <f>VLOOKUP(C980,'SKU Price List'!$A$2:$E$27,3,0)</f>
        <v>792</v>
      </c>
      <c r="H980">
        <f t="shared" si="52"/>
        <v>792</v>
      </c>
      <c r="I980" s="17">
        <f t="shared" si="53"/>
        <v>39.600000000000023</v>
      </c>
      <c r="J980">
        <v>22</v>
      </c>
      <c r="K980" s="51"/>
    </row>
    <row r="981" spans="1:11" x14ac:dyDescent="0.45">
      <c r="A981" s="2">
        <v>45350</v>
      </c>
      <c r="B981" t="s">
        <v>33</v>
      </c>
      <c r="C981" t="s">
        <v>13</v>
      </c>
      <c r="D981">
        <v>2</v>
      </c>
      <c r="E981" s="17">
        <f>VLOOKUP(C981,'SKU Price List'!$A$2:$E$27,5,FALSE)</f>
        <v>695.52</v>
      </c>
      <c r="F981" s="17">
        <f t="shared" si="54"/>
        <v>1391.04</v>
      </c>
      <c r="G981">
        <f>VLOOKUP(C981,'SKU Price List'!$A$2:$E$27,3,0)</f>
        <v>662.4</v>
      </c>
      <c r="H981">
        <f t="shared" si="52"/>
        <v>1324.8</v>
      </c>
      <c r="I981" s="17">
        <f t="shared" si="53"/>
        <v>66.240000000000009</v>
      </c>
      <c r="J981">
        <v>22</v>
      </c>
      <c r="K981" s="51"/>
    </row>
    <row r="982" spans="1:11" x14ac:dyDescent="0.45">
      <c r="A982" s="2">
        <v>45350</v>
      </c>
      <c r="B982" t="s">
        <v>33</v>
      </c>
      <c r="C982" t="s">
        <v>9</v>
      </c>
      <c r="D982">
        <v>2</v>
      </c>
      <c r="E982" s="17">
        <f>VLOOKUP(C982,'SKU Price List'!$A$2:$E$27,5,FALSE)</f>
        <v>756</v>
      </c>
      <c r="F982" s="17">
        <f t="shared" si="54"/>
        <v>1512</v>
      </c>
      <c r="G982">
        <f>VLOOKUP(C982,'SKU Price List'!$A$2:$E$27,3,0)</f>
        <v>720</v>
      </c>
      <c r="H982">
        <f t="shared" si="52"/>
        <v>1440</v>
      </c>
      <c r="I982" s="17">
        <f t="shared" si="53"/>
        <v>72</v>
      </c>
      <c r="J982">
        <v>22</v>
      </c>
      <c r="K982" s="51"/>
    </row>
    <row r="983" spans="1:11" x14ac:dyDescent="0.45">
      <c r="A983" s="2">
        <v>45350</v>
      </c>
      <c r="B983" t="s">
        <v>37</v>
      </c>
      <c r="C983" t="s">
        <v>9</v>
      </c>
      <c r="D983">
        <v>2</v>
      </c>
      <c r="E983" s="17">
        <f>VLOOKUP(C983,'SKU Price List'!$A$2:$E$27,5,FALSE)</f>
        <v>756</v>
      </c>
      <c r="F983" s="17">
        <f t="shared" si="54"/>
        <v>1512</v>
      </c>
      <c r="G983">
        <f>VLOOKUP(C983,'SKU Price List'!$A$2:$E$27,3,0)</f>
        <v>720</v>
      </c>
      <c r="H983">
        <f t="shared" si="52"/>
        <v>1440</v>
      </c>
      <c r="I983" s="17">
        <f t="shared" si="53"/>
        <v>72</v>
      </c>
      <c r="J983">
        <v>22</v>
      </c>
      <c r="K983" s="51"/>
    </row>
    <row r="984" spans="1:11" x14ac:dyDescent="0.45">
      <c r="A984" s="2">
        <v>45351</v>
      </c>
      <c r="B984" t="s">
        <v>43</v>
      </c>
      <c r="C984" t="s">
        <v>27</v>
      </c>
      <c r="D984">
        <v>15</v>
      </c>
      <c r="E984" s="17">
        <f>VLOOKUP(C984,'SKU Price List'!$A$2:$E$27,5,FALSE)</f>
        <v>819.83999999999992</v>
      </c>
      <c r="F984" s="17">
        <f t="shared" si="54"/>
        <v>12297.599999999999</v>
      </c>
      <c r="G984">
        <f>VLOOKUP(C984,'SKU Price List'!$A$2:$E$27,3,0)</f>
        <v>780.8</v>
      </c>
      <c r="H984">
        <f t="shared" si="52"/>
        <v>11712</v>
      </c>
      <c r="I984" s="17">
        <f t="shared" si="53"/>
        <v>585.59999999999854</v>
      </c>
      <c r="J984">
        <v>22</v>
      </c>
      <c r="K984" s="51"/>
    </row>
    <row r="985" spans="1:11" x14ac:dyDescent="0.45">
      <c r="A985" s="2">
        <v>45351</v>
      </c>
      <c r="B985" t="s">
        <v>43</v>
      </c>
      <c r="C985" t="s">
        <v>24</v>
      </c>
      <c r="D985">
        <v>10</v>
      </c>
      <c r="E985" s="17">
        <f>VLOOKUP(C985,'SKU Price List'!$A$2:$E$27,5,FALSE)</f>
        <v>614.87999999999988</v>
      </c>
      <c r="F985" s="17">
        <f t="shared" si="54"/>
        <v>6148.7999999999993</v>
      </c>
      <c r="G985">
        <f>VLOOKUP(C985,'SKU Price List'!$A$2:$E$27,3,0)</f>
        <v>585.59999999999991</v>
      </c>
      <c r="H985">
        <f t="shared" si="52"/>
        <v>5855.9999999999991</v>
      </c>
      <c r="I985" s="17">
        <f t="shared" si="53"/>
        <v>292.80000000000018</v>
      </c>
      <c r="J985">
        <v>22</v>
      </c>
      <c r="K985" s="51"/>
    </row>
    <row r="986" spans="1:11" x14ac:dyDescent="0.45">
      <c r="A986" s="2">
        <v>45351</v>
      </c>
      <c r="B986" t="s">
        <v>43</v>
      </c>
      <c r="C986" t="s">
        <v>8</v>
      </c>
      <c r="D986">
        <v>4</v>
      </c>
      <c r="E986" s="17">
        <f>VLOOKUP(C986,'SKU Price List'!$A$2:$E$27,5,FALSE)</f>
        <v>567</v>
      </c>
      <c r="F986" s="17">
        <f t="shared" si="54"/>
        <v>2268</v>
      </c>
      <c r="G986">
        <f>VLOOKUP(C986,'SKU Price List'!$A$2:$E$27,3,0)</f>
        <v>540</v>
      </c>
      <c r="H986">
        <f t="shared" si="52"/>
        <v>2160</v>
      </c>
      <c r="I986" s="17">
        <f t="shared" si="53"/>
        <v>108</v>
      </c>
      <c r="J986">
        <v>22</v>
      </c>
      <c r="K986" s="51"/>
    </row>
    <row r="987" spans="1:11" x14ac:dyDescent="0.45">
      <c r="A987" s="2">
        <v>45351</v>
      </c>
      <c r="B987" t="s">
        <v>43</v>
      </c>
      <c r="C987" t="s">
        <v>4</v>
      </c>
      <c r="D987">
        <v>12</v>
      </c>
      <c r="E987" s="17">
        <f>VLOOKUP(C987,'SKU Price List'!$A$2:$E$27,5,FALSE)</f>
        <v>415.79999999999995</v>
      </c>
      <c r="F987" s="17">
        <f t="shared" si="54"/>
        <v>4989.5999999999995</v>
      </c>
      <c r="G987">
        <f>VLOOKUP(C987,'SKU Price List'!$A$2:$E$27,3,0)</f>
        <v>396</v>
      </c>
      <c r="H987">
        <f t="shared" si="52"/>
        <v>4752</v>
      </c>
      <c r="I987" s="17">
        <f t="shared" si="53"/>
        <v>237.59999999999945</v>
      </c>
      <c r="J987">
        <v>22</v>
      </c>
      <c r="K987" s="51"/>
    </row>
    <row r="988" spans="1:11" x14ac:dyDescent="0.45">
      <c r="A988" s="2">
        <v>45351</v>
      </c>
      <c r="B988" t="s">
        <v>43</v>
      </c>
      <c r="C988" t="s">
        <v>7</v>
      </c>
      <c r="D988">
        <v>1</v>
      </c>
      <c r="E988" s="17">
        <f>VLOOKUP(C988,'SKU Price List'!$A$2:$E$27,5,FALSE)</f>
        <v>554.4</v>
      </c>
      <c r="F988" s="17">
        <f t="shared" si="54"/>
        <v>554.4</v>
      </c>
      <c r="G988">
        <f>VLOOKUP(C988,'SKU Price List'!$A$2:$E$27,3,0)</f>
        <v>528</v>
      </c>
      <c r="H988">
        <f t="shared" si="52"/>
        <v>528</v>
      </c>
      <c r="I988" s="17">
        <f t="shared" si="53"/>
        <v>26.399999999999977</v>
      </c>
      <c r="J988">
        <v>22</v>
      </c>
      <c r="K988" s="51"/>
    </row>
    <row r="989" spans="1:11" x14ac:dyDescent="0.45">
      <c r="A989" s="2">
        <v>45351</v>
      </c>
      <c r="B989" t="s">
        <v>56</v>
      </c>
      <c r="C989" t="s">
        <v>17</v>
      </c>
      <c r="D989">
        <v>5</v>
      </c>
      <c r="E989" s="17">
        <f>VLOOKUP(C989,'SKU Price List'!$A$2:$E$27,5,FALSE)</f>
        <v>1236.48</v>
      </c>
      <c r="F989" s="17">
        <f t="shared" si="54"/>
        <v>6182.4</v>
      </c>
      <c r="G989">
        <f>VLOOKUP(C989,'SKU Price List'!$A$2:$E$27,3,0)</f>
        <v>1177.5999999999999</v>
      </c>
      <c r="H989">
        <f t="shared" si="52"/>
        <v>5888</v>
      </c>
      <c r="I989" s="17">
        <f t="shared" si="53"/>
        <v>294.39999999999964</v>
      </c>
      <c r="J989">
        <v>22</v>
      </c>
      <c r="K989" s="51"/>
    </row>
    <row r="990" spans="1:11" x14ac:dyDescent="0.45">
      <c r="A990" s="2">
        <v>45351</v>
      </c>
      <c r="B990" t="s">
        <v>56</v>
      </c>
      <c r="C990" t="s">
        <v>7</v>
      </c>
      <c r="D990">
        <v>10</v>
      </c>
      <c r="E990" s="17">
        <f>VLOOKUP(C990,'SKU Price List'!$A$2:$E$27,5,FALSE)</f>
        <v>554.4</v>
      </c>
      <c r="F990" s="17">
        <f t="shared" si="54"/>
        <v>5544</v>
      </c>
      <c r="G990">
        <f>VLOOKUP(C990,'SKU Price List'!$A$2:$E$27,3,0)</f>
        <v>528</v>
      </c>
      <c r="H990">
        <f t="shared" si="52"/>
        <v>5280</v>
      </c>
      <c r="I990" s="17">
        <f t="shared" si="53"/>
        <v>264</v>
      </c>
      <c r="J990">
        <v>22</v>
      </c>
      <c r="K990" s="51"/>
    </row>
    <row r="991" spans="1:11" x14ac:dyDescent="0.45">
      <c r="A991" s="2">
        <v>45352</v>
      </c>
      <c r="B991" t="s">
        <v>33</v>
      </c>
      <c r="C991" t="s">
        <v>20</v>
      </c>
      <c r="D991">
        <v>2</v>
      </c>
      <c r="E991" s="17">
        <f>VLOOKUP(C991,'SKU Price List'!$A$2:$E$27,5,FALSE)</f>
        <v>1108.8000000000002</v>
      </c>
      <c r="F991" s="17">
        <f t="shared" ref="F991:F1054" si="55">E991*D991</f>
        <v>2217.6000000000004</v>
      </c>
      <c r="G991">
        <f>VLOOKUP(C991,'SKU Price List'!$A$2:$E$27,3,0)</f>
        <v>1056</v>
      </c>
      <c r="H991">
        <f t="shared" si="52"/>
        <v>2112</v>
      </c>
      <c r="I991" s="17">
        <f t="shared" si="53"/>
        <v>105.60000000000036</v>
      </c>
      <c r="J991">
        <v>22</v>
      </c>
      <c r="K991" s="51"/>
    </row>
    <row r="992" spans="1:11" x14ac:dyDescent="0.45">
      <c r="A992" s="2">
        <v>45352</v>
      </c>
      <c r="B992" t="s">
        <v>33</v>
      </c>
      <c r="C992" t="s">
        <v>19</v>
      </c>
      <c r="D992">
        <v>2</v>
      </c>
      <c r="E992" s="17">
        <f>VLOOKUP(C992,'SKU Price List'!$A$2:$E$27,5,FALSE)</f>
        <v>831.6</v>
      </c>
      <c r="F992" s="17">
        <f t="shared" si="55"/>
        <v>1663.2</v>
      </c>
      <c r="G992">
        <f>VLOOKUP(C992,'SKU Price List'!$A$2:$E$27,3,0)</f>
        <v>792</v>
      </c>
      <c r="H992">
        <f t="shared" si="52"/>
        <v>1584</v>
      </c>
      <c r="I992" s="17">
        <f t="shared" si="53"/>
        <v>79.200000000000045</v>
      </c>
      <c r="J992">
        <v>22</v>
      </c>
      <c r="K992" s="51"/>
    </row>
    <row r="993" spans="1:11" x14ac:dyDescent="0.45">
      <c r="A993" s="2">
        <v>45352</v>
      </c>
      <c r="B993" t="s">
        <v>33</v>
      </c>
      <c r="C993" t="s">
        <v>9</v>
      </c>
      <c r="D993">
        <v>3</v>
      </c>
      <c r="E993" s="17">
        <f>VLOOKUP(C993,'SKU Price List'!$A$2:$E$27,5,FALSE)</f>
        <v>756</v>
      </c>
      <c r="F993" s="17">
        <f t="shared" si="55"/>
        <v>2268</v>
      </c>
      <c r="G993">
        <f>VLOOKUP(C993,'SKU Price List'!$A$2:$E$27,3,0)</f>
        <v>720</v>
      </c>
      <c r="H993">
        <f t="shared" si="52"/>
        <v>2160</v>
      </c>
      <c r="I993" s="17">
        <f t="shared" si="53"/>
        <v>108</v>
      </c>
      <c r="J993">
        <v>22</v>
      </c>
      <c r="K993" s="51"/>
    </row>
    <row r="994" spans="1:11" x14ac:dyDescent="0.45">
      <c r="A994" s="2">
        <v>45352</v>
      </c>
      <c r="B994" t="s">
        <v>33</v>
      </c>
      <c r="C994" t="s">
        <v>9</v>
      </c>
      <c r="D994">
        <v>3</v>
      </c>
      <c r="E994" s="17">
        <f>VLOOKUP(C994,'SKU Price List'!$A$2:$E$27,5,FALSE)</f>
        <v>756</v>
      </c>
      <c r="F994" s="17">
        <f t="shared" si="55"/>
        <v>2268</v>
      </c>
      <c r="G994">
        <f>VLOOKUP(C994,'SKU Price List'!$A$2:$E$27,3,0)</f>
        <v>720</v>
      </c>
      <c r="H994">
        <f t="shared" si="52"/>
        <v>2160</v>
      </c>
      <c r="I994" s="17">
        <f t="shared" si="53"/>
        <v>108</v>
      </c>
      <c r="J994">
        <v>22</v>
      </c>
      <c r="K994" s="51"/>
    </row>
    <row r="995" spans="1:11" x14ac:dyDescent="0.45">
      <c r="A995" s="2">
        <v>45352</v>
      </c>
      <c r="B995" t="s">
        <v>33</v>
      </c>
      <c r="C995" t="s">
        <v>8</v>
      </c>
      <c r="D995">
        <v>4</v>
      </c>
      <c r="E995" s="17">
        <f>VLOOKUP(C995,'SKU Price List'!$A$2:$E$27,5,FALSE)</f>
        <v>567</v>
      </c>
      <c r="F995" s="17">
        <f t="shared" si="55"/>
        <v>2268</v>
      </c>
      <c r="G995">
        <f>VLOOKUP(C995,'SKU Price List'!$A$2:$E$27,3,0)</f>
        <v>540</v>
      </c>
      <c r="H995">
        <f t="shared" si="52"/>
        <v>2160</v>
      </c>
      <c r="I995" s="17">
        <f t="shared" si="53"/>
        <v>108</v>
      </c>
      <c r="J995">
        <v>22</v>
      </c>
      <c r="K995" s="51"/>
    </row>
    <row r="996" spans="1:11" x14ac:dyDescent="0.45">
      <c r="A996" s="2">
        <v>45352</v>
      </c>
      <c r="B996" t="s">
        <v>43</v>
      </c>
      <c r="C996" t="s">
        <v>27</v>
      </c>
      <c r="D996">
        <v>20</v>
      </c>
      <c r="E996" s="17">
        <f>VLOOKUP(C996,'SKU Price List'!$A$2:$E$27,5,FALSE)</f>
        <v>819.83999999999992</v>
      </c>
      <c r="F996" s="17">
        <f t="shared" si="55"/>
        <v>16396.8</v>
      </c>
      <c r="G996">
        <f>VLOOKUP(C996,'SKU Price List'!$A$2:$E$27,3,0)</f>
        <v>780.8</v>
      </c>
      <c r="H996">
        <f t="shared" si="52"/>
        <v>15616</v>
      </c>
      <c r="I996" s="17">
        <f t="shared" si="53"/>
        <v>780.79999999999927</v>
      </c>
      <c r="J996">
        <v>22</v>
      </c>
      <c r="K996" s="51"/>
    </row>
    <row r="997" spans="1:11" x14ac:dyDescent="0.45">
      <c r="A997" s="2">
        <v>45352</v>
      </c>
      <c r="B997" t="s">
        <v>53</v>
      </c>
      <c r="C997" t="s">
        <v>17</v>
      </c>
      <c r="D997">
        <v>15</v>
      </c>
      <c r="E997" s="17">
        <f>VLOOKUP(C997,'SKU Price List'!$A$2:$E$27,5,FALSE)</f>
        <v>1236.48</v>
      </c>
      <c r="F997" s="17">
        <f t="shared" si="55"/>
        <v>18547.2</v>
      </c>
      <c r="G997">
        <f>VLOOKUP(C997,'SKU Price List'!$A$2:$E$27,3,0)</f>
        <v>1177.5999999999999</v>
      </c>
      <c r="H997">
        <f t="shared" si="52"/>
        <v>17664</v>
      </c>
      <c r="I997" s="17">
        <f t="shared" si="53"/>
        <v>883.20000000000073</v>
      </c>
      <c r="J997">
        <v>22</v>
      </c>
      <c r="K997" s="51"/>
    </row>
    <row r="998" spans="1:11" x14ac:dyDescent="0.45">
      <c r="A998" s="2">
        <v>45352</v>
      </c>
      <c r="B998" t="s">
        <v>53</v>
      </c>
      <c r="C998" t="s">
        <v>7</v>
      </c>
      <c r="D998">
        <v>5</v>
      </c>
      <c r="E998" s="17">
        <f>VLOOKUP(C998,'SKU Price List'!$A$2:$E$27,5,FALSE)</f>
        <v>554.4</v>
      </c>
      <c r="F998" s="17">
        <f t="shared" si="55"/>
        <v>2772</v>
      </c>
      <c r="G998">
        <f>VLOOKUP(C998,'SKU Price List'!$A$2:$E$27,3,0)</f>
        <v>528</v>
      </c>
      <c r="H998">
        <f t="shared" si="52"/>
        <v>2640</v>
      </c>
      <c r="I998" s="17">
        <f t="shared" si="53"/>
        <v>132</v>
      </c>
      <c r="J998">
        <v>22</v>
      </c>
      <c r="K998" s="51"/>
    </row>
    <row r="999" spans="1:11" x14ac:dyDescent="0.45">
      <c r="A999" s="2">
        <v>45353</v>
      </c>
      <c r="B999" t="s">
        <v>33</v>
      </c>
      <c r="C999" t="s">
        <v>24</v>
      </c>
      <c r="D999">
        <v>5</v>
      </c>
      <c r="E999" s="17">
        <f>VLOOKUP(C999,'SKU Price List'!$A$2:$E$27,5,FALSE)</f>
        <v>614.87999999999988</v>
      </c>
      <c r="F999" s="17">
        <f t="shared" si="55"/>
        <v>3074.3999999999996</v>
      </c>
      <c r="G999">
        <f>VLOOKUP(C999,'SKU Price List'!$A$2:$E$27,3,0)</f>
        <v>585.59999999999991</v>
      </c>
      <c r="H999">
        <f t="shared" si="52"/>
        <v>2927.9999999999995</v>
      </c>
      <c r="I999" s="17">
        <f t="shared" si="53"/>
        <v>146.40000000000009</v>
      </c>
      <c r="J999">
        <v>22</v>
      </c>
      <c r="K999" s="51"/>
    </row>
    <row r="1000" spans="1:11" x14ac:dyDescent="0.45">
      <c r="A1000" s="2">
        <v>45353</v>
      </c>
      <c r="B1000" t="s">
        <v>33</v>
      </c>
      <c r="C1000" t="s">
        <v>12</v>
      </c>
      <c r="D1000">
        <v>4</v>
      </c>
      <c r="E1000" s="17">
        <f>VLOOKUP(C1000,'SKU Price List'!$A$2:$E$27,5,FALSE)</f>
        <v>1008</v>
      </c>
      <c r="F1000" s="17">
        <f t="shared" si="55"/>
        <v>4032</v>
      </c>
      <c r="G1000">
        <f>VLOOKUP(C1000,'SKU Price List'!$A$2:$E$27,3,0)</f>
        <v>960</v>
      </c>
      <c r="H1000">
        <f t="shared" si="52"/>
        <v>3840</v>
      </c>
      <c r="I1000" s="17">
        <f t="shared" si="53"/>
        <v>192</v>
      </c>
      <c r="J1000">
        <v>22</v>
      </c>
      <c r="K1000" s="51"/>
    </row>
    <row r="1001" spans="1:11" x14ac:dyDescent="0.45">
      <c r="A1001" s="2">
        <v>45353</v>
      </c>
      <c r="B1001" t="s">
        <v>33</v>
      </c>
      <c r="C1001" t="s">
        <v>14</v>
      </c>
      <c r="D1001">
        <v>1</v>
      </c>
      <c r="E1001" s="17">
        <f>VLOOKUP(C1001,'SKU Price List'!$A$2:$E$27,5,FALSE)</f>
        <v>927.36</v>
      </c>
      <c r="F1001" s="17">
        <f t="shared" si="55"/>
        <v>927.36</v>
      </c>
      <c r="G1001">
        <f>VLOOKUP(C1001,'SKU Price List'!$A$2:$E$27,3,0)</f>
        <v>883.19999999999993</v>
      </c>
      <c r="H1001">
        <f t="shared" si="52"/>
        <v>883.19999999999993</v>
      </c>
      <c r="I1001" s="17">
        <f t="shared" si="53"/>
        <v>44.160000000000082</v>
      </c>
      <c r="J1001">
        <v>22</v>
      </c>
      <c r="K1001" s="51"/>
    </row>
    <row r="1002" spans="1:11" x14ac:dyDescent="0.45">
      <c r="A1002" s="2">
        <v>45353</v>
      </c>
      <c r="B1002" t="s">
        <v>33</v>
      </c>
      <c r="C1002" t="s">
        <v>13</v>
      </c>
      <c r="D1002">
        <v>5</v>
      </c>
      <c r="E1002" s="17">
        <f>VLOOKUP(C1002,'SKU Price List'!$A$2:$E$27,5,FALSE)</f>
        <v>695.52</v>
      </c>
      <c r="F1002" s="17">
        <f t="shared" si="55"/>
        <v>3477.6</v>
      </c>
      <c r="G1002">
        <f>VLOOKUP(C1002,'SKU Price List'!$A$2:$E$27,3,0)</f>
        <v>662.4</v>
      </c>
      <c r="H1002">
        <f t="shared" si="52"/>
        <v>3312</v>
      </c>
      <c r="I1002" s="17">
        <f t="shared" si="53"/>
        <v>165.59999999999991</v>
      </c>
      <c r="J1002">
        <v>22</v>
      </c>
      <c r="K1002" s="51"/>
    </row>
    <row r="1003" spans="1:11" x14ac:dyDescent="0.45">
      <c r="A1003" s="2">
        <v>45353</v>
      </c>
      <c r="B1003" t="s">
        <v>33</v>
      </c>
      <c r="C1003" t="s">
        <v>23</v>
      </c>
      <c r="D1003">
        <v>2</v>
      </c>
      <c r="E1003" s="17">
        <f>VLOOKUP(C1003,'SKU Price List'!$A$2:$E$27,5,FALSE)</f>
        <v>461.15999999999997</v>
      </c>
      <c r="F1003" s="17">
        <f t="shared" si="55"/>
        <v>922.31999999999994</v>
      </c>
      <c r="G1003">
        <f>VLOOKUP(C1003,'SKU Price List'!$A$2:$E$27,3,0)</f>
        <v>439.2</v>
      </c>
      <c r="H1003">
        <f t="shared" si="52"/>
        <v>878.4</v>
      </c>
      <c r="I1003" s="17">
        <f t="shared" si="53"/>
        <v>43.919999999999959</v>
      </c>
      <c r="J1003">
        <v>22</v>
      </c>
      <c r="K1003" s="51"/>
    </row>
    <row r="1004" spans="1:11" x14ac:dyDescent="0.45">
      <c r="A1004" s="2">
        <v>45353</v>
      </c>
      <c r="B1004" t="s">
        <v>52</v>
      </c>
      <c r="C1004" t="s">
        <v>21</v>
      </c>
      <c r="D1004">
        <v>2</v>
      </c>
      <c r="E1004" s="17">
        <f>VLOOKUP(C1004,'SKU Price List'!$A$2:$E$27,5,FALSE)</f>
        <v>970.2</v>
      </c>
      <c r="F1004" s="17">
        <f t="shared" si="55"/>
        <v>1940.4</v>
      </c>
      <c r="G1004">
        <f>VLOOKUP(C1004,'SKU Price List'!$A$2:$E$27,3,0)</f>
        <v>924</v>
      </c>
      <c r="H1004">
        <f t="shared" si="52"/>
        <v>1848</v>
      </c>
      <c r="I1004" s="17">
        <f t="shared" si="53"/>
        <v>92.400000000000091</v>
      </c>
      <c r="J1004">
        <v>22</v>
      </c>
      <c r="K1004" s="51"/>
    </row>
    <row r="1005" spans="1:11" x14ac:dyDescent="0.45">
      <c r="A1005" s="2">
        <v>45353</v>
      </c>
      <c r="B1005" t="s">
        <v>52</v>
      </c>
      <c r="C1005" t="s">
        <v>10</v>
      </c>
      <c r="D1005">
        <v>2</v>
      </c>
      <c r="E1005" s="17">
        <f>VLOOKUP(C1005,'SKU Price List'!$A$2:$E$27,5,FALSE)</f>
        <v>661.5</v>
      </c>
      <c r="F1005" s="17">
        <f t="shared" si="55"/>
        <v>1323</v>
      </c>
      <c r="G1005">
        <f>VLOOKUP(C1005,'SKU Price List'!$A$2:$E$27,3,0)</f>
        <v>630</v>
      </c>
      <c r="H1005">
        <f t="shared" si="52"/>
        <v>1260</v>
      </c>
      <c r="I1005" s="17">
        <f t="shared" si="53"/>
        <v>63</v>
      </c>
      <c r="J1005">
        <v>22</v>
      </c>
      <c r="K1005" s="51"/>
    </row>
    <row r="1006" spans="1:11" x14ac:dyDescent="0.45">
      <c r="A1006" s="2">
        <v>45353</v>
      </c>
      <c r="B1006" t="s">
        <v>52</v>
      </c>
      <c r="C1006" t="s">
        <v>23</v>
      </c>
      <c r="D1006">
        <v>3</v>
      </c>
      <c r="E1006" s="17">
        <f>VLOOKUP(C1006,'SKU Price List'!$A$2:$E$27,5,FALSE)</f>
        <v>461.15999999999997</v>
      </c>
      <c r="F1006" s="17">
        <f t="shared" si="55"/>
        <v>1383.48</v>
      </c>
      <c r="G1006">
        <f>VLOOKUP(C1006,'SKU Price List'!$A$2:$E$27,3,0)</f>
        <v>439.2</v>
      </c>
      <c r="H1006">
        <f t="shared" si="52"/>
        <v>1317.6</v>
      </c>
      <c r="I1006" s="17">
        <f t="shared" si="53"/>
        <v>65.880000000000109</v>
      </c>
      <c r="J1006">
        <v>22</v>
      </c>
      <c r="K1006" s="51"/>
    </row>
    <row r="1007" spans="1:11" x14ac:dyDescent="0.45">
      <c r="A1007" s="2">
        <v>45353</v>
      </c>
      <c r="B1007" t="s">
        <v>52</v>
      </c>
      <c r="C1007" t="s">
        <v>3</v>
      </c>
      <c r="D1007">
        <v>4</v>
      </c>
      <c r="E1007" s="17">
        <f>VLOOKUP(C1007,'SKU Price List'!$A$2:$E$27,5,FALSE)</f>
        <v>311.84999999999997</v>
      </c>
      <c r="F1007" s="17">
        <f t="shared" si="55"/>
        <v>1247.3999999999999</v>
      </c>
      <c r="G1007">
        <f>VLOOKUP(C1007,'SKU Price List'!$A$2:$E$27,3,0)</f>
        <v>297</v>
      </c>
      <c r="H1007">
        <f t="shared" si="52"/>
        <v>1188</v>
      </c>
      <c r="I1007" s="17">
        <f t="shared" si="53"/>
        <v>59.399999999999864</v>
      </c>
      <c r="J1007">
        <v>22</v>
      </c>
      <c r="K1007" s="51"/>
    </row>
    <row r="1008" spans="1:11" x14ac:dyDescent="0.45">
      <c r="A1008" s="2">
        <v>45353</v>
      </c>
      <c r="B1008" t="s">
        <v>52</v>
      </c>
      <c r="C1008" t="s">
        <v>9</v>
      </c>
      <c r="D1008">
        <v>1</v>
      </c>
      <c r="E1008" s="17">
        <f>VLOOKUP(C1008,'SKU Price List'!$A$2:$E$27,5,FALSE)</f>
        <v>756</v>
      </c>
      <c r="F1008" s="17">
        <f t="shared" si="55"/>
        <v>756</v>
      </c>
      <c r="G1008">
        <f>VLOOKUP(C1008,'SKU Price List'!$A$2:$E$27,3,0)</f>
        <v>720</v>
      </c>
      <c r="H1008">
        <f t="shared" si="52"/>
        <v>720</v>
      </c>
      <c r="I1008" s="17">
        <f t="shared" si="53"/>
        <v>36</v>
      </c>
      <c r="J1008">
        <v>22</v>
      </c>
      <c r="K1008" s="51"/>
    </row>
    <row r="1009" spans="1:11" x14ac:dyDescent="0.45">
      <c r="A1009" s="2">
        <v>45353</v>
      </c>
      <c r="B1009" t="s">
        <v>52</v>
      </c>
      <c r="C1009" t="s">
        <v>8</v>
      </c>
      <c r="D1009">
        <v>2</v>
      </c>
      <c r="E1009" s="17">
        <f>VLOOKUP(C1009,'SKU Price List'!$A$2:$E$27,5,FALSE)</f>
        <v>567</v>
      </c>
      <c r="F1009" s="17">
        <f t="shared" si="55"/>
        <v>1134</v>
      </c>
      <c r="G1009">
        <f>VLOOKUP(C1009,'SKU Price List'!$A$2:$E$27,3,0)</f>
        <v>540</v>
      </c>
      <c r="H1009">
        <f t="shared" si="52"/>
        <v>1080</v>
      </c>
      <c r="I1009" s="17">
        <f t="shared" si="53"/>
        <v>54</v>
      </c>
      <c r="J1009">
        <v>22</v>
      </c>
      <c r="K1009" s="51"/>
    </row>
    <row r="1010" spans="1:11" x14ac:dyDescent="0.45">
      <c r="A1010" s="2">
        <v>45354</v>
      </c>
      <c r="B1010" t="s">
        <v>72</v>
      </c>
      <c r="C1010" t="s">
        <v>7</v>
      </c>
      <c r="D1010">
        <v>150</v>
      </c>
      <c r="E1010" s="17">
        <f>VLOOKUP(C1010,'SKU Price List'!$A$2:$E$27,5,FALSE)</f>
        <v>554.4</v>
      </c>
      <c r="F1010" s="17">
        <f t="shared" si="55"/>
        <v>83160</v>
      </c>
      <c r="G1010">
        <f>VLOOKUP(C1010,'SKU Price List'!$A$2:$E$27,3,0)</f>
        <v>528</v>
      </c>
      <c r="H1010">
        <f t="shared" si="52"/>
        <v>79200</v>
      </c>
      <c r="I1010" s="17">
        <f t="shared" si="53"/>
        <v>3960</v>
      </c>
      <c r="J1010">
        <v>22</v>
      </c>
      <c r="K1010" s="51"/>
    </row>
    <row r="1011" spans="1:11" x14ac:dyDescent="0.45">
      <c r="A1011" s="2">
        <v>45354</v>
      </c>
      <c r="B1011" t="s">
        <v>72</v>
      </c>
      <c r="C1011" t="s">
        <v>4</v>
      </c>
      <c r="D1011">
        <v>30</v>
      </c>
      <c r="E1011" s="17">
        <f>VLOOKUP(C1011,'SKU Price List'!$A$2:$E$27,5,FALSE)</f>
        <v>415.79999999999995</v>
      </c>
      <c r="F1011" s="17">
        <f t="shared" si="55"/>
        <v>12473.999999999998</v>
      </c>
      <c r="G1011">
        <f>VLOOKUP(C1011,'SKU Price List'!$A$2:$E$27,3,0)</f>
        <v>396</v>
      </c>
      <c r="H1011">
        <f t="shared" si="52"/>
        <v>11880</v>
      </c>
      <c r="I1011" s="17">
        <f t="shared" si="53"/>
        <v>593.99999999999818</v>
      </c>
      <c r="J1011">
        <v>22</v>
      </c>
      <c r="K1011" s="51"/>
    </row>
    <row r="1012" spans="1:11" x14ac:dyDescent="0.45">
      <c r="A1012" s="2">
        <v>45354</v>
      </c>
      <c r="B1012" t="s">
        <v>72</v>
      </c>
      <c r="C1012" t="s">
        <v>3</v>
      </c>
      <c r="D1012">
        <v>30</v>
      </c>
      <c r="E1012" s="17">
        <f>VLOOKUP(C1012,'SKU Price List'!$A$2:$E$27,5,FALSE)</f>
        <v>311.84999999999997</v>
      </c>
      <c r="F1012" s="17">
        <f t="shared" si="55"/>
        <v>9355.4999999999982</v>
      </c>
      <c r="G1012">
        <f>VLOOKUP(C1012,'SKU Price List'!$A$2:$E$27,3,0)</f>
        <v>297</v>
      </c>
      <c r="H1012">
        <f t="shared" si="52"/>
        <v>8910</v>
      </c>
      <c r="I1012" s="17">
        <f t="shared" si="53"/>
        <v>445.49999999999818</v>
      </c>
      <c r="J1012">
        <v>22</v>
      </c>
      <c r="K1012" s="51"/>
    </row>
    <row r="1013" spans="1:11" x14ac:dyDescent="0.45">
      <c r="A1013" s="2">
        <v>45354</v>
      </c>
      <c r="B1013" t="s">
        <v>72</v>
      </c>
      <c r="C1013" t="s">
        <v>24</v>
      </c>
      <c r="D1013">
        <v>20</v>
      </c>
      <c r="E1013" s="17">
        <f>VLOOKUP(C1013,'SKU Price List'!$A$2:$E$27,5,FALSE)</f>
        <v>614.87999999999988</v>
      </c>
      <c r="F1013" s="17">
        <f t="shared" si="55"/>
        <v>12297.599999999999</v>
      </c>
      <c r="G1013">
        <f>VLOOKUP(C1013,'SKU Price List'!$A$2:$E$27,3,0)</f>
        <v>585.59999999999991</v>
      </c>
      <c r="H1013">
        <f t="shared" si="52"/>
        <v>11711.999999999998</v>
      </c>
      <c r="I1013" s="17">
        <f t="shared" si="53"/>
        <v>585.60000000000036</v>
      </c>
      <c r="J1013">
        <v>22</v>
      </c>
      <c r="K1013" s="51"/>
    </row>
    <row r="1014" spans="1:11" x14ac:dyDescent="0.45">
      <c r="A1014" s="2">
        <v>45354</v>
      </c>
      <c r="B1014" t="s">
        <v>72</v>
      </c>
      <c r="C1014" t="s">
        <v>10</v>
      </c>
      <c r="D1014">
        <v>10</v>
      </c>
      <c r="E1014" s="17">
        <f>VLOOKUP(C1014,'SKU Price List'!$A$2:$E$27,5,FALSE)</f>
        <v>661.5</v>
      </c>
      <c r="F1014" s="17">
        <f t="shared" si="55"/>
        <v>6615</v>
      </c>
      <c r="G1014">
        <f>VLOOKUP(C1014,'SKU Price List'!$A$2:$E$27,3,0)</f>
        <v>630</v>
      </c>
      <c r="H1014">
        <f t="shared" si="52"/>
        <v>6300</v>
      </c>
      <c r="I1014" s="17">
        <f t="shared" si="53"/>
        <v>315</v>
      </c>
      <c r="J1014">
        <v>22</v>
      </c>
      <c r="K1014" s="51"/>
    </row>
    <row r="1015" spans="1:11" x14ac:dyDescent="0.45">
      <c r="A1015" s="2">
        <v>45354</v>
      </c>
      <c r="B1015" t="s">
        <v>72</v>
      </c>
      <c r="C1015" t="s">
        <v>9</v>
      </c>
      <c r="D1015">
        <v>10</v>
      </c>
      <c r="E1015" s="17">
        <f>VLOOKUP(C1015,'SKU Price List'!$A$2:$E$27,5,FALSE)</f>
        <v>756</v>
      </c>
      <c r="F1015" s="17">
        <f t="shared" si="55"/>
        <v>7560</v>
      </c>
      <c r="G1015">
        <f>VLOOKUP(C1015,'SKU Price List'!$A$2:$E$27,3,0)</f>
        <v>720</v>
      </c>
      <c r="H1015">
        <f t="shared" si="52"/>
        <v>7200</v>
      </c>
      <c r="I1015" s="17">
        <f t="shared" si="53"/>
        <v>360</v>
      </c>
      <c r="J1015">
        <v>22</v>
      </c>
      <c r="K1015" s="51"/>
    </row>
    <row r="1016" spans="1:11" x14ac:dyDescent="0.45">
      <c r="A1016" s="2">
        <v>45354</v>
      </c>
      <c r="B1016" t="s">
        <v>72</v>
      </c>
      <c r="C1016" t="s">
        <v>20</v>
      </c>
      <c r="D1016">
        <v>10</v>
      </c>
      <c r="E1016" s="17">
        <f>VLOOKUP(C1016,'SKU Price List'!$A$2:$E$27,5,FALSE)</f>
        <v>1108.8000000000002</v>
      </c>
      <c r="F1016" s="17">
        <f t="shared" si="55"/>
        <v>11088.000000000002</v>
      </c>
      <c r="G1016">
        <f>VLOOKUP(C1016,'SKU Price List'!$A$2:$E$27,3,0)</f>
        <v>1056</v>
      </c>
      <c r="H1016">
        <f t="shared" si="52"/>
        <v>10560</v>
      </c>
      <c r="I1016" s="17">
        <f t="shared" si="53"/>
        <v>528.00000000000182</v>
      </c>
      <c r="J1016">
        <v>22</v>
      </c>
      <c r="K1016" s="51"/>
    </row>
    <row r="1017" spans="1:11" x14ac:dyDescent="0.45">
      <c r="A1017" s="2">
        <v>45355</v>
      </c>
      <c r="B1017" t="s">
        <v>48</v>
      </c>
      <c r="C1017" t="s">
        <v>18</v>
      </c>
      <c r="D1017">
        <v>15</v>
      </c>
      <c r="E1017" s="17">
        <f>VLOOKUP(C1017,'SKU Price List'!$A$2:$E$27,5,FALSE)</f>
        <v>1478.4</v>
      </c>
      <c r="F1017" s="17">
        <f t="shared" si="55"/>
        <v>22176</v>
      </c>
      <c r="G1017">
        <f>VLOOKUP(C1017,'SKU Price List'!$A$2:$E$27,3,0)</f>
        <v>1408</v>
      </c>
      <c r="H1017">
        <f t="shared" si="52"/>
        <v>21120</v>
      </c>
      <c r="I1017" s="17">
        <f t="shared" si="53"/>
        <v>1056</v>
      </c>
      <c r="J1017">
        <v>23</v>
      </c>
      <c r="K1017" s="51"/>
    </row>
    <row r="1018" spans="1:11" x14ac:dyDescent="0.45">
      <c r="A1018" s="2">
        <v>45355</v>
      </c>
      <c r="B1018" t="s">
        <v>48</v>
      </c>
      <c r="C1018" t="s">
        <v>20</v>
      </c>
      <c r="D1018">
        <v>35</v>
      </c>
      <c r="E1018" s="17">
        <f>VLOOKUP(C1018,'SKU Price List'!$A$2:$E$27,5,FALSE)</f>
        <v>1108.8000000000002</v>
      </c>
      <c r="F1018" s="17">
        <f t="shared" si="55"/>
        <v>38808.000000000007</v>
      </c>
      <c r="G1018">
        <f>VLOOKUP(C1018,'SKU Price List'!$A$2:$E$27,3,0)</f>
        <v>1056</v>
      </c>
      <c r="H1018">
        <f t="shared" si="52"/>
        <v>36960</v>
      </c>
      <c r="I1018" s="17">
        <f t="shared" si="53"/>
        <v>1848.0000000000073</v>
      </c>
      <c r="J1018">
        <v>23</v>
      </c>
      <c r="K1018" s="51"/>
    </row>
    <row r="1019" spans="1:11" x14ac:dyDescent="0.45">
      <c r="A1019" s="2">
        <v>45355</v>
      </c>
      <c r="B1019" t="s">
        <v>48</v>
      </c>
      <c r="C1019" t="s">
        <v>19</v>
      </c>
      <c r="D1019">
        <v>9</v>
      </c>
      <c r="E1019" s="17">
        <f>VLOOKUP(C1019,'SKU Price List'!$A$2:$E$27,5,FALSE)</f>
        <v>831.6</v>
      </c>
      <c r="F1019" s="17">
        <f t="shared" si="55"/>
        <v>7484.4000000000005</v>
      </c>
      <c r="G1019">
        <f>VLOOKUP(C1019,'SKU Price List'!$A$2:$E$27,3,0)</f>
        <v>792</v>
      </c>
      <c r="H1019">
        <f t="shared" si="52"/>
        <v>7128</v>
      </c>
      <c r="I1019" s="17">
        <f t="shared" si="53"/>
        <v>356.40000000000055</v>
      </c>
      <c r="J1019">
        <v>23</v>
      </c>
      <c r="K1019" s="51"/>
    </row>
    <row r="1020" spans="1:11" x14ac:dyDescent="0.45">
      <c r="A1020" s="2">
        <v>45355</v>
      </c>
      <c r="B1020" t="s">
        <v>48</v>
      </c>
      <c r="C1020" t="s">
        <v>8</v>
      </c>
      <c r="D1020">
        <v>20</v>
      </c>
      <c r="E1020" s="17">
        <f>VLOOKUP(C1020,'SKU Price List'!$A$2:$E$27,5,FALSE)</f>
        <v>567</v>
      </c>
      <c r="F1020" s="17">
        <f t="shared" si="55"/>
        <v>11340</v>
      </c>
      <c r="G1020">
        <f>VLOOKUP(C1020,'SKU Price List'!$A$2:$E$27,3,0)</f>
        <v>540</v>
      </c>
      <c r="H1020">
        <f t="shared" si="52"/>
        <v>10800</v>
      </c>
      <c r="I1020" s="17">
        <f t="shared" si="53"/>
        <v>540</v>
      </c>
      <c r="J1020">
        <v>23</v>
      </c>
      <c r="K1020" s="51"/>
    </row>
    <row r="1021" spans="1:11" x14ac:dyDescent="0.45">
      <c r="A1021" s="2">
        <v>45355</v>
      </c>
      <c r="B1021" t="s">
        <v>48</v>
      </c>
      <c r="C1021" t="s">
        <v>23</v>
      </c>
      <c r="D1021">
        <v>10</v>
      </c>
      <c r="E1021" s="17">
        <f>VLOOKUP(C1021,'SKU Price List'!$A$2:$E$27,5,FALSE)</f>
        <v>461.15999999999997</v>
      </c>
      <c r="F1021" s="17">
        <f t="shared" si="55"/>
        <v>4611.5999999999995</v>
      </c>
      <c r="G1021">
        <f>VLOOKUP(C1021,'SKU Price List'!$A$2:$E$27,3,0)</f>
        <v>439.2</v>
      </c>
      <c r="H1021">
        <f t="shared" si="52"/>
        <v>4392</v>
      </c>
      <c r="I1021" s="17">
        <f t="shared" si="53"/>
        <v>219.59999999999945</v>
      </c>
      <c r="J1021">
        <v>23</v>
      </c>
      <c r="K1021" s="51"/>
    </row>
    <row r="1022" spans="1:11" x14ac:dyDescent="0.45">
      <c r="A1022" s="2">
        <v>45355</v>
      </c>
      <c r="B1022" t="s">
        <v>48</v>
      </c>
      <c r="C1022" t="s">
        <v>7</v>
      </c>
      <c r="D1022">
        <v>5</v>
      </c>
      <c r="E1022" s="17">
        <f>VLOOKUP(C1022,'SKU Price List'!$A$2:$E$27,5,FALSE)</f>
        <v>554.4</v>
      </c>
      <c r="F1022" s="17">
        <f t="shared" si="55"/>
        <v>2772</v>
      </c>
      <c r="G1022">
        <f>VLOOKUP(C1022,'SKU Price List'!$A$2:$E$27,3,0)</f>
        <v>528</v>
      </c>
      <c r="H1022">
        <f t="shared" si="52"/>
        <v>2640</v>
      </c>
      <c r="I1022" s="17">
        <f t="shared" si="53"/>
        <v>132</v>
      </c>
      <c r="J1022">
        <v>23</v>
      </c>
      <c r="K1022" s="51"/>
    </row>
    <row r="1023" spans="1:11" x14ac:dyDescent="0.45">
      <c r="A1023" s="2">
        <v>45355</v>
      </c>
      <c r="B1023" t="s">
        <v>48</v>
      </c>
      <c r="C1023" t="s">
        <v>5</v>
      </c>
      <c r="D1023">
        <v>10</v>
      </c>
      <c r="E1023" s="17">
        <f>VLOOKUP(C1023,'SKU Price List'!$A$2:$E$27,5,FALSE)</f>
        <v>363.82499999999999</v>
      </c>
      <c r="F1023" s="17">
        <f t="shared" si="55"/>
        <v>3638.25</v>
      </c>
      <c r="G1023">
        <f>VLOOKUP(C1023,'SKU Price List'!$A$2:$E$27,3,0)</f>
        <v>346.5</v>
      </c>
      <c r="H1023">
        <f t="shared" si="52"/>
        <v>3465</v>
      </c>
      <c r="I1023" s="17">
        <f t="shared" si="53"/>
        <v>173.25</v>
      </c>
      <c r="J1023">
        <v>23</v>
      </c>
      <c r="K1023" s="51"/>
    </row>
    <row r="1024" spans="1:11" x14ac:dyDescent="0.45">
      <c r="A1024" s="2">
        <v>45355</v>
      </c>
      <c r="B1024" t="s">
        <v>48</v>
      </c>
      <c r="C1024" t="s">
        <v>4</v>
      </c>
      <c r="D1024">
        <v>5</v>
      </c>
      <c r="E1024" s="17">
        <f>VLOOKUP(C1024,'SKU Price List'!$A$2:$E$27,5,FALSE)</f>
        <v>415.79999999999995</v>
      </c>
      <c r="F1024" s="17">
        <f t="shared" si="55"/>
        <v>2079</v>
      </c>
      <c r="G1024">
        <f>VLOOKUP(C1024,'SKU Price List'!$A$2:$E$27,3,0)</f>
        <v>396</v>
      </c>
      <c r="H1024">
        <f t="shared" si="52"/>
        <v>1980</v>
      </c>
      <c r="I1024" s="17">
        <f t="shared" si="53"/>
        <v>99</v>
      </c>
      <c r="J1024">
        <v>23</v>
      </c>
      <c r="K1024" s="51"/>
    </row>
    <row r="1025" spans="1:11" x14ac:dyDescent="0.45">
      <c r="A1025" s="2">
        <v>45355</v>
      </c>
      <c r="B1025" t="s">
        <v>48</v>
      </c>
      <c r="C1025" t="s">
        <v>3</v>
      </c>
      <c r="D1025">
        <v>5</v>
      </c>
      <c r="E1025" s="17">
        <f>VLOOKUP(C1025,'SKU Price List'!$A$2:$E$27,5,FALSE)</f>
        <v>311.84999999999997</v>
      </c>
      <c r="F1025" s="17">
        <f t="shared" si="55"/>
        <v>1559.2499999999998</v>
      </c>
      <c r="G1025">
        <f>VLOOKUP(C1025,'SKU Price List'!$A$2:$E$27,3,0)</f>
        <v>297</v>
      </c>
      <c r="H1025">
        <f t="shared" si="52"/>
        <v>1485</v>
      </c>
      <c r="I1025" s="17">
        <f t="shared" si="53"/>
        <v>74.249999999999773</v>
      </c>
      <c r="J1025">
        <v>23</v>
      </c>
      <c r="K1025" s="51"/>
    </row>
    <row r="1026" spans="1:11" x14ac:dyDescent="0.45">
      <c r="A1026" s="2">
        <v>45355</v>
      </c>
      <c r="B1026" t="s">
        <v>53</v>
      </c>
      <c r="C1026" t="s">
        <v>17</v>
      </c>
      <c r="D1026">
        <v>5</v>
      </c>
      <c r="E1026" s="17">
        <f>VLOOKUP(C1026,'SKU Price List'!$A$2:$E$27,5,FALSE)</f>
        <v>1236.48</v>
      </c>
      <c r="F1026" s="17">
        <f t="shared" si="55"/>
        <v>6182.4</v>
      </c>
      <c r="G1026">
        <f>VLOOKUP(C1026,'SKU Price List'!$A$2:$E$27,3,0)</f>
        <v>1177.5999999999999</v>
      </c>
      <c r="H1026">
        <f t="shared" ref="H1026:H1089" si="56">G1026*D1026</f>
        <v>5888</v>
      </c>
      <c r="I1026" s="17">
        <f t="shared" ref="I1026:I1089" si="57">F1026-H1026</f>
        <v>294.39999999999964</v>
      </c>
      <c r="J1026">
        <v>23</v>
      </c>
      <c r="K1026" s="51"/>
    </row>
    <row r="1027" spans="1:11" x14ac:dyDescent="0.45">
      <c r="A1027" s="2">
        <v>45355</v>
      </c>
      <c r="B1027" t="s">
        <v>53</v>
      </c>
      <c r="C1027" t="s">
        <v>7</v>
      </c>
      <c r="D1027">
        <v>5</v>
      </c>
      <c r="E1027" s="17">
        <f>VLOOKUP(C1027,'SKU Price List'!$A$2:$E$27,5,FALSE)</f>
        <v>554.4</v>
      </c>
      <c r="F1027" s="17">
        <f t="shared" si="55"/>
        <v>2772</v>
      </c>
      <c r="G1027">
        <f>VLOOKUP(C1027,'SKU Price List'!$A$2:$E$27,3,0)</f>
        <v>528</v>
      </c>
      <c r="H1027">
        <f t="shared" si="56"/>
        <v>2640</v>
      </c>
      <c r="I1027" s="17">
        <f t="shared" si="57"/>
        <v>132</v>
      </c>
      <c r="J1027">
        <v>23</v>
      </c>
      <c r="K1027" s="51"/>
    </row>
    <row r="1028" spans="1:11" x14ac:dyDescent="0.45">
      <c r="A1028" s="2">
        <v>45356</v>
      </c>
      <c r="B1028" t="s">
        <v>47</v>
      </c>
      <c r="C1028" t="s">
        <v>23</v>
      </c>
      <c r="D1028">
        <v>9</v>
      </c>
      <c r="E1028" s="17">
        <f>VLOOKUP(C1028,'SKU Price List'!$A$2:$E$27,5,FALSE)</f>
        <v>461.15999999999997</v>
      </c>
      <c r="F1028" s="17">
        <f t="shared" si="55"/>
        <v>4150.4399999999996</v>
      </c>
      <c r="G1028">
        <f>VLOOKUP(C1028,'SKU Price List'!$A$2:$E$27,3,0)</f>
        <v>439.2</v>
      </c>
      <c r="H1028">
        <f t="shared" si="56"/>
        <v>3952.7999999999997</v>
      </c>
      <c r="I1028" s="17">
        <f t="shared" si="57"/>
        <v>197.63999999999987</v>
      </c>
      <c r="J1028">
        <v>23</v>
      </c>
      <c r="K1028" s="51"/>
    </row>
    <row r="1029" spans="1:11" x14ac:dyDescent="0.45">
      <c r="A1029" s="2">
        <v>45356</v>
      </c>
      <c r="B1029" t="s">
        <v>47</v>
      </c>
      <c r="C1029" t="s">
        <v>7</v>
      </c>
      <c r="D1029">
        <v>5</v>
      </c>
      <c r="E1029" s="17">
        <f>VLOOKUP(C1029,'SKU Price List'!$A$2:$E$27,5,FALSE)</f>
        <v>554.4</v>
      </c>
      <c r="F1029" s="17">
        <f t="shared" si="55"/>
        <v>2772</v>
      </c>
      <c r="G1029">
        <f>VLOOKUP(C1029,'SKU Price List'!$A$2:$E$27,3,0)</f>
        <v>528</v>
      </c>
      <c r="H1029">
        <f t="shared" si="56"/>
        <v>2640</v>
      </c>
      <c r="I1029" s="17">
        <f t="shared" si="57"/>
        <v>132</v>
      </c>
      <c r="J1029">
        <v>23</v>
      </c>
      <c r="K1029" s="51"/>
    </row>
    <row r="1030" spans="1:11" x14ac:dyDescent="0.45">
      <c r="A1030" s="2">
        <v>45356</v>
      </c>
      <c r="B1030" t="s">
        <v>47</v>
      </c>
      <c r="C1030" t="s">
        <v>4</v>
      </c>
      <c r="D1030">
        <v>10</v>
      </c>
      <c r="E1030" s="17">
        <f>VLOOKUP(C1030,'SKU Price List'!$A$2:$E$27,5,FALSE)</f>
        <v>415.79999999999995</v>
      </c>
      <c r="F1030" s="17">
        <f t="shared" si="55"/>
        <v>4158</v>
      </c>
      <c r="G1030">
        <f>VLOOKUP(C1030,'SKU Price List'!$A$2:$E$27,3,0)</f>
        <v>396</v>
      </c>
      <c r="H1030">
        <f t="shared" si="56"/>
        <v>3960</v>
      </c>
      <c r="I1030" s="17">
        <f t="shared" si="57"/>
        <v>198</v>
      </c>
      <c r="J1030">
        <v>23</v>
      </c>
      <c r="K1030" s="51"/>
    </row>
    <row r="1031" spans="1:11" x14ac:dyDescent="0.45">
      <c r="A1031" s="2">
        <v>45356</v>
      </c>
      <c r="B1031" t="s">
        <v>56</v>
      </c>
      <c r="C1031" t="s">
        <v>7</v>
      </c>
      <c r="D1031">
        <v>10</v>
      </c>
      <c r="E1031" s="17">
        <f>VLOOKUP(C1031,'SKU Price List'!$A$2:$E$27,5,FALSE)</f>
        <v>554.4</v>
      </c>
      <c r="F1031" s="17">
        <f t="shared" si="55"/>
        <v>5544</v>
      </c>
      <c r="G1031">
        <f>VLOOKUP(C1031,'SKU Price List'!$A$2:$E$27,3,0)</f>
        <v>528</v>
      </c>
      <c r="H1031">
        <f t="shared" si="56"/>
        <v>5280</v>
      </c>
      <c r="I1031" s="17">
        <f t="shared" si="57"/>
        <v>264</v>
      </c>
      <c r="J1031">
        <v>23</v>
      </c>
      <c r="K1031" s="51"/>
    </row>
    <row r="1032" spans="1:11" x14ac:dyDescent="0.45">
      <c r="A1032" s="2">
        <v>45356</v>
      </c>
      <c r="B1032" t="s">
        <v>56</v>
      </c>
      <c r="C1032" t="s">
        <v>23</v>
      </c>
      <c r="D1032">
        <v>6</v>
      </c>
      <c r="E1032" s="17">
        <f>VLOOKUP(C1032,'SKU Price List'!$A$2:$E$27,5,FALSE)</f>
        <v>461.15999999999997</v>
      </c>
      <c r="F1032" s="17">
        <f t="shared" si="55"/>
        <v>2766.96</v>
      </c>
      <c r="G1032">
        <f>VLOOKUP(C1032,'SKU Price List'!$A$2:$E$27,3,0)</f>
        <v>439.2</v>
      </c>
      <c r="H1032">
        <f t="shared" si="56"/>
        <v>2635.2</v>
      </c>
      <c r="I1032" s="17">
        <f t="shared" si="57"/>
        <v>131.76000000000022</v>
      </c>
      <c r="J1032">
        <v>23</v>
      </c>
      <c r="K1032" s="51"/>
    </row>
    <row r="1033" spans="1:11" x14ac:dyDescent="0.45">
      <c r="A1033" s="2">
        <v>45357</v>
      </c>
      <c r="B1033" t="s">
        <v>43</v>
      </c>
      <c r="C1033" t="s">
        <v>27</v>
      </c>
      <c r="D1033">
        <v>15</v>
      </c>
      <c r="E1033" s="17">
        <f>VLOOKUP(C1033,'SKU Price List'!$A$2:$E$27,5,FALSE)</f>
        <v>819.83999999999992</v>
      </c>
      <c r="F1033" s="17">
        <f t="shared" si="55"/>
        <v>12297.599999999999</v>
      </c>
      <c r="G1033">
        <f>VLOOKUP(C1033,'SKU Price List'!$A$2:$E$27,3,0)</f>
        <v>780.8</v>
      </c>
      <c r="H1033">
        <f t="shared" si="56"/>
        <v>11712</v>
      </c>
      <c r="I1033" s="17">
        <f t="shared" si="57"/>
        <v>585.59999999999854</v>
      </c>
      <c r="J1033">
        <v>23</v>
      </c>
      <c r="K1033" s="51"/>
    </row>
    <row r="1034" spans="1:11" x14ac:dyDescent="0.45">
      <c r="A1034" s="2">
        <v>45357</v>
      </c>
      <c r="B1034" t="s">
        <v>43</v>
      </c>
      <c r="C1034" t="s">
        <v>24</v>
      </c>
      <c r="D1034">
        <v>10</v>
      </c>
      <c r="E1034" s="17">
        <f>VLOOKUP(C1034,'SKU Price List'!$A$2:$E$27,5,FALSE)</f>
        <v>614.87999999999988</v>
      </c>
      <c r="F1034" s="17">
        <f t="shared" si="55"/>
        <v>6148.7999999999993</v>
      </c>
      <c r="G1034">
        <f>VLOOKUP(C1034,'SKU Price List'!$A$2:$E$27,3,0)</f>
        <v>585.59999999999991</v>
      </c>
      <c r="H1034">
        <f t="shared" si="56"/>
        <v>5855.9999999999991</v>
      </c>
      <c r="I1034" s="17">
        <f t="shared" si="57"/>
        <v>292.80000000000018</v>
      </c>
      <c r="J1034">
        <v>23</v>
      </c>
      <c r="K1034" s="51"/>
    </row>
    <row r="1035" spans="1:11" x14ac:dyDescent="0.45">
      <c r="A1035" s="2">
        <v>45357</v>
      </c>
      <c r="B1035" t="s">
        <v>43</v>
      </c>
      <c r="C1035" t="s">
        <v>8</v>
      </c>
      <c r="D1035">
        <v>4</v>
      </c>
      <c r="E1035" s="17">
        <f>VLOOKUP(C1035,'SKU Price List'!$A$2:$E$27,5,FALSE)</f>
        <v>567</v>
      </c>
      <c r="F1035" s="17">
        <f t="shared" si="55"/>
        <v>2268</v>
      </c>
      <c r="G1035">
        <f>VLOOKUP(C1035,'SKU Price List'!$A$2:$E$27,3,0)</f>
        <v>540</v>
      </c>
      <c r="H1035">
        <f t="shared" si="56"/>
        <v>2160</v>
      </c>
      <c r="I1035" s="17">
        <f t="shared" si="57"/>
        <v>108</v>
      </c>
      <c r="J1035">
        <v>23</v>
      </c>
      <c r="K1035" s="51"/>
    </row>
    <row r="1036" spans="1:11" x14ac:dyDescent="0.45">
      <c r="A1036" s="2">
        <v>45357</v>
      </c>
      <c r="B1036" t="s">
        <v>43</v>
      </c>
      <c r="C1036" t="s">
        <v>4</v>
      </c>
      <c r="D1036">
        <v>12</v>
      </c>
      <c r="E1036" s="17">
        <f>VLOOKUP(C1036,'SKU Price List'!$A$2:$E$27,5,FALSE)</f>
        <v>415.79999999999995</v>
      </c>
      <c r="F1036" s="17">
        <f t="shared" si="55"/>
        <v>4989.5999999999995</v>
      </c>
      <c r="G1036">
        <f>VLOOKUP(C1036,'SKU Price List'!$A$2:$E$27,3,0)</f>
        <v>396</v>
      </c>
      <c r="H1036">
        <f t="shared" si="56"/>
        <v>4752</v>
      </c>
      <c r="I1036" s="17">
        <f t="shared" si="57"/>
        <v>237.59999999999945</v>
      </c>
      <c r="J1036">
        <v>23</v>
      </c>
      <c r="K1036" s="51"/>
    </row>
    <row r="1037" spans="1:11" x14ac:dyDescent="0.45">
      <c r="A1037" s="2">
        <v>45357</v>
      </c>
      <c r="B1037" t="s">
        <v>60</v>
      </c>
      <c r="C1037" t="s">
        <v>4</v>
      </c>
      <c r="D1037">
        <v>10</v>
      </c>
      <c r="E1037" s="17">
        <f>VLOOKUP(C1037,'SKU Price List'!$A$2:$E$27,5,FALSE)</f>
        <v>415.79999999999995</v>
      </c>
      <c r="F1037" s="17">
        <f t="shared" si="55"/>
        <v>4158</v>
      </c>
      <c r="G1037">
        <f>VLOOKUP(C1037,'SKU Price List'!$A$2:$E$27,3,0)</f>
        <v>396</v>
      </c>
      <c r="H1037">
        <f t="shared" si="56"/>
        <v>3960</v>
      </c>
      <c r="I1037" s="17">
        <f t="shared" si="57"/>
        <v>198</v>
      </c>
      <c r="J1037">
        <v>23</v>
      </c>
      <c r="K1037" s="51"/>
    </row>
    <row r="1038" spans="1:11" x14ac:dyDescent="0.45">
      <c r="A1038" s="2">
        <v>45357</v>
      </c>
      <c r="B1038" t="s">
        <v>60</v>
      </c>
      <c r="C1038" t="s">
        <v>7</v>
      </c>
      <c r="D1038">
        <v>10</v>
      </c>
      <c r="E1038" s="17">
        <f>VLOOKUP(C1038,'SKU Price List'!$A$2:$E$27,5,FALSE)</f>
        <v>554.4</v>
      </c>
      <c r="F1038" s="17">
        <f t="shared" si="55"/>
        <v>5544</v>
      </c>
      <c r="G1038">
        <f>VLOOKUP(C1038,'SKU Price List'!$A$2:$E$27,3,0)</f>
        <v>528</v>
      </c>
      <c r="H1038">
        <f t="shared" si="56"/>
        <v>5280</v>
      </c>
      <c r="I1038" s="17">
        <f t="shared" si="57"/>
        <v>264</v>
      </c>
      <c r="J1038">
        <v>23</v>
      </c>
      <c r="K1038" s="51"/>
    </row>
    <row r="1039" spans="1:11" x14ac:dyDescent="0.45">
      <c r="A1039" s="2">
        <v>45357</v>
      </c>
      <c r="B1039" t="s">
        <v>60</v>
      </c>
      <c r="C1039" t="s">
        <v>8</v>
      </c>
      <c r="D1039">
        <v>10</v>
      </c>
      <c r="E1039" s="17">
        <f>VLOOKUP(C1039,'SKU Price List'!$A$2:$E$27,5,FALSE)</f>
        <v>567</v>
      </c>
      <c r="F1039" s="17">
        <f t="shared" si="55"/>
        <v>5670</v>
      </c>
      <c r="G1039">
        <f>VLOOKUP(C1039,'SKU Price List'!$A$2:$E$27,3,0)</f>
        <v>540</v>
      </c>
      <c r="H1039">
        <f t="shared" si="56"/>
        <v>5400</v>
      </c>
      <c r="I1039" s="17">
        <f t="shared" si="57"/>
        <v>270</v>
      </c>
      <c r="J1039">
        <v>23</v>
      </c>
      <c r="K1039" s="51"/>
    </row>
    <row r="1040" spans="1:11" x14ac:dyDescent="0.45">
      <c r="A1040" s="2">
        <v>45357</v>
      </c>
      <c r="B1040" t="s">
        <v>60</v>
      </c>
      <c r="C1040" t="s">
        <v>9</v>
      </c>
      <c r="D1040">
        <v>20</v>
      </c>
      <c r="E1040" s="17">
        <f>VLOOKUP(C1040,'SKU Price List'!$A$2:$E$27,5,FALSE)</f>
        <v>756</v>
      </c>
      <c r="F1040" s="17">
        <f t="shared" si="55"/>
        <v>15120</v>
      </c>
      <c r="G1040">
        <f>VLOOKUP(C1040,'SKU Price List'!$A$2:$E$27,3,0)</f>
        <v>720</v>
      </c>
      <c r="H1040">
        <f t="shared" si="56"/>
        <v>14400</v>
      </c>
      <c r="I1040" s="17">
        <f t="shared" si="57"/>
        <v>720</v>
      </c>
      <c r="J1040">
        <v>23</v>
      </c>
      <c r="K1040" s="51"/>
    </row>
    <row r="1041" spans="1:11" x14ac:dyDescent="0.45">
      <c r="A1041" s="2">
        <v>45357</v>
      </c>
      <c r="B1041" t="s">
        <v>60</v>
      </c>
      <c r="C1041" t="s">
        <v>10</v>
      </c>
      <c r="D1041">
        <v>10</v>
      </c>
      <c r="E1041" s="17">
        <f>VLOOKUP(C1041,'SKU Price List'!$A$2:$E$27,5,FALSE)</f>
        <v>661.5</v>
      </c>
      <c r="F1041" s="17">
        <f t="shared" si="55"/>
        <v>6615</v>
      </c>
      <c r="G1041">
        <f>VLOOKUP(C1041,'SKU Price List'!$A$2:$E$27,3,0)</f>
        <v>630</v>
      </c>
      <c r="H1041">
        <f t="shared" si="56"/>
        <v>6300</v>
      </c>
      <c r="I1041" s="17">
        <f t="shared" si="57"/>
        <v>315</v>
      </c>
      <c r="J1041">
        <v>23</v>
      </c>
      <c r="K1041" s="51"/>
    </row>
    <row r="1042" spans="1:11" x14ac:dyDescent="0.45">
      <c r="A1042" s="2">
        <v>45357</v>
      </c>
      <c r="B1042" t="s">
        <v>60</v>
      </c>
      <c r="C1042" t="s">
        <v>13</v>
      </c>
      <c r="D1042">
        <v>10</v>
      </c>
      <c r="E1042" s="17">
        <f>VLOOKUP(C1042,'SKU Price List'!$A$2:$E$27,5,FALSE)</f>
        <v>695.52</v>
      </c>
      <c r="F1042" s="17">
        <f t="shared" si="55"/>
        <v>6955.2</v>
      </c>
      <c r="G1042">
        <f>VLOOKUP(C1042,'SKU Price List'!$A$2:$E$27,3,0)</f>
        <v>662.4</v>
      </c>
      <c r="H1042">
        <f t="shared" si="56"/>
        <v>6624</v>
      </c>
      <c r="I1042" s="17">
        <f t="shared" si="57"/>
        <v>331.19999999999982</v>
      </c>
      <c r="J1042">
        <v>23</v>
      </c>
      <c r="K1042" s="51"/>
    </row>
    <row r="1043" spans="1:11" x14ac:dyDescent="0.45">
      <c r="A1043" s="2">
        <v>45357</v>
      </c>
      <c r="B1043" t="s">
        <v>60</v>
      </c>
      <c r="C1043" t="s">
        <v>14</v>
      </c>
      <c r="D1043">
        <v>10</v>
      </c>
      <c r="E1043" s="17">
        <f>VLOOKUP(C1043,'SKU Price List'!$A$2:$E$27,5,FALSE)</f>
        <v>927.36</v>
      </c>
      <c r="F1043" s="17">
        <f t="shared" si="55"/>
        <v>9273.6</v>
      </c>
      <c r="G1043">
        <f>VLOOKUP(C1043,'SKU Price List'!$A$2:$E$27,3,0)</f>
        <v>883.19999999999993</v>
      </c>
      <c r="H1043">
        <f t="shared" si="56"/>
        <v>8832</v>
      </c>
      <c r="I1043" s="17">
        <f t="shared" si="57"/>
        <v>441.60000000000036</v>
      </c>
      <c r="J1043">
        <v>23</v>
      </c>
      <c r="K1043" s="51"/>
    </row>
    <row r="1044" spans="1:11" x14ac:dyDescent="0.45">
      <c r="A1044" s="2">
        <v>45357</v>
      </c>
      <c r="B1044" t="s">
        <v>60</v>
      </c>
      <c r="C1044" t="s">
        <v>17</v>
      </c>
      <c r="D1044">
        <v>10</v>
      </c>
      <c r="E1044" s="17">
        <f>VLOOKUP(C1044,'SKU Price List'!$A$2:$E$27,5,FALSE)</f>
        <v>1236.48</v>
      </c>
      <c r="F1044" s="17">
        <f t="shared" si="55"/>
        <v>12364.8</v>
      </c>
      <c r="G1044">
        <f>VLOOKUP(C1044,'SKU Price List'!$A$2:$E$27,3,0)</f>
        <v>1177.5999999999999</v>
      </c>
      <c r="H1044">
        <f t="shared" si="56"/>
        <v>11776</v>
      </c>
      <c r="I1044" s="17">
        <f t="shared" si="57"/>
        <v>588.79999999999927</v>
      </c>
      <c r="J1044">
        <v>23</v>
      </c>
      <c r="K1044" s="51"/>
    </row>
    <row r="1045" spans="1:11" x14ac:dyDescent="0.45">
      <c r="A1045" s="2">
        <v>45357</v>
      </c>
      <c r="B1045" t="s">
        <v>60</v>
      </c>
      <c r="C1045" t="s">
        <v>15</v>
      </c>
      <c r="D1045">
        <v>10</v>
      </c>
      <c r="E1045" s="17">
        <f>VLOOKUP(C1045,'SKU Price List'!$A$2:$E$27,5,FALSE)</f>
        <v>811.44</v>
      </c>
      <c r="F1045" s="17">
        <f t="shared" si="55"/>
        <v>8114.4000000000005</v>
      </c>
      <c r="G1045">
        <f>VLOOKUP(C1045,'SKU Price List'!$A$2:$E$27,3,0)</f>
        <v>772.8</v>
      </c>
      <c r="H1045">
        <f t="shared" si="56"/>
        <v>7728</v>
      </c>
      <c r="I1045" s="17">
        <f t="shared" si="57"/>
        <v>386.40000000000055</v>
      </c>
      <c r="J1045">
        <v>23</v>
      </c>
      <c r="K1045" s="51"/>
    </row>
    <row r="1046" spans="1:11" x14ac:dyDescent="0.45">
      <c r="A1046" s="2">
        <v>45358</v>
      </c>
      <c r="B1046" t="s">
        <v>47</v>
      </c>
      <c r="C1046" t="s">
        <v>15</v>
      </c>
      <c r="D1046">
        <v>10</v>
      </c>
      <c r="E1046" s="17">
        <f>VLOOKUP(C1046,'SKU Price List'!$A$2:$E$27,5,FALSE)</f>
        <v>811.44</v>
      </c>
      <c r="F1046" s="17">
        <f t="shared" si="55"/>
        <v>8114.4000000000005</v>
      </c>
      <c r="G1046">
        <f>VLOOKUP(C1046,'SKU Price List'!$A$2:$E$27,3,0)</f>
        <v>772.8</v>
      </c>
      <c r="H1046">
        <f t="shared" si="56"/>
        <v>7728</v>
      </c>
      <c r="I1046" s="17">
        <f t="shared" si="57"/>
        <v>386.40000000000055</v>
      </c>
      <c r="J1046">
        <v>23</v>
      </c>
      <c r="K1046" s="51"/>
    </row>
    <row r="1047" spans="1:11" x14ac:dyDescent="0.45">
      <c r="A1047" s="2">
        <v>45358</v>
      </c>
      <c r="B1047" t="s">
        <v>47</v>
      </c>
      <c r="C1047" t="s">
        <v>14</v>
      </c>
      <c r="D1047">
        <v>15</v>
      </c>
      <c r="E1047" s="17">
        <f>VLOOKUP(C1047,'SKU Price List'!$A$2:$E$27,5,FALSE)</f>
        <v>927.36</v>
      </c>
      <c r="F1047" s="17">
        <f t="shared" si="55"/>
        <v>13910.4</v>
      </c>
      <c r="G1047">
        <f>VLOOKUP(C1047,'SKU Price List'!$A$2:$E$27,3,0)</f>
        <v>883.19999999999993</v>
      </c>
      <c r="H1047">
        <f t="shared" si="56"/>
        <v>13247.999999999998</v>
      </c>
      <c r="I1047" s="17">
        <f t="shared" si="57"/>
        <v>662.40000000000146</v>
      </c>
      <c r="J1047">
        <v>23</v>
      </c>
      <c r="K1047" s="51"/>
    </row>
    <row r="1048" spans="1:11" x14ac:dyDescent="0.45">
      <c r="A1048" s="2">
        <v>45358</v>
      </c>
      <c r="B1048" t="s">
        <v>47</v>
      </c>
      <c r="C1048" t="s">
        <v>13</v>
      </c>
      <c r="D1048">
        <v>5</v>
      </c>
      <c r="E1048" s="17">
        <f>VLOOKUP(C1048,'SKU Price List'!$A$2:$E$27,5,FALSE)</f>
        <v>695.52</v>
      </c>
      <c r="F1048" s="17">
        <f t="shared" si="55"/>
        <v>3477.6</v>
      </c>
      <c r="G1048">
        <f>VLOOKUP(C1048,'SKU Price List'!$A$2:$E$27,3,0)</f>
        <v>662.4</v>
      </c>
      <c r="H1048">
        <f t="shared" si="56"/>
        <v>3312</v>
      </c>
      <c r="I1048" s="17">
        <f t="shared" si="57"/>
        <v>165.59999999999991</v>
      </c>
      <c r="J1048">
        <v>23</v>
      </c>
      <c r="K1048" s="51"/>
    </row>
    <row r="1049" spans="1:11" x14ac:dyDescent="0.45">
      <c r="A1049" s="2">
        <v>45358</v>
      </c>
      <c r="B1049" t="s">
        <v>47</v>
      </c>
      <c r="C1049" t="s">
        <v>10</v>
      </c>
      <c r="D1049">
        <v>5</v>
      </c>
      <c r="E1049" s="17">
        <f>VLOOKUP(C1049,'SKU Price List'!$A$2:$E$27,5,FALSE)</f>
        <v>661.5</v>
      </c>
      <c r="F1049" s="17">
        <f t="shared" si="55"/>
        <v>3307.5</v>
      </c>
      <c r="G1049">
        <f>VLOOKUP(C1049,'SKU Price List'!$A$2:$E$27,3,0)</f>
        <v>630</v>
      </c>
      <c r="H1049">
        <f t="shared" si="56"/>
        <v>3150</v>
      </c>
      <c r="I1049" s="17">
        <f t="shared" si="57"/>
        <v>157.5</v>
      </c>
      <c r="J1049">
        <v>23</v>
      </c>
      <c r="K1049" s="51"/>
    </row>
    <row r="1050" spans="1:11" x14ac:dyDescent="0.45">
      <c r="A1050" s="2">
        <v>45358</v>
      </c>
      <c r="B1050" t="s">
        <v>47</v>
      </c>
      <c r="C1050" t="s">
        <v>8</v>
      </c>
      <c r="D1050">
        <v>5</v>
      </c>
      <c r="E1050" s="17">
        <f>VLOOKUP(C1050,'SKU Price List'!$A$2:$E$27,5,FALSE)</f>
        <v>567</v>
      </c>
      <c r="F1050" s="17">
        <f t="shared" si="55"/>
        <v>2835</v>
      </c>
      <c r="G1050">
        <f>VLOOKUP(C1050,'SKU Price List'!$A$2:$E$27,3,0)</f>
        <v>540</v>
      </c>
      <c r="H1050">
        <f t="shared" si="56"/>
        <v>2700</v>
      </c>
      <c r="I1050" s="17">
        <f t="shared" si="57"/>
        <v>135</v>
      </c>
      <c r="J1050">
        <v>23</v>
      </c>
      <c r="K1050" s="51"/>
    </row>
    <row r="1051" spans="1:11" x14ac:dyDescent="0.45">
      <c r="A1051" s="2">
        <v>45358</v>
      </c>
      <c r="B1051" t="s">
        <v>33</v>
      </c>
      <c r="C1051" t="s">
        <v>21</v>
      </c>
      <c r="D1051">
        <v>4</v>
      </c>
      <c r="E1051" s="17">
        <f>VLOOKUP(C1051,'SKU Price List'!$A$2:$E$27,5,FALSE)</f>
        <v>970.2</v>
      </c>
      <c r="F1051" s="17">
        <f t="shared" si="55"/>
        <v>3880.8</v>
      </c>
      <c r="G1051">
        <f>VLOOKUP(C1051,'SKU Price List'!$A$2:$E$27,3,0)</f>
        <v>924</v>
      </c>
      <c r="H1051">
        <f t="shared" si="56"/>
        <v>3696</v>
      </c>
      <c r="I1051" s="17">
        <f t="shared" si="57"/>
        <v>184.80000000000018</v>
      </c>
      <c r="J1051">
        <v>23</v>
      </c>
      <c r="K1051" s="51"/>
    </row>
    <row r="1052" spans="1:11" x14ac:dyDescent="0.45">
      <c r="A1052" s="2">
        <v>45358</v>
      </c>
      <c r="B1052" t="s">
        <v>33</v>
      </c>
      <c r="C1052" t="s">
        <v>4</v>
      </c>
      <c r="D1052">
        <v>5</v>
      </c>
      <c r="E1052" s="17">
        <f>VLOOKUP(C1052,'SKU Price List'!$A$2:$E$27,5,FALSE)</f>
        <v>415.79999999999995</v>
      </c>
      <c r="F1052" s="17">
        <f t="shared" si="55"/>
        <v>2079</v>
      </c>
      <c r="G1052">
        <f>VLOOKUP(C1052,'SKU Price List'!$A$2:$E$27,3,0)</f>
        <v>396</v>
      </c>
      <c r="H1052">
        <f t="shared" si="56"/>
        <v>1980</v>
      </c>
      <c r="I1052" s="17">
        <f t="shared" si="57"/>
        <v>99</v>
      </c>
      <c r="J1052">
        <v>23</v>
      </c>
      <c r="K1052" s="51"/>
    </row>
    <row r="1053" spans="1:11" x14ac:dyDescent="0.45">
      <c r="A1053" s="2">
        <v>45358</v>
      </c>
      <c r="B1053" t="s">
        <v>33</v>
      </c>
      <c r="C1053" t="s">
        <v>3</v>
      </c>
      <c r="D1053">
        <v>10</v>
      </c>
      <c r="E1053" s="17">
        <f>VLOOKUP(C1053,'SKU Price List'!$A$2:$E$27,5,FALSE)</f>
        <v>311.84999999999997</v>
      </c>
      <c r="F1053" s="17">
        <f t="shared" si="55"/>
        <v>3118.4999999999995</v>
      </c>
      <c r="G1053">
        <f>VLOOKUP(C1053,'SKU Price List'!$A$2:$E$27,3,0)</f>
        <v>297</v>
      </c>
      <c r="H1053">
        <f t="shared" si="56"/>
        <v>2970</v>
      </c>
      <c r="I1053" s="17">
        <f t="shared" si="57"/>
        <v>148.49999999999955</v>
      </c>
      <c r="J1053">
        <v>23</v>
      </c>
      <c r="K1053" s="51"/>
    </row>
    <row r="1054" spans="1:11" x14ac:dyDescent="0.45">
      <c r="A1054" s="2">
        <v>45359</v>
      </c>
      <c r="B1054" t="s">
        <v>35</v>
      </c>
      <c r="C1054" t="s">
        <v>21</v>
      </c>
      <c r="D1054">
        <v>2</v>
      </c>
      <c r="E1054" s="17">
        <f>VLOOKUP(C1054,'SKU Price List'!$A$2:$E$27,5,FALSE)</f>
        <v>970.2</v>
      </c>
      <c r="F1054" s="17">
        <f t="shared" si="55"/>
        <v>1940.4</v>
      </c>
      <c r="G1054">
        <f>VLOOKUP(C1054,'SKU Price List'!$A$2:$E$27,3,0)</f>
        <v>924</v>
      </c>
      <c r="H1054">
        <f t="shared" si="56"/>
        <v>1848</v>
      </c>
      <c r="I1054" s="17">
        <f t="shared" si="57"/>
        <v>92.400000000000091</v>
      </c>
      <c r="J1054">
        <v>23</v>
      </c>
      <c r="K1054" s="51"/>
    </row>
    <row r="1055" spans="1:11" x14ac:dyDescent="0.45">
      <c r="A1055" s="2">
        <v>45359</v>
      </c>
      <c r="B1055" t="s">
        <v>35</v>
      </c>
      <c r="C1055" t="s">
        <v>25</v>
      </c>
      <c r="D1055">
        <v>1</v>
      </c>
      <c r="E1055" s="17">
        <f>VLOOKUP(C1055,'SKU Price List'!$A$2:$E$27,5,FALSE)</f>
        <v>538.02</v>
      </c>
      <c r="F1055" s="17">
        <f t="shared" ref="F1055:F1118" si="58">E1055*D1055</f>
        <v>538.02</v>
      </c>
      <c r="G1055">
        <f>VLOOKUP(C1055,'SKU Price List'!$A$2:$E$27,3,0)</f>
        <v>512.4</v>
      </c>
      <c r="H1055">
        <f t="shared" si="56"/>
        <v>512.4</v>
      </c>
      <c r="I1055" s="17">
        <f t="shared" si="57"/>
        <v>25.620000000000005</v>
      </c>
      <c r="J1055">
        <v>23</v>
      </c>
      <c r="K1055" s="51"/>
    </row>
    <row r="1056" spans="1:11" x14ac:dyDescent="0.45">
      <c r="A1056" s="2">
        <v>45359</v>
      </c>
      <c r="B1056" t="s">
        <v>35</v>
      </c>
      <c r="C1056" t="s">
        <v>10</v>
      </c>
      <c r="D1056">
        <v>2</v>
      </c>
      <c r="E1056" s="17">
        <f>VLOOKUP(C1056,'SKU Price List'!$A$2:$E$27,5,FALSE)</f>
        <v>661.5</v>
      </c>
      <c r="F1056" s="17">
        <f t="shared" si="58"/>
        <v>1323</v>
      </c>
      <c r="G1056">
        <f>VLOOKUP(C1056,'SKU Price List'!$A$2:$E$27,3,0)</f>
        <v>630</v>
      </c>
      <c r="H1056">
        <f t="shared" si="56"/>
        <v>1260</v>
      </c>
      <c r="I1056" s="17">
        <f t="shared" si="57"/>
        <v>63</v>
      </c>
      <c r="J1056">
        <v>23</v>
      </c>
      <c r="K1056" s="51"/>
    </row>
    <row r="1057" spans="1:11" x14ac:dyDescent="0.45">
      <c r="A1057" s="2">
        <v>45359</v>
      </c>
      <c r="B1057" t="s">
        <v>35</v>
      </c>
      <c r="C1057" t="s">
        <v>23</v>
      </c>
      <c r="D1057">
        <v>1</v>
      </c>
      <c r="E1057" s="17">
        <f>VLOOKUP(C1057,'SKU Price List'!$A$2:$E$27,5,FALSE)</f>
        <v>461.15999999999997</v>
      </c>
      <c r="F1057" s="17">
        <f t="shared" si="58"/>
        <v>461.15999999999997</v>
      </c>
      <c r="G1057">
        <f>VLOOKUP(C1057,'SKU Price List'!$A$2:$E$27,3,0)</f>
        <v>439.2</v>
      </c>
      <c r="H1057">
        <f t="shared" si="56"/>
        <v>439.2</v>
      </c>
      <c r="I1057" s="17">
        <f t="shared" si="57"/>
        <v>21.95999999999998</v>
      </c>
      <c r="J1057">
        <v>23</v>
      </c>
      <c r="K1057" s="51"/>
    </row>
    <row r="1058" spans="1:11" x14ac:dyDescent="0.45">
      <c r="A1058" s="2">
        <v>45359</v>
      </c>
      <c r="B1058" t="s">
        <v>36</v>
      </c>
      <c r="C1058" t="s">
        <v>20</v>
      </c>
      <c r="D1058">
        <v>1</v>
      </c>
      <c r="E1058" s="17">
        <f>VLOOKUP(C1058,'SKU Price List'!$A$2:$E$27,5,FALSE)</f>
        <v>1108.8000000000002</v>
      </c>
      <c r="F1058" s="17">
        <f t="shared" si="58"/>
        <v>1108.8000000000002</v>
      </c>
      <c r="G1058">
        <f>VLOOKUP(C1058,'SKU Price List'!$A$2:$E$27,3,0)</f>
        <v>1056</v>
      </c>
      <c r="H1058">
        <f t="shared" si="56"/>
        <v>1056</v>
      </c>
      <c r="I1058" s="17">
        <f t="shared" si="57"/>
        <v>52.800000000000182</v>
      </c>
      <c r="J1058">
        <v>23</v>
      </c>
      <c r="K1058" s="51"/>
    </row>
    <row r="1059" spans="1:11" x14ac:dyDescent="0.45">
      <c r="A1059" s="2">
        <v>45359</v>
      </c>
      <c r="B1059" t="s">
        <v>36</v>
      </c>
      <c r="C1059" t="s">
        <v>19</v>
      </c>
      <c r="D1059">
        <v>2</v>
      </c>
      <c r="E1059" s="17">
        <f>VLOOKUP(C1059,'SKU Price List'!$A$2:$E$27,5,FALSE)</f>
        <v>831.6</v>
      </c>
      <c r="F1059" s="17">
        <f t="shared" si="58"/>
        <v>1663.2</v>
      </c>
      <c r="G1059">
        <f>VLOOKUP(C1059,'SKU Price List'!$A$2:$E$27,3,0)</f>
        <v>792</v>
      </c>
      <c r="H1059">
        <f t="shared" si="56"/>
        <v>1584</v>
      </c>
      <c r="I1059" s="17">
        <f t="shared" si="57"/>
        <v>79.200000000000045</v>
      </c>
      <c r="J1059">
        <v>23</v>
      </c>
      <c r="K1059" s="51"/>
    </row>
    <row r="1060" spans="1:11" x14ac:dyDescent="0.45">
      <c r="A1060" s="2">
        <v>45359</v>
      </c>
      <c r="B1060" t="s">
        <v>36</v>
      </c>
      <c r="C1060" t="s">
        <v>24</v>
      </c>
      <c r="D1060">
        <v>1</v>
      </c>
      <c r="E1060" s="17">
        <f>VLOOKUP(C1060,'SKU Price List'!$A$2:$E$27,5,FALSE)</f>
        <v>614.87999999999988</v>
      </c>
      <c r="F1060" s="17">
        <f t="shared" si="58"/>
        <v>614.87999999999988</v>
      </c>
      <c r="G1060">
        <f>VLOOKUP(C1060,'SKU Price List'!$A$2:$E$27,3,0)</f>
        <v>585.59999999999991</v>
      </c>
      <c r="H1060">
        <f t="shared" si="56"/>
        <v>585.59999999999991</v>
      </c>
      <c r="I1060" s="17">
        <f t="shared" si="57"/>
        <v>29.279999999999973</v>
      </c>
      <c r="J1060">
        <v>23</v>
      </c>
      <c r="K1060" s="51"/>
    </row>
    <row r="1061" spans="1:11" x14ac:dyDescent="0.45">
      <c r="A1061" s="2">
        <v>45359</v>
      </c>
      <c r="B1061" t="s">
        <v>36</v>
      </c>
      <c r="C1061" t="s">
        <v>25</v>
      </c>
      <c r="D1061">
        <v>2</v>
      </c>
      <c r="E1061" s="17">
        <f>VLOOKUP(C1061,'SKU Price List'!$A$2:$E$27,5,FALSE)</f>
        <v>538.02</v>
      </c>
      <c r="F1061" s="17">
        <f t="shared" si="58"/>
        <v>1076.04</v>
      </c>
      <c r="G1061">
        <f>VLOOKUP(C1061,'SKU Price List'!$A$2:$E$27,3,0)</f>
        <v>512.4</v>
      </c>
      <c r="H1061">
        <f t="shared" si="56"/>
        <v>1024.8</v>
      </c>
      <c r="I1061" s="17">
        <f t="shared" si="57"/>
        <v>51.240000000000009</v>
      </c>
      <c r="J1061">
        <v>23</v>
      </c>
      <c r="K1061" s="51"/>
    </row>
    <row r="1062" spans="1:11" x14ac:dyDescent="0.45">
      <c r="A1062" s="2">
        <v>45360</v>
      </c>
      <c r="B1062" t="s">
        <v>55</v>
      </c>
      <c r="C1062" t="s">
        <v>18</v>
      </c>
      <c r="D1062">
        <v>20</v>
      </c>
      <c r="E1062" s="17">
        <f>VLOOKUP(C1062,'SKU Price List'!$A$2:$E$27,5,FALSE)</f>
        <v>1478.4</v>
      </c>
      <c r="F1062" s="17">
        <f t="shared" si="58"/>
        <v>29568</v>
      </c>
      <c r="G1062">
        <f>VLOOKUP(C1062,'SKU Price List'!$A$2:$E$27,3,0)</f>
        <v>1408</v>
      </c>
      <c r="H1062">
        <f t="shared" si="56"/>
        <v>28160</v>
      </c>
      <c r="I1062" s="17">
        <f t="shared" si="57"/>
        <v>1408</v>
      </c>
      <c r="J1062">
        <v>23</v>
      </c>
      <c r="K1062" s="51"/>
    </row>
    <row r="1063" spans="1:11" x14ac:dyDescent="0.45">
      <c r="A1063" s="2">
        <v>45360</v>
      </c>
      <c r="B1063" t="s">
        <v>55</v>
      </c>
      <c r="C1063" t="s">
        <v>20</v>
      </c>
      <c r="D1063">
        <v>50</v>
      </c>
      <c r="E1063" s="17">
        <f>VLOOKUP(C1063,'SKU Price List'!$A$2:$E$27,5,FALSE)</f>
        <v>1108.8000000000002</v>
      </c>
      <c r="F1063" s="17">
        <f t="shared" si="58"/>
        <v>55440.000000000007</v>
      </c>
      <c r="G1063">
        <f>VLOOKUP(C1063,'SKU Price List'!$A$2:$E$27,3,0)</f>
        <v>1056</v>
      </c>
      <c r="H1063">
        <f t="shared" si="56"/>
        <v>52800</v>
      </c>
      <c r="I1063" s="17">
        <f t="shared" si="57"/>
        <v>2640.0000000000073</v>
      </c>
      <c r="J1063">
        <v>23</v>
      </c>
      <c r="K1063" s="51"/>
    </row>
    <row r="1064" spans="1:11" x14ac:dyDescent="0.45">
      <c r="A1064" s="2">
        <v>45360</v>
      </c>
      <c r="B1064" t="s">
        <v>55</v>
      </c>
      <c r="C1064" t="s">
        <v>8</v>
      </c>
      <c r="D1064">
        <v>50</v>
      </c>
      <c r="E1064" s="17">
        <f>VLOOKUP(C1064,'SKU Price List'!$A$2:$E$27,5,FALSE)</f>
        <v>567</v>
      </c>
      <c r="F1064" s="17">
        <f t="shared" si="58"/>
        <v>28350</v>
      </c>
      <c r="G1064">
        <f>VLOOKUP(C1064,'SKU Price List'!$A$2:$E$27,3,0)</f>
        <v>540</v>
      </c>
      <c r="H1064">
        <f t="shared" si="56"/>
        <v>27000</v>
      </c>
      <c r="I1064" s="17">
        <f t="shared" si="57"/>
        <v>1350</v>
      </c>
      <c r="J1064">
        <v>23</v>
      </c>
      <c r="K1064" s="51"/>
    </row>
    <row r="1065" spans="1:11" x14ac:dyDescent="0.45">
      <c r="A1065" s="2">
        <v>45360</v>
      </c>
      <c r="B1065" t="s">
        <v>55</v>
      </c>
      <c r="C1065" t="s">
        <v>23</v>
      </c>
      <c r="D1065">
        <v>40</v>
      </c>
      <c r="E1065" s="17">
        <f>VLOOKUP(C1065,'SKU Price List'!$A$2:$E$27,5,FALSE)</f>
        <v>461.15999999999997</v>
      </c>
      <c r="F1065" s="17">
        <f t="shared" si="58"/>
        <v>18446.399999999998</v>
      </c>
      <c r="G1065">
        <f>VLOOKUP(C1065,'SKU Price List'!$A$2:$E$27,3,0)</f>
        <v>439.2</v>
      </c>
      <c r="H1065">
        <f t="shared" si="56"/>
        <v>17568</v>
      </c>
      <c r="I1065" s="17">
        <f t="shared" si="57"/>
        <v>878.39999999999782</v>
      </c>
      <c r="J1065">
        <v>23</v>
      </c>
      <c r="K1065" s="51"/>
    </row>
    <row r="1066" spans="1:11" x14ac:dyDescent="0.45">
      <c r="A1066" s="2">
        <v>45360</v>
      </c>
      <c r="B1066" t="s">
        <v>55</v>
      </c>
      <c r="C1066" t="s">
        <v>25</v>
      </c>
      <c r="D1066">
        <v>10</v>
      </c>
      <c r="E1066" s="17">
        <f>VLOOKUP(C1066,'SKU Price List'!$A$2:$E$27,5,FALSE)</f>
        <v>538.02</v>
      </c>
      <c r="F1066" s="17">
        <f t="shared" si="58"/>
        <v>5380.2</v>
      </c>
      <c r="G1066">
        <f>VLOOKUP(C1066,'SKU Price List'!$A$2:$E$27,3,0)</f>
        <v>512.4</v>
      </c>
      <c r="H1066">
        <f t="shared" si="56"/>
        <v>5124</v>
      </c>
      <c r="I1066" s="17">
        <f t="shared" si="57"/>
        <v>256.19999999999982</v>
      </c>
      <c r="J1066">
        <v>23</v>
      </c>
      <c r="K1066" s="51"/>
    </row>
    <row r="1067" spans="1:11" x14ac:dyDescent="0.45">
      <c r="A1067" s="2">
        <v>45360</v>
      </c>
      <c r="B1067" t="s">
        <v>38</v>
      </c>
      <c r="C1067" t="s">
        <v>18</v>
      </c>
      <c r="D1067">
        <v>10</v>
      </c>
      <c r="E1067" s="17">
        <f>VLOOKUP(C1067,'SKU Price List'!$A$2:$E$27,5,FALSE)</f>
        <v>1478.4</v>
      </c>
      <c r="F1067" s="17">
        <f t="shared" si="58"/>
        <v>14784</v>
      </c>
      <c r="G1067">
        <f>VLOOKUP(C1067,'SKU Price List'!$A$2:$E$27,3,0)</f>
        <v>1408</v>
      </c>
      <c r="H1067">
        <f t="shared" si="56"/>
        <v>14080</v>
      </c>
      <c r="I1067" s="17">
        <f t="shared" si="57"/>
        <v>704</v>
      </c>
      <c r="J1067">
        <v>23</v>
      </c>
      <c r="K1067" s="51"/>
    </row>
    <row r="1068" spans="1:11" x14ac:dyDescent="0.45">
      <c r="A1068" s="2">
        <v>45360</v>
      </c>
      <c r="B1068" t="s">
        <v>38</v>
      </c>
      <c r="C1068" t="s">
        <v>27</v>
      </c>
      <c r="D1068">
        <v>4</v>
      </c>
      <c r="E1068" s="17">
        <f>VLOOKUP(C1068,'SKU Price List'!$A$2:$E$27,5,FALSE)</f>
        <v>819.83999999999992</v>
      </c>
      <c r="F1068" s="17">
        <f t="shared" si="58"/>
        <v>3279.3599999999997</v>
      </c>
      <c r="G1068">
        <f>VLOOKUP(C1068,'SKU Price List'!$A$2:$E$27,3,0)</f>
        <v>780.8</v>
      </c>
      <c r="H1068">
        <f t="shared" si="56"/>
        <v>3123.2</v>
      </c>
      <c r="I1068" s="17">
        <f t="shared" si="57"/>
        <v>156.15999999999985</v>
      </c>
      <c r="J1068">
        <v>23</v>
      </c>
      <c r="K1068" s="51"/>
    </row>
    <row r="1069" spans="1:11" x14ac:dyDescent="0.45">
      <c r="A1069" s="2">
        <v>45361</v>
      </c>
      <c r="B1069" t="s">
        <v>73</v>
      </c>
      <c r="C1069" t="s">
        <v>18</v>
      </c>
      <c r="D1069">
        <v>3</v>
      </c>
      <c r="E1069" s="17">
        <f>VLOOKUP(C1069,'SKU Price List'!$A$2:$E$27,5,FALSE)</f>
        <v>1478.4</v>
      </c>
      <c r="F1069" s="17">
        <f t="shared" si="58"/>
        <v>4435.2000000000007</v>
      </c>
      <c r="G1069">
        <f>VLOOKUP(C1069,'SKU Price List'!$A$2:$E$27,3,0)</f>
        <v>1408</v>
      </c>
      <c r="H1069">
        <f t="shared" si="56"/>
        <v>4224</v>
      </c>
      <c r="I1069" s="17">
        <f t="shared" si="57"/>
        <v>211.20000000000073</v>
      </c>
      <c r="J1069">
        <v>23</v>
      </c>
      <c r="K1069" s="51"/>
    </row>
    <row r="1070" spans="1:11" x14ac:dyDescent="0.45">
      <c r="A1070" s="2">
        <v>45361</v>
      </c>
      <c r="B1070" t="s">
        <v>73</v>
      </c>
      <c r="C1070" t="s">
        <v>20</v>
      </c>
      <c r="D1070">
        <v>3</v>
      </c>
      <c r="E1070" s="17">
        <f>VLOOKUP(C1070,'SKU Price List'!$A$2:$E$27,5,FALSE)</f>
        <v>1108.8000000000002</v>
      </c>
      <c r="F1070" s="17">
        <f t="shared" si="58"/>
        <v>3326.4000000000005</v>
      </c>
      <c r="G1070">
        <f>VLOOKUP(C1070,'SKU Price List'!$A$2:$E$27,3,0)</f>
        <v>1056</v>
      </c>
      <c r="H1070">
        <f t="shared" si="56"/>
        <v>3168</v>
      </c>
      <c r="I1070" s="17">
        <f t="shared" si="57"/>
        <v>158.40000000000055</v>
      </c>
      <c r="J1070">
        <v>23</v>
      </c>
      <c r="K1070" s="51"/>
    </row>
    <row r="1071" spans="1:11" x14ac:dyDescent="0.45">
      <c r="A1071" s="2">
        <v>45361</v>
      </c>
      <c r="B1071" t="s">
        <v>73</v>
      </c>
      <c r="C1071" t="s">
        <v>22</v>
      </c>
      <c r="D1071">
        <v>3</v>
      </c>
      <c r="E1071" s="17">
        <f>VLOOKUP(C1071,'SKU Price List'!$A$2:$E$27,5,FALSE)</f>
        <v>1293.6000000000001</v>
      </c>
      <c r="F1071" s="17">
        <f t="shared" si="58"/>
        <v>3880.8</v>
      </c>
      <c r="G1071">
        <f>VLOOKUP(C1071,'SKU Price List'!$A$2:$E$27,3,0)</f>
        <v>1232</v>
      </c>
      <c r="H1071">
        <f t="shared" si="56"/>
        <v>3696</v>
      </c>
      <c r="I1071" s="17">
        <f t="shared" si="57"/>
        <v>184.80000000000018</v>
      </c>
      <c r="J1071">
        <v>23</v>
      </c>
      <c r="K1071" s="51"/>
    </row>
    <row r="1072" spans="1:11" x14ac:dyDescent="0.45">
      <c r="A1072" s="2">
        <v>45361</v>
      </c>
      <c r="B1072" t="s">
        <v>73</v>
      </c>
      <c r="C1072" t="s">
        <v>19</v>
      </c>
      <c r="D1072">
        <v>4</v>
      </c>
      <c r="E1072" s="17">
        <f>VLOOKUP(C1072,'SKU Price List'!$A$2:$E$27,5,FALSE)</f>
        <v>831.6</v>
      </c>
      <c r="F1072" s="17">
        <f t="shared" si="58"/>
        <v>3326.4</v>
      </c>
      <c r="G1072">
        <f>VLOOKUP(C1072,'SKU Price List'!$A$2:$E$27,3,0)</f>
        <v>792</v>
      </c>
      <c r="H1072">
        <f t="shared" si="56"/>
        <v>3168</v>
      </c>
      <c r="I1072" s="17">
        <f t="shared" si="57"/>
        <v>158.40000000000009</v>
      </c>
      <c r="J1072">
        <v>23</v>
      </c>
      <c r="K1072" s="51"/>
    </row>
    <row r="1073" spans="1:11" x14ac:dyDescent="0.45">
      <c r="A1073" s="2">
        <v>45361</v>
      </c>
      <c r="B1073" t="s">
        <v>73</v>
      </c>
      <c r="C1073" t="s">
        <v>17</v>
      </c>
      <c r="D1073">
        <v>6</v>
      </c>
      <c r="E1073" s="17">
        <f>VLOOKUP(C1073,'SKU Price List'!$A$2:$E$27,5,FALSE)</f>
        <v>1236.48</v>
      </c>
      <c r="F1073" s="17">
        <f t="shared" si="58"/>
        <v>7418.88</v>
      </c>
      <c r="G1073">
        <f>VLOOKUP(C1073,'SKU Price List'!$A$2:$E$27,3,0)</f>
        <v>1177.5999999999999</v>
      </c>
      <c r="H1073">
        <f t="shared" si="56"/>
        <v>7065.5999999999995</v>
      </c>
      <c r="I1073" s="17">
        <f t="shared" si="57"/>
        <v>353.28000000000065</v>
      </c>
      <c r="J1073">
        <v>23</v>
      </c>
      <c r="K1073" s="51"/>
    </row>
    <row r="1074" spans="1:11" x14ac:dyDescent="0.45">
      <c r="A1074" s="2">
        <v>45361</v>
      </c>
      <c r="B1074" t="s">
        <v>73</v>
      </c>
      <c r="C1074" t="s">
        <v>14</v>
      </c>
      <c r="D1074">
        <v>6</v>
      </c>
      <c r="E1074" s="17">
        <f>VLOOKUP(C1074,'SKU Price List'!$A$2:$E$27,5,FALSE)</f>
        <v>927.36</v>
      </c>
      <c r="F1074" s="17">
        <f t="shared" si="58"/>
        <v>5564.16</v>
      </c>
      <c r="G1074">
        <f>VLOOKUP(C1074,'SKU Price List'!$A$2:$E$27,3,0)</f>
        <v>883.19999999999993</v>
      </c>
      <c r="H1074">
        <f t="shared" si="56"/>
        <v>5299.2</v>
      </c>
      <c r="I1074" s="17">
        <f t="shared" si="57"/>
        <v>264.96000000000004</v>
      </c>
      <c r="J1074">
        <v>23</v>
      </c>
      <c r="K1074" s="51"/>
    </row>
    <row r="1075" spans="1:11" x14ac:dyDescent="0.45">
      <c r="A1075" s="2">
        <v>45361</v>
      </c>
      <c r="B1075" t="s">
        <v>73</v>
      </c>
      <c r="C1075" t="s">
        <v>13</v>
      </c>
      <c r="D1075">
        <v>8</v>
      </c>
      <c r="E1075" s="17">
        <f>VLOOKUP(C1075,'SKU Price List'!$A$2:$E$27,5,FALSE)</f>
        <v>695.52</v>
      </c>
      <c r="F1075" s="17">
        <f t="shared" si="58"/>
        <v>5564.16</v>
      </c>
      <c r="G1075">
        <f>VLOOKUP(C1075,'SKU Price List'!$A$2:$E$27,3,0)</f>
        <v>662.4</v>
      </c>
      <c r="H1075">
        <f t="shared" si="56"/>
        <v>5299.2</v>
      </c>
      <c r="I1075" s="17">
        <f t="shared" si="57"/>
        <v>264.96000000000004</v>
      </c>
      <c r="J1075">
        <v>23</v>
      </c>
      <c r="K1075" s="51"/>
    </row>
    <row r="1076" spans="1:11" x14ac:dyDescent="0.45">
      <c r="A1076" s="2">
        <v>45361</v>
      </c>
      <c r="B1076" t="s">
        <v>73</v>
      </c>
      <c r="C1076" t="s">
        <v>12</v>
      </c>
      <c r="D1076">
        <v>6</v>
      </c>
      <c r="E1076" s="17">
        <f>VLOOKUP(C1076,'SKU Price List'!$A$2:$E$27,5,FALSE)</f>
        <v>1008</v>
      </c>
      <c r="F1076" s="17">
        <f t="shared" si="58"/>
        <v>6048</v>
      </c>
      <c r="G1076">
        <f>VLOOKUP(C1076,'SKU Price List'!$A$2:$E$27,3,0)</f>
        <v>960</v>
      </c>
      <c r="H1076">
        <f t="shared" si="56"/>
        <v>5760</v>
      </c>
      <c r="I1076" s="17">
        <f t="shared" si="57"/>
        <v>288</v>
      </c>
      <c r="J1076">
        <v>23</v>
      </c>
      <c r="K1076" s="51"/>
    </row>
    <row r="1077" spans="1:11" x14ac:dyDescent="0.45">
      <c r="A1077" s="2">
        <v>45361</v>
      </c>
      <c r="B1077" t="s">
        <v>73</v>
      </c>
      <c r="C1077" t="s">
        <v>9</v>
      </c>
      <c r="D1077">
        <v>6</v>
      </c>
      <c r="E1077" s="17">
        <f>VLOOKUP(C1077,'SKU Price List'!$A$2:$E$27,5,FALSE)</f>
        <v>756</v>
      </c>
      <c r="F1077" s="17">
        <f t="shared" si="58"/>
        <v>4536</v>
      </c>
      <c r="G1077">
        <f>VLOOKUP(C1077,'SKU Price List'!$A$2:$E$27,3,0)</f>
        <v>720</v>
      </c>
      <c r="H1077">
        <f t="shared" si="56"/>
        <v>4320</v>
      </c>
      <c r="I1077" s="17">
        <f t="shared" si="57"/>
        <v>216</v>
      </c>
      <c r="J1077">
        <v>23</v>
      </c>
      <c r="K1077" s="51"/>
    </row>
    <row r="1078" spans="1:11" x14ac:dyDescent="0.45">
      <c r="A1078" s="2">
        <v>45361</v>
      </c>
      <c r="B1078" t="s">
        <v>73</v>
      </c>
      <c r="C1078" t="s">
        <v>8</v>
      </c>
      <c r="D1078">
        <v>5</v>
      </c>
      <c r="E1078" s="17">
        <f>VLOOKUP(C1078,'SKU Price List'!$A$2:$E$27,5,FALSE)</f>
        <v>567</v>
      </c>
      <c r="F1078" s="17">
        <f t="shared" si="58"/>
        <v>2835</v>
      </c>
      <c r="G1078">
        <f>VLOOKUP(C1078,'SKU Price List'!$A$2:$E$27,3,0)</f>
        <v>540</v>
      </c>
      <c r="H1078">
        <f t="shared" si="56"/>
        <v>2700</v>
      </c>
      <c r="I1078" s="17">
        <f t="shared" si="57"/>
        <v>135</v>
      </c>
      <c r="J1078">
        <v>23</v>
      </c>
      <c r="K1078" s="51"/>
    </row>
    <row r="1079" spans="1:11" x14ac:dyDescent="0.45">
      <c r="A1079" s="2">
        <v>45361</v>
      </c>
      <c r="B1079" t="s">
        <v>73</v>
      </c>
      <c r="C1079" t="s">
        <v>27</v>
      </c>
      <c r="D1079">
        <v>4</v>
      </c>
      <c r="E1079" s="17">
        <f>VLOOKUP(C1079,'SKU Price List'!$A$2:$E$27,5,FALSE)</f>
        <v>819.83999999999992</v>
      </c>
      <c r="F1079" s="17">
        <f t="shared" si="58"/>
        <v>3279.3599999999997</v>
      </c>
      <c r="G1079">
        <f>VLOOKUP(C1079,'SKU Price List'!$A$2:$E$27,3,0)</f>
        <v>780.8</v>
      </c>
      <c r="H1079">
        <f t="shared" si="56"/>
        <v>3123.2</v>
      </c>
      <c r="I1079" s="17">
        <f t="shared" si="57"/>
        <v>156.15999999999985</v>
      </c>
      <c r="J1079">
        <v>23</v>
      </c>
      <c r="K1079" s="51"/>
    </row>
    <row r="1080" spans="1:11" x14ac:dyDescent="0.45">
      <c r="A1080" s="2">
        <v>45361</v>
      </c>
      <c r="B1080" t="s">
        <v>73</v>
      </c>
      <c r="C1080" t="s">
        <v>24</v>
      </c>
      <c r="D1080">
        <v>4</v>
      </c>
      <c r="E1080" s="17">
        <f>VLOOKUP(C1080,'SKU Price List'!$A$2:$E$27,5,FALSE)</f>
        <v>614.87999999999988</v>
      </c>
      <c r="F1080" s="17">
        <f t="shared" si="58"/>
        <v>2459.5199999999995</v>
      </c>
      <c r="G1080">
        <f>VLOOKUP(C1080,'SKU Price List'!$A$2:$E$27,3,0)</f>
        <v>585.59999999999991</v>
      </c>
      <c r="H1080">
        <f t="shared" si="56"/>
        <v>2342.3999999999996</v>
      </c>
      <c r="I1080" s="17">
        <f t="shared" si="57"/>
        <v>117.11999999999989</v>
      </c>
      <c r="J1080">
        <v>23</v>
      </c>
      <c r="K1080" s="51"/>
    </row>
    <row r="1081" spans="1:11" x14ac:dyDescent="0.45">
      <c r="A1081" s="2">
        <v>45361</v>
      </c>
      <c r="B1081" t="s">
        <v>73</v>
      </c>
      <c r="C1081" t="s">
        <v>23</v>
      </c>
      <c r="D1081">
        <v>5</v>
      </c>
      <c r="E1081" s="17">
        <f>VLOOKUP(C1081,'SKU Price List'!$A$2:$E$27,5,FALSE)</f>
        <v>461.15999999999997</v>
      </c>
      <c r="F1081" s="17">
        <f t="shared" si="58"/>
        <v>2305.7999999999997</v>
      </c>
      <c r="G1081">
        <f>VLOOKUP(C1081,'SKU Price List'!$A$2:$E$27,3,0)</f>
        <v>439.2</v>
      </c>
      <c r="H1081">
        <f t="shared" si="56"/>
        <v>2196</v>
      </c>
      <c r="I1081" s="17">
        <f t="shared" si="57"/>
        <v>109.79999999999973</v>
      </c>
      <c r="J1081">
        <v>23</v>
      </c>
      <c r="K1081" s="51"/>
    </row>
    <row r="1082" spans="1:11" x14ac:dyDescent="0.45">
      <c r="A1082" s="2">
        <v>45361</v>
      </c>
      <c r="B1082" t="s">
        <v>73</v>
      </c>
      <c r="C1082" t="s">
        <v>7</v>
      </c>
      <c r="D1082">
        <v>6</v>
      </c>
      <c r="E1082" s="17">
        <f>VLOOKUP(C1082,'SKU Price List'!$A$2:$E$27,5,FALSE)</f>
        <v>554.4</v>
      </c>
      <c r="F1082" s="17">
        <f t="shared" si="58"/>
        <v>3326.3999999999996</v>
      </c>
      <c r="G1082">
        <f>VLOOKUP(C1082,'SKU Price List'!$A$2:$E$27,3,0)</f>
        <v>528</v>
      </c>
      <c r="H1082">
        <f t="shared" si="56"/>
        <v>3168</v>
      </c>
      <c r="I1082" s="17">
        <f t="shared" si="57"/>
        <v>158.39999999999964</v>
      </c>
      <c r="J1082">
        <v>23</v>
      </c>
      <c r="K1082" s="51"/>
    </row>
    <row r="1083" spans="1:11" x14ac:dyDescent="0.45">
      <c r="A1083" s="2">
        <v>45361</v>
      </c>
      <c r="B1083" t="s">
        <v>73</v>
      </c>
      <c r="C1083" t="s">
        <v>4</v>
      </c>
      <c r="D1083">
        <v>10</v>
      </c>
      <c r="E1083" s="17">
        <f>VLOOKUP(C1083,'SKU Price List'!$A$2:$E$27,5,FALSE)</f>
        <v>415.79999999999995</v>
      </c>
      <c r="F1083" s="17">
        <f t="shared" si="58"/>
        <v>4158</v>
      </c>
      <c r="G1083">
        <f>VLOOKUP(C1083,'SKU Price List'!$A$2:$E$27,3,0)</f>
        <v>396</v>
      </c>
      <c r="H1083">
        <f t="shared" si="56"/>
        <v>3960</v>
      </c>
      <c r="I1083" s="17">
        <f t="shared" si="57"/>
        <v>198</v>
      </c>
      <c r="J1083">
        <v>23</v>
      </c>
      <c r="K1083" s="51"/>
    </row>
    <row r="1084" spans="1:11" x14ac:dyDescent="0.45">
      <c r="A1084" s="2">
        <v>45361</v>
      </c>
      <c r="B1084" t="s">
        <v>73</v>
      </c>
      <c r="C1084" t="s">
        <v>3</v>
      </c>
      <c r="D1084">
        <v>10</v>
      </c>
      <c r="E1084" s="17">
        <f>VLOOKUP(C1084,'SKU Price List'!$A$2:$E$27,5,FALSE)</f>
        <v>311.84999999999997</v>
      </c>
      <c r="F1084" s="17">
        <f t="shared" si="58"/>
        <v>3118.4999999999995</v>
      </c>
      <c r="G1084">
        <f>VLOOKUP(C1084,'SKU Price List'!$A$2:$E$27,3,0)</f>
        <v>297</v>
      </c>
      <c r="H1084">
        <f t="shared" si="56"/>
        <v>2970</v>
      </c>
      <c r="I1084" s="17">
        <f t="shared" si="57"/>
        <v>148.49999999999955</v>
      </c>
      <c r="J1084">
        <v>23</v>
      </c>
      <c r="K1084" s="51"/>
    </row>
    <row r="1085" spans="1:11" x14ac:dyDescent="0.45">
      <c r="A1085" s="2">
        <v>45361</v>
      </c>
      <c r="B1085" t="s">
        <v>74</v>
      </c>
      <c r="C1085" t="s">
        <v>14</v>
      </c>
      <c r="D1085">
        <v>7</v>
      </c>
      <c r="E1085" s="17">
        <f>VLOOKUP(C1085,'SKU Price List'!$A$2:$E$27,5,FALSE)</f>
        <v>927.36</v>
      </c>
      <c r="F1085" s="17">
        <f t="shared" si="58"/>
        <v>6491.52</v>
      </c>
      <c r="G1085">
        <f>VLOOKUP(C1085,'SKU Price List'!$A$2:$E$27,3,0)</f>
        <v>883.19999999999993</v>
      </c>
      <c r="H1085">
        <f t="shared" si="56"/>
        <v>6182.4</v>
      </c>
      <c r="I1085" s="17">
        <f t="shared" si="57"/>
        <v>309.1200000000008</v>
      </c>
      <c r="J1085">
        <v>23</v>
      </c>
      <c r="K1085" s="51"/>
    </row>
    <row r="1086" spans="1:11" x14ac:dyDescent="0.45">
      <c r="A1086" s="2">
        <v>45362</v>
      </c>
      <c r="B1086" t="s">
        <v>75</v>
      </c>
      <c r="C1086" t="s">
        <v>18</v>
      </c>
      <c r="D1086">
        <v>15</v>
      </c>
      <c r="E1086" s="17">
        <f>VLOOKUP(C1086,'SKU Price List'!$A$2:$E$27,5,FALSE)</f>
        <v>1478.4</v>
      </c>
      <c r="F1086" s="17">
        <f t="shared" si="58"/>
        <v>22176</v>
      </c>
      <c r="G1086">
        <f>VLOOKUP(C1086,'SKU Price List'!$A$2:$E$27,3,0)</f>
        <v>1408</v>
      </c>
      <c r="H1086">
        <f t="shared" si="56"/>
        <v>21120</v>
      </c>
      <c r="I1086" s="17">
        <f t="shared" si="57"/>
        <v>1056</v>
      </c>
      <c r="J1086">
        <v>24</v>
      </c>
      <c r="K1086" s="51"/>
    </row>
    <row r="1087" spans="1:11" x14ac:dyDescent="0.45">
      <c r="A1087" s="2">
        <v>45362</v>
      </c>
      <c r="B1087" t="s">
        <v>75</v>
      </c>
      <c r="C1087" t="s">
        <v>20</v>
      </c>
      <c r="D1087">
        <v>10</v>
      </c>
      <c r="E1087" s="17">
        <f>VLOOKUP(C1087,'SKU Price List'!$A$2:$E$27,5,FALSE)</f>
        <v>1108.8000000000002</v>
      </c>
      <c r="F1087" s="17">
        <f t="shared" si="58"/>
        <v>11088.000000000002</v>
      </c>
      <c r="G1087">
        <f>VLOOKUP(C1087,'SKU Price List'!$A$2:$E$27,3,0)</f>
        <v>1056</v>
      </c>
      <c r="H1087">
        <f t="shared" si="56"/>
        <v>10560</v>
      </c>
      <c r="I1087" s="17">
        <f t="shared" si="57"/>
        <v>528.00000000000182</v>
      </c>
      <c r="J1087">
        <v>24</v>
      </c>
      <c r="K1087" s="51"/>
    </row>
    <row r="1088" spans="1:11" x14ac:dyDescent="0.45">
      <c r="A1088" s="2">
        <v>45362</v>
      </c>
      <c r="B1088" t="s">
        <v>75</v>
      </c>
      <c r="C1088" t="s">
        <v>13</v>
      </c>
      <c r="D1088">
        <v>15</v>
      </c>
      <c r="E1088" s="17">
        <f>VLOOKUP(C1088,'SKU Price List'!$A$2:$E$27,5,FALSE)</f>
        <v>695.52</v>
      </c>
      <c r="F1088" s="17">
        <f t="shared" si="58"/>
        <v>10432.799999999999</v>
      </c>
      <c r="G1088">
        <f>VLOOKUP(C1088,'SKU Price List'!$A$2:$E$27,3,0)</f>
        <v>662.4</v>
      </c>
      <c r="H1088">
        <f t="shared" si="56"/>
        <v>9936</v>
      </c>
      <c r="I1088" s="17">
        <f t="shared" si="57"/>
        <v>496.79999999999927</v>
      </c>
      <c r="J1088">
        <v>24</v>
      </c>
      <c r="K1088" s="51"/>
    </row>
    <row r="1089" spans="1:11" x14ac:dyDescent="0.45">
      <c r="A1089" s="2">
        <v>45362</v>
      </c>
      <c r="B1089" t="s">
        <v>75</v>
      </c>
      <c r="C1089" t="s">
        <v>27</v>
      </c>
      <c r="D1089">
        <v>20</v>
      </c>
      <c r="E1089" s="17">
        <f>VLOOKUP(C1089,'SKU Price List'!$A$2:$E$27,5,FALSE)</f>
        <v>819.83999999999992</v>
      </c>
      <c r="F1089" s="17">
        <f t="shared" si="58"/>
        <v>16396.8</v>
      </c>
      <c r="G1089">
        <f>VLOOKUP(C1089,'SKU Price List'!$A$2:$E$27,3,0)</f>
        <v>780.8</v>
      </c>
      <c r="H1089">
        <f t="shared" si="56"/>
        <v>15616</v>
      </c>
      <c r="I1089" s="17">
        <f t="shared" si="57"/>
        <v>780.79999999999927</v>
      </c>
      <c r="J1089">
        <v>24</v>
      </c>
      <c r="K1089" s="51"/>
    </row>
    <row r="1090" spans="1:11" x14ac:dyDescent="0.45">
      <c r="A1090" s="2">
        <v>45362</v>
      </c>
      <c r="B1090" t="s">
        <v>75</v>
      </c>
      <c r="C1090" t="s">
        <v>24</v>
      </c>
      <c r="D1090">
        <v>20</v>
      </c>
      <c r="E1090" s="17">
        <f>VLOOKUP(C1090,'SKU Price List'!$A$2:$E$27,5,FALSE)</f>
        <v>614.87999999999988</v>
      </c>
      <c r="F1090" s="17">
        <f t="shared" si="58"/>
        <v>12297.599999999999</v>
      </c>
      <c r="G1090">
        <f>VLOOKUP(C1090,'SKU Price List'!$A$2:$E$27,3,0)</f>
        <v>585.59999999999991</v>
      </c>
      <c r="H1090">
        <f t="shared" ref="H1090:H1153" si="59">G1090*D1090</f>
        <v>11711.999999999998</v>
      </c>
      <c r="I1090" s="17">
        <f t="shared" ref="I1090:I1153" si="60">F1090-H1090</f>
        <v>585.60000000000036</v>
      </c>
      <c r="J1090">
        <v>24</v>
      </c>
      <c r="K1090" s="51"/>
    </row>
    <row r="1091" spans="1:11" x14ac:dyDescent="0.45">
      <c r="A1091" s="2">
        <v>45362</v>
      </c>
      <c r="B1091" t="s">
        <v>75</v>
      </c>
      <c r="C1091" t="s">
        <v>9</v>
      </c>
      <c r="D1091">
        <v>20</v>
      </c>
      <c r="E1091" s="17">
        <f>VLOOKUP(C1091,'SKU Price List'!$A$2:$E$27,5,FALSE)</f>
        <v>756</v>
      </c>
      <c r="F1091" s="17">
        <f t="shared" si="58"/>
        <v>15120</v>
      </c>
      <c r="G1091">
        <f>VLOOKUP(C1091,'SKU Price List'!$A$2:$E$27,3,0)</f>
        <v>720</v>
      </c>
      <c r="H1091">
        <f t="shared" si="59"/>
        <v>14400</v>
      </c>
      <c r="I1091" s="17">
        <f t="shared" si="60"/>
        <v>720</v>
      </c>
      <c r="J1091">
        <v>24</v>
      </c>
      <c r="K1091" s="51"/>
    </row>
    <row r="1092" spans="1:11" x14ac:dyDescent="0.45">
      <c r="A1092" s="2">
        <v>45362</v>
      </c>
      <c r="B1092" t="s">
        <v>75</v>
      </c>
      <c r="C1092" t="s">
        <v>8</v>
      </c>
      <c r="D1092">
        <v>20</v>
      </c>
      <c r="E1092" s="17">
        <f>VLOOKUP(C1092,'SKU Price List'!$A$2:$E$27,5,FALSE)</f>
        <v>567</v>
      </c>
      <c r="F1092" s="17">
        <f t="shared" si="58"/>
        <v>11340</v>
      </c>
      <c r="G1092">
        <f>VLOOKUP(C1092,'SKU Price List'!$A$2:$E$27,3,0)</f>
        <v>540</v>
      </c>
      <c r="H1092">
        <f t="shared" si="59"/>
        <v>10800</v>
      </c>
      <c r="I1092" s="17">
        <f t="shared" si="60"/>
        <v>540</v>
      </c>
      <c r="J1092">
        <v>24</v>
      </c>
      <c r="K1092" s="51"/>
    </row>
    <row r="1093" spans="1:11" x14ac:dyDescent="0.45">
      <c r="A1093" s="2">
        <v>45362</v>
      </c>
      <c r="B1093" t="s">
        <v>75</v>
      </c>
      <c r="C1093" t="s">
        <v>7</v>
      </c>
      <c r="D1093">
        <v>5</v>
      </c>
      <c r="E1093" s="17">
        <f>VLOOKUP(C1093,'SKU Price List'!$A$2:$E$27,5,FALSE)</f>
        <v>554.4</v>
      </c>
      <c r="F1093" s="17">
        <f t="shared" si="58"/>
        <v>2772</v>
      </c>
      <c r="G1093">
        <f>VLOOKUP(C1093,'SKU Price List'!$A$2:$E$27,3,0)</f>
        <v>528</v>
      </c>
      <c r="H1093">
        <f t="shared" si="59"/>
        <v>2640</v>
      </c>
      <c r="I1093" s="17">
        <f t="shared" si="60"/>
        <v>132</v>
      </c>
      <c r="J1093">
        <v>24</v>
      </c>
      <c r="K1093" s="51"/>
    </row>
    <row r="1094" spans="1:11" x14ac:dyDescent="0.45">
      <c r="A1094" s="2">
        <v>45362</v>
      </c>
      <c r="B1094" t="s">
        <v>75</v>
      </c>
      <c r="C1094" t="s">
        <v>6</v>
      </c>
      <c r="D1094">
        <v>5</v>
      </c>
      <c r="E1094" s="17">
        <f>VLOOKUP(C1094,'SKU Price List'!$A$2:$E$27,5,FALSE)</f>
        <v>485.09999999999997</v>
      </c>
      <c r="F1094" s="17">
        <f t="shared" si="58"/>
        <v>2425.5</v>
      </c>
      <c r="G1094">
        <f>VLOOKUP(C1094,'SKU Price List'!$A$2:$E$27,3,0)</f>
        <v>462</v>
      </c>
      <c r="H1094">
        <f t="shared" si="59"/>
        <v>2310</v>
      </c>
      <c r="I1094" s="17">
        <f t="shared" si="60"/>
        <v>115.5</v>
      </c>
      <c r="J1094">
        <v>24</v>
      </c>
      <c r="K1094" s="51"/>
    </row>
    <row r="1095" spans="1:11" x14ac:dyDescent="0.45">
      <c r="A1095" s="2">
        <v>45362</v>
      </c>
      <c r="B1095" t="s">
        <v>75</v>
      </c>
      <c r="C1095" t="s">
        <v>5</v>
      </c>
      <c r="D1095">
        <v>5</v>
      </c>
      <c r="E1095" s="17">
        <f>VLOOKUP(C1095,'SKU Price List'!$A$2:$E$27,5,FALSE)</f>
        <v>363.82499999999999</v>
      </c>
      <c r="F1095" s="17">
        <f t="shared" si="58"/>
        <v>1819.125</v>
      </c>
      <c r="G1095">
        <f>VLOOKUP(C1095,'SKU Price List'!$A$2:$E$27,3,0)</f>
        <v>346.5</v>
      </c>
      <c r="H1095">
        <f t="shared" si="59"/>
        <v>1732.5</v>
      </c>
      <c r="I1095" s="17">
        <f t="shared" si="60"/>
        <v>86.625</v>
      </c>
      <c r="J1095">
        <v>24</v>
      </c>
      <c r="K1095" s="51"/>
    </row>
    <row r="1096" spans="1:11" x14ac:dyDescent="0.45">
      <c r="A1096" s="2">
        <v>45362</v>
      </c>
      <c r="B1096" t="s">
        <v>75</v>
      </c>
      <c r="C1096" t="s">
        <v>4</v>
      </c>
      <c r="D1096">
        <v>5</v>
      </c>
      <c r="E1096" s="17">
        <f>VLOOKUP(C1096,'SKU Price List'!$A$2:$E$27,5,FALSE)</f>
        <v>415.79999999999995</v>
      </c>
      <c r="F1096" s="17">
        <f t="shared" si="58"/>
        <v>2079</v>
      </c>
      <c r="G1096">
        <f>VLOOKUP(C1096,'SKU Price List'!$A$2:$E$27,3,0)</f>
        <v>396</v>
      </c>
      <c r="H1096">
        <f t="shared" si="59"/>
        <v>1980</v>
      </c>
      <c r="I1096" s="17">
        <f t="shared" si="60"/>
        <v>99</v>
      </c>
      <c r="J1096">
        <v>24</v>
      </c>
      <c r="K1096" s="51"/>
    </row>
    <row r="1097" spans="1:11" x14ac:dyDescent="0.45">
      <c r="A1097" s="2">
        <v>45362</v>
      </c>
      <c r="B1097" t="s">
        <v>41</v>
      </c>
      <c r="C1097" t="s">
        <v>14</v>
      </c>
      <c r="D1097">
        <v>10</v>
      </c>
      <c r="E1097" s="17">
        <f>VLOOKUP(C1097,'SKU Price List'!$A$2:$E$27,5,FALSE)</f>
        <v>927.36</v>
      </c>
      <c r="F1097" s="17">
        <f t="shared" si="58"/>
        <v>9273.6</v>
      </c>
      <c r="G1097">
        <f>VLOOKUP(C1097,'SKU Price List'!$A$2:$E$27,3,0)</f>
        <v>883.19999999999993</v>
      </c>
      <c r="H1097">
        <f t="shared" si="59"/>
        <v>8832</v>
      </c>
      <c r="I1097" s="17">
        <f t="shared" si="60"/>
        <v>441.60000000000036</v>
      </c>
      <c r="J1097">
        <v>24</v>
      </c>
      <c r="K1097" s="51"/>
    </row>
    <row r="1098" spans="1:11" x14ac:dyDescent="0.45">
      <c r="A1098" s="2">
        <v>45362</v>
      </c>
      <c r="B1098" t="s">
        <v>41</v>
      </c>
      <c r="C1098" t="s">
        <v>27</v>
      </c>
      <c r="D1098">
        <v>5</v>
      </c>
      <c r="E1098" s="17">
        <f>VLOOKUP(C1098,'SKU Price List'!$A$2:$E$27,5,FALSE)</f>
        <v>819.83999999999992</v>
      </c>
      <c r="F1098" s="17">
        <f t="shared" si="58"/>
        <v>4099.2</v>
      </c>
      <c r="G1098">
        <f>VLOOKUP(C1098,'SKU Price List'!$A$2:$E$27,3,0)</f>
        <v>780.8</v>
      </c>
      <c r="H1098">
        <f t="shared" si="59"/>
        <v>3904</v>
      </c>
      <c r="I1098" s="17">
        <f t="shared" si="60"/>
        <v>195.19999999999982</v>
      </c>
      <c r="J1098">
        <v>24</v>
      </c>
      <c r="K1098" s="51"/>
    </row>
    <row r="1099" spans="1:11" x14ac:dyDescent="0.45">
      <c r="A1099" s="2">
        <v>45362</v>
      </c>
      <c r="B1099" t="s">
        <v>41</v>
      </c>
      <c r="C1099" t="s">
        <v>24</v>
      </c>
      <c r="D1099">
        <v>5</v>
      </c>
      <c r="E1099" s="17">
        <f>VLOOKUP(C1099,'SKU Price List'!$A$2:$E$27,5,FALSE)</f>
        <v>614.87999999999988</v>
      </c>
      <c r="F1099" s="17">
        <f t="shared" si="58"/>
        <v>3074.3999999999996</v>
      </c>
      <c r="G1099">
        <f>VLOOKUP(C1099,'SKU Price List'!$A$2:$E$27,3,0)</f>
        <v>585.59999999999991</v>
      </c>
      <c r="H1099">
        <f t="shared" si="59"/>
        <v>2927.9999999999995</v>
      </c>
      <c r="I1099" s="17">
        <f t="shared" si="60"/>
        <v>146.40000000000009</v>
      </c>
      <c r="J1099">
        <v>24</v>
      </c>
      <c r="K1099" s="51"/>
    </row>
    <row r="1100" spans="1:11" x14ac:dyDescent="0.45">
      <c r="A1100" s="2">
        <v>45362</v>
      </c>
      <c r="B1100" t="s">
        <v>41</v>
      </c>
      <c r="C1100" t="s">
        <v>7</v>
      </c>
      <c r="D1100">
        <v>5</v>
      </c>
      <c r="E1100" s="17">
        <f>VLOOKUP(C1100,'SKU Price List'!$A$2:$E$27,5,FALSE)</f>
        <v>554.4</v>
      </c>
      <c r="F1100" s="17">
        <f t="shared" si="58"/>
        <v>2772</v>
      </c>
      <c r="G1100">
        <f>VLOOKUP(C1100,'SKU Price List'!$A$2:$E$27,3,0)</f>
        <v>528</v>
      </c>
      <c r="H1100">
        <f t="shared" si="59"/>
        <v>2640</v>
      </c>
      <c r="I1100" s="17">
        <f t="shared" si="60"/>
        <v>132</v>
      </c>
      <c r="J1100">
        <v>24</v>
      </c>
      <c r="K1100" s="51"/>
    </row>
    <row r="1101" spans="1:11" x14ac:dyDescent="0.45">
      <c r="A1101" s="2">
        <v>45362</v>
      </c>
      <c r="B1101" t="s">
        <v>41</v>
      </c>
      <c r="C1101" t="s">
        <v>9</v>
      </c>
      <c r="D1101">
        <v>4</v>
      </c>
      <c r="E1101" s="17">
        <f>VLOOKUP(C1101,'SKU Price List'!$A$2:$E$27,5,FALSE)</f>
        <v>756</v>
      </c>
      <c r="F1101" s="17">
        <f t="shared" si="58"/>
        <v>3024</v>
      </c>
      <c r="G1101">
        <f>VLOOKUP(C1101,'SKU Price List'!$A$2:$E$27,3,0)</f>
        <v>720</v>
      </c>
      <c r="H1101">
        <f t="shared" si="59"/>
        <v>2880</v>
      </c>
      <c r="I1101" s="17">
        <f t="shared" si="60"/>
        <v>144</v>
      </c>
      <c r="J1101">
        <v>24</v>
      </c>
      <c r="K1101" s="51"/>
    </row>
    <row r="1102" spans="1:11" x14ac:dyDescent="0.45">
      <c r="A1102" s="2">
        <v>45362</v>
      </c>
      <c r="B1102" t="s">
        <v>41</v>
      </c>
      <c r="C1102" t="s">
        <v>11</v>
      </c>
      <c r="D1102">
        <v>2</v>
      </c>
      <c r="E1102" s="17">
        <f>VLOOKUP(C1102,'SKU Price List'!$A$2:$E$27,5,FALSE)</f>
        <v>882</v>
      </c>
      <c r="F1102" s="17">
        <f t="shared" si="58"/>
        <v>1764</v>
      </c>
      <c r="G1102">
        <f>VLOOKUP(C1102,'SKU Price List'!$A$2:$E$27,3,0)</f>
        <v>840</v>
      </c>
      <c r="H1102">
        <f t="shared" si="59"/>
        <v>1680</v>
      </c>
      <c r="I1102" s="17">
        <f t="shared" si="60"/>
        <v>84</v>
      </c>
      <c r="J1102">
        <v>24</v>
      </c>
      <c r="K1102" s="51"/>
    </row>
    <row r="1103" spans="1:11" x14ac:dyDescent="0.45">
      <c r="A1103" s="2">
        <v>45362</v>
      </c>
      <c r="B1103" t="s">
        <v>41</v>
      </c>
      <c r="C1103" t="s">
        <v>15</v>
      </c>
      <c r="D1103">
        <v>4</v>
      </c>
      <c r="E1103" s="17">
        <f>VLOOKUP(C1103,'SKU Price List'!$A$2:$E$27,5,FALSE)</f>
        <v>811.44</v>
      </c>
      <c r="F1103" s="17">
        <f t="shared" si="58"/>
        <v>3245.76</v>
      </c>
      <c r="G1103">
        <f>VLOOKUP(C1103,'SKU Price List'!$A$2:$E$27,3,0)</f>
        <v>772.8</v>
      </c>
      <c r="H1103">
        <f t="shared" si="59"/>
        <v>3091.2</v>
      </c>
      <c r="I1103" s="17">
        <f t="shared" si="60"/>
        <v>154.5600000000004</v>
      </c>
      <c r="J1103">
        <v>24</v>
      </c>
      <c r="K1103" s="51"/>
    </row>
    <row r="1104" spans="1:11" x14ac:dyDescent="0.45">
      <c r="A1104" s="2">
        <v>45363</v>
      </c>
      <c r="B1104" t="s">
        <v>58</v>
      </c>
      <c r="C1104" t="s">
        <v>25</v>
      </c>
      <c r="D1104">
        <v>8</v>
      </c>
      <c r="E1104" s="17">
        <f>VLOOKUP(C1104,'SKU Price List'!$A$2:$E$27,5,FALSE)</f>
        <v>538.02</v>
      </c>
      <c r="F1104" s="17">
        <f t="shared" si="58"/>
        <v>4304.16</v>
      </c>
      <c r="G1104">
        <f>VLOOKUP(C1104,'SKU Price List'!$A$2:$E$27,3,0)</f>
        <v>512.4</v>
      </c>
      <c r="H1104">
        <f t="shared" si="59"/>
        <v>4099.2</v>
      </c>
      <c r="I1104" s="17">
        <f t="shared" si="60"/>
        <v>204.96000000000004</v>
      </c>
      <c r="J1104">
        <v>24</v>
      </c>
      <c r="K1104" s="51"/>
    </row>
    <row r="1105" spans="1:11" x14ac:dyDescent="0.45">
      <c r="A1105" s="2">
        <v>45363</v>
      </c>
      <c r="B1105" t="s">
        <v>58</v>
      </c>
      <c r="C1105" t="s">
        <v>12</v>
      </c>
      <c r="D1105">
        <v>4</v>
      </c>
      <c r="E1105" s="17">
        <f>VLOOKUP(C1105,'SKU Price List'!$A$2:$E$27,5,FALSE)</f>
        <v>1008</v>
      </c>
      <c r="F1105" s="17">
        <f t="shared" si="58"/>
        <v>4032</v>
      </c>
      <c r="G1105">
        <f>VLOOKUP(C1105,'SKU Price List'!$A$2:$E$27,3,0)</f>
        <v>960</v>
      </c>
      <c r="H1105">
        <f t="shared" si="59"/>
        <v>3840</v>
      </c>
      <c r="I1105" s="17">
        <f t="shared" si="60"/>
        <v>192</v>
      </c>
      <c r="J1105">
        <v>24</v>
      </c>
      <c r="K1105" s="51"/>
    </row>
    <row r="1106" spans="1:11" x14ac:dyDescent="0.45">
      <c r="A1106" s="2">
        <v>45363</v>
      </c>
      <c r="B1106" t="s">
        <v>58</v>
      </c>
      <c r="C1106" t="s">
        <v>15</v>
      </c>
      <c r="D1106">
        <v>8</v>
      </c>
      <c r="E1106" s="17">
        <f>VLOOKUP(C1106,'SKU Price List'!$A$2:$E$27,5,FALSE)</f>
        <v>811.44</v>
      </c>
      <c r="F1106" s="17">
        <f t="shared" si="58"/>
        <v>6491.52</v>
      </c>
      <c r="G1106">
        <f>VLOOKUP(C1106,'SKU Price List'!$A$2:$E$27,3,0)</f>
        <v>772.8</v>
      </c>
      <c r="H1106">
        <f t="shared" si="59"/>
        <v>6182.4</v>
      </c>
      <c r="I1106" s="17">
        <f t="shared" si="60"/>
        <v>309.1200000000008</v>
      </c>
      <c r="J1106">
        <v>24</v>
      </c>
      <c r="K1106" s="51"/>
    </row>
    <row r="1107" spans="1:11" x14ac:dyDescent="0.45">
      <c r="A1107" s="2">
        <v>45363</v>
      </c>
      <c r="B1107" t="s">
        <v>38</v>
      </c>
      <c r="C1107" t="s">
        <v>18</v>
      </c>
      <c r="D1107">
        <v>10</v>
      </c>
      <c r="E1107" s="17">
        <f>VLOOKUP(C1107,'SKU Price List'!$A$2:$E$27,5,FALSE)</f>
        <v>1478.4</v>
      </c>
      <c r="F1107" s="17">
        <f t="shared" si="58"/>
        <v>14784</v>
      </c>
      <c r="G1107">
        <f>VLOOKUP(C1107,'SKU Price List'!$A$2:$E$27,3,0)</f>
        <v>1408</v>
      </c>
      <c r="H1107">
        <f t="shared" si="59"/>
        <v>14080</v>
      </c>
      <c r="I1107" s="17">
        <f t="shared" si="60"/>
        <v>704</v>
      </c>
      <c r="J1107">
        <v>24</v>
      </c>
      <c r="K1107" s="51"/>
    </row>
    <row r="1108" spans="1:11" x14ac:dyDescent="0.45">
      <c r="A1108" s="2">
        <v>45363</v>
      </c>
      <c r="B1108" t="s">
        <v>38</v>
      </c>
      <c r="C1108" t="s">
        <v>27</v>
      </c>
      <c r="D1108">
        <v>10</v>
      </c>
      <c r="E1108" s="17">
        <f>VLOOKUP(C1108,'SKU Price List'!$A$2:$E$27,5,FALSE)</f>
        <v>819.83999999999992</v>
      </c>
      <c r="F1108" s="17">
        <f t="shared" si="58"/>
        <v>8198.4</v>
      </c>
      <c r="G1108">
        <f>VLOOKUP(C1108,'SKU Price List'!$A$2:$E$27,3,0)</f>
        <v>780.8</v>
      </c>
      <c r="H1108">
        <f t="shared" si="59"/>
        <v>7808</v>
      </c>
      <c r="I1108" s="17">
        <f t="shared" si="60"/>
        <v>390.39999999999964</v>
      </c>
      <c r="J1108">
        <v>24</v>
      </c>
      <c r="K1108" s="51"/>
    </row>
    <row r="1109" spans="1:11" x14ac:dyDescent="0.45">
      <c r="A1109" s="2">
        <v>45363</v>
      </c>
      <c r="B1109" t="s">
        <v>38</v>
      </c>
      <c r="C1109" t="s">
        <v>12</v>
      </c>
      <c r="D1109">
        <v>10</v>
      </c>
      <c r="E1109" s="17">
        <f>VLOOKUP(C1109,'SKU Price List'!$A$2:$E$27,5,FALSE)</f>
        <v>1008</v>
      </c>
      <c r="F1109" s="17">
        <f t="shared" si="58"/>
        <v>10080</v>
      </c>
      <c r="G1109">
        <f>VLOOKUP(C1109,'SKU Price List'!$A$2:$E$27,3,0)</f>
        <v>960</v>
      </c>
      <c r="H1109">
        <f t="shared" si="59"/>
        <v>9600</v>
      </c>
      <c r="I1109" s="17">
        <f t="shared" si="60"/>
        <v>480</v>
      </c>
      <c r="J1109">
        <v>24</v>
      </c>
      <c r="K1109" s="51"/>
    </row>
    <row r="1110" spans="1:11" x14ac:dyDescent="0.45">
      <c r="A1110" s="2">
        <v>45363</v>
      </c>
      <c r="B1110" t="s">
        <v>38</v>
      </c>
      <c r="C1110" t="s">
        <v>8</v>
      </c>
      <c r="D1110">
        <v>10</v>
      </c>
      <c r="E1110" s="17">
        <f>VLOOKUP(C1110,'SKU Price List'!$A$2:$E$27,5,FALSE)</f>
        <v>567</v>
      </c>
      <c r="F1110" s="17">
        <f t="shared" si="58"/>
        <v>5670</v>
      </c>
      <c r="G1110">
        <f>VLOOKUP(C1110,'SKU Price List'!$A$2:$E$27,3,0)</f>
        <v>540</v>
      </c>
      <c r="H1110">
        <f t="shared" si="59"/>
        <v>5400</v>
      </c>
      <c r="I1110" s="17">
        <f t="shared" si="60"/>
        <v>270</v>
      </c>
      <c r="J1110">
        <v>24</v>
      </c>
      <c r="K1110" s="51"/>
    </row>
    <row r="1111" spans="1:11" x14ac:dyDescent="0.45">
      <c r="A1111" s="2">
        <v>45363</v>
      </c>
      <c r="B1111" t="s">
        <v>38</v>
      </c>
      <c r="C1111" t="s">
        <v>4</v>
      </c>
      <c r="D1111">
        <v>10</v>
      </c>
      <c r="E1111" s="17">
        <f>VLOOKUP(C1111,'SKU Price List'!$A$2:$E$27,5,FALSE)</f>
        <v>415.79999999999995</v>
      </c>
      <c r="F1111" s="17">
        <f t="shared" si="58"/>
        <v>4158</v>
      </c>
      <c r="G1111">
        <f>VLOOKUP(C1111,'SKU Price List'!$A$2:$E$27,3,0)</f>
        <v>396</v>
      </c>
      <c r="H1111">
        <f t="shared" si="59"/>
        <v>3960</v>
      </c>
      <c r="I1111" s="17">
        <f t="shared" si="60"/>
        <v>198</v>
      </c>
      <c r="J1111">
        <v>24</v>
      </c>
      <c r="K1111" s="51"/>
    </row>
    <row r="1112" spans="1:11" x14ac:dyDescent="0.45">
      <c r="A1112" s="2">
        <v>45363</v>
      </c>
      <c r="B1112" t="s">
        <v>38</v>
      </c>
      <c r="C1112" t="s">
        <v>3</v>
      </c>
      <c r="D1112">
        <v>10</v>
      </c>
      <c r="E1112" s="17">
        <f>VLOOKUP(C1112,'SKU Price List'!$A$2:$E$27,5,FALSE)</f>
        <v>311.84999999999997</v>
      </c>
      <c r="F1112" s="17">
        <f t="shared" si="58"/>
        <v>3118.4999999999995</v>
      </c>
      <c r="G1112">
        <f>VLOOKUP(C1112,'SKU Price List'!$A$2:$E$27,3,0)</f>
        <v>297</v>
      </c>
      <c r="H1112">
        <f t="shared" si="59"/>
        <v>2970</v>
      </c>
      <c r="I1112" s="17">
        <f t="shared" si="60"/>
        <v>148.49999999999955</v>
      </c>
      <c r="J1112">
        <v>24</v>
      </c>
      <c r="K1112" s="51"/>
    </row>
    <row r="1113" spans="1:11" x14ac:dyDescent="0.45">
      <c r="A1113" s="2">
        <v>45364</v>
      </c>
      <c r="B1113" t="s">
        <v>80</v>
      </c>
      <c r="C1113" t="s">
        <v>17</v>
      </c>
      <c r="D1113">
        <v>5</v>
      </c>
      <c r="E1113" s="17">
        <f>VLOOKUP(C1113,'SKU Price List'!$A$2:$E$27,5,FALSE)</f>
        <v>1236.48</v>
      </c>
      <c r="F1113" s="17">
        <f t="shared" si="58"/>
        <v>6182.4</v>
      </c>
      <c r="G1113">
        <f>VLOOKUP(C1113,'SKU Price List'!$A$2:$E$27,3,0)</f>
        <v>1177.5999999999999</v>
      </c>
      <c r="H1113">
        <f t="shared" si="59"/>
        <v>5888</v>
      </c>
      <c r="I1113" s="17">
        <f t="shared" si="60"/>
        <v>294.39999999999964</v>
      </c>
      <c r="J1113">
        <v>24</v>
      </c>
      <c r="K1113" s="51"/>
    </row>
    <row r="1114" spans="1:11" x14ac:dyDescent="0.45">
      <c r="A1114" s="2">
        <v>45364</v>
      </c>
      <c r="B1114" t="s">
        <v>80</v>
      </c>
      <c r="C1114" t="s">
        <v>16</v>
      </c>
      <c r="D1114">
        <v>5</v>
      </c>
      <c r="E1114" s="17">
        <f>VLOOKUP(C1114,'SKU Price List'!$A$2:$E$27,5,FALSE)</f>
        <v>1081.92</v>
      </c>
      <c r="F1114" s="17">
        <f t="shared" si="58"/>
        <v>5409.6</v>
      </c>
      <c r="G1114">
        <f>VLOOKUP(C1114,'SKU Price List'!$A$2:$E$27,3,0)</f>
        <v>1030.3999999999999</v>
      </c>
      <c r="H1114">
        <f t="shared" si="59"/>
        <v>5151.9999999999991</v>
      </c>
      <c r="I1114" s="17">
        <f t="shared" si="60"/>
        <v>257.60000000000127</v>
      </c>
      <c r="J1114">
        <v>24</v>
      </c>
      <c r="K1114" s="51"/>
    </row>
    <row r="1115" spans="1:11" x14ac:dyDescent="0.45">
      <c r="A1115" s="2">
        <v>45364</v>
      </c>
      <c r="B1115" t="s">
        <v>80</v>
      </c>
      <c r="C1115" t="s">
        <v>13</v>
      </c>
      <c r="D1115">
        <v>5</v>
      </c>
      <c r="E1115" s="17">
        <f>VLOOKUP(C1115,'SKU Price List'!$A$2:$E$27,5,FALSE)</f>
        <v>695.52</v>
      </c>
      <c r="F1115" s="17">
        <f t="shared" si="58"/>
        <v>3477.6</v>
      </c>
      <c r="G1115">
        <f>VLOOKUP(C1115,'SKU Price List'!$A$2:$E$27,3,0)</f>
        <v>662.4</v>
      </c>
      <c r="H1115">
        <f t="shared" si="59"/>
        <v>3312</v>
      </c>
      <c r="I1115" s="17">
        <f t="shared" si="60"/>
        <v>165.59999999999991</v>
      </c>
      <c r="J1115">
        <v>24</v>
      </c>
      <c r="K1115" s="51"/>
    </row>
    <row r="1116" spans="1:11" x14ac:dyDescent="0.45">
      <c r="A1116" s="2">
        <v>45364</v>
      </c>
      <c r="B1116" t="s">
        <v>80</v>
      </c>
      <c r="C1116" t="s">
        <v>15</v>
      </c>
      <c r="D1116">
        <v>4</v>
      </c>
      <c r="E1116" s="17">
        <f>VLOOKUP(C1116,'SKU Price List'!$A$2:$E$27,5,FALSE)</f>
        <v>811.44</v>
      </c>
      <c r="F1116" s="17">
        <f t="shared" si="58"/>
        <v>3245.76</v>
      </c>
      <c r="G1116">
        <f>VLOOKUP(C1116,'SKU Price List'!$A$2:$E$27,3,0)</f>
        <v>772.8</v>
      </c>
      <c r="H1116">
        <f t="shared" si="59"/>
        <v>3091.2</v>
      </c>
      <c r="I1116" s="17">
        <f t="shared" si="60"/>
        <v>154.5600000000004</v>
      </c>
      <c r="J1116">
        <v>24</v>
      </c>
      <c r="K1116" s="51"/>
    </row>
    <row r="1117" spans="1:11" x14ac:dyDescent="0.45">
      <c r="A1117" s="2">
        <v>45364</v>
      </c>
      <c r="B1117" t="s">
        <v>80</v>
      </c>
      <c r="C1117" t="s">
        <v>12</v>
      </c>
      <c r="D1117">
        <v>5</v>
      </c>
      <c r="E1117" s="17">
        <f>VLOOKUP(C1117,'SKU Price List'!$A$2:$E$27,5,FALSE)</f>
        <v>1008</v>
      </c>
      <c r="F1117" s="17">
        <f t="shared" si="58"/>
        <v>5040</v>
      </c>
      <c r="G1117">
        <f>VLOOKUP(C1117,'SKU Price List'!$A$2:$E$27,3,0)</f>
        <v>960</v>
      </c>
      <c r="H1117">
        <f t="shared" si="59"/>
        <v>4800</v>
      </c>
      <c r="I1117" s="17">
        <f t="shared" si="60"/>
        <v>240</v>
      </c>
      <c r="J1117">
        <v>24</v>
      </c>
      <c r="K1117" s="51"/>
    </row>
    <row r="1118" spans="1:11" x14ac:dyDescent="0.45">
      <c r="A1118" s="2">
        <v>45364</v>
      </c>
      <c r="B1118" t="s">
        <v>80</v>
      </c>
      <c r="C1118" t="s">
        <v>9</v>
      </c>
      <c r="D1118">
        <v>5</v>
      </c>
      <c r="E1118" s="17">
        <f>VLOOKUP(C1118,'SKU Price List'!$A$2:$E$27,5,FALSE)</f>
        <v>756</v>
      </c>
      <c r="F1118" s="17">
        <f t="shared" si="58"/>
        <v>3780</v>
      </c>
      <c r="G1118">
        <f>VLOOKUP(C1118,'SKU Price List'!$A$2:$E$27,3,0)</f>
        <v>720</v>
      </c>
      <c r="H1118">
        <f t="shared" si="59"/>
        <v>3600</v>
      </c>
      <c r="I1118" s="17">
        <f t="shared" si="60"/>
        <v>180</v>
      </c>
      <c r="J1118">
        <v>24</v>
      </c>
      <c r="K1118" s="51"/>
    </row>
    <row r="1119" spans="1:11" x14ac:dyDescent="0.45">
      <c r="A1119" s="2">
        <v>45364</v>
      </c>
      <c r="B1119" t="s">
        <v>80</v>
      </c>
      <c r="C1119" t="s">
        <v>8</v>
      </c>
      <c r="D1119">
        <v>5</v>
      </c>
      <c r="E1119" s="17">
        <f>VLOOKUP(C1119,'SKU Price List'!$A$2:$E$27,5,FALSE)</f>
        <v>567</v>
      </c>
      <c r="F1119" s="17">
        <f t="shared" ref="F1119:F1182" si="61">E1119*D1119</f>
        <v>2835</v>
      </c>
      <c r="G1119">
        <f>VLOOKUP(C1119,'SKU Price List'!$A$2:$E$27,3,0)</f>
        <v>540</v>
      </c>
      <c r="H1119">
        <f t="shared" si="59"/>
        <v>2700</v>
      </c>
      <c r="I1119" s="17">
        <f t="shared" si="60"/>
        <v>135</v>
      </c>
      <c r="J1119">
        <v>24</v>
      </c>
      <c r="K1119" s="51"/>
    </row>
    <row r="1120" spans="1:11" x14ac:dyDescent="0.45">
      <c r="A1120" s="2">
        <v>45364</v>
      </c>
      <c r="B1120" t="s">
        <v>80</v>
      </c>
      <c r="C1120" t="s">
        <v>10</v>
      </c>
      <c r="D1120">
        <v>5</v>
      </c>
      <c r="E1120" s="17">
        <f>VLOOKUP(C1120,'SKU Price List'!$A$2:$E$27,5,FALSE)</f>
        <v>661.5</v>
      </c>
      <c r="F1120" s="17">
        <f t="shared" si="61"/>
        <v>3307.5</v>
      </c>
      <c r="G1120">
        <f>VLOOKUP(C1120,'SKU Price List'!$A$2:$E$27,3,0)</f>
        <v>630</v>
      </c>
      <c r="H1120">
        <f t="shared" si="59"/>
        <v>3150</v>
      </c>
      <c r="I1120" s="17">
        <f t="shared" si="60"/>
        <v>157.5</v>
      </c>
      <c r="J1120">
        <v>24</v>
      </c>
      <c r="K1120" s="51"/>
    </row>
    <row r="1121" spans="1:11" x14ac:dyDescent="0.45">
      <c r="A1121" s="2">
        <v>45364</v>
      </c>
      <c r="B1121" t="s">
        <v>80</v>
      </c>
      <c r="C1121" t="s">
        <v>11</v>
      </c>
      <c r="D1121">
        <v>5</v>
      </c>
      <c r="E1121" s="17">
        <f>VLOOKUP(C1121,'SKU Price List'!$A$2:$E$27,5,FALSE)</f>
        <v>882</v>
      </c>
      <c r="F1121" s="17">
        <f t="shared" si="61"/>
        <v>4410</v>
      </c>
      <c r="G1121">
        <f>VLOOKUP(C1121,'SKU Price List'!$A$2:$E$27,3,0)</f>
        <v>840</v>
      </c>
      <c r="H1121">
        <f t="shared" si="59"/>
        <v>4200</v>
      </c>
      <c r="I1121" s="17">
        <f t="shared" si="60"/>
        <v>210</v>
      </c>
      <c r="J1121">
        <v>24</v>
      </c>
      <c r="K1121" s="51"/>
    </row>
    <row r="1122" spans="1:11" x14ac:dyDescent="0.45">
      <c r="A1122" s="2">
        <v>45364</v>
      </c>
      <c r="B1122" t="s">
        <v>80</v>
      </c>
      <c r="C1122" t="s">
        <v>7</v>
      </c>
      <c r="D1122">
        <v>6</v>
      </c>
      <c r="E1122" s="17">
        <f>VLOOKUP(C1122,'SKU Price List'!$A$2:$E$27,5,FALSE)</f>
        <v>554.4</v>
      </c>
      <c r="F1122" s="17">
        <f t="shared" si="61"/>
        <v>3326.3999999999996</v>
      </c>
      <c r="G1122">
        <f>VLOOKUP(C1122,'SKU Price List'!$A$2:$E$27,3,0)</f>
        <v>528</v>
      </c>
      <c r="H1122">
        <f t="shared" si="59"/>
        <v>3168</v>
      </c>
      <c r="I1122" s="17">
        <f t="shared" si="60"/>
        <v>158.39999999999964</v>
      </c>
      <c r="J1122">
        <v>24</v>
      </c>
      <c r="K1122" s="51"/>
    </row>
    <row r="1123" spans="1:11" x14ac:dyDescent="0.45">
      <c r="A1123" s="2">
        <v>45364</v>
      </c>
      <c r="B1123" t="s">
        <v>55</v>
      </c>
      <c r="C1123" t="s">
        <v>8</v>
      </c>
      <c r="D1123">
        <v>15</v>
      </c>
      <c r="E1123" s="17">
        <f>VLOOKUP(C1123,'SKU Price List'!$A$2:$E$27,5,FALSE)</f>
        <v>567</v>
      </c>
      <c r="F1123" s="17">
        <f t="shared" si="61"/>
        <v>8505</v>
      </c>
      <c r="G1123">
        <f>VLOOKUP(C1123,'SKU Price List'!$A$2:$E$27,3,0)</f>
        <v>540</v>
      </c>
      <c r="H1123">
        <f t="shared" si="59"/>
        <v>8100</v>
      </c>
      <c r="I1123" s="17">
        <f t="shared" si="60"/>
        <v>405</v>
      </c>
      <c r="J1123">
        <v>24</v>
      </c>
      <c r="K1123" s="51"/>
    </row>
    <row r="1124" spans="1:11" x14ac:dyDescent="0.45">
      <c r="A1124" s="2">
        <v>45364</v>
      </c>
      <c r="B1124" t="s">
        <v>55</v>
      </c>
      <c r="C1124" t="s">
        <v>9</v>
      </c>
      <c r="D1124">
        <v>15</v>
      </c>
      <c r="E1124" s="17">
        <f>VLOOKUP(C1124,'SKU Price List'!$A$2:$E$27,5,FALSE)</f>
        <v>756</v>
      </c>
      <c r="F1124" s="17">
        <f t="shared" si="61"/>
        <v>11340</v>
      </c>
      <c r="G1124">
        <f>VLOOKUP(C1124,'SKU Price List'!$A$2:$E$27,3,0)</f>
        <v>720</v>
      </c>
      <c r="H1124">
        <f t="shared" si="59"/>
        <v>10800</v>
      </c>
      <c r="I1124" s="17">
        <f t="shared" si="60"/>
        <v>540</v>
      </c>
      <c r="J1124">
        <v>24</v>
      </c>
      <c r="K1124" s="51"/>
    </row>
    <row r="1125" spans="1:11" x14ac:dyDescent="0.45">
      <c r="A1125" s="2">
        <v>45365</v>
      </c>
      <c r="B1125" t="s">
        <v>76</v>
      </c>
      <c r="C1125" t="s">
        <v>18</v>
      </c>
      <c r="D1125">
        <v>20</v>
      </c>
      <c r="E1125" s="17">
        <f>VLOOKUP(C1125,'SKU Price List'!$A$2:$E$27,5,FALSE)</f>
        <v>1478.4</v>
      </c>
      <c r="F1125" s="17">
        <f t="shared" si="61"/>
        <v>29568</v>
      </c>
      <c r="G1125">
        <f>VLOOKUP(C1125,'SKU Price List'!$A$2:$E$27,3,0)</f>
        <v>1408</v>
      </c>
      <c r="H1125">
        <f t="shared" si="59"/>
        <v>28160</v>
      </c>
      <c r="I1125" s="17">
        <f t="shared" si="60"/>
        <v>1408</v>
      </c>
      <c r="J1125">
        <v>24</v>
      </c>
      <c r="K1125" s="51"/>
    </row>
    <row r="1126" spans="1:11" x14ac:dyDescent="0.45">
      <c r="A1126" s="2">
        <v>45365</v>
      </c>
      <c r="B1126" t="s">
        <v>76</v>
      </c>
      <c r="C1126" t="s">
        <v>20</v>
      </c>
      <c r="D1126">
        <v>15</v>
      </c>
      <c r="E1126" s="17">
        <f>VLOOKUP(C1126,'SKU Price List'!$A$2:$E$27,5,FALSE)</f>
        <v>1108.8000000000002</v>
      </c>
      <c r="F1126" s="17">
        <f t="shared" si="61"/>
        <v>16632.000000000004</v>
      </c>
      <c r="G1126">
        <f>VLOOKUP(C1126,'SKU Price List'!$A$2:$E$27,3,0)</f>
        <v>1056</v>
      </c>
      <c r="H1126">
        <f t="shared" si="59"/>
        <v>15840</v>
      </c>
      <c r="I1126" s="17">
        <f t="shared" si="60"/>
        <v>792.00000000000364</v>
      </c>
      <c r="J1126">
        <v>24</v>
      </c>
      <c r="K1126" s="51"/>
    </row>
    <row r="1127" spans="1:11" x14ac:dyDescent="0.45">
      <c r="A1127" s="2">
        <v>45365</v>
      </c>
      <c r="B1127" t="s">
        <v>76</v>
      </c>
      <c r="C1127" t="s">
        <v>19</v>
      </c>
      <c r="D1127">
        <v>10</v>
      </c>
      <c r="E1127" s="17">
        <f>VLOOKUP(C1127,'SKU Price List'!$A$2:$E$27,5,FALSE)</f>
        <v>831.6</v>
      </c>
      <c r="F1127" s="17">
        <f t="shared" si="61"/>
        <v>8316</v>
      </c>
      <c r="G1127">
        <f>VLOOKUP(C1127,'SKU Price List'!$A$2:$E$27,3,0)</f>
        <v>792</v>
      </c>
      <c r="H1127">
        <f t="shared" si="59"/>
        <v>7920</v>
      </c>
      <c r="I1127" s="17">
        <f t="shared" si="60"/>
        <v>396</v>
      </c>
      <c r="J1127">
        <v>24</v>
      </c>
      <c r="K1127" s="51"/>
    </row>
    <row r="1128" spans="1:11" x14ac:dyDescent="0.45">
      <c r="A1128" s="2">
        <v>45365</v>
      </c>
      <c r="B1128" t="s">
        <v>76</v>
      </c>
      <c r="C1128" t="s">
        <v>8</v>
      </c>
      <c r="D1128">
        <v>10</v>
      </c>
      <c r="E1128" s="17">
        <f>VLOOKUP(C1128,'SKU Price List'!$A$2:$E$27,5,FALSE)</f>
        <v>567</v>
      </c>
      <c r="F1128" s="17">
        <f t="shared" si="61"/>
        <v>5670</v>
      </c>
      <c r="G1128">
        <f>VLOOKUP(C1128,'SKU Price List'!$A$2:$E$27,3,0)</f>
        <v>540</v>
      </c>
      <c r="H1128">
        <f t="shared" si="59"/>
        <v>5400</v>
      </c>
      <c r="I1128" s="17">
        <f t="shared" si="60"/>
        <v>270</v>
      </c>
      <c r="J1128">
        <v>24</v>
      </c>
      <c r="K1128" s="51"/>
    </row>
    <row r="1129" spans="1:11" x14ac:dyDescent="0.45">
      <c r="A1129" s="2">
        <v>45365</v>
      </c>
      <c r="B1129" t="s">
        <v>76</v>
      </c>
      <c r="C1129" t="s">
        <v>23</v>
      </c>
      <c r="D1129">
        <v>10</v>
      </c>
      <c r="E1129" s="17">
        <f>VLOOKUP(C1129,'SKU Price List'!$A$2:$E$27,5,FALSE)</f>
        <v>461.15999999999997</v>
      </c>
      <c r="F1129" s="17">
        <f t="shared" si="61"/>
        <v>4611.5999999999995</v>
      </c>
      <c r="G1129">
        <f>VLOOKUP(C1129,'SKU Price List'!$A$2:$E$27,3,0)</f>
        <v>439.2</v>
      </c>
      <c r="H1129">
        <f t="shared" si="59"/>
        <v>4392</v>
      </c>
      <c r="I1129" s="17">
        <f t="shared" si="60"/>
        <v>219.59999999999945</v>
      </c>
      <c r="J1129">
        <v>24</v>
      </c>
      <c r="K1129" s="51"/>
    </row>
    <row r="1130" spans="1:11" x14ac:dyDescent="0.45">
      <c r="A1130" s="2">
        <v>45365</v>
      </c>
      <c r="B1130" t="s">
        <v>76</v>
      </c>
      <c r="C1130" t="s">
        <v>7</v>
      </c>
      <c r="D1130">
        <v>20</v>
      </c>
      <c r="E1130" s="17">
        <f>VLOOKUP(C1130,'SKU Price List'!$A$2:$E$27,5,FALSE)</f>
        <v>554.4</v>
      </c>
      <c r="F1130" s="17">
        <f t="shared" si="61"/>
        <v>11088</v>
      </c>
      <c r="G1130">
        <f>VLOOKUP(C1130,'SKU Price List'!$A$2:$E$27,3,0)</f>
        <v>528</v>
      </c>
      <c r="H1130">
        <f t="shared" si="59"/>
        <v>10560</v>
      </c>
      <c r="I1130" s="17">
        <f t="shared" si="60"/>
        <v>528</v>
      </c>
      <c r="J1130">
        <v>24</v>
      </c>
      <c r="K1130" s="51"/>
    </row>
    <row r="1131" spans="1:11" x14ac:dyDescent="0.45">
      <c r="A1131" s="2">
        <v>45365</v>
      </c>
      <c r="B1131" t="s">
        <v>47</v>
      </c>
      <c r="C1131" t="s">
        <v>13</v>
      </c>
      <c r="D1131">
        <v>15</v>
      </c>
      <c r="E1131" s="17">
        <f>VLOOKUP(C1131,'SKU Price List'!$A$2:$E$27,5,FALSE)</f>
        <v>695.52</v>
      </c>
      <c r="F1131" s="17">
        <f t="shared" si="61"/>
        <v>10432.799999999999</v>
      </c>
      <c r="G1131">
        <f>VLOOKUP(C1131,'SKU Price List'!$A$2:$E$27,3,0)</f>
        <v>662.4</v>
      </c>
      <c r="H1131">
        <f t="shared" si="59"/>
        <v>9936</v>
      </c>
      <c r="I1131" s="17">
        <f t="shared" si="60"/>
        <v>496.79999999999927</v>
      </c>
      <c r="J1131">
        <v>24</v>
      </c>
      <c r="K1131" s="51"/>
    </row>
    <row r="1132" spans="1:11" x14ac:dyDescent="0.45">
      <c r="A1132" s="2">
        <v>45365</v>
      </c>
      <c r="B1132" t="s">
        <v>47</v>
      </c>
      <c r="C1132" t="s">
        <v>15</v>
      </c>
      <c r="D1132">
        <v>5</v>
      </c>
      <c r="E1132" s="17">
        <f>VLOOKUP(C1132,'SKU Price List'!$A$2:$E$27,5,FALSE)</f>
        <v>811.44</v>
      </c>
      <c r="F1132" s="17">
        <f t="shared" si="61"/>
        <v>4057.2000000000003</v>
      </c>
      <c r="G1132">
        <f>VLOOKUP(C1132,'SKU Price List'!$A$2:$E$27,3,0)</f>
        <v>772.8</v>
      </c>
      <c r="H1132">
        <f t="shared" si="59"/>
        <v>3864</v>
      </c>
      <c r="I1132" s="17">
        <f t="shared" si="60"/>
        <v>193.20000000000027</v>
      </c>
      <c r="J1132">
        <v>24</v>
      </c>
      <c r="K1132" s="51"/>
    </row>
    <row r="1133" spans="1:11" x14ac:dyDescent="0.45">
      <c r="A1133" s="2">
        <v>45365</v>
      </c>
      <c r="B1133" t="s">
        <v>47</v>
      </c>
      <c r="C1133" t="s">
        <v>9</v>
      </c>
      <c r="D1133">
        <v>15</v>
      </c>
      <c r="E1133" s="17">
        <f>VLOOKUP(C1133,'SKU Price List'!$A$2:$E$27,5,FALSE)</f>
        <v>756</v>
      </c>
      <c r="F1133" s="17">
        <f t="shared" si="61"/>
        <v>11340</v>
      </c>
      <c r="G1133">
        <f>VLOOKUP(C1133,'SKU Price List'!$A$2:$E$27,3,0)</f>
        <v>720</v>
      </c>
      <c r="H1133">
        <f t="shared" si="59"/>
        <v>10800</v>
      </c>
      <c r="I1133" s="17">
        <f t="shared" si="60"/>
        <v>540</v>
      </c>
      <c r="J1133">
        <v>24</v>
      </c>
      <c r="K1133" s="51"/>
    </row>
    <row r="1134" spans="1:11" x14ac:dyDescent="0.45">
      <c r="A1134" s="2">
        <v>45365</v>
      </c>
      <c r="B1134" t="s">
        <v>47</v>
      </c>
      <c r="C1134" t="s">
        <v>24</v>
      </c>
      <c r="D1134">
        <v>15</v>
      </c>
      <c r="E1134" s="17">
        <f>VLOOKUP(C1134,'SKU Price List'!$A$2:$E$27,5,FALSE)</f>
        <v>614.87999999999988</v>
      </c>
      <c r="F1134" s="17">
        <f t="shared" si="61"/>
        <v>9223.1999999999989</v>
      </c>
      <c r="G1134">
        <f>VLOOKUP(C1134,'SKU Price List'!$A$2:$E$27,3,0)</f>
        <v>585.59999999999991</v>
      </c>
      <c r="H1134">
        <f t="shared" si="59"/>
        <v>8783.9999999999982</v>
      </c>
      <c r="I1134" s="17">
        <f t="shared" si="60"/>
        <v>439.20000000000073</v>
      </c>
      <c r="J1134">
        <v>24</v>
      </c>
      <c r="K1134" s="51"/>
    </row>
    <row r="1135" spans="1:11" x14ac:dyDescent="0.45">
      <c r="A1135" s="2">
        <v>45365</v>
      </c>
      <c r="B1135" t="s">
        <v>77</v>
      </c>
      <c r="C1135" t="s">
        <v>15</v>
      </c>
      <c r="D1135">
        <v>5</v>
      </c>
      <c r="E1135" s="17">
        <f>VLOOKUP(C1135,'SKU Price List'!$A$2:$E$27,5,FALSE)</f>
        <v>811.44</v>
      </c>
      <c r="F1135" s="17">
        <f t="shared" si="61"/>
        <v>4057.2000000000003</v>
      </c>
      <c r="G1135">
        <f>VLOOKUP(C1135,'SKU Price List'!$A$2:$E$27,3,0)</f>
        <v>772.8</v>
      </c>
      <c r="H1135">
        <f t="shared" si="59"/>
        <v>3864</v>
      </c>
      <c r="I1135" s="17">
        <f t="shared" si="60"/>
        <v>193.20000000000027</v>
      </c>
      <c r="J1135">
        <v>24</v>
      </c>
      <c r="K1135" s="51"/>
    </row>
    <row r="1136" spans="1:11" x14ac:dyDescent="0.45">
      <c r="A1136" s="2">
        <v>45365</v>
      </c>
      <c r="B1136" t="s">
        <v>77</v>
      </c>
      <c r="C1136" t="s">
        <v>10</v>
      </c>
      <c r="D1136">
        <v>20</v>
      </c>
      <c r="E1136" s="17">
        <f>VLOOKUP(C1136,'SKU Price List'!$A$2:$E$27,5,FALSE)</f>
        <v>661.5</v>
      </c>
      <c r="F1136" s="17">
        <f t="shared" si="61"/>
        <v>13230</v>
      </c>
      <c r="G1136">
        <f>VLOOKUP(C1136,'SKU Price List'!$A$2:$E$27,3,0)</f>
        <v>630</v>
      </c>
      <c r="H1136">
        <f t="shared" si="59"/>
        <v>12600</v>
      </c>
      <c r="I1136" s="17">
        <f t="shared" si="60"/>
        <v>630</v>
      </c>
      <c r="J1136">
        <v>24</v>
      </c>
      <c r="K1136" s="51"/>
    </row>
    <row r="1137" spans="1:11" x14ac:dyDescent="0.45">
      <c r="A1137" s="2">
        <v>45365</v>
      </c>
      <c r="B1137" t="s">
        <v>77</v>
      </c>
      <c r="C1137" t="s">
        <v>9</v>
      </c>
      <c r="D1137">
        <v>10</v>
      </c>
      <c r="E1137" s="17">
        <f>VLOOKUP(C1137,'SKU Price List'!$A$2:$E$27,5,FALSE)</f>
        <v>756</v>
      </c>
      <c r="F1137" s="17">
        <f t="shared" si="61"/>
        <v>7560</v>
      </c>
      <c r="G1137">
        <f>VLOOKUP(C1137,'SKU Price List'!$A$2:$E$27,3,0)</f>
        <v>720</v>
      </c>
      <c r="H1137">
        <f t="shared" si="59"/>
        <v>7200</v>
      </c>
      <c r="I1137" s="17">
        <f t="shared" si="60"/>
        <v>360</v>
      </c>
      <c r="J1137">
        <v>24</v>
      </c>
      <c r="K1137" s="51"/>
    </row>
    <row r="1138" spans="1:11" x14ac:dyDescent="0.45">
      <c r="A1138" s="2">
        <v>45365</v>
      </c>
      <c r="B1138" t="s">
        <v>77</v>
      </c>
      <c r="C1138" t="s">
        <v>25</v>
      </c>
      <c r="D1138">
        <v>10</v>
      </c>
      <c r="E1138" s="17">
        <f>VLOOKUP(C1138,'SKU Price List'!$A$2:$E$27,5,FALSE)</f>
        <v>538.02</v>
      </c>
      <c r="F1138" s="17">
        <f t="shared" si="61"/>
        <v>5380.2</v>
      </c>
      <c r="G1138">
        <f>VLOOKUP(C1138,'SKU Price List'!$A$2:$E$27,3,0)</f>
        <v>512.4</v>
      </c>
      <c r="H1138">
        <f t="shared" si="59"/>
        <v>5124</v>
      </c>
      <c r="I1138" s="17">
        <f t="shared" si="60"/>
        <v>256.19999999999982</v>
      </c>
      <c r="J1138">
        <v>24</v>
      </c>
      <c r="K1138" s="51"/>
    </row>
    <row r="1139" spans="1:11" x14ac:dyDescent="0.45">
      <c r="A1139" s="2">
        <v>45365</v>
      </c>
      <c r="B1139" t="s">
        <v>77</v>
      </c>
      <c r="C1139" t="s">
        <v>5</v>
      </c>
      <c r="D1139">
        <v>4</v>
      </c>
      <c r="E1139" s="17">
        <f>VLOOKUP(C1139,'SKU Price List'!$A$2:$E$27,5,FALSE)</f>
        <v>363.82499999999999</v>
      </c>
      <c r="F1139" s="17">
        <f t="shared" si="61"/>
        <v>1455.3</v>
      </c>
      <c r="G1139">
        <f>VLOOKUP(C1139,'SKU Price List'!$A$2:$E$27,3,0)</f>
        <v>346.5</v>
      </c>
      <c r="H1139">
        <f t="shared" si="59"/>
        <v>1386</v>
      </c>
      <c r="I1139" s="17">
        <f t="shared" si="60"/>
        <v>69.299999999999955</v>
      </c>
      <c r="J1139">
        <v>24</v>
      </c>
      <c r="K1139" s="51"/>
    </row>
    <row r="1140" spans="1:11" x14ac:dyDescent="0.45">
      <c r="A1140" s="2">
        <v>45365</v>
      </c>
      <c r="B1140" t="s">
        <v>77</v>
      </c>
      <c r="C1140" t="s">
        <v>6</v>
      </c>
      <c r="D1140">
        <v>10</v>
      </c>
      <c r="E1140" s="17">
        <f>VLOOKUP(C1140,'SKU Price List'!$A$2:$E$27,5,FALSE)</f>
        <v>485.09999999999997</v>
      </c>
      <c r="F1140" s="17">
        <f t="shared" si="61"/>
        <v>4851</v>
      </c>
      <c r="G1140">
        <f>VLOOKUP(C1140,'SKU Price List'!$A$2:$E$27,3,0)</f>
        <v>462</v>
      </c>
      <c r="H1140">
        <f t="shared" si="59"/>
        <v>4620</v>
      </c>
      <c r="I1140" s="17">
        <f t="shared" si="60"/>
        <v>231</v>
      </c>
      <c r="J1140">
        <v>24</v>
      </c>
      <c r="K1140" s="51"/>
    </row>
    <row r="1141" spans="1:11" x14ac:dyDescent="0.45">
      <c r="A1141" s="2">
        <v>45365</v>
      </c>
      <c r="B1141" t="s">
        <v>77</v>
      </c>
      <c r="C1141" t="s">
        <v>3</v>
      </c>
      <c r="D1141">
        <v>20</v>
      </c>
      <c r="E1141" s="17">
        <f>VLOOKUP(C1141,'SKU Price List'!$A$2:$E$27,5,FALSE)</f>
        <v>311.84999999999997</v>
      </c>
      <c r="F1141" s="17">
        <f t="shared" si="61"/>
        <v>6236.9999999999991</v>
      </c>
      <c r="G1141">
        <f>VLOOKUP(C1141,'SKU Price List'!$A$2:$E$27,3,0)</f>
        <v>297</v>
      </c>
      <c r="H1141">
        <f t="shared" si="59"/>
        <v>5940</v>
      </c>
      <c r="I1141" s="17">
        <f t="shared" si="60"/>
        <v>296.99999999999909</v>
      </c>
      <c r="J1141">
        <v>24</v>
      </c>
      <c r="K1141" s="51"/>
    </row>
    <row r="1142" spans="1:11" x14ac:dyDescent="0.45">
      <c r="A1142" s="2">
        <v>45365</v>
      </c>
      <c r="B1142" t="s">
        <v>77</v>
      </c>
      <c r="C1142" t="s">
        <v>7</v>
      </c>
      <c r="D1142">
        <v>10</v>
      </c>
      <c r="E1142" s="17">
        <f>VLOOKUP(C1142,'SKU Price List'!$A$2:$E$27,5,FALSE)</f>
        <v>554.4</v>
      </c>
      <c r="F1142" s="17">
        <f t="shared" si="61"/>
        <v>5544</v>
      </c>
      <c r="G1142">
        <f>VLOOKUP(C1142,'SKU Price List'!$A$2:$E$27,3,0)</f>
        <v>528</v>
      </c>
      <c r="H1142">
        <f t="shared" si="59"/>
        <v>5280</v>
      </c>
      <c r="I1142" s="17">
        <f t="shared" si="60"/>
        <v>264</v>
      </c>
      <c r="J1142">
        <v>24</v>
      </c>
      <c r="K1142" s="51"/>
    </row>
    <row r="1143" spans="1:11" x14ac:dyDescent="0.45">
      <c r="A1143" s="2">
        <v>45365</v>
      </c>
      <c r="B1143" t="s">
        <v>77</v>
      </c>
      <c r="C1143" t="s">
        <v>4</v>
      </c>
      <c r="D1143">
        <v>15</v>
      </c>
      <c r="E1143" s="17">
        <f>VLOOKUP(C1143,'SKU Price List'!$A$2:$E$27,5,FALSE)</f>
        <v>415.79999999999995</v>
      </c>
      <c r="F1143" s="17">
        <f t="shared" si="61"/>
        <v>6236.9999999999991</v>
      </c>
      <c r="G1143">
        <f>VLOOKUP(C1143,'SKU Price List'!$A$2:$E$27,3,0)</f>
        <v>396</v>
      </c>
      <c r="H1143">
        <f t="shared" si="59"/>
        <v>5940</v>
      </c>
      <c r="I1143" s="17">
        <f t="shared" si="60"/>
        <v>296.99999999999909</v>
      </c>
      <c r="J1143">
        <v>24</v>
      </c>
      <c r="K1143" s="51"/>
    </row>
    <row r="1144" spans="1:11" x14ac:dyDescent="0.45">
      <c r="A1144" s="2">
        <v>45366</v>
      </c>
      <c r="B1144" t="s">
        <v>37</v>
      </c>
      <c r="C1144" t="s">
        <v>24</v>
      </c>
      <c r="D1144">
        <v>20</v>
      </c>
      <c r="E1144" s="17">
        <f>VLOOKUP(C1144,'SKU Price List'!$A$2:$E$27,5,FALSE)</f>
        <v>614.87999999999988</v>
      </c>
      <c r="F1144" s="17">
        <f t="shared" si="61"/>
        <v>12297.599999999999</v>
      </c>
      <c r="G1144">
        <f>VLOOKUP(C1144,'SKU Price List'!$A$2:$E$27,3,0)</f>
        <v>585.59999999999991</v>
      </c>
      <c r="H1144">
        <f t="shared" si="59"/>
        <v>11711.999999999998</v>
      </c>
      <c r="I1144" s="17">
        <f t="shared" si="60"/>
        <v>585.60000000000036</v>
      </c>
      <c r="J1144">
        <v>24</v>
      </c>
      <c r="K1144" s="51"/>
    </row>
    <row r="1145" spans="1:11" x14ac:dyDescent="0.45">
      <c r="A1145" s="2">
        <v>45366</v>
      </c>
      <c r="B1145" t="s">
        <v>37</v>
      </c>
      <c r="C1145" t="s">
        <v>14</v>
      </c>
      <c r="D1145">
        <v>10</v>
      </c>
      <c r="E1145" s="17">
        <f>VLOOKUP(C1145,'SKU Price List'!$A$2:$E$27,5,FALSE)</f>
        <v>927.36</v>
      </c>
      <c r="F1145" s="17">
        <f t="shared" si="61"/>
        <v>9273.6</v>
      </c>
      <c r="G1145">
        <f>VLOOKUP(C1145,'SKU Price List'!$A$2:$E$27,3,0)</f>
        <v>883.19999999999993</v>
      </c>
      <c r="H1145">
        <f t="shared" si="59"/>
        <v>8832</v>
      </c>
      <c r="I1145" s="17">
        <f t="shared" si="60"/>
        <v>441.60000000000036</v>
      </c>
      <c r="J1145">
        <v>24</v>
      </c>
      <c r="K1145" s="51"/>
    </row>
    <row r="1146" spans="1:11" x14ac:dyDescent="0.45">
      <c r="A1146" s="2">
        <v>45366</v>
      </c>
      <c r="B1146" t="s">
        <v>37</v>
      </c>
      <c r="C1146" t="s">
        <v>7</v>
      </c>
      <c r="D1146">
        <v>10</v>
      </c>
      <c r="E1146" s="17">
        <f>VLOOKUP(C1146,'SKU Price List'!$A$2:$E$27,5,FALSE)</f>
        <v>554.4</v>
      </c>
      <c r="F1146" s="17">
        <f t="shared" si="61"/>
        <v>5544</v>
      </c>
      <c r="G1146">
        <f>VLOOKUP(C1146,'SKU Price List'!$A$2:$E$27,3,0)</f>
        <v>528</v>
      </c>
      <c r="H1146">
        <f t="shared" si="59"/>
        <v>5280</v>
      </c>
      <c r="I1146" s="17">
        <f t="shared" si="60"/>
        <v>264</v>
      </c>
      <c r="J1146">
        <v>24</v>
      </c>
      <c r="K1146" s="51"/>
    </row>
    <row r="1147" spans="1:11" x14ac:dyDescent="0.45">
      <c r="A1147" s="2">
        <v>45366</v>
      </c>
      <c r="B1147" t="s">
        <v>72</v>
      </c>
      <c r="C1147" t="s">
        <v>9</v>
      </c>
      <c r="D1147">
        <v>20</v>
      </c>
      <c r="E1147" s="17">
        <f>VLOOKUP(C1147,'SKU Price List'!$A$2:$E$27,5,FALSE)</f>
        <v>756</v>
      </c>
      <c r="F1147" s="17">
        <f t="shared" si="61"/>
        <v>15120</v>
      </c>
      <c r="G1147">
        <f>VLOOKUP(C1147,'SKU Price List'!$A$2:$E$27,3,0)</f>
        <v>720</v>
      </c>
      <c r="H1147">
        <f t="shared" si="59"/>
        <v>14400</v>
      </c>
      <c r="I1147" s="17">
        <f t="shared" si="60"/>
        <v>720</v>
      </c>
      <c r="J1147">
        <v>24</v>
      </c>
      <c r="K1147" s="51"/>
    </row>
    <row r="1148" spans="1:11" x14ac:dyDescent="0.45">
      <c r="A1148" s="2">
        <v>45366</v>
      </c>
      <c r="B1148" t="s">
        <v>72</v>
      </c>
      <c r="C1148" t="s">
        <v>24</v>
      </c>
      <c r="D1148">
        <v>40</v>
      </c>
      <c r="E1148" s="17">
        <f>VLOOKUP(C1148,'SKU Price List'!$A$2:$E$27,5,FALSE)</f>
        <v>614.87999999999988</v>
      </c>
      <c r="F1148" s="17">
        <f t="shared" si="61"/>
        <v>24595.199999999997</v>
      </c>
      <c r="G1148">
        <f>VLOOKUP(C1148,'SKU Price List'!$A$2:$E$27,3,0)</f>
        <v>585.59999999999991</v>
      </c>
      <c r="H1148">
        <f t="shared" si="59"/>
        <v>23423.999999999996</v>
      </c>
      <c r="I1148" s="17">
        <f t="shared" si="60"/>
        <v>1171.2000000000007</v>
      </c>
      <c r="J1148">
        <v>24</v>
      </c>
      <c r="K1148" s="51"/>
    </row>
    <row r="1149" spans="1:11" x14ac:dyDescent="0.45">
      <c r="A1149" s="2">
        <v>45366</v>
      </c>
      <c r="B1149" t="s">
        <v>72</v>
      </c>
      <c r="C1149" t="s">
        <v>23</v>
      </c>
      <c r="D1149">
        <v>20</v>
      </c>
      <c r="E1149" s="17">
        <f>VLOOKUP(C1149,'SKU Price List'!$A$2:$E$27,5,FALSE)</f>
        <v>461.15999999999997</v>
      </c>
      <c r="F1149" s="17">
        <f t="shared" si="61"/>
        <v>9223.1999999999989</v>
      </c>
      <c r="G1149">
        <f>VLOOKUP(C1149,'SKU Price List'!$A$2:$E$27,3,0)</f>
        <v>439.2</v>
      </c>
      <c r="H1149">
        <f t="shared" si="59"/>
        <v>8784</v>
      </c>
      <c r="I1149" s="17">
        <f t="shared" si="60"/>
        <v>439.19999999999891</v>
      </c>
      <c r="J1149">
        <v>24</v>
      </c>
      <c r="K1149" s="51"/>
    </row>
    <row r="1150" spans="1:11" x14ac:dyDescent="0.45">
      <c r="A1150" s="2">
        <v>45366</v>
      </c>
      <c r="B1150" t="s">
        <v>72</v>
      </c>
      <c r="C1150" t="s">
        <v>4</v>
      </c>
      <c r="D1150">
        <v>8</v>
      </c>
      <c r="E1150" s="17">
        <f>VLOOKUP(C1150,'SKU Price List'!$A$2:$E$27,5,FALSE)</f>
        <v>415.79999999999995</v>
      </c>
      <c r="F1150" s="17">
        <f t="shared" si="61"/>
        <v>3326.3999999999996</v>
      </c>
      <c r="G1150">
        <f>VLOOKUP(C1150,'SKU Price List'!$A$2:$E$27,3,0)</f>
        <v>396</v>
      </c>
      <c r="H1150">
        <f t="shared" si="59"/>
        <v>3168</v>
      </c>
      <c r="I1150" s="17">
        <f t="shared" si="60"/>
        <v>158.39999999999964</v>
      </c>
      <c r="J1150">
        <v>24</v>
      </c>
      <c r="K1150" s="51"/>
    </row>
    <row r="1151" spans="1:11" x14ac:dyDescent="0.45">
      <c r="A1151" s="2">
        <v>45366</v>
      </c>
      <c r="B1151" t="s">
        <v>72</v>
      </c>
      <c r="C1151" t="s">
        <v>3</v>
      </c>
      <c r="D1151">
        <v>6</v>
      </c>
      <c r="E1151" s="17">
        <f>VLOOKUP(C1151,'SKU Price List'!$A$2:$E$27,5,FALSE)</f>
        <v>311.84999999999997</v>
      </c>
      <c r="F1151" s="17">
        <f t="shared" si="61"/>
        <v>1871.1</v>
      </c>
      <c r="G1151">
        <f>VLOOKUP(C1151,'SKU Price List'!$A$2:$E$27,3,0)</f>
        <v>297</v>
      </c>
      <c r="H1151">
        <f t="shared" si="59"/>
        <v>1782</v>
      </c>
      <c r="I1151" s="17">
        <f t="shared" si="60"/>
        <v>89.099999999999909</v>
      </c>
      <c r="J1151">
        <v>24</v>
      </c>
      <c r="K1151" s="51"/>
    </row>
    <row r="1152" spans="1:11" x14ac:dyDescent="0.45">
      <c r="A1152" s="2">
        <v>45366</v>
      </c>
      <c r="B1152" t="s">
        <v>72</v>
      </c>
      <c r="C1152" t="s">
        <v>7</v>
      </c>
      <c r="D1152">
        <v>30</v>
      </c>
      <c r="E1152" s="17">
        <f>VLOOKUP(C1152,'SKU Price List'!$A$2:$E$27,5,FALSE)</f>
        <v>554.4</v>
      </c>
      <c r="F1152" s="17">
        <f t="shared" si="61"/>
        <v>16632</v>
      </c>
      <c r="G1152">
        <f>VLOOKUP(C1152,'SKU Price List'!$A$2:$E$27,3,0)</f>
        <v>528</v>
      </c>
      <c r="H1152">
        <f t="shared" si="59"/>
        <v>15840</v>
      </c>
      <c r="I1152" s="17">
        <f t="shared" si="60"/>
        <v>792</v>
      </c>
      <c r="J1152">
        <v>24</v>
      </c>
      <c r="K1152" s="51"/>
    </row>
    <row r="1153" spans="1:11" x14ac:dyDescent="0.45">
      <c r="A1153" s="2">
        <v>45366</v>
      </c>
      <c r="B1153" t="s">
        <v>72</v>
      </c>
      <c r="C1153" t="s">
        <v>14</v>
      </c>
      <c r="D1153">
        <v>20</v>
      </c>
      <c r="E1153" s="17">
        <f>VLOOKUP(C1153,'SKU Price List'!$A$2:$E$27,5,FALSE)</f>
        <v>927.36</v>
      </c>
      <c r="F1153" s="17">
        <f t="shared" si="61"/>
        <v>18547.2</v>
      </c>
      <c r="G1153">
        <f>VLOOKUP(C1153,'SKU Price List'!$A$2:$E$27,3,0)</f>
        <v>883.19999999999993</v>
      </c>
      <c r="H1153">
        <f t="shared" si="59"/>
        <v>17664</v>
      </c>
      <c r="I1153" s="17">
        <f t="shared" si="60"/>
        <v>883.20000000000073</v>
      </c>
      <c r="J1153">
        <v>24</v>
      </c>
      <c r="K1153" s="51"/>
    </row>
    <row r="1154" spans="1:11" x14ac:dyDescent="0.45">
      <c r="A1154" s="2">
        <v>45366</v>
      </c>
      <c r="B1154" t="s">
        <v>72</v>
      </c>
      <c r="C1154" t="s">
        <v>13</v>
      </c>
      <c r="D1154">
        <v>20</v>
      </c>
      <c r="E1154" s="17">
        <f>VLOOKUP(C1154,'SKU Price List'!$A$2:$E$27,5,FALSE)</f>
        <v>695.52</v>
      </c>
      <c r="F1154" s="17">
        <f t="shared" si="61"/>
        <v>13910.4</v>
      </c>
      <c r="G1154">
        <f>VLOOKUP(C1154,'SKU Price List'!$A$2:$E$27,3,0)</f>
        <v>662.4</v>
      </c>
      <c r="H1154">
        <f t="shared" ref="H1154:H1217" si="62">G1154*D1154</f>
        <v>13248</v>
      </c>
      <c r="I1154" s="17">
        <f t="shared" ref="I1154:I1217" si="63">F1154-H1154</f>
        <v>662.39999999999964</v>
      </c>
      <c r="J1154">
        <v>24</v>
      </c>
      <c r="K1154" s="51"/>
    </row>
    <row r="1155" spans="1:11" x14ac:dyDescent="0.45">
      <c r="A1155" s="2">
        <v>45367</v>
      </c>
      <c r="B1155" t="s">
        <v>32</v>
      </c>
      <c r="C1155" t="s">
        <v>7</v>
      </c>
      <c r="D1155">
        <v>4</v>
      </c>
      <c r="E1155" s="17">
        <f>VLOOKUP(C1155,'SKU Price List'!$A$2:$E$27,5,FALSE)</f>
        <v>554.4</v>
      </c>
      <c r="F1155" s="17">
        <f t="shared" si="61"/>
        <v>2217.6</v>
      </c>
      <c r="G1155">
        <f>VLOOKUP(C1155,'SKU Price List'!$A$2:$E$27,3,0)</f>
        <v>528</v>
      </c>
      <c r="H1155">
        <f t="shared" si="62"/>
        <v>2112</v>
      </c>
      <c r="I1155" s="17">
        <f t="shared" si="63"/>
        <v>105.59999999999991</v>
      </c>
      <c r="J1155">
        <v>24</v>
      </c>
      <c r="K1155" s="51"/>
    </row>
    <row r="1156" spans="1:11" x14ac:dyDescent="0.45">
      <c r="A1156" s="2">
        <v>45367</v>
      </c>
      <c r="B1156" t="s">
        <v>70</v>
      </c>
      <c r="C1156" t="s">
        <v>18</v>
      </c>
      <c r="D1156">
        <v>10</v>
      </c>
      <c r="E1156" s="17">
        <f>VLOOKUP(C1156,'SKU Price List'!$A$2:$E$27,5,FALSE)</f>
        <v>1478.4</v>
      </c>
      <c r="F1156" s="17">
        <f t="shared" si="61"/>
        <v>14784</v>
      </c>
      <c r="G1156">
        <f>VLOOKUP(C1156,'SKU Price List'!$A$2:$E$27,3,0)</f>
        <v>1408</v>
      </c>
      <c r="H1156">
        <f t="shared" si="62"/>
        <v>14080</v>
      </c>
      <c r="I1156" s="17">
        <f t="shared" si="63"/>
        <v>704</v>
      </c>
      <c r="J1156">
        <v>24</v>
      </c>
      <c r="K1156" s="51"/>
    </row>
    <row r="1157" spans="1:11" x14ac:dyDescent="0.45">
      <c r="A1157" s="2">
        <v>45367</v>
      </c>
      <c r="B1157" t="s">
        <v>70</v>
      </c>
      <c r="C1157" t="s">
        <v>19</v>
      </c>
      <c r="D1157">
        <v>10</v>
      </c>
      <c r="E1157" s="17">
        <f>VLOOKUP(C1157,'SKU Price List'!$A$2:$E$27,5,FALSE)</f>
        <v>831.6</v>
      </c>
      <c r="F1157" s="17">
        <f t="shared" si="61"/>
        <v>8316</v>
      </c>
      <c r="G1157">
        <f>VLOOKUP(C1157,'SKU Price List'!$A$2:$E$27,3,0)</f>
        <v>792</v>
      </c>
      <c r="H1157">
        <f t="shared" si="62"/>
        <v>7920</v>
      </c>
      <c r="I1157" s="17">
        <f t="shared" si="63"/>
        <v>396</v>
      </c>
      <c r="J1157">
        <v>24</v>
      </c>
      <c r="K1157" s="51"/>
    </row>
    <row r="1158" spans="1:11" x14ac:dyDescent="0.45">
      <c r="A1158" s="2">
        <v>45367</v>
      </c>
      <c r="B1158" t="s">
        <v>70</v>
      </c>
      <c r="C1158" t="s">
        <v>13</v>
      </c>
      <c r="D1158">
        <v>20</v>
      </c>
      <c r="E1158" s="17">
        <f>VLOOKUP(C1158,'SKU Price List'!$A$2:$E$27,5,FALSE)</f>
        <v>695.52</v>
      </c>
      <c r="F1158" s="17">
        <f t="shared" si="61"/>
        <v>13910.4</v>
      </c>
      <c r="G1158">
        <f>VLOOKUP(C1158,'SKU Price List'!$A$2:$E$27,3,0)</f>
        <v>662.4</v>
      </c>
      <c r="H1158">
        <f t="shared" si="62"/>
        <v>13248</v>
      </c>
      <c r="I1158" s="17">
        <f t="shared" si="63"/>
        <v>662.39999999999964</v>
      </c>
      <c r="J1158">
        <v>24</v>
      </c>
      <c r="K1158" s="51"/>
    </row>
    <row r="1159" spans="1:11" x14ac:dyDescent="0.45">
      <c r="A1159" s="2">
        <v>45367</v>
      </c>
      <c r="B1159" t="s">
        <v>70</v>
      </c>
      <c r="C1159" t="s">
        <v>8</v>
      </c>
      <c r="D1159">
        <v>4</v>
      </c>
      <c r="E1159" s="17">
        <f>VLOOKUP(C1159,'SKU Price List'!$A$2:$E$27,5,FALSE)</f>
        <v>567</v>
      </c>
      <c r="F1159" s="17">
        <f t="shared" si="61"/>
        <v>2268</v>
      </c>
      <c r="G1159">
        <f>VLOOKUP(C1159,'SKU Price List'!$A$2:$E$27,3,0)</f>
        <v>540</v>
      </c>
      <c r="H1159">
        <f t="shared" si="62"/>
        <v>2160</v>
      </c>
      <c r="I1159" s="17">
        <f t="shared" si="63"/>
        <v>108</v>
      </c>
      <c r="J1159">
        <v>24</v>
      </c>
      <c r="K1159" s="51"/>
    </row>
    <row r="1160" spans="1:11" x14ac:dyDescent="0.45">
      <c r="A1160" s="2">
        <v>45367</v>
      </c>
      <c r="B1160" t="s">
        <v>70</v>
      </c>
      <c r="C1160" t="s">
        <v>10</v>
      </c>
      <c r="D1160">
        <v>5</v>
      </c>
      <c r="E1160" s="17">
        <f>VLOOKUP(C1160,'SKU Price List'!$A$2:$E$27,5,FALSE)</f>
        <v>661.5</v>
      </c>
      <c r="F1160" s="17">
        <f t="shared" si="61"/>
        <v>3307.5</v>
      </c>
      <c r="G1160">
        <f>VLOOKUP(C1160,'SKU Price List'!$A$2:$E$27,3,0)</f>
        <v>630</v>
      </c>
      <c r="H1160">
        <f t="shared" si="62"/>
        <v>3150</v>
      </c>
      <c r="I1160" s="17">
        <f t="shared" si="63"/>
        <v>157.5</v>
      </c>
      <c r="J1160">
        <v>24</v>
      </c>
      <c r="K1160" s="51"/>
    </row>
    <row r="1161" spans="1:11" x14ac:dyDescent="0.45">
      <c r="A1161" s="2">
        <v>45367</v>
      </c>
      <c r="B1161" t="s">
        <v>70</v>
      </c>
      <c r="C1161" t="s">
        <v>27</v>
      </c>
      <c r="D1161">
        <v>75</v>
      </c>
      <c r="E1161" s="17">
        <f>VLOOKUP(C1161,'SKU Price List'!$A$2:$E$27,5,FALSE)</f>
        <v>819.83999999999992</v>
      </c>
      <c r="F1161" s="17">
        <f t="shared" si="61"/>
        <v>61487.999999999993</v>
      </c>
      <c r="G1161">
        <f>VLOOKUP(C1161,'SKU Price List'!$A$2:$E$27,3,0)</f>
        <v>780.8</v>
      </c>
      <c r="H1161">
        <f t="shared" si="62"/>
        <v>58560</v>
      </c>
      <c r="I1161" s="17">
        <f t="shared" si="63"/>
        <v>2927.9999999999927</v>
      </c>
      <c r="J1161">
        <v>24</v>
      </c>
      <c r="K1161" s="51"/>
    </row>
    <row r="1162" spans="1:11" x14ac:dyDescent="0.45">
      <c r="A1162" s="2">
        <v>45367</v>
      </c>
      <c r="B1162" t="s">
        <v>70</v>
      </c>
      <c r="C1162" t="s">
        <v>24</v>
      </c>
      <c r="D1162">
        <v>16</v>
      </c>
      <c r="E1162" s="17">
        <f>VLOOKUP(C1162,'SKU Price List'!$A$2:$E$27,5,FALSE)</f>
        <v>614.87999999999988</v>
      </c>
      <c r="F1162" s="17">
        <f t="shared" si="61"/>
        <v>9838.0799999999981</v>
      </c>
      <c r="G1162">
        <f>VLOOKUP(C1162,'SKU Price List'!$A$2:$E$27,3,0)</f>
        <v>585.59999999999991</v>
      </c>
      <c r="H1162">
        <f t="shared" si="62"/>
        <v>9369.5999999999985</v>
      </c>
      <c r="I1162" s="17">
        <f t="shared" si="63"/>
        <v>468.47999999999956</v>
      </c>
      <c r="J1162">
        <v>24</v>
      </c>
      <c r="K1162" s="51"/>
    </row>
    <row r="1163" spans="1:11" x14ac:dyDescent="0.45">
      <c r="A1163" s="2">
        <v>45367</v>
      </c>
      <c r="B1163" t="s">
        <v>70</v>
      </c>
      <c r="C1163" t="s">
        <v>7</v>
      </c>
      <c r="D1163">
        <v>30</v>
      </c>
      <c r="E1163" s="17">
        <f>VLOOKUP(C1163,'SKU Price List'!$A$2:$E$27,5,FALSE)</f>
        <v>554.4</v>
      </c>
      <c r="F1163" s="17">
        <f t="shared" si="61"/>
        <v>16632</v>
      </c>
      <c r="G1163">
        <f>VLOOKUP(C1163,'SKU Price List'!$A$2:$E$27,3,0)</f>
        <v>528</v>
      </c>
      <c r="H1163">
        <f t="shared" si="62"/>
        <v>15840</v>
      </c>
      <c r="I1163" s="17">
        <f t="shared" si="63"/>
        <v>792</v>
      </c>
      <c r="J1163">
        <v>24</v>
      </c>
      <c r="K1163" s="51"/>
    </row>
    <row r="1164" spans="1:11" x14ac:dyDescent="0.45">
      <c r="A1164" s="2">
        <v>45367</v>
      </c>
      <c r="B1164" t="s">
        <v>70</v>
      </c>
      <c r="C1164" t="s">
        <v>6</v>
      </c>
      <c r="D1164">
        <v>11</v>
      </c>
      <c r="E1164" s="17">
        <f>VLOOKUP(C1164,'SKU Price List'!$A$2:$E$27,5,FALSE)</f>
        <v>485.09999999999997</v>
      </c>
      <c r="F1164" s="17">
        <f t="shared" si="61"/>
        <v>5336.0999999999995</v>
      </c>
      <c r="G1164">
        <f>VLOOKUP(C1164,'SKU Price List'!$A$2:$E$27,3,0)</f>
        <v>462</v>
      </c>
      <c r="H1164">
        <f t="shared" si="62"/>
        <v>5082</v>
      </c>
      <c r="I1164" s="17">
        <f t="shared" si="63"/>
        <v>254.09999999999945</v>
      </c>
      <c r="J1164">
        <v>24</v>
      </c>
      <c r="K1164" s="51"/>
    </row>
    <row r="1165" spans="1:11" x14ac:dyDescent="0.45">
      <c r="A1165" s="2">
        <v>45368</v>
      </c>
      <c r="B1165" t="s">
        <v>37</v>
      </c>
      <c r="C1165" t="s">
        <v>9</v>
      </c>
      <c r="D1165">
        <v>20</v>
      </c>
      <c r="E1165" s="17">
        <f>VLOOKUP(C1165,'SKU Price List'!$A$2:$E$27,5,FALSE)</f>
        <v>756</v>
      </c>
      <c r="F1165" s="17">
        <f t="shared" si="61"/>
        <v>15120</v>
      </c>
      <c r="G1165">
        <f>VLOOKUP(C1165,'SKU Price List'!$A$2:$E$27,3,0)</f>
        <v>720</v>
      </c>
      <c r="H1165">
        <f t="shared" si="62"/>
        <v>14400</v>
      </c>
      <c r="I1165" s="17">
        <f t="shared" si="63"/>
        <v>720</v>
      </c>
      <c r="J1165">
        <v>24</v>
      </c>
      <c r="K1165" s="51"/>
    </row>
    <row r="1166" spans="1:11" x14ac:dyDescent="0.45">
      <c r="A1166" s="2">
        <v>45368</v>
      </c>
      <c r="B1166" t="s">
        <v>37</v>
      </c>
      <c r="C1166" t="s">
        <v>24</v>
      </c>
      <c r="D1166">
        <v>20</v>
      </c>
      <c r="E1166" s="17">
        <f>VLOOKUP(C1166,'SKU Price List'!$A$2:$E$27,5,FALSE)</f>
        <v>614.87999999999988</v>
      </c>
      <c r="F1166" s="17">
        <f t="shared" si="61"/>
        <v>12297.599999999999</v>
      </c>
      <c r="G1166">
        <f>VLOOKUP(C1166,'SKU Price List'!$A$2:$E$27,3,0)</f>
        <v>585.59999999999991</v>
      </c>
      <c r="H1166">
        <f t="shared" si="62"/>
        <v>11711.999999999998</v>
      </c>
      <c r="I1166" s="17">
        <f t="shared" si="63"/>
        <v>585.60000000000036</v>
      </c>
      <c r="J1166">
        <v>24</v>
      </c>
      <c r="K1166" s="51"/>
    </row>
    <row r="1167" spans="1:11" x14ac:dyDescent="0.45">
      <c r="A1167" s="2">
        <v>45368</v>
      </c>
      <c r="B1167" t="s">
        <v>33</v>
      </c>
      <c r="C1167" t="s">
        <v>27</v>
      </c>
      <c r="D1167">
        <v>4</v>
      </c>
      <c r="E1167" s="17">
        <f>VLOOKUP(C1167,'SKU Price List'!$A$2:$E$27,5,FALSE)</f>
        <v>819.83999999999992</v>
      </c>
      <c r="F1167" s="17">
        <f t="shared" si="61"/>
        <v>3279.3599999999997</v>
      </c>
      <c r="G1167">
        <f>VLOOKUP(C1167,'SKU Price List'!$A$2:$E$27,3,0)</f>
        <v>780.8</v>
      </c>
      <c r="H1167">
        <f t="shared" si="62"/>
        <v>3123.2</v>
      </c>
      <c r="I1167" s="17">
        <f t="shared" si="63"/>
        <v>156.15999999999985</v>
      </c>
      <c r="J1167">
        <v>24</v>
      </c>
      <c r="K1167" s="51"/>
    </row>
    <row r="1168" spans="1:11" x14ac:dyDescent="0.45">
      <c r="A1168" s="2">
        <v>45368</v>
      </c>
      <c r="B1168" t="s">
        <v>33</v>
      </c>
      <c r="C1168" t="s">
        <v>13</v>
      </c>
      <c r="D1168">
        <v>4</v>
      </c>
      <c r="E1168" s="17">
        <f>VLOOKUP(C1168,'SKU Price List'!$A$2:$E$27,5,FALSE)</f>
        <v>695.52</v>
      </c>
      <c r="F1168" s="17">
        <f t="shared" si="61"/>
        <v>2782.08</v>
      </c>
      <c r="G1168">
        <f>VLOOKUP(C1168,'SKU Price List'!$A$2:$E$27,3,0)</f>
        <v>662.4</v>
      </c>
      <c r="H1168">
        <f t="shared" si="62"/>
        <v>2649.6</v>
      </c>
      <c r="I1168" s="17">
        <f t="shared" si="63"/>
        <v>132.48000000000002</v>
      </c>
      <c r="J1168">
        <v>24</v>
      </c>
      <c r="K1168" s="51"/>
    </row>
    <row r="1169" spans="1:11" x14ac:dyDescent="0.45">
      <c r="A1169" s="2">
        <v>45368</v>
      </c>
      <c r="B1169" t="s">
        <v>33</v>
      </c>
      <c r="C1169" t="s">
        <v>14</v>
      </c>
      <c r="D1169">
        <v>2</v>
      </c>
      <c r="E1169" s="17">
        <f>VLOOKUP(C1169,'SKU Price List'!$A$2:$E$27,5,FALSE)</f>
        <v>927.36</v>
      </c>
      <c r="F1169" s="17">
        <f t="shared" si="61"/>
        <v>1854.72</v>
      </c>
      <c r="G1169">
        <f>VLOOKUP(C1169,'SKU Price List'!$A$2:$E$27,3,0)</f>
        <v>883.19999999999993</v>
      </c>
      <c r="H1169">
        <f t="shared" si="62"/>
        <v>1766.3999999999999</v>
      </c>
      <c r="I1169" s="17">
        <f t="shared" si="63"/>
        <v>88.320000000000164</v>
      </c>
      <c r="J1169">
        <v>24</v>
      </c>
      <c r="K1169" s="51"/>
    </row>
    <row r="1170" spans="1:11" x14ac:dyDescent="0.45">
      <c r="A1170" s="2">
        <v>45368</v>
      </c>
      <c r="B1170" t="s">
        <v>47</v>
      </c>
      <c r="C1170" t="s">
        <v>17</v>
      </c>
      <c r="D1170">
        <v>5</v>
      </c>
      <c r="E1170" s="17">
        <f>VLOOKUP(C1170,'SKU Price List'!$A$2:$E$27,5,FALSE)</f>
        <v>1236.48</v>
      </c>
      <c r="F1170" s="17">
        <f t="shared" si="61"/>
        <v>6182.4</v>
      </c>
      <c r="G1170">
        <f>VLOOKUP(C1170,'SKU Price List'!$A$2:$E$27,3,0)</f>
        <v>1177.5999999999999</v>
      </c>
      <c r="H1170">
        <f t="shared" si="62"/>
        <v>5888</v>
      </c>
      <c r="I1170" s="17">
        <f t="shared" si="63"/>
        <v>294.39999999999964</v>
      </c>
      <c r="J1170">
        <v>24</v>
      </c>
      <c r="K1170" s="51"/>
    </row>
    <row r="1171" spans="1:11" x14ac:dyDescent="0.45">
      <c r="A1171" s="2">
        <v>45368</v>
      </c>
      <c r="B1171" t="s">
        <v>47</v>
      </c>
      <c r="C1171" t="s">
        <v>9</v>
      </c>
      <c r="D1171">
        <v>10</v>
      </c>
      <c r="E1171" s="17">
        <f>VLOOKUP(C1171,'SKU Price List'!$A$2:$E$27,5,FALSE)</f>
        <v>756</v>
      </c>
      <c r="F1171" s="17">
        <f t="shared" si="61"/>
        <v>7560</v>
      </c>
      <c r="G1171">
        <f>VLOOKUP(C1171,'SKU Price List'!$A$2:$E$27,3,0)</f>
        <v>720</v>
      </c>
      <c r="H1171">
        <f t="shared" si="62"/>
        <v>7200</v>
      </c>
      <c r="I1171" s="17">
        <f t="shared" si="63"/>
        <v>360</v>
      </c>
      <c r="J1171">
        <v>24</v>
      </c>
      <c r="K1171" s="51"/>
    </row>
    <row r="1172" spans="1:11" x14ac:dyDescent="0.45">
      <c r="A1172" s="2">
        <v>45368</v>
      </c>
      <c r="B1172" t="s">
        <v>47</v>
      </c>
      <c r="C1172" t="s">
        <v>23</v>
      </c>
      <c r="D1172">
        <v>10</v>
      </c>
      <c r="E1172" s="17">
        <f>VLOOKUP(C1172,'SKU Price List'!$A$2:$E$27,5,FALSE)</f>
        <v>461.15999999999997</v>
      </c>
      <c r="F1172" s="17">
        <f t="shared" si="61"/>
        <v>4611.5999999999995</v>
      </c>
      <c r="G1172">
        <f>VLOOKUP(C1172,'SKU Price List'!$A$2:$E$27,3,0)</f>
        <v>439.2</v>
      </c>
      <c r="H1172">
        <f t="shared" si="62"/>
        <v>4392</v>
      </c>
      <c r="I1172" s="17">
        <f t="shared" si="63"/>
        <v>219.59999999999945</v>
      </c>
      <c r="J1172">
        <v>24</v>
      </c>
      <c r="K1172" s="51"/>
    </row>
    <row r="1173" spans="1:11" x14ac:dyDescent="0.45">
      <c r="A1173" s="2">
        <v>45368</v>
      </c>
      <c r="B1173" t="s">
        <v>47</v>
      </c>
      <c r="C1173" t="s">
        <v>24</v>
      </c>
      <c r="D1173">
        <v>10</v>
      </c>
      <c r="E1173" s="17">
        <f>VLOOKUP(C1173,'SKU Price List'!$A$2:$E$27,5,FALSE)</f>
        <v>614.87999999999988</v>
      </c>
      <c r="F1173" s="17">
        <f t="shared" si="61"/>
        <v>6148.7999999999993</v>
      </c>
      <c r="G1173">
        <f>VLOOKUP(C1173,'SKU Price List'!$A$2:$E$27,3,0)</f>
        <v>585.59999999999991</v>
      </c>
      <c r="H1173">
        <f t="shared" si="62"/>
        <v>5855.9999999999991</v>
      </c>
      <c r="I1173" s="17">
        <f t="shared" si="63"/>
        <v>292.80000000000018</v>
      </c>
      <c r="J1173">
        <v>24</v>
      </c>
      <c r="K1173" s="51"/>
    </row>
    <row r="1174" spans="1:11" x14ac:dyDescent="0.45">
      <c r="A1174" s="2">
        <v>45369</v>
      </c>
      <c r="B1174" t="s">
        <v>38</v>
      </c>
      <c r="C1174" t="s">
        <v>21</v>
      </c>
      <c r="D1174">
        <v>8</v>
      </c>
      <c r="E1174" s="17">
        <f>VLOOKUP(C1174,'SKU Price List'!$A$2:$E$27,5,FALSE)</f>
        <v>970.2</v>
      </c>
      <c r="F1174" s="17">
        <f t="shared" si="61"/>
        <v>7761.6</v>
      </c>
      <c r="G1174">
        <f>VLOOKUP(C1174,'SKU Price List'!$A$2:$E$27,3,0)</f>
        <v>924</v>
      </c>
      <c r="H1174">
        <f t="shared" si="62"/>
        <v>7392</v>
      </c>
      <c r="I1174" s="17">
        <f t="shared" si="63"/>
        <v>369.60000000000036</v>
      </c>
      <c r="J1174">
        <v>25</v>
      </c>
      <c r="K1174" s="51"/>
    </row>
    <row r="1175" spans="1:11" x14ac:dyDescent="0.45">
      <c r="A1175" s="2">
        <v>45369</v>
      </c>
      <c r="B1175" t="s">
        <v>38</v>
      </c>
      <c r="C1175" t="s">
        <v>9</v>
      </c>
      <c r="D1175">
        <v>4</v>
      </c>
      <c r="E1175" s="17">
        <f>VLOOKUP(C1175,'SKU Price List'!$A$2:$E$27,5,FALSE)</f>
        <v>756</v>
      </c>
      <c r="F1175" s="17">
        <f t="shared" si="61"/>
        <v>3024</v>
      </c>
      <c r="G1175">
        <f>VLOOKUP(C1175,'SKU Price List'!$A$2:$E$27,3,0)</f>
        <v>720</v>
      </c>
      <c r="H1175">
        <f t="shared" si="62"/>
        <v>2880</v>
      </c>
      <c r="I1175" s="17">
        <f t="shared" si="63"/>
        <v>144</v>
      </c>
      <c r="J1175">
        <v>25</v>
      </c>
      <c r="K1175" s="51"/>
    </row>
    <row r="1176" spans="1:11" x14ac:dyDescent="0.45">
      <c r="A1176" s="2">
        <v>45369</v>
      </c>
      <c r="B1176" t="s">
        <v>38</v>
      </c>
      <c r="C1176" t="s">
        <v>23</v>
      </c>
      <c r="D1176">
        <v>2</v>
      </c>
      <c r="E1176" s="17">
        <f>VLOOKUP(C1176,'SKU Price List'!$A$2:$E$27,5,FALSE)</f>
        <v>461.15999999999997</v>
      </c>
      <c r="F1176" s="17">
        <f t="shared" si="61"/>
        <v>922.31999999999994</v>
      </c>
      <c r="G1176">
        <f>VLOOKUP(C1176,'SKU Price List'!$A$2:$E$27,3,0)</f>
        <v>439.2</v>
      </c>
      <c r="H1176">
        <f t="shared" si="62"/>
        <v>878.4</v>
      </c>
      <c r="I1176" s="17">
        <f t="shared" si="63"/>
        <v>43.919999999999959</v>
      </c>
      <c r="J1176">
        <v>25</v>
      </c>
      <c r="K1176" s="51"/>
    </row>
    <row r="1177" spans="1:11" x14ac:dyDescent="0.45">
      <c r="A1177" s="2">
        <v>45369</v>
      </c>
      <c r="B1177" t="s">
        <v>38</v>
      </c>
      <c r="C1177" t="s">
        <v>26</v>
      </c>
      <c r="D1177">
        <v>2</v>
      </c>
      <c r="E1177" s="17">
        <f>VLOOKUP(C1177,'SKU Price List'!$A$2:$E$27,5,FALSE)</f>
        <v>717.3599999999999</v>
      </c>
      <c r="F1177" s="17">
        <f t="shared" si="61"/>
        <v>1434.7199999999998</v>
      </c>
      <c r="G1177">
        <f>VLOOKUP(C1177,'SKU Price List'!$A$2:$E$27,3,0)</f>
        <v>683.19999999999993</v>
      </c>
      <c r="H1177">
        <f t="shared" si="62"/>
        <v>1366.3999999999999</v>
      </c>
      <c r="I1177" s="17">
        <f t="shared" si="63"/>
        <v>68.319999999999936</v>
      </c>
      <c r="J1177">
        <v>25</v>
      </c>
      <c r="K1177" s="51"/>
    </row>
    <row r="1178" spans="1:11" x14ac:dyDescent="0.45">
      <c r="A1178" s="2">
        <v>45369</v>
      </c>
      <c r="B1178" t="s">
        <v>38</v>
      </c>
      <c r="C1178" t="s">
        <v>6</v>
      </c>
      <c r="D1178">
        <v>4</v>
      </c>
      <c r="E1178" s="17">
        <f>VLOOKUP(C1178,'SKU Price List'!$A$2:$E$27,5,FALSE)</f>
        <v>485.09999999999997</v>
      </c>
      <c r="F1178" s="17">
        <f t="shared" si="61"/>
        <v>1940.3999999999999</v>
      </c>
      <c r="G1178">
        <f>VLOOKUP(C1178,'SKU Price List'!$A$2:$E$27,3,0)</f>
        <v>462</v>
      </c>
      <c r="H1178">
        <f t="shared" si="62"/>
        <v>1848</v>
      </c>
      <c r="I1178" s="17">
        <f t="shared" si="63"/>
        <v>92.399999999999864</v>
      </c>
      <c r="J1178">
        <v>25</v>
      </c>
      <c r="K1178" s="51"/>
    </row>
    <row r="1179" spans="1:11" x14ac:dyDescent="0.45">
      <c r="A1179" s="2">
        <v>45369</v>
      </c>
      <c r="B1179" t="s">
        <v>38</v>
      </c>
      <c r="C1179" t="s">
        <v>3</v>
      </c>
      <c r="D1179">
        <v>2</v>
      </c>
      <c r="E1179" s="17">
        <f>VLOOKUP(C1179,'SKU Price List'!$A$2:$E$27,5,FALSE)</f>
        <v>311.84999999999997</v>
      </c>
      <c r="F1179" s="17">
        <f t="shared" si="61"/>
        <v>623.69999999999993</v>
      </c>
      <c r="G1179">
        <f>VLOOKUP(C1179,'SKU Price List'!$A$2:$E$27,3,0)</f>
        <v>297</v>
      </c>
      <c r="H1179">
        <f t="shared" si="62"/>
        <v>594</v>
      </c>
      <c r="I1179" s="17">
        <f t="shared" si="63"/>
        <v>29.699999999999932</v>
      </c>
      <c r="J1179">
        <v>25</v>
      </c>
      <c r="K1179" s="51"/>
    </row>
    <row r="1180" spans="1:11" x14ac:dyDescent="0.45">
      <c r="A1180" s="2">
        <v>45369</v>
      </c>
      <c r="B1180" t="s">
        <v>43</v>
      </c>
      <c r="C1180" t="s">
        <v>27</v>
      </c>
      <c r="D1180">
        <v>7</v>
      </c>
      <c r="E1180" s="17">
        <f>VLOOKUP(C1180,'SKU Price List'!$A$2:$E$27,5,FALSE)</f>
        <v>819.83999999999992</v>
      </c>
      <c r="F1180" s="17">
        <f t="shared" si="61"/>
        <v>5738.8799999999992</v>
      </c>
      <c r="G1180">
        <f>VLOOKUP(C1180,'SKU Price List'!$A$2:$E$27,3,0)</f>
        <v>780.8</v>
      </c>
      <c r="H1180">
        <f t="shared" si="62"/>
        <v>5465.5999999999995</v>
      </c>
      <c r="I1180" s="17">
        <f t="shared" si="63"/>
        <v>273.27999999999975</v>
      </c>
      <c r="J1180">
        <v>25</v>
      </c>
      <c r="K1180" s="51"/>
    </row>
    <row r="1181" spans="1:11" x14ac:dyDescent="0.45">
      <c r="A1181" s="2">
        <v>45369</v>
      </c>
      <c r="B1181" t="s">
        <v>43</v>
      </c>
      <c r="C1181" t="s">
        <v>7</v>
      </c>
      <c r="D1181">
        <v>2</v>
      </c>
      <c r="E1181" s="17">
        <f>VLOOKUP(C1181,'SKU Price List'!$A$2:$E$27,5,FALSE)</f>
        <v>554.4</v>
      </c>
      <c r="F1181" s="17">
        <f t="shared" si="61"/>
        <v>1108.8</v>
      </c>
      <c r="G1181">
        <f>VLOOKUP(C1181,'SKU Price List'!$A$2:$E$27,3,0)</f>
        <v>528</v>
      </c>
      <c r="H1181">
        <f t="shared" si="62"/>
        <v>1056</v>
      </c>
      <c r="I1181" s="17">
        <f t="shared" si="63"/>
        <v>52.799999999999955</v>
      </c>
      <c r="J1181">
        <v>25</v>
      </c>
      <c r="K1181" s="51"/>
    </row>
    <row r="1182" spans="1:11" x14ac:dyDescent="0.45">
      <c r="A1182" s="2">
        <v>45370</v>
      </c>
      <c r="B1182" t="s">
        <v>56</v>
      </c>
      <c r="C1182" t="s">
        <v>9</v>
      </c>
      <c r="D1182">
        <v>2</v>
      </c>
      <c r="E1182" s="17">
        <f>VLOOKUP(C1182,'SKU Price List'!$A$2:$E$27,5,FALSE)</f>
        <v>756</v>
      </c>
      <c r="F1182" s="17">
        <f t="shared" si="61"/>
        <v>1512</v>
      </c>
      <c r="G1182">
        <f>VLOOKUP(C1182,'SKU Price List'!$A$2:$E$27,3,0)</f>
        <v>720</v>
      </c>
      <c r="H1182">
        <f t="shared" si="62"/>
        <v>1440</v>
      </c>
      <c r="I1182" s="17">
        <f t="shared" si="63"/>
        <v>72</v>
      </c>
      <c r="J1182">
        <v>25</v>
      </c>
      <c r="K1182" s="51"/>
    </row>
    <row r="1183" spans="1:11" x14ac:dyDescent="0.45">
      <c r="A1183" s="2">
        <v>45370</v>
      </c>
      <c r="B1183" t="s">
        <v>56</v>
      </c>
      <c r="C1183" t="s">
        <v>14</v>
      </c>
      <c r="D1183">
        <v>4</v>
      </c>
      <c r="E1183" s="17">
        <f>VLOOKUP(C1183,'SKU Price List'!$A$2:$E$27,5,FALSE)</f>
        <v>927.36</v>
      </c>
      <c r="F1183" s="17">
        <f t="shared" ref="F1183:F1246" si="64">E1183*D1183</f>
        <v>3709.44</v>
      </c>
      <c r="G1183">
        <f>VLOOKUP(C1183,'SKU Price List'!$A$2:$E$27,3,0)</f>
        <v>883.19999999999993</v>
      </c>
      <c r="H1183">
        <f t="shared" si="62"/>
        <v>3532.7999999999997</v>
      </c>
      <c r="I1183" s="17">
        <f t="shared" si="63"/>
        <v>176.64000000000033</v>
      </c>
      <c r="J1183">
        <v>25</v>
      </c>
      <c r="K1183" s="51"/>
    </row>
    <row r="1184" spans="1:11" x14ac:dyDescent="0.45">
      <c r="A1184" s="2">
        <v>45370</v>
      </c>
      <c r="B1184" t="s">
        <v>56</v>
      </c>
      <c r="C1184" t="s">
        <v>17</v>
      </c>
      <c r="D1184">
        <v>1</v>
      </c>
      <c r="E1184" s="17">
        <f>VLOOKUP(C1184,'SKU Price List'!$A$2:$E$27,5,FALSE)</f>
        <v>1236.48</v>
      </c>
      <c r="F1184" s="17">
        <f t="shared" si="64"/>
        <v>1236.48</v>
      </c>
      <c r="G1184">
        <f>VLOOKUP(C1184,'SKU Price List'!$A$2:$E$27,3,0)</f>
        <v>1177.5999999999999</v>
      </c>
      <c r="H1184">
        <f t="shared" si="62"/>
        <v>1177.5999999999999</v>
      </c>
      <c r="I1184" s="17">
        <f t="shared" si="63"/>
        <v>58.880000000000109</v>
      </c>
      <c r="J1184">
        <v>25</v>
      </c>
      <c r="K1184" s="51"/>
    </row>
    <row r="1185" spans="1:11" x14ac:dyDescent="0.45">
      <c r="A1185" s="2">
        <v>45370</v>
      </c>
      <c r="B1185" t="s">
        <v>56</v>
      </c>
      <c r="C1185" t="s">
        <v>4</v>
      </c>
      <c r="D1185">
        <v>6</v>
      </c>
      <c r="E1185" s="17">
        <f>VLOOKUP(C1185,'SKU Price List'!$A$2:$E$27,5,FALSE)</f>
        <v>415.79999999999995</v>
      </c>
      <c r="F1185" s="17">
        <f t="shared" si="64"/>
        <v>2494.7999999999997</v>
      </c>
      <c r="G1185">
        <f>VLOOKUP(C1185,'SKU Price List'!$A$2:$E$27,3,0)</f>
        <v>396</v>
      </c>
      <c r="H1185">
        <f t="shared" si="62"/>
        <v>2376</v>
      </c>
      <c r="I1185" s="17">
        <f t="shared" si="63"/>
        <v>118.79999999999973</v>
      </c>
      <c r="J1185">
        <v>25</v>
      </c>
      <c r="K1185" s="51"/>
    </row>
    <row r="1186" spans="1:11" x14ac:dyDescent="0.45">
      <c r="A1186" s="2">
        <v>45370</v>
      </c>
      <c r="B1186" t="s">
        <v>33</v>
      </c>
      <c r="C1186" t="s">
        <v>13</v>
      </c>
      <c r="D1186">
        <v>2</v>
      </c>
      <c r="E1186" s="17">
        <f>VLOOKUP(C1186,'SKU Price List'!$A$2:$E$27,5,FALSE)</f>
        <v>695.52</v>
      </c>
      <c r="F1186" s="17">
        <f t="shared" si="64"/>
        <v>1391.04</v>
      </c>
      <c r="G1186">
        <f>VLOOKUP(C1186,'SKU Price List'!$A$2:$E$27,3,0)</f>
        <v>662.4</v>
      </c>
      <c r="H1186">
        <f t="shared" si="62"/>
        <v>1324.8</v>
      </c>
      <c r="I1186" s="17">
        <f t="shared" si="63"/>
        <v>66.240000000000009</v>
      </c>
      <c r="J1186">
        <v>25</v>
      </c>
      <c r="K1186" s="51"/>
    </row>
    <row r="1187" spans="1:11" x14ac:dyDescent="0.45">
      <c r="A1187" s="2">
        <v>45370</v>
      </c>
      <c r="B1187" t="s">
        <v>73</v>
      </c>
      <c r="C1187" t="s">
        <v>17</v>
      </c>
      <c r="D1187">
        <v>5</v>
      </c>
      <c r="E1187" s="17">
        <f>VLOOKUP(C1187,'SKU Price List'!$A$2:$E$27,5,FALSE)</f>
        <v>1236.48</v>
      </c>
      <c r="F1187" s="17">
        <f t="shared" si="64"/>
        <v>6182.4</v>
      </c>
      <c r="G1187">
        <f>VLOOKUP(C1187,'SKU Price List'!$A$2:$E$27,3,0)</f>
        <v>1177.5999999999999</v>
      </c>
      <c r="H1187">
        <f t="shared" si="62"/>
        <v>5888</v>
      </c>
      <c r="I1187" s="17">
        <f t="shared" si="63"/>
        <v>294.39999999999964</v>
      </c>
      <c r="J1187">
        <v>25</v>
      </c>
      <c r="K1187" s="51"/>
    </row>
    <row r="1188" spans="1:11" x14ac:dyDescent="0.45">
      <c r="A1188" s="2">
        <v>45370</v>
      </c>
      <c r="B1188" t="s">
        <v>73</v>
      </c>
      <c r="C1188" t="s">
        <v>27</v>
      </c>
      <c r="D1188">
        <v>3</v>
      </c>
      <c r="E1188" s="17">
        <f>VLOOKUP(C1188,'SKU Price List'!$A$2:$E$27,5,FALSE)</f>
        <v>819.83999999999992</v>
      </c>
      <c r="F1188" s="17">
        <f t="shared" si="64"/>
        <v>2459.5199999999995</v>
      </c>
      <c r="G1188">
        <f>VLOOKUP(C1188,'SKU Price List'!$A$2:$E$27,3,0)</f>
        <v>780.8</v>
      </c>
      <c r="H1188">
        <f t="shared" si="62"/>
        <v>2342.3999999999996</v>
      </c>
      <c r="I1188" s="17">
        <f t="shared" si="63"/>
        <v>117.11999999999989</v>
      </c>
      <c r="J1188">
        <v>25</v>
      </c>
      <c r="K1188" s="51"/>
    </row>
    <row r="1189" spans="1:11" x14ac:dyDescent="0.45">
      <c r="A1189" s="2">
        <v>45371</v>
      </c>
      <c r="B1189" t="s">
        <v>47</v>
      </c>
      <c r="C1189" t="s">
        <v>17</v>
      </c>
      <c r="D1189">
        <v>5</v>
      </c>
      <c r="E1189" s="17">
        <f>VLOOKUP(C1189,'SKU Price List'!$A$2:$E$27,5,FALSE)</f>
        <v>1236.48</v>
      </c>
      <c r="F1189" s="17">
        <f t="shared" si="64"/>
        <v>6182.4</v>
      </c>
      <c r="G1189">
        <f>VLOOKUP(C1189,'SKU Price List'!$A$2:$E$27,3,0)</f>
        <v>1177.5999999999999</v>
      </c>
      <c r="H1189">
        <f t="shared" si="62"/>
        <v>5888</v>
      </c>
      <c r="I1189" s="17">
        <f t="shared" si="63"/>
        <v>294.39999999999964</v>
      </c>
      <c r="J1189">
        <v>25</v>
      </c>
      <c r="K1189" s="51"/>
    </row>
    <row r="1190" spans="1:11" x14ac:dyDescent="0.45">
      <c r="A1190" s="2">
        <v>45371</v>
      </c>
      <c r="B1190" t="s">
        <v>47</v>
      </c>
      <c r="C1190" t="s">
        <v>15</v>
      </c>
      <c r="D1190">
        <v>6</v>
      </c>
      <c r="E1190" s="17">
        <f>VLOOKUP(C1190,'SKU Price List'!$A$2:$E$27,5,FALSE)</f>
        <v>811.44</v>
      </c>
      <c r="F1190" s="17">
        <f t="shared" si="64"/>
        <v>4868.6400000000003</v>
      </c>
      <c r="G1190">
        <f>VLOOKUP(C1190,'SKU Price List'!$A$2:$E$27,3,0)</f>
        <v>772.8</v>
      </c>
      <c r="H1190">
        <f t="shared" si="62"/>
        <v>4636.7999999999993</v>
      </c>
      <c r="I1190" s="17">
        <f t="shared" si="63"/>
        <v>231.84000000000106</v>
      </c>
      <c r="J1190">
        <v>25</v>
      </c>
      <c r="K1190" s="51"/>
    </row>
    <row r="1191" spans="1:11" x14ac:dyDescent="0.45">
      <c r="A1191" s="2">
        <v>45371</v>
      </c>
      <c r="B1191" t="s">
        <v>47</v>
      </c>
      <c r="C1191" t="s">
        <v>14</v>
      </c>
      <c r="D1191">
        <v>8</v>
      </c>
      <c r="E1191" s="17">
        <f>VLOOKUP(C1191,'SKU Price List'!$A$2:$E$27,5,FALSE)</f>
        <v>927.36</v>
      </c>
      <c r="F1191" s="17">
        <f t="shared" si="64"/>
        <v>7418.88</v>
      </c>
      <c r="G1191">
        <f>VLOOKUP(C1191,'SKU Price List'!$A$2:$E$27,3,0)</f>
        <v>883.19999999999993</v>
      </c>
      <c r="H1191">
        <f t="shared" si="62"/>
        <v>7065.5999999999995</v>
      </c>
      <c r="I1191" s="17">
        <f t="shared" si="63"/>
        <v>353.28000000000065</v>
      </c>
      <c r="J1191">
        <v>25</v>
      </c>
      <c r="K1191" s="51"/>
    </row>
    <row r="1192" spans="1:11" x14ac:dyDescent="0.45">
      <c r="A1192" s="2">
        <v>45371</v>
      </c>
      <c r="B1192" t="s">
        <v>47</v>
      </c>
      <c r="C1192" t="s">
        <v>14</v>
      </c>
      <c r="D1192">
        <v>8</v>
      </c>
      <c r="E1192" s="17">
        <f>VLOOKUP(C1192,'SKU Price List'!$A$2:$E$27,5,FALSE)</f>
        <v>927.36</v>
      </c>
      <c r="F1192" s="17">
        <f t="shared" si="64"/>
        <v>7418.88</v>
      </c>
      <c r="G1192">
        <f>VLOOKUP(C1192,'SKU Price List'!$A$2:$E$27,3,0)</f>
        <v>883.19999999999993</v>
      </c>
      <c r="H1192">
        <f t="shared" si="62"/>
        <v>7065.5999999999995</v>
      </c>
      <c r="I1192" s="17">
        <f t="shared" si="63"/>
        <v>353.28000000000065</v>
      </c>
      <c r="J1192">
        <v>25</v>
      </c>
      <c r="K1192" s="51"/>
    </row>
    <row r="1193" spans="1:11" x14ac:dyDescent="0.45">
      <c r="A1193" s="2">
        <v>45371</v>
      </c>
      <c r="B1193" t="s">
        <v>47</v>
      </c>
      <c r="C1193" t="s">
        <v>13</v>
      </c>
      <c r="D1193">
        <v>8</v>
      </c>
      <c r="E1193" s="17">
        <f>VLOOKUP(C1193,'SKU Price List'!$A$2:$E$27,5,FALSE)</f>
        <v>695.52</v>
      </c>
      <c r="F1193" s="17">
        <f t="shared" si="64"/>
        <v>5564.16</v>
      </c>
      <c r="G1193">
        <f>VLOOKUP(C1193,'SKU Price List'!$A$2:$E$27,3,0)</f>
        <v>662.4</v>
      </c>
      <c r="H1193">
        <f t="shared" si="62"/>
        <v>5299.2</v>
      </c>
      <c r="I1193" s="17">
        <f t="shared" si="63"/>
        <v>264.96000000000004</v>
      </c>
      <c r="J1193">
        <v>25</v>
      </c>
      <c r="K1193" s="51"/>
    </row>
    <row r="1194" spans="1:11" x14ac:dyDescent="0.45">
      <c r="A1194" s="2">
        <v>45371</v>
      </c>
      <c r="B1194" t="s">
        <v>47</v>
      </c>
      <c r="C1194" t="s">
        <v>24</v>
      </c>
      <c r="D1194">
        <v>8</v>
      </c>
      <c r="E1194" s="17">
        <f>VLOOKUP(C1194,'SKU Price List'!$A$2:$E$27,5,FALSE)</f>
        <v>614.87999999999988</v>
      </c>
      <c r="F1194" s="17">
        <f t="shared" si="64"/>
        <v>4919.0399999999991</v>
      </c>
      <c r="G1194">
        <f>VLOOKUP(C1194,'SKU Price List'!$A$2:$E$27,3,0)</f>
        <v>585.59999999999991</v>
      </c>
      <c r="H1194">
        <f t="shared" si="62"/>
        <v>4684.7999999999993</v>
      </c>
      <c r="I1194" s="17">
        <f t="shared" si="63"/>
        <v>234.23999999999978</v>
      </c>
      <c r="J1194">
        <v>25</v>
      </c>
      <c r="K1194" s="51"/>
    </row>
    <row r="1195" spans="1:11" x14ac:dyDescent="0.45">
      <c r="A1195" s="2">
        <v>45371</v>
      </c>
      <c r="B1195" t="s">
        <v>47</v>
      </c>
      <c r="C1195" t="s">
        <v>23</v>
      </c>
      <c r="D1195">
        <v>8</v>
      </c>
      <c r="E1195" s="17">
        <f>VLOOKUP(C1195,'SKU Price List'!$A$2:$E$27,5,FALSE)</f>
        <v>461.15999999999997</v>
      </c>
      <c r="F1195" s="17">
        <f t="shared" si="64"/>
        <v>3689.2799999999997</v>
      </c>
      <c r="G1195">
        <f>VLOOKUP(C1195,'SKU Price List'!$A$2:$E$27,3,0)</f>
        <v>439.2</v>
      </c>
      <c r="H1195">
        <f t="shared" si="62"/>
        <v>3513.6</v>
      </c>
      <c r="I1195" s="17">
        <f t="shared" si="63"/>
        <v>175.67999999999984</v>
      </c>
      <c r="J1195">
        <v>25</v>
      </c>
      <c r="K1195" s="51"/>
    </row>
    <row r="1196" spans="1:11" x14ac:dyDescent="0.45">
      <c r="A1196" s="2">
        <v>45371</v>
      </c>
      <c r="B1196" t="s">
        <v>47</v>
      </c>
      <c r="C1196" t="s">
        <v>25</v>
      </c>
      <c r="D1196">
        <v>4</v>
      </c>
      <c r="E1196" s="17">
        <f>VLOOKUP(C1196,'SKU Price List'!$A$2:$E$27,5,FALSE)</f>
        <v>538.02</v>
      </c>
      <c r="F1196" s="17">
        <f t="shared" si="64"/>
        <v>2152.08</v>
      </c>
      <c r="G1196">
        <f>VLOOKUP(C1196,'SKU Price List'!$A$2:$E$27,3,0)</f>
        <v>512.4</v>
      </c>
      <c r="H1196">
        <f t="shared" si="62"/>
        <v>2049.6</v>
      </c>
      <c r="I1196" s="17">
        <f t="shared" si="63"/>
        <v>102.48000000000002</v>
      </c>
      <c r="J1196">
        <v>25</v>
      </c>
      <c r="K1196" s="51"/>
    </row>
    <row r="1197" spans="1:11" x14ac:dyDescent="0.45">
      <c r="A1197" s="2">
        <v>45371</v>
      </c>
      <c r="B1197" t="s">
        <v>47</v>
      </c>
      <c r="C1197" t="s">
        <v>12</v>
      </c>
      <c r="D1197">
        <v>5</v>
      </c>
      <c r="E1197" s="17">
        <f>VLOOKUP(C1197,'SKU Price List'!$A$2:$E$27,5,FALSE)</f>
        <v>1008</v>
      </c>
      <c r="F1197" s="17">
        <f t="shared" si="64"/>
        <v>5040</v>
      </c>
      <c r="G1197">
        <f>VLOOKUP(C1197,'SKU Price List'!$A$2:$E$27,3,0)</f>
        <v>960</v>
      </c>
      <c r="H1197">
        <f t="shared" si="62"/>
        <v>4800</v>
      </c>
      <c r="I1197" s="17">
        <f t="shared" si="63"/>
        <v>240</v>
      </c>
      <c r="J1197">
        <v>25</v>
      </c>
      <c r="K1197" s="51"/>
    </row>
    <row r="1198" spans="1:11" x14ac:dyDescent="0.45">
      <c r="A1198" s="2">
        <v>45371</v>
      </c>
      <c r="B1198" t="s">
        <v>47</v>
      </c>
      <c r="C1198" t="s">
        <v>9</v>
      </c>
      <c r="D1198">
        <v>8</v>
      </c>
      <c r="E1198" s="17">
        <f>VLOOKUP(C1198,'SKU Price List'!$A$2:$E$27,5,FALSE)</f>
        <v>756</v>
      </c>
      <c r="F1198" s="17">
        <f t="shared" si="64"/>
        <v>6048</v>
      </c>
      <c r="G1198">
        <f>VLOOKUP(C1198,'SKU Price List'!$A$2:$E$27,3,0)</f>
        <v>720</v>
      </c>
      <c r="H1198">
        <f t="shared" si="62"/>
        <v>5760</v>
      </c>
      <c r="I1198" s="17">
        <f t="shared" si="63"/>
        <v>288</v>
      </c>
      <c r="J1198">
        <v>25</v>
      </c>
      <c r="K1198" s="51"/>
    </row>
    <row r="1199" spans="1:11" x14ac:dyDescent="0.45">
      <c r="A1199" s="2">
        <v>45371</v>
      </c>
      <c r="B1199" t="s">
        <v>47</v>
      </c>
      <c r="C1199" t="s">
        <v>8</v>
      </c>
      <c r="D1199">
        <v>8</v>
      </c>
      <c r="E1199" s="17">
        <f>VLOOKUP(C1199,'SKU Price List'!$A$2:$E$27,5,FALSE)</f>
        <v>567</v>
      </c>
      <c r="F1199" s="17">
        <f t="shared" si="64"/>
        <v>4536</v>
      </c>
      <c r="G1199">
        <f>VLOOKUP(C1199,'SKU Price List'!$A$2:$E$27,3,0)</f>
        <v>540</v>
      </c>
      <c r="H1199">
        <f t="shared" si="62"/>
        <v>4320</v>
      </c>
      <c r="I1199" s="17">
        <f t="shared" si="63"/>
        <v>216</v>
      </c>
      <c r="J1199">
        <v>25</v>
      </c>
      <c r="K1199" s="51"/>
    </row>
    <row r="1200" spans="1:11" x14ac:dyDescent="0.45">
      <c r="A1200" s="2">
        <v>45371</v>
      </c>
      <c r="B1200" t="s">
        <v>47</v>
      </c>
      <c r="C1200" t="s">
        <v>4</v>
      </c>
      <c r="D1200">
        <v>8</v>
      </c>
      <c r="E1200" s="17">
        <f>VLOOKUP(C1200,'SKU Price List'!$A$2:$E$27,5,FALSE)</f>
        <v>415.79999999999995</v>
      </c>
      <c r="F1200" s="17">
        <f t="shared" si="64"/>
        <v>3326.3999999999996</v>
      </c>
      <c r="G1200">
        <f>VLOOKUP(C1200,'SKU Price List'!$A$2:$E$27,3,0)</f>
        <v>396</v>
      </c>
      <c r="H1200">
        <f t="shared" si="62"/>
        <v>3168</v>
      </c>
      <c r="I1200" s="17">
        <f t="shared" si="63"/>
        <v>158.39999999999964</v>
      </c>
      <c r="J1200">
        <v>25</v>
      </c>
      <c r="K1200" s="51"/>
    </row>
    <row r="1201" spans="1:11" x14ac:dyDescent="0.45">
      <c r="A1201" s="2">
        <v>45371</v>
      </c>
      <c r="B1201" t="s">
        <v>47</v>
      </c>
      <c r="C1201" t="s">
        <v>3</v>
      </c>
      <c r="D1201">
        <v>8</v>
      </c>
      <c r="E1201" s="17">
        <f>VLOOKUP(C1201,'SKU Price List'!$A$2:$E$27,5,FALSE)</f>
        <v>311.84999999999997</v>
      </c>
      <c r="F1201" s="17">
        <f t="shared" si="64"/>
        <v>2494.7999999999997</v>
      </c>
      <c r="G1201">
        <f>VLOOKUP(C1201,'SKU Price List'!$A$2:$E$27,3,0)</f>
        <v>297</v>
      </c>
      <c r="H1201">
        <f t="shared" si="62"/>
        <v>2376</v>
      </c>
      <c r="I1201" s="17">
        <f t="shared" si="63"/>
        <v>118.79999999999973</v>
      </c>
      <c r="J1201">
        <v>25</v>
      </c>
      <c r="K1201" s="51"/>
    </row>
    <row r="1202" spans="1:11" x14ac:dyDescent="0.45">
      <c r="A1202" s="2">
        <v>45371</v>
      </c>
      <c r="B1202" t="s">
        <v>47</v>
      </c>
      <c r="C1202" t="s">
        <v>7</v>
      </c>
      <c r="D1202">
        <v>5</v>
      </c>
      <c r="E1202" s="17">
        <f>VLOOKUP(C1202,'SKU Price List'!$A$2:$E$27,5,FALSE)</f>
        <v>554.4</v>
      </c>
      <c r="F1202" s="17">
        <f t="shared" si="64"/>
        <v>2772</v>
      </c>
      <c r="G1202">
        <f>VLOOKUP(C1202,'SKU Price List'!$A$2:$E$27,3,0)</f>
        <v>528</v>
      </c>
      <c r="H1202">
        <f t="shared" si="62"/>
        <v>2640</v>
      </c>
      <c r="I1202" s="17">
        <f t="shared" si="63"/>
        <v>132</v>
      </c>
      <c r="J1202">
        <v>25</v>
      </c>
      <c r="K1202" s="51"/>
    </row>
    <row r="1203" spans="1:11" x14ac:dyDescent="0.45">
      <c r="A1203" s="2">
        <v>45371</v>
      </c>
      <c r="B1203" t="s">
        <v>47</v>
      </c>
      <c r="C1203" t="s">
        <v>6</v>
      </c>
      <c r="D1203">
        <v>3</v>
      </c>
      <c r="E1203" s="17">
        <f>VLOOKUP(C1203,'SKU Price List'!$A$2:$E$27,5,FALSE)</f>
        <v>485.09999999999997</v>
      </c>
      <c r="F1203" s="17">
        <f t="shared" si="64"/>
        <v>1455.3</v>
      </c>
      <c r="G1203">
        <f>VLOOKUP(C1203,'SKU Price List'!$A$2:$E$27,3,0)</f>
        <v>462</v>
      </c>
      <c r="H1203">
        <f t="shared" si="62"/>
        <v>1386</v>
      </c>
      <c r="I1203" s="17">
        <f t="shared" si="63"/>
        <v>69.299999999999955</v>
      </c>
      <c r="J1203">
        <v>25</v>
      </c>
      <c r="K1203" s="51"/>
    </row>
    <row r="1204" spans="1:11" x14ac:dyDescent="0.45">
      <c r="A1204" s="2">
        <v>45371</v>
      </c>
      <c r="B1204" t="s">
        <v>47</v>
      </c>
      <c r="C1204" t="s">
        <v>5</v>
      </c>
      <c r="D1204">
        <v>2</v>
      </c>
      <c r="E1204" s="17">
        <f>VLOOKUP(C1204,'SKU Price List'!$A$2:$E$27,5,FALSE)</f>
        <v>363.82499999999999</v>
      </c>
      <c r="F1204" s="17">
        <f t="shared" si="64"/>
        <v>727.65</v>
      </c>
      <c r="G1204">
        <f>VLOOKUP(C1204,'SKU Price List'!$A$2:$E$27,3,0)</f>
        <v>346.5</v>
      </c>
      <c r="H1204">
        <f t="shared" si="62"/>
        <v>693</v>
      </c>
      <c r="I1204" s="17">
        <f t="shared" si="63"/>
        <v>34.649999999999977</v>
      </c>
      <c r="J1204">
        <v>25</v>
      </c>
      <c r="K1204" s="51"/>
    </row>
    <row r="1205" spans="1:11" x14ac:dyDescent="0.45">
      <c r="A1205" s="2">
        <v>45371</v>
      </c>
      <c r="B1205" t="s">
        <v>56</v>
      </c>
      <c r="C1205" t="s">
        <v>3</v>
      </c>
      <c r="D1205">
        <v>5</v>
      </c>
      <c r="E1205" s="17">
        <f>VLOOKUP(C1205,'SKU Price List'!$A$2:$E$27,5,FALSE)</f>
        <v>311.84999999999997</v>
      </c>
      <c r="F1205" s="17">
        <f t="shared" si="64"/>
        <v>1559.2499999999998</v>
      </c>
      <c r="G1205">
        <f>VLOOKUP(C1205,'SKU Price List'!$A$2:$E$27,3,0)</f>
        <v>297</v>
      </c>
      <c r="H1205">
        <f t="shared" si="62"/>
        <v>1485</v>
      </c>
      <c r="I1205" s="17">
        <f t="shared" si="63"/>
        <v>74.249999999999773</v>
      </c>
      <c r="J1205">
        <v>25</v>
      </c>
      <c r="K1205" s="51"/>
    </row>
    <row r="1206" spans="1:11" x14ac:dyDescent="0.45">
      <c r="A1206" s="2">
        <v>45371</v>
      </c>
      <c r="B1206" t="s">
        <v>56</v>
      </c>
      <c r="C1206" t="s">
        <v>6</v>
      </c>
      <c r="D1206">
        <v>1</v>
      </c>
      <c r="E1206" s="17">
        <f>VLOOKUP(C1206,'SKU Price List'!$A$2:$E$27,5,FALSE)</f>
        <v>485.09999999999997</v>
      </c>
      <c r="F1206" s="17">
        <f t="shared" si="64"/>
        <v>485.09999999999997</v>
      </c>
      <c r="G1206">
        <f>VLOOKUP(C1206,'SKU Price List'!$A$2:$E$27,3,0)</f>
        <v>462</v>
      </c>
      <c r="H1206">
        <f t="shared" si="62"/>
        <v>462</v>
      </c>
      <c r="I1206" s="17">
        <f t="shared" si="63"/>
        <v>23.099999999999966</v>
      </c>
      <c r="J1206">
        <v>25</v>
      </c>
      <c r="K1206" s="51"/>
    </row>
    <row r="1207" spans="1:11" x14ac:dyDescent="0.45">
      <c r="A1207" s="2">
        <v>45372</v>
      </c>
      <c r="B1207" t="s">
        <v>55</v>
      </c>
      <c r="C1207" t="s">
        <v>18</v>
      </c>
      <c r="D1207">
        <v>20</v>
      </c>
      <c r="E1207" s="17">
        <f>VLOOKUP(C1207,'SKU Price List'!$A$2:$E$27,5,FALSE)</f>
        <v>1478.4</v>
      </c>
      <c r="F1207" s="17">
        <f t="shared" si="64"/>
        <v>29568</v>
      </c>
      <c r="G1207">
        <f>VLOOKUP(C1207,'SKU Price List'!$A$2:$E$27,3,0)</f>
        <v>1408</v>
      </c>
      <c r="H1207">
        <f t="shared" si="62"/>
        <v>28160</v>
      </c>
      <c r="I1207" s="17">
        <f t="shared" si="63"/>
        <v>1408</v>
      </c>
      <c r="J1207">
        <v>25</v>
      </c>
      <c r="K1207" s="51"/>
    </row>
    <row r="1208" spans="1:11" x14ac:dyDescent="0.45">
      <c r="A1208" s="2">
        <v>45372</v>
      </c>
      <c r="B1208" t="s">
        <v>55</v>
      </c>
      <c r="C1208" t="s">
        <v>20</v>
      </c>
      <c r="D1208">
        <v>46</v>
      </c>
      <c r="E1208" s="17">
        <f>VLOOKUP(C1208,'SKU Price List'!$A$2:$E$27,5,FALSE)</f>
        <v>1108.8000000000002</v>
      </c>
      <c r="F1208" s="17">
        <f t="shared" si="64"/>
        <v>51004.80000000001</v>
      </c>
      <c r="G1208">
        <f>VLOOKUP(C1208,'SKU Price List'!$A$2:$E$27,3,0)</f>
        <v>1056</v>
      </c>
      <c r="H1208">
        <f t="shared" si="62"/>
        <v>48576</v>
      </c>
      <c r="I1208" s="17">
        <f t="shared" si="63"/>
        <v>2428.8000000000102</v>
      </c>
      <c r="J1208">
        <v>25</v>
      </c>
      <c r="K1208" s="51"/>
    </row>
    <row r="1209" spans="1:11" x14ac:dyDescent="0.45">
      <c r="A1209" s="2">
        <v>45372</v>
      </c>
      <c r="B1209" t="s">
        <v>55</v>
      </c>
      <c r="C1209" t="s">
        <v>8</v>
      </c>
      <c r="D1209">
        <v>40</v>
      </c>
      <c r="E1209" s="17">
        <f>VLOOKUP(C1209,'SKU Price List'!$A$2:$E$27,5,FALSE)</f>
        <v>567</v>
      </c>
      <c r="F1209" s="17">
        <f t="shared" si="64"/>
        <v>22680</v>
      </c>
      <c r="G1209">
        <f>VLOOKUP(C1209,'SKU Price List'!$A$2:$E$27,3,0)</f>
        <v>540</v>
      </c>
      <c r="H1209">
        <f t="shared" si="62"/>
        <v>21600</v>
      </c>
      <c r="I1209" s="17">
        <f t="shared" si="63"/>
        <v>1080</v>
      </c>
      <c r="J1209">
        <v>25</v>
      </c>
      <c r="K1209" s="51"/>
    </row>
    <row r="1210" spans="1:11" x14ac:dyDescent="0.45">
      <c r="A1210" s="2">
        <v>45372</v>
      </c>
      <c r="B1210" t="s">
        <v>55</v>
      </c>
      <c r="C1210" t="s">
        <v>23</v>
      </c>
      <c r="D1210">
        <v>40</v>
      </c>
      <c r="E1210" s="17">
        <f>VLOOKUP(C1210,'SKU Price List'!$A$2:$E$27,5,FALSE)</f>
        <v>461.15999999999997</v>
      </c>
      <c r="F1210" s="17">
        <f t="shared" si="64"/>
        <v>18446.399999999998</v>
      </c>
      <c r="G1210">
        <f>VLOOKUP(C1210,'SKU Price List'!$A$2:$E$27,3,0)</f>
        <v>439.2</v>
      </c>
      <c r="H1210">
        <f t="shared" si="62"/>
        <v>17568</v>
      </c>
      <c r="I1210" s="17">
        <f t="shared" si="63"/>
        <v>878.39999999999782</v>
      </c>
      <c r="J1210">
        <v>25</v>
      </c>
      <c r="K1210" s="51"/>
    </row>
    <row r="1211" spans="1:11" x14ac:dyDescent="0.45">
      <c r="A1211" s="2">
        <v>45372</v>
      </c>
      <c r="B1211" t="s">
        <v>43</v>
      </c>
      <c r="C1211" t="s">
        <v>12</v>
      </c>
      <c r="D1211">
        <v>3</v>
      </c>
      <c r="E1211" s="17">
        <f>VLOOKUP(C1211,'SKU Price List'!$A$2:$E$27,5,FALSE)</f>
        <v>1008</v>
      </c>
      <c r="F1211" s="17">
        <f t="shared" si="64"/>
        <v>3024</v>
      </c>
      <c r="G1211">
        <f>VLOOKUP(C1211,'SKU Price List'!$A$2:$E$27,3,0)</f>
        <v>960</v>
      </c>
      <c r="H1211">
        <f t="shared" si="62"/>
        <v>2880</v>
      </c>
      <c r="I1211" s="17">
        <f t="shared" si="63"/>
        <v>144</v>
      </c>
      <c r="J1211">
        <v>25</v>
      </c>
      <c r="K1211" s="51"/>
    </row>
    <row r="1212" spans="1:11" x14ac:dyDescent="0.45">
      <c r="A1212" s="2">
        <v>45372</v>
      </c>
      <c r="B1212" t="s">
        <v>43</v>
      </c>
      <c r="C1212" t="s">
        <v>24</v>
      </c>
      <c r="D1212">
        <v>4</v>
      </c>
      <c r="E1212" s="17">
        <f>VLOOKUP(C1212,'SKU Price List'!$A$2:$E$27,5,FALSE)</f>
        <v>614.87999999999988</v>
      </c>
      <c r="F1212" s="17">
        <f t="shared" si="64"/>
        <v>2459.5199999999995</v>
      </c>
      <c r="G1212">
        <f>VLOOKUP(C1212,'SKU Price List'!$A$2:$E$27,3,0)</f>
        <v>585.59999999999991</v>
      </c>
      <c r="H1212">
        <f t="shared" si="62"/>
        <v>2342.3999999999996</v>
      </c>
      <c r="I1212" s="17">
        <f t="shared" si="63"/>
        <v>117.11999999999989</v>
      </c>
      <c r="J1212">
        <v>25</v>
      </c>
      <c r="K1212" s="51"/>
    </row>
    <row r="1213" spans="1:11" x14ac:dyDescent="0.45">
      <c r="A1213" s="2">
        <v>45373</v>
      </c>
      <c r="B1213" t="s">
        <v>46</v>
      </c>
      <c r="C1213" t="s">
        <v>16</v>
      </c>
      <c r="D1213">
        <v>6</v>
      </c>
      <c r="E1213" s="17">
        <f>VLOOKUP(C1213,'SKU Price List'!$A$2:$E$27,5,FALSE)</f>
        <v>1081.92</v>
      </c>
      <c r="F1213" s="17">
        <f t="shared" si="64"/>
        <v>6491.52</v>
      </c>
      <c r="G1213">
        <f>VLOOKUP(C1213,'SKU Price List'!$A$2:$E$27,3,0)</f>
        <v>1030.3999999999999</v>
      </c>
      <c r="H1213">
        <f t="shared" si="62"/>
        <v>6182.4</v>
      </c>
      <c r="I1213" s="17">
        <f t="shared" si="63"/>
        <v>309.1200000000008</v>
      </c>
      <c r="J1213">
        <v>25</v>
      </c>
      <c r="K1213" s="51"/>
    </row>
    <row r="1214" spans="1:11" x14ac:dyDescent="0.45">
      <c r="A1214" s="2">
        <v>45373</v>
      </c>
      <c r="B1214" t="s">
        <v>46</v>
      </c>
      <c r="C1214" t="s">
        <v>8</v>
      </c>
      <c r="D1214">
        <v>10</v>
      </c>
      <c r="E1214" s="17">
        <f>VLOOKUP(C1214,'SKU Price List'!$A$2:$E$27,5,FALSE)</f>
        <v>567</v>
      </c>
      <c r="F1214" s="17">
        <f t="shared" si="64"/>
        <v>5670</v>
      </c>
      <c r="G1214">
        <f>VLOOKUP(C1214,'SKU Price List'!$A$2:$E$27,3,0)</f>
        <v>540</v>
      </c>
      <c r="H1214">
        <f t="shared" si="62"/>
        <v>5400</v>
      </c>
      <c r="I1214" s="17">
        <f t="shared" si="63"/>
        <v>270</v>
      </c>
      <c r="J1214">
        <v>25</v>
      </c>
      <c r="K1214" s="51"/>
    </row>
    <row r="1215" spans="1:11" x14ac:dyDescent="0.45">
      <c r="A1215" s="2">
        <v>45373</v>
      </c>
      <c r="B1215" t="s">
        <v>46</v>
      </c>
      <c r="C1215" t="s">
        <v>23</v>
      </c>
      <c r="D1215">
        <v>12</v>
      </c>
      <c r="E1215" s="17">
        <f>VLOOKUP(C1215,'SKU Price List'!$A$2:$E$27,5,FALSE)</f>
        <v>461.15999999999997</v>
      </c>
      <c r="F1215" s="17">
        <f t="shared" si="64"/>
        <v>5533.92</v>
      </c>
      <c r="G1215">
        <f>VLOOKUP(C1215,'SKU Price List'!$A$2:$E$27,3,0)</f>
        <v>439.2</v>
      </c>
      <c r="H1215">
        <f t="shared" si="62"/>
        <v>5270.4</v>
      </c>
      <c r="I1215" s="17">
        <f t="shared" si="63"/>
        <v>263.52000000000044</v>
      </c>
      <c r="J1215">
        <v>25</v>
      </c>
      <c r="K1215" s="51"/>
    </row>
    <row r="1216" spans="1:11" x14ac:dyDescent="0.45">
      <c r="A1216" s="2">
        <v>45373</v>
      </c>
      <c r="B1216" t="s">
        <v>46</v>
      </c>
      <c r="C1216" t="s">
        <v>26</v>
      </c>
      <c r="D1216">
        <v>10</v>
      </c>
      <c r="E1216" s="17">
        <f>VLOOKUP(C1216,'SKU Price List'!$A$2:$E$27,5,FALSE)</f>
        <v>717.3599999999999</v>
      </c>
      <c r="F1216" s="17">
        <f t="shared" si="64"/>
        <v>7173.5999999999985</v>
      </c>
      <c r="G1216">
        <f>VLOOKUP(C1216,'SKU Price List'!$A$2:$E$27,3,0)</f>
        <v>683.19999999999993</v>
      </c>
      <c r="H1216">
        <f t="shared" si="62"/>
        <v>6831.9999999999991</v>
      </c>
      <c r="I1216" s="17">
        <f t="shared" si="63"/>
        <v>341.59999999999945</v>
      </c>
      <c r="J1216">
        <v>25</v>
      </c>
      <c r="K1216" s="51"/>
    </row>
    <row r="1217" spans="1:11" x14ac:dyDescent="0.45">
      <c r="A1217" s="2">
        <v>45373</v>
      </c>
      <c r="B1217" t="s">
        <v>46</v>
      </c>
      <c r="C1217" t="s">
        <v>27</v>
      </c>
      <c r="D1217">
        <v>2</v>
      </c>
      <c r="E1217" s="17">
        <f>VLOOKUP(C1217,'SKU Price List'!$A$2:$E$27,5,FALSE)</f>
        <v>819.83999999999992</v>
      </c>
      <c r="F1217" s="17">
        <f t="shared" si="64"/>
        <v>1639.6799999999998</v>
      </c>
      <c r="G1217">
        <f>VLOOKUP(C1217,'SKU Price List'!$A$2:$E$27,3,0)</f>
        <v>780.8</v>
      </c>
      <c r="H1217">
        <f t="shared" si="62"/>
        <v>1561.6</v>
      </c>
      <c r="I1217" s="17">
        <f t="shared" si="63"/>
        <v>78.079999999999927</v>
      </c>
      <c r="J1217">
        <v>25</v>
      </c>
      <c r="K1217" s="51"/>
    </row>
    <row r="1218" spans="1:11" x14ac:dyDescent="0.45">
      <c r="A1218" s="2">
        <v>45373</v>
      </c>
      <c r="B1218" t="s">
        <v>46</v>
      </c>
      <c r="C1218" t="s">
        <v>3</v>
      </c>
      <c r="D1218">
        <v>4</v>
      </c>
      <c r="E1218" s="17">
        <f>VLOOKUP(C1218,'SKU Price List'!$A$2:$E$27,5,FALSE)</f>
        <v>311.84999999999997</v>
      </c>
      <c r="F1218" s="17">
        <f t="shared" si="64"/>
        <v>1247.3999999999999</v>
      </c>
      <c r="G1218">
        <f>VLOOKUP(C1218,'SKU Price List'!$A$2:$E$27,3,0)</f>
        <v>297</v>
      </c>
      <c r="H1218">
        <f t="shared" ref="H1218:H1281" si="65">G1218*D1218</f>
        <v>1188</v>
      </c>
      <c r="I1218" s="17">
        <f t="shared" ref="I1218:I1281" si="66">F1218-H1218</f>
        <v>59.399999999999864</v>
      </c>
      <c r="J1218">
        <v>25</v>
      </c>
      <c r="K1218" s="51"/>
    </row>
    <row r="1219" spans="1:11" x14ac:dyDescent="0.45">
      <c r="A1219" s="2">
        <v>45373</v>
      </c>
      <c r="B1219" t="s">
        <v>60</v>
      </c>
      <c r="C1219" t="s">
        <v>24</v>
      </c>
      <c r="D1219">
        <v>10</v>
      </c>
      <c r="E1219" s="17">
        <f>VLOOKUP(C1219,'SKU Price List'!$A$2:$E$27,5,FALSE)</f>
        <v>614.87999999999988</v>
      </c>
      <c r="F1219" s="17">
        <f t="shared" si="64"/>
        <v>6148.7999999999993</v>
      </c>
      <c r="G1219">
        <f>VLOOKUP(C1219,'SKU Price List'!$A$2:$E$27,3,0)</f>
        <v>585.59999999999991</v>
      </c>
      <c r="H1219">
        <f t="shared" si="65"/>
        <v>5855.9999999999991</v>
      </c>
      <c r="I1219" s="17">
        <f t="shared" si="66"/>
        <v>292.80000000000018</v>
      </c>
      <c r="J1219">
        <v>25</v>
      </c>
      <c r="K1219" s="51"/>
    </row>
    <row r="1220" spans="1:11" x14ac:dyDescent="0.45">
      <c r="A1220" s="2">
        <v>45373</v>
      </c>
      <c r="B1220" t="s">
        <v>60</v>
      </c>
      <c r="C1220" t="s">
        <v>13</v>
      </c>
      <c r="D1220">
        <v>4</v>
      </c>
      <c r="E1220" s="17">
        <f>VLOOKUP(C1220,'SKU Price List'!$A$2:$E$27,5,FALSE)</f>
        <v>695.52</v>
      </c>
      <c r="F1220" s="17">
        <f t="shared" si="64"/>
        <v>2782.08</v>
      </c>
      <c r="G1220">
        <f>VLOOKUP(C1220,'SKU Price List'!$A$2:$E$27,3,0)</f>
        <v>662.4</v>
      </c>
      <c r="H1220">
        <f t="shared" si="65"/>
        <v>2649.6</v>
      </c>
      <c r="I1220" s="17">
        <f t="shared" si="66"/>
        <v>132.48000000000002</v>
      </c>
      <c r="J1220">
        <v>25</v>
      </c>
      <c r="K1220" s="51"/>
    </row>
    <row r="1221" spans="1:11" x14ac:dyDescent="0.45">
      <c r="A1221" s="2">
        <v>45373</v>
      </c>
      <c r="B1221" t="s">
        <v>60</v>
      </c>
      <c r="C1221" t="s">
        <v>7</v>
      </c>
      <c r="D1221">
        <v>8</v>
      </c>
      <c r="E1221" s="17">
        <f>VLOOKUP(C1221,'SKU Price List'!$A$2:$E$27,5,FALSE)</f>
        <v>554.4</v>
      </c>
      <c r="F1221" s="17">
        <f t="shared" si="64"/>
        <v>4435.2</v>
      </c>
      <c r="G1221">
        <f>VLOOKUP(C1221,'SKU Price List'!$A$2:$E$27,3,0)</f>
        <v>528</v>
      </c>
      <c r="H1221">
        <f t="shared" si="65"/>
        <v>4224</v>
      </c>
      <c r="I1221" s="17">
        <f t="shared" si="66"/>
        <v>211.19999999999982</v>
      </c>
      <c r="J1221">
        <v>25</v>
      </c>
      <c r="K1221" s="51"/>
    </row>
    <row r="1222" spans="1:11" x14ac:dyDescent="0.45">
      <c r="A1222" s="2">
        <v>45374</v>
      </c>
      <c r="B1222" t="s">
        <v>64</v>
      </c>
      <c r="C1222" t="s">
        <v>17</v>
      </c>
      <c r="D1222">
        <v>7</v>
      </c>
      <c r="E1222" s="17">
        <f>VLOOKUP(C1222,'SKU Price List'!$A$2:$E$27,5,FALSE)</f>
        <v>1236.48</v>
      </c>
      <c r="F1222" s="17">
        <f t="shared" si="64"/>
        <v>8655.36</v>
      </c>
      <c r="G1222">
        <f>VLOOKUP(C1222,'SKU Price List'!$A$2:$E$27,3,0)</f>
        <v>1177.5999999999999</v>
      </c>
      <c r="H1222">
        <f t="shared" si="65"/>
        <v>8243.1999999999989</v>
      </c>
      <c r="I1222" s="17">
        <f t="shared" si="66"/>
        <v>412.16000000000167</v>
      </c>
      <c r="J1222">
        <v>25</v>
      </c>
      <c r="K1222" s="51"/>
    </row>
    <row r="1223" spans="1:11" x14ac:dyDescent="0.45">
      <c r="A1223" s="2">
        <v>45374</v>
      </c>
      <c r="B1223" t="s">
        <v>64</v>
      </c>
      <c r="C1223" t="s">
        <v>14</v>
      </c>
      <c r="D1223">
        <v>20</v>
      </c>
      <c r="E1223" s="17">
        <f>VLOOKUP(C1223,'SKU Price List'!$A$2:$E$27,5,FALSE)</f>
        <v>927.36</v>
      </c>
      <c r="F1223" s="17">
        <f t="shared" si="64"/>
        <v>18547.2</v>
      </c>
      <c r="G1223">
        <f>VLOOKUP(C1223,'SKU Price List'!$A$2:$E$27,3,0)</f>
        <v>883.19999999999993</v>
      </c>
      <c r="H1223">
        <f t="shared" si="65"/>
        <v>17664</v>
      </c>
      <c r="I1223" s="17">
        <f t="shared" si="66"/>
        <v>883.20000000000073</v>
      </c>
      <c r="J1223">
        <v>25</v>
      </c>
      <c r="K1223" s="51"/>
    </row>
    <row r="1224" spans="1:11" x14ac:dyDescent="0.45">
      <c r="A1224" s="2">
        <v>45374</v>
      </c>
      <c r="B1224" t="s">
        <v>64</v>
      </c>
      <c r="C1224" t="s">
        <v>13</v>
      </c>
      <c r="D1224">
        <v>10</v>
      </c>
      <c r="E1224" s="17">
        <f>VLOOKUP(C1224,'SKU Price List'!$A$2:$E$27,5,FALSE)</f>
        <v>695.52</v>
      </c>
      <c r="F1224" s="17">
        <f t="shared" si="64"/>
        <v>6955.2</v>
      </c>
      <c r="G1224">
        <f>VLOOKUP(C1224,'SKU Price List'!$A$2:$E$27,3,0)</f>
        <v>662.4</v>
      </c>
      <c r="H1224">
        <f t="shared" si="65"/>
        <v>6624</v>
      </c>
      <c r="I1224" s="17">
        <f t="shared" si="66"/>
        <v>331.19999999999982</v>
      </c>
      <c r="J1224">
        <v>25</v>
      </c>
      <c r="K1224" s="51"/>
    </row>
    <row r="1225" spans="1:11" x14ac:dyDescent="0.45">
      <c r="A1225" s="2">
        <v>45374</v>
      </c>
      <c r="B1225" t="s">
        <v>64</v>
      </c>
      <c r="C1225" t="s">
        <v>9</v>
      </c>
      <c r="D1225">
        <v>20</v>
      </c>
      <c r="E1225" s="17">
        <f>VLOOKUP(C1225,'SKU Price List'!$A$2:$E$27,5,FALSE)</f>
        <v>756</v>
      </c>
      <c r="F1225" s="17">
        <f t="shared" si="64"/>
        <v>15120</v>
      </c>
      <c r="G1225">
        <f>VLOOKUP(C1225,'SKU Price List'!$A$2:$E$27,3,0)</f>
        <v>720</v>
      </c>
      <c r="H1225">
        <f t="shared" si="65"/>
        <v>14400</v>
      </c>
      <c r="I1225" s="17">
        <f t="shared" si="66"/>
        <v>720</v>
      </c>
      <c r="J1225">
        <v>25</v>
      </c>
      <c r="K1225" s="51"/>
    </row>
    <row r="1226" spans="1:11" x14ac:dyDescent="0.45">
      <c r="A1226" s="2">
        <v>45374</v>
      </c>
      <c r="B1226" t="s">
        <v>64</v>
      </c>
      <c r="C1226" t="s">
        <v>8</v>
      </c>
      <c r="D1226">
        <v>15</v>
      </c>
      <c r="E1226" s="17">
        <f>VLOOKUP(C1226,'SKU Price List'!$A$2:$E$27,5,FALSE)</f>
        <v>567</v>
      </c>
      <c r="F1226" s="17">
        <f t="shared" si="64"/>
        <v>8505</v>
      </c>
      <c r="G1226">
        <f>VLOOKUP(C1226,'SKU Price List'!$A$2:$E$27,3,0)</f>
        <v>540</v>
      </c>
      <c r="H1226">
        <f t="shared" si="65"/>
        <v>8100</v>
      </c>
      <c r="I1226" s="17">
        <f t="shared" si="66"/>
        <v>405</v>
      </c>
      <c r="J1226">
        <v>25</v>
      </c>
      <c r="K1226" s="51"/>
    </row>
    <row r="1227" spans="1:11" x14ac:dyDescent="0.45">
      <c r="A1227" s="2">
        <v>45374</v>
      </c>
      <c r="B1227" t="s">
        <v>64</v>
      </c>
      <c r="C1227" t="s">
        <v>24</v>
      </c>
      <c r="D1227">
        <v>10</v>
      </c>
      <c r="E1227" s="17">
        <f>VLOOKUP(C1227,'SKU Price List'!$A$2:$E$27,5,FALSE)</f>
        <v>614.87999999999988</v>
      </c>
      <c r="F1227" s="17">
        <f t="shared" si="64"/>
        <v>6148.7999999999993</v>
      </c>
      <c r="G1227">
        <f>VLOOKUP(C1227,'SKU Price List'!$A$2:$E$27,3,0)</f>
        <v>585.59999999999991</v>
      </c>
      <c r="H1227">
        <f t="shared" si="65"/>
        <v>5855.9999999999991</v>
      </c>
      <c r="I1227" s="17">
        <f t="shared" si="66"/>
        <v>292.80000000000018</v>
      </c>
      <c r="J1227">
        <v>25</v>
      </c>
      <c r="K1227" s="51"/>
    </row>
    <row r="1228" spans="1:11" x14ac:dyDescent="0.45">
      <c r="A1228" s="2">
        <v>45374</v>
      </c>
      <c r="B1228" t="s">
        <v>64</v>
      </c>
      <c r="C1228" t="s">
        <v>4</v>
      </c>
      <c r="D1228">
        <v>10</v>
      </c>
      <c r="E1228" s="17">
        <f>VLOOKUP(C1228,'SKU Price List'!$A$2:$E$27,5,FALSE)</f>
        <v>415.79999999999995</v>
      </c>
      <c r="F1228" s="17">
        <f t="shared" si="64"/>
        <v>4158</v>
      </c>
      <c r="G1228">
        <f>VLOOKUP(C1228,'SKU Price List'!$A$2:$E$27,3,0)</f>
        <v>396</v>
      </c>
      <c r="H1228">
        <f t="shared" si="65"/>
        <v>3960</v>
      </c>
      <c r="I1228" s="17">
        <f t="shared" si="66"/>
        <v>198</v>
      </c>
      <c r="J1228">
        <v>25</v>
      </c>
      <c r="K1228" s="51"/>
    </row>
    <row r="1229" spans="1:11" x14ac:dyDescent="0.45">
      <c r="A1229" s="2">
        <v>45374</v>
      </c>
      <c r="B1229" t="s">
        <v>64</v>
      </c>
      <c r="C1229" t="s">
        <v>3</v>
      </c>
      <c r="D1229">
        <v>10</v>
      </c>
      <c r="E1229" s="17">
        <f>VLOOKUP(C1229,'SKU Price List'!$A$2:$E$27,5,FALSE)</f>
        <v>311.84999999999997</v>
      </c>
      <c r="F1229" s="17">
        <f t="shared" si="64"/>
        <v>3118.4999999999995</v>
      </c>
      <c r="G1229">
        <f>VLOOKUP(C1229,'SKU Price List'!$A$2:$E$27,3,0)</f>
        <v>297</v>
      </c>
      <c r="H1229">
        <f t="shared" si="65"/>
        <v>2970</v>
      </c>
      <c r="I1229" s="17">
        <f t="shared" si="66"/>
        <v>148.49999999999955</v>
      </c>
      <c r="J1229">
        <v>25</v>
      </c>
      <c r="K1229" s="51"/>
    </row>
    <row r="1230" spans="1:11" x14ac:dyDescent="0.45">
      <c r="A1230" s="2">
        <v>45375</v>
      </c>
      <c r="B1230" t="s">
        <v>38</v>
      </c>
      <c r="C1230" t="s">
        <v>18</v>
      </c>
      <c r="D1230">
        <v>14</v>
      </c>
      <c r="E1230" s="17">
        <f>VLOOKUP(C1230,'SKU Price List'!$A$2:$E$27,5,FALSE)</f>
        <v>1478.4</v>
      </c>
      <c r="F1230" s="17">
        <f t="shared" si="64"/>
        <v>20697.600000000002</v>
      </c>
      <c r="G1230">
        <f>VLOOKUP(C1230,'SKU Price List'!$A$2:$E$27,3,0)</f>
        <v>1408</v>
      </c>
      <c r="H1230">
        <f t="shared" si="65"/>
        <v>19712</v>
      </c>
      <c r="I1230" s="17">
        <f t="shared" si="66"/>
        <v>985.60000000000218</v>
      </c>
      <c r="J1230">
        <v>25</v>
      </c>
      <c r="K1230" s="51"/>
    </row>
    <row r="1231" spans="1:11" x14ac:dyDescent="0.45">
      <c r="A1231" s="2">
        <v>45375</v>
      </c>
      <c r="B1231" t="s">
        <v>38</v>
      </c>
      <c r="C1231" t="s">
        <v>7</v>
      </c>
      <c r="D1231">
        <v>7</v>
      </c>
      <c r="E1231" s="17">
        <f>VLOOKUP(C1231,'SKU Price List'!$A$2:$E$27,5,FALSE)</f>
        <v>554.4</v>
      </c>
      <c r="F1231" s="17">
        <f t="shared" si="64"/>
        <v>3880.7999999999997</v>
      </c>
      <c r="G1231">
        <f>VLOOKUP(C1231,'SKU Price List'!$A$2:$E$27,3,0)</f>
        <v>528</v>
      </c>
      <c r="H1231">
        <f t="shared" si="65"/>
        <v>3696</v>
      </c>
      <c r="I1231" s="17">
        <f t="shared" si="66"/>
        <v>184.79999999999973</v>
      </c>
      <c r="J1231">
        <v>25</v>
      </c>
      <c r="K1231" s="51"/>
    </row>
    <row r="1232" spans="1:11" x14ac:dyDescent="0.45">
      <c r="A1232" s="2">
        <v>45375</v>
      </c>
      <c r="B1232" t="s">
        <v>33</v>
      </c>
      <c r="C1232" t="s">
        <v>20</v>
      </c>
      <c r="D1232">
        <v>2</v>
      </c>
      <c r="E1232" s="17">
        <f>VLOOKUP(C1232,'SKU Price List'!$A$2:$E$27,5,FALSE)</f>
        <v>1108.8000000000002</v>
      </c>
      <c r="F1232" s="17">
        <f t="shared" si="64"/>
        <v>2217.6000000000004</v>
      </c>
      <c r="G1232">
        <f>VLOOKUP(C1232,'SKU Price List'!$A$2:$E$27,3,0)</f>
        <v>1056</v>
      </c>
      <c r="H1232">
        <f t="shared" si="65"/>
        <v>2112</v>
      </c>
      <c r="I1232" s="17">
        <f t="shared" si="66"/>
        <v>105.60000000000036</v>
      </c>
      <c r="J1232">
        <v>25</v>
      </c>
      <c r="K1232" s="51"/>
    </row>
    <row r="1233" spans="1:11" x14ac:dyDescent="0.45">
      <c r="A1233" s="2">
        <v>45375</v>
      </c>
      <c r="B1233" t="s">
        <v>33</v>
      </c>
      <c r="C1233" t="s">
        <v>17</v>
      </c>
      <c r="D1233">
        <v>4</v>
      </c>
      <c r="E1233" s="17">
        <f>VLOOKUP(C1233,'SKU Price List'!$A$2:$E$27,5,FALSE)</f>
        <v>1236.48</v>
      </c>
      <c r="F1233" s="17">
        <f t="shared" si="64"/>
        <v>4945.92</v>
      </c>
      <c r="G1233">
        <f>VLOOKUP(C1233,'SKU Price List'!$A$2:$E$27,3,0)</f>
        <v>1177.5999999999999</v>
      </c>
      <c r="H1233">
        <f t="shared" si="65"/>
        <v>4710.3999999999996</v>
      </c>
      <c r="I1233" s="17">
        <f t="shared" si="66"/>
        <v>235.52000000000044</v>
      </c>
      <c r="J1233">
        <v>25</v>
      </c>
      <c r="K1233" s="51"/>
    </row>
    <row r="1234" spans="1:11" x14ac:dyDescent="0.45">
      <c r="A1234" s="2">
        <v>45375</v>
      </c>
      <c r="B1234" t="s">
        <v>33</v>
      </c>
      <c r="C1234" t="s">
        <v>14</v>
      </c>
      <c r="D1234">
        <v>5</v>
      </c>
      <c r="E1234" s="17">
        <f>VLOOKUP(C1234,'SKU Price List'!$A$2:$E$27,5,FALSE)</f>
        <v>927.36</v>
      </c>
      <c r="F1234" s="17">
        <f t="shared" si="64"/>
        <v>4636.8</v>
      </c>
      <c r="G1234">
        <f>VLOOKUP(C1234,'SKU Price List'!$A$2:$E$27,3,0)</f>
        <v>883.19999999999993</v>
      </c>
      <c r="H1234">
        <f t="shared" si="65"/>
        <v>4416</v>
      </c>
      <c r="I1234" s="17">
        <f t="shared" si="66"/>
        <v>220.80000000000018</v>
      </c>
      <c r="J1234">
        <v>25</v>
      </c>
      <c r="K1234" s="51"/>
    </row>
    <row r="1235" spans="1:11" x14ac:dyDescent="0.45">
      <c r="A1235" s="2">
        <v>45375</v>
      </c>
      <c r="B1235" t="s">
        <v>33</v>
      </c>
      <c r="C1235" t="s">
        <v>9</v>
      </c>
      <c r="D1235">
        <v>10</v>
      </c>
      <c r="E1235" s="17">
        <f>VLOOKUP(C1235,'SKU Price List'!$A$2:$E$27,5,FALSE)</f>
        <v>756</v>
      </c>
      <c r="F1235" s="17">
        <f t="shared" si="64"/>
        <v>7560</v>
      </c>
      <c r="G1235">
        <f>VLOOKUP(C1235,'SKU Price List'!$A$2:$E$27,3,0)</f>
        <v>720</v>
      </c>
      <c r="H1235">
        <f t="shared" si="65"/>
        <v>7200</v>
      </c>
      <c r="I1235" s="17">
        <f t="shared" si="66"/>
        <v>360</v>
      </c>
      <c r="J1235">
        <v>25</v>
      </c>
      <c r="K1235" s="51"/>
    </row>
    <row r="1236" spans="1:11" x14ac:dyDescent="0.45">
      <c r="A1236" s="2">
        <v>45375</v>
      </c>
      <c r="B1236" t="s">
        <v>33</v>
      </c>
      <c r="C1236" t="s">
        <v>8</v>
      </c>
      <c r="D1236">
        <v>5</v>
      </c>
      <c r="E1236" s="17">
        <f>VLOOKUP(C1236,'SKU Price List'!$A$2:$E$27,5,FALSE)</f>
        <v>567</v>
      </c>
      <c r="F1236" s="17">
        <f t="shared" si="64"/>
        <v>2835</v>
      </c>
      <c r="G1236">
        <f>VLOOKUP(C1236,'SKU Price List'!$A$2:$E$27,3,0)</f>
        <v>540</v>
      </c>
      <c r="H1236">
        <f t="shared" si="65"/>
        <v>2700</v>
      </c>
      <c r="I1236" s="17">
        <f t="shared" si="66"/>
        <v>135</v>
      </c>
      <c r="J1236">
        <v>25</v>
      </c>
      <c r="K1236" s="51"/>
    </row>
    <row r="1237" spans="1:11" x14ac:dyDescent="0.45">
      <c r="A1237" s="2">
        <v>45375</v>
      </c>
      <c r="B1237" t="s">
        <v>33</v>
      </c>
      <c r="C1237" t="s">
        <v>27</v>
      </c>
      <c r="D1237">
        <v>4</v>
      </c>
      <c r="E1237" s="17">
        <f>VLOOKUP(C1237,'SKU Price List'!$A$2:$E$27,5,FALSE)</f>
        <v>819.83999999999992</v>
      </c>
      <c r="F1237" s="17">
        <f t="shared" si="64"/>
        <v>3279.3599999999997</v>
      </c>
      <c r="G1237">
        <f>VLOOKUP(C1237,'SKU Price List'!$A$2:$E$27,3,0)</f>
        <v>780.8</v>
      </c>
      <c r="H1237">
        <f t="shared" si="65"/>
        <v>3123.2</v>
      </c>
      <c r="I1237" s="17">
        <f t="shared" si="66"/>
        <v>156.15999999999985</v>
      </c>
      <c r="J1237">
        <v>25</v>
      </c>
      <c r="K1237" s="51"/>
    </row>
    <row r="1238" spans="1:11" x14ac:dyDescent="0.45">
      <c r="A1238" s="2">
        <v>45375</v>
      </c>
      <c r="B1238" t="s">
        <v>33</v>
      </c>
      <c r="C1238" t="s">
        <v>24</v>
      </c>
      <c r="D1238">
        <v>10</v>
      </c>
      <c r="E1238" s="17">
        <f>VLOOKUP(C1238,'SKU Price List'!$A$2:$E$27,5,FALSE)</f>
        <v>614.87999999999988</v>
      </c>
      <c r="F1238" s="17">
        <f t="shared" si="64"/>
        <v>6148.7999999999993</v>
      </c>
      <c r="G1238">
        <f>VLOOKUP(C1238,'SKU Price List'!$A$2:$E$27,3,0)</f>
        <v>585.59999999999991</v>
      </c>
      <c r="H1238">
        <f t="shared" si="65"/>
        <v>5855.9999999999991</v>
      </c>
      <c r="I1238" s="17">
        <f t="shared" si="66"/>
        <v>292.80000000000018</v>
      </c>
      <c r="J1238">
        <v>25</v>
      </c>
      <c r="K1238" s="51"/>
    </row>
    <row r="1239" spans="1:11" x14ac:dyDescent="0.45">
      <c r="A1239" s="2">
        <v>45375</v>
      </c>
      <c r="B1239" t="s">
        <v>33</v>
      </c>
      <c r="C1239" t="s">
        <v>23</v>
      </c>
      <c r="D1239">
        <v>5</v>
      </c>
      <c r="E1239" s="17">
        <f>VLOOKUP(C1239,'SKU Price List'!$A$2:$E$27,5,FALSE)</f>
        <v>461.15999999999997</v>
      </c>
      <c r="F1239" s="17">
        <f t="shared" si="64"/>
        <v>2305.7999999999997</v>
      </c>
      <c r="G1239">
        <f>VLOOKUP(C1239,'SKU Price List'!$A$2:$E$27,3,0)</f>
        <v>439.2</v>
      </c>
      <c r="H1239">
        <f t="shared" si="65"/>
        <v>2196</v>
      </c>
      <c r="I1239" s="17">
        <f t="shared" si="66"/>
        <v>109.79999999999973</v>
      </c>
      <c r="J1239">
        <v>25</v>
      </c>
      <c r="K1239" s="51"/>
    </row>
    <row r="1240" spans="1:11" x14ac:dyDescent="0.45">
      <c r="A1240" s="2">
        <v>45375</v>
      </c>
      <c r="B1240" t="s">
        <v>33</v>
      </c>
      <c r="C1240" t="s">
        <v>7</v>
      </c>
      <c r="D1240">
        <v>4</v>
      </c>
      <c r="E1240" s="17">
        <f>VLOOKUP(C1240,'SKU Price List'!$A$2:$E$27,5,FALSE)</f>
        <v>554.4</v>
      </c>
      <c r="F1240" s="17">
        <f t="shared" si="64"/>
        <v>2217.6</v>
      </c>
      <c r="G1240">
        <f>VLOOKUP(C1240,'SKU Price List'!$A$2:$E$27,3,0)</f>
        <v>528</v>
      </c>
      <c r="H1240">
        <f t="shared" si="65"/>
        <v>2112</v>
      </c>
      <c r="I1240" s="17">
        <f t="shared" si="66"/>
        <v>105.59999999999991</v>
      </c>
      <c r="J1240">
        <v>25</v>
      </c>
      <c r="K1240" s="51"/>
    </row>
    <row r="1241" spans="1:11" x14ac:dyDescent="0.45">
      <c r="A1241" s="2">
        <v>45375</v>
      </c>
      <c r="B1241" t="s">
        <v>33</v>
      </c>
      <c r="C1241" t="s">
        <v>5</v>
      </c>
      <c r="D1241">
        <v>2</v>
      </c>
      <c r="E1241" s="17">
        <f>VLOOKUP(C1241,'SKU Price List'!$A$2:$E$27,5,FALSE)</f>
        <v>363.82499999999999</v>
      </c>
      <c r="F1241" s="17">
        <f t="shared" si="64"/>
        <v>727.65</v>
      </c>
      <c r="G1241">
        <f>VLOOKUP(C1241,'SKU Price List'!$A$2:$E$27,3,0)</f>
        <v>346.5</v>
      </c>
      <c r="H1241">
        <f t="shared" si="65"/>
        <v>693</v>
      </c>
      <c r="I1241" s="17">
        <f t="shared" si="66"/>
        <v>34.649999999999977</v>
      </c>
      <c r="J1241">
        <v>25</v>
      </c>
      <c r="K1241" s="51"/>
    </row>
    <row r="1242" spans="1:11" x14ac:dyDescent="0.45">
      <c r="A1242" s="2">
        <v>45376</v>
      </c>
      <c r="B1242" t="s">
        <v>78</v>
      </c>
      <c r="C1242" t="s">
        <v>18</v>
      </c>
      <c r="D1242">
        <v>2</v>
      </c>
      <c r="E1242" s="17">
        <f>VLOOKUP(C1242,'SKU Price List'!$A$2:$E$27,5,FALSE)</f>
        <v>1478.4</v>
      </c>
      <c r="F1242" s="17">
        <f t="shared" si="64"/>
        <v>2956.8</v>
      </c>
      <c r="G1242">
        <f>VLOOKUP(C1242,'SKU Price List'!$A$2:$E$27,3,0)</f>
        <v>1408</v>
      </c>
      <c r="H1242">
        <f t="shared" si="65"/>
        <v>2816</v>
      </c>
      <c r="I1242" s="17">
        <f t="shared" si="66"/>
        <v>140.80000000000018</v>
      </c>
      <c r="J1242">
        <v>26</v>
      </c>
      <c r="K1242" s="51"/>
    </row>
    <row r="1243" spans="1:11" x14ac:dyDescent="0.45">
      <c r="A1243" s="2">
        <v>45376</v>
      </c>
      <c r="B1243" t="s">
        <v>78</v>
      </c>
      <c r="C1243" t="s">
        <v>7</v>
      </c>
      <c r="D1243">
        <v>2</v>
      </c>
      <c r="E1243" s="17">
        <f>VLOOKUP(C1243,'SKU Price List'!$A$2:$E$27,5,FALSE)</f>
        <v>554.4</v>
      </c>
      <c r="F1243" s="17">
        <f t="shared" si="64"/>
        <v>1108.8</v>
      </c>
      <c r="G1243">
        <f>VLOOKUP(C1243,'SKU Price List'!$A$2:$E$27,3,0)</f>
        <v>528</v>
      </c>
      <c r="H1243">
        <f t="shared" si="65"/>
        <v>1056</v>
      </c>
      <c r="I1243" s="17">
        <f t="shared" si="66"/>
        <v>52.799999999999955</v>
      </c>
      <c r="J1243">
        <v>26</v>
      </c>
      <c r="K1243" s="51"/>
    </row>
    <row r="1244" spans="1:11" x14ac:dyDescent="0.45">
      <c r="A1244" s="2">
        <v>45376</v>
      </c>
      <c r="B1244" t="s">
        <v>79</v>
      </c>
      <c r="C1244" t="s">
        <v>17</v>
      </c>
      <c r="D1244">
        <v>10</v>
      </c>
      <c r="E1244" s="17">
        <f>VLOOKUP(C1244,'SKU Price List'!$A$2:$E$27,5,FALSE)</f>
        <v>1236.48</v>
      </c>
      <c r="F1244" s="17">
        <f t="shared" si="64"/>
        <v>12364.8</v>
      </c>
      <c r="G1244">
        <f>VLOOKUP(C1244,'SKU Price List'!$A$2:$E$27,3,0)</f>
        <v>1177.5999999999999</v>
      </c>
      <c r="H1244">
        <f t="shared" si="65"/>
        <v>11776</v>
      </c>
      <c r="I1244" s="17">
        <f t="shared" si="66"/>
        <v>588.79999999999927</v>
      </c>
      <c r="J1244">
        <v>26</v>
      </c>
      <c r="K1244" s="51"/>
    </row>
    <row r="1245" spans="1:11" x14ac:dyDescent="0.45">
      <c r="A1245" s="2">
        <v>45376</v>
      </c>
      <c r="B1245" t="s">
        <v>79</v>
      </c>
      <c r="C1245" t="s">
        <v>12</v>
      </c>
      <c r="D1245">
        <v>10</v>
      </c>
      <c r="E1245" s="17">
        <f>VLOOKUP(C1245,'SKU Price List'!$A$2:$E$27,5,FALSE)</f>
        <v>1008</v>
      </c>
      <c r="F1245" s="17">
        <f t="shared" si="64"/>
        <v>10080</v>
      </c>
      <c r="G1245">
        <f>VLOOKUP(C1245,'SKU Price List'!$A$2:$E$27,3,0)</f>
        <v>960</v>
      </c>
      <c r="H1245">
        <f t="shared" si="65"/>
        <v>9600</v>
      </c>
      <c r="I1245" s="17">
        <f t="shared" si="66"/>
        <v>480</v>
      </c>
      <c r="J1245">
        <v>26</v>
      </c>
      <c r="K1245" s="51"/>
    </row>
    <row r="1246" spans="1:11" x14ac:dyDescent="0.45">
      <c r="A1246" s="2">
        <v>45376</v>
      </c>
      <c r="B1246" t="s">
        <v>79</v>
      </c>
      <c r="C1246" t="s">
        <v>14</v>
      </c>
      <c r="D1246">
        <v>15</v>
      </c>
      <c r="E1246" s="17">
        <f>VLOOKUP(C1246,'SKU Price List'!$A$2:$E$27,5,FALSE)</f>
        <v>927.36</v>
      </c>
      <c r="F1246" s="17">
        <f t="shared" si="64"/>
        <v>13910.4</v>
      </c>
      <c r="G1246">
        <f>VLOOKUP(C1246,'SKU Price List'!$A$2:$E$27,3,0)</f>
        <v>883.19999999999993</v>
      </c>
      <c r="H1246">
        <f t="shared" si="65"/>
        <v>13247.999999999998</v>
      </c>
      <c r="I1246" s="17">
        <f t="shared" si="66"/>
        <v>662.40000000000146</v>
      </c>
      <c r="J1246">
        <v>26</v>
      </c>
      <c r="K1246" s="51"/>
    </row>
    <row r="1247" spans="1:11" x14ac:dyDescent="0.45">
      <c r="A1247" s="2">
        <v>45376</v>
      </c>
      <c r="B1247" t="s">
        <v>79</v>
      </c>
      <c r="C1247" t="s">
        <v>13</v>
      </c>
      <c r="D1247">
        <v>5</v>
      </c>
      <c r="E1247" s="17">
        <f>VLOOKUP(C1247,'SKU Price List'!$A$2:$E$27,5,FALSE)</f>
        <v>695.52</v>
      </c>
      <c r="F1247" s="17">
        <f t="shared" ref="F1247:F1302" si="67">E1247*D1247</f>
        <v>3477.6</v>
      </c>
      <c r="G1247">
        <f>VLOOKUP(C1247,'SKU Price List'!$A$2:$E$27,3,0)</f>
        <v>662.4</v>
      </c>
      <c r="H1247">
        <f t="shared" si="65"/>
        <v>3312</v>
      </c>
      <c r="I1247" s="17">
        <f t="shared" si="66"/>
        <v>165.59999999999991</v>
      </c>
      <c r="J1247">
        <v>26</v>
      </c>
      <c r="K1247" s="51"/>
    </row>
    <row r="1248" spans="1:11" x14ac:dyDescent="0.45">
      <c r="A1248" s="2">
        <v>45376</v>
      </c>
      <c r="B1248" t="s">
        <v>79</v>
      </c>
      <c r="C1248" t="s">
        <v>7</v>
      </c>
      <c r="D1248">
        <v>10</v>
      </c>
      <c r="E1248" s="17">
        <f>VLOOKUP(C1248,'SKU Price List'!$A$2:$E$27,5,FALSE)</f>
        <v>554.4</v>
      </c>
      <c r="F1248" s="17">
        <f t="shared" si="67"/>
        <v>5544</v>
      </c>
      <c r="G1248">
        <f>VLOOKUP(C1248,'SKU Price List'!$A$2:$E$27,3,0)</f>
        <v>528</v>
      </c>
      <c r="H1248">
        <f t="shared" si="65"/>
        <v>5280</v>
      </c>
      <c r="I1248" s="17">
        <f t="shared" si="66"/>
        <v>264</v>
      </c>
      <c r="J1248">
        <v>26</v>
      </c>
      <c r="K1248" s="51"/>
    </row>
    <row r="1249" spans="1:11" x14ac:dyDescent="0.45">
      <c r="A1249" s="2">
        <v>45376</v>
      </c>
      <c r="B1249" t="s">
        <v>79</v>
      </c>
      <c r="C1249" t="s">
        <v>6</v>
      </c>
      <c r="D1249">
        <v>5</v>
      </c>
      <c r="E1249" s="17">
        <f>VLOOKUP(C1249,'SKU Price List'!$A$2:$E$27,5,FALSE)</f>
        <v>485.09999999999997</v>
      </c>
      <c r="F1249" s="17">
        <f t="shared" si="67"/>
        <v>2425.5</v>
      </c>
      <c r="G1249">
        <f>VLOOKUP(C1249,'SKU Price List'!$A$2:$E$27,3,0)</f>
        <v>462</v>
      </c>
      <c r="H1249">
        <f t="shared" si="65"/>
        <v>2310</v>
      </c>
      <c r="I1249" s="17">
        <f t="shared" si="66"/>
        <v>115.5</v>
      </c>
      <c r="J1249">
        <v>26</v>
      </c>
      <c r="K1249" s="51"/>
    </row>
    <row r="1250" spans="1:11" x14ac:dyDescent="0.45">
      <c r="A1250" s="2">
        <v>45376</v>
      </c>
      <c r="B1250" t="s">
        <v>56</v>
      </c>
      <c r="C1250" t="s">
        <v>18</v>
      </c>
      <c r="D1250">
        <v>5</v>
      </c>
      <c r="E1250" s="17">
        <f>VLOOKUP(C1250,'SKU Price List'!$A$2:$E$27,5,FALSE)</f>
        <v>1478.4</v>
      </c>
      <c r="F1250" s="17">
        <f t="shared" si="67"/>
        <v>7392</v>
      </c>
      <c r="G1250">
        <f>VLOOKUP(C1250,'SKU Price List'!$A$2:$E$27,3,0)</f>
        <v>1408</v>
      </c>
      <c r="H1250">
        <f t="shared" si="65"/>
        <v>7040</v>
      </c>
      <c r="I1250" s="17">
        <f t="shared" si="66"/>
        <v>352</v>
      </c>
      <c r="J1250">
        <v>26</v>
      </c>
      <c r="K1250" s="51"/>
    </row>
    <row r="1251" spans="1:11" x14ac:dyDescent="0.45">
      <c r="A1251" s="2">
        <v>45376</v>
      </c>
      <c r="B1251" t="s">
        <v>56</v>
      </c>
      <c r="C1251" t="s">
        <v>27</v>
      </c>
      <c r="D1251">
        <v>6</v>
      </c>
      <c r="E1251" s="17">
        <f>VLOOKUP(C1251,'SKU Price List'!$A$2:$E$27,5,FALSE)</f>
        <v>819.83999999999992</v>
      </c>
      <c r="F1251" s="17">
        <f t="shared" si="67"/>
        <v>4919.0399999999991</v>
      </c>
      <c r="G1251">
        <f>VLOOKUP(C1251,'SKU Price List'!$A$2:$E$27,3,0)</f>
        <v>780.8</v>
      </c>
      <c r="H1251">
        <f t="shared" si="65"/>
        <v>4684.7999999999993</v>
      </c>
      <c r="I1251" s="17">
        <f t="shared" si="66"/>
        <v>234.23999999999978</v>
      </c>
      <c r="J1251">
        <v>26</v>
      </c>
      <c r="K1251" s="51"/>
    </row>
    <row r="1252" spans="1:11" x14ac:dyDescent="0.45">
      <c r="A1252" s="2">
        <v>45377</v>
      </c>
      <c r="B1252" t="s">
        <v>78</v>
      </c>
      <c r="C1252" t="s">
        <v>18</v>
      </c>
      <c r="D1252">
        <v>4</v>
      </c>
      <c r="E1252" s="17">
        <f>VLOOKUP(C1252,'SKU Price List'!$A$2:$E$27,5,FALSE)</f>
        <v>1478.4</v>
      </c>
      <c r="F1252" s="17">
        <f t="shared" si="67"/>
        <v>5913.6</v>
      </c>
      <c r="G1252">
        <f>VLOOKUP(C1252,'SKU Price List'!$A$2:$E$27,3,0)</f>
        <v>1408</v>
      </c>
      <c r="H1252">
        <f t="shared" si="65"/>
        <v>5632</v>
      </c>
      <c r="I1252" s="17">
        <f t="shared" si="66"/>
        <v>281.60000000000036</v>
      </c>
      <c r="J1252">
        <v>26</v>
      </c>
      <c r="K1252" s="51"/>
    </row>
    <row r="1253" spans="1:11" x14ac:dyDescent="0.45">
      <c r="A1253" s="2">
        <v>45377</v>
      </c>
      <c r="B1253" t="s">
        <v>78</v>
      </c>
      <c r="C1253" t="s">
        <v>7</v>
      </c>
      <c r="D1253">
        <v>3</v>
      </c>
      <c r="E1253" s="17">
        <f>VLOOKUP(C1253,'SKU Price List'!$A$2:$E$27,5,FALSE)</f>
        <v>554.4</v>
      </c>
      <c r="F1253" s="17">
        <f t="shared" si="67"/>
        <v>1663.1999999999998</v>
      </c>
      <c r="G1253">
        <f>VLOOKUP(C1253,'SKU Price List'!$A$2:$E$27,3,0)</f>
        <v>528</v>
      </c>
      <c r="H1253">
        <f t="shared" si="65"/>
        <v>1584</v>
      </c>
      <c r="I1253" s="17">
        <f t="shared" si="66"/>
        <v>79.199999999999818</v>
      </c>
      <c r="J1253">
        <v>26</v>
      </c>
      <c r="K1253" s="51"/>
    </row>
    <row r="1254" spans="1:11" x14ac:dyDescent="0.45">
      <c r="A1254" s="2">
        <v>45377</v>
      </c>
      <c r="B1254" t="s">
        <v>41</v>
      </c>
      <c r="C1254" t="s">
        <v>6</v>
      </c>
      <c r="D1254">
        <v>10</v>
      </c>
      <c r="E1254" s="17">
        <f>VLOOKUP(C1254,'SKU Price List'!$A$2:$E$27,5,FALSE)</f>
        <v>485.09999999999997</v>
      </c>
      <c r="F1254" s="17">
        <f t="shared" si="67"/>
        <v>4851</v>
      </c>
      <c r="G1254">
        <f>VLOOKUP(C1254,'SKU Price List'!$A$2:$E$27,3,0)</f>
        <v>462</v>
      </c>
      <c r="H1254">
        <f t="shared" si="65"/>
        <v>4620</v>
      </c>
      <c r="I1254" s="17">
        <f t="shared" si="66"/>
        <v>231</v>
      </c>
      <c r="J1254">
        <v>26</v>
      </c>
      <c r="K1254" s="51"/>
    </row>
    <row r="1255" spans="1:11" x14ac:dyDescent="0.45">
      <c r="A1255" s="2">
        <v>45377</v>
      </c>
      <c r="B1255" t="s">
        <v>41</v>
      </c>
      <c r="C1255" t="s">
        <v>4</v>
      </c>
      <c r="D1255">
        <v>8</v>
      </c>
      <c r="E1255" s="17">
        <f>VLOOKUP(C1255,'SKU Price List'!$A$2:$E$27,5,FALSE)</f>
        <v>415.79999999999995</v>
      </c>
      <c r="F1255" s="17">
        <f t="shared" si="67"/>
        <v>3326.3999999999996</v>
      </c>
      <c r="G1255">
        <f>VLOOKUP(C1255,'SKU Price List'!$A$2:$E$27,3,0)</f>
        <v>396</v>
      </c>
      <c r="H1255">
        <f t="shared" si="65"/>
        <v>3168</v>
      </c>
      <c r="I1255" s="17">
        <f t="shared" si="66"/>
        <v>158.39999999999964</v>
      </c>
      <c r="J1255">
        <v>26</v>
      </c>
      <c r="K1255" s="51"/>
    </row>
    <row r="1256" spans="1:11" x14ac:dyDescent="0.45">
      <c r="A1256" s="2">
        <v>45377</v>
      </c>
      <c r="B1256" t="s">
        <v>41</v>
      </c>
      <c r="C1256" t="s">
        <v>3</v>
      </c>
      <c r="D1256">
        <v>8</v>
      </c>
      <c r="E1256" s="17">
        <f>VLOOKUP(C1256,'SKU Price List'!$A$2:$E$27,5,FALSE)</f>
        <v>311.84999999999997</v>
      </c>
      <c r="F1256" s="17">
        <f t="shared" si="67"/>
        <v>2494.7999999999997</v>
      </c>
      <c r="G1256">
        <f>VLOOKUP(C1256,'SKU Price List'!$A$2:$E$27,3,0)</f>
        <v>297</v>
      </c>
      <c r="H1256">
        <f t="shared" si="65"/>
        <v>2376</v>
      </c>
      <c r="I1256" s="17">
        <f t="shared" si="66"/>
        <v>118.79999999999973</v>
      </c>
      <c r="J1256">
        <v>26</v>
      </c>
      <c r="K1256" s="51"/>
    </row>
    <row r="1257" spans="1:11" x14ac:dyDescent="0.45">
      <c r="A1257" s="2">
        <v>45377</v>
      </c>
      <c r="B1257" t="s">
        <v>41</v>
      </c>
      <c r="C1257" t="s">
        <v>9</v>
      </c>
      <c r="D1257">
        <v>5</v>
      </c>
      <c r="E1257" s="17">
        <f>VLOOKUP(C1257,'SKU Price List'!$A$2:$E$27,5,FALSE)</f>
        <v>756</v>
      </c>
      <c r="F1257" s="17">
        <f t="shared" si="67"/>
        <v>3780</v>
      </c>
      <c r="G1257">
        <f>VLOOKUP(C1257,'SKU Price List'!$A$2:$E$27,3,0)</f>
        <v>720</v>
      </c>
      <c r="H1257">
        <f t="shared" si="65"/>
        <v>3600</v>
      </c>
      <c r="I1257" s="17">
        <f t="shared" si="66"/>
        <v>180</v>
      </c>
      <c r="J1257">
        <v>26</v>
      </c>
      <c r="K1257" s="51"/>
    </row>
    <row r="1258" spans="1:11" x14ac:dyDescent="0.45">
      <c r="A1258" s="2">
        <v>45377</v>
      </c>
      <c r="B1258" t="s">
        <v>41</v>
      </c>
      <c r="C1258" t="s">
        <v>14</v>
      </c>
      <c r="D1258">
        <v>5</v>
      </c>
      <c r="E1258" s="17">
        <f>VLOOKUP(C1258,'SKU Price List'!$A$2:$E$27,5,FALSE)</f>
        <v>927.36</v>
      </c>
      <c r="F1258" s="17">
        <f t="shared" si="67"/>
        <v>4636.8</v>
      </c>
      <c r="G1258">
        <f>VLOOKUP(C1258,'SKU Price List'!$A$2:$E$27,3,0)</f>
        <v>883.19999999999993</v>
      </c>
      <c r="H1258">
        <f t="shared" si="65"/>
        <v>4416</v>
      </c>
      <c r="I1258" s="17">
        <f t="shared" si="66"/>
        <v>220.80000000000018</v>
      </c>
      <c r="J1258">
        <v>26</v>
      </c>
      <c r="K1258" s="51"/>
    </row>
    <row r="1259" spans="1:11" x14ac:dyDescent="0.45">
      <c r="A1259" s="2">
        <v>45377</v>
      </c>
      <c r="B1259" t="s">
        <v>41</v>
      </c>
      <c r="C1259" t="s">
        <v>23</v>
      </c>
      <c r="D1259">
        <v>2</v>
      </c>
      <c r="E1259" s="17">
        <f>VLOOKUP(C1259,'SKU Price List'!$A$2:$E$27,5,FALSE)</f>
        <v>461.15999999999997</v>
      </c>
      <c r="F1259" s="17">
        <f t="shared" si="67"/>
        <v>922.31999999999994</v>
      </c>
      <c r="G1259">
        <f>VLOOKUP(C1259,'SKU Price List'!$A$2:$E$27,3,0)</f>
        <v>439.2</v>
      </c>
      <c r="H1259">
        <f t="shared" si="65"/>
        <v>878.4</v>
      </c>
      <c r="I1259" s="17">
        <f t="shared" si="66"/>
        <v>43.919999999999959</v>
      </c>
      <c r="J1259">
        <v>26</v>
      </c>
      <c r="K1259" s="51"/>
    </row>
    <row r="1260" spans="1:11" x14ac:dyDescent="0.45">
      <c r="A1260" s="2">
        <v>45377</v>
      </c>
      <c r="B1260" t="s">
        <v>33</v>
      </c>
      <c r="C1260" t="s">
        <v>20</v>
      </c>
      <c r="D1260">
        <v>2</v>
      </c>
      <c r="E1260" s="17">
        <f>VLOOKUP(C1260,'SKU Price List'!$A$2:$E$27,5,FALSE)</f>
        <v>1108.8000000000002</v>
      </c>
      <c r="F1260" s="17">
        <f t="shared" si="67"/>
        <v>2217.6000000000004</v>
      </c>
      <c r="G1260">
        <f>VLOOKUP(C1260,'SKU Price List'!$A$2:$E$27,3,0)</f>
        <v>1056</v>
      </c>
      <c r="H1260">
        <f t="shared" si="65"/>
        <v>2112</v>
      </c>
      <c r="I1260" s="17">
        <f t="shared" si="66"/>
        <v>105.60000000000036</v>
      </c>
      <c r="J1260">
        <v>26</v>
      </c>
      <c r="K1260" s="51"/>
    </row>
    <row r="1261" spans="1:11" x14ac:dyDescent="0.45">
      <c r="A1261" s="2">
        <v>45377</v>
      </c>
      <c r="B1261" t="s">
        <v>33</v>
      </c>
      <c r="C1261" t="s">
        <v>14</v>
      </c>
      <c r="D1261">
        <v>2</v>
      </c>
      <c r="E1261" s="17">
        <f>VLOOKUP(C1261,'SKU Price List'!$A$2:$E$27,5,FALSE)</f>
        <v>927.36</v>
      </c>
      <c r="F1261" s="17">
        <f t="shared" si="67"/>
        <v>1854.72</v>
      </c>
      <c r="G1261">
        <f>VLOOKUP(C1261,'SKU Price List'!$A$2:$E$27,3,0)</f>
        <v>883.19999999999993</v>
      </c>
      <c r="H1261">
        <f t="shared" si="65"/>
        <v>1766.3999999999999</v>
      </c>
      <c r="I1261" s="17">
        <f t="shared" si="66"/>
        <v>88.320000000000164</v>
      </c>
      <c r="J1261">
        <v>26</v>
      </c>
      <c r="K1261" s="51"/>
    </row>
    <row r="1262" spans="1:11" x14ac:dyDescent="0.45">
      <c r="A1262" s="2">
        <v>45378</v>
      </c>
      <c r="B1262" t="s">
        <v>38</v>
      </c>
      <c r="C1262" t="s">
        <v>18</v>
      </c>
      <c r="D1262">
        <v>25</v>
      </c>
      <c r="E1262" s="17">
        <f>VLOOKUP(C1262,'SKU Price List'!$A$2:$E$27,5,FALSE)</f>
        <v>1478.4</v>
      </c>
      <c r="F1262" s="17">
        <f t="shared" si="67"/>
        <v>36960</v>
      </c>
      <c r="G1262">
        <f>VLOOKUP(C1262,'SKU Price List'!$A$2:$E$27,3,0)</f>
        <v>1408</v>
      </c>
      <c r="H1262">
        <f t="shared" si="65"/>
        <v>35200</v>
      </c>
      <c r="I1262" s="17">
        <f t="shared" si="66"/>
        <v>1760</v>
      </c>
      <c r="J1262">
        <v>26</v>
      </c>
      <c r="K1262" s="51"/>
    </row>
    <row r="1263" spans="1:11" x14ac:dyDescent="0.45">
      <c r="A1263" s="2">
        <v>45378</v>
      </c>
      <c r="B1263" t="s">
        <v>38</v>
      </c>
      <c r="C1263" t="s">
        <v>27</v>
      </c>
      <c r="D1263">
        <v>15</v>
      </c>
      <c r="E1263" s="17">
        <f>VLOOKUP(C1263,'SKU Price List'!$A$2:$E$27,5,FALSE)</f>
        <v>819.83999999999992</v>
      </c>
      <c r="F1263" s="17">
        <f t="shared" si="67"/>
        <v>12297.599999999999</v>
      </c>
      <c r="G1263">
        <f>VLOOKUP(C1263,'SKU Price List'!$A$2:$E$27,3,0)</f>
        <v>780.8</v>
      </c>
      <c r="H1263">
        <f t="shared" si="65"/>
        <v>11712</v>
      </c>
      <c r="I1263" s="17">
        <f t="shared" si="66"/>
        <v>585.59999999999854</v>
      </c>
      <c r="J1263">
        <v>26</v>
      </c>
      <c r="K1263" s="51"/>
    </row>
    <row r="1264" spans="1:11" x14ac:dyDescent="0.45">
      <c r="A1264" s="2">
        <v>45378</v>
      </c>
      <c r="B1264" t="s">
        <v>47</v>
      </c>
      <c r="C1264" t="s">
        <v>15</v>
      </c>
      <c r="D1264">
        <v>10</v>
      </c>
      <c r="E1264" s="17">
        <f>VLOOKUP(C1264,'SKU Price List'!$A$2:$E$27,5,FALSE)</f>
        <v>811.44</v>
      </c>
      <c r="F1264" s="17">
        <f t="shared" si="67"/>
        <v>8114.4000000000005</v>
      </c>
      <c r="G1264">
        <f>VLOOKUP(C1264,'SKU Price List'!$A$2:$E$27,3,0)</f>
        <v>772.8</v>
      </c>
      <c r="H1264">
        <f t="shared" si="65"/>
        <v>7728</v>
      </c>
      <c r="I1264" s="17">
        <f t="shared" si="66"/>
        <v>386.40000000000055</v>
      </c>
      <c r="J1264">
        <v>26</v>
      </c>
      <c r="K1264" s="51"/>
    </row>
    <row r="1265" spans="1:11" x14ac:dyDescent="0.45">
      <c r="A1265" s="2">
        <v>45378</v>
      </c>
      <c r="B1265" t="s">
        <v>47</v>
      </c>
      <c r="C1265" t="s">
        <v>14</v>
      </c>
      <c r="D1265">
        <v>5</v>
      </c>
      <c r="E1265" s="17">
        <f>VLOOKUP(C1265,'SKU Price List'!$A$2:$E$27,5,FALSE)</f>
        <v>927.36</v>
      </c>
      <c r="F1265" s="17">
        <f t="shared" si="67"/>
        <v>4636.8</v>
      </c>
      <c r="G1265">
        <f>VLOOKUP(C1265,'SKU Price List'!$A$2:$E$27,3,0)</f>
        <v>883.19999999999993</v>
      </c>
      <c r="H1265">
        <f t="shared" si="65"/>
        <v>4416</v>
      </c>
      <c r="I1265" s="17">
        <f t="shared" si="66"/>
        <v>220.80000000000018</v>
      </c>
      <c r="J1265">
        <v>26</v>
      </c>
      <c r="K1265" s="51"/>
    </row>
    <row r="1266" spans="1:11" x14ac:dyDescent="0.45">
      <c r="A1266" s="2">
        <v>45378</v>
      </c>
      <c r="B1266" t="s">
        <v>47</v>
      </c>
      <c r="C1266" t="s">
        <v>16</v>
      </c>
      <c r="D1266">
        <v>2</v>
      </c>
      <c r="E1266" s="17">
        <f>VLOOKUP(C1266,'SKU Price List'!$A$2:$E$27,5,FALSE)</f>
        <v>1081.92</v>
      </c>
      <c r="F1266" s="17">
        <f t="shared" si="67"/>
        <v>2163.84</v>
      </c>
      <c r="G1266">
        <f>VLOOKUP(C1266,'SKU Price List'!$A$2:$E$27,3,0)</f>
        <v>1030.3999999999999</v>
      </c>
      <c r="H1266">
        <f t="shared" si="65"/>
        <v>2060.7999999999997</v>
      </c>
      <c r="I1266" s="17">
        <f t="shared" si="66"/>
        <v>103.04000000000042</v>
      </c>
      <c r="J1266">
        <v>26</v>
      </c>
      <c r="K1266" s="51"/>
    </row>
    <row r="1267" spans="1:11" x14ac:dyDescent="0.45">
      <c r="A1267" s="2">
        <v>45378</v>
      </c>
      <c r="B1267" t="s">
        <v>47</v>
      </c>
      <c r="C1267" t="s">
        <v>13</v>
      </c>
      <c r="D1267">
        <v>2</v>
      </c>
      <c r="E1267" s="17">
        <f>VLOOKUP(C1267,'SKU Price List'!$A$2:$E$27,5,FALSE)</f>
        <v>695.52</v>
      </c>
      <c r="F1267" s="17">
        <f t="shared" si="67"/>
        <v>1391.04</v>
      </c>
      <c r="G1267">
        <f>VLOOKUP(C1267,'SKU Price List'!$A$2:$E$27,3,0)</f>
        <v>662.4</v>
      </c>
      <c r="H1267">
        <f t="shared" si="65"/>
        <v>1324.8</v>
      </c>
      <c r="I1267" s="17">
        <f t="shared" si="66"/>
        <v>66.240000000000009</v>
      </c>
      <c r="J1267">
        <v>26</v>
      </c>
      <c r="K1267" s="51"/>
    </row>
    <row r="1268" spans="1:11" x14ac:dyDescent="0.45">
      <c r="A1268" s="2">
        <v>45378</v>
      </c>
      <c r="B1268" t="s">
        <v>47</v>
      </c>
      <c r="C1268" t="s">
        <v>11</v>
      </c>
      <c r="D1268">
        <v>2</v>
      </c>
      <c r="E1268" s="17">
        <f>VLOOKUP(C1268,'SKU Price List'!$A$2:$E$27,5,FALSE)</f>
        <v>882</v>
      </c>
      <c r="F1268" s="17">
        <f t="shared" si="67"/>
        <v>1764</v>
      </c>
      <c r="G1268">
        <f>VLOOKUP(C1268,'SKU Price List'!$A$2:$E$27,3,0)</f>
        <v>840</v>
      </c>
      <c r="H1268">
        <f t="shared" si="65"/>
        <v>1680</v>
      </c>
      <c r="I1268" s="17">
        <f t="shared" si="66"/>
        <v>84</v>
      </c>
      <c r="J1268">
        <v>26</v>
      </c>
      <c r="K1268" s="51"/>
    </row>
    <row r="1269" spans="1:11" x14ac:dyDescent="0.45">
      <c r="A1269" s="2">
        <v>45378</v>
      </c>
      <c r="B1269" t="s">
        <v>47</v>
      </c>
      <c r="C1269" t="s">
        <v>8</v>
      </c>
      <c r="D1269">
        <v>2</v>
      </c>
      <c r="E1269" s="17">
        <f>VLOOKUP(C1269,'SKU Price List'!$A$2:$E$27,5,FALSE)</f>
        <v>567</v>
      </c>
      <c r="F1269" s="17">
        <f t="shared" si="67"/>
        <v>1134</v>
      </c>
      <c r="G1269">
        <f>VLOOKUP(C1269,'SKU Price List'!$A$2:$E$27,3,0)</f>
        <v>540</v>
      </c>
      <c r="H1269">
        <f t="shared" si="65"/>
        <v>1080</v>
      </c>
      <c r="I1269" s="17">
        <f t="shared" si="66"/>
        <v>54</v>
      </c>
      <c r="J1269">
        <v>26</v>
      </c>
      <c r="K1269" s="51"/>
    </row>
    <row r="1270" spans="1:11" x14ac:dyDescent="0.45">
      <c r="A1270" s="2">
        <v>45378</v>
      </c>
      <c r="B1270" t="s">
        <v>47</v>
      </c>
      <c r="C1270" t="s">
        <v>6</v>
      </c>
      <c r="D1270">
        <v>5</v>
      </c>
      <c r="E1270" s="17">
        <f>VLOOKUP(C1270,'SKU Price List'!$A$2:$E$27,5,FALSE)</f>
        <v>485.09999999999997</v>
      </c>
      <c r="F1270" s="17">
        <f t="shared" si="67"/>
        <v>2425.5</v>
      </c>
      <c r="G1270">
        <f>VLOOKUP(C1270,'SKU Price List'!$A$2:$E$27,3,0)</f>
        <v>462</v>
      </c>
      <c r="H1270">
        <f t="shared" si="65"/>
        <v>2310</v>
      </c>
      <c r="I1270" s="17">
        <f t="shared" si="66"/>
        <v>115.5</v>
      </c>
      <c r="J1270">
        <v>26</v>
      </c>
      <c r="K1270" s="51"/>
    </row>
    <row r="1271" spans="1:11" x14ac:dyDescent="0.45">
      <c r="A1271" s="2">
        <v>45378</v>
      </c>
      <c r="B1271" t="s">
        <v>47</v>
      </c>
      <c r="C1271" t="s">
        <v>5</v>
      </c>
      <c r="D1271">
        <v>5</v>
      </c>
      <c r="E1271" s="17">
        <f>VLOOKUP(C1271,'SKU Price List'!$A$2:$E$27,5,FALSE)</f>
        <v>363.82499999999999</v>
      </c>
      <c r="F1271" s="17">
        <f t="shared" si="67"/>
        <v>1819.125</v>
      </c>
      <c r="G1271">
        <f>VLOOKUP(C1271,'SKU Price List'!$A$2:$E$27,3,0)</f>
        <v>346.5</v>
      </c>
      <c r="H1271">
        <f t="shared" si="65"/>
        <v>1732.5</v>
      </c>
      <c r="I1271" s="17">
        <f t="shared" si="66"/>
        <v>86.625</v>
      </c>
      <c r="J1271">
        <v>26</v>
      </c>
      <c r="K1271" s="51"/>
    </row>
    <row r="1272" spans="1:11" x14ac:dyDescent="0.45">
      <c r="A1272" s="2">
        <v>45378</v>
      </c>
      <c r="B1272" t="s">
        <v>37</v>
      </c>
      <c r="C1272" t="s">
        <v>14</v>
      </c>
      <c r="D1272">
        <v>30</v>
      </c>
      <c r="E1272" s="17">
        <f>VLOOKUP(C1272,'SKU Price List'!$A$2:$E$27,5,FALSE)</f>
        <v>927.36</v>
      </c>
      <c r="F1272" s="17">
        <f t="shared" si="67"/>
        <v>27820.799999999999</v>
      </c>
      <c r="G1272">
        <f>VLOOKUP(C1272,'SKU Price List'!$A$2:$E$27,3,0)</f>
        <v>883.19999999999993</v>
      </c>
      <c r="H1272">
        <f t="shared" si="65"/>
        <v>26495.999999999996</v>
      </c>
      <c r="I1272" s="17">
        <f t="shared" si="66"/>
        <v>1324.8000000000029</v>
      </c>
      <c r="J1272">
        <v>26</v>
      </c>
      <c r="K1272" s="51"/>
    </row>
    <row r="1273" spans="1:11" x14ac:dyDescent="0.45">
      <c r="A1273" s="2">
        <v>45378</v>
      </c>
      <c r="B1273" t="s">
        <v>37</v>
      </c>
      <c r="C1273" t="s">
        <v>27</v>
      </c>
      <c r="D1273">
        <v>3</v>
      </c>
      <c r="E1273" s="17">
        <f>VLOOKUP(C1273,'SKU Price List'!$A$2:$E$27,5,FALSE)</f>
        <v>819.83999999999992</v>
      </c>
      <c r="F1273" s="17">
        <f t="shared" si="67"/>
        <v>2459.5199999999995</v>
      </c>
      <c r="G1273">
        <f>VLOOKUP(C1273,'SKU Price List'!$A$2:$E$27,3,0)</f>
        <v>780.8</v>
      </c>
      <c r="H1273">
        <f t="shared" si="65"/>
        <v>2342.3999999999996</v>
      </c>
      <c r="I1273" s="17">
        <f t="shared" si="66"/>
        <v>117.11999999999989</v>
      </c>
      <c r="J1273">
        <v>26</v>
      </c>
      <c r="K1273" s="51"/>
    </row>
    <row r="1274" spans="1:11" x14ac:dyDescent="0.45">
      <c r="A1274" s="2">
        <v>45378</v>
      </c>
      <c r="B1274" t="s">
        <v>37</v>
      </c>
      <c r="C1274" t="s">
        <v>12</v>
      </c>
      <c r="D1274">
        <v>3</v>
      </c>
      <c r="E1274" s="17">
        <f>VLOOKUP(C1274,'SKU Price List'!$A$2:$E$27,5,FALSE)</f>
        <v>1008</v>
      </c>
      <c r="F1274" s="17">
        <f t="shared" si="67"/>
        <v>3024</v>
      </c>
      <c r="G1274">
        <f>VLOOKUP(C1274,'SKU Price List'!$A$2:$E$27,3,0)</f>
        <v>960</v>
      </c>
      <c r="H1274">
        <f t="shared" si="65"/>
        <v>2880</v>
      </c>
      <c r="I1274" s="17">
        <f t="shared" si="66"/>
        <v>144</v>
      </c>
      <c r="J1274">
        <v>26</v>
      </c>
      <c r="K1274" s="51"/>
    </row>
    <row r="1275" spans="1:11" x14ac:dyDescent="0.45">
      <c r="A1275" s="2">
        <v>45379</v>
      </c>
      <c r="B1275" t="s">
        <v>43</v>
      </c>
      <c r="C1275" t="s">
        <v>12</v>
      </c>
      <c r="D1275">
        <v>15</v>
      </c>
      <c r="E1275" s="17">
        <f>VLOOKUP(C1275,'SKU Price List'!$A$2:$E$27,5,FALSE)</f>
        <v>1008</v>
      </c>
      <c r="F1275" s="17">
        <f t="shared" si="67"/>
        <v>15120</v>
      </c>
      <c r="G1275">
        <f>VLOOKUP(C1275,'SKU Price List'!$A$2:$E$27,3,0)</f>
        <v>960</v>
      </c>
      <c r="H1275">
        <f t="shared" si="65"/>
        <v>14400</v>
      </c>
      <c r="I1275" s="17">
        <f t="shared" si="66"/>
        <v>720</v>
      </c>
      <c r="J1275">
        <v>26</v>
      </c>
      <c r="K1275" s="51"/>
    </row>
    <row r="1276" spans="1:11" x14ac:dyDescent="0.45">
      <c r="A1276" s="2">
        <v>45379</v>
      </c>
      <c r="B1276" t="s">
        <v>43</v>
      </c>
      <c r="C1276" t="s">
        <v>7</v>
      </c>
      <c r="D1276">
        <v>2</v>
      </c>
      <c r="E1276" s="17">
        <f>VLOOKUP(C1276,'SKU Price List'!$A$2:$E$27,5,FALSE)</f>
        <v>554.4</v>
      </c>
      <c r="F1276" s="17">
        <f t="shared" si="67"/>
        <v>1108.8</v>
      </c>
      <c r="G1276">
        <f>VLOOKUP(C1276,'SKU Price List'!$A$2:$E$27,3,0)</f>
        <v>528</v>
      </c>
      <c r="H1276">
        <f t="shared" si="65"/>
        <v>1056</v>
      </c>
      <c r="I1276" s="17">
        <f t="shared" si="66"/>
        <v>52.799999999999955</v>
      </c>
      <c r="J1276">
        <v>26</v>
      </c>
      <c r="K1276" s="51"/>
    </row>
    <row r="1277" spans="1:11" x14ac:dyDescent="0.45">
      <c r="A1277" s="2">
        <v>45379</v>
      </c>
      <c r="B1277" t="s">
        <v>56</v>
      </c>
      <c r="C1277" t="s">
        <v>17</v>
      </c>
      <c r="D1277">
        <v>10</v>
      </c>
      <c r="E1277" s="17">
        <f>VLOOKUP(C1277,'SKU Price List'!$A$2:$E$27,5,FALSE)</f>
        <v>1236.48</v>
      </c>
      <c r="F1277" s="17">
        <f t="shared" si="67"/>
        <v>12364.8</v>
      </c>
      <c r="G1277">
        <f>VLOOKUP(C1277,'SKU Price List'!$A$2:$E$27,3,0)</f>
        <v>1177.5999999999999</v>
      </c>
      <c r="H1277">
        <f t="shared" si="65"/>
        <v>11776</v>
      </c>
      <c r="I1277" s="17">
        <f t="shared" si="66"/>
        <v>588.79999999999927</v>
      </c>
      <c r="J1277">
        <v>26</v>
      </c>
      <c r="K1277" s="51"/>
    </row>
    <row r="1278" spans="1:11" x14ac:dyDescent="0.45">
      <c r="A1278" s="2">
        <v>45379</v>
      </c>
      <c r="B1278" t="s">
        <v>56</v>
      </c>
      <c r="C1278" t="s">
        <v>12</v>
      </c>
      <c r="D1278">
        <v>10</v>
      </c>
      <c r="E1278" s="17">
        <f>VLOOKUP(C1278,'SKU Price List'!$A$2:$E$27,5,FALSE)</f>
        <v>1008</v>
      </c>
      <c r="F1278" s="17">
        <f t="shared" si="67"/>
        <v>10080</v>
      </c>
      <c r="G1278">
        <f>VLOOKUP(C1278,'SKU Price List'!$A$2:$E$27,3,0)</f>
        <v>960</v>
      </c>
      <c r="H1278">
        <f t="shared" si="65"/>
        <v>9600</v>
      </c>
      <c r="I1278" s="17">
        <f t="shared" si="66"/>
        <v>480</v>
      </c>
      <c r="J1278">
        <v>26</v>
      </c>
      <c r="K1278" s="51"/>
    </row>
    <row r="1279" spans="1:11" x14ac:dyDescent="0.45">
      <c r="A1279" s="2">
        <v>45379</v>
      </c>
      <c r="B1279" t="s">
        <v>66</v>
      </c>
      <c r="C1279" t="s">
        <v>14</v>
      </c>
      <c r="D1279">
        <v>2</v>
      </c>
      <c r="E1279" s="17">
        <f>VLOOKUP(C1279,'SKU Price List'!$A$2:$E$27,5,FALSE)</f>
        <v>927.36</v>
      </c>
      <c r="F1279" s="17">
        <f t="shared" si="67"/>
        <v>1854.72</v>
      </c>
      <c r="G1279">
        <f>VLOOKUP(C1279,'SKU Price List'!$A$2:$E$27,3,0)</f>
        <v>883.19999999999993</v>
      </c>
      <c r="H1279">
        <f t="shared" si="65"/>
        <v>1766.3999999999999</v>
      </c>
      <c r="I1279" s="17">
        <f t="shared" si="66"/>
        <v>88.320000000000164</v>
      </c>
      <c r="J1279">
        <v>26</v>
      </c>
      <c r="K1279" s="51"/>
    </row>
    <row r="1280" spans="1:11" x14ac:dyDescent="0.45">
      <c r="A1280" s="2">
        <v>45379</v>
      </c>
      <c r="B1280" t="s">
        <v>66</v>
      </c>
      <c r="C1280" t="s">
        <v>23</v>
      </c>
      <c r="D1280">
        <v>5</v>
      </c>
      <c r="E1280" s="17">
        <f>VLOOKUP(C1280,'SKU Price List'!$A$2:$E$27,5,FALSE)</f>
        <v>461.15999999999997</v>
      </c>
      <c r="F1280" s="17">
        <f t="shared" si="67"/>
        <v>2305.7999999999997</v>
      </c>
      <c r="G1280">
        <f>VLOOKUP(C1280,'SKU Price List'!$A$2:$E$27,3,0)</f>
        <v>439.2</v>
      </c>
      <c r="H1280">
        <f t="shared" si="65"/>
        <v>2196</v>
      </c>
      <c r="I1280" s="17">
        <f t="shared" si="66"/>
        <v>109.79999999999973</v>
      </c>
      <c r="J1280">
        <v>26</v>
      </c>
      <c r="K1280" s="51"/>
    </row>
    <row r="1281" spans="1:11" x14ac:dyDescent="0.45">
      <c r="A1281" s="2">
        <v>45380</v>
      </c>
      <c r="B1281" t="s">
        <v>33</v>
      </c>
      <c r="C1281" t="s">
        <v>14</v>
      </c>
      <c r="D1281">
        <v>5</v>
      </c>
      <c r="E1281" s="17">
        <f>VLOOKUP(C1281,'SKU Price List'!$A$2:$E$27,5,FALSE)</f>
        <v>927.36</v>
      </c>
      <c r="F1281" s="17">
        <f t="shared" si="67"/>
        <v>4636.8</v>
      </c>
      <c r="G1281">
        <f>VLOOKUP(C1281,'SKU Price List'!$A$2:$E$27,3,0)</f>
        <v>883.19999999999993</v>
      </c>
      <c r="H1281">
        <f t="shared" si="65"/>
        <v>4416</v>
      </c>
      <c r="I1281" s="17">
        <f t="shared" si="66"/>
        <v>220.80000000000018</v>
      </c>
      <c r="J1281">
        <v>26</v>
      </c>
      <c r="K1281" s="51"/>
    </row>
    <row r="1282" spans="1:11" x14ac:dyDescent="0.45">
      <c r="A1282" s="2">
        <v>45380</v>
      </c>
      <c r="B1282" t="s">
        <v>33</v>
      </c>
      <c r="C1282" t="s">
        <v>13</v>
      </c>
      <c r="D1282">
        <v>4</v>
      </c>
      <c r="E1282" s="17">
        <f>VLOOKUP(C1282,'SKU Price List'!$A$2:$E$27,5,FALSE)</f>
        <v>695.52</v>
      </c>
      <c r="F1282" s="17">
        <f t="shared" si="67"/>
        <v>2782.08</v>
      </c>
      <c r="G1282">
        <f>VLOOKUP(C1282,'SKU Price List'!$A$2:$E$27,3,0)</f>
        <v>662.4</v>
      </c>
      <c r="H1282">
        <f t="shared" ref="H1282:H1345" si="68">G1282*D1282</f>
        <v>2649.6</v>
      </c>
      <c r="I1282" s="17">
        <f t="shared" ref="I1282:I1345" si="69">F1282-H1282</f>
        <v>132.48000000000002</v>
      </c>
      <c r="J1282">
        <v>26</v>
      </c>
      <c r="K1282" s="51"/>
    </row>
    <row r="1283" spans="1:11" x14ac:dyDescent="0.45">
      <c r="A1283" s="2">
        <v>45380</v>
      </c>
      <c r="B1283" t="s">
        <v>33</v>
      </c>
      <c r="C1283" t="s">
        <v>9</v>
      </c>
      <c r="D1283">
        <v>5</v>
      </c>
      <c r="E1283" s="17">
        <f>VLOOKUP(C1283,'SKU Price List'!$A$2:$E$27,5,FALSE)</f>
        <v>756</v>
      </c>
      <c r="F1283" s="17">
        <f t="shared" si="67"/>
        <v>3780</v>
      </c>
      <c r="G1283">
        <f>VLOOKUP(C1283,'SKU Price List'!$A$2:$E$27,3,0)</f>
        <v>720</v>
      </c>
      <c r="H1283">
        <f t="shared" si="68"/>
        <v>3600</v>
      </c>
      <c r="I1283" s="17">
        <f t="shared" si="69"/>
        <v>180</v>
      </c>
      <c r="J1283">
        <v>26</v>
      </c>
      <c r="K1283" s="51"/>
    </row>
    <row r="1284" spans="1:11" x14ac:dyDescent="0.45">
      <c r="A1284" s="2">
        <v>45380</v>
      </c>
      <c r="B1284" t="s">
        <v>33</v>
      </c>
      <c r="C1284" t="s">
        <v>8</v>
      </c>
      <c r="D1284">
        <v>6</v>
      </c>
      <c r="E1284" s="17">
        <f>VLOOKUP(C1284,'SKU Price List'!$A$2:$E$27,5,FALSE)</f>
        <v>567</v>
      </c>
      <c r="F1284" s="17">
        <f t="shared" si="67"/>
        <v>3402</v>
      </c>
      <c r="G1284">
        <f>VLOOKUP(C1284,'SKU Price List'!$A$2:$E$27,3,0)</f>
        <v>540</v>
      </c>
      <c r="H1284">
        <f t="shared" si="68"/>
        <v>3240</v>
      </c>
      <c r="I1284" s="17">
        <f t="shared" si="69"/>
        <v>162</v>
      </c>
      <c r="J1284">
        <v>26</v>
      </c>
      <c r="K1284" s="51"/>
    </row>
    <row r="1285" spans="1:11" x14ac:dyDescent="0.45">
      <c r="A1285" s="2">
        <v>45380</v>
      </c>
      <c r="B1285" t="s">
        <v>33</v>
      </c>
      <c r="C1285" t="s">
        <v>12</v>
      </c>
      <c r="D1285">
        <v>5</v>
      </c>
      <c r="E1285" s="17">
        <f>VLOOKUP(C1285,'SKU Price List'!$A$2:$E$27,5,FALSE)</f>
        <v>1008</v>
      </c>
      <c r="F1285" s="17">
        <f t="shared" si="67"/>
        <v>5040</v>
      </c>
      <c r="G1285">
        <f>VLOOKUP(C1285,'SKU Price List'!$A$2:$E$27,3,0)</f>
        <v>960</v>
      </c>
      <c r="H1285">
        <f t="shared" si="68"/>
        <v>4800</v>
      </c>
      <c r="I1285" s="17">
        <f t="shared" si="69"/>
        <v>240</v>
      </c>
      <c r="J1285">
        <v>26</v>
      </c>
      <c r="K1285" s="51"/>
    </row>
    <row r="1286" spans="1:11" x14ac:dyDescent="0.45">
      <c r="A1286" s="2">
        <v>45380</v>
      </c>
      <c r="B1286" t="s">
        <v>33</v>
      </c>
      <c r="C1286" t="s">
        <v>27</v>
      </c>
      <c r="D1286">
        <v>5</v>
      </c>
      <c r="E1286" s="17">
        <f>VLOOKUP(C1286,'SKU Price List'!$A$2:$E$27,5,FALSE)</f>
        <v>819.83999999999992</v>
      </c>
      <c r="F1286" s="17">
        <f t="shared" si="67"/>
        <v>4099.2</v>
      </c>
      <c r="G1286">
        <f>VLOOKUP(C1286,'SKU Price List'!$A$2:$E$27,3,0)</f>
        <v>780.8</v>
      </c>
      <c r="H1286">
        <f t="shared" si="68"/>
        <v>3904</v>
      </c>
      <c r="I1286" s="17">
        <f t="shared" si="69"/>
        <v>195.19999999999982</v>
      </c>
      <c r="J1286">
        <v>26</v>
      </c>
      <c r="K1286" s="51"/>
    </row>
    <row r="1287" spans="1:11" x14ac:dyDescent="0.45">
      <c r="A1287" s="2">
        <v>45380</v>
      </c>
      <c r="B1287" t="s">
        <v>33</v>
      </c>
      <c r="C1287" t="s">
        <v>23</v>
      </c>
      <c r="D1287">
        <v>8</v>
      </c>
      <c r="E1287" s="17">
        <f>VLOOKUP(C1287,'SKU Price List'!$A$2:$E$27,5,FALSE)</f>
        <v>461.15999999999997</v>
      </c>
      <c r="F1287" s="17">
        <f t="shared" si="67"/>
        <v>3689.2799999999997</v>
      </c>
      <c r="G1287">
        <f>VLOOKUP(C1287,'SKU Price List'!$A$2:$E$27,3,0)</f>
        <v>439.2</v>
      </c>
      <c r="H1287">
        <f t="shared" si="68"/>
        <v>3513.6</v>
      </c>
      <c r="I1287" s="17">
        <f t="shared" si="69"/>
        <v>175.67999999999984</v>
      </c>
      <c r="J1287">
        <v>26</v>
      </c>
      <c r="K1287" s="51"/>
    </row>
    <row r="1288" spans="1:11" x14ac:dyDescent="0.45">
      <c r="A1288" s="2">
        <v>45380</v>
      </c>
      <c r="B1288" t="s">
        <v>33</v>
      </c>
      <c r="C1288" s="3" t="s">
        <v>18</v>
      </c>
      <c r="D1288">
        <v>4</v>
      </c>
      <c r="E1288" s="17">
        <f>VLOOKUP(C1288,'SKU Price List'!$A$2:$E$27,5,FALSE)</f>
        <v>1478.4</v>
      </c>
      <c r="F1288" s="17">
        <f t="shared" si="67"/>
        <v>5913.6</v>
      </c>
      <c r="G1288">
        <f>VLOOKUP(C1288,'SKU Price List'!$A$2:$E$27,3,0)</f>
        <v>1408</v>
      </c>
      <c r="H1288">
        <f t="shared" si="68"/>
        <v>5632</v>
      </c>
      <c r="I1288" s="17">
        <f t="shared" si="69"/>
        <v>281.60000000000036</v>
      </c>
      <c r="J1288">
        <v>26</v>
      </c>
      <c r="K1288" s="51"/>
    </row>
    <row r="1289" spans="1:11" x14ac:dyDescent="0.45">
      <c r="A1289" s="2">
        <v>45381</v>
      </c>
      <c r="B1289" t="s">
        <v>34</v>
      </c>
      <c r="C1289" t="s">
        <v>11</v>
      </c>
      <c r="D1289">
        <v>5</v>
      </c>
      <c r="E1289" s="17">
        <f>VLOOKUP(C1289,'SKU Price List'!$A$2:$E$27,5,FALSE)</f>
        <v>882</v>
      </c>
      <c r="F1289" s="17">
        <f t="shared" si="67"/>
        <v>4410</v>
      </c>
      <c r="G1289">
        <f>VLOOKUP(C1289,'SKU Price List'!$A$2:$E$27,3,0)</f>
        <v>840</v>
      </c>
      <c r="H1289">
        <f t="shared" si="68"/>
        <v>4200</v>
      </c>
      <c r="I1289" s="17">
        <f t="shared" si="69"/>
        <v>210</v>
      </c>
      <c r="J1289">
        <v>26</v>
      </c>
      <c r="K1289" s="51"/>
    </row>
    <row r="1290" spans="1:11" x14ac:dyDescent="0.45">
      <c r="A1290" s="2">
        <v>45381</v>
      </c>
      <c r="B1290" t="s">
        <v>34</v>
      </c>
      <c r="C1290" t="s">
        <v>14</v>
      </c>
      <c r="D1290">
        <v>8</v>
      </c>
      <c r="E1290" s="17">
        <f>VLOOKUP(C1290,'SKU Price List'!$A$2:$E$27,5,FALSE)</f>
        <v>927.36</v>
      </c>
      <c r="F1290" s="17">
        <f t="shared" si="67"/>
        <v>7418.88</v>
      </c>
      <c r="G1290">
        <f>VLOOKUP(C1290,'SKU Price List'!$A$2:$E$27,3,0)</f>
        <v>883.19999999999993</v>
      </c>
      <c r="H1290">
        <f t="shared" si="68"/>
        <v>7065.5999999999995</v>
      </c>
      <c r="I1290" s="17">
        <f t="shared" si="69"/>
        <v>353.28000000000065</v>
      </c>
      <c r="J1290">
        <v>26</v>
      </c>
      <c r="K1290" s="51"/>
    </row>
    <row r="1291" spans="1:11" x14ac:dyDescent="0.45">
      <c r="A1291" s="2">
        <v>45381</v>
      </c>
      <c r="B1291" t="s">
        <v>34</v>
      </c>
      <c r="C1291" t="s">
        <v>17</v>
      </c>
      <c r="D1291">
        <v>2</v>
      </c>
      <c r="E1291" s="17">
        <f>VLOOKUP(C1291,'SKU Price List'!$A$2:$E$27,5,FALSE)</f>
        <v>1236.48</v>
      </c>
      <c r="F1291" s="17">
        <f t="shared" si="67"/>
        <v>2472.96</v>
      </c>
      <c r="G1291">
        <f>VLOOKUP(C1291,'SKU Price List'!$A$2:$E$27,3,0)</f>
        <v>1177.5999999999999</v>
      </c>
      <c r="H1291">
        <f t="shared" si="68"/>
        <v>2355.1999999999998</v>
      </c>
      <c r="I1291" s="17">
        <f t="shared" si="69"/>
        <v>117.76000000000022</v>
      </c>
      <c r="J1291">
        <v>26</v>
      </c>
      <c r="K1291" s="51"/>
    </row>
    <row r="1292" spans="1:11" x14ac:dyDescent="0.45">
      <c r="A1292" s="2">
        <v>45381</v>
      </c>
      <c r="B1292" t="s">
        <v>34</v>
      </c>
      <c r="C1292" t="s">
        <v>27</v>
      </c>
      <c r="D1292">
        <v>4</v>
      </c>
      <c r="E1292" s="17">
        <f>VLOOKUP(C1292,'SKU Price List'!$A$2:$E$27,5,FALSE)</f>
        <v>819.83999999999992</v>
      </c>
      <c r="F1292" s="17">
        <f t="shared" si="67"/>
        <v>3279.3599999999997</v>
      </c>
      <c r="G1292">
        <f>VLOOKUP(C1292,'SKU Price List'!$A$2:$E$27,3,0)</f>
        <v>780.8</v>
      </c>
      <c r="H1292">
        <f t="shared" si="68"/>
        <v>3123.2</v>
      </c>
      <c r="I1292" s="17">
        <f t="shared" si="69"/>
        <v>156.15999999999985</v>
      </c>
      <c r="J1292">
        <v>26</v>
      </c>
      <c r="K1292" s="51"/>
    </row>
    <row r="1293" spans="1:11" x14ac:dyDescent="0.45">
      <c r="A1293" s="2">
        <v>45381</v>
      </c>
      <c r="B1293" t="s">
        <v>34</v>
      </c>
      <c r="C1293" t="s">
        <v>3</v>
      </c>
      <c r="D1293">
        <v>3</v>
      </c>
      <c r="E1293" s="17">
        <f>VLOOKUP(C1293,'SKU Price List'!$A$2:$E$27,5,FALSE)</f>
        <v>311.84999999999997</v>
      </c>
      <c r="F1293" s="17">
        <f t="shared" si="67"/>
        <v>935.55</v>
      </c>
      <c r="G1293">
        <f>VLOOKUP(C1293,'SKU Price List'!$A$2:$E$27,3,0)</f>
        <v>297</v>
      </c>
      <c r="H1293">
        <f t="shared" si="68"/>
        <v>891</v>
      </c>
      <c r="I1293" s="17">
        <f t="shared" si="69"/>
        <v>44.549999999999955</v>
      </c>
      <c r="J1293">
        <v>26</v>
      </c>
      <c r="K1293" s="51"/>
    </row>
    <row r="1294" spans="1:11" x14ac:dyDescent="0.45">
      <c r="A1294" s="2">
        <v>45381</v>
      </c>
      <c r="B1294" t="s">
        <v>34</v>
      </c>
      <c r="C1294" t="s">
        <v>4</v>
      </c>
      <c r="D1294">
        <v>2</v>
      </c>
      <c r="E1294" s="17">
        <f>VLOOKUP(C1294,'SKU Price List'!$A$2:$E$27,5,FALSE)</f>
        <v>415.79999999999995</v>
      </c>
      <c r="F1294" s="17">
        <f t="shared" si="67"/>
        <v>831.59999999999991</v>
      </c>
      <c r="G1294">
        <f>VLOOKUP(C1294,'SKU Price List'!$A$2:$E$27,3,0)</f>
        <v>396</v>
      </c>
      <c r="H1294">
        <f t="shared" si="68"/>
        <v>792</v>
      </c>
      <c r="I1294" s="17">
        <f t="shared" si="69"/>
        <v>39.599999999999909</v>
      </c>
      <c r="J1294">
        <v>26</v>
      </c>
      <c r="K1294" s="51"/>
    </row>
    <row r="1295" spans="1:11" x14ac:dyDescent="0.45">
      <c r="A1295" s="2">
        <v>45381</v>
      </c>
      <c r="B1295" t="s">
        <v>34</v>
      </c>
      <c r="C1295" t="s">
        <v>7</v>
      </c>
      <c r="D1295">
        <v>2</v>
      </c>
      <c r="E1295" s="17">
        <f>VLOOKUP(C1295,'SKU Price List'!$A$2:$E$27,5,FALSE)</f>
        <v>554.4</v>
      </c>
      <c r="F1295" s="17">
        <f t="shared" si="67"/>
        <v>1108.8</v>
      </c>
      <c r="G1295">
        <f>VLOOKUP(C1295,'SKU Price List'!$A$2:$E$27,3,0)</f>
        <v>528</v>
      </c>
      <c r="H1295">
        <f t="shared" si="68"/>
        <v>1056</v>
      </c>
      <c r="I1295" s="17">
        <f t="shared" si="69"/>
        <v>52.799999999999955</v>
      </c>
      <c r="J1295">
        <v>26</v>
      </c>
      <c r="K1295" s="51"/>
    </row>
    <row r="1296" spans="1:11" x14ac:dyDescent="0.45">
      <c r="A1296" s="2">
        <v>45381</v>
      </c>
      <c r="B1296" t="s">
        <v>72</v>
      </c>
      <c r="C1296" t="s">
        <v>12</v>
      </c>
      <c r="D1296">
        <v>100</v>
      </c>
      <c r="E1296" s="17">
        <f>VLOOKUP(C1296,'SKU Price List'!$A$2:$E$27,5,FALSE)</f>
        <v>1008</v>
      </c>
      <c r="F1296" s="17">
        <f t="shared" si="67"/>
        <v>100800</v>
      </c>
      <c r="G1296">
        <f>VLOOKUP(C1296,'SKU Price List'!$A$2:$E$27,3,0)</f>
        <v>960</v>
      </c>
      <c r="H1296">
        <f t="shared" si="68"/>
        <v>96000</v>
      </c>
      <c r="I1296" s="17">
        <f t="shared" si="69"/>
        <v>4800</v>
      </c>
      <c r="J1296">
        <v>26</v>
      </c>
      <c r="K1296" s="51"/>
    </row>
    <row r="1297" spans="1:11" x14ac:dyDescent="0.45">
      <c r="A1297" s="2">
        <v>45382</v>
      </c>
      <c r="B1297" t="s">
        <v>64</v>
      </c>
      <c r="C1297" t="s">
        <v>14</v>
      </c>
      <c r="D1297">
        <v>20</v>
      </c>
      <c r="E1297" s="17">
        <f>VLOOKUP(C1297,'SKU Price List'!$A$2:$E$27,5,FALSE)</f>
        <v>927.36</v>
      </c>
      <c r="F1297" s="17">
        <f t="shared" si="67"/>
        <v>18547.2</v>
      </c>
      <c r="G1297">
        <f>VLOOKUP(C1297,'SKU Price List'!$A$2:$E$27,3,0)</f>
        <v>883.19999999999993</v>
      </c>
      <c r="H1297">
        <f t="shared" si="68"/>
        <v>17664</v>
      </c>
      <c r="I1297" s="17">
        <f t="shared" si="69"/>
        <v>883.20000000000073</v>
      </c>
      <c r="J1297">
        <v>26</v>
      </c>
      <c r="K1297" s="51"/>
    </row>
    <row r="1298" spans="1:11" x14ac:dyDescent="0.45">
      <c r="A1298" s="2">
        <v>45382</v>
      </c>
      <c r="B1298" t="s">
        <v>64</v>
      </c>
      <c r="C1298" t="s">
        <v>13</v>
      </c>
      <c r="D1298">
        <v>7</v>
      </c>
      <c r="E1298" s="17">
        <f>VLOOKUP(C1298,'SKU Price List'!$A$2:$E$27,5,FALSE)</f>
        <v>695.52</v>
      </c>
      <c r="F1298" s="17">
        <f t="shared" si="67"/>
        <v>4868.6399999999994</v>
      </c>
      <c r="G1298">
        <f>VLOOKUP(C1298,'SKU Price List'!$A$2:$E$27,3,0)</f>
        <v>662.4</v>
      </c>
      <c r="H1298">
        <f t="shared" si="68"/>
        <v>4636.8</v>
      </c>
      <c r="I1298" s="17">
        <f t="shared" si="69"/>
        <v>231.83999999999924</v>
      </c>
      <c r="J1298">
        <v>26</v>
      </c>
      <c r="K1298" s="51"/>
    </row>
    <row r="1299" spans="1:11" x14ac:dyDescent="0.45">
      <c r="A1299" s="2">
        <v>45382</v>
      </c>
      <c r="B1299" t="s">
        <v>64</v>
      </c>
      <c r="C1299" t="s">
        <v>9</v>
      </c>
      <c r="D1299">
        <v>4</v>
      </c>
      <c r="E1299" s="17">
        <f>VLOOKUP(C1299,'SKU Price List'!$A$2:$E$27,5,FALSE)</f>
        <v>756</v>
      </c>
      <c r="F1299" s="17">
        <f t="shared" si="67"/>
        <v>3024</v>
      </c>
      <c r="G1299">
        <f>VLOOKUP(C1299,'SKU Price List'!$A$2:$E$27,3,0)</f>
        <v>720</v>
      </c>
      <c r="H1299">
        <f t="shared" si="68"/>
        <v>2880</v>
      </c>
      <c r="I1299" s="17">
        <f t="shared" si="69"/>
        <v>144</v>
      </c>
      <c r="J1299">
        <v>26</v>
      </c>
      <c r="K1299" s="51"/>
    </row>
    <row r="1300" spans="1:11" x14ac:dyDescent="0.45">
      <c r="A1300" s="2">
        <v>45382</v>
      </c>
      <c r="B1300" t="s">
        <v>64</v>
      </c>
      <c r="C1300" t="s">
        <v>27</v>
      </c>
      <c r="D1300">
        <v>5</v>
      </c>
      <c r="E1300" s="17">
        <f>VLOOKUP(C1300,'SKU Price List'!$A$2:$E$27,5,FALSE)</f>
        <v>819.83999999999992</v>
      </c>
      <c r="F1300" s="17">
        <f t="shared" si="67"/>
        <v>4099.2</v>
      </c>
      <c r="G1300">
        <f>VLOOKUP(C1300,'SKU Price List'!$A$2:$E$27,3,0)</f>
        <v>780.8</v>
      </c>
      <c r="H1300">
        <f t="shared" si="68"/>
        <v>3904</v>
      </c>
      <c r="I1300" s="17">
        <f t="shared" si="69"/>
        <v>195.19999999999982</v>
      </c>
      <c r="J1300">
        <v>26</v>
      </c>
      <c r="K1300" s="51"/>
    </row>
    <row r="1301" spans="1:11" x14ac:dyDescent="0.45">
      <c r="A1301" s="2">
        <v>45382</v>
      </c>
      <c r="B1301" t="s">
        <v>64</v>
      </c>
      <c r="C1301" t="s">
        <v>18</v>
      </c>
      <c r="D1301">
        <v>2</v>
      </c>
      <c r="E1301" s="17">
        <f>VLOOKUP(C1301,'SKU Price List'!$A$2:$E$27,5,FALSE)</f>
        <v>1478.4</v>
      </c>
      <c r="F1301" s="17">
        <f t="shared" si="67"/>
        <v>2956.8</v>
      </c>
      <c r="G1301">
        <f>VLOOKUP(C1301,'SKU Price List'!$A$2:$E$27,3,0)</f>
        <v>1408</v>
      </c>
      <c r="H1301">
        <f t="shared" si="68"/>
        <v>2816</v>
      </c>
      <c r="I1301" s="17">
        <f t="shared" si="69"/>
        <v>140.80000000000018</v>
      </c>
      <c r="J1301">
        <v>26</v>
      </c>
      <c r="K1301" s="51"/>
    </row>
    <row r="1302" spans="1:11" x14ac:dyDescent="0.45">
      <c r="A1302" s="2">
        <v>45382</v>
      </c>
      <c r="B1302" t="s">
        <v>64</v>
      </c>
      <c r="C1302" t="s">
        <v>7</v>
      </c>
      <c r="D1302">
        <v>10</v>
      </c>
      <c r="E1302" s="17">
        <f>VLOOKUP(C1302,'SKU Price List'!$A$2:$E$27,5,FALSE)</f>
        <v>554.4</v>
      </c>
      <c r="F1302" s="17">
        <f t="shared" si="67"/>
        <v>5544</v>
      </c>
      <c r="G1302">
        <f>VLOOKUP(C1302,'SKU Price List'!$A$2:$E$27,3,0)</f>
        <v>528</v>
      </c>
      <c r="H1302">
        <f t="shared" si="68"/>
        <v>5280</v>
      </c>
      <c r="I1302" s="17">
        <f t="shared" si="69"/>
        <v>264</v>
      </c>
      <c r="J1302">
        <v>26</v>
      </c>
      <c r="K1302" s="51"/>
    </row>
    <row r="1303" spans="1:11" x14ac:dyDescent="0.45">
      <c r="A1303" s="2">
        <v>45383</v>
      </c>
      <c r="B1303" t="s">
        <v>33</v>
      </c>
      <c r="C1303" t="s">
        <v>18</v>
      </c>
      <c r="D1303">
        <v>5</v>
      </c>
      <c r="E1303" s="17">
        <f>VLOOKUP(C1303,'SKU Price List'!$A$2:$E$27,5,FALSE)</f>
        <v>1478.4</v>
      </c>
      <c r="F1303" s="17">
        <f t="shared" ref="F1303:F1366" si="70">E1303*D1303</f>
        <v>7392</v>
      </c>
      <c r="G1303">
        <f>VLOOKUP(C1303,'SKU Price List'!$H$2:$L$27,3,0)</f>
        <v>1449.6</v>
      </c>
      <c r="H1303">
        <f t="shared" si="68"/>
        <v>7248</v>
      </c>
      <c r="I1303" s="17">
        <f t="shared" si="69"/>
        <v>144</v>
      </c>
      <c r="J1303">
        <v>27</v>
      </c>
      <c r="K1303" s="51"/>
    </row>
    <row r="1304" spans="1:11" x14ac:dyDescent="0.45">
      <c r="A1304" s="2">
        <v>45383</v>
      </c>
      <c r="B1304" t="s">
        <v>33</v>
      </c>
      <c r="C1304" t="s">
        <v>17</v>
      </c>
      <c r="D1304">
        <v>1</v>
      </c>
      <c r="E1304" s="17">
        <f>VLOOKUP(C1304,'SKU Price List'!$A$2:$E$27,5,FALSE)</f>
        <v>1236.48</v>
      </c>
      <c r="F1304" s="17">
        <f t="shared" si="70"/>
        <v>1236.48</v>
      </c>
      <c r="G1304">
        <f>VLOOKUP(C1304,'SKU Price List'!$H$2:$L$27,3,0)</f>
        <v>1216</v>
      </c>
      <c r="H1304">
        <f t="shared" si="68"/>
        <v>1216</v>
      </c>
      <c r="I1304" s="17">
        <f t="shared" si="69"/>
        <v>20.480000000000018</v>
      </c>
      <c r="J1304">
        <v>27</v>
      </c>
      <c r="K1304" s="51"/>
    </row>
    <row r="1305" spans="1:11" x14ac:dyDescent="0.45">
      <c r="A1305" s="2">
        <v>45383</v>
      </c>
      <c r="B1305" t="s">
        <v>33</v>
      </c>
      <c r="C1305" t="s">
        <v>7</v>
      </c>
      <c r="D1305">
        <v>1</v>
      </c>
      <c r="E1305" s="17">
        <f>VLOOKUP(C1305,'SKU Price List'!$A$2:$E$27,5,FALSE)</f>
        <v>554.4</v>
      </c>
      <c r="F1305" s="17">
        <f t="shared" si="70"/>
        <v>554.4</v>
      </c>
      <c r="G1305">
        <f>VLOOKUP(C1305,'SKU Price List'!$H$2:$L$27,3,0)</f>
        <v>544</v>
      </c>
      <c r="H1305">
        <f t="shared" si="68"/>
        <v>544</v>
      </c>
      <c r="I1305" s="17">
        <f t="shared" si="69"/>
        <v>10.399999999999977</v>
      </c>
      <c r="J1305">
        <v>27</v>
      </c>
      <c r="K1305" s="51"/>
    </row>
    <row r="1306" spans="1:11" x14ac:dyDescent="0.45">
      <c r="A1306" s="2">
        <v>45383</v>
      </c>
      <c r="B1306" t="s">
        <v>33</v>
      </c>
      <c r="C1306" t="s">
        <v>4</v>
      </c>
      <c r="D1306">
        <v>2</v>
      </c>
      <c r="E1306" s="17">
        <f>VLOOKUP(C1306,'SKU Price List'!$A$2:$E$27,5,FALSE)</f>
        <v>415.79999999999995</v>
      </c>
      <c r="F1306" s="17">
        <f t="shared" si="70"/>
        <v>831.59999999999991</v>
      </c>
      <c r="G1306">
        <f>VLOOKUP(C1306,'SKU Price List'!$H$2:$L$27,3,0)</f>
        <v>408</v>
      </c>
      <c r="H1306">
        <f t="shared" si="68"/>
        <v>816</v>
      </c>
      <c r="I1306" s="17">
        <f t="shared" si="69"/>
        <v>15.599999999999909</v>
      </c>
      <c r="J1306">
        <v>27</v>
      </c>
      <c r="K1306" s="51"/>
    </row>
    <row r="1307" spans="1:11" x14ac:dyDescent="0.45">
      <c r="A1307" s="2">
        <v>45383</v>
      </c>
      <c r="B1307" t="s">
        <v>41</v>
      </c>
      <c r="C1307" t="s">
        <v>14</v>
      </c>
      <c r="D1307">
        <v>6</v>
      </c>
      <c r="E1307" s="17">
        <f>VLOOKUP(C1307,'SKU Price List'!$A$2:$E$27,5,FALSE)</f>
        <v>927.36</v>
      </c>
      <c r="F1307" s="17">
        <f t="shared" si="70"/>
        <v>5564.16</v>
      </c>
      <c r="G1307">
        <f>VLOOKUP(C1307,'SKU Price List'!$H$2:$L$27,3,0)</f>
        <v>912</v>
      </c>
      <c r="H1307">
        <f t="shared" si="68"/>
        <v>5472</v>
      </c>
      <c r="I1307" s="17">
        <f t="shared" si="69"/>
        <v>92.159999999999854</v>
      </c>
      <c r="J1307">
        <v>27</v>
      </c>
      <c r="K1307" s="51"/>
    </row>
    <row r="1308" spans="1:11" x14ac:dyDescent="0.45">
      <c r="A1308" s="2">
        <v>45383</v>
      </c>
      <c r="B1308" t="s">
        <v>41</v>
      </c>
      <c r="C1308" t="s">
        <v>4</v>
      </c>
      <c r="D1308">
        <v>5</v>
      </c>
      <c r="E1308" s="17">
        <f>VLOOKUP(C1308,'SKU Price List'!$A$2:$E$27,5,FALSE)</f>
        <v>415.79999999999995</v>
      </c>
      <c r="F1308" s="17">
        <f t="shared" si="70"/>
        <v>2079</v>
      </c>
      <c r="G1308">
        <f>VLOOKUP(C1308,'SKU Price List'!$H$2:$L$27,3,0)</f>
        <v>408</v>
      </c>
      <c r="H1308">
        <f t="shared" si="68"/>
        <v>2040</v>
      </c>
      <c r="I1308" s="17">
        <f t="shared" si="69"/>
        <v>39</v>
      </c>
      <c r="J1308">
        <v>27</v>
      </c>
      <c r="K1308" s="51"/>
    </row>
    <row r="1309" spans="1:11" x14ac:dyDescent="0.45">
      <c r="A1309" s="2">
        <v>45383</v>
      </c>
      <c r="B1309" t="s">
        <v>41</v>
      </c>
      <c r="C1309" t="s">
        <v>6</v>
      </c>
      <c r="D1309">
        <v>5</v>
      </c>
      <c r="E1309" s="17">
        <f>VLOOKUP(C1309,'SKU Price List'!$A$2:$E$27,5,FALSE)</f>
        <v>485.09999999999997</v>
      </c>
      <c r="F1309" s="17">
        <f t="shared" si="70"/>
        <v>2425.5</v>
      </c>
      <c r="G1309">
        <f>VLOOKUP(C1309,'SKU Price List'!$H$2:$L$27,3,0)</f>
        <v>476</v>
      </c>
      <c r="H1309">
        <f t="shared" si="68"/>
        <v>2380</v>
      </c>
      <c r="I1309" s="17">
        <f t="shared" si="69"/>
        <v>45.5</v>
      </c>
      <c r="J1309">
        <v>27</v>
      </c>
      <c r="K1309" s="51"/>
    </row>
    <row r="1310" spans="1:11" x14ac:dyDescent="0.45">
      <c r="A1310" s="2">
        <v>45383</v>
      </c>
      <c r="B1310" t="s">
        <v>41</v>
      </c>
      <c r="C1310" t="s">
        <v>3</v>
      </c>
      <c r="D1310">
        <v>5</v>
      </c>
      <c r="E1310" s="17">
        <f>VLOOKUP(C1310,'SKU Price List'!$A$2:$E$27,5,FALSE)</f>
        <v>311.84999999999997</v>
      </c>
      <c r="F1310" s="17">
        <f t="shared" si="70"/>
        <v>1559.2499999999998</v>
      </c>
      <c r="G1310">
        <f>VLOOKUP(C1310,'SKU Price List'!$H$2:$L$27,3,0)</f>
        <v>306</v>
      </c>
      <c r="H1310">
        <f t="shared" si="68"/>
        <v>1530</v>
      </c>
      <c r="I1310" s="17">
        <f t="shared" si="69"/>
        <v>29.249999999999773</v>
      </c>
      <c r="J1310">
        <v>27</v>
      </c>
      <c r="K1310" s="51"/>
    </row>
    <row r="1311" spans="1:11" x14ac:dyDescent="0.45">
      <c r="A1311" s="2">
        <v>45383</v>
      </c>
      <c r="B1311" t="s">
        <v>51</v>
      </c>
      <c r="C1311" t="s">
        <v>21</v>
      </c>
      <c r="D1311">
        <v>2</v>
      </c>
      <c r="E1311" s="17">
        <f>VLOOKUP(C1311,'SKU Price List'!$A$2:$E$27,5,FALSE)</f>
        <v>970.2</v>
      </c>
      <c r="F1311" s="17">
        <f t="shared" si="70"/>
        <v>1940.4</v>
      </c>
      <c r="G1311">
        <f>VLOOKUP(C1311,'SKU Price List'!$H$2:$L$27,3,0)</f>
        <v>951.3</v>
      </c>
      <c r="H1311">
        <f t="shared" si="68"/>
        <v>1902.6</v>
      </c>
      <c r="I1311" s="17">
        <f t="shared" si="69"/>
        <v>37.800000000000182</v>
      </c>
      <c r="J1311">
        <v>27</v>
      </c>
      <c r="K1311" s="51"/>
    </row>
    <row r="1312" spans="1:11" x14ac:dyDescent="0.45">
      <c r="A1312" s="2">
        <v>45383</v>
      </c>
      <c r="B1312" t="s">
        <v>51</v>
      </c>
      <c r="C1312" t="s">
        <v>15</v>
      </c>
      <c r="D1312">
        <v>8</v>
      </c>
      <c r="E1312" s="17">
        <f>VLOOKUP(C1312,'SKU Price List'!$A$2:$E$27,5,FALSE)</f>
        <v>811.44</v>
      </c>
      <c r="F1312" s="17">
        <f t="shared" si="70"/>
        <v>6491.52</v>
      </c>
      <c r="G1312">
        <f>VLOOKUP(C1312,'SKU Price List'!$H$2:$L$27,3,0)</f>
        <v>798</v>
      </c>
      <c r="H1312">
        <f t="shared" si="68"/>
        <v>6384</v>
      </c>
      <c r="I1312" s="17">
        <f t="shared" si="69"/>
        <v>107.52000000000044</v>
      </c>
      <c r="J1312">
        <v>27</v>
      </c>
      <c r="K1312" s="51"/>
    </row>
    <row r="1313" spans="1:11" x14ac:dyDescent="0.45">
      <c r="A1313" s="2">
        <v>45383</v>
      </c>
      <c r="B1313" t="s">
        <v>51</v>
      </c>
      <c r="C1313" t="s">
        <v>9</v>
      </c>
      <c r="D1313">
        <v>4</v>
      </c>
      <c r="E1313" s="17">
        <f>VLOOKUP(C1313,'SKU Price List'!$A$2:$E$27,5,FALSE)</f>
        <v>756</v>
      </c>
      <c r="F1313" s="17">
        <f t="shared" si="70"/>
        <v>3024</v>
      </c>
      <c r="G1313">
        <f>VLOOKUP(C1313,'SKU Price List'!$H$2:$L$27,3,0)</f>
        <v>741.59999999999991</v>
      </c>
      <c r="H1313">
        <f t="shared" si="68"/>
        <v>2966.3999999999996</v>
      </c>
      <c r="I1313" s="17">
        <f t="shared" si="69"/>
        <v>57.600000000000364</v>
      </c>
      <c r="J1313">
        <v>27</v>
      </c>
      <c r="K1313" s="51"/>
    </row>
    <row r="1314" spans="1:11" x14ac:dyDescent="0.45">
      <c r="A1314" s="2">
        <v>45383</v>
      </c>
      <c r="B1314" t="s">
        <v>43</v>
      </c>
      <c r="C1314" t="s">
        <v>27</v>
      </c>
      <c r="D1314">
        <v>10</v>
      </c>
      <c r="E1314" s="17">
        <f>VLOOKUP(C1314,'SKU Price List'!$A$2:$E$27,5,FALSE)</f>
        <v>819.83999999999992</v>
      </c>
      <c r="F1314" s="17">
        <f t="shared" si="70"/>
        <v>8198.4</v>
      </c>
      <c r="G1314">
        <f>VLOOKUP(C1314,'SKU Price List'!$H$2:$L$27,3,0)</f>
        <v>803.2</v>
      </c>
      <c r="H1314">
        <f t="shared" si="68"/>
        <v>8032</v>
      </c>
      <c r="I1314" s="17">
        <f t="shared" si="69"/>
        <v>166.39999999999964</v>
      </c>
      <c r="J1314">
        <v>27</v>
      </c>
      <c r="K1314" s="51"/>
    </row>
    <row r="1315" spans="1:11" x14ac:dyDescent="0.45">
      <c r="A1315" s="2">
        <v>45383</v>
      </c>
      <c r="B1315" t="s">
        <v>43</v>
      </c>
      <c r="C1315" t="s">
        <v>7</v>
      </c>
      <c r="D1315">
        <v>2</v>
      </c>
      <c r="E1315" s="17">
        <f>VLOOKUP(C1315,'SKU Price List'!$A$2:$E$27,5,FALSE)</f>
        <v>554.4</v>
      </c>
      <c r="F1315" s="17">
        <f t="shared" si="70"/>
        <v>1108.8</v>
      </c>
      <c r="G1315">
        <f>VLOOKUP(C1315,'SKU Price List'!$H$2:$L$27,3,0)</f>
        <v>544</v>
      </c>
      <c r="H1315">
        <f t="shared" si="68"/>
        <v>1088</v>
      </c>
      <c r="I1315" s="17">
        <f t="shared" si="69"/>
        <v>20.799999999999955</v>
      </c>
      <c r="J1315">
        <v>27</v>
      </c>
      <c r="K1315" s="51"/>
    </row>
    <row r="1316" spans="1:11" x14ac:dyDescent="0.45">
      <c r="A1316" s="2">
        <v>45384</v>
      </c>
      <c r="B1316" t="s">
        <v>47</v>
      </c>
      <c r="C1316" t="s">
        <v>14</v>
      </c>
      <c r="D1316">
        <v>5</v>
      </c>
      <c r="E1316" s="17">
        <f>VLOOKUP(C1316,'SKU Price List'!$A$2:$E$27,5,FALSE)</f>
        <v>927.36</v>
      </c>
      <c r="F1316" s="17">
        <f t="shared" si="70"/>
        <v>4636.8</v>
      </c>
      <c r="G1316">
        <f>VLOOKUP(C1316,'SKU Price List'!$H$2:$L$27,3,0)</f>
        <v>912</v>
      </c>
      <c r="H1316">
        <f t="shared" si="68"/>
        <v>4560</v>
      </c>
      <c r="I1316" s="17">
        <f t="shared" si="69"/>
        <v>76.800000000000182</v>
      </c>
      <c r="J1316">
        <v>27</v>
      </c>
      <c r="K1316" s="51"/>
    </row>
    <row r="1317" spans="1:11" x14ac:dyDescent="0.45">
      <c r="A1317" s="2">
        <v>45384</v>
      </c>
      <c r="B1317" t="s">
        <v>47</v>
      </c>
      <c r="C1317" t="s">
        <v>13</v>
      </c>
      <c r="D1317">
        <v>7</v>
      </c>
      <c r="E1317" s="17">
        <f>VLOOKUP(C1317,'SKU Price List'!$A$2:$E$27,5,FALSE)</f>
        <v>695.52</v>
      </c>
      <c r="F1317" s="17">
        <f t="shared" si="70"/>
        <v>4868.6399999999994</v>
      </c>
      <c r="G1317">
        <f>VLOOKUP(C1317,'SKU Price List'!$H$2:$L$27,3,0)</f>
        <v>684</v>
      </c>
      <c r="H1317">
        <f t="shared" si="68"/>
        <v>4788</v>
      </c>
      <c r="I1317" s="17">
        <f t="shared" si="69"/>
        <v>80.639999999999418</v>
      </c>
      <c r="J1317">
        <v>27</v>
      </c>
      <c r="K1317" s="51"/>
    </row>
    <row r="1318" spans="1:11" x14ac:dyDescent="0.45">
      <c r="A1318" s="2">
        <v>45384</v>
      </c>
      <c r="B1318" t="s">
        <v>47</v>
      </c>
      <c r="C1318" t="s">
        <v>17</v>
      </c>
      <c r="D1318">
        <v>4</v>
      </c>
      <c r="E1318" s="17">
        <f>VLOOKUP(C1318,'SKU Price List'!$A$2:$E$27,5,FALSE)</f>
        <v>1236.48</v>
      </c>
      <c r="F1318" s="17">
        <f t="shared" si="70"/>
        <v>4945.92</v>
      </c>
      <c r="G1318">
        <f>VLOOKUP(C1318,'SKU Price List'!$H$2:$L$27,3,0)</f>
        <v>1216</v>
      </c>
      <c r="H1318">
        <f t="shared" si="68"/>
        <v>4864</v>
      </c>
      <c r="I1318" s="17">
        <f t="shared" si="69"/>
        <v>81.920000000000073</v>
      </c>
      <c r="J1318">
        <v>27</v>
      </c>
      <c r="K1318" s="51"/>
    </row>
    <row r="1319" spans="1:11" x14ac:dyDescent="0.45">
      <c r="A1319" s="2">
        <v>45384</v>
      </c>
      <c r="B1319" t="s">
        <v>47</v>
      </c>
      <c r="C1319" t="s">
        <v>9</v>
      </c>
      <c r="D1319">
        <v>5</v>
      </c>
      <c r="E1319" s="17">
        <f>VLOOKUP(C1319,'SKU Price List'!$A$2:$E$27,5,FALSE)</f>
        <v>756</v>
      </c>
      <c r="F1319" s="17">
        <f t="shared" si="70"/>
        <v>3780</v>
      </c>
      <c r="G1319">
        <f>VLOOKUP(C1319,'SKU Price List'!$H$2:$L$27,3,0)</f>
        <v>741.59999999999991</v>
      </c>
      <c r="H1319">
        <f t="shared" si="68"/>
        <v>3707.9999999999995</v>
      </c>
      <c r="I1319" s="17">
        <f t="shared" si="69"/>
        <v>72.000000000000455</v>
      </c>
      <c r="J1319">
        <v>27</v>
      </c>
      <c r="K1319" s="51"/>
    </row>
    <row r="1320" spans="1:11" x14ac:dyDescent="0.45">
      <c r="A1320" s="2">
        <v>45384</v>
      </c>
      <c r="B1320" t="s">
        <v>47</v>
      </c>
      <c r="C1320" t="s">
        <v>8</v>
      </c>
      <c r="D1320">
        <v>5</v>
      </c>
      <c r="E1320" s="17">
        <f>VLOOKUP(C1320,'SKU Price List'!$A$2:$E$27,5,FALSE)</f>
        <v>567</v>
      </c>
      <c r="F1320" s="17">
        <f t="shared" si="70"/>
        <v>2835</v>
      </c>
      <c r="G1320">
        <f>VLOOKUP(C1320,'SKU Price List'!$H$2:$L$27,3,0)</f>
        <v>556.19999999999993</v>
      </c>
      <c r="H1320">
        <f t="shared" si="68"/>
        <v>2780.9999999999995</v>
      </c>
      <c r="I1320" s="17">
        <f t="shared" si="69"/>
        <v>54.000000000000455</v>
      </c>
      <c r="J1320">
        <v>27</v>
      </c>
      <c r="K1320" s="51"/>
    </row>
    <row r="1321" spans="1:11" x14ac:dyDescent="0.45">
      <c r="A1321" s="2">
        <v>45384</v>
      </c>
      <c r="B1321" t="s">
        <v>47</v>
      </c>
      <c r="C1321" t="s">
        <v>12</v>
      </c>
      <c r="D1321">
        <v>6</v>
      </c>
      <c r="E1321" s="17">
        <f>VLOOKUP(C1321,'SKU Price List'!$A$2:$E$27,5,FALSE)</f>
        <v>1008</v>
      </c>
      <c r="F1321" s="17">
        <f t="shared" si="70"/>
        <v>6048</v>
      </c>
      <c r="G1321">
        <f>VLOOKUP(C1321,'SKU Price List'!$H$2:$L$27,3,0)</f>
        <v>988.8</v>
      </c>
      <c r="H1321">
        <f t="shared" si="68"/>
        <v>5932.7999999999993</v>
      </c>
      <c r="I1321" s="17">
        <f t="shared" si="69"/>
        <v>115.20000000000073</v>
      </c>
      <c r="J1321">
        <v>27</v>
      </c>
      <c r="K1321" s="51"/>
    </row>
    <row r="1322" spans="1:11" x14ac:dyDescent="0.45">
      <c r="A1322" s="2">
        <v>45384</v>
      </c>
      <c r="B1322" t="s">
        <v>47</v>
      </c>
      <c r="C1322" t="s">
        <v>24</v>
      </c>
      <c r="D1322">
        <v>10</v>
      </c>
      <c r="E1322" s="17">
        <f>VLOOKUP(C1322,'SKU Price List'!$A$2:$E$27,5,FALSE)</f>
        <v>614.87999999999988</v>
      </c>
      <c r="F1322" s="17">
        <f t="shared" si="70"/>
        <v>6148.7999999999993</v>
      </c>
      <c r="G1322">
        <f>VLOOKUP(C1322,'SKU Price List'!$H$2:$L$27,3,0)</f>
        <v>602.40000000000009</v>
      </c>
      <c r="H1322">
        <f t="shared" si="68"/>
        <v>6024.0000000000009</v>
      </c>
      <c r="I1322" s="17">
        <f t="shared" si="69"/>
        <v>124.79999999999836</v>
      </c>
      <c r="J1322">
        <v>27</v>
      </c>
      <c r="K1322" s="51"/>
    </row>
    <row r="1323" spans="1:11" x14ac:dyDescent="0.45">
      <c r="A1323" s="2">
        <v>45384</v>
      </c>
      <c r="B1323" t="s">
        <v>47</v>
      </c>
      <c r="C1323" t="s">
        <v>23</v>
      </c>
      <c r="D1323">
        <v>5</v>
      </c>
      <c r="E1323" s="17">
        <f>VLOOKUP(C1323,'SKU Price List'!$A$2:$E$27,5,FALSE)</f>
        <v>461.15999999999997</v>
      </c>
      <c r="F1323" s="17">
        <f t="shared" si="70"/>
        <v>2305.7999999999997</v>
      </c>
      <c r="G1323">
        <f>VLOOKUP(C1323,'SKU Price List'!$H$2:$L$27,3,0)</f>
        <v>451.8</v>
      </c>
      <c r="H1323">
        <f t="shared" si="68"/>
        <v>2259</v>
      </c>
      <c r="I1323" s="17">
        <f t="shared" si="69"/>
        <v>46.799999999999727</v>
      </c>
      <c r="J1323">
        <v>27</v>
      </c>
      <c r="K1323" s="51"/>
    </row>
    <row r="1324" spans="1:11" x14ac:dyDescent="0.45">
      <c r="A1324" s="2">
        <v>45384</v>
      </c>
      <c r="B1324" t="s">
        <v>47</v>
      </c>
      <c r="C1324" t="s">
        <v>4</v>
      </c>
      <c r="D1324">
        <v>3</v>
      </c>
      <c r="E1324" s="17">
        <f>VLOOKUP(C1324,'SKU Price List'!$A$2:$E$27,5,FALSE)</f>
        <v>415.79999999999995</v>
      </c>
      <c r="F1324" s="17">
        <f t="shared" si="70"/>
        <v>1247.3999999999999</v>
      </c>
      <c r="G1324">
        <f>VLOOKUP(C1324,'SKU Price List'!$H$2:$L$27,3,0)</f>
        <v>408</v>
      </c>
      <c r="H1324">
        <f t="shared" si="68"/>
        <v>1224</v>
      </c>
      <c r="I1324" s="17">
        <f t="shared" si="69"/>
        <v>23.399999999999864</v>
      </c>
      <c r="J1324">
        <v>27</v>
      </c>
      <c r="K1324" s="51"/>
    </row>
    <row r="1325" spans="1:11" x14ac:dyDescent="0.45">
      <c r="A1325" s="2">
        <v>45384</v>
      </c>
      <c r="B1325" t="s">
        <v>47</v>
      </c>
      <c r="C1325" t="s">
        <v>6</v>
      </c>
      <c r="D1325">
        <v>5</v>
      </c>
      <c r="E1325" s="17">
        <f>VLOOKUP(C1325,'SKU Price List'!$A$2:$E$27,5,FALSE)</f>
        <v>485.09999999999997</v>
      </c>
      <c r="F1325" s="17">
        <f t="shared" si="70"/>
        <v>2425.5</v>
      </c>
      <c r="G1325">
        <f>VLOOKUP(C1325,'SKU Price List'!$H$2:$L$27,3,0)</f>
        <v>476</v>
      </c>
      <c r="H1325">
        <f t="shared" si="68"/>
        <v>2380</v>
      </c>
      <c r="I1325" s="17">
        <f t="shared" si="69"/>
        <v>45.5</v>
      </c>
      <c r="J1325">
        <v>27</v>
      </c>
      <c r="K1325" s="51"/>
    </row>
    <row r="1326" spans="1:11" x14ac:dyDescent="0.45">
      <c r="A1326" s="2">
        <v>45384</v>
      </c>
      <c r="B1326" t="s">
        <v>47</v>
      </c>
      <c r="C1326" t="s">
        <v>7</v>
      </c>
      <c r="D1326">
        <v>4</v>
      </c>
      <c r="E1326" s="17">
        <f>VLOOKUP(C1326,'SKU Price List'!$A$2:$E$27,5,FALSE)</f>
        <v>554.4</v>
      </c>
      <c r="F1326" s="17">
        <f t="shared" si="70"/>
        <v>2217.6</v>
      </c>
      <c r="G1326">
        <f>VLOOKUP(C1326,'SKU Price List'!$H$2:$L$27,3,0)</f>
        <v>544</v>
      </c>
      <c r="H1326">
        <f t="shared" si="68"/>
        <v>2176</v>
      </c>
      <c r="I1326" s="17">
        <f t="shared" si="69"/>
        <v>41.599999999999909</v>
      </c>
      <c r="J1326">
        <v>27</v>
      </c>
      <c r="K1326" s="51"/>
    </row>
    <row r="1327" spans="1:11" x14ac:dyDescent="0.45">
      <c r="A1327" s="2">
        <v>45384</v>
      </c>
      <c r="B1327" t="s">
        <v>55</v>
      </c>
      <c r="C1327" t="s">
        <v>18</v>
      </c>
      <c r="D1327">
        <v>20</v>
      </c>
      <c r="E1327" s="17">
        <f>VLOOKUP(C1327,'SKU Price List'!$A$2:$E$27,5,FALSE)</f>
        <v>1478.4</v>
      </c>
      <c r="F1327" s="17">
        <f t="shared" si="70"/>
        <v>29568</v>
      </c>
      <c r="G1327">
        <f>VLOOKUP(C1327,'SKU Price List'!$H$2:$L$27,3,0)</f>
        <v>1449.6</v>
      </c>
      <c r="H1327">
        <f t="shared" si="68"/>
        <v>28992</v>
      </c>
      <c r="I1327" s="17">
        <f t="shared" si="69"/>
        <v>576</v>
      </c>
      <c r="J1327">
        <v>27</v>
      </c>
      <c r="K1327" s="51"/>
    </row>
    <row r="1328" spans="1:11" x14ac:dyDescent="0.45">
      <c r="A1328" s="2">
        <v>45384</v>
      </c>
      <c r="B1328" t="s">
        <v>55</v>
      </c>
      <c r="C1328" t="s">
        <v>20</v>
      </c>
      <c r="D1328">
        <v>50</v>
      </c>
      <c r="E1328" s="17">
        <f>VLOOKUP(C1328,'SKU Price List'!$A$2:$E$27,5,FALSE)</f>
        <v>1108.8000000000002</v>
      </c>
      <c r="F1328" s="17">
        <f t="shared" si="70"/>
        <v>55440.000000000007</v>
      </c>
      <c r="G1328">
        <f>VLOOKUP(C1328,'SKU Price List'!$H$2:$L$27,3,0)</f>
        <v>1087.1999999999998</v>
      </c>
      <c r="H1328">
        <f t="shared" si="68"/>
        <v>54359.999999999993</v>
      </c>
      <c r="I1328" s="17">
        <f t="shared" si="69"/>
        <v>1080.0000000000146</v>
      </c>
      <c r="J1328">
        <v>27</v>
      </c>
      <c r="K1328" s="51"/>
    </row>
    <row r="1329" spans="1:11" x14ac:dyDescent="0.45">
      <c r="A1329" s="2">
        <v>45384</v>
      </c>
      <c r="B1329" t="s">
        <v>55</v>
      </c>
      <c r="C1329" t="s">
        <v>9</v>
      </c>
      <c r="D1329">
        <v>30</v>
      </c>
      <c r="E1329" s="17">
        <f>VLOOKUP(C1329,'SKU Price List'!$A$2:$E$27,5,FALSE)</f>
        <v>756</v>
      </c>
      <c r="F1329" s="17">
        <f t="shared" si="70"/>
        <v>22680</v>
      </c>
      <c r="G1329">
        <f>VLOOKUP(C1329,'SKU Price List'!$H$2:$L$27,3,0)</f>
        <v>741.59999999999991</v>
      </c>
      <c r="H1329">
        <f t="shared" si="68"/>
        <v>22247.999999999996</v>
      </c>
      <c r="I1329" s="17">
        <f t="shared" si="69"/>
        <v>432.00000000000364</v>
      </c>
      <c r="J1329">
        <v>27</v>
      </c>
      <c r="K1329" s="51"/>
    </row>
    <row r="1330" spans="1:11" x14ac:dyDescent="0.45">
      <c r="A1330" s="2">
        <v>45384</v>
      </c>
      <c r="B1330" t="s">
        <v>55</v>
      </c>
      <c r="C1330" t="s">
        <v>8</v>
      </c>
      <c r="D1330">
        <v>20</v>
      </c>
      <c r="E1330" s="17">
        <f>VLOOKUP(C1330,'SKU Price List'!$A$2:$E$27,5,FALSE)</f>
        <v>567</v>
      </c>
      <c r="F1330" s="17">
        <f t="shared" si="70"/>
        <v>11340</v>
      </c>
      <c r="G1330">
        <f>VLOOKUP(C1330,'SKU Price List'!$H$2:$L$27,3,0)</f>
        <v>556.19999999999993</v>
      </c>
      <c r="H1330">
        <f t="shared" si="68"/>
        <v>11123.999999999998</v>
      </c>
      <c r="I1330" s="17">
        <f t="shared" si="69"/>
        <v>216.00000000000182</v>
      </c>
      <c r="J1330">
        <v>27</v>
      </c>
      <c r="K1330" s="51"/>
    </row>
    <row r="1331" spans="1:11" x14ac:dyDescent="0.45">
      <c r="A1331" s="2">
        <v>45384</v>
      </c>
      <c r="B1331" t="s">
        <v>55</v>
      </c>
      <c r="C1331" t="s">
        <v>10</v>
      </c>
      <c r="D1331">
        <v>10</v>
      </c>
      <c r="E1331" s="17">
        <f>VLOOKUP(C1331,'SKU Price List'!$A$2:$E$27,5,FALSE)</f>
        <v>661.5</v>
      </c>
      <c r="F1331" s="17">
        <f t="shared" si="70"/>
        <v>6615</v>
      </c>
      <c r="G1331">
        <f>VLOOKUP(C1331,'SKU Price List'!$H$2:$L$27,3,0)</f>
        <v>648.9</v>
      </c>
      <c r="H1331">
        <f t="shared" si="68"/>
        <v>6489</v>
      </c>
      <c r="I1331" s="17">
        <f t="shared" si="69"/>
        <v>126</v>
      </c>
      <c r="J1331">
        <v>27</v>
      </c>
      <c r="K1331" s="51"/>
    </row>
    <row r="1332" spans="1:11" x14ac:dyDescent="0.45">
      <c r="A1332" s="2">
        <v>45384</v>
      </c>
      <c r="B1332" t="s">
        <v>55</v>
      </c>
      <c r="C1332" t="s">
        <v>23</v>
      </c>
      <c r="D1332">
        <v>40</v>
      </c>
      <c r="E1332" s="17">
        <f>VLOOKUP(C1332,'SKU Price List'!$A$2:$E$27,5,FALSE)</f>
        <v>461.15999999999997</v>
      </c>
      <c r="F1332" s="17">
        <f t="shared" si="70"/>
        <v>18446.399999999998</v>
      </c>
      <c r="G1332">
        <f>VLOOKUP(C1332,'SKU Price List'!$H$2:$L$27,3,0)</f>
        <v>451.8</v>
      </c>
      <c r="H1332">
        <f t="shared" si="68"/>
        <v>18072</v>
      </c>
      <c r="I1332" s="17">
        <f t="shared" si="69"/>
        <v>374.39999999999782</v>
      </c>
      <c r="J1332">
        <v>27</v>
      </c>
      <c r="K1332" s="51"/>
    </row>
    <row r="1333" spans="1:11" x14ac:dyDescent="0.45">
      <c r="A1333" s="2">
        <v>45384</v>
      </c>
      <c r="B1333" t="s">
        <v>55</v>
      </c>
      <c r="C1333" t="s">
        <v>25</v>
      </c>
      <c r="D1333">
        <v>10</v>
      </c>
      <c r="E1333" s="17">
        <f>VLOOKUP(C1333,'SKU Price List'!$A$2:$E$27,5,FALSE)</f>
        <v>538.02</v>
      </c>
      <c r="F1333" s="17">
        <f t="shared" si="70"/>
        <v>5380.2</v>
      </c>
      <c r="G1333">
        <f>VLOOKUP(C1333,'SKU Price List'!$H$2:$L$27,3,0)</f>
        <v>527.1</v>
      </c>
      <c r="H1333">
        <f t="shared" si="68"/>
        <v>5271</v>
      </c>
      <c r="I1333" s="17">
        <f t="shared" si="69"/>
        <v>109.19999999999982</v>
      </c>
      <c r="J1333">
        <v>27</v>
      </c>
      <c r="K1333" s="51"/>
    </row>
    <row r="1334" spans="1:11" x14ac:dyDescent="0.45">
      <c r="A1334" s="2">
        <v>45385</v>
      </c>
      <c r="B1334" t="s">
        <v>60</v>
      </c>
      <c r="C1334" t="s">
        <v>18</v>
      </c>
      <c r="D1334">
        <v>10</v>
      </c>
      <c r="E1334" s="17">
        <f>VLOOKUP(C1334,'SKU Price List'!$A$2:$E$27,5,FALSE)</f>
        <v>1478.4</v>
      </c>
      <c r="F1334" s="17">
        <f t="shared" si="70"/>
        <v>14784</v>
      </c>
      <c r="G1334">
        <f>VLOOKUP(C1334,'SKU Price List'!$H$2:$L$27,3,0)</f>
        <v>1449.6</v>
      </c>
      <c r="H1334">
        <f t="shared" si="68"/>
        <v>14496</v>
      </c>
      <c r="I1334" s="17">
        <f t="shared" si="69"/>
        <v>288</v>
      </c>
      <c r="J1334">
        <v>27</v>
      </c>
      <c r="K1334" s="51"/>
    </row>
    <row r="1335" spans="1:11" x14ac:dyDescent="0.45">
      <c r="A1335" s="2">
        <v>45385</v>
      </c>
      <c r="B1335" t="s">
        <v>60</v>
      </c>
      <c r="C1335" t="s">
        <v>17</v>
      </c>
      <c r="D1335">
        <v>10</v>
      </c>
      <c r="E1335" s="17">
        <f>VLOOKUP(C1335,'SKU Price List'!$A$2:$E$27,5,FALSE)</f>
        <v>1236.48</v>
      </c>
      <c r="F1335" s="17">
        <f t="shared" si="70"/>
        <v>12364.8</v>
      </c>
      <c r="G1335">
        <f>VLOOKUP(C1335,'SKU Price List'!$H$2:$L$27,3,0)</f>
        <v>1216</v>
      </c>
      <c r="H1335">
        <f t="shared" si="68"/>
        <v>12160</v>
      </c>
      <c r="I1335" s="17">
        <f t="shared" si="69"/>
        <v>204.79999999999927</v>
      </c>
      <c r="J1335">
        <v>27</v>
      </c>
      <c r="K1335" s="51"/>
    </row>
    <row r="1336" spans="1:11" x14ac:dyDescent="0.45">
      <c r="A1336" s="2">
        <v>45385</v>
      </c>
      <c r="B1336" t="s">
        <v>60</v>
      </c>
      <c r="C1336" t="s">
        <v>14</v>
      </c>
      <c r="D1336">
        <v>10</v>
      </c>
      <c r="E1336" s="17">
        <f>VLOOKUP(C1336,'SKU Price List'!$A$2:$E$27,5,FALSE)</f>
        <v>927.36</v>
      </c>
      <c r="F1336" s="17">
        <f t="shared" si="70"/>
        <v>9273.6</v>
      </c>
      <c r="G1336">
        <f>VLOOKUP(C1336,'SKU Price List'!$H$2:$L$27,3,0)</f>
        <v>912</v>
      </c>
      <c r="H1336">
        <f t="shared" si="68"/>
        <v>9120</v>
      </c>
      <c r="I1336" s="17">
        <f t="shared" si="69"/>
        <v>153.60000000000036</v>
      </c>
      <c r="J1336">
        <v>27</v>
      </c>
      <c r="K1336" s="51"/>
    </row>
    <row r="1337" spans="1:11" x14ac:dyDescent="0.45">
      <c r="A1337" s="2">
        <v>45385</v>
      </c>
      <c r="B1337" t="s">
        <v>60</v>
      </c>
      <c r="C1337" t="s">
        <v>13</v>
      </c>
      <c r="D1337">
        <v>10</v>
      </c>
      <c r="E1337" s="17">
        <f>VLOOKUP(C1337,'SKU Price List'!$A$2:$E$27,5,FALSE)</f>
        <v>695.52</v>
      </c>
      <c r="F1337" s="17">
        <f t="shared" si="70"/>
        <v>6955.2</v>
      </c>
      <c r="G1337">
        <f>VLOOKUP(C1337,'SKU Price List'!$H$2:$L$27,3,0)</f>
        <v>684</v>
      </c>
      <c r="H1337">
        <f t="shared" si="68"/>
        <v>6840</v>
      </c>
      <c r="I1337" s="17">
        <f t="shared" si="69"/>
        <v>115.19999999999982</v>
      </c>
      <c r="J1337">
        <v>27</v>
      </c>
      <c r="K1337" s="51"/>
    </row>
    <row r="1338" spans="1:11" x14ac:dyDescent="0.45">
      <c r="A1338" s="2">
        <v>45385</v>
      </c>
      <c r="B1338" t="s">
        <v>60</v>
      </c>
      <c r="C1338" t="s">
        <v>12</v>
      </c>
      <c r="D1338">
        <v>6</v>
      </c>
      <c r="E1338" s="17">
        <f>VLOOKUP(C1338,'SKU Price List'!$A$2:$E$27,5,FALSE)</f>
        <v>1008</v>
      </c>
      <c r="F1338" s="17">
        <f t="shared" si="70"/>
        <v>6048</v>
      </c>
      <c r="G1338">
        <f>VLOOKUP(C1338,'SKU Price List'!$H$2:$L$27,3,0)</f>
        <v>988.8</v>
      </c>
      <c r="H1338">
        <f t="shared" si="68"/>
        <v>5932.7999999999993</v>
      </c>
      <c r="I1338" s="17">
        <f t="shared" si="69"/>
        <v>115.20000000000073</v>
      </c>
      <c r="J1338">
        <v>27</v>
      </c>
      <c r="K1338" s="51"/>
    </row>
    <row r="1339" spans="1:11" x14ac:dyDescent="0.45">
      <c r="A1339" s="2">
        <v>45385</v>
      </c>
      <c r="B1339" t="s">
        <v>60</v>
      </c>
      <c r="C1339" t="s">
        <v>9</v>
      </c>
      <c r="D1339">
        <v>3</v>
      </c>
      <c r="E1339" s="17">
        <f>VLOOKUP(C1339,'SKU Price List'!$A$2:$E$27,5,FALSE)</f>
        <v>756</v>
      </c>
      <c r="F1339" s="17">
        <f t="shared" si="70"/>
        <v>2268</v>
      </c>
      <c r="G1339">
        <f>VLOOKUP(C1339,'SKU Price List'!$H$2:$L$27,3,0)</f>
        <v>741.59999999999991</v>
      </c>
      <c r="H1339">
        <f t="shared" si="68"/>
        <v>2224.7999999999997</v>
      </c>
      <c r="I1339" s="17">
        <f t="shared" si="69"/>
        <v>43.200000000000273</v>
      </c>
      <c r="J1339">
        <v>27</v>
      </c>
      <c r="K1339" s="51"/>
    </row>
    <row r="1340" spans="1:11" x14ac:dyDescent="0.45">
      <c r="A1340" s="2">
        <v>45385</v>
      </c>
      <c r="B1340" t="s">
        <v>60</v>
      </c>
      <c r="C1340" t="s">
        <v>27</v>
      </c>
      <c r="D1340">
        <v>3</v>
      </c>
      <c r="E1340" s="17">
        <f>VLOOKUP(C1340,'SKU Price List'!$A$2:$E$27,5,FALSE)</f>
        <v>819.83999999999992</v>
      </c>
      <c r="F1340" s="17">
        <f t="shared" si="70"/>
        <v>2459.5199999999995</v>
      </c>
      <c r="G1340">
        <f>VLOOKUP(C1340,'SKU Price List'!$H$2:$L$27,3,0)</f>
        <v>803.2</v>
      </c>
      <c r="H1340">
        <f t="shared" si="68"/>
        <v>2409.6000000000004</v>
      </c>
      <c r="I1340" s="17">
        <f t="shared" si="69"/>
        <v>49.919999999999163</v>
      </c>
      <c r="J1340">
        <v>27</v>
      </c>
      <c r="K1340" s="51"/>
    </row>
    <row r="1341" spans="1:11" x14ac:dyDescent="0.45">
      <c r="A1341" s="2">
        <v>45385</v>
      </c>
      <c r="B1341" t="s">
        <v>60</v>
      </c>
      <c r="C1341" t="s">
        <v>23</v>
      </c>
      <c r="D1341">
        <v>3</v>
      </c>
      <c r="E1341" s="17">
        <f>VLOOKUP(C1341,'SKU Price List'!$A$2:$E$27,5,FALSE)</f>
        <v>461.15999999999997</v>
      </c>
      <c r="F1341" s="17">
        <f t="shared" si="70"/>
        <v>1383.48</v>
      </c>
      <c r="G1341">
        <f>VLOOKUP(C1341,'SKU Price List'!$H$2:$L$27,3,0)</f>
        <v>451.8</v>
      </c>
      <c r="H1341">
        <f t="shared" si="68"/>
        <v>1355.4</v>
      </c>
      <c r="I1341" s="17">
        <f t="shared" si="69"/>
        <v>28.079999999999927</v>
      </c>
      <c r="J1341">
        <v>27</v>
      </c>
      <c r="K1341" s="51"/>
    </row>
    <row r="1342" spans="1:11" x14ac:dyDescent="0.45">
      <c r="A1342" s="2">
        <v>45385</v>
      </c>
      <c r="B1342" t="s">
        <v>60</v>
      </c>
      <c r="C1342" t="s">
        <v>7</v>
      </c>
      <c r="D1342">
        <v>10</v>
      </c>
      <c r="E1342" s="17">
        <f>VLOOKUP(C1342,'SKU Price List'!$A$2:$E$27,5,FALSE)</f>
        <v>554.4</v>
      </c>
      <c r="F1342" s="17">
        <f t="shared" si="70"/>
        <v>5544</v>
      </c>
      <c r="G1342">
        <f>VLOOKUP(C1342,'SKU Price List'!$H$2:$L$27,3,0)</f>
        <v>544</v>
      </c>
      <c r="H1342">
        <f t="shared" si="68"/>
        <v>5440</v>
      </c>
      <c r="I1342" s="17">
        <f t="shared" si="69"/>
        <v>104</v>
      </c>
      <c r="J1342">
        <v>27</v>
      </c>
      <c r="K1342" s="51"/>
    </row>
    <row r="1343" spans="1:11" x14ac:dyDescent="0.45">
      <c r="A1343" s="2">
        <v>45385</v>
      </c>
      <c r="B1343" t="s">
        <v>60</v>
      </c>
      <c r="C1343" t="s">
        <v>27</v>
      </c>
      <c r="D1343">
        <v>1</v>
      </c>
      <c r="E1343" s="17">
        <f>VLOOKUP(C1343,'SKU Price List'!$A$2:$E$27,5,FALSE)</f>
        <v>819.83999999999992</v>
      </c>
      <c r="F1343" s="17">
        <f t="shared" si="70"/>
        <v>819.83999999999992</v>
      </c>
      <c r="G1343">
        <f>VLOOKUP(C1343,'SKU Price List'!$H$2:$L$27,3,0)</f>
        <v>803.2</v>
      </c>
      <c r="H1343">
        <f t="shared" si="68"/>
        <v>803.2</v>
      </c>
      <c r="I1343" s="17">
        <f t="shared" si="69"/>
        <v>16.639999999999873</v>
      </c>
      <c r="J1343">
        <v>27</v>
      </c>
      <c r="K1343" s="51"/>
    </row>
    <row r="1344" spans="1:11" x14ac:dyDescent="0.45">
      <c r="A1344" s="2">
        <v>45385</v>
      </c>
      <c r="B1344" t="s">
        <v>47</v>
      </c>
      <c r="C1344" t="s">
        <v>7</v>
      </c>
      <c r="D1344">
        <v>18</v>
      </c>
      <c r="E1344" s="17">
        <f>VLOOKUP(C1344,'SKU Price List'!$A$2:$E$27,5,FALSE)</f>
        <v>554.4</v>
      </c>
      <c r="F1344" s="17">
        <f t="shared" si="70"/>
        <v>9979.1999999999989</v>
      </c>
      <c r="G1344">
        <f>VLOOKUP(C1344,'SKU Price List'!$H$2:$L$27,3,0)</f>
        <v>544</v>
      </c>
      <c r="H1344">
        <f t="shared" si="68"/>
        <v>9792</v>
      </c>
      <c r="I1344" s="17">
        <f t="shared" si="69"/>
        <v>187.19999999999891</v>
      </c>
      <c r="J1344">
        <v>27</v>
      </c>
      <c r="K1344" s="51"/>
    </row>
    <row r="1345" spans="1:11" x14ac:dyDescent="0.45">
      <c r="A1345" s="2">
        <v>45385</v>
      </c>
      <c r="B1345" t="s">
        <v>47</v>
      </c>
      <c r="C1345" t="s">
        <v>6</v>
      </c>
      <c r="D1345">
        <v>4</v>
      </c>
      <c r="E1345" s="17">
        <f>VLOOKUP(C1345,'SKU Price List'!$A$2:$E$27,5,FALSE)</f>
        <v>485.09999999999997</v>
      </c>
      <c r="F1345" s="17">
        <f t="shared" si="70"/>
        <v>1940.3999999999999</v>
      </c>
      <c r="G1345">
        <f>VLOOKUP(C1345,'SKU Price List'!$H$2:$L$27,3,0)</f>
        <v>476</v>
      </c>
      <c r="H1345">
        <f t="shared" si="68"/>
        <v>1904</v>
      </c>
      <c r="I1345" s="17">
        <f t="shared" si="69"/>
        <v>36.399999999999864</v>
      </c>
      <c r="J1345">
        <v>27</v>
      </c>
      <c r="K1345" s="51"/>
    </row>
    <row r="1346" spans="1:11" x14ac:dyDescent="0.45">
      <c r="A1346" s="2">
        <v>45385</v>
      </c>
      <c r="B1346" t="s">
        <v>47</v>
      </c>
      <c r="C1346" t="s">
        <v>5</v>
      </c>
      <c r="D1346">
        <v>4</v>
      </c>
      <c r="E1346" s="17">
        <f>VLOOKUP(C1346,'SKU Price List'!$A$2:$E$27,5,FALSE)</f>
        <v>363.82499999999999</v>
      </c>
      <c r="F1346" s="17">
        <f t="shared" si="70"/>
        <v>1455.3</v>
      </c>
      <c r="G1346">
        <f>VLOOKUP(C1346,'SKU Price List'!$H$2:$L$27,3,0)</f>
        <v>357</v>
      </c>
      <c r="H1346">
        <f t="shared" ref="H1346:H1409" si="71">G1346*D1346</f>
        <v>1428</v>
      </c>
      <c r="I1346" s="17">
        <f t="shared" ref="I1346:I1409" si="72">F1346-H1346</f>
        <v>27.299999999999955</v>
      </c>
      <c r="J1346">
        <v>27</v>
      </c>
      <c r="K1346" s="51"/>
    </row>
    <row r="1347" spans="1:11" x14ac:dyDescent="0.45">
      <c r="A1347" s="2">
        <v>45385</v>
      </c>
      <c r="B1347" t="s">
        <v>37</v>
      </c>
      <c r="C1347" t="s">
        <v>17</v>
      </c>
      <c r="D1347">
        <v>16</v>
      </c>
      <c r="E1347" s="17">
        <f>VLOOKUP(C1347,'SKU Price List'!$A$2:$E$27,5,FALSE)</f>
        <v>1236.48</v>
      </c>
      <c r="F1347" s="17">
        <f t="shared" si="70"/>
        <v>19783.68</v>
      </c>
      <c r="G1347">
        <f>VLOOKUP(C1347,'SKU Price List'!$H$2:$L$27,3,0)</f>
        <v>1216</v>
      </c>
      <c r="H1347">
        <f t="shared" si="71"/>
        <v>19456</v>
      </c>
      <c r="I1347" s="17">
        <f t="shared" si="72"/>
        <v>327.68000000000029</v>
      </c>
      <c r="J1347">
        <v>27</v>
      </c>
      <c r="K1347" s="51"/>
    </row>
    <row r="1348" spans="1:11" x14ac:dyDescent="0.45">
      <c r="A1348" s="2">
        <v>45385</v>
      </c>
      <c r="B1348" t="s">
        <v>37</v>
      </c>
      <c r="C1348" t="s">
        <v>14</v>
      </c>
      <c r="D1348">
        <v>34</v>
      </c>
      <c r="E1348" s="17">
        <f>VLOOKUP(C1348,'SKU Price List'!$A$2:$E$27,5,FALSE)</f>
        <v>927.36</v>
      </c>
      <c r="F1348" s="17">
        <f t="shared" si="70"/>
        <v>31530.240000000002</v>
      </c>
      <c r="G1348">
        <f>VLOOKUP(C1348,'SKU Price List'!$H$2:$L$27,3,0)</f>
        <v>912</v>
      </c>
      <c r="H1348">
        <f t="shared" si="71"/>
        <v>31008</v>
      </c>
      <c r="I1348" s="17">
        <f t="shared" si="72"/>
        <v>522.2400000000016</v>
      </c>
      <c r="J1348">
        <v>27</v>
      </c>
      <c r="K1348" s="51"/>
    </row>
    <row r="1349" spans="1:11" x14ac:dyDescent="0.45">
      <c r="A1349" s="2">
        <v>45385</v>
      </c>
      <c r="B1349" t="s">
        <v>34</v>
      </c>
      <c r="C1349" t="s">
        <v>13</v>
      </c>
      <c r="D1349">
        <v>1</v>
      </c>
      <c r="E1349" s="17">
        <f>VLOOKUP(C1349,'SKU Price List'!$A$2:$E$27,5,FALSE)</f>
        <v>695.52</v>
      </c>
      <c r="F1349" s="17">
        <f t="shared" si="70"/>
        <v>695.52</v>
      </c>
      <c r="G1349">
        <f>VLOOKUP(C1349,'SKU Price List'!$H$2:$L$27,3,0)</f>
        <v>684</v>
      </c>
      <c r="H1349">
        <f t="shared" si="71"/>
        <v>684</v>
      </c>
      <c r="I1349" s="17">
        <f t="shared" si="72"/>
        <v>11.519999999999982</v>
      </c>
      <c r="J1349">
        <v>27</v>
      </c>
      <c r="K1349" s="51"/>
    </row>
    <row r="1350" spans="1:11" x14ac:dyDescent="0.45">
      <c r="A1350" s="2">
        <v>45385</v>
      </c>
      <c r="B1350" t="s">
        <v>34</v>
      </c>
      <c r="C1350" t="s">
        <v>23</v>
      </c>
      <c r="D1350">
        <v>1</v>
      </c>
      <c r="E1350" s="17">
        <f>VLOOKUP(C1350,'SKU Price List'!$A$2:$E$27,5,FALSE)</f>
        <v>461.15999999999997</v>
      </c>
      <c r="F1350" s="17">
        <f t="shared" si="70"/>
        <v>461.15999999999997</v>
      </c>
      <c r="G1350">
        <f>VLOOKUP(C1350,'SKU Price List'!$H$2:$L$27,3,0)</f>
        <v>451.8</v>
      </c>
      <c r="H1350">
        <f t="shared" si="71"/>
        <v>451.8</v>
      </c>
      <c r="I1350" s="17">
        <f t="shared" si="72"/>
        <v>9.3599999999999568</v>
      </c>
      <c r="J1350">
        <v>27</v>
      </c>
      <c r="K1350" s="51"/>
    </row>
    <row r="1351" spans="1:11" x14ac:dyDescent="0.45">
      <c r="A1351" s="2">
        <v>45385</v>
      </c>
      <c r="B1351" t="s">
        <v>33</v>
      </c>
      <c r="C1351" t="s">
        <v>14</v>
      </c>
      <c r="D1351">
        <v>12</v>
      </c>
      <c r="E1351" s="17">
        <f>VLOOKUP(C1351,'SKU Price List'!$A$2:$E$27,5,FALSE)</f>
        <v>927.36</v>
      </c>
      <c r="F1351" s="17">
        <f t="shared" si="70"/>
        <v>11128.32</v>
      </c>
      <c r="G1351">
        <f>VLOOKUP(C1351,'SKU Price List'!$H$2:$L$27,3,0)</f>
        <v>912</v>
      </c>
      <c r="H1351">
        <f t="shared" si="71"/>
        <v>10944</v>
      </c>
      <c r="I1351" s="17">
        <f t="shared" si="72"/>
        <v>184.31999999999971</v>
      </c>
      <c r="J1351">
        <v>27</v>
      </c>
      <c r="K1351" s="51"/>
    </row>
    <row r="1352" spans="1:11" x14ac:dyDescent="0.45">
      <c r="A1352" s="2">
        <v>45385</v>
      </c>
      <c r="B1352" t="s">
        <v>33</v>
      </c>
      <c r="C1352" t="s">
        <v>27</v>
      </c>
      <c r="D1352">
        <v>12</v>
      </c>
      <c r="E1352" s="17">
        <f>VLOOKUP(C1352,'SKU Price List'!$A$2:$E$27,5,FALSE)</f>
        <v>819.83999999999992</v>
      </c>
      <c r="F1352" s="17">
        <f t="shared" si="70"/>
        <v>9838.0799999999981</v>
      </c>
      <c r="G1352">
        <f>VLOOKUP(C1352,'SKU Price List'!$H$2:$L$27,3,0)</f>
        <v>803.2</v>
      </c>
      <c r="H1352">
        <f t="shared" si="71"/>
        <v>9638.4000000000015</v>
      </c>
      <c r="I1352" s="17">
        <f t="shared" si="72"/>
        <v>199.67999999999665</v>
      </c>
      <c r="J1352">
        <v>27</v>
      </c>
      <c r="K1352" s="51"/>
    </row>
    <row r="1353" spans="1:11" x14ac:dyDescent="0.45">
      <c r="A1353" s="2">
        <v>45385</v>
      </c>
      <c r="B1353" t="s">
        <v>33</v>
      </c>
      <c r="C1353" t="s">
        <v>11</v>
      </c>
      <c r="D1353">
        <v>6</v>
      </c>
      <c r="E1353" s="17">
        <f>VLOOKUP(C1353,'SKU Price List'!$A$2:$E$27,5,FALSE)</f>
        <v>882</v>
      </c>
      <c r="F1353" s="17">
        <f t="shared" si="70"/>
        <v>5292</v>
      </c>
      <c r="G1353">
        <f>VLOOKUP(C1353,'SKU Price List'!$H$2:$L$27,3,0)</f>
        <v>865.19999999999993</v>
      </c>
      <c r="H1353">
        <f t="shared" si="71"/>
        <v>5191.2</v>
      </c>
      <c r="I1353" s="17">
        <f t="shared" si="72"/>
        <v>100.80000000000018</v>
      </c>
      <c r="J1353">
        <v>27</v>
      </c>
      <c r="K1353" s="51"/>
    </row>
    <row r="1354" spans="1:11" x14ac:dyDescent="0.45">
      <c r="A1354" s="2">
        <v>45386</v>
      </c>
      <c r="B1354" t="s">
        <v>54</v>
      </c>
      <c r="C1354" t="s">
        <v>20</v>
      </c>
      <c r="D1354">
        <v>10</v>
      </c>
      <c r="E1354" s="17">
        <f>VLOOKUP(C1354,'SKU Price List'!$A$2:$E$27,5,FALSE)</f>
        <v>1108.8000000000002</v>
      </c>
      <c r="F1354" s="17">
        <f t="shared" si="70"/>
        <v>11088.000000000002</v>
      </c>
      <c r="G1354">
        <f>VLOOKUP(C1354,'SKU Price List'!$H$2:$L$27,3,0)</f>
        <v>1087.1999999999998</v>
      </c>
      <c r="H1354">
        <f t="shared" si="71"/>
        <v>10871.999999999998</v>
      </c>
      <c r="I1354" s="17">
        <f t="shared" si="72"/>
        <v>216.00000000000364</v>
      </c>
      <c r="J1354">
        <v>27</v>
      </c>
      <c r="K1354" s="51"/>
    </row>
    <row r="1355" spans="1:11" x14ac:dyDescent="0.45">
      <c r="A1355" s="2">
        <v>45386</v>
      </c>
      <c r="B1355" t="s">
        <v>54</v>
      </c>
      <c r="C1355" t="s">
        <v>19</v>
      </c>
      <c r="D1355">
        <v>10</v>
      </c>
      <c r="E1355" s="17">
        <f>VLOOKUP(C1355,'SKU Price List'!$A$2:$E$27,5,FALSE)</f>
        <v>831.6</v>
      </c>
      <c r="F1355" s="17">
        <f t="shared" si="70"/>
        <v>8316</v>
      </c>
      <c r="G1355">
        <f>VLOOKUP(C1355,'SKU Price List'!$H$2:$L$27,3,0)</f>
        <v>815.4</v>
      </c>
      <c r="H1355">
        <f t="shared" si="71"/>
        <v>8154</v>
      </c>
      <c r="I1355" s="17">
        <f t="shared" si="72"/>
        <v>162</v>
      </c>
      <c r="J1355">
        <v>27</v>
      </c>
      <c r="K1355" s="51"/>
    </row>
    <row r="1356" spans="1:11" x14ac:dyDescent="0.45">
      <c r="A1356" s="2">
        <v>45386</v>
      </c>
      <c r="B1356" t="s">
        <v>54</v>
      </c>
      <c r="C1356" t="s">
        <v>18</v>
      </c>
      <c r="D1356">
        <v>3</v>
      </c>
      <c r="E1356" s="17">
        <f>VLOOKUP(C1356,'SKU Price List'!$A$2:$E$27,5,FALSE)</f>
        <v>1478.4</v>
      </c>
      <c r="F1356" s="17">
        <f t="shared" si="70"/>
        <v>4435.2000000000007</v>
      </c>
      <c r="G1356">
        <f>VLOOKUP(C1356,'SKU Price List'!$H$2:$L$27,3,0)</f>
        <v>1449.6</v>
      </c>
      <c r="H1356">
        <f t="shared" si="71"/>
        <v>4348.7999999999993</v>
      </c>
      <c r="I1356" s="17">
        <f t="shared" si="72"/>
        <v>86.400000000001455</v>
      </c>
      <c r="J1356">
        <v>27</v>
      </c>
      <c r="K1356" s="51"/>
    </row>
    <row r="1357" spans="1:11" x14ac:dyDescent="0.45">
      <c r="A1357" s="2">
        <v>45386</v>
      </c>
      <c r="B1357" t="s">
        <v>54</v>
      </c>
      <c r="C1357" t="s">
        <v>13</v>
      </c>
      <c r="D1357">
        <v>5</v>
      </c>
      <c r="E1357" s="17">
        <f>VLOOKUP(C1357,'SKU Price List'!$A$2:$E$27,5,FALSE)</f>
        <v>695.52</v>
      </c>
      <c r="F1357" s="17">
        <f t="shared" si="70"/>
        <v>3477.6</v>
      </c>
      <c r="G1357">
        <f>VLOOKUP(C1357,'SKU Price List'!$H$2:$L$27,3,0)</f>
        <v>684</v>
      </c>
      <c r="H1357">
        <f t="shared" si="71"/>
        <v>3420</v>
      </c>
      <c r="I1357" s="17">
        <f t="shared" si="72"/>
        <v>57.599999999999909</v>
      </c>
      <c r="J1357">
        <v>27</v>
      </c>
      <c r="K1357" s="51"/>
    </row>
    <row r="1358" spans="1:11" x14ac:dyDescent="0.45">
      <c r="A1358" s="2">
        <v>45386</v>
      </c>
      <c r="B1358" t="s">
        <v>54</v>
      </c>
      <c r="C1358" t="s">
        <v>8</v>
      </c>
      <c r="D1358">
        <v>15</v>
      </c>
      <c r="E1358" s="17">
        <f>VLOOKUP(C1358,'SKU Price List'!$A$2:$E$27,5,FALSE)</f>
        <v>567</v>
      </c>
      <c r="F1358" s="17">
        <f t="shared" si="70"/>
        <v>8505</v>
      </c>
      <c r="G1358">
        <f>VLOOKUP(C1358,'SKU Price List'!$H$2:$L$27,3,0)</f>
        <v>556.19999999999993</v>
      </c>
      <c r="H1358">
        <f t="shared" si="71"/>
        <v>8342.9999999999982</v>
      </c>
      <c r="I1358" s="17">
        <f t="shared" si="72"/>
        <v>162.00000000000182</v>
      </c>
      <c r="J1358">
        <v>27</v>
      </c>
      <c r="K1358" s="51"/>
    </row>
    <row r="1359" spans="1:11" x14ac:dyDescent="0.45">
      <c r="A1359" s="2">
        <v>45386</v>
      </c>
      <c r="B1359" t="s">
        <v>54</v>
      </c>
      <c r="C1359" t="s">
        <v>27</v>
      </c>
      <c r="D1359">
        <v>75</v>
      </c>
      <c r="E1359" s="17">
        <f>VLOOKUP(C1359,'SKU Price List'!$A$2:$E$27,5,FALSE)</f>
        <v>819.83999999999992</v>
      </c>
      <c r="F1359" s="17">
        <f t="shared" si="70"/>
        <v>61487.999999999993</v>
      </c>
      <c r="G1359">
        <f>VLOOKUP(C1359,'SKU Price List'!$H$2:$L$27,3,0)</f>
        <v>803.2</v>
      </c>
      <c r="H1359">
        <f t="shared" si="71"/>
        <v>60240</v>
      </c>
      <c r="I1359" s="17">
        <f t="shared" si="72"/>
        <v>1247.9999999999927</v>
      </c>
      <c r="J1359">
        <v>27</v>
      </c>
      <c r="K1359" s="51"/>
    </row>
    <row r="1360" spans="1:11" x14ac:dyDescent="0.45">
      <c r="A1360" s="2">
        <v>45386</v>
      </c>
      <c r="B1360" t="s">
        <v>54</v>
      </c>
      <c r="C1360" t="s">
        <v>24</v>
      </c>
      <c r="D1360">
        <v>50</v>
      </c>
      <c r="E1360" s="17">
        <f>VLOOKUP(C1360,'SKU Price List'!$A$2:$E$27,5,FALSE)</f>
        <v>614.87999999999988</v>
      </c>
      <c r="F1360" s="17">
        <f t="shared" si="70"/>
        <v>30743.999999999993</v>
      </c>
      <c r="G1360">
        <f>VLOOKUP(C1360,'SKU Price List'!$H$2:$L$27,3,0)</f>
        <v>602.40000000000009</v>
      </c>
      <c r="H1360">
        <f t="shared" si="71"/>
        <v>30120.000000000004</v>
      </c>
      <c r="I1360" s="17">
        <f t="shared" si="72"/>
        <v>623.99999999998909</v>
      </c>
      <c r="J1360">
        <v>27</v>
      </c>
      <c r="K1360" s="51"/>
    </row>
    <row r="1361" spans="1:11" x14ac:dyDescent="0.45">
      <c r="A1361" s="2">
        <v>45386</v>
      </c>
      <c r="B1361" t="s">
        <v>54</v>
      </c>
      <c r="C1361" t="s">
        <v>6</v>
      </c>
      <c r="D1361">
        <v>5</v>
      </c>
      <c r="E1361" s="17">
        <f>VLOOKUP(C1361,'SKU Price List'!$A$2:$E$27,5,FALSE)</f>
        <v>485.09999999999997</v>
      </c>
      <c r="F1361" s="17">
        <f t="shared" si="70"/>
        <v>2425.5</v>
      </c>
      <c r="G1361">
        <f>VLOOKUP(C1361,'SKU Price List'!$H$2:$L$27,3,0)</f>
        <v>476</v>
      </c>
      <c r="H1361">
        <f t="shared" si="71"/>
        <v>2380</v>
      </c>
      <c r="I1361" s="17">
        <f t="shared" si="72"/>
        <v>45.5</v>
      </c>
      <c r="J1361">
        <v>27</v>
      </c>
      <c r="K1361" s="51"/>
    </row>
    <row r="1362" spans="1:11" x14ac:dyDescent="0.45">
      <c r="A1362" s="2">
        <v>45386</v>
      </c>
      <c r="B1362" t="s">
        <v>54</v>
      </c>
      <c r="C1362" t="s">
        <v>5</v>
      </c>
      <c r="D1362">
        <v>5</v>
      </c>
      <c r="E1362" s="17">
        <f>VLOOKUP(C1362,'SKU Price List'!$A$2:$E$27,5,FALSE)</f>
        <v>363.82499999999999</v>
      </c>
      <c r="F1362" s="17">
        <f t="shared" si="70"/>
        <v>1819.125</v>
      </c>
      <c r="G1362">
        <f>VLOOKUP(C1362,'SKU Price List'!$H$2:$L$27,3,0)</f>
        <v>357</v>
      </c>
      <c r="H1362">
        <f t="shared" si="71"/>
        <v>1785</v>
      </c>
      <c r="I1362" s="17">
        <f t="shared" si="72"/>
        <v>34.125</v>
      </c>
      <c r="J1362">
        <v>27</v>
      </c>
      <c r="K1362" s="51"/>
    </row>
    <row r="1363" spans="1:11" x14ac:dyDescent="0.45">
      <c r="A1363" s="2">
        <v>45386</v>
      </c>
      <c r="B1363" t="s">
        <v>54</v>
      </c>
      <c r="C1363" t="s">
        <v>3</v>
      </c>
      <c r="D1363">
        <v>10</v>
      </c>
      <c r="E1363" s="17">
        <f>VLOOKUP(C1363,'SKU Price List'!$A$2:$E$27,5,FALSE)</f>
        <v>311.84999999999997</v>
      </c>
      <c r="F1363" s="17">
        <f t="shared" si="70"/>
        <v>3118.4999999999995</v>
      </c>
      <c r="G1363">
        <f>VLOOKUP(C1363,'SKU Price List'!$H$2:$L$27,3,0)</f>
        <v>306</v>
      </c>
      <c r="H1363">
        <f t="shared" si="71"/>
        <v>3060</v>
      </c>
      <c r="I1363" s="17">
        <f t="shared" si="72"/>
        <v>58.499999999999545</v>
      </c>
      <c r="J1363">
        <v>27</v>
      </c>
      <c r="K1363" s="51"/>
    </row>
    <row r="1364" spans="1:11" x14ac:dyDescent="0.45">
      <c r="A1364" s="2">
        <v>45386</v>
      </c>
      <c r="B1364" t="s">
        <v>54</v>
      </c>
      <c r="C1364" t="s">
        <v>4</v>
      </c>
      <c r="D1364">
        <v>5</v>
      </c>
      <c r="E1364" s="17">
        <f>VLOOKUP(C1364,'SKU Price List'!$A$2:$E$27,5,FALSE)</f>
        <v>415.79999999999995</v>
      </c>
      <c r="F1364" s="17">
        <f t="shared" si="70"/>
        <v>2079</v>
      </c>
      <c r="G1364">
        <f>VLOOKUP(C1364,'SKU Price List'!$H$2:$L$27,3,0)</f>
        <v>408</v>
      </c>
      <c r="H1364">
        <f t="shared" si="71"/>
        <v>2040</v>
      </c>
      <c r="I1364" s="17">
        <f t="shared" si="72"/>
        <v>39</v>
      </c>
      <c r="J1364">
        <v>27</v>
      </c>
      <c r="K1364" s="51"/>
    </row>
    <row r="1365" spans="1:11" x14ac:dyDescent="0.45">
      <c r="A1365" s="2">
        <v>45386</v>
      </c>
      <c r="B1365" t="s">
        <v>64</v>
      </c>
      <c r="C1365" t="s">
        <v>18</v>
      </c>
      <c r="D1365">
        <v>2</v>
      </c>
      <c r="E1365" s="17">
        <f>VLOOKUP(C1365,'SKU Price List'!$A$2:$E$27,5,FALSE)</f>
        <v>1478.4</v>
      </c>
      <c r="F1365" s="17">
        <f t="shared" si="70"/>
        <v>2956.8</v>
      </c>
      <c r="G1365">
        <f>VLOOKUP(C1365,'SKU Price List'!$H$2:$L$27,3,0)</f>
        <v>1449.6</v>
      </c>
      <c r="H1365">
        <f t="shared" si="71"/>
        <v>2899.2</v>
      </c>
      <c r="I1365" s="17">
        <f t="shared" si="72"/>
        <v>57.600000000000364</v>
      </c>
      <c r="J1365">
        <v>27</v>
      </c>
      <c r="K1365" s="51"/>
    </row>
    <row r="1366" spans="1:11" x14ac:dyDescent="0.45">
      <c r="A1366" s="2">
        <v>45386</v>
      </c>
      <c r="B1366" t="s">
        <v>64</v>
      </c>
      <c r="C1366" t="s">
        <v>26</v>
      </c>
      <c r="D1366">
        <v>5</v>
      </c>
      <c r="E1366" s="17">
        <f>VLOOKUP(C1366,'SKU Price List'!$A$2:$E$27,5,FALSE)</f>
        <v>717.3599999999999</v>
      </c>
      <c r="F1366" s="17">
        <f t="shared" si="70"/>
        <v>3586.7999999999993</v>
      </c>
      <c r="G1366">
        <f>VLOOKUP(C1366,'SKU Price List'!$H$2:$L$27,3,0)</f>
        <v>702.80000000000007</v>
      </c>
      <c r="H1366">
        <f t="shared" si="71"/>
        <v>3514.0000000000005</v>
      </c>
      <c r="I1366" s="17">
        <f t="shared" si="72"/>
        <v>72.799999999998818</v>
      </c>
      <c r="J1366">
        <v>27</v>
      </c>
      <c r="K1366" s="51"/>
    </row>
    <row r="1367" spans="1:11" x14ac:dyDescent="0.45">
      <c r="A1367" s="2">
        <v>45387</v>
      </c>
      <c r="B1367" t="s">
        <v>56</v>
      </c>
      <c r="C1367" t="s">
        <v>16</v>
      </c>
      <c r="D1367">
        <v>2</v>
      </c>
      <c r="E1367" s="17">
        <f>VLOOKUP(C1367,'SKU Price List'!$A$2:$E$27,5,FALSE)</f>
        <v>1081.92</v>
      </c>
      <c r="F1367" s="17">
        <f t="shared" ref="F1367:F1430" si="73">E1367*D1367</f>
        <v>2163.84</v>
      </c>
      <c r="G1367">
        <f>VLOOKUP(C1367,'SKU Price List'!$H$2:$L$27,3,0)</f>
        <v>1064</v>
      </c>
      <c r="H1367">
        <f t="shared" si="71"/>
        <v>2128</v>
      </c>
      <c r="I1367" s="17">
        <f t="shared" si="72"/>
        <v>35.840000000000146</v>
      </c>
      <c r="J1367">
        <v>27</v>
      </c>
      <c r="K1367" s="51"/>
    </row>
    <row r="1368" spans="1:11" x14ac:dyDescent="0.45">
      <c r="A1368" s="2">
        <v>45387</v>
      </c>
      <c r="B1368" t="s">
        <v>72</v>
      </c>
      <c r="C1368" t="s">
        <v>7</v>
      </c>
      <c r="D1368">
        <v>160</v>
      </c>
      <c r="E1368" s="17">
        <f>VLOOKUP(C1368,'SKU Price List'!$A$2:$E$27,5,FALSE)</f>
        <v>554.4</v>
      </c>
      <c r="F1368" s="17">
        <f t="shared" si="73"/>
        <v>88704</v>
      </c>
      <c r="G1368">
        <f>VLOOKUP(C1368,'SKU Price List'!$H$2:$L$27,3,0)</f>
        <v>544</v>
      </c>
      <c r="H1368">
        <f t="shared" si="71"/>
        <v>87040</v>
      </c>
      <c r="I1368" s="17">
        <f t="shared" si="72"/>
        <v>1664</v>
      </c>
      <c r="J1368">
        <v>27</v>
      </c>
      <c r="K1368" s="51"/>
    </row>
    <row r="1369" spans="1:11" x14ac:dyDescent="0.45">
      <c r="A1369" s="2">
        <v>45388</v>
      </c>
      <c r="B1369" t="s">
        <v>38</v>
      </c>
      <c r="C1369" t="s">
        <v>18</v>
      </c>
      <c r="D1369">
        <v>2</v>
      </c>
      <c r="E1369" s="17">
        <f>VLOOKUP(C1369,'SKU Price List'!$A$2:$E$27,5,FALSE)</f>
        <v>1478.4</v>
      </c>
      <c r="F1369" s="17">
        <f t="shared" si="73"/>
        <v>2956.8</v>
      </c>
      <c r="G1369">
        <f>VLOOKUP(C1369,'SKU Price List'!$H$2:$L$27,3,0)</f>
        <v>1449.6</v>
      </c>
      <c r="H1369">
        <f t="shared" si="71"/>
        <v>2899.2</v>
      </c>
      <c r="I1369" s="17">
        <f t="shared" si="72"/>
        <v>57.600000000000364</v>
      </c>
      <c r="J1369">
        <v>27</v>
      </c>
      <c r="K1369" s="51"/>
    </row>
    <row r="1370" spans="1:11" x14ac:dyDescent="0.45">
      <c r="A1370" s="2">
        <v>45388</v>
      </c>
      <c r="B1370" t="s">
        <v>38</v>
      </c>
      <c r="C1370" t="s">
        <v>20</v>
      </c>
      <c r="D1370">
        <v>4</v>
      </c>
      <c r="E1370" s="17">
        <f>VLOOKUP(C1370,'SKU Price List'!$A$2:$E$27,5,FALSE)</f>
        <v>1108.8000000000002</v>
      </c>
      <c r="F1370" s="17">
        <f t="shared" si="73"/>
        <v>4435.2000000000007</v>
      </c>
      <c r="G1370">
        <f>VLOOKUP(C1370,'SKU Price List'!$H$2:$L$27,3,0)</f>
        <v>1087.1999999999998</v>
      </c>
      <c r="H1370">
        <f t="shared" si="71"/>
        <v>4348.7999999999993</v>
      </c>
      <c r="I1370" s="17">
        <f t="shared" si="72"/>
        <v>86.400000000001455</v>
      </c>
      <c r="J1370">
        <v>27</v>
      </c>
      <c r="K1370" s="51"/>
    </row>
    <row r="1371" spans="1:11" x14ac:dyDescent="0.45">
      <c r="A1371" s="2">
        <v>45388</v>
      </c>
      <c r="B1371" t="s">
        <v>38</v>
      </c>
      <c r="C1371" t="s">
        <v>21</v>
      </c>
      <c r="D1371">
        <v>5</v>
      </c>
      <c r="E1371" s="17">
        <f>VLOOKUP(C1371,'SKU Price List'!$A$2:$E$27,5,FALSE)</f>
        <v>970.2</v>
      </c>
      <c r="F1371" s="17">
        <f t="shared" si="73"/>
        <v>4851</v>
      </c>
      <c r="G1371">
        <f>VLOOKUP(C1371,'SKU Price List'!$H$2:$L$27,3,0)</f>
        <v>951.3</v>
      </c>
      <c r="H1371">
        <f t="shared" si="71"/>
        <v>4756.5</v>
      </c>
      <c r="I1371" s="17">
        <f t="shared" si="72"/>
        <v>94.5</v>
      </c>
      <c r="J1371">
        <v>27</v>
      </c>
      <c r="K1371" s="51"/>
    </row>
    <row r="1372" spans="1:11" x14ac:dyDescent="0.45">
      <c r="A1372" s="2">
        <v>45388</v>
      </c>
      <c r="B1372" t="s">
        <v>38</v>
      </c>
      <c r="C1372" t="s">
        <v>15</v>
      </c>
      <c r="D1372">
        <v>4</v>
      </c>
      <c r="E1372" s="17">
        <f>VLOOKUP(C1372,'SKU Price List'!$A$2:$E$27,5,FALSE)</f>
        <v>811.44</v>
      </c>
      <c r="F1372" s="17">
        <f t="shared" si="73"/>
        <v>3245.76</v>
      </c>
      <c r="G1372">
        <f>VLOOKUP(C1372,'SKU Price List'!$H$2:$L$27,3,0)</f>
        <v>798</v>
      </c>
      <c r="H1372">
        <f t="shared" si="71"/>
        <v>3192</v>
      </c>
      <c r="I1372" s="17">
        <f t="shared" si="72"/>
        <v>53.760000000000218</v>
      </c>
      <c r="J1372">
        <v>27</v>
      </c>
      <c r="K1372" s="51"/>
    </row>
    <row r="1373" spans="1:11" x14ac:dyDescent="0.45">
      <c r="A1373" s="2">
        <v>45388</v>
      </c>
      <c r="B1373" t="s">
        <v>47</v>
      </c>
      <c r="C1373" t="s">
        <v>17</v>
      </c>
      <c r="D1373">
        <v>5</v>
      </c>
      <c r="E1373" s="17">
        <f>VLOOKUP(C1373,'SKU Price List'!$A$2:$E$27,5,FALSE)</f>
        <v>1236.48</v>
      </c>
      <c r="F1373" s="17">
        <f t="shared" si="73"/>
        <v>6182.4</v>
      </c>
      <c r="G1373">
        <f>VLOOKUP(C1373,'SKU Price List'!$H$2:$L$27,3,0)</f>
        <v>1216</v>
      </c>
      <c r="H1373">
        <f t="shared" si="71"/>
        <v>6080</v>
      </c>
      <c r="I1373" s="17">
        <f t="shared" si="72"/>
        <v>102.39999999999964</v>
      </c>
      <c r="J1373">
        <v>27</v>
      </c>
      <c r="K1373" s="51"/>
    </row>
    <row r="1374" spans="1:11" x14ac:dyDescent="0.45">
      <c r="A1374" s="2">
        <v>45388</v>
      </c>
      <c r="B1374" t="s">
        <v>47</v>
      </c>
      <c r="C1374" t="s">
        <v>14</v>
      </c>
      <c r="D1374">
        <v>15</v>
      </c>
      <c r="E1374" s="17">
        <f>VLOOKUP(C1374,'SKU Price List'!$A$2:$E$27,5,FALSE)</f>
        <v>927.36</v>
      </c>
      <c r="F1374" s="17">
        <f t="shared" si="73"/>
        <v>13910.4</v>
      </c>
      <c r="G1374">
        <f>VLOOKUP(C1374,'SKU Price List'!$H$2:$L$27,3,0)</f>
        <v>912</v>
      </c>
      <c r="H1374">
        <f t="shared" si="71"/>
        <v>13680</v>
      </c>
      <c r="I1374" s="17">
        <f t="shared" si="72"/>
        <v>230.39999999999964</v>
      </c>
      <c r="J1374">
        <v>27</v>
      </c>
      <c r="K1374" s="51"/>
    </row>
    <row r="1375" spans="1:11" x14ac:dyDescent="0.45">
      <c r="A1375" s="2">
        <v>45388</v>
      </c>
      <c r="B1375" t="s">
        <v>47</v>
      </c>
      <c r="C1375" t="s">
        <v>15</v>
      </c>
      <c r="D1375">
        <v>10</v>
      </c>
      <c r="E1375" s="17">
        <f>VLOOKUP(C1375,'SKU Price List'!$A$2:$E$27,5,FALSE)</f>
        <v>811.44</v>
      </c>
      <c r="F1375" s="17">
        <f t="shared" si="73"/>
        <v>8114.4000000000005</v>
      </c>
      <c r="G1375">
        <f>VLOOKUP(C1375,'SKU Price List'!$H$2:$L$27,3,0)</f>
        <v>798</v>
      </c>
      <c r="H1375">
        <f t="shared" si="71"/>
        <v>7980</v>
      </c>
      <c r="I1375" s="17">
        <f t="shared" si="72"/>
        <v>134.40000000000055</v>
      </c>
      <c r="J1375">
        <v>27</v>
      </c>
      <c r="K1375" s="51"/>
    </row>
    <row r="1376" spans="1:11" x14ac:dyDescent="0.45">
      <c r="A1376" s="2">
        <v>45388</v>
      </c>
      <c r="B1376" t="s">
        <v>47</v>
      </c>
      <c r="C1376" t="s">
        <v>9</v>
      </c>
      <c r="D1376">
        <v>15</v>
      </c>
      <c r="E1376" s="17">
        <f>VLOOKUP(C1376,'SKU Price List'!$A$2:$E$27,5,FALSE)</f>
        <v>756</v>
      </c>
      <c r="F1376" s="17">
        <f t="shared" si="73"/>
        <v>11340</v>
      </c>
      <c r="G1376">
        <f>VLOOKUP(C1376,'SKU Price List'!$H$2:$L$27,3,0)</f>
        <v>741.59999999999991</v>
      </c>
      <c r="H1376">
        <f t="shared" si="71"/>
        <v>11123.999999999998</v>
      </c>
      <c r="I1376" s="17">
        <f t="shared" si="72"/>
        <v>216.00000000000182</v>
      </c>
      <c r="J1376">
        <v>27</v>
      </c>
      <c r="K1376" s="51"/>
    </row>
    <row r="1377" spans="1:11" x14ac:dyDescent="0.45">
      <c r="A1377" s="2">
        <v>45388</v>
      </c>
      <c r="B1377" t="s">
        <v>47</v>
      </c>
      <c r="C1377" t="s">
        <v>8</v>
      </c>
      <c r="D1377">
        <v>10</v>
      </c>
      <c r="E1377" s="17">
        <f>VLOOKUP(C1377,'SKU Price List'!$A$2:$E$27,5,FALSE)</f>
        <v>567</v>
      </c>
      <c r="F1377" s="17">
        <f t="shared" si="73"/>
        <v>5670</v>
      </c>
      <c r="G1377">
        <f>VLOOKUP(C1377,'SKU Price List'!$H$2:$L$27,3,0)</f>
        <v>556.19999999999993</v>
      </c>
      <c r="H1377">
        <f t="shared" si="71"/>
        <v>5561.9999999999991</v>
      </c>
      <c r="I1377" s="17">
        <f t="shared" si="72"/>
        <v>108.00000000000091</v>
      </c>
      <c r="J1377">
        <v>27</v>
      </c>
      <c r="K1377" s="51"/>
    </row>
    <row r="1378" spans="1:11" x14ac:dyDescent="0.45">
      <c r="A1378" s="2">
        <v>45388</v>
      </c>
      <c r="B1378" t="s">
        <v>47</v>
      </c>
      <c r="C1378" t="s">
        <v>24</v>
      </c>
      <c r="D1378">
        <v>15</v>
      </c>
      <c r="E1378" s="17">
        <f>VLOOKUP(C1378,'SKU Price List'!$A$2:$E$27,5,FALSE)</f>
        <v>614.87999999999988</v>
      </c>
      <c r="F1378" s="17">
        <f t="shared" si="73"/>
        <v>9223.1999999999989</v>
      </c>
      <c r="G1378">
        <f>VLOOKUP(C1378,'SKU Price List'!$H$2:$L$27,3,0)</f>
        <v>602.40000000000009</v>
      </c>
      <c r="H1378">
        <f t="shared" si="71"/>
        <v>9036.0000000000018</v>
      </c>
      <c r="I1378" s="17">
        <f t="shared" si="72"/>
        <v>187.19999999999709</v>
      </c>
      <c r="J1378">
        <v>27</v>
      </c>
      <c r="K1378" s="51"/>
    </row>
    <row r="1379" spans="1:11" x14ac:dyDescent="0.45">
      <c r="A1379" s="2">
        <v>45388</v>
      </c>
      <c r="B1379" t="s">
        <v>47</v>
      </c>
      <c r="C1379" t="s">
        <v>4</v>
      </c>
      <c r="D1379">
        <v>10</v>
      </c>
      <c r="E1379" s="17">
        <f>VLOOKUP(C1379,'SKU Price List'!$A$2:$E$27,5,FALSE)</f>
        <v>415.79999999999995</v>
      </c>
      <c r="F1379" s="17">
        <f t="shared" si="73"/>
        <v>4158</v>
      </c>
      <c r="G1379">
        <f>VLOOKUP(C1379,'SKU Price List'!$H$2:$L$27,3,0)</f>
        <v>408</v>
      </c>
      <c r="H1379">
        <f t="shared" si="71"/>
        <v>4080</v>
      </c>
      <c r="I1379" s="17">
        <f t="shared" si="72"/>
        <v>78</v>
      </c>
      <c r="J1379">
        <v>27</v>
      </c>
      <c r="K1379" s="51"/>
    </row>
    <row r="1380" spans="1:11" x14ac:dyDescent="0.45">
      <c r="A1380" s="2">
        <v>45388</v>
      </c>
      <c r="B1380" t="s">
        <v>47</v>
      </c>
      <c r="C1380" t="s">
        <v>3</v>
      </c>
      <c r="D1380">
        <v>10</v>
      </c>
      <c r="E1380" s="17">
        <f>VLOOKUP(C1380,'SKU Price List'!$A$2:$E$27,5,FALSE)</f>
        <v>311.84999999999997</v>
      </c>
      <c r="F1380" s="17">
        <f t="shared" si="73"/>
        <v>3118.4999999999995</v>
      </c>
      <c r="G1380">
        <f>VLOOKUP(C1380,'SKU Price List'!$H$2:$L$27,3,0)</f>
        <v>306</v>
      </c>
      <c r="H1380">
        <f t="shared" si="71"/>
        <v>3060</v>
      </c>
      <c r="I1380" s="17">
        <f t="shared" si="72"/>
        <v>58.499999999999545</v>
      </c>
      <c r="J1380">
        <v>27</v>
      </c>
      <c r="K1380" s="51"/>
    </row>
    <row r="1381" spans="1:11" x14ac:dyDescent="0.45">
      <c r="A1381" s="2">
        <v>45389</v>
      </c>
      <c r="B1381" t="s">
        <v>70</v>
      </c>
      <c r="C1381" t="s">
        <v>20</v>
      </c>
      <c r="D1381">
        <v>10</v>
      </c>
      <c r="E1381" s="17">
        <f>VLOOKUP(C1381,'SKU Price List'!$A$2:$E$27,5,FALSE)</f>
        <v>1108.8000000000002</v>
      </c>
      <c r="F1381" s="17">
        <f t="shared" si="73"/>
        <v>11088.000000000002</v>
      </c>
      <c r="G1381">
        <f>VLOOKUP(C1381,'SKU Price List'!$H$2:$L$27,3,0)</f>
        <v>1087.1999999999998</v>
      </c>
      <c r="H1381">
        <f t="shared" si="71"/>
        <v>10871.999999999998</v>
      </c>
      <c r="I1381" s="17">
        <f t="shared" si="72"/>
        <v>216.00000000000364</v>
      </c>
      <c r="J1381">
        <v>27</v>
      </c>
      <c r="K1381" s="51"/>
    </row>
    <row r="1382" spans="1:11" x14ac:dyDescent="0.45">
      <c r="A1382" s="2">
        <v>45389</v>
      </c>
      <c r="B1382" t="s">
        <v>70</v>
      </c>
      <c r="C1382" t="s">
        <v>19</v>
      </c>
      <c r="D1382">
        <v>10</v>
      </c>
      <c r="E1382" s="17">
        <f>VLOOKUP(C1382,'SKU Price List'!$A$2:$E$27,5,FALSE)</f>
        <v>831.6</v>
      </c>
      <c r="F1382" s="17">
        <f t="shared" si="73"/>
        <v>8316</v>
      </c>
      <c r="G1382">
        <f>VLOOKUP(C1382,'SKU Price List'!$H$2:$L$27,3,0)</f>
        <v>815.4</v>
      </c>
      <c r="H1382">
        <f t="shared" si="71"/>
        <v>8154</v>
      </c>
      <c r="I1382" s="17">
        <f t="shared" si="72"/>
        <v>162</v>
      </c>
      <c r="J1382">
        <v>27</v>
      </c>
      <c r="K1382" s="51"/>
    </row>
    <row r="1383" spans="1:11" x14ac:dyDescent="0.45">
      <c r="A1383" s="2">
        <v>45389</v>
      </c>
      <c r="B1383" t="s">
        <v>70</v>
      </c>
      <c r="C1383" t="s">
        <v>18</v>
      </c>
      <c r="D1383">
        <v>3</v>
      </c>
      <c r="E1383" s="17">
        <f>VLOOKUP(C1383,'SKU Price List'!$A$2:$E$27,5,FALSE)</f>
        <v>1478.4</v>
      </c>
      <c r="F1383" s="17">
        <f t="shared" si="73"/>
        <v>4435.2000000000007</v>
      </c>
      <c r="G1383">
        <f>VLOOKUP(C1383,'SKU Price List'!$H$2:$L$27,3,0)</f>
        <v>1449.6</v>
      </c>
      <c r="H1383">
        <f t="shared" si="71"/>
        <v>4348.7999999999993</v>
      </c>
      <c r="I1383" s="17">
        <f t="shared" si="72"/>
        <v>86.400000000001455</v>
      </c>
      <c r="J1383">
        <v>27</v>
      </c>
      <c r="K1383" s="51"/>
    </row>
    <row r="1384" spans="1:11" x14ac:dyDescent="0.45">
      <c r="A1384" s="2">
        <v>45389</v>
      </c>
      <c r="B1384" t="s">
        <v>70</v>
      </c>
      <c r="C1384" t="s">
        <v>13</v>
      </c>
      <c r="D1384">
        <v>5</v>
      </c>
      <c r="E1384" s="17">
        <f>VLOOKUP(C1384,'SKU Price List'!$A$2:$E$27,5,FALSE)</f>
        <v>695.52</v>
      </c>
      <c r="F1384" s="17">
        <f t="shared" si="73"/>
        <v>3477.6</v>
      </c>
      <c r="G1384">
        <f>VLOOKUP(C1384,'SKU Price List'!$H$2:$L$27,3,0)</f>
        <v>684</v>
      </c>
      <c r="H1384">
        <f t="shared" si="71"/>
        <v>3420</v>
      </c>
      <c r="I1384" s="17">
        <f t="shared" si="72"/>
        <v>57.599999999999909</v>
      </c>
      <c r="J1384">
        <v>27</v>
      </c>
      <c r="K1384" s="51"/>
    </row>
    <row r="1385" spans="1:11" x14ac:dyDescent="0.45">
      <c r="A1385" s="2">
        <v>45389</v>
      </c>
      <c r="B1385" t="s">
        <v>70</v>
      </c>
      <c r="C1385" t="s">
        <v>8</v>
      </c>
      <c r="D1385">
        <v>15</v>
      </c>
      <c r="E1385" s="17">
        <f>VLOOKUP(C1385,'SKU Price List'!$A$2:$E$27,5,FALSE)</f>
        <v>567</v>
      </c>
      <c r="F1385" s="17">
        <f t="shared" si="73"/>
        <v>8505</v>
      </c>
      <c r="G1385">
        <f>VLOOKUP(C1385,'SKU Price List'!$H$2:$L$27,3,0)</f>
        <v>556.19999999999993</v>
      </c>
      <c r="H1385">
        <f t="shared" si="71"/>
        <v>8342.9999999999982</v>
      </c>
      <c r="I1385" s="17">
        <f t="shared" si="72"/>
        <v>162.00000000000182</v>
      </c>
      <c r="J1385">
        <v>27</v>
      </c>
      <c r="K1385" s="51"/>
    </row>
    <row r="1386" spans="1:11" x14ac:dyDescent="0.45">
      <c r="A1386" s="2">
        <v>45389</v>
      </c>
      <c r="B1386" t="s">
        <v>70</v>
      </c>
      <c r="C1386" t="s">
        <v>27</v>
      </c>
      <c r="D1386">
        <v>75</v>
      </c>
      <c r="E1386" s="17">
        <f>VLOOKUP(C1386,'SKU Price List'!$A$2:$E$27,5,FALSE)</f>
        <v>819.83999999999992</v>
      </c>
      <c r="F1386" s="17">
        <f t="shared" si="73"/>
        <v>61487.999999999993</v>
      </c>
      <c r="G1386">
        <f>VLOOKUP(C1386,'SKU Price List'!$H$2:$L$27,3,0)</f>
        <v>803.2</v>
      </c>
      <c r="H1386">
        <f t="shared" si="71"/>
        <v>60240</v>
      </c>
      <c r="I1386" s="17">
        <f t="shared" si="72"/>
        <v>1247.9999999999927</v>
      </c>
      <c r="J1386">
        <v>27</v>
      </c>
      <c r="K1386" s="51"/>
    </row>
    <row r="1387" spans="1:11" x14ac:dyDescent="0.45">
      <c r="A1387" s="2">
        <v>45389</v>
      </c>
      <c r="B1387" t="s">
        <v>70</v>
      </c>
      <c r="C1387" t="s">
        <v>24</v>
      </c>
      <c r="D1387">
        <v>50</v>
      </c>
      <c r="E1387" s="17">
        <f>VLOOKUP(C1387,'SKU Price List'!$A$2:$E$27,5,FALSE)</f>
        <v>614.87999999999988</v>
      </c>
      <c r="F1387" s="17">
        <f t="shared" si="73"/>
        <v>30743.999999999993</v>
      </c>
      <c r="G1387">
        <f>VLOOKUP(C1387,'SKU Price List'!$H$2:$L$27,3,0)</f>
        <v>602.40000000000009</v>
      </c>
      <c r="H1387">
        <f t="shared" si="71"/>
        <v>30120.000000000004</v>
      </c>
      <c r="I1387" s="17">
        <f t="shared" si="72"/>
        <v>623.99999999998909</v>
      </c>
      <c r="J1387">
        <v>27</v>
      </c>
      <c r="K1387" s="51"/>
    </row>
    <row r="1388" spans="1:11" x14ac:dyDescent="0.45">
      <c r="A1388" s="2">
        <v>45389</v>
      </c>
      <c r="B1388" t="s">
        <v>70</v>
      </c>
      <c r="C1388" t="s">
        <v>6</v>
      </c>
      <c r="D1388">
        <v>5</v>
      </c>
      <c r="E1388" s="17">
        <f>VLOOKUP(C1388,'SKU Price List'!$A$2:$E$27,5,FALSE)</f>
        <v>485.09999999999997</v>
      </c>
      <c r="F1388" s="17">
        <f t="shared" si="73"/>
        <v>2425.5</v>
      </c>
      <c r="G1388">
        <f>VLOOKUP(C1388,'SKU Price List'!$H$2:$L$27,3,0)</f>
        <v>476</v>
      </c>
      <c r="H1388">
        <f t="shared" si="71"/>
        <v>2380</v>
      </c>
      <c r="I1388" s="17">
        <f t="shared" si="72"/>
        <v>45.5</v>
      </c>
      <c r="J1388">
        <v>27</v>
      </c>
      <c r="K1388" s="51"/>
    </row>
    <row r="1389" spans="1:11" x14ac:dyDescent="0.45">
      <c r="A1389" s="2">
        <v>45389</v>
      </c>
      <c r="B1389" t="s">
        <v>70</v>
      </c>
      <c r="C1389" t="s">
        <v>5</v>
      </c>
      <c r="D1389">
        <v>5</v>
      </c>
      <c r="E1389" s="17">
        <f>VLOOKUP(C1389,'SKU Price List'!$A$2:$E$27,5,FALSE)</f>
        <v>363.82499999999999</v>
      </c>
      <c r="F1389" s="17">
        <f t="shared" si="73"/>
        <v>1819.125</v>
      </c>
      <c r="G1389">
        <f>VLOOKUP(C1389,'SKU Price List'!$H$2:$L$27,3,0)</f>
        <v>357</v>
      </c>
      <c r="H1389">
        <f t="shared" si="71"/>
        <v>1785</v>
      </c>
      <c r="I1389" s="17">
        <f t="shared" si="72"/>
        <v>34.125</v>
      </c>
      <c r="J1389">
        <v>27</v>
      </c>
      <c r="K1389" s="51"/>
    </row>
    <row r="1390" spans="1:11" x14ac:dyDescent="0.45">
      <c r="A1390" s="2">
        <v>45389</v>
      </c>
      <c r="B1390" t="s">
        <v>70</v>
      </c>
      <c r="C1390" t="s">
        <v>3</v>
      </c>
      <c r="D1390">
        <v>10</v>
      </c>
      <c r="E1390" s="17">
        <f>VLOOKUP(C1390,'SKU Price List'!$A$2:$E$27,5,FALSE)</f>
        <v>311.84999999999997</v>
      </c>
      <c r="F1390" s="17">
        <f t="shared" si="73"/>
        <v>3118.4999999999995</v>
      </c>
      <c r="G1390">
        <f>VLOOKUP(C1390,'SKU Price List'!$H$2:$L$27,3,0)</f>
        <v>306</v>
      </c>
      <c r="H1390">
        <f t="shared" si="71"/>
        <v>3060</v>
      </c>
      <c r="I1390" s="17">
        <f t="shared" si="72"/>
        <v>58.499999999999545</v>
      </c>
      <c r="J1390">
        <v>27</v>
      </c>
      <c r="K1390" s="51"/>
    </row>
    <row r="1391" spans="1:11" x14ac:dyDescent="0.45">
      <c r="A1391" s="2">
        <v>45389</v>
      </c>
      <c r="B1391" t="s">
        <v>70</v>
      </c>
      <c r="C1391" t="s">
        <v>4</v>
      </c>
      <c r="D1391">
        <v>5</v>
      </c>
      <c r="E1391" s="17">
        <f>VLOOKUP(C1391,'SKU Price List'!$A$2:$E$27,5,FALSE)</f>
        <v>415.79999999999995</v>
      </c>
      <c r="F1391" s="17">
        <f t="shared" si="73"/>
        <v>2079</v>
      </c>
      <c r="G1391">
        <f>VLOOKUP(C1391,'SKU Price List'!$H$2:$L$27,3,0)</f>
        <v>408</v>
      </c>
      <c r="H1391">
        <f t="shared" si="71"/>
        <v>2040</v>
      </c>
      <c r="I1391" s="17">
        <f t="shared" si="72"/>
        <v>39</v>
      </c>
      <c r="J1391">
        <v>27</v>
      </c>
      <c r="K1391" s="51"/>
    </row>
    <row r="1392" spans="1:11" x14ac:dyDescent="0.45">
      <c r="A1392" s="2">
        <v>45389</v>
      </c>
      <c r="B1392" t="s">
        <v>37</v>
      </c>
      <c r="C1392" t="s">
        <v>9</v>
      </c>
      <c r="D1392">
        <v>20</v>
      </c>
      <c r="E1392" s="17">
        <f>VLOOKUP(C1392,'SKU Price List'!$A$2:$E$27,5,FALSE)</f>
        <v>756</v>
      </c>
      <c r="F1392" s="17">
        <f t="shared" si="73"/>
        <v>15120</v>
      </c>
      <c r="G1392">
        <f>VLOOKUP(C1392,'SKU Price List'!$H$2:$L$27,3,0)</f>
        <v>741.59999999999991</v>
      </c>
      <c r="H1392">
        <f t="shared" si="71"/>
        <v>14831.999999999998</v>
      </c>
      <c r="I1392" s="17">
        <f t="shared" si="72"/>
        <v>288.00000000000182</v>
      </c>
      <c r="J1392">
        <v>27</v>
      </c>
      <c r="K1392" s="51"/>
    </row>
    <row r="1393" spans="1:11" x14ac:dyDescent="0.45">
      <c r="A1393" s="2">
        <v>45389</v>
      </c>
      <c r="B1393" t="s">
        <v>37</v>
      </c>
      <c r="C1393" t="s">
        <v>24</v>
      </c>
      <c r="D1393">
        <v>20</v>
      </c>
      <c r="E1393" s="17">
        <f>VLOOKUP(C1393,'SKU Price List'!$A$2:$E$27,5,FALSE)</f>
        <v>614.87999999999988</v>
      </c>
      <c r="F1393" s="17">
        <f t="shared" si="73"/>
        <v>12297.599999999999</v>
      </c>
      <c r="G1393">
        <f>VLOOKUP(C1393,'SKU Price List'!$H$2:$L$27,3,0)</f>
        <v>602.40000000000009</v>
      </c>
      <c r="H1393">
        <f t="shared" si="71"/>
        <v>12048.000000000002</v>
      </c>
      <c r="I1393" s="17">
        <f t="shared" si="72"/>
        <v>249.59999999999673</v>
      </c>
      <c r="J1393">
        <v>27</v>
      </c>
      <c r="K1393" s="51"/>
    </row>
    <row r="1394" spans="1:11" x14ac:dyDescent="0.45">
      <c r="A1394" s="2">
        <v>45389</v>
      </c>
      <c r="B1394" t="s">
        <v>33</v>
      </c>
      <c r="C1394" t="s">
        <v>27</v>
      </c>
      <c r="D1394">
        <v>4</v>
      </c>
      <c r="E1394" s="17">
        <f>VLOOKUP(C1394,'SKU Price List'!$A$2:$E$27,5,FALSE)</f>
        <v>819.83999999999992</v>
      </c>
      <c r="F1394" s="17">
        <f t="shared" si="73"/>
        <v>3279.3599999999997</v>
      </c>
      <c r="G1394">
        <f>VLOOKUP(C1394,'SKU Price List'!$H$2:$L$27,3,0)</f>
        <v>803.2</v>
      </c>
      <c r="H1394">
        <f t="shared" si="71"/>
        <v>3212.8</v>
      </c>
      <c r="I1394" s="17">
        <f t="shared" si="72"/>
        <v>66.559999999999491</v>
      </c>
      <c r="J1394">
        <v>27</v>
      </c>
      <c r="K1394" s="51"/>
    </row>
    <row r="1395" spans="1:11" x14ac:dyDescent="0.45">
      <c r="A1395" s="2">
        <v>45389</v>
      </c>
      <c r="B1395" t="s">
        <v>33</v>
      </c>
      <c r="C1395" t="s">
        <v>13</v>
      </c>
      <c r="D1395">
        <v>4</v>
      </c>
      <c r="E1395" s="17">
        <f>VLOOKUP(C1395,'SKU Price List'!$A$2:$E$27,5,FALSE)</f>
        <v>695.52</v>
      </c>
      <c r="F1395" s="17">
        <f t="shared" si="73"/>
        <v>2782.08</v>
      </c>
      <c r="G1395">
        <f>VLOOKUP(C1395,'SKU Price List'!$H$2:$L$27,3,0)</f>
        <v>684</v>
      </c>
      <c r="H1395">
        <f t="shared" si="71"/>
        <v>2736</v>
      </c>
      <c r="I1395" s="17">
        <f t="shared" si="72"/>
        <v>46.079999999999927</v>
      </c>
      <c r="J1395">
        <v>27</v>
      </c>
      <c r="K1395" s="51"/>
    </row>
    <row r="1396" spans="1:11" x14ac:dyDescent="0.45">
      <c r="A1396" s="2">
        <v>45389</v>
      </c>
      <c r="B1396" t="s">
        <v>33</v>
      </c>
      <c r="C1396" t="s">
        <v>14</v>
      </c>
      <c r="D1396">
        <v>2</v>
      </c>
      <c r="E1396" s="17">
        <f>VLOOKUP(C1396,'SKU Price List'!$A$2:$E$27,5,FALSE)</f>
        <v>927.36</v>
      </c>
      <c r="F1396" s="17">
        <f t="shared" si="73"/>
        <v>1854.72</v>
      </c>
      <c r="G1396">
        <f>VLOOKUP(C1396,'SKU Price List'!$H$2:$L$27,3,0)</f>
        <v>912</v>
      </c>
      <c r="H1396">
        <f t="shared" si="71"/>
        <v>1824</v>
      </c>
      <c r="I1396" s="17">
        <f t="shared" si="72"/>
        <v>30.720000000000027</v>
      </c>
      <c r="J1396">
        <v>27</v>
      </c>
      <c r="K1396" s="51"/>
    </row>
    <row r="1397" spans="1:11" x14ac:dyDescent="0.45">
      <c r="A1397" s="2">
        <v>45390</v>
      </c>
      <c r="B1397" t="s">
        <v>32</v>
      </c>
      <c r="C1397" t="s">
        <v>12</v>
      </c>
      <c r="D1397">
        <v>5</v>
      </c>
      <c r="E1397" s="17">
        <f>VLOOKUP(C1397,'SKU Price List'!$A$2:$E$27,5,FALSE)</f>
        <v>1008</v>
      </c>
      <c r="F1397" s="17">
        <f t="shared" si="73"/>
        <v>5040</v>
      </c>
      <c r="G1397">
        <f>VLOOKUP(C1397,'SKU Price List'!$H$2:$L$27,3,0)</f>
        <v>988.8</v>
      </c>
      <c r="H1397">
        <f t="shared" si="71"/>
        <v>4944</v>
      </c>
      <c r="I1397" s="17">
        <f t="shared" si="72"/>
        <v>96</v>
      </c>
      <c r="J1397">
        <v>28</v>
      </c>
      <c r="K1397" s="51"/>
    </row>
    <row r="1398" spans="1:11" x14ac:dyDescent="0.45">
      <c r="A1398" s="2">
        <v>45390</v>
      </c>
      <c r="B1398" t="s">
        <v>32</v>
      </c>
      <c r="C1398" t="s">
        <v>9</v>
      </c>
      <c r="D1398">
        <v>10</v>
      </c>
      <c r="E1398" s="17">
        <f>VLOOKUP(C1398,'SKU Price List'!$A$2:$E$27,5,FALSE)</f>
        <v>756</v>
      </c>
      <c r="F1398" s="17">
        <f t="shared" si="73"/>
        <v>7560</v>
      </c>
      <c r="G1398">
        <f>VLOOKUP(C1398,'SKU Price List'!$H$2:$L$27,3,0)</f>
        <v>741.59999999999991</v>
      </c>
      <c r="H1398">
        <f t="shared" si="71"/>
        <v>7415.9999999999991</v>
      </c>
      <c r="I1398" s="17">
        <f t="shared" si="72"/>
        <v>144.00000000000091</v>
      </c>
      <c r="J1398">
        <v>28</v>
      </c>
      <c r="K1398" s="51"/>
    </row>
    <row r="1399" spans="1:11" x14ac:dyDescent="0.45">
      <c r="A1399" s="2">
        <v>45390</v>
      </c>
      <c r="B1399" t="s">
        <v>38</v>
      </c>
      <c r="C1399" t="s">
        <v>18</v>
      </c>
      <c r="D1399">
        <v>10</v>
      </c>
      <c r="E1399" s="17">
        <f>VLOOKUP(C1399,'SKU Price List'!$A$2:$E$27,5,FALSE)</f>
        <v>1478.4</v>
      </c>
      <c r="F1399" s="17">
        <f t="shared" si="73"/>
        <v>14784</v>
      </c>
      <c r="G1399">
        <f>VLOOKUP(C1399,'SKU Price List'!$H$2:$L$27,3,0)</f>
        <v>1449.6</v>
      </c>
      <c r="H1399">
        <f t="shared" si="71"/>
        <v>14496</v>
      </c>
      <c r="I1399" s="17">
        <f t="shared" si="72"/>
        <v>288</v>
      </c>
      <c r="J1399">
        <v>28</v>
      </c>
      <c r="K1399" s="51"/>
    </row>
    <row r="1400" spans="1:11" x14ac:dyDescent="0.45">
      <c r="A1400" s="2">
        <v>45390</v>
      </c>
      <c r="B1400" t="s">
        <v>38</v>
      </c>
      <c r="C1400" t="s">
        <v>12</v>
      </c>
      <c r="D1400">
        <v>3</v>
      </c>
      <c r="E1400" s="17">
        <f>VLOOKUP(C1400,'SKU Price List'!$A$2:$E$27,5,FALSE)</f>
        <v>1008</v>
      </c>
      <c r="F1400" s="17">
        <f t="shared" si="73"/>
        <v>3024</v>
      </c>
      <c r="G1400">
        <f>VLOOKUP(C1400,'SKU Price List'!$H$2:$L$27,3,0)</f>
        <v>988.8</v>
      </c>
      <c r="H1400">
        <f t="shared" si="71"/>
        <v>2966.3999999999996</v>
      </c>
      <c r="I1400" s="17">
        <f t="shared" si="72"/>
        <v>57.600000000000364</v>
      </c>
      <c r="J1400">
        <v>28</v>
      </c>
      <c r="K1400" s="51"/>
    </row>
    <row r="1401" spans="1:11" x14ac:dyDescent="0.45">
      <c r="A1401" s="2">
        <v>45390</v>
      </c>
      <c r="B1401" t="s">
        <v>47</v>
      </c>
      <c r="C1401" t="s">
        <v>24</v>
      </c>
      <c r="D1401">
        <v>5</v>
      </c>
      <c r="E1401" s="17">
        <f>VLOOKUP(C1401,'SKU Price List'!$A$2:$E$27,5,FALSE)</f>
        <v>614.87999999999988</v>
      </c>
      <c r="F1401" s="17">
        <f t="shared" si="73"/>
        <v>3074.3999999999996</v>
      </c>
      <c r="G1401">
        <f>VLOOKUP(C1401,'SKU Price List'!$H$2:$L$27,3,0)</f>
        <v>602.40000000000009</v>
      </c>
      <c r="H1401">
        <f t="shared" si="71"/>
        <v>3012.0000000000005</v>
      </c>
      <c r="I1401" s="17">
        <f t="shared" si="72"/>
        <v>62.399999999999181</v>
      </c>
      <c r="J1401">
        <v>28</v>
      </c>
      <c r="K1401" s="51"/>
    </row>
    <row r="1402" spans="1:11" x14ac:dyDescent="0.45">
      <c r="A1402" s="2">
        <v>45390</v>
      </c>
      <c r="B1402" t="s">
        <v>47</v>
      </c>
      <c r="C1402" t="s">
        <v>14</v>
      </c>
      <c r="D1402">
        <v>2</v>
      </c>
      <c r="E1402" s="17">
        <f>VLOOKUP(C1402,'SKU Price List'!$A$2:$E$27,5,FALSE)</f>
        <v>927.36</v>
      </c>
      <c r="F1402" s="17">
        <f t="shared" si="73"/>
        <v>1854.72</v>
      </c>
      <c r="G1402">
        <f>VLOOKUP(C1402,'SKU Price List'!$H$2:$L$27,3,0)</f>
        <v>912</v>
      </c>
      <c r="H1402">
        <f t="shared" si="71"/>
        <v>1824</v>
      </c>
      <c r="I1402" s="17">
        <f t="shared" si="72"/>
        <v>30.720000000000027</v>
      </c>
      <c r="J1402">
        <v>28</v>
      </c>
      <c r="K1402" s="51"/>
    </row>
    <row r="1403" spans="1:11" x14ac:dyDescent="0.45">
      <c r="A1403" s="2">
        <v>45390</v>
      </c>
      <c r="B1403" t="s">
        <v>47</v>
      </c>
      <c r="C1403" t="s">
        <v>13</v>
      </c>
      <c r="D1403">
        <v>2</v>
      </c>
      <c r="E1403" s="17">
        <f>VLOOKUP(C1403,'SKU Price List'!$A$2:$E$27,5,FALSE)</f>
        <v>695.52</v>
      </c>
      <c r="F1403" s="17">
        <f t="shared" si="73"/>
        <v>1391.04</v>
      </c>
      <c r="G1403">
        <f>VLOOKUP(C1403,'SKU Price List'!$H$2:$L$27,3,0)</f>
        <v>684</v>
      </c>
      <c r="H1403">
        <f t="shared" si="71"/>
        <v>1368</v>
      </c>
      <c r="I1403" s="17">
        <f t="shared" si="72"/>
        <v>23.039999999999964</v>
      </c>
      <c r="J1403">
        <v>28</v>
      </c>
      <c r="K1403" s="51"/>
    </row>
    <row r="1404" spans="1:11" x14ac:dyDescent="0.45">
      <c r="A1404" s="2">
        <v>45390</v>
      </c>
      <c r="B1404" t="s">
        <v>47</v>
      </c>
      <c r="C1404" t="s">
        <v>9</v>
      </c>
      <c r="D1404">
        <v>1</v>
      </c>
      <c r="E1404" s="17">
        <f>VLOOKUP(C1404,'SKU Price List'!$A$2:$E$27,5,FALSE)</f>
        <v>756</v>
      </c>
      <c r="F1404" s="17">
        <f t="shared" si="73"/>
        <v>756</v>
      </c>
      <c r="G1404">
        <f>VLOOKUP(C1404,'SKU Price List'!$H$2:$L$27,3,0)</f>
        <v>741.59999999999991</v>
      </c>
      <c r="H1404">
        <f t="shared" si="71"/>
        <v>741.59999999999991</v>
      </c>
      <c r="I1404" s="17">
        <f t="shared" si="72"/>
        <v>14.400000000000091</v>
      </c>
      <c r="J1404">
        <v>28</v>
      </c>
      <c r="K1404" s="51"/>
    </row>
    <row r="1405" spans="1:11" x14ac:dyDescent="0.45">
      <c r="A1405" s="2">
        <v>45390</v>
      </c>
      <c r="B1405" t="s">
        <v>47</v>
      </c>
      <c r="C1405" t="s">
        <v>8</v>
      </c>
      <c r="D1405">
        <v>1</v>
      </c>
      <c r="E1405" s="17">
        <f>VLOOKUP(C1405,'SKU Price List'!$A$2:$E$27,5,FALSE)</f>
        <v>567</v>
      </c>
      <c r="F1405" s="17">
        <f t="shared" si="73"/>
        <v>567</v>
      </c>
      <c r="G1405">
        <f>VLOOKUP(C1405,'SKU Price List'!$H$2:$L$27,3,0)</f>
        <v>556.19999999999993</v>
      </c>
      <c r="H1405">
        <f t="shared" si="71"/>
        <v>556.19999999999993</v>
      </c>
      <c r="I1405" s="17">
        <f t="shared" si="72"/>
        <v>10.800000000000068</v>
      </c>
      <c r="J1405">
        <v>28</v>
      </c>
      <c r="K1405" s="51"/>
    </row>
    <row r="1406" spans="1:11" x14ac:dyDescent="0.45">
      <c r="A1406" s="2">
        <v>45391</v>
      </c>
      <c r="B1406" t="s">
        <v>43</v>
      </c>
      <c r="C1406" t="s">
        <v>12</v>
      </c>
      <c r="D1406">
        <v>4</v>
      </c>
      <c r="E1406" s="17">
        <f>VLOOKUP(C1406,'SKU Price List'!$A$2:$E$27,5,FALSE)</f>
        <v>1008</v>
      </c>
      <c r="F1406" s="17">
        <f t="shared" si="73"/>
        <v>4032</v>
      </c>
      <c r="G1406">
        <f>VLOOKUP(C1406,'SKU Price List'!$H$2:$L$27,3,0)</f>
        <v>988.8</v>
      </c>
      <c r="H1406">
        <f t="shared" si="71"/>
        <v>3955.2</v>
      </c>
      <c r="I1406" s="17">
        <f t="shared" si="72"/>
        <v>76.800000000000182</v>
      </c>
      <c r="J1406">
        <v>28</v>
      </c>
      <c r="K1406" s="51"/>
    </row>
    <row r="1407" spans="1:11" x14ac:dyDescent="0.45">
      <c r="A1407" s="2">
        <v>45391</v>
      </c>
      <c r="B1407" t="s">
        <v>43</v>
      </c>
      <c r="C1407" t="s">
        <v>27</v>
      </c>
      <c r="D1407">
        <v>5</v>
      </c>
      <c r="E1407" s="17">
        <f>VLOOKUP(C1407,'SKU Price List'!$A$2:$E$27,5,FALSE)</f>
        <v>819.83999999999992</v>
      </c>
      <c r="F1407" s="17">
        <f t="shared" si="73"/>
        <v>4099.2</v>
      </c>
      <c r="G1407">
        <f>VLOOKUP(C1407,'SKU Price List'!$H$2:$L$27,3,0)</f>
        <v>803.2</v>
      </c>
      <c r="H1407">
        <f t="shared" si="71"/>
        <v>4016</v>
      </c>
      <c r="I1407" s="17">
        <f t="shared" si="72"/>
        <v>83.199999999999818</v>
      </c>
      <c r="J1407">
        <v>28</v>
      </c>
      <c r="K1407" s="51"/>
    </row>
    <row r="1408" spans="1:11" x14ac:dyDescent="0.45">
      <c r="A1408" s="2">
        <v>45391</v>
      </c>
      <c r="B1408" t="s">
        <v>43</v>
      </c>
      <c r="C1408" t="s">
        <v>3</v>
      </c>
      <c r="D1408">
        <v>5</v>
      </c>
      <c r="E1408" s="17">
        <f>VLOOKUP(C1408,'SKU Price List'!$A$2:$E$27,5,FALSE)</f>
        <v>311.84999999999997</v>
      </c>
      <c r="F1408" s="17">
        <f t="shared" si="73"/>
        <v>1559.2499999999998</v>
      </c>
      <c r="G1408">
        <f>VLOOKUP(C1408,'SKU Price List'!$H$2:$L$27,3,0)</f>
        <v>306</v>
      </c>
      <c r="H1408">
        <f t="shared" si="71"/>
        <v>1530</v>
      </c>
      <c r="I1408" s="17">
        <f t="shared" si="72"/>
        <v>29.249999999999773</v>
      </c>
      <c r="J1408">
        <v>28</v>
      </c>
      <c r="K1408" s="51"/>
    </row>
    <row r="1409" spans="1:11" x14ac:dyDescent="0.45">
      <c r="A1409" s="2">
        <v>45391</v>
      </c>
      <c r="B1409" t="s">
        <v>43</v>
      </c>
      <c r="C1409" t="s">
        <v>19</v>
      </c>
      <c r="D1409">
        <v>1</v>
      </c>
      <c r="E1409" s="17">
        <f>VLOOKUP(C1409,'SKU Price List'!$A$2:$E$27,5,FALSE)</f>
        <v>831.6</v>
      </c>
      <c r="F1409" s="17">
        <f t="shared" si="73"/>
        <v>831.6</v>
      </c>
      <c r="G1409">
        <f>VLOOKUP(C1409,'SKU Price List'!$H$2:$L$27,3,0)</f>
        <v>815.4</v>
      </c>
      <c r="H1409">
        <f t="shared" si="71"/>
        <v>815.4</v>
      </c>
      <c r="I1409" s="17">
        <f t="shared" si="72"/>
        <v>16.200000000000045</v>
      </c>
      <c r="J1409">
        <v>28</v>
      </c>
      <c r="K1409" s="51"/>
    </row>
    <row r="1410" spans="1:11" x14ac:dyDescent="0.45">
      <c r="A1410" s="2">
        <v>45391</v>
      </c>
      <c r="B1410" t="s">
        <v>72</v>
      </c>
      <c r="C1410" t="s">
        <v>12</v>
      </c>
      <c r="D1410">
        <v>50</v>
      </c>
      <c r="E1410" s="17">
        <f>VLOOKUP(C1410,'SKU Price List'!$A$2:$E$27,5,FALSE)</f>
        <v>1008</v>
      </c>
      <c r="F1410" s="17">
        <f t="shared" si="73"/>
        <v>50400</v>
      </c>
      <c r="G1410">
        <f>VLOOKUP(C1410,'SKU Price List'!$H$2:$L$27,3,0)</f>
        <v>988.8</v>
      </c>
      <c r="H1410">
        <f t="shared" ref="H1410:H1473" si="74">G1410*D1410</f>
        <v>49440</v>
      </c>
      <c r="I1410" s="17">
        <f t="shared" ref="I1410:I1473" si="75">F1410-H1410</f>
        <v>960</v>
      </c>
      <c r="J1410">
        <v>28</v>
      </c>
      <c r="K1410" s="51"/>
    </row>
    <row r="1411" spans="1:11" x14ac:dyDescent="0.45">
      <c r="A1411" s="2">
        <v>45391</v>
      </c>
      <c r="B1411" t="s">
        <v>72</v>
      </c>
      <c r="C1411" t="s">
        <v>24</v>
      </c>
      <c r="D1411">
        <v>20</v>
      </c>
      <c r="E1411" s="17">
        <f>VLOOKUP(C1411,'SKU Price List'!$A$2:$E$27,5,FALSE)</f>
        <v>614.87999999999988</v>
      </c>
      <c r="F1411" s="17">
        <f t="shared" si="73"/>
        <v>12297.599999999999</v>
      </c>
      <c r="G1411">
        <f>VLOOKUP(C1411,'SKU Price List'!$H$2:$L$27,3,0)</f>
        <v>602.40000000000009</v>
      </c>
      <c r="H1411">
        <f t="shared" si="74"/>
        <v>12048.000000000002</v>
      </c>
      <c r="I1411" s="17">
        <f t="shared" si="75"/>
        <v>249.59999999999673</v>
      </c>
      <c r="J1411">
        <v>28</v>
      </c>
      <c r="K1411" s="51"/>
    </row>
    <row r="1412" spans="1:11" x14ac:dyDescent="0.45">
      <c r="A1412" s="2">
        <v>45391</v>
      </c>
      <c r="B1412" t="s">
        <v>34</v>
      </c>
      <c r="C1412" t="s">
        <v>14</v>
      </c>
      <c r="D1412">
        <v>12</v>
      </c>
      <c r="E1412" s="17">
        <f>VLOOKUP(C1412,'SKU Price List'!$A$2:$E$27,5,FALSE)</f>
        <v>927.36</v>
      </c>
      <c r="F1412" s="17">
        <f t="shared" si="73"/>
        <v>11128.32</v>
      </c>
      <c r="G1412">
        <f>VLOOKUP(C1412,'SKU Price List'!$H$2:$L$27,3,0)</f>
        <v>912</v>
      </c>
      <c r="H1412">
        <f t="shared" si="74"/>
        <v>10944</v>
      </c>
      <c r="I1412" s="17">
        <f t="shared" si="75"/>
        <v>184.31999999999971</v>
      </c>
      <c r="J1412">
        <v>28</v>
      </c>
      <c r="K1412" s="51"/>
    </row>
    <row r="1413" spans="1:11" x14ac:dyDescent="0.45">
      <c r="A1413" s="2">
        <v>45391</v>
      </c>
      <c r="B1413" t="s">
        <v>34</v>
      </c>
      <c r="C1413" t="s">
        <v>16</v>
      </c>
      <c r="D1413">
        <v>6</v>
      </c>
      <c r="E1413" s="17">
        <f>VLOOKUP(C1413,'SKU Price List'!$A$2:$E$27,5,FALSE)</f>
        <v>1081.92</v>
      </c>
      <c r="F1413" s="17">
        <f t="shared" si="73"/>
        <v>6491.52</v>
      </c>
      <c r="G1413">
        <f>VLOOKUP(C1413,'SKU Price List'!$H$2:$L$27,3,0)</f>
        <v>1064</v>
      </c>
      <c r="H1413">
        <f t="shared" si="74"/>
        <v>6384</v>
      </c>
      <c r="I1413" s="17">
        <f t="shared" si="75"/>
        <v>107.52000000000044</v>
      </c>
      <c r="J1413">
        <v>28</v>
      </c>
      <c r="K1413" s="51"/>
    </row>
    <row r="1414" spans="1:11" x14ac:dyDescent="0.45">
      <c r="A1414" s="2">
        <v>45391</v>
      </c>
      <c r="B1414" t="s">
        <v>34</v>
      </c>
      <c r="C1414" t="s">
        <v>24</v>
      </c>
      <c r="D1414">
        <v>14</v>
      </c>
      <c r="E1414" s="17">
        <f>VLOOKUP(C1414,'SKU Price List'!$A$2:$E$27,5,FALSE)</f>
        <v>614.87999999999988</v>
      </c>
      <c r="F1414" s="17">
        <f t="shared" si="73"/>
        <v>8608.3199999999979</v>
      </c>
      <c r="G1414">
        <f>VLOOKUP(C1414,'SKU Price List'!$H$2:$L$27,3,0)</f>
        <v>602.40000000000009</v>
      </c>
      <c r="H1414">
        <f t="shared" si="74"/>
        <v>8433.6000000000022</v>
      </c>
      <c r="I1414" s="17">
        <f t="shared" si="75"/>
        <v>174.71999999999571</v>
      </c>
      <c r="J1414">
        <v>28</v>
      </c>
      <c r="K1414" s="51"/>
    </row>
    <row r="1415" spans="1:11" x14ac:dyDescent="0.45">
      <c r="A1415" s="2">
        <v>45391</v>
      </c>
      <c r="B1415" t="s">
        <v>34</v>
      </c>
      <c r="C1415" t="s">
        <v>26</v>
      </c>
      <c r="D1415">
        <v>6</v>
      </c>
      <c r="E1415" s="17">
        <f>VLOOKUP(C1415,'SKU Price List'!$A$2:$E$27,5,FALSE)</f>
        <v>717.3599999999999</v>
      </c>
      <c r="F1415" s="17">
        <f t="shared" si="73"/>
        <v>4304.16</v>
      </c>
      <c r="G1415">
        <f>VLOOKUP(C1415,'SKU Price List'!$H$2:$L$27,3,0)</f>
        <v>702.80000000000007</v>
      </c>
      <c r="H1415">
        <f t="shared" si="74"/>
        <v>4216.8</v>
      </c>
      <c r="I1415" s="17">
        <f t="shared" si="75"/>
        <v>87.359999999999673</v>
      </c>
      <c r="J1415">
        <v>28</v>
      </c>
      <c r="K1415" s="51"/>
    </row>
    <row r="1416" spans="1:11" x14ac:dyDescent="0.45">
      <c r="A1416" s="2">
        <v>45391</v>
      </c>
      <c r="B1416" t="s">
        <v>34</v>
      </c>
      <c r="C1416" t="s">
        <v>4</v>
      </c>
      <c r="D1416">
        <v>5</v>
      </c>
      <c r="E1416" s="17">
        <f>VLOOKUP(C1416,'SKU Price List'!$A$2:$E$27,5,FALSE)</f>
        <v>415.79999999999995</v>
      </c>
      <c r="F1416" s="17">
        <f t="shared" si="73"/>
        <v>2079</v>
      </c>
      <c r="G1416">
        <f>VLOOKUP(C1416,'SKU Price List'!$H$2:$L$27,3,0)</f>
        <v>408</v>
      </c>
      <c r="H1416">
        <f t="shared" si="74"/>
        <v>2040</v>
      </c>
      <c r="I1416" s="17">
        <f t="shared" si="75"/>
        <v>39</v>
      </c>
      <c r="J1416">
        <v>28</v>
      </c>
      <c r="K1416" s="51"/>
    </row>
    <row r="1417" spans="1:11" x14ac:dyDescent="0.45">
      <c r="A1417" s="2">
        <v>45391</v>
      </c>
      <c r="B1417" t="s">
        <v>34</v>
      </c>
      <c r="C1417" t="s">
        <v>3</v>
      </c>
      <c r="D1417">
        <v>6</v>
      </c>
      <c r="E1417" s="17">
        <f>VLOOKUP(C1417,'SKU Price List'!$A$2:$E$27,5,FALSE)</f>
        <v>311.84999999999997</v>
      </c>
      <c r="F1417" s="17">
        <f t="shared" si="73"/>
        <v>1871.1</v>
      </c>
      <c r="G1417">
        <f>VLOOKUP(C1417,'SKU Price List'!$H$2:$L$27,3,0)</f>
        <v>306</v>
      </c>
      <c r="H1417">
        <f t="shared" si="74"/>
        <v>1836</v>
      </c>
      <c r="I1417" s="17">
        <f t="shared" si="75"/>
        <v>35.099999999999909</v>
      </c>
      <c r="J1417">
        <v>28</v>
      </c>
      <c r="K1417" s="51"/>
    </row>
    <row r="1418" spans="1:11" x14ac:dyDescent="0.45">
      <c r="A1418" s="2">
        <v>45391</v>
      </c>
      <c r="B1418" t="s">
        <v>34</v>
      </c>
      <c r="C1418" t="s">
        <v>5</v>
      </c>
      <c r="D1418">
        <v>2</v>
      </c>
      <c r="E1418" s="17">
        <f>VLOOKUP(C1418,'SKU Price List'!$A$2:$E$27,5,FALSE)</f>
        <v>363.82499999999999</v>
      </c>
      <c r="F1418" s="17">
        <f t="shared" si="73"/>
        <v>727.65</v>
      </c>
      <c r="G1418">
        <f>VLOOKUP(C1418,'SKU Price List'!$H$2:$L$27,3,0)</f>
        <v>357</v>
      </c>
      <c r="H1418">
        <f t="shared" si="74"/>
        <v>714</v>
      </c>
      <c r="I1418" s="17">
        <f t="shared" si="75"/>
        <v>13.649999999999977</v>
      </c>
      <c r="J1418">
        <v>28</v>
      </c>
      <c r="K1418" s="51"/>
    </row>
    <row r="1419" spans="1:11" x14ac:dyDescent="0.45">
      <c r="A1419" s="2">
        <v>45391</v>
      </c>
      <c r="B1419" t="s">
        <v>34</v>
      </c>
      <c r="C1419" t="s">
        <v>6</v>
      </c>
      <c r="D1419">
        <v>10</v>
      </c>
      <c r="E1419" s="17">
        <f>VLOOKUP(C1419,'SKU Price List'!$A$2:$E$27,5,FALSE)</f>
        <v>485.09999999999997</v>
      </c>
      <c r="F1419" s="17">
        <f t="shared" si="73"/>
        <v>4851</v>
      </c>
      <c r="G1419">
        <f>VLOOKUP(C1419,'SKU Price List'!$H$2:$L$27,3,0)</f>
        <v>476</v>
      </c>
      <c r="H1419">
        <f t="shared" si="74"/>
        <v>4760</v>
      </c>
      <c r="I1419" s="17">
        <f t="shared" si="75"/>
        <v>91</v>
      </c>
      <c r="J1419">
        <v>28</v>
      </c>
      <c r="K1419" s="51"/>
    </row>
    <row r="1420" spans="1:11" x14ac:dyDescent="0.45">
      <c r="A1420" s="2">
        <v>45392</v>
      </c>
      <c r="B1420" t="s">
        <v>79</v>
      </c>
      <c r="C1420" t="s">
        <v>11</v>
      </c>
      <c r="D1420">
        <v>5</v>
      </c>
      <c r="E1420" s="17">
        <f>VLOOKUP(C1420,'SKU Price List'!$A$2:$E$27,5,FALSE)</f>
        <v>882</v>
      </c>
      <c r="F1420" s="17">
        <f t="shared" si="73"/>
        <v>4410</v>
      </c>
      <c r="G1420">
        <f>VLOOKUP(C1420,'SKU Price List'!$H$2:$L$27,3,0)</f>
        <v>865.19999999999993</v>
      </c>
      <c r="H1420">
        <f t="shared" si="74"/>
        <v>4326</v>
      </c>
      <c r="I1420" s="17">
        <f t="shared" si="75"/>
        <v>84</v>
      </c>
      <c r="J1420">
        <v>28</v>
      </c>
      <c r="K1420" s="51"/>
    </row>
    <row r="1421" spans="1:11" x14ac:dyDescent="0.45">
      <c r="A1421" s="2">
        <v>45392</v>
      </c>
      <c r="B1421" t="s">
        <v>79</v>
      </c>
      <c r="C1421" t="s">
        <v>9</v>
      </c>
      <c r="D1421">
        <v>5</v>
      </c>
      <c r="E1421" s="17">
        <f>VLOOKUP(C1421,'SKU Price List'!$A$2:$E$27,5,FALSE)</f>
        <v>756</v>
      </c>
      <c r="F1421" s="17">
        <f t="shared" si="73"/>
        <v>3780</v>
      </c>
      <c r="G1421">
        <f>VLOOKUP(C1421,'SKU Price List'!$H$2:$L$27,3,0)</f>
        <v>741.59999999999991</v>
      </c>
      <c r="H1421">
        <f t="shared" si="74"/>
        <v>3707.9999999999995</v>
      </c>
      <c r="I1421" s="17">
        <f t="shared" si="75"/>
        <v>72.000000000000455</v>
      </c>
      <c r="J1421">
        <v>28</v>
      </c>
      <c r="K1421" s="51"/>
    </row>
    <row r="1422" spans="1:11" x14ac:dyDescent="0.45">
      <c r="A1422" s="2">
        <v>45392</v>
      </c>
      <c r="B1422" t="s">
        <v>37</v>
      </c>
      <c r="C1422" t="s">
        <v>17</v>
      </c>
      <c r="D1422">
        <v>25</v>
      </c>
      <c r="E1422" s="17">
        <f>VLOOKUP(C1422,'SKU Price List'!$A$2:$E$27,5,FALSE)</f>
        <v>1236.48</v>
      </c>
      <c r="F1422" s="17">
        <f t="shared" si="73"/>
        <v>30912</v>
      </c>
      <c r="G1422">
        <f>VLOOKUP(C1422,'SKU Price List'!$H$2:$L$27,3,0)</f>
        <v>1216</v>
      </c>
      <c r="H1422">
        <f t="shared" si="74"/>
        <v>30400</v>
      </c>
      <c r="I1422" s="17">
        <f t="shared" si="75"/>
        <v>512</v>
      </c>
      <c r="J1422">
        <v>28</v>
      </c>
      <c r="K1422" s="51"/>
    </row>
    <row r="1423" spans="1:11" x14ac:dyDescent="0.45">
      <c r="A1423" s="2">
        <v>45392</v>
      </c>
      <c r="B1423" t="s">
        <v>37</v>
      </c>
      <c r="C1423" t="s">
        <v>9</v>
      </c>
      <c r="D1423">
        <v>15</v>
      </c>
      <c r="E1423" s="17">
        <f>VLOOKUP(C1423,'SKU Price List'!$A$2:$E$27,5,FALSE)</f>
        <v>756</v>
      </c>
      <c r="F1423" s="17">
        <f t="shared" si="73"/>
        <v>11340</v>
      </c>
      <c r="G1423">
        <f>VLOOKUP(C1423,'SKU Price List'!$H$2:$L$27,3,0)</f>
        <v>741.59999999999991</v>
      </c>
      <c r="H1423">
        <f t="shared" si="74"/>
        <v>11123.999999999998</v>
      </c>
      <c r="I1423" s="17">
        <f t="shared" si="75"/>
        <v>216.00000000000182</v>
      </c>
      <c r="J1423">
        <v>28</v>
      </c>
      <c r="K1423" s="51"/>
    </row>
    <row r="1424" spans="1:11" x14ac:dyDescent="0.45">
      <c r="A1424" s="2">
        <v>45392</v>
      </c>
      <c r="B1424" t="s">
        <v>37</v>
      </c>
      <c r="C1424" t="s">
        <v>27</v>
      </c>
      <c r="D1424">
        <v>21</v>
      </c>
      <c r="E1424" s="17">
        <f>VLOOKUP(C1424,'SKU Price List'!$A$2:$E$27,5,FALSE)</f>
        <v>819.83999999999992</v>
      </c>
      <c r="F1424" s="17">
        <f t="shared" si="73"/>
        <v>17216.64</v>
      </c>
      <c r="G1424">
        <f>VLOOKUP(C1424,'SKU Price List'!$H$2:$L$27,3,0)</f>
        <v>803.2</v>
      </c>
      <c r="H1424">
        <f t="shared" si="74"/>
        <v>16867.2</v>
      </c>
      <c r="I1424" s="17">
        <f t="shared" si="75"/>
        <v>349.43999999999869</v>
      </c>
      <c r="J1424">
        <v>28</v>
      </c>
      <c r="K1424" s="51"/>
    </row>
    <row r="1425" spans="1:11" x14ac:dyDescent="0.45">
      <c r="A1425" s="2">
        <v>45392</v>
      </c>
      <c r="B1425" t="s">
        <v>37</v>
      </c>
      <c r="C1425" t="s">
        <v>24</v>
      </c>
      <c r="D1425">
        <v>4</v>
      </c>
      <c r="E1425" s="17">
        <f>VLOOKUP(C1425,'SKU Price List'!$A$2:$E$27,5,FALSE)</f>
        <v>614.87999999999988</v>
      </c>
      <c r="F1425" s="17">
        <f t="shared" si="73"/>
        <v>2459.5199999999995</v>
      </c>
      <c r="G1425">
        <f>VLOOKUP(C1425,'SKU Price List'!$H$2:$L$27,3,0)</f>
        <v>602.40000000000009</v>
      </c>
      <c r="H1425">
        <f t="shared" si="74"/>
        <v>2409.6000000000004</v>
      </c>
      <c r="I1425" s="17">
        <f t="shared" si="75"/>
        <v>49.919999999999163</v>
      </c>
      <c r="J1425">
        <v>28</v>
      </c>
      <c r="K1425" s="51"/>
    </row>
    <row r="1426" spans="1:11" x14ac:dyDescent="0.45">
      <c r="A1426" s="2">
        <v>45392</v>
      </c>
      <c r="B1426" t="s">
        <v>44</v>
      </c>
      <c r="C1426" t="s">
        <v>18</v>
      </c>
      <c r="D1426">
        <v>2</v>
      </c>
      <c r="E1426" s="17">
        <f>VLOOKUP(C1426,'SKU Price List'!$A$2:$E$27,5,FALSE)</f>
        <v>1478.4</v>
      </c>
      <c r="F1426" s="17">
        <f t="shared" si="73"/>
        <v>2956.8</v>
      </c>
      <c r="G1426">
        <f>VLOOKUP(C1426,'SKU Price List'!$H$2:$L$27,3,0)</f>
        <v>1449.6</v>
      </c>
      <c r="H1426">
        <f t="shared" si="74"/>
        <v>2899.2</v>
      </c>
      <c r="I1426" s="17">
        <f t="shared" si="75"/>
        <v>57.600000000000364</v>
      </c>
      <c r="J1426">
        <v>28</v>
      </c>
      <c r="K1426" s="51"/>
    </row>
    <row r="1427" spans="1:11" x14ac:dyDescent="0.45">
      <c r="A1427" s="2">
        <v>45392</v>
      </c>
      <c r="B1427" t="s">
        <v>44</v>
      </c>
      <c r="C1427" t="s">
        <v>20</v>
      </c>
      <c r="D1427">
        <v>4</v>
      </c>
      <c r="E1427" s="17">
        <f>VLOOKUP(C1427,'SKU Price List'!$A$2:$E$27,5,FALSE)</f>
        <v>1108.8000000000002</v>
      </c>
      <c r="F1427" s="17">
        <f t="shared" si="73"/>
        <v>4435.2000000000007</v>
      </c>
      <c r="G1427">
        <f>VLOOKUP(C1427,'SKU Price List'!$H$2:$L$27,3,0)</f>
        <v>1087.1999999999998</v>
      </c>
      <c r="H1427">
        <f t="shared" si="74"/>
        <v>4348.7999999999993</v>
      </c>
      <c r="I1427" s="17">
        <f t="shared" si="75"/>
        <v>86.400000000001455</v>
      </c>
      <c r="J1427">
        <v>28</v>
      </c>
      <c r="K1427" s="51"/>
    </row>
    <row r="1428" spans="1:11" x14ac:dyDescent="0.45">
      <c r="A1428" s="2">
        <v>45392</v>
      </c>
      <c r="B1428" t="s">
        <v>44</v>
      </c>
      <c r="C1428" t="s">
        <v>13</v>
      </c>
      <c r="D1428">
        <v>10</v>
      </c>
      <c r="E1428" s="17">
        <f>VLOOKUP(C1428,'SKU Price List'!$A$2:$E$27,5,FALSE)</f>
        <v>695.52</v>
      </c>
      <c r="F1428" s="17">
        <f t="shared" si="73"/>
        <v>6955.2</v>
      </c>
      <c r="G1428">
        <f>VLOOKUP(C1428,'SKU Price List'!$H$2:$L$27,3,0)</f>
        <v>684</v>
      </c>
      <c r="H1428">
        <f t="shared" si="74"/>
        <v>6840</v>
      </c>
      <c r="I1428" s="17">
        <f t="shared" si="75"/>
        <v>115.19999999999982</v>
      </c>
      <c r="J1428">
        <v>28</v>
      </c>
      <c r="K1428" s="51"/>
    </row>
    <row r="1429" spans="1:11" x14ac:dyDescent="0.45">
      <c r="A1429" s="2">
        <v>45392</v>
      </c>
      <c r="B1429" t="s">
        <v>44</v>
      </c>
      <c r="C1429" t="s">
        <v>17</v>
      </c>
      <c r="D1429">
        <v>2</v>
      </c>
      <c r="E1429" s="17">
        <f>VLOOKUP(C1429,'SKU Price List'!$A$2:$E$27,5,FALSE)</f>
        <v>1236.48</v>
      </c>
      <c r="F1429" s="17">
        <f t="shared" si="73"/>
        <v>2472.96</v>
      </c>
      <c r="G1429">
        <f>VLOOKUP(C1429,'SKU Price List'!$H$2:$L$27,3,0)</f>
        <v>1216</v>
      </c>
      <c r="H1429">
        <f t="shared" si="74"/>
        <v>2432</v>
      </c>
      <c r="I1429" s="17">
        <f t="shared" si="75"/>
        <v>40.960000000000036</v>
      </c>
      <c r="J1429">
        <v>28</v>
      </c>
      <c r="K1429" s="51"/>
    </row>
    <row r="1430" spans="1:11" x14ac:dyDescent="0.45">
      <c r="A1430" s="2">
        <v>45392</v>
      </c>
      <c r="B1430" t="s">
        <v>44</v>
      </c>
      <c r="C1430" t="s">
        <v>15</v>
      </c>
      <c r="D1430">
        <v>4</v>
      </c>
      <c r="E1430" s="17">
        <f>VLOOKUP(C1430,'SKU Price List'!$A$2:$E$27,5,FALSE)</f>
        <v>811.44</v>
      </c>
      <c r="F1430" s="17">
        <f t="shared" si="73"/>
        <v>3245.76</v>
      </c>
      <c r="G1430">
        <f>VLOOKUP(C1430,'SKU Price List'!$H$2:$L$27,3,0)</f>
        <v>798</v>
      </c>
      <c r="H1430">
        <f t="shared" si="74"/>
        <v>3192</v>
      </c>
      <c r="I1430" s="17">
        <f t="shared" si="75"/>
        <v>53.760000000000218</v>
      </c>
      <c r="J1430">
        <v>28</v>
      </c>
      <c r="K1430" s="51"/>
    </row>
    <row r="1431" spans="1:11" x14ac:dyDescent="0.45">
      <c r="A1431" s="2">
        <v>45392</v>
      </c>
      <c r="B1431" t="s">
        <v>44</v>
      </c>
      <c r="C1431" t="s">
        <v>12</v>
      </c>
      <c r="D1431">
        <v>5</v>
      </c>
      <c r="E1431" s="17">
        <f>VLOOKUP(C1431,'SKU Price List'!$A$2:$E$27,5,FALSE)</f>
        <v>1008</v>
      </c>
      <c r="F1431" s="17">
        <f t="shared" ref="F1431:F1494" si="76">E1431*D1431</f>
        <v>5040</v>
      </c>
      <c r="G1431">
        <f>VLOOKUP(C1431,'SKU Price List'!$H$2:$L$27,3,0)</f>
        <v>988.8</v>
      </c>
      <c r="H1431">
        <f t="shared" si="74"/>
        <v>4944</v>
      </c>
      <c r="I1431" s="17">
        <f t="shared" si="75"/>
        <v>96</v>
      </c>
      <c r="J1431">
        <v>28</v>
      </c>
      <c r="K1431" s="51"/>
    </row>
    <row r="1432" spans="1:11" x14ac:dyDescent="0.45">
      <c r="A1432" s="2">
        <v>45392</v>
      </c>
      <c r="B1432" t="s">
        <v>44</v>
      </c>
      <c r="C1432" t="s">
        <v>9</v>
      </c>
      <c r="D1432">
        <v>15</v>
      </c>
      <c r="E1432" s="17">
        <f>VLOOKUP(C1432,'SKU Price List'!$A$2:$E$27,5,FALSE)</f>
        <v>756</v>
      </c>
      <c r="F1432" s="17">
        <f t="shared" si="76"/>
        <v>11340</v>
      </c>
      <c r="G1432">
        <f>VLOOKUP(C1432,'SKU Price List'!$H$2:$L$27,3,0)</f>
        <v>741.59999999999991</v>
      </c>
      <c r="H1432">
        <f t="shared" si="74"/>
        <v>11123.999999999998</v>
      </c>
      <c r="I1432" s="17">
        <f t="shared" si="75"/>
        <v>216.00000000000182</v>
      </c>
      <c r="J1432">
        <v>28</v>
      </c>
      <c r="K1432" s="51"/>
    </row>
    <row r="1433" spans="1:11" x14ac:dyDescent="0.45">
      <c r="A1433" s="2">
        <v>45392</v>
      </c>
      <c r="B1433" t="s">
        <v>44</v>
      </c>
      <c r="C1433" t="s">
        <v>3</v>
      </c>
      <c r="D1433">
        <v>10</v>
      </c>
      <c r="E1433" s="17">
        <f>VLOOKUP(C1433,'SKU Price List'!$A$2:$E$27,5,FALSE)</f>
        <v>311.84999999999997</v>
      </c>
      <c r="F1433" s="17">
        <f t="shared" si="76"/>
        <v>3118.4999999999995</v>
      </c>
      <c r="G1433">
        <f>VLOOKUP(C1433,'SKU Price List'!$H$2:$L$27,3,0)</f>
        <v>306</v>
      </c>
      <c r="H1433">
        <f t="shared" si="74"/>
        <v>3060</v>
      </c>
      <c r="I1433" s="17">
        <f t="shared" si="75"/>
        <v>58.499999999999545</v>
      </c>
      <c r="J1433">
        <v>28</v>
      </c>
      <c r="K1433" s="51"/>
    </row>
    <row r="1434" spans="1:11" x14ac:dyDescent="0.45">
      <c r="A1434" s="2">
        <v>45392</v>
      </c>
      <c r="B1434" t="s">
        <v>44</v>
      </c>
      <c r="C1434" t="s">
        <v>4</v>
      </c>
      <c r="D1434">
        <v>8</v>
      </c>
      <c r="E1434" s="17">
        <f>VLOOKUP(C1434,'SKU Price List'!$A$2:$E$27,5,FALSE)</f>
        <v>415.79999999999995</v>
      </c>
      <c r="F1434" s="17">
        <f t="shared" si="76"/>
        <v>3326.3999999999996</v>
      </c>
      <c r="G1434">
        <f>VLOOKUP(C1434,'SKU Price List'!$H$2:$L$27,3,0)</f>
        <v>408</v>
      </c>
      <c r="H1434">
        <f t="shared" si="74"/>
        <v>3264</v>
      </c>
      <c r="I1434" s="17">
        <f t="shared" si="75"/>
        <v>62.399999999999636</v>
      </c>
      <c r="J1434">
        <v>28</v>
      </c>
      <c r="K1434" s="51"/>
    </row>
    <row r="1435" spans="1:11" x14ac:dyDescent="0.45">
      <c r="A1435" s="2">
        <v>45392</v>
      </c>
      <c r="B1435" t="s">
        <v>44</v>
      </c>
      <c r="C1435" t="s">
        <v>7</v>
      </c>
      <c r="D1435">
        <v>2</v>
      </c>
      <c r="E1435" s="17">
        <f>VLOOKUP(C1435,'SKU Price List'!$A$2:$E$27,5,FALSE)</f>
        <v>554.4</v>
      </c>
      <c r="F1435" s="17">
        <f t="shared" si="76"/>
        <v>1108.8</v>
      </c>
      <c r="G1435">
        <f>VLOOKUP(C1435,'SKU Price List'!$H$2:$L$27,3,0)</f>
        <v>544</v>
      </c>
      <c r="H1435">
        <f t="shared" si="74"/>
        <v>1088</v>
      </c>
      <c r="I1435" s="17">
        <f t="shared" si="75"/>
        <v>20.799999999999955</v>
      </c>
      <c r="J1435">
        <v>28</v>
      </c>
      <c r="K1435" s="51"/>
    </row>
    <row r="1436" spans="1:11" x14ac:dyDescent="0.45">
      <c r="A1436" s="2">
        <v>45393</v>
      </c>
      <c r="B1436" t="s">
        <v>75</v>
      </c>
      <c r="C1436" t="s">
        <v>18</v>
      </c>
      <c r="D1436">
        <v>26</v>
      </c>
      <c r="E1436" s="17">
        <f>VLOOKUP(C1436,'SKU Price List'!$A$2:$E$27,5,FALSE)</f>
        <v>1478.4</v>
      </c>
      <c r="F1436" s="17">
        <f t="shared" si="76"/>
        <v>38438.400000000001</v>
      </c>
      <c r="G1436">
        <f>VLOOKUP(C1436,'SKU Price List'!$H$2:$L$27,3,0)</f>
        <v>1449.6</v>
      </c>
      <c r="H1436">
        <f t="shared" si="74"/>
        <v>37689.599999999999</v>
      </c>
      <c r="I1436" s="17">
        <f t="shared" si="75"/>
        <v>748.80000000000291</v>
      </c>
      <c r="J1436">
        <v>28</v>
      </c>
      <c r="K1436" s="51"/>
    </row>
    <row r="1437" spans="1:11" x14ac:dyDescent="0.45">
      <c r="A1437" s="2">
        <v>45393</v>
      </c>
      <c r="B1437" t="s">
        <v>75</v>
      </c>
      <c r="C1437" t="s">
        <v>20</v>
      </c>
      <c r="D1437">
        <v>14</v>
      </c>
      <c r="E1437" s="17">
        <f>VLOOKUP(C1437,'SKU Price List'!$A$2:$E$27,5,FALSE)</f>
        <v>1108.8000000000002</v>
      </c>
      <c r="F1437" s="17">
        <f t="shared" si="76"/>
        <v>15523.200000000003</v>
      </c>
      <c r="G1437">
        <f>VLOOKUP(C1437,'SKU Price List'!$H$2:$L$27,3,0)</f>
        <v>1087.1999999999998</v>
      </c>
      <c r="H1437">
        <f t="shared" si="74"/>
        <v>15220.799999999997</v>
      </c>
      <c r="I1437" s="17">
        <f t="shared" si="75"/>
        <v>302.40000000000509</v>
      </c>
      <c r="J1437">
        <v>28</v>
      </c>
      <c r="K1437" s="51"/>
    </row>
    <row r="1438" spans="1:11" x14ac:dyDescent="0.45">
      <c r="A1438" s="2">
        <v>45393</v>
      </c>
      <c r="B1438" t="s">
        <v>75</v>
      </c>
      <c r="C1438" t="s">
        <v>21</v>
      </c>
      <c r="D1438">
        <v>10</v>
      </c>
      <c r="E1438" s="17">
        <f>VLOOKUP(C1438,'SKU Price List'!$A$2:$E$27,5,FALSE)</f>
        <v>970.2</v>
      </c>
      <c r="F1438" s="17">
        <f t="shared" si="76"/>
        <v>9702</v>
      </c>
      <c r="G1438">
        <f>VLOOKUP(C1438,'SKU Price List'!$H$2:$L$27,3,0)</f>
        <v>951.3</v>
      </c>
      <c r="H1438">
        <f t="shared" si="74"/>
        <v>9513</v>
      </c>
      <c r="I1438" s="17">
        <f t="shared" si="75"/>
        <v>189</v>
      </c>
      <c r="J1438">
        <v>28</v>
      </c>
      <c r="K1438" s="51"/>
    </row>
    <row r="1439" spans="1:11" x14ac:dyDescent="0.45">
      <c r="A1439" s="2">
        <v>45393</v>
      </c>
      <c r="B1439" t="s">
        <v>75</v>
      </c>
      <c r="C1439" t="s">
        <v>12</v>
      </c>
      <c r="D1439">
        <v>16</v>
      </c>
      <c r="E1439" s="17">
        <f>VLOOKUP(C1439,'SKU Price List'!$A$2:$E$27,5,FALSE)</f>
        <v>1008</v>
      </c>
      <c r="F1439" s="17">
        <f t="shared" si="76"/>
        <v>16128</v>
      </c>
      <c r="G1439">
        <f>VLOOKUP(C1439,'SKU Price List'!$H$2:$L$27,3,0)</f>
        <v>988.8</v>
      </c>
      <c r="H1439">
        <f t="shared" si="74"/>
        <v>15820.8</v>
      </c>
      <c r="I1439" s="17">
        <f t="shared" si="75"/>
        <v>307.20000000000073</v>
      </c>
      <c r="J1439">
        <v>28</v>
      </c>
      <c r="K1439" s="51"/>
    </row>
    <row r="1440" spans="1:11" x14ac:dyDescent="0.45">
      <c r="A1440" s="2">
        <v>45393</v>
      </c>
      <c r="B1440" t="s">
        <v>75</v>
      </c>
      <c r="C1440" t="s">
        <v>9</v>
      </c>
      <c r="D1440">
        <v>9</v>
      </c>
      <c r="E1440" s="17">
        <f>VLOOKUP(C1440,'SKU Price List'!$A$2:$E$27,5,FALSE)</f>
        <v>756</v>
      </c>
      <c r="F1440" s="17">
        <f t="shared" si="76"/>
        <v>6804</v>
      </c>
      <c r="G1440">
        <f>VLOOKUP(C1440,'SKU Price List'!$H$2:$L$27,3,0)</f>
        <v>741.59999999999991</v>
      </c>
      <c r="H1440">
        <f t="shared" si="74"/>
        <v>6674.4</v>
      </c>
      <c r="I1440" s="17">
        <f t="shared" si="75"/>
        <v>129.60000000000036</v>
      </c>
      <c r="J1440">
        <v>28</v>
      </c>
      <c r="K1440" s="51"/>
    </row>
    <row r="1441" spans="1:11" x14ac:dyDescent="0.45">
      <c r="A1441" s="2">
        <v>45393</v>
      </c>
      <c r="B1441" t="s">
        <v>75</v>
      </c>
      <c r="C1441" t="s">
        <v>27</v>
      </c>
      <c r="D1441">
        <v>20</v>
      </c>
      <c r="E1441" s="17">
        <f>VLOOKUP(C1441,'SKU Price List'!$A$2:$E$27,5,FALSE)</f>
        <v>819.83999999999992</v>
      </c>
      <c r="F1441" s="17">
        <f t="shared" si="76"/>
        <v>16396.8</v>
      </c>
      <c r="G1441">
        <f>VLOOKUP(C1441,'SKU Price List'!$H$2:$L$27,3,0)</f>
        <v>803.2</v>
      </c>
      <c r="H1441">
        <f t="shared" si="74"/>
        <v>16064</v>
      </c>
      <c r="I1441" s="17">
        <f t="shared" si="75"/>
        <v>332.79999999999927</v>
      </c>
      <c r="J1441">
        <v>28</v>
      </c>
      <c r="K1441" s="51"/>
    </row>
    <row r="1442" spans="1:11" x14ac:dyDescent="0.45">
      <c r="A1442" s="2">
        <v>45393</v>
      </c>
      <c r="B1442" t="s">
        <v>75</v>
      </c>
      <c r="C1442" t="s">
        <v>15</v>
      </c>
      <c r="D1442">
        <v>10</v>
      </c>
      <c r="E1442" s="17">
        <f>VLOOKUP(C1442,'SKU Price List'!$A$2:$E$27,5,FALSE)</f>
        <v>811.44</v>
      </c>
      <c r="F1442" s="17">
        <f t="shared" si="76"/>
        <v>8114.4000000000005</v>
      </c>
      <c r="G1442">
        <f>VLOOKUP(C1442,'SKU Price List'!$H$2:$L$27,3,0)</f>
        <v>798</v>
      </c>
      <c r="H1442">
        <f t="shared" si="74"/>
        <v>7980</v>
      </c>
      <c r="I1442" s="17">
        <f t="shared" si="75"/>
        <v>134.40000000000055</v>
      </c>
      <c r="J1442">
        <v>28</v>
      </c>
      <c r="K1442" s="51"/>
    </row>
    <row r="1443" spans="1:11" x14ac:dyDescent="0.45">
      <c r="A1443" s="2">
        <v>45393</v>
      </c>
      <c r="B1443" t="s">
        <v>75</v>
      </c>
      <c r="C1443" t="s">
        <v>10</v>
      </c>
      <c r="D1443">
        <v>12</v>
      </c>
      <c r="E1443" s="17">
        <f>VLOOKUP(C1443,'SKU Price List'!$A$2:$E$27,5,FALSE)</f>
        <v>661.5</v>
      </c>
      <c r="F1443" s="17">
        <f t="shared" si="76"/>
        <v>7938</v>
      </c>
      <c r="G1443">
        <f>VLOOKUP(C1443,'SKU Price List'!$H$2:$L$27,3,0)</f>
        <v>648.9</v>
      </c>
      <c r="H1443">
        <f t="shared" si="74"/>
        <v>7786.7999999999993</v>
      </c>
      <c r="I1443" s="17">
        <f t="shared" si="75"/>
        <v>151.20000000000073</v>
      </c>
      <c r="J1443">
        <v>28</v>
      </c>
      <c r="K1443" s="51"/>
    </row>
    <row r="1444" spans="1:11" x14ac:dyDescent="0.45">
      <c r="A1444" s="2">
        <v>45393</v>
      </c>
      <c r="B1444" t="s">
        <v>75</v>
      </c>
      <c r="C1444" t="s">
        <v>19</v>
      </c>
      <c r="D1444">
        <v>10</v>
      </c>
      <c r="E1444" s="17">
        <f>VLOOKUP(C1444,'SKU Price List'!$A$2:$E$27,5,FALSE)</f>
        <v>831.6</v>
      </c>
      <c r="F1444" s="17">
        <f t="shared" si="76"/>
        <v>8316</v>
      </c>
      <c r="G1444">
        <f>VLOOKUP(C1444,'SKU Price List'!$H$2:$L$27,3,0)</f>
        <v>815.4</v>
      </c>
      <c r="H1444">
        <f t="shared" si="74"/>
        <v>8154</v>
      </c>
      <c r="I1444" s="17">
        <f t="shared" si="75"/>
        <v>162</v>
      </c>
      <c r="J1444">
        <v>28</v>
      </c>
      <c r="K1444" s="51"/>
    </row>
    <row r="1445" spans="1:11" x14ac:dyDescent="0.45">
      <c r="A1445" s="2">
        <v>45393</v>
      </c>
      <c r="B1445" t="s">
        <v>56</v>
      </c>
      <c r="C1445" t="s">
        <v>14</v>
      </c>
      <c r="D1445">
        <v>10</v>
      </c>
      <c r="E1445" s="17">
        <f>VLOOKUP(C1445,'SKU Price List'!$A$2:$E$27,5,FALSE)</f>
        <v>927.36</v>
      </c>
      <c r="F1445" s="17">
        <f t="shared" si="76"/>
        <v>9273.6</v>
      </c>
      <c r="G1445">
        <f>VLOOKUP(C1445,'SKU Price List'!$H$2:$L$27,3,0)</f>
        <v>912</v>
      </c>
      <c r="H1445">
        <f t="shared" si="74"/>
        <v>9120</v>
      </c>
      <c r="I1445" s="17">
        <f t="shared" si="75"/>
        <v>153.60000000000036</v>
      </c>
      <c r="J1445">
        <v>28</v>
      </c>
      <c r="K1445" s="51"/>
    </row>
    <row r="1446" spans="1:11" x14ac:dyDescent="0.45">
      <c r="A1446" s="2">
        <v>45393</v>
      </c>
      <c r="B1446" t="s">
        <v>56</v>
      </c>
      <c r="C1446" t="s">
        <v>12</v>
      </c>
      <c r="D1446">
        <v>5</v>
      </c>
      <c r="E1446" s="17">
        <f>VLOOKUP(C1446,'SKU Price List'!$A$2:$E$27,5,FALSE)</f>
        <v>1008</v>
      </c>
      <c r="F1446" s="17">
        <f t="shared" si="76"/>
        <v>5040</v>
      </c>
      <c r="G1446">
        <f>VLOOKUP(C1446,'SKU Price List'!$H$2:$L$27,3,0)</f>
        <v>988.8</v>
      </c>
      <c r="H1446">
        <f t="shared" si="74"/>
        <v>4944</v>
      </c>
      <c r="I1446" s="17">
        <f t="shared" si="75"/>
        <v>96</v>
      </c>
      <c r="J1446">
        <v>28</v>
      </c>
      <c r="K1446" s="51"/>
    </row>
    <row r="1447" spans="1:11" x14ac:dyDescent="0.45">
      <c r="A1447" s="2">
        <v>45393</v>
      </c>
      <c r="B1447" t="s">
        <v>56</v>
      </c>
      <c r="C1447" t="s">
        <v>26</v>
      </c>
      <c r="D1447">
        <v>6</v>
      </c>
      <c r="E1447" s="17">
        <f>VLOOKUP(C1447,'SKU Price List'!$A$2:$E$27,5,FALSE)</f>
        <v>717.3599999999999</v>
      </c>
      <c r="F1447" s="17">
        <f t="shared" si="76"/>
        <v>4304.16</v>
      </c>
      <c r="G1447">
        <f>VLOOKUP(C1447,'SKU Price List'!$H$2:$L$27,3,0)</f>
        <v>702.80000000000007</v>
      </c>
      <c r="H1447">
        <f t="shared" si="74"/>
        <v>4216.8</v>
      </c>
      <c r="I1447" s="17">
        <f t="shared" si="75"/>
        <v>87.359999999999673</v>
      </c>
      <c r="J1447">
        <v>28</v>
      </c>
      <c r="K1447" s="51"/>
    </row>
    <row r="1448" spans="1:11" x14ac:dyDescent="0.45">
      <c r="A1448" s="2">
        <v>45393</v>
      </c>
      <c r="B1448" t="s">
        <v>56</v>
      </c>
      <c r="C1448" t="s">
        <v>12</v>
      </c>
      <c r="D1448">
        <v>2</v>
      </c>
      <c r="E1448" s="17">
        <f>VLOOKUP(C1448,'SKU Price List'!$A$2:$E$27,5,FALSE)</f>
        <v>1008</v>
      </c>
      <c r="F1448" s="17">
        <f t="shared" si="76"/>
        <v>2016</v>
      </c>
      <c r="G1448">
        <f>VLOOKUP(C1448,'SKU Price List'!$H$2:$L$27,3,0)</f>
        <v>988.8</v>
      </c>
      <c r="H1448">
        <f t="shared" si="74"/>
        <v>1977.6</v>
      </c>
      <c r="I1448" s="17">
        <f t="shared" si="75"/>
        <v>38.400000000000091</v>
      </c>
      <c r="J1448">
        <v>28</v>
      </c>
      <c r="K1448" s="51"/>
    </row>
    <row r="1449" spans="1:11" x14ac:dyDescent="0.45">
      <c r="A1449" s="2">
        <v>45393</v>
      </c>
      <c r="B1449" t="s">
        <v>56</v>
      </c>
      <c r="C1449" t="s">
        <v>10</v>
      </c>
      <c r="D1449">
        <v>8</v>
      </c>
      <c r="E1449" s="17">
        <f>VLOOKUP(C1449,'SKU Price List'!$A$2:$E$27,5,FALSE)</f>
        <v>661.5</v>
      </c>
      <c r="F1449" s="17">
        <f t="shared" si="76"/>
        <v>5292</v>
      </c>
      <c r="G1449">
        <f>VLOOKUP(C1449,'SKU Price List'!$H$2:$L$27,3,0)</f>
        <v>648.9</v>
      </c>
      <c r="H1449">
        <f t="shared" si="74"/>
        <v>5191.2</v>
      </c>
      <c r="I1449" s="17">
        <f t="shared" si="75"/>
        <v>100.80000000000018</v>
      </c>
      <c r="J1449">
        <v>28</v>
      </c>
      <c r="K1449" s="51"/>
    </row>
    <row r="1450" spans="1:11" x14ac:dyDescent="0.45">
      <c r="A1450" s="2">
        <v>45394</v>
      </c>
      <c r="B1450" t="s">
        <v>61</v>
      </c>
      <c r="C1450" t="s">
        <v>17</v>
      </c>
      <c r="D1450">
        <v>14</v>
      </c>
      <c r="E1450" s="17">
        <f>VLOOKUP(C1450,'SKU Price List'!$A$2:$E$27,5,FALSE)</f>
        <v>1236.48</v>
      </c>
      <c r="F1450" s="17">
        <f t="shared" si="76"/>
        <v>17310.72</v>
      </c>
      <c r="G1450">
        <f>VLOOKUP(C1450,'SKU Price List'!$H$2:$L$27,3,0)</f>
        <v>1216</v>
      </c>
      <c r="H1450">
        <f t="shared" si="74"/>
        <v>17024</v>
      </c>
      <c r="I1450" s="17">
        <f t="shared" si="75"/>
        <v>286.72000000000116</v>
      </c>
      <c r="J1450">
        <v>28</v>
      </c>
      <c r="K1450" s="51"/>
    </row>
    <row r="1451" spans="1:11" x14ac:dyDescent="0.45">
      <c r="A1451" s="2">
        <v>45394</v>
      </c>
      <c r="B1451" t="s">
        <v>61</v>
      </c>
      <c r="C1451" t="s">
        <v>14</v>
      </c>
      <c r="D1451">
        <v>6</v>
      </c>
      <c r="E1451" s="17">
        <f>VLOOKUP(C1451,'SKU Price List'!$A$2:$E$27,5,FALSE)</f>
        <v>927.36</v>
      </c>
      <c r="F1451" s="17">
        <f t="shared" si="76"/>
        <v>5564.16</v>
      </c>
      <c r="G1451">
        <f>VLOOKUP(C1451,'SKU Price List'!$H$2:$L$27,3,0)</f>
        <v>912</v>
      </c>
      <c r="H1451">
        <f t="shared" si="74"/>
        <v>5472</v>
      </c>
      <c r="I1451" s="17">
        <f t="shared" si="75"/>
        <v>92.159999999999854</v>
      </c>
      <c r="J1451">
        <v>28</v>
      </c>
      <c r="K1451" s="51"/>
    </row>
    <row r="1452" spans="1:11" x14ac:dyDescent="0.45">
      <c r="A1452" s="2">
        <v>45394</v>
      </c>
      <c r="B1452" t="s">
        <v>61</v>
      </c>
      <c r="C1452" t="s">
        <v>13</v>
      </c>
      <c r="D1452">
        <v>6</v>
      </c>
      <c r="E1452" s="17">
        <f>VLOOKUP(C1452,'SKU Price List'!$A$2:$E$27,5,FALSE)</f>
        <v>695.52</v>
      </c>
      <c r="F1452" s="17">
        <f t="shared" si="76"/>
        <v>4173.12</v>
      </c>
      <c r="G1452">
        <f>VLOOKUP(C1452,'SKU Price List'!$H$2:$L$27,3,0)</f>
        <v>684</v>
      </c>
      <c r="H1452">
        <f t="shared" si="74"/>
        <v>4104</v>
      </c>
      <c r="I1452" s="17">
        <f t="shared" si="75"/>
        <v>69.119999999999891</v>
      </c>
      <c r="J1452">
        <v>28</v>
      </c>
      <c r="K1452" s="51"/>
    </row>
    <row r="1453" spans="1:11" x14ac:dyDescent="0.45">
      <c r="A1453" s="2">
        <v>45394</v>
      </c>
      <c r="B1453" t="s">
        <v>61</v>
      </c>
      <c r="C1453" t="s">
        <v>20</v>
      </c>
      <c r="D1453">
        <v>2</v>
      </c>
      <c r="E1453" s="17">
        <f>VLOOKUP(C1453,'SKU Price List'!$A$2:$E$27,5,FALSE)</f>
        <v>1108.8000000000002</v>
      </c>
      <c r="F1453" s="17">
        <f t="shared" si="76"/>
        <v>2217.6000000000004</v>
      </c>
      <c r="G1453">
        <f>VLOOKUP(C1453,'SKU Price List'!$H$2:$L$27,3,0)</f>
        <v>1087.1999999999998</v>
      </c>
      <c r="H1453">
        <f t="shared" si="74"/>
        <v>2174.3999999999996</v>
      </c>
      <c r="I1453" s="17">
        <f t="shared" si="75"/>
        <v>43.200000000000728</v>
      </c>
      <c r="J1453">
        <v>28</v>
      </c>
      <c r="K1453" s="51"/>
    </row>
    <row r="1454" spans="1:11" x14ac:dyDescent="0.45">
      <c r="A1454" s="2">
        <v>45394</v>
      </c>
      <c r="B1454" t="s">
        <v>61</v>
      </c>
      <c r="C1454" t="s">
        <v>27</v>
      </c>
      <c r="D1454">
        <v>5</v>
      </c>
      <c r="E1454" s="17">
        <f>VLOOKUP(C1454,'SKU Price List'!$A$2:$E$27,5,FALSE)</f>
        <v>819.83999999999992</v>
      </c>
      <c r="F1454" s="17">
        <f t="shared" si="76"/>
        <v>4099.2</v>
      </c>
      <c r="G1454">
        <f>VLOOKUP(C1454,'SKU Price List'!$H$2:$L$27,3,0)</f>
        <v>803.2</v>
      </c>
      <c r="H1454">
        <f t="shared" si="74"/>
        <v>4016</v>
      </c>
      <c r="I1454" s="17">
        <f t="shared" si="75"/>
        <v>83.199999999999818</v>
      </c>
      <c r="J1454">
        <v>28</v>
      </c>
      <c r="K1454" s="51"/>
    </row>
    <row r="1455" spans="1:11" x14ac:dyDescent="0.45">
      <c r="A1455" s="2">
        <v>45394</v>
      </c>
      <c r="B1455" t="s">
        <v>61</v>
      </c>
      <c r="C1455" t="s">
        <v>23</v>
      </c>
      <c r="D1455">
        <v>4</v>
      </c>
      <c r="E1455" s="17">
        <f>VLOOKUP(C1455,'SKU Price List'!$A$2:$E$27,5,FALSE)</f>
        <v>461.15999999999997</v>
      </c>
      <c r="F1455" s="17">
        <f t="shared" si="76"/>
        <v>1844.6399999999999</v>
      </c>
      <c r="G1455">
        <f>VLOOKUP(C1455,'SKU Price List'!$H$2:$L$27,3,0)</f>
        <v>451.8</v>
      </c>
      <c r="H1455">
        <f t="shared" si="74"/>
        <v>1807.2</v>
      </c>
      <c r="I1455" s="17">
        <f t="shared" si="75"/>
        <v>37.439999999999827</v>
      </c>
      <c r="J1455">
        <v>28</v>
      </c>
      <c r="K1455" s="51"/>
    </row>
    <row r="1456" spans="1:11" x14ac:dyDescent="0.45">
      <c r="A1456" s="2">
        <v>45394</v>
      </c>
      <c r="B1456" t="s">
        <v>61</v>
      </c>
      <c r="C1456" t="s">
        <v>18</v>
      </c>
      <c r="D1456">
        <v>11</v>
      </c>
      <c r="E1456" s="17">
        <f>VLOOKUP(C1456,'SKU Price List'!$A$2:$E$27,5,FALSE)</f>
        <v>1478.4</v>
      </c>
      <c r="F1456" s="17">
        <f t="shared" si="76"/>
        <v>16262.400000000001</v>
      </c>
      <c r="G1456">
        <f>VLOOKUP(C1456,'SKU Price List'!$H$2:$L$27,3,0)</f>
        <v>1449.6</v>
      </c>
      <c r="H1456">
        <f t="shared" si="74"/>
        <v>15945.599999999999</v>
      </c>
      <c r="I1456" s="17">
        <f t="shared" si="75"/>
        <v>316.80000000000291</v>
      </c>
      <c r="J1456">
        <v>28</v>
      </c>
      <c r="K1456" s="51"/>
    </row>
    <row r="1457" spans="1:11" x14ac:dyDescent="0.45">
      <c r="A1457" s="2">
        <v>45394</v>
      </c>
      <c r="B1457" t="s">
        <v>76</v>
      </c>
      <c r="C1457" t="s">
        <v>17</v>
      </c>
      <c r="D1457">
        <v>10</v>
      </c>
      <c r="E1457" s="17">
        <f>VLOOKUP(C1457,'SKU Price List'!$A$2:$E$27,5,FALSE)</f>
        <v>1236.48</v>
      </c>
      <c r="F1457" s="17">
        <f t="shared" si="76"/>
        <v>12364.8</v>
      </c>
      <c r="G1457">
        <f>VLOOKUP(C1457,'SKU Price List'!$H$2:$L$27,3,0)</f>
        <v>1216</v>
      </c>
      <c r="H1457">
        <f t="shared" si="74"/>
        <v>12160</v>
      </c>
      <c r="I1457" s="17">
        <f t="shared" si="75"/>
        <v>204.79999999999927</v>
      </c>
      <c r="J1457">
        <v>28</v>
      </c>
      <c r="K1457" s="51"/>
    </row>
    <row r="1458" spans="1:11" x14ac:dyDescent="0.45">
      <c r="A1458" s="2">
        <v>45394</v>
      </c>
      <c r="B1458" t="s">
        <v>76</v>
      </c>
      <c r="C1458" t="s">
        <v>12</v>
      </c>
      <c r="D1458">
        <v>10</v>
      </c>
      <c r="E1458" s="17">
        <f>VLOOKUP(C1458,'SKU Price List'!$A$2:$E$27,5,FALSE)</f>
        <v>1008</v>
      </c>
      <c r="F1458" s="17">
        <f t="shared" si="76"/>
        <v>10080</v>
      </c>
      <c r="G1458">
        <f>VLOOKUP(C1458,'SKU Price List'!$H$2:$L$27,3,0)</f>
        <v>988.8</v>
      </c>
      <c r="H1458">
        <f t="shared" si="74"/>
        <v>9888</v>
      </c>
      <c r="I1458" s="17">
        <f t="shared" si="75"/>
        <v>192</v>
      </c>
      <c r="J1458">
        <v>28</v>
      </c>
      <c r="K1458" s="51"/>
    </row>
    <row r="1459" spans="1:11" x14ac:dyDescent="0.45">
      <c r="A1459" s="2">
        <v>45394</v>
      </c>
      <c r="B1459" t="s">
        <v>76</v>
      </c>
      <c r="C1459" t="s">
        <v>7</v>
      </c>
      <c r="D1459">
        <v>5</v>
      </c>
      <c r="E1459" s="17">
        <f>VLOOKUP(C1459,'SKU Price List'!$A$2:$E$27,5,FALSE)</f>
        <v>554.4</v>
      </c>
      <c r="F1459" s="17">
        <f t="shared" si="76"/>
        <v>2772</v>
      </c>
      <c r="G1459">
        <f>VLOOKUP(C1459,'SKU Price List'!$H$2:$L$27,3,0)</f>
        <v>544</v>
      </c>
      <c r="H1459">
        <f t="shared" si="74"/>
        <v>2720</v>
      </c>
      <c r="I1459" s="17">
        <f t="shared" si="75"/>
        <v>52</v>
      </c>
      <c r="J1459">
        <v>28</v>
      </c>
      <c r="K1459" s="51"/>
    </row>
    <row r="1460" spans="1:11" x14ac:dyDescent="0.45">
      <c r="A1460" s="2">
        <v>45394</v>
      </c>
      <c r="B1460" t="s">
        <v>76</v>
      </c>
      <c r="C1460" t="s">
        <v>4</v>
      </c>
      <c r="D1460">
        <v>15</v>
      </c>
      <c r="E1460" s="17">
        <f>VLOOKUP(C1460,'SKU Price List'!$A$2:$E$27,5,FALSE)</f>
        <v>415.79999999999995</v>
      </c>
      <c r="F1460" s="17">
        <f t="shared" si="76"/>
        <v>6236.9999999999991</v>
      </c>
      <c r="G1460">
        <f>VLOOKUP(C1460,'SKU Price List'!$H$2:$L$27,3,0)</f>
        <v>408</v>
      </c>
      <c r="H1460">
        <f t="shared" si="74"/>
        <v>6120</v>
      </c>
      <c r="I1460" s="17">
        <f t="shared" si="75"/>
        <v>116.99999999999909</v>
      </c>
      <c r="J1460">
        <v>28</v>
      </c>
      <c r="K1460" s="51"/>
    </row>
    <row r="1461" spans="1:11" x14ac:dyDescent="0.45">
      <c r="A1461" s="2">
        <v>45394</v>
      </c>
      <c r="B1461" t="s">
        <v>76</v>
      </c>
      <c r="C1461" t="s">
        <v>3</v>
      </c>
      <c r="D1461">
        <v>15</v>
      </c>
      <c r="E1461" s="17">
        <f>VLOOKUP(C1461,'SKU Price List'!$A$2:$E$27,5,FALSE)</f>
        <v>311.84999999999997</v>
      </c>
      <c r="F1461" s="17">
        <f t="shared" si="76"/>
        <v>4677.7499999999991</v>
      </c>
      <c r="G1461">
        <f>VLOOKUP(C1461,'SKU Price List'!$H$2:$L$27,3,0)</f>
        <v>306</v>
      </c>
      <c r="H1461">
        <f t="shared" si="74"/>
        <v>4590</v>
      </c>
      <c r="I1461" s="17">
        <f t="shared" si="75"/>
        <v>87.749999999999091</v>
      </c>
      <c r="J1461">
        <v>28</v>
      </c>
      <c r="K1461" s="51"/>
    </row>
    <row r="1462" spans="1:11" x14ac:dyDescent="0.45">
      <c r="A1462" s="2">
        <v>45394</v>
      </c>
      <c r="B1462" t="s">
        <v>76</v>
      </c>
      <c r="C1462" t="s">
        <v>14</v>
      </c>
      <c r="D1462">
        <v>10</v>
      </c>
      <c r="E1462" s="17">
        <f>VLOOKUP(C1462,'SKU Price List'!$A$2:$E$27,5,FALSE)</f>
        <v>927.36</v>
      </c>
      <c r="F1462" s="17">
        <f t="shared" si="76"/>
        <v>9273.6</v>
      </c>
      <c r="G1462">
        <f>VLOOKUP(C1462,'SKU Price List'!$H$2:$L$27,3,0)</f>
        <v>912</v>
      </c>
      <c r="H1462">
        <f t="shared" si="74"/>
        <v>9120</v>
      </c>
      <c r="I1462" s="17">
        <f t="shared" si="75"/>
        <v>153.60000000000036</v>
      </c>
      <c r="J1462">
        <v>28</v>
      </c>
      <c r="K1462" s="51"/>
    </row>
    <row r="1463" spans="1:11" x14ac:dyDescent="0.45">
      <c r="A1463" s="2">
        <v>45394</v>
      </c>
      <c r="B1463" t="s">
        <v>76</v>
      </c>
      <c r="C1463" t="s">
        <v>13</v>
      </c>
      <c r="D1463">
        <v>10</v>
      </c>
      <c r="E1463" s="17">
        <f>VLOOKUP(C1463,'SKU Price List'!$A$2:$E$27,5,FALSE)</f>
        <v>695.52</v>
      </c>
      <c r="F1463" s="17">
        <f t="shared" si="76"/>
        <v>6955.2</v>
      </c>
      <c r="G1463">
        <f>VLOOKUP(C1463,'SKU Price List'!$H$2:$L$27,3,0)</f>
        <v>684</v>
      </c>
      <c r="H1463">
        <f t="shared" si="74"/>
        <v>6840</v>
      </c>
      <c r="I1463" s="17">
        <f t="shared" si="75"/>
        <v>115.19999999999982</v>
      </c>
      <c r="J1463">
        <v>28</v>
      </c>
      <c r="K1463" s="51"/>
    </row>
    <row r="1464" spans="1:11" x14ac:dyDescent="0.45">
      <c r="A1464" s="2">
        <v>45394</v>
      </c>
      <c r="B1464" t="s">
        <v>76</v>
      </c>
      <c r="C1464" t="s">
        <v>9</v>
      </c>
      <c r="D1464">
        <v>10</v>
      </c>
      <c r="E1464" s="17">
        <f>VLOOKUP(C1464,'SKU Price List'!$A$2:$E$27,5,FALSE)</f>
        <v>756</v>
      </c>
      <c r="F1464" s="17">
        <f t="shared" si="76"/>
        <v>7560</v>
      </c>
      <c r="G1464">
        <f>VLOOKUP(C1464,'SKU Price List'!$H$2:$L$27,3,0)</f>
        <v>741.59999999999991</v>
      </c>
      <c r="H1464">
        <f t="shared" si="74"/>
        <v>7415.9999999999991</v>
      </c>
      <c r="I1464" s="17">
        <f t="shared" si="75"/>
        <v>144.00000000000091</v>
      </c>
      <c r="J1464">
        <v>28</v>
      </c>
      <c r="K1464" s="51"/>
    </row>
    <row r="1465" spans="1:11" x14ac:dyDescent="0.45">
      <c r="A1465" s="2">
        <v>45394</v>
      </c>
      <c r="B1465" t="s">
        <v>76</v>
      </c>
      <c r="C1465" t="s">
        <v>24</v>
      </c>
      <c r="D1465">
        <v>15</v>
      </c>
      <c r="E1465" s="17">
        <f>VLOOKUP(C1465,'SKU Price List'!$A$2:$E$27,5,FALSE)</f>
        <v>614.87999999999988</v>
      </c>
      <c r="F1465" s="17">
        <f t="shared" si="76"/>
        <v>9223.1999999999989</v>
      </c>
      <c r="G1465">
        <f>VLOOKUP(C1465,'SKU Price List'!$H$2:$L$27,3,0)</f>
        <v>602.40000000000009</v>
      </c>
      <c r="H1465">
        <f t="shared" si="74"/>
        <v>9036.0000000000018</v>
      </c>
      <c r="I1465" s="17">
        <f t="shared" si="75"/>
        <v>187.19999999999709</v>
      </c>
      <c r="J1465">
        <v>28</v>
      </c>
      <c r="K1465" s="51"/>
    </row>
    <row r="1466" spans="1:11" x14ac:dyDescent="0.45">
      <c r="A1466" s="2">
        <v>45394</v>
      </c>
      <c r="B1466" t="s">
        <v>76</v>
      </c>
      <c r="C1466" t="s">
        <v>15</v>
      </c>
      <c r="D1466">
        <v>10</v>
      </c>
      <c r="E1466" s="17">
        <f>VLOOKUP(C1466,'SKU Price List'!$A$2:$E$27,5,FALSE)</f>
        <v>811.44</v>
      </c>
      <c r="F1466" s="17">
        <f t="shared" si="76"/>
        <v>8114.4000000000005</v>
      </c>
      <c r="G1466">
        <f>VLOOKUP(C1466,'SKU Price List'!$H$2:$L$27,3,0)</f>
        <v>798</v>
      </c>
      <c r="H1466">
        <f t="shared" si="74"/>
        <v>7980</v>
      </c>
      <c r="I1466" s="17">
        <f t="shared" si="75"/>
        <v>134.40000000000055</v>
      </c>
      <c r="J1466">
        <v>28</v>
      </c>
      <c r="K1466" s="51"/>
    </row>
    <row r="1467" spans="1:11" x14ac:dyDescent="0.45">
      <c r="A1467" s="2">
        <v>45395</v>
      </c>
      <c r="B1467" t="s">
        <v>64</v>
      </c>
      <c r="C1467" t="s">
        <v>7</v>
      </c>
      <c r="D1467">
        <v>10</v>
      </c>
      <c r="E1467" s="17">
        <f>VLOOKUP(C1467,'SKU Price List'!$A$2:$E$27,5,FALSE)</f>
        <v>554.4</v>
      </c>
      <c r="F1467" s="17">
        <f t="shared" si="76"/>
        <v>5544</v>
      </c>
      <c r="G1467">
        <f>VLOOKUP(C1467,'SKU Price List'!$H$2:$L$27,3,0)</f>
        <v>544</v>
      </c>
      <c r="H1467">
        <f t="shared" si="74"/>
        <v>5440</v>
      </c>
      <c r="I1467" s="17">
        <f t="shared" si="75"/>
        <v>104</v>
      </c>
      <c r="J1467">
        <v>28</v>
      </c>
      <c r="K1467" s="51"/>
    </row>
    <row r="1468" spans="1:11" x14ac:dyDescent="0.45">
      <c r="A1468" s="2">
        <v>45395</v>
      </c>
      <c r="B1468" t="s">
        <v>64</v>
      </c>
      <c r="C1468" t="s">
        <v>4</v>
      </c>
      <c r="D1468">
        <v>15</v>
      </c>
      <c r="E1468" s="17">
        <f>VLOOKUP(C1468,'SKU Price List'!$A$2:$E$27,5,FALSE)</f>
        <v>415.79999999999995</v>
      </c>
      <c r="F1468" s="17">
        <f t="shared" si="76"/>
        <v>6236.9999999999991</v>
      </c>
      <c r="G1468">
        <f>VLOOKUP(C1468,'SKU Price List'!$H$2:$L$27,3,0)</f>
        <v>408</v>
      </c>
      <c r="H1468">
        <f t="shared" si="74"/>
        <v>6120</v>
      </c>
      <c r="I1468" s="17">
        <f t="shared" si="75"/>
        <v>116.99999999999909</v>
      </c>
      <c r="J1468">
        <v>28</v>
      </c>
      <c r="K1468" s="51"/>
    </row>
    <row r="1469" spans="1:11" x14ac:dyDescent="0.45">
      <c r="A1469" s="2">
        <v>45395</v>
      </c>
      <c r="B1469" t="s">
        <v>64</v>
      </c>
      <c r="C1469" t="s">
        <v>17</v>
      </c>
      <c r="D1469">
        <v>5</v>
      </c>
      <c r="E1469" s="17">
        <f>VLOOKUP(C1469,'SKU Price List'!$A$2:$E$27,5,FALSE)</f>
        <v>1236.48</v>
      </c>
      <c r="F1469" s="17">
        <f t="shared" si="76"/>
        <v>6182.4</v>
      </c>
      <c r="G1469">
        <f>VLOOKUP(C1469,'SKU Price List'!$H$2:$L$27,3,0)</f>
        <v>1216</v>
      </c>
      <c r="H1469">
        <f t="shared" si="74"/>
        <v>6080</v>
      </c>
      <c r="I1469" s="17">
        <f t="shared" si="75"/>
        <v>102.39999999999964</v>
      </c>
      <c r="J1469">
        <v>28</v>
      </c>
      <c r="K1469" s="51"/>
    </row>
    <row r="1470" spans="1:11" x14ac:dyDescent="0.45">
      <c r="A1470" s="2">
        <v>45395</v>
      </c>
      <c r="B1470" t="s">
        <v>64</v>
      </c>
      <c r="C1470" t="s">
        <v>14</v>
      </c>
      <c r="D1470">
        <v>25</v>
      </c>
      <c r="E1470" s="17">
        <f>VLOOKUP(C1470,'SKU Price List'!$A$2:$E$27,5,FALSE)</f>
        <v>927.36</v>
      </c>
      <c r="F1470" s="17">
        <f t="shared" si="76"/>
        <v>23184</v>
      </c>
      <c r="G1470">
        <f>VLOOKUP(C1470,'SKU Price List'!$H$2:$L$27,3,0)</f>
        <v>912</v>
      </c>
      <c r="H1470">
        <f t="shared" si="74"/>
        <v>22800</v>
      </c>
      <c r="I1470" s="17">
        <f t="shared" si="75"/>
        <v>384</v>
      </c>
      <c r="J1470">
        <v>28</v>
      </c>
      <c r="K1470" s="51"/>
    </row>
    <row r="1471" spans="1:11" x14ac:dyDescent="0.45">
      <c r="A1471" s="2">
        <v>45395</v>
      </c>
      <c r="B1471" t="s">
        <v>64</v>
      </c>
      <c r="C1471" t="s">
        <v>13</v>
      </c>
      <c r="D1471">
        <v>20</v>
      </c>
      <c r="E1471" s="17">
        <f>VLOOKUP(C1471,'SKU Price List'!$A$2:$E$27,5,FALSE)</f>
        <v>695.52</v>
      </c>
      <c r="F1471" s="17">
        <f t="shared" si="76"/>
        <v>13910.4</v>
      </c>
      <c r="G1471">
        <f>VLOOKUP(C1471,'SKU Price List'!$H$2:$L$27,3,0)</f>
        <v>684</v>
      </c>
      <c r="H1471">
        <f t="shared" si="74"/>
        <v>13680</v>
      </c>
      <c r="I1471" s="17">
        <f t="shared" si="75"/>
        <v>230.39999999999964</v>
      </c>
      <c r="J1471">
        <v>28</v>
      </c>
      <c r="K1471" s="51"/>
    </row>
    <row r="1472" spans="1:11" x14ac:dyDescent="0.45">
      <c r="A1472" s="2">
        <v>45395</v>
      </c>
      <c r="B1472" t="s">
        <v>64</v>
      </c>
      <c r="C1472" t="s">
        <v>9</v>
      </c>
      <c r="D1472">
        <v>20</v>
      </c>
      <c r="E1472" s="17">
        <f>VLOOKUP(C1472,'SKU Price List'!$A$2:$E$27,5,FALSE)</f>
        <v>756</v>
      </c>
      <c r="F1472" s="17">
        <f t="shared" si="76"/>
        <v>15120</v>
      </c>
      <c r="G1472">
        <f>VLOOKUP(C1472,'SKU Price List'!$H$2:$L$27,3,0)</f>
        <v>741.59999999999991</v>
      </c>
      <c r="H1472">
        <f t="shared" si="74"/>
        <v>14831.999999999998</v>
      </c>
      <c r="I1472" s="17">
        <f t="shared" si="75"/>
        <v>288.00000000000182</v>
      </c>
      <c r="J1472">
        <v>28</v>
      </c>
      <c r="K1472" s="51"/>
    </row>
    <row r="1473" spans="1:11" x14ac:dyDescent="0.45">
      <c r="A1473" s="2">
        <v>45395</v>
      </c>
      <c r="B1473" t="s">
        <v>64</v>
      </c>
      <c r="C1473" t="s">
        <v>8</v>
      </c>
      <c r="D1473">
        <v>10</v>
      </c>
      <c r="E1473" s="17">
        <f>VLOOKUP(C1473,'SKU Price List'!$A$2:$E$27,5,FALSE)</f>
        <v>567</v>
      </c>
      <c r="F1473" s="17">
        <f t="shared" si="76"/>
        <v>5670</v>
      </c>
      <c r="G1473">
        <f>VLOOKUP(C1473,'SKU Price List'!$H$2:$L$27,3,0)</f>
        <v>556.19999999999993</v>
      </c>
      <c r="H1473">
        <f t="shared" si="74"/>
        <v>5561.9999999999991</v>
      </c>
      <c r="I1473" s="17">
        <f t="shared" si="75"/>
        <v>108.00000000000091</v>
      </c>
      <c r="J1473">
        <v>28</v>
      </c>
      <c r="K1473" s="51"/>
    </row>
    <row r="1474" spans="1:11" x14ac:dyDescent="0.45">
      <c r="A1474" s="2">
        <v>45395</v>
      </c>
      <c r="B1474" t="s">
        <v>64</v>
      </c>
      <c r="C1474" t="s">
        <v>27</v>
      </c>
      <c r="D1474">
        <v>10</v>
      </c>
      <c r="E1474" s="17">
        <f>VLOOKUP(C1474,'SKU Price List'!$A$2:$E$27,5,FALSE)</f>
        <v>819.83999999999992</v>
      </c>
      <c r="F1474" s="17">
        <f t="shared" si="76"/>
        <v>8198.4</v>
      </c>
      <c r="G1474">
        <f>VLOOKUP(C1474,'SKU Price List'!$H$2:$L$27,3,0)</f>
        <v>803.2</v>
      </c>
      <c r="H1474">
        <f t="shared" ref="H1474:H1537" si="77">G1474*D1474</f>
        <v>8032</v>
      </c>
      <c r="I1474" s="17">
        <f t="shared" ref="I1474:I1537" si="78">F1474-H1474</f>
        <v>166.39999999999964</v>
      </c>
      <c r="J1474">
        <v>28</v>
      </c>
      <c r="K1474" s="51"/>
    </row>
    <row r="1475" spans="1:11" x14ac:dyDescent="0.45">
      <c r="A1475" s="2">
        <v>45395</v>
      </c>
      <c r="B1475" t="s">
        <v>64</v>
      </c>
      <c r="C1475" t="s">
        <v>24</v>
      </c>
      <c r="D1475">
        <v>15</v>
      </c>
      <c r="E1475" s="17">
        <f>VLOOKUP(C1475,'SKU Price List'!$A$2:$E$27,5,FALSE)</f>
        <v>614.87999999999988</v>
      </c>
      <c r="F1475" s="17">
        <f t="shared" si="76"/>
        <v>9223.1999999999989</v>
      </c>
      <c r="G1475">
        <f>VLOOKUP(C1475,'SKU Price List'!$H$2:$L$27,3,0)</f>
        <v>602.40000000000009</v>
      </c>
      <c r="H1475">
        <f t="shared" si="77"/>
        <v>9036.0000000000018</v>
      </c>
      <c r="I1475" s="17">
        <f t="shared" si="78"/>
        <v>187.19999999999709</v>
      </c>
      <c r="J1475">
        <v>28</v>
      </c>
      <c r="K1475" s="51"/>
    </row>
    <row r="1476" spans="1:11" x14ac:dyDescent="0.45">
      <c r="A1476" s="2">
        <v>45395</v>
      </c>
      <c r="B1476" t="s">
        <v>55</v>
      </c>
      <c r="C1476" t="s">
        <v>18</v>
      </c>
      <c r="D1476">
        <v>40</v>
      </c>
      <c r="E1476" s="17">
        <f>VLOOKUP(C1476,'SKU Price List'!$A$2:$E$27,5,FALSE)</f>
        <v>1478.4</v>
      </c>
      <c r="F1476" s="17">
        <f t="shared" si="76"/>
        <v>59136</v>
      </c>
      <c r="G1476">
        <f>VLOOKUP(C1476,'SKU Price List'!$H$2:$L$27,3,0)</f>
        <v>1449.6</v>
      </c>
      <c r="H1476">
        <f t="shared" si="77"/>
        <v>57984</v>
      </c>
      <c r="I1476" s="17">
        <f t="shared" si="78"/>
        <v>1152</v>
      </c>
      <c r="J1476">
        <v>28</v>
      </c>
      <c r="K1476" s="51"/>
    </row>
    <row r="1477" spans="1:11" x14ac:dyDescent="0.45">
      <c r="A1477" s="2">
        <v>45395</v>
      </c>
      <c r="B1477" t="s">
        <v>55</v>
      </c>
      <c r="C1477" t="s">
        <v>20</v>
      </c>
      <c r="D1477">
        <v>20</v>
      </c>
      <c r="E1477" s="17">
        <f>VLOOKUP(C1477,'SKU Price List'!$A$2:$E$27,5,FALSE)</f>
        <v>1108.8000000000002</v>
      </c>
      <c r="F1477" s="17">
        <f t="shared" si="76"/>
        <v>22176.000000000004</v>
      </c>
      <c r="G1477">
        <f>VLOOKUP(C1477,'SKU Price List'!$H$2:$L$27,3,0)</f>
        <v>1087.1999999999998</v>
      </c>
      <c r="H1477">
        <f t="shared" si="77"/>
        <v>21743.999999999996</v>
      </c>
      <c r="I1477" s="17">
        <f t="shared" si="78"/>
        <v>432.00000000000728</v>
      </c>
      <c r="J1477">
        <v>28</v>
      </c>
      <c r="K1477" s="51"/>
    </row>
    <row r="1478" spans="1:11" x14ac:dyDescent="0.45">
      <c r="A1478" s="2">
        <v>45395</v>
      </c>
      <c r="B1478" t="s">
        <v>55</v>
      </c>
      <c r="C1478" t="s">
        <v>7</v>
      </c>
      <c r="D1478">
        <v>30</v>
      </c>
      <c r="E1478" s="17">
        <f>VLOOKUP(C1478,'SKU Price List'!$A$2:$E$27,5,FALSE)</f>
        <v>554.4</v>
      </c>
      <c r="F1478" s="17">
        <f t="shared" si="76"/>
        <v>16632</v>
      </c>
      <c r="G1478">
        <f>VLOOKUP(C1478,'SKU Price List'!$H$2:$L$27,3,0)</f>
        <v>544</v>
      </c>
      <c r="H1478">
        <f t="shared" si="77"/>
        <v>16320</v>
      </c>
      <c r="I1478" s="17">
        <f t="shared" si="78"/>
        <v>312</v>
      </c>
      <c r="J1478">
        <v>28</v>
      </c>
      <c r="K1478" s="51"/>
    </row>
    <row r="1479" spans="1:11" x14ac:dyDescent="0.45">
      <c r="A1479" s="2">
        <v>45395</v>
      </c>
      <c r="B1479" t="s">
        <v>55</v>
      </c>
      <c r="C1479" t="s">
        <v>4</v>
      </c>
      <c r="D1479">
        <v>30</v>
      </c>
      <c r="E1479" s="17">
        <f>VLOOKUP(C1479,'SKU Price List'!$A$2:$E$27,5,FALSE)</f>
        <v>415.79999999999995</v>
      </c>
      <c r="F1479" s="17">
        <f t="shared" si="76"/>
        <v>12473.999999999998</v>
      </c>
      <c r="G1479">
        <f>VLOOKUP(C1479,'SKU Price List'!$H$2:$L$27,3,0)</f>
        <v>408</v>
      </c>
      <c r="H1479">
        <f t="shared" si="77"/>
        <v>12240</v>
      </c>
      <c r="I1479" s="17">
        <f t="shared" si="78"/>
        <v>233.99999999999818</v>
      </c>
      <c r="J1479">
        <v>28</v>
      </c>
      <c r="K1479" s="51"/>
    </row>
    <row r="1480" spans="1:11" x14ac:dyDescent="0.45">
      <c r="A1480" s="2">
        <v>45395</v>
      </c>
      <c r="B1480" t="s">
        <v>55</v>
      </c>
      <c r="C1480" t="s">
        <v>5</v>
      </c>
      <c r="D1480">
        <v>5</v>
      </c>
      <c r="E1480" s="17">
        <f>VLOOKUP(C1480,'SKU Price List'!$A$2:$E$27,5,FALSE)</f>
        <v>363.82499999999999</v>
      </c>
      <c r="F1480" s="17">
        <f t="shared" si="76"/>
        <v>1819.125</v>
      </c>
      <c r="G1480">
        <f>VLOOKUP(C1480,'SKU Price List'!$H$2:$L$27,3,0)</f>
        <v>357</v>
      </c>
      <c r="H1480">
        <f t="shared" si="77"/>
        <v>1785</v>
      </c>
      <c r="I1480" s="17">
        <f t="shared" si="78"/>
        <v>34.125</v>
      </c>
      <c r="J1480">
        <v>28</v>
      </c>
      <c r="K1480" s="51"/>
    </row>
    <row r="1481" spans="1:11" x14ac:dyDescent="0.45">
      <c r="A1481" s="2">
        <v>45395</v>
      </c>
      <c r="B1481" t="s">
        <v>55</v>
      </c>
      <c r="C1481" t="s">
        <v>9</v>
      </c>
      <c r="D1481">
        <v>30</v>
      </c>
      <c r="E1481" s="17">
        <f>VLOOKUP(C1481,'SKU Price List'!$A$2:$E$27,5,FALSE)</f>
        <v>756</v>
      </c>
      <c r="F1481" s="17">
        <f t="shared" si="76"/>
        <v>22680</v>
      </c>
      <c r="G1481">
        <f>VLOOKUP(C1481,'SKU Price List'!$H$2:$L$27,3,0)</f>
        <v>741.59999999999991</v>
      </c>
      <c r="H1481">
        <f t="shared" si="77"/>
        <v>22247.999999999996</v>
      </c>
      <c r="I1481" s="17">
        <f t="shared" si="78"/>
        <v>432.00000000000364</v>
      </c>
      <c r="J1481">
        <v>28</v>
      </c>
      <c r="K1481" s="51"/>
    </row>
    <row r="1482" spans="1:11" x14ac:dyDescent="0.45">
      <c r="A1482" s="2">
        <v>45395</v>
      </c>
      <c r="B1482" t="s">
        <v>55</v>
      </c>
      <c r="C1482" t="s">
        <v>8</v>
      </c>
      <c r="D1482">
        <v>25</v>
      </c>
      <c r="E1482" s="17">
        <f>VLOOKUP(C1482,'SKU Price List'!$A$2:$E$27,5,FALSE)</f>
        <v>567</v>
      </c>
      <c r="F1482" s="17">
        <f t="shared" si="76"/>
        <v>14175</v>
      </c>
      <c r="G1482">
        <f>VLOOKUP(C1482,'SKU Price List'!$H$2:$L$27,3,0)</f>
        <v>556.19999999999993</v>
      </c>
      <c r="H1482">
        <f t="shared" si="77"/>
        <v>13904.999999999998</v>
      </c>
      <c r="I1482" s="17">
        <f t="shared" si="78"/>
        <v>270.00000000000182</v>
      </c>
      <c r="J1482">
        <v>28</v>
      </c>
      <c r="K1482" s="51"/>
    </row>
    <row r="1483" spans="1:11" x14ac:dyDescent="0.45">
      <c r="A1483" s="2">
        <v>45396</v>
      </c>
      <c r="B1483" t="s">
        <v>33</v>
      </c>
      <c r="C1483" t="s">
        <v>24</v>
      </c>
      <c r="D1483">
        <v>10</v>
      </c>
      <c r="E1483" s="17">
        <f>VLOOKUP(C1483,'SKU Price List'!$A$2:$E$27,5,FALSE)</f>
        <v>614.87999999999988</v>
      </c>
      <c r="F1483" s="17">
        <f t="shared" si="76"/>
        <v>6148.7999999999993</v>
      </c>
      <c r="G1483">
        <f>VLOOKUP(C1483,'SKU Price List'!$H$2:$L$27,3,0)</f>
        <v>602.40000000000009</v>
      </c>
      <c r="H1483">
        <f t="shared" si="77"/>
        <v>6024.0000000000009</v>
      </c>
      <c r="I1483" s="17">
        <f t="shared" si="78"/>
        <v>124.79999999999836</v>
      </c>
      <c r="J1483">
        <v>28</v>
      </c>
      <c r="K1483" s="51"/>
    </row>
    <row r="1484" spans="1:11" x14ac:dyDescent="0.45">
      <c r="A1484" s="2">
        <v>45396</v>
      </c>
      <c r="B1484" t="s">
        <v>33</v>
      </c>
      <c r="C1484" t="s">
        <v>23</v>
      </c>
      <c r="D1484">
        <v>3</v>
      </c>
      <c r="E1484" s="17">
        <f>VLOOKUP(C1484,'SKU Price List'!$A$2:$E$27,5,FALSE)</f>
        <v>461.15999999999997</v>
      </c>
      <c r="F1484" s="17">
        <f t="shared" si="76"/>
        <v>1383.48</v>
      </c>
      <c r="G1484">
        <f>VLOOKUP(C1484,'SKU Price List'!$H$2:$L$27,3,0)</f>
        <v>451.8</v>
      </c>
      <c r="H1484">
        <f t="shared" si="77"/>
        <v>1355.4</v>
      </c>
      <c r="I1484" s="17">
        <f t="shared" si="78"/>
        <v>28.079999999999927</v>
      </c>
      <c r="J1484">
        <v>28</v>
      </c>
      <c r="K1484" s="51"/>
    </row>
    <row r="1485" spans="1:11" x14ac:dyDescent="0.45">
      <c r="A1485" s="2">
        <v>45396</v>
      </c>
      <c r="B1485" t="s">
        <v>79</v>
      </c>
      <c r="C1485" t="s">
        <v>3</v>
      </c>
      <c r="D1485">
        <v>25</v>
      </c>
      <c r="E1485" s="17">
        <f>VLOOKUP(C1485,'SKU Price List'!$A$2:$E$27,5,FALSE)</f>
        <v>311.84999999999997</v>
      </c>
      <c r="F1485" s="17">
        <f t="shared" si="76"/>
        <v>7796.2499999999991</v>
      </c>
      <c r="G1485">
        <f>VLOOKUP(C1485,'SKU Price List'!$H$2:$L$27,3,0)</f>
        <v>306</v>
      </c>
      <c r="H1485">
        <f t="shared" si="77"/>
        <v>7650</v>
      </c>
      <c r="I1485" s="17">
        <f t="shared" si="78"/>
        <v>146.24999999999909</v>
      </c>
      <c r="J1485">
        <v>28</v>
      </c>
      <c r="K1485" s="51"/>
    </row>
    <row r="1486" spans="1:11" x14ac:dyDescent="0.45">
      <c r="A1486" s="2">
        <v>45396</v>
      </c>
      <c r="B1486" t="s">
        <v>79</v>
      </c>
      <c r="C1486" t="s">
        <v>8</v>
      </c>
      <c r="D1486">
        <v>40</v>
      </c>
      <c r="E1486" s="17">
        <f>VLOOKUP(C1486,'SKU Price List'!$A$2:$E$27,5,FALSE)</f>
        <v>567</v>
      </c>
      <c r="F1486" s="17">
        <f t="shared" si="76"/>
        <v>22680</v>
      </c>
      <c r="G1486">
        <f>VLOOKUP(C1486,'SKU Price List'!$H$2:$L$27,3,0)</f>
        <v>556.19999999999993</v>
      </c>
      <c r="H1486">
        <f t="shared" si="77"/>
        <v>22247.999999999996</v>
      </c>
      <c r="I1486" s="17">
        <f t="shared" si="78"/>
        <v>432.00000000000364</v>
      </c>
      <c r="J1486">
        <v>28</v>
      </c>
      <c r="K1486" s="51"/>
    </row>
    <row r="1487" spans="1:11" x14ac:dyDescent="0.45">
      <c r="A1487" s="2">
        <v>45396</v>
      </c>
      <c r="B1487" t="s">
        <v>79</v>
      </c>
      <c r="C1487" t="s">
        <v>23</v>
      </c>
      <c r="D1487">
        <v>44</v>
      </c>
      <c r="E1487" s="17">
        <f>VLOOKUP(C1487,'SKU Price List'!$A$2:$E$27,5,FALSE)</f>
        <v>461.15999999999997</v>
      </c>
      <c r="F1487" s="17">
        <f t="shared" si="76"/>
        <v>20291.039999999997</v>
      </c>
      <c r="G1487">
        <f>VLOOKUP(C1487,'SKU Price List'!$H$2:$L$27,3,0)</f>
        <v>451.8</v>
      </c>
      <c r="H1487">
        <f t="shared" si="77"/>
        <v>19879.2</v>
      </c>
      <c r="I1487" s="17">
        <f t="shared" si="78"/>
        <v>411.83999999999651</v>
      </c>
      <c r="J1487">
        <v>28</v>
      </c>
      <c r="K1487" s="51"/>
    </row>
    <row r="1488" spans="1:11" x14ac:dyDescent="0.45">
      <c r="A1488" s="2">
        <v>45396</v>
      </c>
      <c r="B1488" t="s">
        <v>79</v>
      </c>
      <c r="C1488" t="s">
        <v>13</v>
      </c>
      <c r="D1488">
        <v>8</v>
      </c>
      <c r="E1488" s="17">
        <f>VLOOKUP(C1488,'SKU Price List'!$A$2:$E$27,5,FALSE)</f>
        <v>695.52</v>
      </c>
      <c r="F1488" s="17">
        <f t="shared" si="76"/>
        <v>5564.16</v>
      </c>
      <c r="G1488">
        <f>VLOOKUP(C1488,'SKU Price List'!$H$2:$L$27,3,0)</f>
        <v>684</v>
      </c>
      <c r="H1488">
        <f t="shared" si="77"/>
        <v>5472</v>
      </c>
      <c r="I1488" s="17">
        <f t="shared" si="78"/>
        <v>92.159999999999854</v>
      </c>
      <c r="J1488">
        <v>28</v>
      </c>
      <c r="K1488" s="51"/>
    </row>
    <row r="1489" spans="1:11" x14ac:dyDescent="0.45">
      <c r="A1489" s="2">
        <v>45396</v>
      </c>
      <c r="B1489" t="s">
        <v>79</v>
      </c>
      <c r="C1489" t="s">
        <v>8</v>
      </c>
      <c r="D1489">
        <v>13</v>
      </c>
      <c r="E1489" s="17">
        <f>VLOOKUP(C1489,'SKU Price List'!$A$2:$E$27,5,FALSE)</f>
        <v>567</v>
      </c>
      <c r="F1489" s="17">
        <f t="shared" si="76"/>
        <v>7371</v>
      </c>
      <c r="G1489">
        <f>VLOOKUP(C1489,'SKU Price List'!$H$2:$L$27,3,0)</f>
        <v>556.19999999999993</v>
      </c>
      <c r="H1489">
        <f t="shared" si="77"/>
        <v>7230.5999999999995</v>
      </c>
      <c r="I1489" s="17">
        <f t="shared" si="78"/>
        <v>140.40000000000055</v>
      </c>
      <c r="J1489">
        <v>28</v>
      </c>
      <c r="K1489" s="51"/>
    </row>
    <row r="1490" spans="1:11" x14ac:dyDescent="0.45">
      <c r="A1490" s="2">
        <v>45396</v>
      </c>
      <c r="B1490" t="s">
        <v>79</v>
      </c>
      <c r="C1490" t="s">
        <v>21</v>
      </c>
      <c r="D1490">
        <v>5</v>
      </c>
      <c r="E1490" s="17">
        <f>VLOOKUP(C1490,'SKU Price List'!$A$2:$E$27,5,FALSE)</f>
        <v>970.2</v>
      </c>
      <c r="F1490" s="17">
        <f t="shared" si="76"/>
        <v>4851</v>
      </c>
      <c r="G1490">
        <f>VLOOKUP(C1490,'SKU Price List'!$H$2:$L$27,3,0)</f>
        <v>951.3</v>
      </c>
      <c r="H1490">
        <f t="shared" si="77"/>
        <v>4756.5</v>
      </c>
      <c r="I1490" s="17">
        <f t="shared" si="78"/>
        <v>94.5</v>
      </c>
      <c r="J1490">
        <v>28</v>
      </c>
      <c r="K1490" s="51"/>
    </row>
    <row r="1491" spans="1:11" x14ac:dyDescent="0.45">
      <c r="A1491" s="2">
        <v>45396</v>
      </c>
      <c r="B1491" t="s">
        <v>79</v>
      </c>
      <c r="C1491" t="s">
        <v>19</v>
      </c>
      <c r="D1491">
        <v>2</v>
      </c>
      <c r="E1491" s="17">
        <f>VLOOKUP(C1491,'SKU Price List'!$A$2:$E$27,5,FALSE)</f>
        <v>831.6</v>
      </c>
      <c r="F1491" s="17">
        <f t="shared" si="76"/>
        <v>1663.2</v>
      </c>
      <c r="G1491">
        <f>VLOOKUP(C1491,'SKU Price List'!$H$2:$L$27,3,0)</f>
        <v>815.4</v>
      </c>
      <c r="H1491">
        <f t="shared" si="77"/>
        <v>1630.8</v>
      </c>
      <c r="I1491" s="17">
        <f t="shared" si="78"/>
        <v>32.400000000000091</v>
      </c>
      <c r="J1491">
        <v>28</v>
      </c>
      <c r="K1491" s="51"/>
    </row>
    <row r="1492" spans="1:11" x14ac:dyDescent="0.45">
      <c r="A1492" s="2">
        <v>45397</v>
      </c>
      <c r="B1492" t="s">
        <v>56</v>
      </c>
      <c r="C1492" t="s">
        <v>17</v>
      </c>
      <c r="D1492">
        <v>5</v>
      </c>
      <c r="E1492" s="17">
        <f>VLOOKUP(C1492,'SKU Price List'!$A$2:$E$27,5,FALSE)</f>
        <v>1236.48</v>
      </c>
      <c r="F1492" s="17">
        <f t="shared" si="76"/>
        <v>6182.4</v>
      </c>
      <c r="G1492">
        <f>VLOOKUP(C1492,'SKU Price List'!$H$2:$L$27,3,0)</f>
        <v>1216</v>
      </c>
      <c r="H1492">
        <f t="shared" si="77"/>
        <v>6080</v>
      </c>
      <c r="I1492" s="17">
        <f t="shared" si="78"/>
        <v>102.39999999999964</v>
      </c>
      <c r="J1492">
        <v>29</v>
      </c>
      <c r="K1492" s="51"/>
    </row>
    <row r="1493" spans="1:11" x14ac:dyDescent="0.45">
      <c r="A1493" s="2">
        <v>45397</v>
      </c>
      <c r="B1493" t="s">
        <v>56</v>
      </c>
      <c r="C1493" t="s">
        <v>12</v>
      </c>
      <c r="D1493">
        <v>5</v>
      </c>
      <c r="E1493" s="17">
        <f>VLOOKUP(C1493,'SKU Price List'!$A$2:$E$27,5,FALSE)</f>
        <v>1008</v>
      </c>
      <c r="F1493" s="17">
        <f t="shared" si="76"/>
        <v>5040</v>
      </c>
      <c r="G1493">
        <f>VLOOKUP(C1493,'SKU Price List'!$H$2:$L$27,3,0)</f>
        <v>988.8</v>
      </c>
      <c r="H1493">
        <f t="shared" si="77"/>
        <v>4944</v>
      </c>
      <c r="I1493" s="17">
        <f t="shared" si="78"/>
        <v>96</v>
      </c>
      <c r="J1493">
        <v>29</v>
      </c>
      <c r="K1493" s="51"/>
    </row>
    <row r="1494" spans="1:11" x14ac:dyDescent="0.45">
      <c r="A1494" s="2">
        <v>45397</v>
      </c>
      <c r="B1494" t="s">
        <v>56</v>
      </c>
      <c r="C1494" t="s">
        <v>9</v>
      </c>
      <c r="D1494">
        <v>5</v>
      </c>
      <c r="E1494" s="17">
        <f>VLOOKUP(C1494,'SKU Price List'!$A$2:$E$27,5,FALSE)</f>
        <v>756</v>
      </c>
      <c r="F1494" s="17">
        <f t="shared" si="76"/>
        <v>3780</v>
      </c>
      <c r="G1494">
        <f>VLOOKUP(C1494,'SKU Price List'!$H$2:$L$27,3,0)</f>
        <v>741.59999999999991</v>
      </c>
      <c r="H1494">
        <f t="shared" si="77"/>
        <v>3707.9999999999995</v>
      </c>
      <c r="I1494" s="17">
        <f t="shared" si="78"/>
        <v>72.000000000000455</v>
      </c>
      <c r="J1494">
        <v>29</v>
      </c>
      <c r="K1494" s="51"/>
    </row>
    <row r="1495" spans="1:11" x14ac:dyDescent="0.45">
      <c r="A1495" s="2">
        <v>45397</v>
      </c>
      <c r="B1495" t="s">
        <v>56</v>
      </c>
      <c r="C1495" t="s">
        <v>27</v>
      </c>
      <c r="D1495">
        <v>5</v>
      </c>
      <c r="E1495" s="17">
        <f>VLOOKUP(C1495,'SKU Price List'!$A$2:$E$27,5,FALSE)</f>
        <v>819.83999999999992</v>
      </c>
      <c r="F1495" s="17">
        <f t="shared" ref="F1495:F1558" si="79">E1495*D1495</f>
        <v>4099.2</v>
      </c>
      <c r="G1495">
        <f>VLOOKUP(C1495,'SKU Price List'!$H$2:$L$27,3,0)</f>
        <v>803.2</v>
      </c>
      <c r="H1495">
        <f t="shared" si="77"/>
        <v>4016</v>
      </c>
      <c r="I1495" s="17">
        <f t="shared" si="78"/>
        <v>83.199999999999818</v>
      </c>
      <c r="J1495">
        <v>29</v>
      </c>
      <c r="K1495" s="51"/>
    </row>
    <row r="1496" spans="1:11" x14ac:dyDescent="0.45">
      <c r="A1496" s="2">
        <v>45397</v>
      </c>
      <c r="B1496" t="s">
        <v>56</v>
      </c>
      <c r="C1496" t="s">
        <v>7</v>
      </c>
      <c r="D1496">
        <v>5</v>
      </c>
      <c r="E1496" s="17">
        <f>VLOOKUP(C1496,'SKU Price List'!$A$2:$E$27,5,FALSE)</f>
        <v>554.4</v>
      </c>
      <c r="F1496" s="17">
        <f t="shared" si="79"/>
        <v>2772</v>
      </c>
      <c r="G1496">
        <f>VLOOKUP(C1496,'SKU Price List'!$H$2:$L$27,3,0)</f>
        <v>544</v>
      </c>
      <c r="H1496">
        <f t="shared" si="77"/>
        <v>2720</v>
      </c>
      <c r="I1496" s="17">
        <f t="shared" si="78"/>
        <v>52</v>
      </c>
      <c r="J1496">
        <v>29</v>
      </c>
      <c r="K1496" s="51"/>
    </row>
    <row r="1497" spans="1:11" x14ac:dyDescent="0.45">
      <c r="A1497" s="2">
        <v>45397</v>
      </c>
      <c r="B1497" t="s">
        <v>56</v>
      </c>
      <c r="C1497" t="s">
        <v>6</v>
      </c>
      <c r="D1497">
        <v>5</v>
      </c>
      <c r="E1497" s="17">
        <f>VLOOKUP(C1497,'SKU Price List'!$A$2:$E$27,5,FALSE)</f>
        <v>485.09999999999997</v>
      </c>
      <c r="F1497" s="17">
        <f t="shared" si="79"/>
        <v>2425.5</v>
      </c>
      <c r="G1497">
        <f>VLOOKUP(C1497,'SKU Price List'!$H$2:$L$27,3,0)</f>
        <v>476</v>
      </c>
      <c r="H1497">
        <f t="shared" si="77"/>
        <v>2380</v>
      </c>
      <c r="I1497" s="17">
        <f t="shared" si="78"/>
        <v>45.5</v>
      </c>
      <c r="J1497">
        <v>29</v>
      </c>
      <c r="K1497" s="51"/>
    </row>
    <row r="1498" spans="1:11" x14ac:dyDescent="0.45">
      <c r="A1498" s="2">
        <v>45397</v>
      </c>
      <c r="B1498" t="s">
        <v>56</v>
      </c>
      <c r="C1498" t="s">
        <v>17</v>
      </c>
      <c r="D1498">
        <v>3</v>
      </c>
      <c r="E1498" s="17">
        <f>VLOOKUP(C1498,'SKU Price List'!$A$2:$E$27,5,FALSE)</f>
        <v>1236.48</v>
      </c>
      <c r="F1498" s="17">
        <f t="shared" si="79"/>
        <v>3709.44</v>
      </c>
      <c r="G1498">
        <f>VLOOKUP(C1498,'SKU Price List'!$H$2:$L$27,3,0)</f>
        <v>1216</v>
      </c>
      <c r="H1498">
        <f t="shared" si="77"/>
        <v>3648</v>
      </c>
      <c r="I1498" s="17">
        <f t="shared" si="78"/>
        <v>61.440000000000055</v>
      </c>
      <c r="J1498">
        <v>29</v>
      </c>
      <c r="K1498" s="51"/>
    </row>
    <row r="1499" spans="1:11" x14ac:dyDescent="0.45">
      <c r="A1499" s="2">
        <v>45397</v>
      </c>
      <c r="B1499" t="s">
        <v>56</v>
      </c>
      <c r="C1499" t="s">
        <v>14</v>
      </c>
      <c r="D1499">
        <v>3</v>
      </c>
      <c r="E1499" s="17">
        <f>VLOOKUP(C1499,'SKU Price List'!$A$2:$E$27,5,FALSE)</f>
        <v>927.36</v>
      </c>
      <c r="F1499" s="17">
        <f t="shared" si="79"/>
        <v>2782.08</v>
      </c>
      <c r="G1499">
        <f>VLOOKUP(C1499,'SKU Price List'!$H$2:$L$27,3,0)</f>
        <v>912</v>
      </c>
      <c r="H1499">
        <f t="shared" si="77"/>
        <v>2736</v>
      </c>
      <c r="I1499" s="17">
        <f t="shared" si="78"/>
        <v>46.079999999999927</v>
      </c>
      <c r="J1499">
        <v>29</v>
      </c>
      <c r="K1499" s="51"/>
    </row>
    <row r="1500" spans="1:11" x14ac:dyDescent="0.45">
      <c r="A1500" s="2">
        <v>45397</v>
      </c>
      <c r="B1500" t="s">
        <v>43</v>
      </c>
      <c r="C1500" t="s">
        <v>24</v>
      </c>
      <c r="D1500">
        <v>15</v>
      </c>
      <c r="E1500" s="17">
        <f>VLOOKUP(C1500,'SKU Price List'!$A$2:$E$27,5,FALSE)</f>
        <v>614.87999999999988</v>
      </c>
      <c r="F1500" s="17">
        <f t="shared" si="79"/>
        <v>9223.1999999999989</v>
      </c>
      <c r="G1500">
        <f>VLOOKUP(C1500,'SKU Price List'!$H$2:$L$27,3,0)</f>
        <v>602.40000000000009</v>
      </c>
      <c r="H1500">
        <f t="shared" si="77"/>
        <v>9036.0000000000018</v>
      </c>
      <c r="I1500" s="17">
        <f t="shared" si="78"/>
        <v>187.19999999999709</v>
      </c>
      <c r="J1500">
        <v>29</v>
      </c>
      <c r="K1500" s="51"/>
    </row>
    <row r="1501" spans="1:11" x14ac:dyDescent="0.45">
      <c r="A1501" s="2">
        <v>45397</v>
      </c>
      <c r="B1501" t="s">
        <v>60</v>
      </c>
      <c r="C1501" t="s">
        <v>12</v>
      </c>
      <c r="D1501">
        <v>20</v>
      </c>
      <c r="E1501" s="17">
        <f>VLOOKUP(C1501,'SKU Price List'!$A$2:$E$27,5,FALSE)</f>
        <v>1008</v>
      </c>
      <c r="F1501" s="17">
        <f t="shared" si="79"/>
        <v>20160</v>
      </c>
      <c r="G1501">
        <f>VLOOKUP(C1501,'SKU Price List'!$H$2:$L$27,3,0)</f>
        <v>988.8</v>
      </c>
      <c r="H1501">
        <f t="shared" si="77"/>
        <v>19776</v>
      </c>
      <c r="I1501" s="17">
        <f t="shared" si="78"/>
        <v>384</v>
      </c>
      <c r="J1501">
        <v>29</v>
      </c>
      <c r="K1501" s="51"/>
    </row>
    <row r="1502" spans="1:11" x14ac:dyDescent="0.45">
      <c r="A1502" s="2">
        <v>45397</v>
      </c>
      <c r="B1502" t="s">
        <v>60</v>
      </c>
      <c r="C1502" t="s">
        <v>17</v>
      </c>
      <c r="D1502">
        <v>5</v>
      </c>
      <c r="E1502" s="17">
        <f>VLOOKUP(C1502,'SKU Price List'!$A$2:$E$27,5,FALSE)</f>
        <v>1236.48</v>
      </c>
      <c r="F1502" s="17">
        <f t="shared" si="79"/>
        <v>6182.4</v>
      </c>
      <c r="G1502">
        <f>VLOOKUP(C1502,'SKU Price List'!$H$2:$L$27,3,0)</f>
        <v>1216</v>
      </c>
      <c r="H1502">
        <f t="shared" si="77"/>
        <v>6080</v>
      </c>
      <c r="I1502" s="17">
        <f t="shared" si="78"/>
        <v>102.39999999999964</v>
      </c>
      <c r="J1502">
        <v>29</v>
      </c>
      <c r="K1502" s="51"/>
    </row>
    <row r="1503" spans="1:11" x14ac:dyDescent="0.45">
      <c r="A1503" s="2">
        <v>45398</v>
      </c>
      <c r="B1503" t="s">
        <v>34</v>
      </c>
      <c r="C1503" t="s">
        <v>4</v>
      </c>
      <c r="D1503">
        <v>8</v>
      </c>
      <c r="E1503" s="17">
        <f>VLOOKUP(C1503,'SKU Price List'!$A$2:$E$27,5,FALSE)</f>
        <v>415.79999999999995</v>
      </c>
      <c r="F1503" s="17">
        <f t="shared" si="79"/>
        <v>3326.3999999999996</v>
      </c>
      <c r="G1503">
        <f>VLOOKUP(C1503,'SKU Price List'!$H$2:$L$27,3,0)</f>
        <v>408</v>
      </c>
      <c r="H1503">
        <f t="shared" si="77"/>
        <v>3264</v>
      </c>
      <c r="I1503" s="17">
        <f t="shared" si="78"/>
        <v>62.399999999999636</v>
      </c>
      <c r="J1503">
        <v>29</v>
      </c>
      <c r="K1503" s="51"/>
    </row>
    <row r="1504" spans="1:11" x14ac:dyDescent="0.45">
      <c r="A1504" s="2">
        <v>45398</v>
      </c>
      <c r="B1504" t="s">
        <v>34</v>
      </c>
      <c r="C1504" t="s">
        <v>5</v>
      </c>
      <c r="D1504">
        <v>4</v>
      </c>
      <c r="E1504" s="17">
        <f>VLOOKUP(C1504,'SKU Price List'!$A$2:$E$27,5,FALSE)</f>
        <v>363.82499999999999</v>
      </c>
      <c r="F1504" s="17">
        <f t="shared" si="79"/>
        <v>1455.3</v>
      </c>
      <c r="G1504">
        <f>VLOOKUP(C1504,'SKU Price List'!$H$2:$L$27,3,0)</f>
        <v>357</v>
      </c>
      <c r="H1504">
        <f t="shared" si="77"/>
        <v>1428</v>
      </c>
      <c r="I1504" s="17">
        <f t="shared" si="78"/>
        <v>27.299999999999955</v>
      </c>
      <c r="J1504">
        <v>29</v>
      </c>
      <c r="K1504" s="51"/>
    </row>
    <row r="1505" spans="1:11" x14ac:dyDescent="0.45">
      <c r="A1505" s="2">
        <v>45398</v>
      </c>
      <c r="B1505" t="s">
        <v>34</v>
      </c>
      <c r="C1505" t="s">
        <v>24</v>
      </c>
      <c r="D1505">
        <v>5</v>
      </c>
      <c r="E1505" s="17">
        <f>VLOOKUP(C1505,'SKU Price List'!$A$2:$E$27,5,FALSE)</f>
        <v>614.87999999999988</v>
      </c>
      <c r="F1505" s="17">
        <f t="shared" si="79"/>
        <v>3074.3999999999996</v>
      </c>
      <c r="G1505">
        <f>VLOOKUP(C1505,'SKU Price List'!$H$2:$L$27,3,0)</f>
        <v>602.40000000000009</v>
      </c>
      <c r="H1505">
        <f t="shared" si="77"/>
        <v>3012.0000000000005</v>
      </c>
      <c r="I1505" s="17">
        <f t="shared" si="78"/>
        <v>62.399999999999181</v>
      </c>
      <c r="J1505">
        <v>29</v>
      </c>
      <c r="K1505" s="51"/>
    </row>
    <row r="1506" spans="1:11" x14ac:dyDescent="0.45">
      <c r="A1506" s="2">
        <v>45398</v>
      </c>
      <c r="B1506" t="s">
        <v>34</v>
      </c>
      <c r="C1506" t="s">
        <v>14</v>
      </c>
      <c r="D1506">
        <v>5</v>
      </c>
      <c r="E1506" s="17">
        <f>VLOOKUP(C1506,'SKU Price List'!$A$2:$E$27,5,FALSE)</f>
        <v>927.36</v>
      </c>
      <c r="F1506" s="17">
        <f t="shared" si="79"/>
        <v>4636.8</v>
      </c>
      <c r="G1506">
        <f>VLOOKUP(C1506,'SKU Price List'!$H$2:$L$27,3,0)</f>
        <v>912</v>
      </c>
      <c r="H1506">
        <f t="shared" si="77"/>
        <v>4560</v>
      </c>
      <c r="I1506" s="17">
        <f t="shared" si="78"/>
        <v>76.800000000000182</v>
      </c>
      <c r="J1506">
        <v>29</v>
      </c>
      <c r="K1506" s="51"/>
    </row>
    <row r="1507" spans="1:11" x14ac:dyDescent="0.45">
      <c r="A1507" s="2">
        <v>45398</v>
      </c>
      <c r="B1507" t="s">
        <v>34</v>
      </c>
      <c r="C1507" t="s">
        <v>9</v>
      </c>
      <c r="D1507">
        <v>2</v>
      </c>
      <c r="E1507" s="17">
        <f>VLOOKUP(C1507,'SKU Price List'!$A$2:$E$27,5,FALSE)</f>
        <v>756</v>
      </c>
      <c r="F1507" s="17">
        <f t="shared" si="79"/>
        <v>1512</v>
      </c>
      <c r="G1507">
        <f>VLOOKUP(C1507,'SKU Price List'!$H$2:$L$27,3,0)</f>
        <v>741.59999999999991</v>
      </c>
      <c r="H1507">
        <f t="shared" si="77"/>
        <v>1483.1999999999998</v>
      </c>
      <c r="I1507" s="17">
        <f t="shared" si="78"/>
        <v>28.800000000000182</v>
      </c>
      <c r="J1507">
        <v>29</v>
      </c>
      <c r="K1507" s="51"/>
    </row>
    <row r="1508" spans="1:11" x14ac:dyDescent="0.45">
      <c r="A1508" s="2">
        <v>45398</v>
      </c>
      <c r="B1508" t="s">
        <v>44</v>
      </c>
      <c r="C1508" t="s">
        <v>24</v>
      </c>
      <c r="D1508">
        <v>20</v>
      </c>
      <c r="E1508" s="17">
        <f>VLOOKUP(C1508,'SKU Price List'!$A$2:$E$27,5,FALSE)</f>
        <v>614.87999999999988</v>
      </c>
      <c r="F1508" s="17">
        <f t="shared" si="79"/>
        <v>12297.599999999999</v>
      </c>
      <c r="G1508">
        <f>VLOOKUP(C1508,'SKU Price List'!$H$2:$L$27,3,0)</f>
        <v>602.40000000000009</v>
      </c>
      <c r="H1508">
        <f t="shared" si="77"/>
        <v>12048.000000000002</v>
      </c>
      <c r="I1508" s="17">
        <f t="shared" si="78"/>
        <v>249.59999999999673</v>
      </c>
      <c r="J1508">
        <v>29</v>
      </c>
      <c r="K1508" s="51"/>
    </row>
    <row r="1509" spans="1:11" x14ac:dyDescent="0.45">
      <c r="A1509" s="2">
        <v>45398</v>
      </c>
      <c r="B1509" t="s">
        <v>44</v>
      </c>
      <c r="C1509" t="s">
        <v>9</v>
      </c>
      <c r="D1509">
        <v>10</v>
      </c>
      <c r="E1509" s="17">
        <f>VLOOKUP(C1509,'SKU Price List'!$A$2:$E$27,5,FALSE)</f>
        <v>756</v>
      </c>
      <c r="F1509" s="17">
        <f t="shared" si="79"/>
        <v>7560</v>
      </c>
      <c r="G1509">
        <f>VLOOKUP(C1509,'SKU Price List'!$H$2:$L$27,3,0)</f>
        <v>741.59999999999991</v>
      </c>
      <c r="H1509">
        <f t="shared" si="77"/>
        <v>7415.9999999999991</v>
      </c>
      <c r="I1509" s="17">
        <f t="shared" si="78"/>
        <v>144.00000000000091</v>
      </c>
      <c r="J1509">
        <v>29</v>
      </c>
      <c r="K1509" s="51"/>
    </row>
    <row r="1510" spans="1:11" x14ac:dyDescent="0.45">
      <c r="A1510" s="2">
        <v>45398</v>
      </c>
      <c r="B1510" t="s">
        <v>44</v>
      </c>
      <c r="C1510" t="s">
        <v>4</v>
      </c>
      <c r="D1510">
        <v>10</v>
      </c>
      <c r="E1510" s="17">
        <f>VLOOKUP(C1510,'SKU Price List'!$A$2:$E$27,5,FALSE)</f>
        <v>415.79999999999995</v>
      </c>
      <c r="F1510" s="17">
        <f t="shared" si="79"/>
        <v>4158</v>
      </c>
      <c r="G1510">
        <f>VLOOKUP(C1510,'SKU Price List'!$H$2:$L$27,3,0)</f>
        <v>408</v>
      </c>
      <c r="H1510">
        <f t="shared" si="77"/>
        <v>4080</v>
      </c>
      <c r="I1510" s="17">
        <f t="shared" si="78"/>
        <v>78</v>
      </c>
      <c r="J1510">
        <v>29</v>
      </c>
      <c r="K1510" s="51"/>
    </row>
    <row r="1511" spans="1:11" x14ac:dyDescent="0.45">
      <c r="A1511" s="2">
        <v>45398</v>
      </c>
      <c r="B1511" t="s">
        <v>44</v>
      </c>
      <c r="C1511" t="s">
        <v>20</v>
      </c>
      <c r="D1511">
        <v>15</v>
      </c>
      <c r="E1511" s="17">
        <f>VLOOKUP(C1511,'SKU Price List'!$A$2:$E$27,5,FALSE)</f>
        <v>1108.8000000000002</v>
      </c>
      <c r="F1511" s="17">
        <f t="shared" si="79"/>
        <v>16632.000000000004</v>
      </c>
      <c r="G1511">
        <f>VLOOKUP(C1511,'SKU Price List'!$H$2:$L$27,3,0)</f>
        <v>1087.1999999999998</v>
      </c>
      <c r="H1511">
        <f t="shared" si="77"/>
        <v>16307.999999999996</v>
      </c>
      <c r="I1511" s="17">
        <f t="shared" si="78"/>
        <v>324.00000000000728</v>
      </c>
      <c r="J1511">
        <v>29</v>
      </c>
      <c r="K1511" s="51"/>
    </row>
    <row r="1512" spans="1:11" x14ac:dyDescent="0.45">
      <c r="A1512" s="2">
        <v>45399</v>
      </c>
      <c r="B1512" t="s">
        <v>37</v>
      </c>
      <c r="C1512" t="s">
        <v>14</v>
      </c>
      <c r="D1512">
        <v>40</v>
      </c>
      <c r="E1512" s="17">
        <f>VLOOKUP(C1512,'SKU Price List'!$A$2:$E$27,5,FALSE)</f>
        <v>927.36</v>
      </c>
      <c r="F1512" s="17">
        <f t="shared" si="79"/>
        <v>37094.400000000001</v>
      </c>
      <c r="G1512">
        <f>VLOOKUP(C1512,'SKU Price List'!$H$2:$L$27,3,0)</f>
        <v>912</v>
      </c>
      <c r="H1512">
        <f t="shared" si="77"/>
        <v>36480</v>
      </c>
      <c r="I1512" s="17">
        <f t="shared" si="78"/>
        <v>614.40000000000146</v>
      </c>
      <c r="J1512">
        <v>29</v>
      </c>
      <c r="K1512" s="51"/>
    </row>
    <row r="1513" spans="1:11" x14ac:dyDescent="0.45">
      <c r="A1513" s="2">
        <v>45399</v>
      </c>
      <c r="B1513" t="s">
        <v>37</v>
      </c>
      <c r="C1513" t="s">
        <v>9</v>
      </c>
      <c r="D1513">
        <v>10</v>
      </c>
      <c r="E1513" s="17">
        <f>VLOOKUP(C1513,'SKU Price List'!$A$2:$E$27,5,FALSE)</f>
        <v>756</v>
      </c>
      <c r="F1513" s="17">
        <f t="shared" si="79"/>
        <v>7560</v>
      </c>
      <c r="G1513">
        <f>VLOOKUP(C1513,'SKU Price List'!$H$2:$L$27,3,0)</f>
        <v>741.59999999999991</v>
      </c>
      <c r="H1513">
        <f t="shared" si="77"/>
        <v>7415.9999999999991</v>
      </c>
      <c r="I1513" s="17">
        <f t="shared" si="78"/>
        <v>144.00000000000091</v>
      </c>
      <c r="J1513">
        <v>29</v>
      </c>
      <c r="K1513" s="51"/>
    </row>
    <row r="1514" spans="1:11" x14ac:dyDescent="0.45">
      <c r="A1514" s="2">
        <v>45399</v>
      </c>
      <c r="B1514" t="s">
        <v>55</v>
      </c>
      <c r="C1514" t="s">
        <v>18</v>
      </c>
      <c r="D1514">
        <v>25</v>
      </c>
      <c r="E1514" s="17">
        <f>VLOOKUP(C1514,'SKU Price List'!$A$2:$E$27,5,FALSE)</f>
        <v>1478.4</v>
      </c>
      <c r="F1514" s="17">
        <f t="shared" si="79"/>
        <v>36960</v>
      </c>
      <c r="G1514">
        <f>VLOOKUP(C1514,'SKU Price List'!$H$2:$L$27,3,0)</f>
        <v>1449.6</v>
      </c>
      <c r="H1514">
        <f t="shared" si="77"/>
        <v>36240</v>
      </c>
      <c r="I1514" s="17">
        <f t="shared" si="78"/>
        <v>720</v>
      </c>
      <c r="J1514">
        <v>29</v>
      </c>
      <c r="K1514" s="51"/>
    </row>
    <row r="1515" spans="1:11" x14ac:dyDescent="0.45">
      <c r="A1515" s="2">
        <v>45399</v>
      </c>
      <c r="B1515" t="s">
        <v>55</v>
      </c>
      <c r="C1515" t="s">
        <v>20</v>
      </c>
      <c r="D1515">
        <v>50</v>
      </c>
      <c r="E1515" s="17">
        <f>VLOOKUP(C1515,'SKU Price List'!$A$2:$E$27,5,FALSE)</f>
        <v>1108.8000000000002</v>
      </c>
      <c r="F1515" s="17">
        <f t="shared" si="79"/>
        <v>55440.000000000007</v>
      </c>
      <c r="G1515">
        <f>VLOOKUP(C1515,'SKU Price List'!$H$2:$L$27,3,0)</f>
        <v>1087.1999999999998</v>
      </c>
      <c r="H1515">
        <f t="shared" si="77"/>
        <v>54359.999999999993</v>
      </c>
      <c r="I1515" s="17">
        <f t="shared" si="78"/>
        <v>1080.0000000000146</v>
      </c>
      <c r="J1515">
        <v>29</v>
      </c>
      <c r="K1515" s="51"/>
    </row>
    <row r="1516" spans="1:11" x14ac:dyDescent="0.45">
      <c r="A1516" s="2">
        <v>45399</v>
      </c>
      <c r="B1516" t="s">
        <v>55</v>
      </c>
      <c r="C1516" t="s">
        <v>9</v>
      </c>
      <c r="D1516">
        <v>34</v>
      </c>
      <c r="E1516" s="17">
        <f>VLOOKUP(C1516,'SKU Price List'!$A$2:$E$27,5,FALSE)</f>
        <v>756</v>
      </c>
      <c r="F1516" s="17">
        <f t="shared" si="79"/>
        <v>25704</v>
      </c>
      <c r="G1516">
        <f>VLOOKUP(C1516,'SKU Price List'!$H$2:$L$27,3,0)</f>
        <v>741.59999999999991</v>
      </c>
      <c r="H1516">
        <f t="shared" si="77"/>
        <v>25214.399999999998</v>
      </c>
      <c r="I1516" s="17">
        <f t="shared" si="78"/>
        <v>489.60000000000218</v>
      </c>
      <c r="J1516">
        <v>29</v>
      </c>
      <c r="K1516" s="51"/>
    </row>
    <row r="1517" spans="1:11" x14ac:dyDescent="0.45">
      <c r="A1517" s="2">
        <v>45399</v>
      </c>
      <c r="B1517" t="s">
        <v>55</v>
      </c>
      <c r="C1517" t="s">
        <v>24</v>
      </c>
      <c r="D1517">
        <v>30</v>
      </c>
      <c r="E1517" s="17">
        <f>VLOOKUP(C1517,'SKU Price List'!$A$2:$E$27,5,FALSE)</f>
        <v>614.87999999999988</v>
      </c>
      <c r="F1517" s="17">
        <f t="shared" si="79"/>
        <v>18446.399999999998</v>
      </c>
      <c r="G1517">
        <f>VLOOKUP(C1517,'SKU Price List'!$H$2:$L$27,3,0)</f>
        <v>602.40000000000009</v>
      </c>
      <c r="H1517">
        <f t="shared" si="77"/>
        <v>18072.000000000004</v>
      </c>
      <c r="I1517" s="17">
        <f t="shared" si="78"/>
        <v>374.39999999999418</v>
      </c>
      <c r="J1517">
        <v>29</v>
      </c>
      <c r="K1517" s="51"/>
    </row>
    <row r="1518" spans="1:11" x14ac:dyDescent="0.45">
      <c r="A1518" s="2">
        <v>45399</v>
      </c>
      <c r="B1518" t="s">
        <v>55</v>
      </c>
      <c r="C1518" t="s">
        <v>7</v>
      </c>
      <c r="D1518">
        <v>20</v>
      </c>
      <c r="E1518" s="17">
        <f>VLOOKUP(C1518,'SKU Price List'!$A$2:$E$27,5,FALSE)</f>
        <v>554.4</v>
      </c>
      <c r="F1518" s="17">
        <f t="shared" si="79"/>
        <v>11088</v>
      </c>
      <c r="G1518">
        <f>VLOOKUP(C1518,'SKU Price List'!$H$2:$L$27,3,0)</f>
        <v>544</v>
      </c>
      <c r="H1518">
        <f t="shared" si="77"/>
        <v>10880</v>
      </c>
      <c r="I1518" s="17">
        <f t="shared" si="78"/>
        <v>208</v>
      </c>
      <c r="J1518">
        <v>29</v>
      </c>
      <c r="K1518" s="51"/>
    </row>
    <row r="1519" spans="1:11" x14ac:dyDescent="0.45">
      <c r="A1519" s="2">
        <v>45400</v>
      </c>
      <c r="B1519" t="s">
        <v>72</v>
      </c>
      <c r="C1519" t="s">
        <v>12</v>
      </c>
      <c r="D1519">
        <v>10</v>
      </c>
      <c r="E1519" s="17">
        <f>VLOOKUP(C1519,'SKU Price List'!$A$2:$E$27,5,FALSE)</f>
        <v>1008</v>
      </c>
      <c r="F1519" s="17">
        <f t="shared" si="79"/>
        <v>10080</v>
      </c>
      <c r="G1519">
        <f>VLOOKUP(C1519,'SKU Price List'!$H$2:$L$27,3,0)</f>
        <v>988.8</v>
      </c>
      <c r="H1519">
        <f t="shared" si="77"/>
        <v>9888</v>
      </c>
      <c r="I1519" s="17">
        <f t="shared" si="78"/>
        <v>192</v>
      </c>
      <c r="J1519">
        <v>29</v>
      </c>
      <c r="K1519" s="51"/>
    </row>
    <row r="1520" spans="1:11" x14ac:dyDescent="0.45">
      <c r="A1520" s="2">
        <v>45400</v>
      </c>
      <c r="B1520" t="s">
        <v>72</v>
      </c>
      <c r="C1520" t="s">
        <v>7</v>
      </c>
      <c r="D1520">
        <v>20</v>
      </c>
      <c r="E1520" s="17">
        <f>VLOOKUP(C1520,'SKU Price List'!$A$2:$E$27,5,FALSE)</f>
        <v>554.4</v>
      </c>
      <c r="F1520" s="17">
        <f t="shared" si="79"/>
        <v>11088</v>
      </c>
      <c r="G1520">
        <f>VLOOKUP(C1520,'SKU Price List'!$H$2:$L$27,3,0)</f>
        <v>544</v>
      </c>
      <c r="H1520">
        <f t="shared" si="77"/>
        <v>10880</v>
      </c>
      <c r="I1520" s="17">
        <f t="shared" si="78"/>
        <v>208</v>
      </c>
      <c r="J1520">
        <v>29</v>
      </c>
      <c r="K1520" s="51"/>
    </row>
    <row r="1521" spans="1:11" x14ac:dyDescent="0.45">
      <c r="A1521" s="2">
        <v>45400</v>
      </c>
      <c r="B1521" t="s">
        <v>72</v>
      </c>
      <c r="C1521" t="s">
        <v>9</v>
      </c>
      <c r="D1521">
        <v>50</v>
      </c>
      <c r="E1521" s="17">
        <f>VLOOKUP(C1521,'SKU Price List'!$A$2:$E$27,5,FALSE)</f>
        <v>756</v>
      </c>
      <c r="F1521" s="17">
        <f t="shared" si="79"/>
        <v>37800</v>
      </c>
      <c r="G1521">
        <f>VLOOKUP(C1521,'SKU Price List'!$H$2:$L$27,3,0)</f>
        <v>741.59999999999991</v>
      </c>
      <c r="H1521">
        <f t="shared" si="77"/>
        <v>37079.999999999993</v>
      </c>
      <c r="I1521" s="17">
        <f t="shared" si="78"/>
        <v>720.00000000000728</v>
      </c>
      <c r="J1521">
        <v>29</v>
      </c>
      <c r="K1521" s="51"/>
    </row>
    <row r="1522" spans="1:11" x14ac:dyDescent="0.45">
      <c r="A1522" s="2">
        <v>45400</v>
      </c>
      <c r="B1522" t="s">
        <v>72</v>
      </c>
      <c r="C1522" t="s">
        <v>24</v>
      </c>
      <c r="D1522">
        <v>60</v>
      </c>
      <c r="E1522" s="17">
        <f>VLOOKUP(C1522,'SKU Price List'!$A$2:$E$27,5,FALSE)</f>
        <v>614.87999999999988</v>
      </c>
      <c r="F1522" s="17">
        <f t="shared" si="79"/>
        <v>36892.799999999996</v>
      </c>
      <c r="G1522">
        <f>VLOOKUP(C1522,'SKU Price List'!$H$2:$L$27,3,0)</f>
        <v>602.40000000000009</v>
      </c>
      <c r="H1522">
        <f t="shared" si="77"/>
        <v>36144.000000000007</v>
      </c>
      <c r="I1522" s="17">
        <f t="shared" si="78"/>
        <v>748.79999999998836</v>
      </c>
      <c r="J1522">
        <v>29</v>
      </c>
      <c r="K1522" s="51"/>
    </row>
    <row r="1523" spans="1:11" x14ac:dyDescent="0.45">
      <c r="A1523" s="2">
        <v>45400</v>
      </c>
      <c r="B1523" t="s">
        <v>72</v>
      </c>
      <c r="C1523" t="s">
        <v>8</v>
      </c>
      <c r="D1523">
        <v>20</v>
      </c>
      <c r="E1523" s="17">
        <f>VLOOKUP(C1523,'SKU Price List'!$A$2:$E$27,5,FALSE)</f>
        <v>567</v>
      </c>
      <c r="F1523" s="17">
        <f t="shared" si="79"/>
        <v>11340</v>
      </c>
      <c r="G1523">
        <f>VLOOKUP(C1523,'SKU Price List'!$H$2:$L$27,3,0)</f>
        <v>556.19999999999993</v>
      </c>
      <c r="H1523">
        <f t="shared" si="77"/>
        <v>11123.999999999998</v>
      </c>
      <c r="I1523" s="17">
        <f t="shared" si="78"/>
        <v>216.00000000000182</v>
      </c>
      <c r="J1523">
        <v>29</v>
      </c>
      <c r="K1523" s="51"/>
    </row>
    <row r="1524" spans="1:11" x14ac:dyDescent="0.45">
      <c r="A1524" s="2">
        <v>45400</v>
      </c>
      <c r="B1524" t="s">
        <v>72</v>
      </c>
      <c r="C1524" t="s">
        <v>23</v>
      </c>
      <c r="D1524">
        <v>25</v>
      </c>
      <c r="E1524" s="17">
        <f>VLOOKUP(C1524,'SKU Price List'!$A$2:$E$27,5,FALSE)</f>
        <v>461.15999999999997</v>
      </c>
      <c r="F1524" s="17">
        <f t="shared" si="79"/>
        <v>11529</v>
      </c>
      <c r="G1524">
        <f>VLOOKUP(C1524,'SKU Price List'!$H$2:$L$27,3,0)</f>
        <v>451.8</v>
      </c>
      <c r="H1524">
        <f t="shared" si="77"/>
        <v>11295</v>
      </c>
      <c r="I1524" s="17">
        <f t="shared" si="78"/>
        <v>234</v>
      </c>
      <c r="J1524">
        <v>29</v>
      </c>
      <c r="K1524" s="51"/>
    </row>
    <row r="1525" spans="1:11" x14ac:dyDescent="0.45">
      <c r="A1525" s="2">
        <v>45400</v>
      </c>
      <c r="B1525" t="s">
        <v>72</v>
      </c>
      <c r="C1525" t="s">
        <v>4</v>
      </c>
      <c r="D1525">
        <v>30</v>
      </c>
      <c r="E1525" s="17">
        <f>VLOOKUP(C1525,'SKU Price List'!$A$2:$E$27,5,FALSE)</f>
        <v>415.79999999999995</v>
      </c>
      <c r="F1525" s="17">
        <f t="shared" si="79"/>
        <v>12473.999999999998</v>
      </c>
      <c r="G1525">
        <f>VLOOKUP(C1525,'SKU Price List'!$H$2:$L$27,3,0)</f>
        <v>408</v>
      </c>
      <c r="H1525">
        <f t="shared" si="77"/>
        <v>12240</v>
      </c>
      <c r="I1525" s="17">
        <f t="shared" si="78"/>
        <v>233.99999999999818</v>
      </c>
      <c r="J1525">
        <v>29</v>
      </c>
      <c r="K1525" s="51"/>
    </row>
    <row r="1526" spans="1:11" x14ac:dyDescent="0.45">
      <c r="A1526" s="2">
        <v>45400</v>
      </c>
      <c r="B1526" t="s">
        <v>72</v>
      </c>
      <c r="C1526" t="s">
        <v>3</v>
      </c>
      <c r="D1526">
        <v>20</v>
      </c>
      <c r="E1526" s="17">
        <f>VLOOKUP(C1526,'SKU Price List'!$A$2:$E$27,5,FALSE)</f>
        <v>311.84999999999997</v>
      </c>
      <c r="F1526" s="17">
        <f t="shared" si="79"/>
        <v>6236.9999999999991</v>
      </c>
      <c r="G1526">
        <f>VLOOKUP(C1526,'SKU Price List'!$H$2:$L$27,3,0)</f>
        <v>306</v>
      </c>
      <c r="H1526">
        <f t="shared" si="77"/>
        <v>6120</v>
      </c>
      <c r="I1526" s="17">
        <f t="shared" si="78"/>
        <v>116.99999999999909</v>
      </c>
      <c r="J1526">
        <v>29</v>
      </c>
      <c r="K1526" s="51"/>
    </row>
    <row r="1527" spans="1:11" x14ac:dyDescent="0.45">
      <c r="A1527" s="2">
        <v>45400</v>
      </c>
      <c r="B1527" t="s">
        <v>36</v>
      </c>
      <c r="C1527" t="s">
        <v>13</v>
      </c>
      <c r="D1527">
        <v>6</v>
      </c>
      <c r="E1527" s="17">
        <f>VLOOKUP(C1527,'SKU Price List'!$A$2:$E$27,5,FALSE)</f>
        <v>695.52</v>
      </c>
      <c r="F1527" s="17">
        <f t="shared" si="79"/>
        <v>4173.12</v>
      </c>
      <c r="G1527">
        <f>VLOOKUP(C1527,'SKU Price List'!$H$2:$L$27,3,0)</f>
        <v>684</v>
      </c>
      <c r="H1527">
        <f t="shared" si="77"/>
        <v>4104</v>
      </c>
      <c r="I1527" s="17">
        <f t="shared" si="78"/>
        <v>69.119999999999891</v>
      </c>
      <c r="J1527">
        <v>29</v>
      </c>
      <c r="K1527" s="51"/>
    </row>
    <row r="1528" spans="1:11" x14ac:dyDescent="0.45">
      <c r="A1528" s="2">
        <v>45400</v>
      </c>
      <c r="B1528" t="s">
        <v>36</v>
      </c>
      <c r="C1528" t="s">
        <v>23</v>
      </c>
      <c r="D1528">
        <v>6</v>
      </c>
      <c r="E1528" s="17">
        <f>VLOOKUP(C1528,'SKU Price List'!$A$2:$E$27,5,FALSE)</f>
        <v>461.15999999999997</v>
      </c>
      <c r="F1528" s="17">
        <f t="shared" si="79"/>
        <v>2766.96</v>
      </c>
      <c r="G1528">
        <f>VLOOKUP(C1528,'SKU Price List'!$H$2:$L$27,3,0)</f>
        <v>451.8</v>
      </c>
      <c r="H1528">
        <f t="shared" si="77"/>
        <v>2710.8</v>
      </c>
      <c r="I1528" s="17">
        <f t="shared" si="78"/>
        <v>56.159999999999854</v>
      </c>
      <c r="J1528">
        <v>29</v>
      </c>
      <c r="K1528" s="51"/>
    </row>
    <row r="1529" spans="1:11" x14ac:dyDescent="0.45">
      <c r="A1529" s="2">
        <v>45401</v>
      </c>
      <c r="B1529" t="s">
        <v>40</v>
      </c>
      <c r="C1529" t="s">
        <v>14</v>
      </c>
      <c r="D1529">
        <v>15</v>
      </c>
      <c r="E1529" s="17">
        <f>VLOOKUP(C1529,'SKU Price List'!$A$2:$E$27,5,FALSE)</f>
        <v>927.36</v>
      </c>
      <c r="F1529" s="17">
        <f t="shared" si="79"/>
        <v>13910.4</v>
      </c>
      <c r="G1529">
        <f>VLOOKUP(C1529,'SKU Price List'!$H$2:$L$27,3,0)</f>
        <v>912</v>
      </c>
      <c r="H1529">
        <f t="shared" si="77"/>
        <v>13680</v>
      </c>
      <c r="I1529" s="17">
        <f t="shared" si="78"/>
        <v>230.39999999999964</v>
      </c>
      <c r="J1529">
        <v>29</v>
      </c>
      <c r="K1529" s="51"/>
    </row>
    <row r="1530" spans="1:11" x14ac:dyDescent="0.45">
      <c r="A1530" s="2">
        <v>45401</v>
      </c>
      <c r="B1530" t="s">
        <v>40</v>
      </c>
      <c r="C1530" t="s">
        <v>17</v>
      </c>
      <c r="D1530">
        <v>10</v>
      </c>
      <c r="E1530" s="17">
        <f>VLOOKUP(C1530,'SKU Price List'!$A$2:$E$27,5,FALSE)</f>
        <v>1236.48</v>
      </c>
      <c r="F1530" s="17">
        <f t="shared" si="79"/>
        <v>12364.8</v>
      </c>
      <c r="G1530">
        <f>VLOOKUP(C1530,'SKU Price List'!$H$2:$L$27,3,0)</f>
        <v>1216</v>
      </c>
      <c r="H1530">
        <f t="shared" si="77"/>
        <v>12160</v>
      </c>
      <c r="I1530" s="17">
        <f t="shared" si="78"/>
        <v>204.79999999999927</v>
      </c>
      <c r="J1530">
        <v>29</v>
      </c>
      <c r="K1530" s="51"/>
    </row>
    <row r="1531" spans="1:11" x14ac:dyDescent="0.45">
      <c r="A1531" s="2">
        <v>45401</v>
      </c>
      <c r="B1531" t="s">
        <v>40</v>
      </c>
      <c r="C1531" t="s">
        <v>24</v>
      </c>
      <c r="D1531">
        <v>15</v>
      </c>
      <c r="E1531" s="17">
        <f>VLOOKUP(C1531,'SKU Price List'!$A$2:$E$27,5,FALSE)</f>
        <v>614.87999999999988</v>
      </c>
      <c r="F1531" s="17">
        <f t="shared" si="79"/>
        <v>9223.1999999999989</v>
      </c>
      <c r="G1531">
        <f>VLOOKUP(C1531,'SKU Price List'!$H$2:$L$27,3,0)</f>
        <v>602.40000000000009</v>
      </c>
      <c r="H1531">
        <f t="shared" si="77"/>
        <v>9036.0000000000018</v>
      </c>
      <c r="I1531" s="17">
        <f t="shared" si="78"/>
        <v>187.19999999999709</v>
      </c>
      <c r="J1531">
        <v>29</v>
      </c>
      <c r="K1531" s="51"/>
    </row>
    <row r="1532" spans="1:11" x14ac:dyDescent="0.45">
      <c r="A1532" s="2">
        <v>45401</v>
      </c>
      <c r="B1532" t="s">
        <v>40</v>
      </c>
      <c r="C1532" t="s">
        <v>27</v>
      </c>
      <c r="D1532">
        <v>10</v>
      </c>
      <c r="E1532" s="17">
        <f>VLOOKUP(C1532,'SKU Price List'!$A$2:$E$27,5,FALSE)</f>
        <v>819.83999999999992</v>
      </c>
      <c r="F1532" s="17">
        <f t="shared" si="79"/>
        <v>8198.4</v>
      </c>
      <c r="G1532">
        <f>VLOOKUP(C1532,'SKU Price List'!$H$2:$L$27,3,0)</f>
        <v>803.2</v>
      </c>
      <c r="H1532">
        <f t="shared" si="77"/>
        <v>8032</v>
      </c>
      <c r="I1532" s="17">
        <f t="shared" si="78"/>
        <v>166.39999999999964</v>
      </c>
      <c r="J1532">
        <v>29</v>
      </c>
      <c r="K1532" s="51"/>
    </row>
    <row r="1533" spans="1:11" x14ac:dyDescent="0.45">
      <c r="A1533" s="2">
        <v>45401</v>
      </c>
      <c r="B1533" t="s">
        <v>56</v>
      </c>
      <c r="C1533" t="s">
        <v>23</v>
      </c>
      <c r="D1533">
        <v>2</v>
      </c>
      <c r="E1533" s="17">
        <f>VLOOKUP(C1533,'SKU Price List'!$A$2:$E$27,5,FALSE)</f>
        <v>461.15999999999997</v>
      </c>
      <c r="F1533" s="17">
        <f t="shared" si="79"/>
        <v>922.31999999999994</v>
      </c>
      <c r="G1533">
        <f>VLOOKUP(C1533,'SKU Price List'!$H$2:$L$27,3,0)</f>
        <v>451.8</v>
      </c>
      <c r="H1533">
        <f t="shared" si="77"/>
        <v>903.6</v>
      </c>
      <c r="I1533" s="17">
        <f t="shared" si="78"/>
        <v>18.719999999999914</v>
      </c>
      <c r="J1533">
        <v>29</v>
      </c>
      <c r="K1533" s="51"/>
    </row>
    <row r="1534" spans="1:11" x14ac:dyDescent="0.45">
      <c r="A1534" s="2">
        <v>45401</v>
      </c>
      <c r="B1534" t="s">
        <v>56</v>
      </c>
      <c r="C1534" t="s">
        <v>24</v>
      </c>
      <c r="D1534">
        <v>5</v>
      </c>
      <c r="E1534" s="17">
        <f>VLOOKUP(C1534,'SKU Price List'!$A$2:$E$27,5,FALSE)</f>
        <v>614.87999999999988</v>
      </c>
      <c r="F1534" s="17">
        <f t="shared" si="79"/>
        <v>3074.3999999999996</v>
      </c>
      <c r="G1534">
        <f>VLOOKUP(C1534,'SKU Price List'!$H$2:$L$27,3,0)</f>
        <v>602.40000000000009</v>
      </c>
      <c r="H1534">
        <f t="shared" si="77"/>
        <v>3012.0000000000005</v>
      </c>
      <c r="I1534" s="17">
        <f t="shared" si="78"/>
        <v>62.399999999999181</v>
      </c>
      <c r="J1534">
        <v>29</v>
      </c>
      <c r="K1534" s="51"/>
    </row>
    <row r="1535" spans="1:11" x14ac:dyDescent="0.45">
      <c r="A1535" s="2">
        <v>45401</v>
      </c>
      <c r="B1535" t="s">
        <v>56</v>
      </c>
      <c r="C1535" t="s">
        <v>10</v>
      </c>
      <c r="D1535">
        <v>8</v>
      </c>
      <c r="E1535" s="17">
        <f>VLOOKUP(C1535,'SKU Price List'!$A$2:$E$27,5,FALSE)</f>
        <v>661.5</v>
      </c>
      <c r="F1535" s="17">
        <f t="shared" si="79"/>
        <v>5292</v>
      </c>
      <c r="G1535">
        <f>VLOOKUP(C1535,'SKU Price List'!$H$2:$L$27,3,0)</f>
        <v>648.9</v>
      </c>
      <c r="H1535">
        <f t="shared" si="77"/>
        <v>5191.2</v>
      </c>
      <c r="I1535" s="17">
        <f t="shared" si="78"/>
        <v>100.80000000000018</v>
      </c>
      <c r="J1535">
        <v>29</v>
      </c>
      <c r="K1535" s="51"/>
    </row>
    <row r="1536" spans="1:11" x14ac:dyDescent="0.45">
      <c r="A1536" s="2">
        <v>45402</v>
      </c>
      <c r="B1536" t="s">
        <v>80</v>
      </c>
      <c r="C1536" t="s">
        <v>21</v>
      </c>
      <c r="D1536">
        <v>10</v>
      </c>
      <c r="E1536" s="17">
        <f>VLOOKUP(C1536,'SKU Price List'!$A$2:$E$27,5,FALSE)</f>
        <v>970.2</v>
      </c>
      <c r="F1536" s="17">
        <f t="shared" si="79"/>
        <v>9702</v>
      </c>
      <c r="G1536">
        <f>VLOOKUP(C1536,'SKU Price List'!$H$2:$L$27,3,0)</f>
        <v>951.3</v>
      </c>
      <c r="H1536">
        <f t="shared" si="77"/>
        <v>9513</v>
      </c>
      <c r="I1536" s="17">
        <f t="shared" si="78"/>
        <v>189</v>
      </c>
      <c r="J1536">
        <v>29</v>
      </c>
      <c r="K1536" s="51"/>
    </row>
    <row r="1537" spans="1:11" x14ac:dyDescent="0.45">
      <c r="A1537" s="2">
        <v>45402</v>
      </c>
      <c r="B1537" t="s">
        <v>80</v>
      </c>
      <c r="C1537" t="s">
        <v>25</v>
      </c>
      <c r="D1537">
        <v>14</v>
      </c>
      <c r="E1537" s="17">
        <f>VLOOKUP(C1537,'SKU Price List'!$A$2:$E$27,5,FALSE)</f>
        <v>538.02</v>
      </c>
      <c r="F1537" s="17">
        <f t="shared" si="79"/>
        <v>7532.28</v>
      </c>
      <c r="G1537">
        <f>VLOOKUP(C1537,'SKU Price List'!$H$2:$L$27,3,0)</f>
        <v>527.1</v>
      </c>
      <c r="H1537">
        <f t="shared" si="77"/>
        <v>7379.4000000000005</v>
      </c>
      <c r="I1537" s="17">
        <f t="shared" si="78"/>
        <v>152.8799999999992</v>
      </c>
      <c r="J1537">
        <v>29</v>
      </c>
      <c r="K1537" s="51"/>
    </row>
    <row r="1538" spans="1:11" x14ac:dyDescent="0.45">
      <c r="A1538" s="2">
        <v>45402</v>
      </c>
      <c r="B1538" t="s">
        <v>80</v>
      </c>
      <c r="C1538" t="s">
        <v>26</v>
      </c>
      <c r="D1538">
        <v>2</v>
      </c>
      <c r="E1538" s="17">
        <f>VLOOKUP(C1538,'SKU Price List'!$A$2:$E$27,5,FALSE)</f>
        <v>717.3599999999999</v>
      </c>
      <c r="F1538" s="17">
        <f t="shared" si="79"/>
        <v>1434.7199999999998</v>
      </c>
      <c r="G1538">
        <f>VLOOKUP(C1538,'SKU Price List'!$H$2:$L$27,3,0)</f>
        <v>702.80000000000007</v>
      </c>
      <c r="H1538">
        <f t="shared" ref="H1538:H1601" si="80">G1538*D1538</f>
        <v>1405.6000000000001</v>
      </c>
      <c r="I1538" s="17">
        <f t="shared" ref="I1538:I1601" si="81">F1538-H1538</f>
        <v>29.119999999999663</v>
      </c>
      <c r="J1538">
        <v>29</v>
      </c>
      <c r="K1538" s="51"/>
    </row>
    <row r="1539" spans="1:11" x14ac:dyDescent="0.45">
      <c r="A1539" s="2">
        <v>45402</v>
      </c>
      <c r="B1539" t="s">
        <v>80</v>
      </c>
      <c r="C1539" t="s">
        <v>11</v>
      </c>
      <c r="D1539">
        <v>2</v>
      </c>
      <c r="E1539" s="17">
        <f>VLOOKUP(C1539,'SKU Price List'!$A$2:$E$27,5,FALSE)</f>
        <v>882</v>
      </c>
      <c r="F1539" s="17">
        <f t="shared" si="79"/>
        <v>1764</v>
      </c>
      <c r="G1539">
        <f>VLOOKUP(C1539,'SKU Price List'!$H$2:$L$27,3,0)</f>
        <v>865.19999999999993</v>
      </c>
      <c r="H1539">
        <f t="shared" si="80"/>
        <v>1730.3999999999999</v>
      </c>
      <c r="I1539" s="17">
        <f t="shared" si="81"/>
        <v>33.600000000000136</v>
      </c>
      <c r="J1539">
        <v>29</v>
      </c>
      <c r="K1539" s="51"/>
    </row>
    <row r="1540" spans="1:11" x14ac:dyDescent="0.45">
      <c r="A1540" s="2">
        <v>45402</v>
      </c>
      <c r="B1540" t="s">
        <v>60</v>
      </c>
      <c r="C1540" t="s">
        <v>7</v>
      </c>
      <c r="D1540">
        <v>10</v>
      </c>
      <c r="E1540" s="17">
        <f>VLOOKUP(C1540,'SKU Price List'!$A$2:$E$27,5,FALSE)</f>
        <v>554.4</v>
      </c>
      <c r="F1540" s="17">
        <f t="shared" si="79"/>
        <v>5544</v>
      </c>
      <c r="G1540">
        <f>VLOOKUP(C1540,'SKU Price List'!$H$2:$L$27,3,0)</f>
        <v>544</v>
      </c>
      <c r="H1540">
        <f t="shared" si="80"/>
        <v>5440</v>
      </c>
      <c r="I1540" s="17">
        <f t="shared" si="81"/>
        <v>104</v>
      </c>
      <c r="J1540">
        <v>29</v>
      </c>
      <c r="K1540" s="51"/>
    </row>
    <row r="1541" spans="1:11" x14ac:dyDescent="0.45">
      <c r="A1541" s="2">
        <v>45402</v>
      </c>
      <c r="B1541" t="s">
        <v>60</v>
      </c>
      <c r="C1541" t="s">
        <v>4</v>
      </c>
      <c r="D1541">
        <v>5</v>
      </c>
      <c r="E1541" s="17">
        <f>VLOOKUP(C1541,'SKU Price List'!$A$2:$E$27,5,FALSE)</f>
        <v>415.79999999999995</v>
      </c>
      <c r="F1541" s="17">
        <f t="shared" si="79"/>
        <v>2079</v>
      </c>
      <c r="G1541">
        <f>VLOOKUP(C1541,'SKU Price List'!$H$2:$L$27,3,0)</f>
        <v>408</v>
      </c>
      <c r="H1541">
        <f t="shared" si="80"/>
        <v>2040</v>
      </c>
      <c r="I1541" s="17">
        <f t="shared" si="81"/>
        <v>39</v>
      </c>
      <c r="J1541">
        <v>29</v>
      </c>
      <c r="K1541" s="51"/>
    </row>
    <row r="1542" spans="1:11" x14ac:dyDescent="0.45">
      <c r="A1542" s="2">
        <v>45402</v>
      </c>
      <c r="B1542" t="s">
        <v>60</v>
      </c>
      <c r="C1542" t="s">
        <v>3</v>
      </c>
      <c r="D1542">
        <v>5</v>
      </c>
      <c r="E1542" s="17">
        <f>VLOOKUP(C1542,'SKU Price List'!$A$2:$E$27,5,FALSE)</f>
        <v>311.84999999999997</v>
      </c>
      <c r="F1542" s="17">
        <f t="shared" si="79"/>
        <v>1559.2499999999998</v>
      </c>
      <c r="G1542">
        <f>VLOOKUP(C1542,'SKU Price List'!$H$2:$L$27,3,0)</f>
        <v>306</v>
      </c>
      <c r="H1542">
        <f t="shared" si="80"/>
        <v>1530</v>
      </c>
      <c r="I1542" s="17">
        <f t="shared" si="81"/>
        <v>29.249999999999773</v>
      </c>
      <c r="J1542">
        <v>29</v>
      </c>
      <c r="K1542" s="51"/>
    </row>
    <row r="1543" spans="1:11" x14ac:dyDescent="0.45">
      <c r="A1543" s="2">
        <v>45402</v>
      </c>
      <c r="B1543" t="s">
        <v>60</v>
      </c>
      <c r="C1543" t="s">
        <v>27</v>
      </c>
      <c r="D1543">
        <v>10</v>
      </c>
      <c r="E1543" s="17">
        <f>VLOOKUP(C1543,'SKU Price List'!$A$2:$E$27,5,FALSE)</f>
        <v>819.83999999999992</v>
      </c>
      <c r="F1543" s="17">
        <f t="shared" si="79"/>
        <v>8198.4</v>
      </c>
      <c r="G1543">
        <f>VLOOKUP(C1543,'SKU Price List'!$H$2:$L$27,3,0)</f>
        <v>803.2</v>
      </c>
      <c r="H1543">
        <f t="shared" si="80"/>
        <v>8032</v>
      </c>
      <c r="I1543" s="17">
        <f t="shared" si="81"/>
        <v>166.39999999999964</v>
      </c>
      <c r="J1543">
        <v>29</v>
      </c>
      <c r="K1543" s="51"/>
    </row>
    <row r="1544" spans="1:11" x14ac:dyDescent="0.45">
      <c r="A1544" s="2">
        <v>45402</v>
      </c>
      <c r="B1544" t="s">
        <v>60</v>
      </c>
      <c r="C1544" t="s">
        <v>24</v>
      </c>
      <c r="D1544">
        <v>5</v>
      </c>
      <c r="E1544" s="17">
        <f>VLOOKUP(C1544,'SKU Price List'!$A$2:$E$27,5,FALSE)</f>
        <v>614.87999999999988</v>
      </c>
      <c r="F1544" s="17">
        <f t="shared" si="79"/>
        <v>3074.3999999999996</v>
      </c>
      <c r="G1544">
        <f>VLOOKUP(C1544,'SKU Price List'!$H$2:$L$27,3,0)</f>
        <v>602.40000000000009</v>
      </c>
      <c r="H1544">
        <f t="shared" si="80"/>
        <v>3012.0000000000005</v>
      </c>
      <c r="I1544" s="17">
        <f t="shared" si="81"/>
        <v>62.399999999999181</v>
      </c>
      <c r="J1544">
        <v>29</v>
      </c>
      <c r="K1544" s="51"/>
    </row>
    <row r="1545" spans="1:11" x14ac:dyDescent="0.45">
      <c r="A1545" s="2">
        <v>45402</v>
      </c>
      <c r="B1545" t="s">
        <v>60</v>
      </c>
      <c r="C1545" t="s">
        <v>23</v>
      </c>
      <c r="D1545">
        <v>8</v>
      </c>
      <c r="E1545" s="17">
        <f>VLOOKUP(C1545,'SKU Price List'!$A$2:$E$27,5,FALSE)</f>
        <v>461.15999999999997</v>
      </c>
      <c r="F1545" s="17">
        <f t="shared" si="79"/>
        <v>3689.2799999999997</v>
      </c>
      <c r="G1545">
        <f>VLOOKUP(C1545,'SKU Price List'!$H$2:$L$27,3,0)</f>
        <v>451.8</v>
      </c>
      <c r="H1545">
        <f t="shared" si="80"/>
        <v>3614.4</v>
      </c>
      <c r="I1545" s="17">
        <f t="shared" si="81"/>
        <v>74.879999999999654</v>
      </c>
      <c r="J1545">
        <v>29</v>
      </c>
      <c r="K1545" s="51"/>
    </row>
    <row r="1546" spans="1:11" x14ac:dyDescent="0.45">
      <c r="A1546" s="2">
        <v>45402</v>
      </c>
      <c r="B1546" t="s">
        <v>60</v>
      </c>
      <c r="C1546" t="s">
        <v>10</v>
      </c>
      <c r="D1546">
        <v>8</v>
      </c>
      <c r="E1546" s="17">
        <f>VLOOKUP(C1546,'SKU Price List'!$A$2:$E$27,5,FALSE)</f>
        <v>661.5</v>
      </c>
      <c r="F1546" s="17">
        <f t="shared" si="79"/>
        <v>5292</v>
      </c>
      <c r="G1546">
        <f>VLOOKUP(C1546,'SKU Price List'!$H$2:$L$27,3,0)</f>
        <v>648.9</v>
      </c>
      <c r="H1546">
        <f t="shared" si="80"/>
        <v>5191.2</v>
      </c>
      <c r="I1546" s="17">
        <f t="shared" si="81"/>
        <v>100.80000000000018</v>
      </c>
      <c r="J1546">
        <v>29</v>
      </c>
      <c r="K1546" s="51"/>
    </row>
    <row r="1547" spans="1:11" x14ac:dyDescent="0.45">
      <c r="A1547" s="2">
        <v>45402</v>
      </c>
      <c r="B1547" t="s">
        <v>60</v>
      </c>
      <c r="C1547" t="s">
        <v>9</v>
      </c>
      <c r="D1547">
        <v>10</v>
      </c>
      <c r="E1547" s="17">
        <f>VLOOKUP(C1547,'SKU Price List'!$A$2:$E$27,5,FALSE)</f>
        <v>756</v>
      </c>
      <c r="F1547" s="17">
        <f t="shared" si="79"/>
        <v>7560</v>
      </c>
      <c r="G1547">
        <f>VLOOKUP(C1547,'SKU Price List'!$H$2:$L$27,3,0)</f>
        <v>741.59999999999991</v>
      </c>
      <c r="H1547">
        <f t="shared" si="80"/>
        <v>7415.9999999999991</v>
      </c>
      <c r="I1547" s="17">
        <f t="shared" si="81"/>
        <v>144.00000000000091</v>
      </c>
      <c r="J1547">
        <v>29</v>
      </c>
      <c r="K1547" s="51"/>
    </row>
    <row r="1548" spans="1:11" x14ac:dyDescent="0.45">
      <c r="A1548" s="2">
        <v>45402</v>
      </c>
      <c r="B1548" t="s">
        <v>60</v>
      </c>
      <c r="C1548" t="s">
        <v>8</v>
      </c>
      <c r="D1548">
        <v>8</v>
      </c>
      <c r="E1548" s="17">
        <f>VLOOKUP(C1548,'SKU Price List'!$A$2:$E$27,5,FALSE)</f>
        <v>567</v>
      </c>
      <c r="F1548" s="17">
        <f t="shared" si="79"/>
        <v>4536</v>
      </c>
      <c r="G1548">
        <f>VLOOKUP(C1548,'SKU Price List'!$H$2:$L$27,3,0)</f>
        <v>556.19999999999993</v>
      </c>
      <c r="H1548">
        <f t="shared" si="80"/>
        <v>4449.5999999999995</v>
      </c>
      <c r="I1548" s="17">
        <f t="shared" si="81"/>
        <v>86.400000000000546</v>
      </c>
      <c r="J1548">
        <v>29</v>
      </c>
      <c r="K1548" s="51"/>
    </row>
    <row r="1549" spans="1:11" x14ac:dyDescent="0.45">
      <c r="A1549" s="2">
        <v>45402</v>
      </c>
      <c r="B1549" t="s">
        <v>60</v>
      </c>
      <c r="C1549" t="s">
        <v>13</v>
      </c>
      <c r="D1549">
        <v>10</v>
      </c>
      <c r="E1549" s="17">
        <f>VLOOKUP(C1549,'SKU Price List'!$A$2:$E$27,5,FALSE)</f>
        <v>695.52</v>
      </c>
      <c r="F1549" s="17">
        <f t="shared" si="79"/>
        <v>6955.2</v>
      </c>
      <c r="G1549">
        <f>VLOOKUP(C1549,'SKU Price List'!$H$2:$L$27,3,0)</f>
        <v>684</v>
      </c>
      <c r="H1549">
        <f t="shared" si="80"/>
        <v>6840</v>
      </c>
      <c r="I1549" s="17">
        <f t="shared" si="81"/>
        <v>115.19999999999982</v>
      </c>
      <c r="J1549">
        <v>29</v>
      </c>
      <c r="K1549" s="51"/>
    </row>
    <row r="1550" spans="1:11" x14ac:dyDescent="0.45">
      <c r="A1550" s="2">
        <v>45402</v>
      </c>
      <c r="B1550" t="s">
        <v>60</v>
      </c>
      <c r="C1550" t="s">
        <v>14</v>
      </c>
      <c r="D1550">
        <v>10</v>
      </c>
      <c r="E1550" s="17">
        <f>VLOOKUP(C1550,'SKU Price List'!$A$2:$E$27,5,FALSE)</f>
        <v>927.36</v>
      </c>
      <c r="F1550" s="17">
        <f t="shared" si="79"/>
        <v>9273.6</v>
      </c>
      <c r="G1550">
        <f>VLOOKUP(C1550,'SKU Price List'!$H$2:$L$27,3,0)</f>
        <v>912</v>
      </c>
      <c r="H1550">
        <f t="shared" si="80"/>
        <v>9120</v>
      </c>
      <c r="I1550" s="17">
        <f t="shared" si="81"/>
        <v>153.60000000000036</v>
      </c>
      <c r="J1550">
        <v>29</v>
      </c>
      <c r="K1550" s="51"/>
    </row>
    <row r="1551" spans="1:11" x14ac:dyDescent="0.45">
      <c r="A1551" s="2">
        <v>45402</v>
      </c>
      <c r="B1551" t="s">
        <v>60</v>
      </c>
      <c r="C1551" t="s">
        <v>15</v>
      </c>
      <c r="D1551">
        <v>8</v>
      </c>
      <c r="E1551" s="17">
        <f>VLOOKUP(C1551,'SKU Price List'!$A$2:$E$27,5,FALSE)</f>
        <v>811.44</v>
      </c>
      <c r="F1551" s="17">
        <f t="shared" si="79"/>
        <v>6491.52</v>
      </c>
      <c r="G1551">
        <f>VLOOKUP(C1551,'SKU Price List'!$H$2:$L$27,3,0)</f>
        <v>798</v>
      </c>
      <c r="H1551">
        <f t="shared" si="80"/>
        <v>6384</v>
      </c>
      <c r="I1551" s="17">
        <f t="shared" si="81"/>
        <v>107.52000000000044</v>
      </c>
      <c r="J1551">
        <v>29</v>
      </c>
      <c r="K1551" s="51"/>
    </row>
    <row r="1552" spans="1:11" x14ac:dyDescent="0.45">
      <c r="A1552" s="2">
        <v>45403</v>
      </c>
      <c r="B1552" t="s">
        <v>43</v>
      </c>
      <c r="C1552" t="s">
        <v>27</v>
      </c>
      <c r="D1552">
        <v>15</v>
      </c>
      <c r="E1552" s="17">
        <f>VLOOKUP(C1552,'SKU Price List'!$A$2:$E$27,5,FALSE)</f>
        <v>819.83999999999992</v>
      </c>
      <c r="F1552" s="17">
        <f t="shared" si="79"/>
        <v>12297.599999999999</v>
      </c>
      <c r="G1552">
        <f>VLOOKUP(C1552,'SKU Price List'!$H$2:$L$27,3,0)</f>
        <v>803.2</v>
      </c>
      <c r="H1552">
        <f t="shared" si="80"/>
        <v>12048</v>
      </c>
      <c r="I1552" s="17">
        <f t="shared" si="81"/>
        <v>249.59999999999854</v>
      </c>
      <c r="J1552">
        <v>29</v>
      </c>
      <c r="K1552" s="51"/>
    </row>
    <row r="1553" spans="1:11" x14ac:dyDescent="0.45">
      <c r="A1553" s="2">
        <v>45403</v>
      </c>
      <c r="B1553" t="s">
        <v>43</v>
      </c>
      <c r="C1553" t="s">
        <v>7</v>
      </c>
      <c r="D1553">
        <v>2</v>
      </c>
      <c r="E1553" s="17">
        <f>VLOOKUP(C1553,'SKU Price List'!$A$2:$E$27,5,FALSE)</f>
        <v>554.4</v>
      </c>
      <c r="F1553" s="17">
        <f t="shared" si="79"/>
        <v>1108.8</v>
      </c>
      <c r="G1553">
        <f>VLOOKUP(C1553,'SKU Price List'!$H$2:$L$27,3,0)</f>
        <v>544</v>
      </c>
      <c r="H1553">
        <f t="shared" si="80"/>
        <v>1088</v>
      </c>
      <c r="I1553" s="17">
        <f t="shared" si="81"/>
        <v>20.799999999999955</v>
      </c>
      <c r="J1553">
        <v>29</v>
      </c>
      <c r="K1553" s="51"/>
    </row>
    <row r="1554" spans="1:11" x14ac:dyDescent="0.45">
      <c r="A1554" s="2">
        <v>45403</v>
      </c>
      <c r="B1554" t="s">
        <v>77</v>
      </c>
      <c r="C1554" t="s">
        <v>18</v>
      </c>
      <c r="D1554">
        <v>10</v>
      </c>
      <c r="E1554" s="17">
        <f>VLOOKUP(C1554,'SKU Price List'!$A$2:$E$27,5,FALSE)</f>
        <v>1478.4</v>
      </c>
      <c r="F1554" s="17">
        <f t="shared" si="79"/>
        <v>14784</v>
      </c>
      <c r="G1554">
        <f>VLOOKUP(C1554,'SKU Price List'!$H$2:$L$27,3,0)</f>
        <v>1449.6</v>
      </c>
      <c r="H1554">
        <f t="shared" si="80"/>
        <v>14496</v>
      </c>
      <c r="I1554" s="17">
        <f t="shared" si="81"/>
        <v>288</v>
      </c>
      <c r="J1554">
        <v>29</v>
      </c>
      <c r="K1554" s="51"/>
    </row>
    <row r="1555" spans="1:11" x14ac:dyDescent="0.45">
      <c r="A1555" s="2">
        <v>45403</v>
      </c>
      <c r="B1555" t="s">
        <v>77</v>
      </c>
      <c r="C1555" t="s">
        <v>20</v>
      </c>
      <c r="D1555">
        <v>10</v>
      </c>
      <c r="E1555" s="17">
        <f>VLOOKUP(C1555,'SKU Price List'!$A$2:$E$27,5,FALSE)</f>
        <v>1108.8000000000002</v>
      </c>
      <c r="F1555" s="17">
        <f t="shared" si="79"/>
        <v>11088.000000000002</v>
      </c>
      <c r="G1555">
        <f>VLOOKUP(C1555,'SKU Price List'!$H$2:$L$27,3,0)</f>
        <v>1087.1999999999998</v>
      </c>
      <c r="H1555">
        <f t="shared" si="80"/>
        <v>10871.999999999998</v>
      </c>
      <c r="I1555" s="17">
        <f t="shared" si="81"/>
        <v>216.00000000000364</v>
      </c>
      <c r="J1555">
        <v>29</v>
      </c>
      <c r="K1555" s="51"/>
    </row>
    <row r="1556" spans="1:11" x14ac:dyDescent="0.45">
      <c r="A1556" s="2">
        <v>45403</v>
      </c>
      <c r="B1556" t="s">
        <v>77</v>
      </c>
      <c r="C1556" t="s">
        <v>19</v>
      </c>
      <c r="D1556">
        <v>10</v>
      </c>
      <c r="E1556" s="17">
        <f>VLOOKUP(C1556,'SKU Price List'!$A$2:$E$27,5,FALSE)</f>
        <v>831.6</v>
      </c>
      <c r="F1556" s="17">
        <f t="shared" si="79"/>
        <v>8316</v>
      </c>
      <c r="G1556">
        <f>VLOOKUP(C1556,'SKU Price List'!$H$2:$L$27,3,0)</f>
        <v>815.4</v>
      </c>
      <c r="H1556">
        <f t="shared" si="80"/>
        <v>8154</v>
      </c>
      <c r="I1556" s="17">
        <f t="shared" si="81"/>
        <v>162</v>
      </c>
      <c r="J1556">
        <v>29</v>
      </c>
      <c r="K1556" s="51"/>
    </row>
    <row r="1557" spans="1:11" x14ac:dyDescent="0.45">
      <c r="A1557" s="2">
        <v>45403</v>
      </c>
      <c r="B1557" t="s">
        <v>77</v>
      </c>
      <c r="C1557" t="s">
        <v>14</v>
      </c>
      <c r="D1557">
        <v>6</v>
      </c>
      <c r="E1557" s="17">
        <f>VLOOKUP(C1557,'SKU Price List'!$A$2:$E$27,5,FALSE)</f>
        <v>927.36</v>
      </c>
      <c r="F1557" s="17">
        <f t="shared" si="79"/>
        <v>5564.16</v>
      </c>
      <c r="G1557">
        <f>VLOOKUP(C1557,'SKU Price List'!$H$2:$L$27,3,0)</f>
        <v>912</v>
      </c>
      <c r="H1557">
        <f t="shared" si="80"/>
        <v>5472</v>
      </c>
      <c r="I1557" s="17">
        <f t="shared" si="81"/>
        <v>92.159999999999854</v>
      </c>
      <c r="J1557">
        <v>29</v>
      </c>
      <c r="K1557" s="51"/>
    </row>
    <row r="1558" spans="1:11" x14ac:dyDescent="0.45">
      <c r="A1558" s="2">
        <v>45403</v>
      </c>
      <c r="B1558" t="s">
        <v>77</v>
      </c>
      <c r="C1558" t="s">
        <v>13</v>
      </c>
      <c r="D1558">
        <v>10</v>
      </c>
      <c r="E1558" s="17">
        <f>VLOOKUP(C1558,'SKU Price List'!$A$2:$E$27,5,FALSE)</f>
        <v>695.52</v>
      </c>
      <c r="F1558" s="17">
        <f t="shared" si="79"/>
        <v>6955.2</v>
      </c>
      <c r="G1558">
        <f>VLOOKUP(C1558,'SKU Price List'!$H$2:$L$27,3,0)</f>
        <v>684</v>
      </c>
      <c r="H1558">
        <f t="shared" si="80"/>
        <v>6840</v>
      </c>
      <c r="I1558" s="17">
        <f t="shared" si="81"/>
        <v>115.19999999999982</v>
      </c>
      <c r="J1558">
        <v>29</v>
      </c>
      <c r="K1558" s="51"/>
    </row>
    <row r="1559" spans="1:11" x14ac:dyDescent="0.45">
      <c r="A1559" s="2">
        <v>45403</v>
      </c>
      <c r="B1559" t="s">
        <v>77</v>
      </c>
      <c r="C1559" t="s">
        <v>15</v>
      </c>
      <c r="D1559">
        <v>10</v>
      </c>
      <c r="E1559" s="17">
        <f>VLOOKUP(C1559,'SKU Price List'!$A$2:$E$27,5,FALSE)</f>
        <v>811.44</v>
      </c>
      <c r="F1559" s="17">
        <f t="shared" ref="F1559:F1622" si="82">E1559*D1559</f>
        <v>8114.4000000000005</v>
      </c>
      <c r="G1559">
        <f>VLOOKUP(C1559,'SKU Price List'!$H$2:$L$27,3,0)</f>
        <v>798</v>
      </c>
      <c r="H1559">
        <f t="shared" si="80"/>
        <v>7980</v>
      </c>
      <c r="I1559" s="17">
        <f t="shared" si="81"/>
        <v>134.40000000000055</v>
      </c>
      <c r="J1559">
        <v>29</v>
      </c>
      <c r="K1559" s="51"/>
    </row>
    <row r="1560" spans="1:11" x14ac:dyDescent="0.45">
      <c r="A1560" s="2">
        <v>45403</v>
      </c>
      <c r="B1560" t="s">
        <v>77</v>
      </c>
      <c r="C1560" t="s">
        <v>12</v>
      </c>
      <c r="D1560">
        <v>10</v>
      </c>
      <c r="E1560" s="17">
        <f>VLOOKUP(C1560,'SKU Price List'!$A$2:$E$27,5,FALSE)</f>
        <v>1008</v>
      </c>
      <c r="F1560" s="17">
        <f t="shared" si="82"/>
        <v>10080</v>
      </c>
      <c r="G1560">
        <f>VLOOKUP(C1560,'SKU Price List'!$H$2:$L$27,3,0)</f>
        <v>988.8</v>
      </c>
      <c r="H1560">
        <f t="shared" si="80"/>
        <v>9888</v>
      </c>
      <c r="I1560" s="17">
        <f t="shared" si="81"/>
        <v>192</v>
      </c>
      <c r="J1560">
        <v>29</v>
      </c>
      <c r="K1560" s="51"/>
    </row>
    <row r="1561" spans="1:11" x14ac:dyDescent="0.45">
      <c r="A1561" s="2">
        <v>45403</v>
      </c>
      <c r="B1561" t="s">
        <v>77</v>
      </c>
      <c r="C1561" t="s">
        <v>9</v>
      </c>
      <c r="D1561">
        <v>20</v>
      </c>
      <c r="E1561" s="17">
        <f>VLOOKUP(C1561,'SKU Price List'!$A$2:$E$27,5,FALSE)</f>
        <v>756</v>
      </c>
      <c r="F1561" s="17">
        <f t="shared" si="82"/>
        <v>15120</v>
      </c>
      <c r="G1561">
        <f>VLOOKUP(C1561,'SKU Price List'!$H$2:$L$27,3,0)</f>
        <v>741.59999999999991</v>
      </c>
      <c r="H1561">
        <f t="shared" si="80"/>
        <v>14831.999999999998</v>
      </c>
      <c r="I1561" s="17">
        <f t="shared" si="81"/>
        <v>288.00000000000182</v>
      </c>
      <c r="J1561">
        <v>29</v>
      </c>
      <c r="K1561" s="51"/>
    </row>
    <row r="1562" spans="1:11" x14ac:dyDescent="0.45">
      <c r="A1562" s="2">
        <v>45403</v>
      </c>
      <c r="B1562" t="s">
        <v>77</v>
      </c>
      <c r="C1562" t="s">
        <v>8</v>
      </c>
      <c r="D1562">
        <v>20</v>
      </c>
      <c r="E1562" s="17">
        <f>VLOOKUP(C1562,'SKU Price List'!$A$2:$E$27,5,FALSE)</f>
        <v>567</v>
      </c>
      <c r="F1562" s="17">
        <f t="shared" si="82"/>
        <v>11340</v>
      </c>
      <c r="G1562">
        <f>VLOOKUP(C1562,'SKU Price List'!$H$2:$L$27,3,0)</f>
        <v>556.19999999999993</v>
      </c>
      <c r="H1562">
        <f t="shared" si="80"/>
        <v>11123.999999999998</v>
      </c>
      <c r="I1562" s="17">
        <f t="shared" si="81"/>
        <v>216.00000000000182</v>
      </c>
      <c r="J1562">
        <v>29</v>
      </c>
      <c r="K1562" s="51"/>
    </row>
    <row r="1563" spans="1:11" x14ac:dyDescent="0.45">
      <c r="A1563" s="2">
        <v>45403</v>
      </c>
      <c r="B1563" t="s">
        <v>77</v>
      </c>
      <c r="C1563" t="s">
        <v>10</v>
      </c>
      <c r="D1563">
        <v>10</v>
      </c>
      <c r="E1563" s="17">
        <f>VLOOKUP(C1563,'SKU Price List'!$A$2:$E$27,5,FALSE)</f>
        <v>661.5</v>
      </c>
      <c r="F1563" s="17">
        <f t="shared" si="82"/>
        <v>6615</v>
      </c>
      <c r="G1563">
        <f>VLOOKUP(C1563,'SKU Price List'!$H$2:$L$27,3,0)</f>
        <v>648.9</v>
      </c>
      <c r="H1563">
        <f t="shared" si="80"/>
        <v>6489</v>
      </c>
      <c r="I1563" s="17">
        <f t="shared" si="81"/>
        <v>126</v>
      </c>
      <c r="J1563">
        <v>29</v>
      </c>
      <c r="K1563" s="51"/>
    </row>
    <row r="1564" spans="1:11" x14ac:dyDescent="0.45">
      <c r="A1564" s="2">
        <v>45403</v>
      </c>
      <c r="B1564" t="s">
        <v>77</v>
      </c>
      <c r="C1564" t="s">
        <v>27</v>
      </c>
      <c r="D1564">
        <v>10</v>
      </c>
      <c r="E1564" s="17">
        <f>VLOOKUP(C1564,'SKU Price List'!$A$2:$E$27,5,FALSE)</f>
        <v>819.83999999999992</v>
      </c>
      <c r="F1564" s="17">
        <f t="shared" si="82"/>
        <v>8198.4</v>
      </c>
      <c r="G1564">
        <f>VLOOKUP(C1564,'SKU Price List'!$H$2:$L$27,3,0)</f>
        <v>803.2</v>
      </c>
      <c r="H1564">
        <f t="shared" si="80"/>
        <v>8032</v>
      </c>
      <c r="I1564" s="17">
        <f t="shared" si="81"/>
        <v>166.39999999999964</v>
      </c>
      <c r="J1564">
        <v>29</v>
      </c>
      <c r="K1564" s="51"/>
    </row>
    <row r="1565" spans="1:11" x14ac:dyDescent="0.45">
      <c r="A1565" s="2">
        <v>45403</v>
      </c>
      <c r="B1565" t="s">
        <v>77</v>
      </c>
      <c r="C1565" t="s">
        <v>24</v>
      </c>
      <c r="D1565">
        <v>20</v>
      </c>
      <c r="E1565" s="17">
        <f>VLOOKUP(C1565,'SKU Price List'!$A$2:$E$27,5,FALSE)</f>
        <v>614.87999999999988</v>
      </c>
      <c r="F1565" s="17">
        <f t="shared" si="82"/>
        <v>12297.599999999999</v>
      </c>
      <c r="G1565">
        <f>VLOOKUP(C1565,'SKU Price List'!$H$2:$L$27,3,0)</f>
        <v>602.40000000000009</v>
      </c>
      <c r="H1565">
        <f t="shared" si="80"/>
        <v>12048.000000000002</v>
      </c>
      <c r="I1565" s="17">
        <f t="shared" si="81"/>
        <v>249.59999999999673</v>
      </c>
      <c r="J1565">
        <v>29</v>
      </c>
      <c r="K1565" s="51"/>
    </row>
    <row r="1566" spans="1:11" x14ac:dyDescent="0.45">
      <c r="A1566" s="2">
        <v>45403</v>
      </c>
      <c r="B1566" t="s">
        <v>77</v>
      </c>
      <c r="C1566" t="s">
        <v>23</v>
      </c>
      <c r="D1566">
        <v>20</v>
      </c>
      <c r="E1566" s="17">
        <f>VLOOKUP(C1566,'SKU Price List'!$A$2:$E$27,5,FALSE)</f>
        <v>461.15999999999997</v>
      </c>
      <c r="F1566" s="17">
        <f t="shared" si="82"/>
        <v>9223.1999999999989</v>
      </c>
      <c r="G1566">
        <f>VLOOKUP(C1566,'SKU Price List'!$H$2:$L$27,3,0)</f>
        <v>451.8</v>
      </c>
      <c r="H1566">
        <f t="shared" si="80"/>
        <v>9036</v>
      </c>
      <c r="I1566" s="17">
        <f t="shared" si="81"/>
        <v>187.19999999999891</v>
      </c>
      <c r="J1566">
        <v>29</v>
      </c>
      <c r="K1566" s="51"/>
    </row>
    <row r="1567" spans="1:11" x14ac:dyDescent="0.45">
      <c r="A1567" s="2">
        <v>45403</v>
      </c>
      <c r="B1567" t="s">
        <v>77</v>
      </c>
      <c r="C1567" t="s">
        <v>25</v>
      </c>
      <c r="D1567">
        <v>5</v>
      </c>
      <c r="E1567" s="17">
        <f>VLOOKUP(C1567,'SKU Price List'!$A$2:$E$27,5,FALSE)</f>
        <v>538.02</v>
      </c>
      <c r="F1567" s="17">
        <f t="shared" si="82"/>
        <v>2690.1</v>
      </c>
      <c r="G1567">
        <f>VLOOKUP(C1567,'SKU Price List'!$H$2:$L$27,3,0)</f>
        <v>527.1</v>
      </c>
      <c r="H1567">
        <f t="shared" si="80"/>
        <v>2635.5</v>
      </c>
      <c r="I1567" s="17">
        <f t="shared" si="81"/>
        <v>54.599999999999909</v>
      </c>
      <c r="J1567">
        <v>29</v>
      </c>
      <c r="K1567" s="51"/>
    </row>
    <row r="1568" spans="1:11" x14ac:dyDescent="0.45">
      <c r="A1568" s="2">
        <v>45403</v>
      </c>
      <c r="B1568" t="s">
        <v>77</v>
      </c>
      <c r="C1568" t="s">
        <v>4</v>
      </c>
      <c r="D1568">
        <v>10</v>
      </c>
      <c r="E1568" s="17">
        <f>VLOOKUP(C1568,'SKU Price List'!$A$2:$E$27,5,FALSE)</f>
        <v>415.79999999999995</v>
      </c>
      <c r="F1568" s="17">
        <f t="shared" si="82"/>
        <v>4158</v>
      </c>
      <c r="G1568">
        <f>VLOOKUP(C1568,'SKU Price List'!$H$2:$L$27,3,0)</f>
        <v>408</v>
      </c>
      <c r="H1568">
        <f t="shared" si="80"/>
        <v>4080</v>
      </c>
      <c r="I1568" s="17">
        <f t="shared" si="81"/>
        <v>78</v>
      </c>
      <c r="J1568">
        <v>29</v>
      </c>
      <c r="K1568" s="51"/>
    </row>
    <row r="1569" spans="1:11" x14ac:dyDescent="0.45">
      <c r="A1569" s="2">
        <v>45403</v>
      </c>
      <c r="B1569" t="s">
        <v>77</v>
      </c>
      <c r="C1569" t="s">
        <v>3</v>
      </c>
      <c r="D1569">
        <v>10</v>
      </c>
      <c r="E1569" s="17">
        <f>VLOOKUP(C1569,'SKU Price List'!$A$2:$E$27,5,FALSE)</f>
        <v>311.84999999999997</v>
      </c>
      <c r="F1569" s="17">
        <f t="shared" si="82"/>
        <v>3118.4999999999995</v>
      </c>
      <c r="G1569">
        <f>VLOOKUP(C1569,'SKU Price List'!$H$2:$L$27,3,0)</f>
        <v>306</v>
      </c>
      <c r="H1569">
        <f t="shared" si="80"/>
        <v>3060</v>
      </c>
      <c r="I1569" s="17">
        <f t="shared" si="81"/>
        <v>58.499999999999545</v>
      </c>
      <c r="J1569">
        <v>29</v>
      </c>
      <c r="K1569" s="51"/>
    </row>
    <row r="1570" spans="1:11" x14ac:dyDescent="0.45">
      <c r="A1570" s="2">
        <v>45404</v>
      </c>
      <c r="B1570" t="s">
        <v>33</v>
      </c>
      <c r="C1570" t="s">
        <v>14</v>
      </c>
      <c r="D1570">
        <v>10</v>
      </c>
      <c r="E1570" s="17">
        <f>VLOOKUP(C1570,'SKU Price List'!$A$2:$E$27,5,FALSE)</f>
        <v>927.36</v>
      </c>
      <c r="F1570" s="17">
        <f t="shared" si="82"/>
        <v>9273.6</v>
      </c>
      <c r="G1570">
        <f>VLOOKUP(C1570,'SKU Price List'!$H$2:$L$27,3,0)</f>
        <v>912</v>
      </c>
      <c r="H1570">
        <f t="shared" si="80"/>
        <v>9120</v>
      </c>
      <c r="I1570" s="17">
        <f t="shared" si="81"/>
        <v>153.60000000000036</v>
      </c>
      <c r="J1570">
        <v>30</v>
      </c>
      <c r="K1570" s="51"/>
    </row>
    <row r="1571" spans="1:11" x14ac:dyDescent="0.45">
      <c r="A1571" s="2">
        <v>45404</v>
      </c>
      <c r="B1571" t="s">
        <v>33</v>
      </c>
      <c r="C1571" t="s">
        <v>13</v>
      </c>
      <c r="D1571">
        <v>8</v>
      </c>
      <c r="E1571" s="17">
        <f>VLOOKUP(C1571,'SKU Price List'!$A$2:$E$27,5,FALSE)</f>
        <v>695.52</v>
      </c>
      <c r="F1571" s="17">
        <f t="shared" si="82"/>
        <v>5564.16</v>
      </c>
      <c r="G1571">
        <f>VLOOKUP(C1571,'SKU Price List'!$H$2:$L$27,3,0)</f>
        <v>684</v>
      </c>
      <c r="H1571">
        <f t="shared" si="80"/>
        <v>5472</v>
      </c>
      <c r="I1571" s="17">
        <f t="shared" si="81"/>
        <v>92.159999999999854</v>
      </c>
      <c r="J1571">
        <v>30</v>
      </c>
      <c r="K1571" s="51"/>
    </row>
    <row r="1572" spans="1:11" x14ac:dyDescent="0.45">
      <c r="A1572" s="2">
        <v>45404</v>
      </c>
      <c r="B1572" t="s">
        <v>33</v>
      </c>
      <c r="C1572" t="s">
        <v>9</v>
      </c>
      <c r="D1572">
        <v>10</v>
      </c>
      <c r="E1572" s="17">
        <f>VLOOKUP(C1572,'SKU Price List'!$A$2:$E$27,5,FALSE)</f>
        <v>756</v>
      </c>
      <c r="F1572" s="17">
        <f t="shared" si="82"/>
        <v>7560</v>
      </c>
      <c r="G1572">
        <f>VLOOKUP(C1572,'SKU Price List'!$H$2:$L$27,3,0)</f>
        <v>741.59999999999991</v>
      </c>
      <c r="H1572">
        <f t="shared" si="80"/>
        <v>7415.9999999999991</v>
      </c>
      <c r="I1572" s="17">
        <f t="shared" si="81"/>
        <v>144.00000000000091</v>
      </c>
      <c r="J1572">
        <v>30</v>
      </c>
      <c r="K1572" s="51"/>
    </row>
    <row r="1573" spans="1:11" x14ac:dyDescent="0.45">
      <c r="A1573" s="2">
        <v>45404</v>
      </c>
      <c r="B1573" t="s">
        <v>33</v>
      </c>
      <c r="C1573" t="s">
        <v>8</v>
      </c>
      <c r="D1573">
        <v>6</v>
      </c>
      <c r="E1573" s="17">
        <f>VLOOKUP(C1573,'SKU Price List'!$A$2:$E$27,5,FALSE)</f>
        <v>567</v>
      </c>
      <c r="F1573" s="17">
        <f t="shared" si="82"/>
        <v>3402</v>
      </c>
      <c r="G1573">
        <f>VLOOKUP(C1573,'SKU Price List'!$H$2:$L$27,3,0)</f>
        <v>556.19999999999993</v>
      </c>
      <c r="H1573">
        <f t="shared" si="80"/>
        <v>3337.2</v>
      </c>
      <c r="I1573" s="17">
        <f t="shared" si="81"/>
        <v>64.800000000000182</v>
      </c>
      <c r="J1573">
        <v>30</v>
      </c>
      <c r="K1573" s="51"/>
    </row>
    <row r="1574" spans="1:11" x14ac:dyDescent="0.45">
      <c r="A1574" s="2">
        <v>45404</v>
      </c>
      <c r="B1574" t="s">
        <v>33</v>
      </c>
      <c r="C1574" t="s">
        <v>12</v>
      </c>
      <c r="D1574">
        <v>10</v>
      </c>
      <c r="E1574" s="17">
        <f>VLOOKUP(C1574,'SKU Price List'!$A$2:$E$27,5,FALSE)</f>
        <v>1008</v>
      </c>
      <c r="F1574" s="17">
        <f t="shared" si="82"/>
        <v>10080</v>
      </c>
      <c r="G1574">
        <f>VLOOKUP(C1574,'SKU Price List'!$H$2:$L$27,3,0)</f>
        <v>988.8</v>
      </c>
      <c r="H1574">
        <f t="shared" si="80"/>
        <v>9888</v>
      </c>
      <c r="I1574" s="17">
        <f t="shared" si="81"/>
        <v>192</v>
      </c>
      <c r="J1574">
        <v>30</v>
      </c>
      <c r="K1574" s="51"/>
    </row>
    <row r="1575" spans="1:11" x14ac:dyDescent="0.45">
      <c r="A1575" s="2">
        <v>45404</v>
      </c>
      <c r="B1575" t="s">
        <v>33</v>
      </c>
      <c r="C1575" t="s">
        <v>27</v>
      </c>
      <c r="D1575">
        <v>5</v>
      </c>
      <c r="E1575" s="17">
        <f>VLOOKUP(C1575,'SKU Price List'!$A$2:$E$27,5,FALSE)</f>
        <v>819.83999999999992</v>
      </c>
      <c r="F1575" s="17">
        <f t="shared" si="82"/>
        <v>4099.2</v>
      </c>
      <c r="G1575">
        <f>VLOOKUP(C1575,'SKU Price List'!$H$2:$L$27,3,0)</f>
        <v>803.2</v>
      </c>
      <c r="H1575">
        <f t="shared" si="80"/>
        <v>4016</v>
      </c>
      <c r="I1575" s="17">
        <f t="shared" si="81"/>
        <v>83.199999999999818</v>
      </c>
      <c r="J1575">
        <v>30</v>
      </c>
      <c r="K1575" s="51"/>
    </row>
    <row r="1576" spans="1:11" x14ac:dyDescent="0.45">
      <c r="A1576" s="2">
        <v>45404</v>
      </c>
      <c r="B1576" t="s">
        <v>33</v>
      </c>
      <c r="C1576" t="s">
        <v>23</v>
      </c>
      <c r="D1576">
        <v>8</v>
      </c>
      <c r="E1576" s="17">
        <f>VLOOKUP(C1576,'SKU Price List'!$A$2:$E$27,5,FALSE)</f>
        <v>461.15999999999997</v>
      </c>
      <c r="F1576" s="17">
        <f t="shared" si="82"/>
        <v>3689.2799999999997</v>
      </c>
      <c r="G1576">
        <f>VLOOKUP(C1576,'SKU Price List'!$H$2:$L$27,3,0)</f>
        <v>451.8</v>
      </c>
      <c r="H1576">
        <f t="shared" si="80"/>
        <v>3614.4</v>
      </c>
      <c r="I1576" s="17">
        <f t="shared" si="81"/>
        <v>74.879999999999654</v>
      </c>
      <c r="J1576">
        <v>30</v>
      </c>
      <c r="K1576" s="51"/>
    </row>
    <row r="1577" spans="1:11" x14ac:dyDescent="0.45">
      <c r="A1577" s="2">
        <v>45404</v>
      </c>
      <c r="B1577" t="s">
        <v>33</v>
      </c>
      <c r="C1577" t="s">
        <v>17</v>
      </c>
      <c r="D1577">
        <v>4</v>
      </c>
      <c r="E1577" s="17">
        <f>VLOOKUP(C1577,'SKU Price List'!$A$2:$E$27,5,FALSE)</f>
        <v>1236.48</v>
      </c>
      <c r="F1577" s="17">
        <f t="shared" si="82"/>
        <v>4945.92</v>
      </c>
      <c r="G1577">
        <f>VLOOKUP(C1577,'SKU Price List'!$H$2:$L$27,3,0)</f>
        <v>1216</v>
      </c>
      <c r="H1577">
        <f t="shared" si="80"/>
        <v>4864</v>
      </c>
      <c r="I1577" s="17">
        <f t="shared" si="81"/>
        <v>81.920000000000073</v>
      </c>
      <c r="J1577">
        <v>30</v>
      </c>
      <c r="K1577" s="51"/>
    </row>
    <row r="1578" spans="1:11" x14ac:dyDescent="0.45">
      <c r="A1578" s="2">
        <v>45404</v>
      </c>
      <c r="B1578" t="s">
        <v>64</v>
      </c>
      <c r="C1578" t="s">
        <v>14</v>
      </c>
      <c r="D1578">
        <v>15</v>
      </c>
      <c r="E1578" s="17">
        <f>VLOOKUP(C1578,'SKU Price List'!$A$2:$E$27,5,FALSE)</f>
        <v>927.36</v>
      </c>
      <c r="F1578" s="17">
        <f t="shared" si="82"/>
        <v>13910.4</v>
      </c>
      <c r="G1578">
        <f>VLOOKUP(C1578,'SKU Price List'!$H$2:$L$27,3,0)</f>
        <v>912</v>
      </c>
      <c r="H1578">
        <f t="shared" si="80"/>
        <v>13680</v>
      </c>
      <c r="I1578" s="17">
        <f t="shared" si="81"/>
        <v>230.39999999999964</v>
      </c>
      <c r="J1578">
        <v>30</v>
      </c>
      <c r="K1578" s="51"/>
    </row>
    <row r="1579" spans="1:11" x14ac:dyDescent="0.45">
      <c r="A1579" s="2">
        <v>45404</v>
      </c>
      <c r="B1579" t="s">
        <v>64</v>
      </c>
      <c r="C1579" t="s">
        <v>13</v>
      </c>
      <c r="D1579">
        <v>10</v>
      </c>
      <c r="E1579" s="17">
        <f>VLOOKUP(C1579,'SKU Price List'!$A$2:$E$27,5,FALSE)</f>
        <v>695.52</v>
      </c>
      <c r="F1579" s="17">
        <f t="shared" si="82"/>
        <v>6955.2</v>
      </c>
      <c r="G1579">
        <f>VLOOKUP(C1579,'SKU Price List'!$H$2:$L$27,3,0)</f>
        <v>684</v>
      </c>
      <c r="H1579">
        <f t="shared" si="80"/>
        <v>6840</v>
      </c>
      <c r="I1579" s="17">
        <f t="shared" si="81"/>
        <v>115.19999999999982</v>
      </c>
      <c r="J1579">
        <v>30</v>
      </c>
      <c r="K1579" s="51"/>
    </row>
    <row r="1580" spans="1:11" x14ac:dyDescent="0.45">
      <c r="A1580" s="2">
        <v>45404</v>
      </c>
      <c r="B1580" t="s">
        <v>64</v>
      </c>
      <c r="C1580" t="s">
        <v>9</v>
      </c>
      <c r="D1580">
        <v>15</v>
      </c>
      <c r="E1580" s="17">
        <f>VLOOKUP(C1580,'SKU Price List'!$A$2:$E$27,5,FALSE)</f>
        <v>756</v>
      </c>
      <c r="F1580" s="17">
        <f t="shared" si="82"/>
        <v>11340</v>
      </c>
      <c r="G1580">
        <f>VLOOKUP(C1580,'SKU Price List'!$H$2:$L$27,3,0)</f>
        <v>741.59999999999991</v>
      </c>
      <c r="H1580">
        <f t="shared" si="80"/>
        <v>11123.999999999998</v>
      </c>
      <c r="I1580" s="17">
        <f t="shared" si="81"/>
        <v>216.00000000000182</v>
      </c>
      <c r="J1580">
        <v>30</v>
      </c>
      <c r="K1580" s="51"/>
    </row>
    <row r="1581" spans="1:11" x14ac:dyDescent="0.45">
      <c r="A1581" s="2">
        <v>45404</v>
      </c>
      <c r="B1581" t="s">
        <v>64</v>
      </c>
      <c r="C1581" t="s">
        <v>8</v>
      </c>
      <c r="D1581">
        <v>5</v>
      </c>
      <c r="E1581" s="17">
        <f>VLOOKUP(C1581,'SKU Price List'!$A$2:$E$27,5,FALSE)</f>
        <v>567</v>
      </c>
      <c r="F1581" s="17">
        <f t="shared" si="82"/>
        <v>2835</v>
      </c>
      <c r="G1581">
        <f>VLOOKUP(C1581,'SKU Price List'!$H$2:$L$27,3,0)</f>
        <v>556.19999999999993</v>
      </c>
      <c r="H1581">
        <f t="shared" si="80"/>
        <v>2780.9999999999995</v>
      </c>
      <c r="I1581" s="17">
        <f t="shared" si="81"/>
        <v>54.000000000000455</v>
      </c>
      <c r="J1581">
        <v>30</v>
      </c>
      <c r="K1581" s="51"/>
    </row>
    <row r="1582" spans="1:11" x14ac:dyDescent="0.45">
      <c r="A1582" s="2">
        <v>45404</v>
      </c>
      <c r="B1582" t="s">
        <v>64</v>
      </c>
      <c r="C1582" t="s">
        <v>17</v>
      </c>
      <c r="D1582">
        <v>5</v>
      </c>
      <c r="E1582" s="17">
        <f>VLOOKUP(C1582,'SKU Price List'!$A$2:$E$27,5,FALSE)</f>
        <v>1236.48</v>
      </c>
      <c r="F1582" s="17">
        <f t="shared" si="82"/>
        <v>6182.4</v>
      </c>
      <c r="G1582">
        <f>VLOOKUP(C1582,'SKU Price List'!$H$2:$L$27,3,0)</f>
        <v>1216</v>
      </c>
      <c r="H1582">
        <f t="shared" si="80"/>
        <v>6080</v>
      </c>
      <c r="I1582" s="17">
        <f t="shared" si="81"/>
        <v>102.39999999999964</v>
      </c>
      <c r="J1582">
        <v>30</v>
      </c>
      <c r="K1582" s="51"/>
    </row>
    <row r="1583" spans="1:11" x14ac:dyDescent="0.45">
      <c r="A1583" s="2">
        <v>45405</v>
      </c>
      <c r="B1583" t="s">
        <v>81</v>
      </c>
      <c r="C1583" t="s">
        <v>20</v>
      </c>
      <c r="D1583">
        <v>2</v>
      </c>
      <c r="E1583" s="17">
        <f>VLOOKUP(C1583,'SKU Price List'!$A$2:$E$27,5,FALSE)</f>
        <v>1108.8000000000002</v>
      </c>
      <c r="F1583" s="17">
        <f t="shared" si="82"/>
        <v>2217.6000000000004</v>
      </c>
      <c r="G1583">
        <f>VLOOKUP(C1583,'SKU Price List'!$H$2:$L$27,3,0)</f>
        <v>1087.1999999999998</v>
      </c>
      <c r="H1583">
        <f t="shared" si="80"/>
        <v>2174.3999999999996</v>
      </c>
      <c r="I1583" s="17">
        <f t="shared" si="81"/>
        <v>43.200000000000728</v>
      </c>
      <c r="J1583">
        <v>30</v>
      </c>
      <c r="K1583" s="51"/>
    </row>
    <row r="1584" spans="1:11" x14ac:dyDescent="0.45">
      <c r="A1584" s="2">
        <v>45405</v>
      </c>
      <c r="B1584" t="s">
        <v>81</v>
      </c>
      <c r="C1584" t="s">
        <v>19</v>
      </c>
      <c r="D1584">
        <v>2</v>
      </c>
      <c r="E1584" s="17">
        <f>VLOOKUP(C1584,'SKU Price List'!$A$2:$E$27,5,FALSE)</f>
        <v>831.6</v>
      </c>
      <c r="F1584" s="17">
        <f t="shared" si="82"/>
        <v>1663.2</v>
      </c>
      <c r="G1584">
        <f>VLOOKUP(C1584,'SKU Price List'!$H$2:$L$27,3,0)</f>
        <v>815.4</v>
      </c>
      <c r="H1584">
        <f t="shared" si="80"/>
        <v>1630.8</v>
      </c>
      <c r="I1584" s="17">
        <f t="shared" si="81"/>
        <v>32.400000000000091</v>
      </c>
      <c r="J1584">
        <v>30</v>
      </c>
      <c r="K1584" s="51"/>
    </row>
    <row r="1585" spans="1:11" x14ac:dyDescent="0.45">
      <c r="A1585" s="2">
        <v>45405</v>
      </c>
      <c r="B1585" t="s">
        <v>81</v>
      </c>
      <c r="C1585" t="s">
        <v>12</v>
      </c>
      <c r="D1585">
        <v>2</v>
      </c>
      <c r="E1585" s="17">
        <f>VLOOKUP(C1585,'SKU Price List'!$A$2:$E$27,5,FALSE)</f>
        <v>1008</v>
      </c>
      <c r="F1585" s="17">
        <f t="shared" si="82"/>
        <v>2016</v>
      </c>
      <c r="G1585">
        <f>VLOOKUP(C1585,'SKU Price List'!$H$2:$L$27,3,0)</f>
        <v>988.8</v>
      </c>
      <c r="H1585">
        <f t="shared" si="80"/>
        <v>1977.6</v>
      </c>
      <c r="I1585" s="17">
        <f t="shared" si="81"/>
        <v>38.400000000000091</v>
      </c>
      <c r="J1585">
        <v>30</v>
      </c>
      <c r="K1585" s="51"/>
    </row>
    <row r="1586" spans="1:11" x14ac:dyDescent="0.45">
      <c r="A1586" s="2">
        <v>45405</v>
      </c>
      <c r="B1586" t="s">
        <v>81</v>
      </c>
      <c r="C1586" t="s">
        <v>10</v>
      </c>
      <c r="D1586">
        <v>4</v>
      </c>
      <c r="E1586" s="17">
        <f>VLOOKUP(C1586,'SKU Price List'!$A$2:$E$27,5,FALSE)</f>
        <v>661.5</v>
      </c>
      <c r="F1586" s="17">
        <f t="shared" si="82"/>
        <v>2646</v>
      </c>
      <c r="G1586">
        <f>VLOOKUP(C1586,'SKU Price List'!$H$2:$L$27,3,0)</f>
        <v>648.9</v>
      </c>
      <c r="H1586">
        <f t="shared" si="80"/>
        <v>2595.6</v>
      </c>
      <c r="I1586" s="17">
        <f t="shared" si="81"/>
        <v>50.400000000000091</v>
      </c>
      <c r="J1586">
        <v>30</v>
      </c>
      <c r="K1586" s="51"/>
    </row>
    <row r="1587" spans="1:11" x14ac:dyDescent="0.45">
      <c r="A1587" s="2">
        <v>45405</v>
      </c>
      <c r="B1587" t="s">
        <v>81</v>
      </c>
      <c r="C1587" t="s">
        <v>9</v>
      </c>
      <c r="D1587">
        <v>4</v>
      </c>
      <c r="E1587" s="17">
        <f>VLOOKUP(C1587,'SKU Price List'!$A$2:$E$27,5,FALSE)</f>
        <v>756</v>
      </c>
      <c r="F1587" s="17">
        <f t="shared" si="82"/>
        <v>3024</v>
      </c>
      <c r="G1587">
        <f>VLOOKUP(C1587,'SKU Price List'!$H$2:$L$27,3,0)</f>
        <v>741.59999999999991</v>
      </c>
      <c r="H1587">
        <f t="shared" si="80"/>
        <v>2966.3999999999996</v>
      </c>
      <c r="I1587" s="17">
        <f t="shared" si="81"/>
        <v>57.600000000000364</v>
      </c>
      <c r="J1587">
        <v>30</v>
      </c>
      <c r="K1587" s="51"/>
    </row>
    <row r="1588" spans="1:11" x14ac:dyDescent="0.45">
      <c r="A1588" s="2">
        <v>45405</v>
      </c>
      <c r="B1588" t="s">
        <v>81</v>
      </c>
      <c r="C1588" t="s">
        <v>8</v>
      </c>
      <c r="D1588">
        <v>4</v>
      </c>
      <c r="E1588" s="17">
        <f>VLOOKUP(C1588,'SKU Price List'!$A$2:$E$27,5,FALSE)</f>
        <v>567</v>
      </c>
      <c r="F1588" s="17">
        <f t="shared" si="82"/>
        <v>2268</v>
      </c>
      <c r="G1588">
        <f>VLOOKUP(C1588,'SKU Price List'!$H$2:$L$27,3,0)</f>
        <v>556.19999999999993</v>
      </c>
      <c r="H1588">
        <f t="shared" si="80"/>
        <v>2224.7999999999997</v>
      </c>
      <c r="I1588" s="17">
        <f t="shared" si="81"/>
        <v>43.200000000000273</v>
      </c>
      <c r="J1588">
        <v>30</v>
      </c>
      <c r="K1588" s="51"/>
    </row>
    <row r="1589" spans="1:11" x14ac:dyDescent="0.45">
      <c r="A1589" s="2">
        <v>45405</v>
      </c>
      <c r="B1589" t="s">
        <v>34</v>
      </c>
      <c r="C1589" t="s">
        <v>11</v>
      </c>
      <c r="D1589">
        <v>5</v>
      </c>
      <c r="E1589" s="17">
        <f>VLOOKUP(C1589,'SKU Price List'!$A$2:$E$27,5,FALSE)</f>
        <v>882</v>
      </c>
      <c r="F1589" s="17">
        <f t="shared" si="82"/>
        <v>4410</v>
      </c>
      <c r="G1589">
        <f>VLOOKUP(C1589,'SKU Price List'!$H$2:$L$27,3,0)</f>
        <v>865.19999999999993</v>
      </c>
      <c r="H1589">
        <f t="shared" si="80"/>
        <v>4326</v>
      </c>
      <c r="I1589" s="17">
        <f t="shared" si="81"/>
        <v>84</v>
      </c>
      <c r="J1589">
        <v>30</v>
      </c>
      <c r="K1589" s="51"/>
    </row>
    <row r="1590" spans="1:11" x14ac:dyDescent="0.45">
      <c r="A1590" s="2">
        <v>45405</v>
      </c>
      <c r="B1590" t="s">
        <v>34</v>
      </c>
      <c r="C1590" t="s">
        <v>14</v>
      </c>
      <c r="D1590">
        <v>8</v>
      </c>
      <c r="E1590" s="17">
        <f>VLOOKUP(C1590,'SKU Price List'!$A$2:$E$27,5,FALSE)</f>
        <v>927.36</v>
      </c>
      <c r="F1590" s="17">
        <f t="shared" si="82"/>
        <v>7418.88</v>
      </c>
      <c r="G1590">
        <f>VLOOKUP(C1590,'SKU Price List'!$H$2:$L$27,3,0)</f>
        <v>912</v>
      </c>
      <c r="H1590">
        <f t="shared" si="80"/>
        <v>7296</v>
      </c>
      <c r="I1590" s="17">
        <f t="shared" si="81"/>
        <v>122.88000000000011</v>
      </c>
      <c r="J1590">
        <v>30</v>
      </c>
      <c r="K1590" s="51"/>
    </row>
    <row r="1591" spans="1:11" x14ac:dyDescent="0.45">
      <c r="A1591" s="2">
        <v>45405</v>
      </c>
      <c r="B1591" t="s">
        <v>34</v>
      </c>
      <c r="C1591" t="s">
        <v>17</v>
      </c>
      <c r="D1591">
        <v>2</v>
      </c>
      <c r="E1591" s="17">
        <f>VLOOKUP(C1591,'SKU Price List'!$A$2:$E$27,5,FALSE)</f>
        <v>1236.48</v>
      </c>
      <c r="F1591" s="17">
        <f t="shared" si="82"/>
        <v>2472.96</v>
      </c>
      <c r="G1591">
        <f>VLOOKUP(C1591,'SKU Price List'!$H$2:$L$27,3,0)</f>
        <v>1216</v>
      </c>
      <c r="H1591">
        <f t="shared" si="80"/>
        <v>2432</v>
      </c>
      <c r="I1591" s="17">
        <f t="shared" si="81"/>
        <v>40.960000000000036</v>
      </c>
      <c r="J1591">
        <v>30</v>
      </c>
      <c r="K1591" s="51"/>
    </row>
    <row r="1592" spans="1:11" x14ac:dyDescent="0.45">
      <c r="A1592" s="2">
        <v>45405</v>
      </c>
      <c r="B1592" t="s">
        <v>34</v>
      </c>
      <c r="C1592" t="s">
        <v>27</v>
      </c>
      <c r="D1592">
        <v>4</v>
      </c>
      <c r="E1592" s="17">
        <f>VLOOKUP(C1592,'SKU Price List'!$A$2:$E$27,5,FALSE)</f>
        <v>819.83999999999992</v>
      </c>
      <c r="F1592" s="17">
        <f t="shared" si="82"/>
        <v>3279.3599999999997</v>
      </c>
      <c r="G1592">
        <f>VLOOKUP(C1592,'SKU Price List'!$H$2:$L$27,3,0)</f>
        <v>803.2</v>
      </c>
      <c r="H1592">
        <f t="shared" si="80"/>
        <v>3212.8</v>
      </c>
      <c r="I1592" s="17">
        <f t="shared" si="81"/>
        <v>66.559999999999491</v>
      </c>
      <c r="J1592">
        <v>30</v>
      </c>
      <c r="K1592" s="51"/>
    </row>
    <row r="1593" spans="1:11" x14ac:dyDescent="0.45">
      <c r="A1593" s="2">
        <v>45405</v>
      </c>
      <c r="B1593" t="s">
        <v>34</v>
      </c>
      <c r="C1593" t="s">
        <v>3</v>
      </c>
      <c r="D1593">
        <v>3</v>
      </c>
      <c r="E1593" s="17">
        <f>VLOOKUP(C1593,'SKU Price List'!$A$2:$E$27,5,FALSE)</f>
        <v>311.84999999999997</v>
      </c>
      <c r="F1593" s="17">
        <f t="shared" si="82"/>
        <v>935.55</v>
      </c>
      <c r="G1593">
        <f>VLOOKUP(C1593,'SKU Price List'!$H$2:$L$27,3,0)</f>
        <v>306</v>
      </c>
      <c r="H1593">
        <f t="shared" si="80"/>
        <v>918</v>
      </c>
      <c r="I1593" s="17">
        <f t="shared" si="81"/>
        <v>17.549999999999955</v>
      </c>
      <c r="J1593">
        <v>30</v>
      </c>
      <c r="K1593" s="51"/>
    </row>
    <row r="1594" spans="1:11" x14ac:dyDescent="0.45">
      <c r="A1594" s="2">
        <v>45405</v>
      </c>
      <c r="B1594" t="s">
        <v>34</v>
      </c>
      <c r="C1594" t="s">
        <v>4</v>
      </c>
      <c r="D1594">
        <v>2</v>
      </c>
      <c r="E1594" s="17">
        <f>VLOOKUP(C1594,'SKU Price List'!$A$2:$E$27,5,FALSE)</f>
        <v>415.79999999999995</v>
      </c>
      <c r="F1594" s="17">
        <f t="shared" si="82"/>
        <v>831.59999999999991</v>
      </c>
      <c r="G1594">
        <f>VLOOKUP(C1594,'SKU Price List'!$H$2:$L$27,3,0)</f>
        <v>408</v>
      </c>
      <c r="H1594">
        <f t="shared" si="80"/>
        <v>816</v>
      </c>
      <c r="I1594" s="17">
        <f t="shared" si="81"/>
        <v>15.599999999999909</v>
      </c>
      <c r="J1594">
        <v>30</v>
      </c>
      <c r="K1594" s="51"/>
    </row>
    <row r="1595" spans="1:11" x14ac:dyDescent="0.45">
      <c r="A1595" s="2">
        <v>45405</v>
      </c>
      <c r="B1595" t="s">
        <v>34</v>
      </c>
      <c r="C1595" t="s">
        <v>7</v>
      </c>
      <c r="D1595">
        <v>2</v>
      </c>
      <c r="E1595" s="17">
        <f>VLOOKUP(C1595,'SKU Price List'!$A$2:$E$27,5,FALSE)</f>
        <v>554.4</v>
      </c>
      <c r="F1595" s="17">
        <f t="shared" si="82"/>
        <v>1108.8</v>
      </c>
      <c r="G1595">
        <f>VLOOKUP(C1595,'SKU Price List'!$H$2:$L$27,3,0)</f>
        <v>544</v>
      </c>
      <c r="H1595">
        <f t="shared" si="80"/>
        <v>1088</v>
      </c>
      <c r="I1595" s="17">
        <f t="shared" si="81"/>
        <v>20.799999999999955</v>
      </c>
      <c r="J1595">
        <v>30</v>
      </c>
      <c r="K1595" s="51"/>
    </row>
    <row r="1596" spans="1:11" x14ac:dyDescent="0.45">
      <c r="A1596" s="2">
        <v>45406</v>
      </c>
      <c r="B1596" t="s">
        <v>66</v>
      </c>
      <c r="C1596" t="s">
        <v>14</v>
      </c>
      <c r="D1596">
        <v>2</v>
      </c>
      <c r="E1596" s="17">
        <f>VLOOKUP(C1596,'SKU Price List'!$A$2:$E$27,5,FALSE)</f>
        <v>927.36</v>
      </c>
      <c r="F1596" s="17">
        <f t="shared" si="82"/>
        <v>1854.72</v>
      </c>
      <c r="G1596">
        <f>VLOOKUP(C1596,'SKU Price List'!$H$2:$L$27,3,0)</f>
        <v>912</v>
      </c>
      <c r="H1596">
        <f t="shared" si="80"/>
        <v>1824</v>
      </c>
      <c r="I1596" s="17">
        <f t="shared" si="81"/>
        <v>30.720000000000027</v>
      </c>
      <c r="J1596">
        <v>30</v>
      </c>
      <c r="K1596" s="51"/>
    </row>
    <row r="1597" spans="1:11" x14ac:dyDescent="0.45">
      <c r="A1597" s="2">
        <v>45406</v>
      </c>
      <c r="B1597" t="s">
        <v>66</v>
      </c>
      <c r="C1597" t="s">
        <v>23</v>
      </c>
      <c r="D1597">
        <v>2</v>
      </c>
      <c r="E1597" s="17">
        <f>VLOOKUP(C1597,'SKU Price List'!$A$2:$E$27,5,FALSE)</f>
        <v>461.15999999999997</v>
      </c>
      <c r="F1597" s="17">
        <f t="shared" si="82"/>
        <v>922.31999999999994</v>
      </c>
      <c r="G1597">
        <f>VLOOKUP(C1597,'SKU Price List'!$H$2:$L$27,3,0)</f>
        <v>451.8</v>
      </c>
      <c r="H1597">
        <f t="shared" si="80"/>
        <v>903.6</v>
      </c>
      <c r="I1597" s="17">
        <f t="shared" si="81"/>
        <v>18.719999999999914</v>
      </c>
      <c r="J1597">
        <v>30</v>
      </c>
      <c r="K1597" s="51"/>
    </row>
    <row r="1598" spans="1:11" x14ac:dyDescent="0.45">
      <c r="A1598" s="2">
        <v>45406</v>
      </c>
      <c r="B1598" t="s">
        <v>37</v>
      </c>
      <c r="C1598" t="s">
        <v>17</v>
      </c>
      <c r="D1598">
        <v>5</v>
      </c>
      <c r="E1598" s="17">
        <f>VLOOKUP(C1598,'SKU Price List'!$A$2:$E$27,5,FALSE)</f>
        <v>1236.48</v>
      </c>
      <c r="F1598" s="17">
        <f t="shared" si="82"/>
        <v>6182.4</v>
      </c>
      <c r="G1598">
        <f>VLOOKUP(C1598,'SKU Price List'!$H$2:$L$27,3,0)</f>
        <v>1216</v>
      </c>
      <c r="H1598">
        <f t="shared" si="80"/>
        <v>6080</v>
      </c>
      <c r="I1598" s="17">
        <f t="shared" si="81"/>
        <v>102.39999999999964</v>
      </c>
      <c r="J1598">
        <v>30</v>
      </c>
      <c r="K1598" s="51"/>
    </row>
    <row r="1599" spans="1:11" x14ac:dyDescent="0.45">
      <c r="A1599" s="2">
        <v>45406</v>
      </c>
      <c r="B1599" t="s">
        <v>37</v>
      </c>
      <c r="C1599" t="s">
        <v>14</v>
      </c>
      <c r="D1599">
        <v>25</v>
      </c>
      <c r="E1599" s="17">
        <f>VLOOKUP(C1599,'SKU Price List'!$A$2:$E$27,5,FALSE)</f>
        <v>927.36</v>
      </c>
      <c r="F1599" s="17">
        <f t="shared" si="82"/>
        <v>23184</v>
      </c>
      <c r="G1599">
        <f>VLOOKUP(C1599,'SKU Price List'!$H$2:$L$27,3,0)</f>
        <v>912</v>
      </c>
      <c r="H1599">
        <f t="shared" si="80"/>
        <v>22800</v>
      </c>
      <c r="I1599" s="17">
        <f t="shared" si="81"/>
        <v>384</v>
      </c>
      <c r="J1599">
        <v>30</v>
      </c>
      <c r="K1599" s="51"/>
    </row>
    <row r="1600" spans="1:11" x14ac:dyDescent="0.45">
      <c r="A1600" s="2">
        <v>45406</v>
      </c>
      <c r="B1600" t="s">
        <v>37</v>
      </c>
      <c r="C1600" t="s">
        <v>11</v>
      </c>
      <c r="D1600">
        <v>5</v>
      </c>
      <c r="E1600" s="17">
        <f>VLOOKUP(C1600,'SKU Price List'!$A$2:$E$27,5,FALSE)</f>
        <v>882</v>
      </c>
      <c r="F1600" s="17">
        <f t="shared" si="82"/>
        <v>4410</v>
      </c>
      <c r="G1600">
        <f>VLOOKUP(C1600,'SKU Price List'!$H$2:$L$27,3,0)</f>
        <v>865.19999999999993</v>
      </c>
      <c r="H1600">
        <f t="shared" si="80"/>
        <v>4326</v>
      </c>
      <c r="I1600" s="17">
        <f t="shared" si="81"/>
        <v>84</v>
      </c>
      <c r="J1600">
        <v>30</v>
      </c>
      <c r="K1600" s="51"/>
    </row>
    <row r="1601" spans="1:11" x14ac:dyDescent="0.45">
      <c r="A1601" s="2">
        <v>45406</v>
      </c>
      <c r="B1601" t="s">
        <v>37</v>
      </c>
      <c r="C1601" t="s">
        <v>9</v>
      </c>
      <c r="D1601">
        <v>5</v>
      </c>
      <c r="E1601" s="17">
        <f>VLOOKUP(C1601,'SKU Price List'!$A$2:$E$27,5,FALSE)</f>
        <v>756</v>
      </c>
      <c r="F1601" s="17">
        <f t="shared" si="82"/>
        <v>3780</v>
      </c>
      <c r="G1601">
        <f>VLOOKUP(C1601,'SKU Price List'!$H$2:$L$27,3,0)</f>
        <v>741.59999999999991</v>
      </c>
      <c r="H1601">
        <f t="shared" si="80"/>
        <v>3707.9999999999995</v>
      </c>
      <c r="I1601" s="17">
        <f t="shared" si="81"/>
        <v>72.000000000000455</v>
      </c>
      <c r="J1601">
        <v>30</v>
      </c>
      <c r="K1601" s="51"/>
    </row>
    <row r="1602" spans="1:11" x14ac:dyDescent="0.45">
      <c r="A1602" s="2">
        <v>45406</v>
      </c>
      <c r="B1602" t="s">
        <v>43</v>
      </c>
      <c r="C1602" t="s">
        <v>12</v>
      </c>
      <c r="D1602">
        <v>10</v>
      </c>
      <c r="E1602" s="17">
        <f>VLOOKUP(C1602,'SKU Price List'!$A$2:$E$27,5,FALSE)</f>
        <v>1008</v>
      </c>
      <c r="F1602" s="17">
        <f t="shared" si="82"/>
        <v>10080</v>
      </c>
      <c r="G1602">
        <f>VLOOKUP(C1602,'SKU Price List'!$H$2:$L$27,3,0)</f>
        <v>988.8</v>
      </c>
      <c r="H1602">
        <f t="shared" ref="H1602:H1665" si="83">G1602*D1602</f>
        <v>9888</v>
      </c>
      <c r="I1602" s="17">
        <f t="shared" ref="I1602:I1665" si="84">F1602-H1602</f>
        <v>192</v>
      </c>
      <c r="J1602">
        <v>30</v>
      </c>
      <c r="K1602" s="51"/>
    </row>
    <row r="1603" spans="1:11" x14ac:dyDescent="0.45">
      <c r="A1603" s="2">
        <v>45406</v>
      </c>
      <c r="B1603" t="s">
        <v>43</v>
      </c>
      <c r="C1603" t="s">
        <v>7</v>
      </c>
      <c r="D1603">
        <v>2</v>
      </c>
      <c r="E1603" s="17">
        <f>VLOOKUP(C1603,'SKU Price List'!$A$2:$E$27,5,FALSE)</f>
        <v>554.4</v>
      </c>
      <c r="F1603" s="17">
        <f t="shared" si="82"/>
        <v>1108.8</v>
      </c>
      <c r="G1603">
        <f>VLOOKUP(C1603,'SKU Price List'!$H$2:$L$27,3,0)</f>
        <v>544</v>
      </c>
      <c r="H1603">
        <f t="shared" si="83"/>
        <v>1088</v>
      </c>
      <c r="I1603" s="17">
        <f t="shared" si="84"/>
        <v>20.799999999999955</v>
      </c>
      <c r="J1603">
        <v>30</v>
      </c>
      <c r="K1603" s="51"/>
    </row>
    <row r="1604" spans="1:11" x14ac:dyDescent="0.45">
      <c r="A1604" s="2">
        <v>45407</v>
      </c>
      <c r="B1604" t="s">
        <v>51</v>
      </c>
      <c r="C1604" t="s">
        <v>16</v>
      </c>
      <c r="D1604">
        <v>2</v>
      </c>
      <c r="E1604" s="17">
        <f>VLOOKUP(C1604,'SKU Price List'!$A$2:$E$27,5,FALSE)</f>
        <v>1081.92</v>
      </c>
      <c r="F1604" s="17">
        <f t="shared" si="82"/>
        <v>2163.84</v>
      </c>
      <c r="G1604">
        <f>VLOOKUP(C1604,'SKU Price List'!$H$2:$L$27,3,0)</f>
        <v>1064</v>
      </c>
      <c r="H1604">
        <f t="shared" si="83"/>
        <v>2128</v>
      </c>
      <c r="I1604" s="17">
        <f t="shared" si="84"/>
        <v>35.840000000000146</v>
      </c>
      <c r="J1604">
        <v>30</v>
      </c>
      <c r="K1604" s="51"/>
    </row>
    <row r="1605" spans="1:11" x14ac:dyDescent="0.45">
      <c r="A1605" s="2">
        <v>45407</v>
      </c>
      <c r="B1605" t="s">
        <v>64</v>
      </c>
      <c r="C1605" t="s">
        <v>13</v>
      </c>
      <c r="D1605">
        <v>10</v>
      </c>
      <c r="E1605" s="17">
        <f>VLOOKUP(C1605,'SKU Price List'!$A$2:$E$27,5,FALSE)</f>
        <v>695.52</v>
      </c>
      <c r="F1605" s="17">
        <f t="shared" si="82"/>
        <v>6955.2</v>
      </c>
      <c r="G1605">
        <f>VLOOKUP(C1605,'SKU Price List'!$H$2:$L$27,3,0)</f>
        <v>684</v>
      </c>
      <c r="H1605">
        <f t="shared" si="83"/>
        <v>6840</v>
      </c>
      <c r="I1605" s="17">
        <f t="shared" si="84"/>
        <v>115.19999999999982</v>
      </c>
      <c r="J1605">
        <v>30</v>
      </c>
      <c r="K1605" s="51"/>
    </row>
    <row r="1606" spans="1:11" x14ac:dyDescent="0.45">
      <c r="A1606" s="2">
        <v>45407</v>
      </c>
      <c r="B1606" t="s">
        <v>64</v>
      </c>
      <c r="C1606" t="s">
        <v>17</v>
      </c>
      <c r="D1606">
        <v>7</v>
      </c>
      <c r="E1606" s="17">
        <f>VLOOKUP(C1606,'SKU Price List'!$A$2:$E$27,5,FALSE)</f>
        <v>1236.48</v>
      </c>
      <c r="F1606" s="17">
        <f t="shared" si="82"/>
        <v>8655.36</v>
      </c>
      <c r="G1606">
        <f>VLOOKUP(C1606,'SKU Price List'!$H$2:$L$27,3,0)</f>
        <v>1216</v>
      </c>
      <c r="H1606">
        <f t="shared" si="83"/>
        <v>8512</v>
      </c>
      <c r="I1606" s="17">
        <f t="shared" si="84"/>
        <v>143.36000000000058</v>
      </c>
      <c r="J1606">
        <v>30</v>
      </c>
      <c r="K1606" s="51"/>
    </row>
    <row r="1607" spans="1:11" x14ac:dyDescent="0.45">
      <c r="A1607" s="2">
        <v>45407</v>
      </c>
      <c r="B1607" t="s">
        <v>64</v>
      </c>
      <c r="C1607" t="s">
        <v>16</v>
      </c>
      <c r="D1607">
        <v>3</v>
      </c>
      <c r="E1607" s="17">
        <f>VLOOKUP(C1607,'SKU Price List'!$A$2:$E$27,5,FALSE)</f>
        <v>1081.92</v>
      </c>
      <c r="F1607" s="17">
        <f t="shared" si="82"/>
        <v>3245.76</v>
      </c>
      <c r="G1607">
        <f>VLOOKUP(C1607,'SKU Price List'!$H$2:$L$27,3,0)</f>
        <v>1064</v>
      </c>
      <c r="H1607">
        <f t="shared" si="83"/>
        <v>3192</v>
      </c>
      <c r="I1607" s="17">
        <f t="shared" si="84"/>
        <v>53.760000000000218</v>
      </c>
      <c r="J1607">
        <v>30</v>
      </c>
      <c r="K1607" s="51"/>
    </row>
    <row r="1608" spans="1:11" x14ac:dyDescent="0.45">
      <c r="A1608" s="2">
        <v>45407</v>
      </c>
      <c r="B1608" t="s">
        <v>36</v>
      </c>
      <c r="C1608" t="s">
        <v>18</v>
      </c>
      <c r="D1608">
        <v>2</v>
      </c>
      <c r="E1608" s="17">
        <f>VLOOKUP(C1608,'SKU Price List'!$A$2:$E$27,5,FALSE)</f>
        <v>1478.4</v>
      </c>
      <c r="F1608" s="17">
        <f t="shared" si="82"/>
        <v>2956.8</v>
      </c>
      <c r="G1608">
        <f>VLOOKUP(C1608,'SKU Price List'!$H$2:$L$27,3,0)</f>
        <v>1449.6</v>
      </c>
      <c r="H1608">
        <f t="shared" si="83"/>
        <v>2899.2</v>
      </c>
      <c r="I1608" s="17">
        <f t="shared" si="84"/>
        <v>57.600000000000364</v>
      </c>
      <c r="J1608">
        <v>30</v>
      </c>
      <c r="K1608" s="51"/>
    </row>
    <row r="1609" spans="1:11" x14ac:dyDescent="0.45">
      <c r="A1609" s="2">
        <v>45407</v>
      </c>
      <c r="B1609" t="s">
        <v>36</v>
      </c>
      <c r="C1609" t="s">
        <v>17</v>
      </c>
      <c r="D1609">
        <v>3</v>
      </c>
      <c r="E1609" s="17">
        <f>VLOOKUP(C1609,'SKU Price List'!$A$2:$E$27,5,FALSE)</f>
        <v>1236.48</v>
      </c>
      <c r="F1609" s="17">
        <f t="shared" si="82"/>
        <v>3709.44</v>
      </c>
      <c r="G1609">
        <f>VLOOKUP(C1609,'SKU Price List'!$H$2:$L$27,3,0)</f>
        <v>1216</v>
      </c>
      <c r="H1609">
        <f t="shared" si="83"/>
        <v>3648</v>
      </c>
      <c r="I1609" s="17">
        <f t="shared" si="84"/>
        <v>61.440000000000055</v>
      </c>
      <c r="J1609">
        <v>30</v>
      </c>
      <c r="K1609" s="51"/>
    </row>
    <row r="1610" spans="1:11" x14ac:dyDescent="0.45">
      <c r="A1610" s="2">
        <v>45407</v>
      </c>
      <c r="B1610" t="s">
        <v>36</v>
      </c>
      <c r="C1610" t="s">
        <v>13</v>
      </c>
      <c r="D1610">
        <v>1</v>
      </c>
      <c r="E1610" s="17">
        <f>VLOOKUP(C1610,'SKU Price List'!$A$2:$E$27,5,FALSE)</f>
        <v>695.52</v>
      </c>
      <c r="F1610" s="17">
        <f t="shared" si="82"/>
        <v>695.52</v>
      </c>
      <c r="G1610">
        <f>VLOOKUP(C1610,'SKU Price List'!$H$2:$L$27,3,0)</f>
        <v>684</v>
      </c>
      <c r="H1610">
        <f t="shared" si="83"/>
        <v>684</v>
      </c>
      <c r="I1610" s="17">
        <f t="shared" si="84"/>
        <v>11.519999999999982</v>
      </c>
      <c r="J1610">
        <v>30</v>
      </c>
      <c r="K1610" s="51"/>
    </row>
    <row r="1611" spans="1:11" x14ac:dyDescent="0.45">
      <c r="A1611" s="2">
        <v>45407</v>
      </c>
      <c r="B1611" t="s">
        <v>36</v>
      </c>
      <c r="C1611" t="s">
        <v>11</v>
      </c>
      <c r="D1611">
        <v>2</v>
      </c>
      <c r="E1611" s="17">
        <f>VLOOKUP(C1611,'SKU Price List'!$A$2:$E$27,5,FALSE)</f>
        <v>882</v>
      </c>
      <c r="F1611" s="17">
        <f t="shared" si="82"/>
        <v>1764</v>
      </c>
      <c r="G1611">
        <f>VLOOKUP(C1611,'SKU Price List'!$H$2:$L$27,3,0)</f>
        <v>865.19999999999993</v>
      </c>
      <c r="H1611">
        <f t="shared" si="83"/>
        <v>1730.3999999999999</v>
      </c>
      <c r="I1611" s="17">
        <f t="shared" si="84"/>
        <v>33.600000000000136</v>
      </c>
      <c r="J1611">
        <v>30</v>
      </c>
      <c r="K1611" s="51"/>
    </row>
    <row r="1612" spans="1:11" x14ac:dyDescent="0.45">
      <c r="A1612" s="2">
        <v>45408</v>
      </c>
      <c r="B1612" t="s">
        <v>82</v>
      </c>
      <c r="C1612" t="s">
        <v>19</v>
      </c>
      <c r="D1612">
        <v>11</v>
      </c>
      <c r="E1612" s="17">
        <f>VLOOKUP(C1612,'SKU Price List'!$A$2:$E$27,5,FALSE)</f>
        <v>831.6</v>
      </c>
      <c r="F1612" s="17">
        <f t="shared" si="82"/>
        <v>9147.6</v>
      </c>
      <c r="G1612">
        <f>VLOOKUP(C1612,'SKU Price List'!$H$2:$L$27,3,0)</f>
        <v>815.4</v>
      </c>
      <c r="H1612">
        <f t="shared" si="83"/>
        <v>8969.4</v>
      </c>
      <c r="I1612" s="17">
        <f t="shared" si="84"/>
        <v>178.20000000000073</v>
      </c>
      <c r="J1612">
        <v>30</v>
      </c>
      <c r="K1612" s="51"/>
    </row>
    <row r="1613" spans="1:11" x14ac:dyDescent="0.45">
      <c r="A1613" s="2">
        <v>45408</v>
      </c>
      <c r="B1613" t="s">
        <v>82</v>
      </c>
      <c r="C1613" t="s">
        <v>20</v>
      </c>
      <c r="D1613">
        <v>38</v>
      </c>
      <c r="E1613" s="17">
        <f>VLOOKUP(C1613,'SKU Price List'!$A$2:$E$27,5,FALSE)</f>
        <v>1108.8000000000002</v>
      </c>
      <c r="F1613" s="17">
        <f t="shared" si="82"/>
        <v>42134.400000000009</v>
      </c>
      <c r="G1613">
        <f>VLOOKUP(C1613,'SKU Price List'!$H$2:$L$27,3,0)</f>
        <v>1087.1999999999998</v>
      </c>
      <c r="H1613">
        <f t="shared" si="83"/>
        <v>41313.599999999991</v>
      </c>
      <c r="I1613" s="17">
        <f t="shared" si="84"/>
        <v>820.80000000001746</v>
      </c>
      <c r="J1613">
        <v>30</v>
      </c>
      <c r="K1613" s="51"/>
    </row>
    <row r="1614" spans="1:11" x14ac:dyDescent="0.45">
      <c r="A1614" s="2">
        <v>45408</v>
      </c>
      <c r="B1614" t="s">
        <v>82</v>
      </c>
      <c r="C1614" t="s">
        <v>10</v>
      </c>
      <c r="D1614">
        <v>4</v>
      </c>
      <c r="E1614" s="17">
        <f>VLOOKUP(C1614,'SKU Price List'!$A$2:$E$27,5,FALSE)</f>
        <v>661.5</v>
      </c>
      <c r="F1614" s="17">
        <f t="shared" si="82"/>
        <v>2646</v>
      </c>
      <c r="G1614">
        <f>VLOOKUP(C1614,'SKU Price List'!$H$2:$L$27,3,0)</f>
        <v>648.9</v>
      </c>
      <c r="H1614">
        <f t="shared" si="83"/>
        <v>2595.6</v>
      </c>
      <c r="I1614" s="17">
        <f t="shared" si="84"/>
        <v>50.400000000000091</v>
      </c>
      <c r="J1614">
        <v>30</v>
      </c>
      <c r="K1614" s="51"/>
    </row>
    <row r="1615" spans="1:11" x14ac:dyDescent="0.45">
      <c r="A1615" s="2">
        <v>45408</v>
      </c>
      <c r="B1615" t="s">
        <v>82</v>
      </c>
      <c r="C1615" t="s">
        <v>27</v>
      </c>
      <c r="D1615">
        <v>20</v>
      </c>
      <c r="E1615" s="17">
        <f>VLOOKUP(C1615,'SKU Price List'!$A$2:$E$27,5,FALSE)</f>
        <v>819.83999999999992</v>
      </c>
      <c r="F1615" s="17">
        <f t="shared" si="82"/>
        <v>16396.8</v>
      </c>
      <c r="G1615">
        <f>VLOOKUP(C1615,'SKU Price List'!$H$2:$L$27,3,0)</f>
        <v>803.2</v>
      </c>
      <c r="H1615">
        <f t="shared" si="83"/>
        <v>16064</v>
      </c>
      <c r="I1615" s="17">
        <f t="shared" si="84"/>
        <v>332.79999999999927</v>
      </c>
      <c r="J1615">
        <v>30</v>
      </c>
      <c r="K1615" s="51"/>
    </row>
    <row r="1616" spans="1:11" x14ac:dyDescent="0.45">
      <c r="A1616" s="2">
        <v>45408</v>
      </c>
      <c r="B1616" t="s">
        <v>54</v>
      </c>
      <c r="C1616" t="s">
        <v>15</v>
      </c>
      <c r="D1616">
        <v>2</v>
      </c>
      <c r="E1616" s="17">
        <f>VLOOKUP(C1616,'SKU Price List'!$A$2:$E$27,5,FALSE)</f>
        <v>811.44</v>
      </c>
      <c r="F1616" s="17">
        <f t="shared" si="82"/>
        <v>1622.88</v>
      </c>
      <c r="G1616">
        <f>VLOOKUP(C1616,'SKU Price List'!$H$2:$L$27,3,0)</f>
        <v>798</v>
      </c>
      <c r="H1616">
        <f t="shared" si="83"/>
        <v>1596</v>
      </c>
      <c r="I1616" s="17">
        <f t="shared" si="84"/>
        <v>26.880000000000109</v>
      </c>
      <c r="J1616">
        <v>30</v>
      </c>
      <c r="K1616" s="51"/>
    </row>
    <row r="1617" spans="1:11" x14ac:dyDescent="0.45">
      <c r="A1617" s="2">
        <v>45408</v>
      </c>
      <c r="B1617" t="s">
        <v>54</v>
      </c>
      <c r="C1617" t="s">
        <v>18</v>
      </c>
      <c r="D1617">
        <v>10</v>
      </c>
      <c r="E1617" s="17">
        <f>VLOOKUP(C1617,'SKU Price List'!$A$2:$E$27,5,FALSE)</f>
        <v>1478.4</v>
      </c>
      <c r="F1617" s="17">
        <f t="shared" si="82"/>
        <v>14784</v>
      </c>
      <c r="G1617">
        <f>VLOOKUP(C1617,'SKU Price List'!$H$2:$L$27,3,0)</f>
        <v>1449.6</v>
      </c>
      <c r="H1617">
        <f t="shared" si="83"/>
        <v>14496</v>
      </c>
      <c r="I1617" s="17">
        <f t="shared" si="84"/>
        <v>288</v>
      </c>
      <c r="J1617">
        <v>30</v>
      </c>
      <c r="K1617" s="51"/>
    </row>
    <row r="1618" spans="1:11" x14ac:dyDescent="0.45">
      <c r="A1618" s="2">
        <v>45408</v>
      </c>
      <c r="B1618" t="s">
        <v>54</v>
      </c>
      <c r="C1618" t="s">
        <v>27</v>
      </c>
      <c r="D1618">
        <v>54</v>
      </c>
      <c r="E1618" s="17">
        <f>VLOOKUP(C1618,'SKU Price List'!$A$2:$E$27,5,FALSE)</f>
        <v>819.83999999999992</v>
      </c>
      <c r="F1618" s="17">
        <f t="shared" si="82"/>
        <v>44271.359999999993</v>
      </c>
      <c r="G1618">
        <f>VLOOKUP(C1618,'SKU Price List'!$H$2:$L$27,3,0)</f>
        <v>803.2</v>
      </c>
      <c r="H1618">
        <f t="shared" si="83"/>
        <v>43372.800000000003</v>
      </c>
      <c r="I1618" s="17">
        <f t="shared" si="84"/>
        <v>898.5599999999904</v>
      </c>
      <c r="J1618">
        <v>30</v>
      </c>
      <c r="K1618" s="51"/>
    </row>
    <row r="1619" spans="1:11" x14ac:dyDescent="0.45">
      <c r="A1619" s="2">
        <v>45408</v>
      </c>
      <c r="B1619" t="s">
        <v>54</v>
      </c>
      <c r="C1619" t="s">
        <v>22</v>
      </c>
      <c r="D1619">
        <v>5</v>
      </c>
      <c r="E1619" s="17">
        <f>VLOOKUP(C1619,'SKU Price List'!$A$2:$E$27,5,FALSE)</f>
        <v>1293.6000000000001</v>
      </c>
      <c r="F1619" s="17">
        <f t="shared" si="82"/>
        <v>6468.0000000000009</v>
      </c>
      <c r="G1619">
        <f>VLOOKUP(C1619,'SKU Price List'!$H$2:$L$27,3,0)</f>
        <v>1268.3999999999999</v>
      </c>
      <c r="H1619">
        <f t="shared" si="83"/>
        <v>6341.9999999999991</v>
      </c>
      <c r="I1619" s="17">
        <f t="shared" si="84"/>
        <v>126.00000000000182</v>
      </c>
      <c r="J1619">
        <v>30</v>
      </c>
      <c r="K1619" s="51"/>
    </row>
    <row r="1620" spans="1:11" x14ac:dyDescent="0.45">
      <c r="A1620" s="2">
        <v>45408</v>
      </c>
      <c r="B1620" t="s">
        <v>47</v>
      </c>
      <c r="C1620" t="s">
        <v>18</v>
      </c>
      <c r="D1620">
        <v>2</v>
      </c>
      <c r="E1620" s="17">
        <f>VLOOKUP(C1620,'SKU Price List'!$A$2:$E$27,5,FALSE)</f>
        <v>1478.4</v>
      </c>
      <c r="F1620" s="17">
        <f t="shared" si="82"/>
        <v>2956.8</v>
      </c>
      <c r="G1620">
        <f>VLOOKUP(C1620,'SKU Price List'!$H$2:$L$27,3,0)</f>
        <v>1449.6</v>
      </c>
      <c r="H1620">
        <f t="shared" si="83"/>
        <v>2899.2</v>
      </c>
      <c r="I1620" s="17">
        <f t="shared" si="84"/>
        <v>57.600000000000364</v>
      </c>
      <c r="J1620">
        <v>30</v>
      </c>
      <c r="K1620" s="51"/>
    </row>
    <row r="1621" spans="1:11" x14ac:dyDescent="0.45">
      <c r="A1621" s="2">
        <v>45408</v>
      </c>
      <c r="B1621" t="s">
        <v>47</v>
      </c>
      <c r="C1621" t="s">
        <v>20</v>
      </c>
      <c r="D1621">
        <v>4</v>
      </c>
      <c r="E1621" s="17">
        <f>VLOOKUP(C1621,'SKU Price List'!$A$2:$E$27,5,FALSE)</f>
        <v>1108.8000000000002</v>
      </c>
      <c r="F1621" s="17">
        <f t="shared" si="82"/>
        <v>4435.2000000000007</v>
      </c>
      <c r="G1621">
        <f>VLOOKUP(C1621,'SKU Price List'!$H$2:$L$27,3,0)</f>
        <v>1087.1999999999998</v>
      </c>
      <c r="H1621">
        <f t="shared" si="83"/>
        <v>4348.7999999999993</v>
      </c>
      <c r="I1621" s="17">
        <f t="shared" si="84"/>
        <v>86.400000000001455</v>
      </c>
      <c r="J1621">
        <v>30</v>
      </c>
      <c r="K1621" s="51"/>
    </row>
    <row r="1622" spans="1:11" x14ac:dyDescent="0.45">
      <c r="A1622" s="2">
        <v>45408</v>
      </c>
      <c r="B1622" t="s">
        <v>47</v>
      </c>
      <c r="C1622" t="s">
        <v>13</v>
      </c>
      <c r="D1622">
        <v>10</v>
      </c>
      <c r="E1622" s="17">
        <f>VLOOKUP(C1622,'SKU Price List'!$A$2:$E$27,5,FALSE)</f>
        <v>695.52</v>
      </c>
      <c r="F1622" s="17">
        <f t="shared" si="82"/>
        <v>6955.2</v>
      </c>
      <c r="G1622">
        <f>VLOOKUP(C1622,'SKU Price List'!$H$2:$L$27,3,0)</f>
        <v>684</v>
      </c>
      <c r="H1622">
        <f t="shared" si="83"/>
        <v>6840</v>
      </c>
      <c r="I1622" s="17">
        <f t="shared" si="84"/>
        <v>115.19999999999982</v>
      </c>
      <c r="J1622">
        <v>30</v>
      </c>
      <c r="K1622" s="51"/>
    </row>
    <row r="1623" spans="1:11" x14ac:dyDescent="0.45">
      <c r="A1623" s="2">
        <v>45408</v>
      </c>
      <c r="B1623" t="s">
        <v>47</v>
      </c>
      <c r="C1623" t="s">
        <v>17</v>
      </c>
      <c r="D1623">
        <v>2</v>
      </c>
      <c r="E1623" s="17">
        <f>VLOOKUP(C1623,'SKU Price List'!$A$2:$E$27,5,FALSE)</f>
        <v>1236.48</v>
      </c>
      <c r="F1623" s="17">
        <f t="shared" ref="F1623:F1670" si="85">E1623*D1623</f>
        <v>2472.96</v>
      </c>
      <c r="G1623">
        <f>VLOOKUP(C1623,'SKU Price List'!$H$2:$L$27,3,0)</f>
        <v>1216</v>
      </c>
      <c r="H1623">
        <f t="shared" si="83"/>
        <v>2432</v>
      </c>
      <c r="I1623" s="17">
        <f t="shared" si="84"/>
        <v>40.960000000000036</v>
      </c>
      <c r="J1623">
        <v>30</v>
      </c>
      <c r="K1623" s="51"/>
    </row>
    <row r="1624" spans="1:11" x14ac:dyDescent="0.45">
      <c r="A1624" s="2">
        <v>45408</v>
      </c>
      <c r="B1624" t="s">
        <v>47</v>
      </c>
      <c r="C1624" t="s">
        <v>15</v>
      </c>
      <c r="D1624">
        <v>4</v>
      </c>
      <c r="E1624" s="17">
        <f>VLOOKUP(C1624,'SKU Price List'!$A$2:$E$27,5,FALSE)</f>
        <v>811.44</v>
      </c>
      <c r="F1624" s="17">
        <f t="shared" si="85"/>
        <v>3245.76</v>
      </c>
      <c r="G1624">
        <f>VLOOKUP(C1624,'SKU Price List'!$H$2:$L$27,3,0)</f>
        <v>798</v>
      </c>
      <c r="H1624">
        <f t="shared" si="83"/>
        <v>3192</v>
      </c>
      <c r="I1624" s="17">
        <f t="shared" si="84"/>
        <v>53.760000000000218</v>
      </c>
      <c r="J1624">
        <v>30</v>
      </c>
      <c r="K1624" s="51"/>
    </row>
    <row r="1625" spans="1:11" x14ac:dyDescent="0.45">
      <c r="A1625" s="2">
        <v>45408</v>
      </c>
      <c r="B1625" t="s">
        <v>47</v>
      </c>
      <c r="C1625" t="s">
        <v>12</v>
      </c>
      <c r="D1625">
        <v>5</v>
      </c>
      <c r="E1625" s="17">
        <f>VLOOKUP(C1625,'SKU Price List'!$A$2:$E$27,5,FALSE)</f>
        <v>1008</v>
      </c>
      <c r="F1625" s="17">
        <f t="shared" si="85"/>
        <v>5040</v>
      </c>
      <c r="G1625">
        <f>VLOOKUP(C1625,'SKU Price List'!$H$2:$L$27,3,0)</f>
        <v>988.8</v>
      </c>
      <c r="H1625">
        <f t="shared" si="83"/>
        <v>4944</v>
      </c>
      <c r="I1625" s="17">
        <f t="shared" si="84"/>
        <v>96</v>
      </c>
      <c r="J1625">
        <v>30</v>
      </c>
      <c r="K1625" s="51"/>
    </row>
    <row r="1626" spans="1:11" x14ac:dyDescent="0.45">
      <c r="A1626" s="2">
        <v>45408</v>
      </c>
      <c r="B1626" t="s">
        <v>47</v>
      </c>
      <c r="C1626" t="s">
        <v>9</v>
      </c>
      <c r="D1626">
        <v>15</v>
      </c>
      <c r="E1626" s="17">
        <f>VLOOKUP(C1626,'SKU Price List'!$A$2:$E$27,5,FALSE)</f>
        <v>756</v>
      </c>
      <c r="F1626" s="17">
        <f t="shared" si="85"/>
        <v>11340</v>
      </c>
      <c r="G1626">
        <f>VLOOKUP(C1626,'SKU Price List'!$H$2:$L$27,3,0)</f>
        <v>741.59999999999991</v>
      </c>
      <c r="H1626">
        <f t="shared" si="83"/>
        <v>11123.999999999998</v>
      </c>
      <c r="I1626" s="17">
        <f t="shared" si="84"/>
        <v>216.00000000000182</v>
      </c>
      <c r="J1626">
        <v>30</v>
      </c>
      <c r="K1626" s="51"/>
    </row>
    <row r="1627" spans="1:11" x14ac:dyDescent="0.45">
      <c r="A1627" s="2">
        <v>45408</v>
      </c>
      <c r="B1627" t="s">
        <v>47</v>
      </c>
      <c r="C1627" t="s">
        <v>3</v>
      </c>
      <c r="D1627">
        <v>10</v>
      </c>
      <c r="E1627" s="17">
        <f>VLOOKUP(C1627,'SKU Price List'!$A$2:$E$27,5,FALSE)</f>
        <v>311.84999999999997</v>
      </c>
      <c r="F1627" s="17">
        <f t="shared" si="85"/>
        <v>3118.4999999999995</v>
      </c>
      <c r="G1627">
        <f>VLOOKUP(C1627,'SKU Price List'!$H$2:$L$27,3,0)</f>
        <v>306</v>
      </c>
      <c r="H1627">
        <f t="shared" si="83"/>
        <v>3060</v>
      </c>
      <c r="I1627" s="17">
        <f t="shared" si="84"/>
        <v>58.499999999999545</v>
      </c>
      <c r="J1627">
        <v>30</v>
      </c>
      <c r="K1627" s="51"/>
    </row>
    <row r="1628" spans="1:11" x14ac:dyDescent="0.45">
      <c r="A1628" s="2">
        <v>45408</v>
      </c>
      <c r="B1628" t="s">
        <v>47</v>
      </c>
      <c r="C1628" t="s">
        <v>4</v>
      </c>
      <c r="D1628">
        <v>8</v>
      </c>
      <c r="E1628" s="17">
        <f>VLOOKUP(C1628,'SKU Price List'!$A$2:$E$27,5,FALSE)</f>
        <v>415.79999999999995</v>
      </c>
      <c r="F1628" s="17">
        <f t="shared" si="85"/>
        <v>3326.3999999999996</v>
      </c>
      <c r="G1628">
        <f>VLOOKUP(C1628,'SKU Price List'!$H$2:$L$27,3,0)</f>
        <v>408</v>
      </c>
      <c r="H1628">
        <f t="shared" si="83"/>
        <v>3264</v>
      </c>
      <c r="I1628" s="17">
        <f t="shared" si="84"/>
        <v>62.399999999999636</v>
      </c>
      <c r="J1628">
        <v>30</v>
      </c>
      <c r="K1628" s="51"/>
    </row>
    <row r="1629" spans="1:11" x14ac:dyDescent="0.45">
      <c r="A1629" s="2">
        <v>45408</v>
      </c>
      <c r="B1629" t="s">
        <v>47</v>
      </c>
      <c r="C1629" t="s">
        <v>7</v>
      </c>
      <c r="D1629">
        <v>2</v>
      </c>
      <c r="E1629" s="17">
        <f>VLOOKUP(C1629,'SKU Price List'!$A$2:$E$27,5,FALSE)</f>
        <v>554.4</v>
      </c>
      <c r="F1629" s="17">
        <f t="shared" si="85"/>
        <v>1108.8</v>
      </c>
      <c r="G1629">
        <f>VLOOKUP(C1629,'SKU Price List'!$H$2:$L$27,3,0)</f>
        <v>544</v>
      </c>
      <c r="H1629">
        <f t="shared" si="83"/>
        <v>1088</v>
      </c>
      <c r="I1629" s="17">
        <f t="shared" si="84"/>
        <v>20.799999999999955</v>
      </c>
      <c r="J1629">
        <v>30</v>
      </c>
      <c r="K1629" s="51"/>
    </row>
    <row r="1630" spans="1:11" x14ac:dyDescent="0.45">
      <c r="A1630" s="2">
        <v>45409</v>
      </c>
      <c r="B1630" t="s">
        <v>44</v>
      </c>
      <c r="C1630" t="s">
        <v>18</v>
      </c>
      <c r="D1630">
        <v>10</v>
      </c>
      <c r="E1630" s="17">
        <f>VLOOKUP(C1630,'SKU Price List'!$A$2:$E$27,5,FALSE)</f>
        <v>1478.4</v>
      </c>
      <c r="F1630" s="17">
        <f t="shared" si="85"/>
        <v>14784</v>
      </c>
      <c r="G1630">
        <f>VLOOKUP(C1630,'SKU Price List'!$H$2:$L$27,3,0)</f>
        <v>1449.6</v>
      </c>
      <c r="H1630">
        <f t="shared" si="83"/>
        <v>14496</v>
      </c>
      <c r="I1630" s="17">
        <f t="shared" si="84"/>
        <v>288</v>
      </c>
      <c r="J1630">
        <v>30</v>
      </c>
      <c r="K1630" s="51"/>
    </row>
    <row r="1631" spans="1:11" x14ac:dyDescent="0.45">
      <c r="A1631" s="2">
        <v>45409</v>
      </c>
      <c r="B1631" t="s">
        <v>44</v>
      </c>
      <c r="C1631" t="s">
        <v>22</v>
      </c>
      <c r="D1631">
        <v>10</v>
      </c>
      <c r="E1631" s="17">
        <f>VLOOKUP(C1631,'SKU Price List'!$A$2:$E$27,5,FALSE)</f>
        <v>1293.6000000000001</v>
      </c>
      <c r="F1631" s="17">
        <f t="shared" si="85"/>
        <v>12936.000000000002</v>
      </c>
      <c r="G1631">
        <f>VLOOKUP(C1631,'SKU Price List'!$H$2:$L$27,3,0)</f>
        <v>1268.3999999999999</v>
      </c>
      <c r="H1631">
        <f t="shared" si="83"/>
        <v>12683.999999999998</v>
      </c>
      <c r="I1631" s="17">
        <f t="shared" si="84"/>
        <v>252.00000000000364</v>
      </c>
      <c r="J1631">
        <v>30</v>
      </c>
      <c r="K1631" s="51"/>
    </row>
    <row r="1632" spans="1:11" x14ac:dyDescent="0.45">
      <c r="A1632" s="2">
        <v>45409</v>
      </c>
      <c r="B1632" t="s">
        <v>44</v>
      </c>
      <c r="C1632" t="s">
        <v>21</v>
      </c>
      <c r="D1632">
        <v>5</v>
      </c>
      <c r="E1632" s="17">
        <f>VLOOKUP(C1632,'SKU Price List'!$A$2:$E$27,5,FALSE)</f>
        <v>970.2</v>
      </c>
      <c r="F1632" s="17">
        <f t="shared" si="85"/>
        <v>4851</v>
      </c>
      <c r="G1632">
        <f>VLOOKUP(C1632,'SKU Price List'!$H$2:$L$27,3,0)</f>
        <v>951.3</v>
      </c>
      <c r="H1632">
        <f t="shared" si="83"/>
        <v>4756.5</v>
      </c>
      <c r="I1632" s="17">
        <f t="shared" si="84"/>
        <v>94.5</v>
      </c>
      <c r="J1632">
        <v>30</v>
      </c>
      <c r="K1632" s="51"/>
    </row>
    <row r="1633" spans="1:11" x14ac:dyDescent="0.45">
      <c r="A1633" s="2">
        <v>45409</v>
      </c>
      <c r="B1633" t="s">
        <v>44</v>
      </c>
      <c r="C1633" t="s">
        <v>20</v>
      </c>
      <c r="D1633">
        <v>15</v>
      </c>
      <c r="E1633" s="17">
        <f>VLOOKUP(C1633,'SKU Price List'!$A$2:$E$27,5,FALSE)</f>
        <v>1108.8000000000002</v>
      </c>
      <c r="F1633" s="17">
        <f t="shared" si="85"/>
        <v>16632.000000000004</v>
      </c>
      <c r="G1633">
        <f>VLOOKUP(C1633,'SKU Price List'!$H$2:$L$27,3,0)</f>
        <v>1087.1999999999998</v>
      </c>
      <c r="H1633">
        <f t="shared" si="83"/>
        <v>16307.999999999996</v>
      </c>
      <c r="I1633" s="17">
        <f t="shared" si="84"/>
        <v>324.00000000000728</v>
      </c>
      <c r="J1633">
        <v>30</v>
      </c>
      <c r="K1633" s="51"/>
    </row>
    <row r="1634" spans="1:11" x14ac:dyDescent="0.45">
      <c r="A1634" s="2">
        <v>45409</v>
      </c>
      <c r="B1634" t="s">
        <v>44</v>
      </c>
      <c r="C1634" t="s">
        <v>10</v>
      </c>
      <c r="D1634">
        <v>10</v>
      </c>
      <c r="E1634" s="17">
        <f>VLOOKUP(C1634,'SKU Price List'!$A$2:$E$27,5,FALSE)</f>
        <v>661.5</v>
      </c>
      <c r="F1634" s="17">
        <f t="shared" si="85"/>
        <v>6615</v>
      </c>
      <c r="G1634">
        <f>VLOOKUP(C1634,'SKU Price List'!$H$2:$L$27,3,0)</f>
        <v>648.9</v>
      </c>
      <c r="H1634">
        <f t="shared" si="83"/>
        <v>6489</v>
      </c>
      <c r="I1634" s="17">
        <f t="shared" si="84"/>
        <v>126</v>
      </c>
      <c r="J1634">
        <v>30</v>
      </c>
      <c r="K1634" s="51"/>
    </row>
    <row r="1635" spans="1:11" x14ac:dyDescent="0.45">
      <c r="A1635" s="2">
        <v>45409</v>
      </c>
      <c r="B1635" t="s">
        <v>44</v>
      </c>
      <c r="C1635" t="s">
        <v>8</v>
      </c>
      <c r="D1635">
        <v>25</v>
      </c>
      <c r="E1635" s="17">
        <f>VLOOKUP(C1635,'SKU Price List'!$A$2:$E$27,5,FALSE)</f>
        <v>567</v>
      </c>
      <c r="F1635" s="17">
        <f t="shared" si="85"/>
        <v>14175</v>
      </c>
      <c r="G1635">
        <f>VLOOKUP(C1635,'SKU Price List'!$H$2:$L$27,3,0)</f>
        <v>556.19999999999993</v>
      </c>
      <c r="H1635">
        <f t="shared" si="83"/>
        <v>13904.999999999998</v>
      </c>
      <c r="I1635" s="17">
        <f t="shared" si="84"/>
        <v>270.00000000000182</v>
      </c>
      <c r="J1635">
        <v>30</v>
      </c>
      <c r="K1635" s="51"/>
    </row>
    <row r="1636" spans="1:11" x14ac:dyDescent="0.45">
      <c r="A1636" s="2">
        <v>45409</v>
      </c>
      <c r="B1636" t="s">
        <v>44</v>
      </c>
      <c r="C1636" t="s">
        <v>27</v>
      </c>
      <c r="D1636">
        <v>20</v>
      </c>
      <c r="E1636" s="17">
        <f>VLOOKUP(C1636,'SKU Price List'!$A$2:$E$27,5,FALSE)</f>
        <v>819.83999999999992</v>
      </c>
      <c r="F1636" s="17">
        <f t="shared" si="85"/>
        <v>16396.8</v>
      </c>
      <c r="G1636">
        <f>VLOOKUP(C1636,'SKU Price List'!$H$2:$L$27,3,0)</f>
        <v>803.2</v>
      </c>
      <c r="H1636">
        <f t="shared" si="83"/>
        <v>16064</v>
      </c>
      <c r="I1636" s="17">
        <f t="shared" si="84"/>
        <v>332.79999999999927</v>
      </c>
      <c r="J1636">
        <v>30</v>
      </c>
      <c r="K1636" s="51"/>
    </row>
    <row r="1637" spans="1:11" x14ac:dyDescent="0.45">
      <c r="A1637" s="2">
        <v>45409</v>
      </c>
      <c r="B1637" t="s">
        <v>44</v>
      </c>
      <c r="C1637" t="s">
        <v>24</v>
      </c>
      <c r="D1637">
        <v>40</v>
      </c>
      <c r="E1637" s="17">
        <f>VLOOKUP(C1637,'SKU Price List'!$A$2:$E$27,5,FALSE)</f>
        <v>614.87999999999988</v>
      </c>
      <c r="F1637" s="17">
        <f t="shared" si="85"/>
        <v>24595.199999999997</v>
      </c>
      <c r="G1637">
        <f>VLOOKUP(C1637,'SKU Price List'!$H$2:$L$27,3,0)</f>
        <v>602.40000000000009</v>
      </c>
      <c r="H1637">
        <f t="shared" si="83"/>
        <v>24096.000000000004</v>
      </c>
      <c r="I1637" s="17">
        <f t="shared" si="84"/>
        <v>499.19999999999345</v>
      </c>
      <c r="J1637">
        <v>30</v>
      </c>
      <c r="K1637" s="51"/>
    </row>
    <row r="1638" spans="1:11" x14ac:dyDescent="0.45">
      <c r="A1638" s="2">
        <v>45409</v>
      </c>
      <c r="B1638" t="s">
        <v>44</v>
      </c>
      <c r="C1638" t="s">
        <v>7</v>
      </c>
      <c r="D1638">
        <v>10</v>
      </c>
      <c r="E1638" s="17">
        <f>VLOOKUP(C1638,'SKU Price List'!$A$2:$E$27,5,FALSE)</f>
        <v>554.4</v>
      </c>
      <c r="F1638" s="17">
        <f t="shared" si="85"/>
        <v>5544</v>
      </c>
      <c r="G1638">
        <f>VLOOKUP(C1638,'SKU Price List'!$H$2:$L$27,3,0)</f>
        <v>544</v>
      </c>
      <c r="H1638">
        <f t="shared" si="83"/>
        <v>5440</v>
      </c>
      <c r="I1638" s="17">
        <f t="shared" si="84"/>
        <v>104</v>
      </c>
      <c r="J1638">
        <v>30</v>
      </c>
      <c r="K1638" s="51"/>
    </row>
    <row r="1639" spans="1:11" x14ac:dyDescent="0.45">
      <c r="A1639" s="2">
        <v>45409</v>
      </c>
      <c r="B1639" t="s">
        <v>83</v>
      </c>
      <c r="C1639" t="s">
        <v>25</v>
      </c>
      <c r="D1639">
        <v>3</v>
      </c>
      <c r="E1639" s="17">
        <f>VLOOKUP(C1639,'SKU Price List'!$A$2:$E$27,5,FALSE)</f>
        <v>538.02</v>
      </c>
      <c r="F1639" s="17">
        <f t="shared" si="85"/>
        <v>1614.06</v>
      </c>
      <c r="G1639">
        <f>VLOOKUP(C1639,'SKU Price List'!$H$2:$L$27,3,0)</f>
        <v>527.1</v>
      </c>
      <c r="H1639">
        <f t="shared" si="83"/>
        <v>1581.3000000000002</v>
      </c>
      <c r="I1639" s="17">
        <f t="shared" si="84"/>
        <v>32.759999999999764</v>
      </c>
      <c r="J1639">
        <v>30</v>
      </c>
      <c r="K1639" s="51"/>
    </row>
    <row r="1640" spans="1:11" x14ac:dyDescent="0.45">
      <c r="A1640" s="2">
        <v>45409</v>
      </c>
      <c r="B1640" t="s">
        <v>83</v>
      </c>
      <c r="C1640" t="s">
        <v>26</v>
      </c>
      <c r="D1640">
        <v>4</v>
      </c>
      <c r="E1640" s="17">
        <f>VLOOKUP(C1640,'SKU Price List'!$A$2:$E$27,5,FALSE)</f>
        <v>717.3599999999999</v>
      </c>
      <c r="F1640" s="17">
        <f t="shared" si="85"/>
        <v>2869.4399999999996</v>
      </c>
      <c r="G1640">
        <f>VLOOKUP(C1640,'SKU Price List'!$H$2:$L$27,3,0)</f>
        <v>702.80000000000007</v>
      </c>
      <c r="H1640">
        <f t="shared" si="83"/>
        <v>2811.2000000000003</v>
      </c>
      <c r="I1640" s="17">
        <f t="shared" si="84"/>
        <v>58.239999999999327</v>
      </c>
      <c r="J1640">
        <v>30</v>
      </c>
      <c r="K1640" s="51"/>
    </row>
    <row r="1641" spans="1:11" x14ac:dyDescent="0.45">
      <c r="A1641" s="2">
        <v>45410</v>
      </c>
      <c r="B1641" t="s">
        <v>57</v>
      </c>
      <c r="C1641" t="s">
        <v>7</v>
      </c>
      <c r="D1641">
        <v>40</v>
      </c>
      <c r="E1641" s="17">
        <f>VLOOKUP(C1641,'SKU Price List'!$A$2:$E$27,5,FALSE)</f>
        <v>554.4</v>
      </c>
      <c r="F1641" s="17">
        <f t="shared" si="85"/>
        <v>22176</v>
      </c>
      <c r="G1641">
        <f>VLOOKUP(C1641,'SKU Price List'!$H$2:$L$27,3,0)</f>
        <v>544</v>
      </c>
      <c r="H1641">
        <f t="shared" si="83"/>
        <v>21760</v>
      </c>
      <c r="I1641" s="17">
        <f t="shared" si="84"/>
        <v>416</v>
      </c>
      <c r="J1641">
        <v>30</v>
      </c>
      <c r="K1641" s="51"/>
    </row>
    <row r="1642" spans="1:11" x14ac:dyDescent="0.45">
      <c r="A1642" s="2">
        <v>45410</v>
      </c>
      <c r="B1642" t="s">
        <v>57</v>
      </c>
      <c r="C1642" t="s">
        <v>4</v>
      </c>
      <c r="D1642">
        <v>8</v>
      </c>
      <c r="E1642" s="17">
        <f>VLOOKUP(C1642,'SKU Price List'!$A$2:$E$27,5,FALSE)</f>
        <v>415.79999999999995</v>
      </c>
      <c r="F1642" s="17">
        <f t="shared" si="85"/>
        <v>3326.3999999999996</v>
      </c>
      <c r="G1642">
        <f>VLOOKUP(C1642,'SKU Price List'!$H$2:$L$27,3,0)</f>
        <v>408</v>
      </c>
      <c r="H1642">
        <f t="shared" si="83"/>
        <v>3264</v>
      </c>
      <c r="I1642" s="17">
        <f t="shared" si="84"/>
        <v>62.399999999999636</v>
      </c>
      <c r="J1642">
        <v>30</v>
      </c>
      <c r="K1642" s="51"/>
    </row>
    <row r="1643" spans="1:11" x14ac:dyDescent="0.45">
      <c r="A1643" s="2">
        <v>45410</v>
      </c>
      <c r="B1643" t="s">
        <v>57</v>
      </c>
      <c r="C1643" t="s">
        <v>3</v>
      </c>
      <c r="D1643">
        <v>15</v>
      </c>
      <c r="E1643" s="17">
        <f>VLOOKUP(C1643,'SKU Price List'!$A$2:$E$27,5,FALSE)</f>
        <v>311.84999999999997</v>
      </c>
      <c r="F1643" s="17">
        <f t="shared" si="85"/>
        <v>4677.7499999999991</v>
      </c>
      <c r="G1643">
        <f>VLOOKUP(C1643,'SKU Price List'!$H$2:$L$27,3,0)</f>
        <v>306</v>
      </c>
      <c r="H1643">
        <f t="shared" si="83"/>
        <v>4590</v>
      </c>
      <c r="I1643" s="17">
        <f t="shared" si="84"/>
        <v>87.749999999999091</v>
      </c>
      <c r="J1643">
        <v>30</v>
      </c>
      <c r="K1643" s="51"/>
    </row>
    <row r="1644" spans="1:11" x14ac:dyDescent="0.45">
      <c r="A1644" s="2">
        <v>45410</v>
      </c>
      <c r="B1644" t="s">
        <v>57</v>
      </c>
      <c r="C1644" t="s">
        <v>5</v>
      </c>
      <c r="D1644">
        <v>5</v>
      </c>
      <c r="E1644" s="17">
        <f>VLOOKUP(C1644,'SKU Price List'!$A$2:$E$27,5,FALSE)</f>
        <v>363.82499999999999</v>
      </c>
      <c r="F1644" s="17">
        <f t="shared" si="85"/>
        <v>1819.125</v>
      </c>
      <c r="G1644">
        <f>VLOOKUP(C1644,'SKU Price List'!$H$2:$L$27,3,0)</f>
        <v>357</v>
      </c>
      <c r="H1644">
        <f t="shared" si="83"/>
        <v>1785</v>
      </c>
      <c r="I1644" s="17">
        <f t="shared" si="84"/>
        <v>34.125</v>
      </c>
      <c r="J1644">
        <v>30</v>
      </c>
      <c r="K1644" s="51"/>
    </row>
    <row r="1645" spans="1:11" x14ac:dyDescent="0.45">
      <c r="A1645" s="2">
        <v>45410</v>
      </c>
      <c r="B1645" t="s">
        <v>57</v>
      </c>
      <c r="C1645" t="s">
        <v>27</v>
      </c>
      <c r="D1645">
        <v>20</v>
      </c>
      <c r="E1645" s="17">
        <f>VLOOKUP(C1645,'SKU Price List'!$A$2:$E$27,5,FALSE)</f>
        <v>819.83999999999992</v>
      </c>
      <c r="F1645" s="17">
        <f t="shared" si="85"/>
        <v>16396.8</v>
      </c>
      <c r="G1645">
        <f>VLOOKUP(C1645,'SKU Price List'!$H$2:$L$27,3,0)</f>
        <v>803.2</v>
      </c>
      <c r="H1645">
        <f t="shared" si="83"/>
        <v>16064</v>
      </c>
      <c r="I1645" s="17">
        <f t="shared" si="84"/>
        <v>332.79999999999927</v>
      </c>
      <c r="J1645">
        <v>30</v>
      </c>
      <c r="K1645" s="51"/>
    </row>
    <row r="1646" spans="1:11" x14ac:dyDescent="0.45">
      <c r="A1646" s="2">
        <v>45410</v>
      </c>
      <c r="B1646" t="s">
        <v>57</v>
      </c>
      <c r="C1646" t="s">
        <v>23</v>
      </c>
      <c r="D1646">
        <v>30</v>
      </c>
      <c r="E1646" s="17">
        <f>VLOOKUP(C1646,'SKU Price List'!$A$2:$E$27,5,FALSE)</f>
        <v>461.15999999999997</v>
      </c>
      <c r="F1646" s="17">
        <f t="shared" si="85"/>
        <v>13834.8</v>
      </c>
      <c r="G1646">
        <f>VLOOKUP(C1646,'SKU Price List'!$H$2:$L$27,3,0)</f>
        <v>451.8</v>
      </c>
      <c r="H1646">
        <f t="shared" si="83"/>
        <v>13554</v>
      </c>
      <c r="I1646" s="17">
        <f t="shared" si="84"/>
        <v>280.79999999999927</v>
      </c>
      <c r="J1646">
        <v>30</v>
      </c>
      <c r="K1646" s="51"/>
    </row>
    <row r="1647" spans="1:11" x14ac:dyDescent="0.45">
      <c r="A1647" s="2">
        <v>45410</v>
      </c>
      <c r="B1647" t="s">
        <v>57</v>
      </c>
      <c r="C1647" t="s">
        <v>8</v>
      </c>
      <c r="D1647">
        <v>20</v>
      </c>
      <c r="E1647" s="17">
        <f>VLOOKUP(C1647,'SKU Price List'!$A$2:$E$27,5,FALSE)</f>
        <v>567</v>
      </c>
      <c r="F1647" s="17">
        <f t="shared" si="85"/>
        <v>11340</v>
      </c>
      <c r="G1647">
        <f>VLOOKUP(C1647,'SKU Price List'!$H$2:$L$27,3,0)</f>
        <v>556.19999999999993</v>
      </c>
      <c r="H1647">
        <f t="shared" si="83"/>
        <v>11123.999999999998</v>
      </c>
      <c r="I1647" s="17">
        <f t="shared" si="84"/>
        <v>216.00000000000182</v>
      </c>
      <c r="J1647">
        <v>30</v>
      </c>
      <c r="K1647" s="51"/>
    </row>
    <row r="1648" spans="1:11" x14ac:dyDescent="0.45">
      <c r="A1648" s="2">
        <v>45410</v>
      </c>
      <c r="B1648" t="s">
        <v>33</v>
      </c>
      <c r="C1648" t="s">
        <v>14</v>
      </c>
      <c r="D1648">
        <v>3</v>
      </c>
      <c r="E1648" s="17">
        <f>VLOOKUP(C1648,'SKU Price List'!$A$2:$E$27,5,FALSE)</f>
        <v>927.36</v>
      </c>
      <c r="F1648" s="17">
        <f t="shared" si="85"/>
        <v>2782.08</v>
      </c>
      <c r="G1648">
        <f>VLOOKUP(C1648,'SKU Price List'!$H$2:$L$27,3,0)</f>
        <v>912</v>
      </c>
      <c r="H1648">
        <f t="shared" si="83"/>
        <v>2736</v>
      </c>
      <c r="I1648" s="17">
        <f t="shared" si="84"/>
        <v>46.079999999999927</v>
      </c>
      <c r="J1648">
        <v>30</v>
      </c>
      <c r="K1648" s="51"/>
    </row>
    <row r="1649" spans="1:11" x14ac:dyDescent="0.45">
      <c r="A1649" s="2">
        <v>45410</v>
      </c>
      <c r="B1649" t="s">
        <v>33</v>
      </c>
      <c r="C1649" t="s">
        <v>12</v>
      </c>
      <c r="D1649">
        <v>2</v>
      </c>
      <c r="E1649" s="17">
        <f>VLOOKUP(C1649,'SKU Price List'!$A$2:$E$27,5,FALSE)</f>
        <v>1008</v>
      </c>
      <c r="F1649" s="17">
        <f t="shared" si="85"/>
        <v>2016</v>
      </c>
      <c r="G1649">
        <f>VLOOKUP(C1649,'SKU Price List'!$H$2:$L$27,3,0)</f>
        <v>988.8</v>
      </c>
      <c r="H1649">
        <f t="shared" si="83"/>
        <v>1977.6</v>
      </c>
      <c r="I1649" s="17">
        <f t="shared" si="84"/>
        <v>38.400000000000091</v>
      </c>
      <c r="J1649">
        <v>30</v>
      </c>
      <c r="K1649" s="51"/>
    </row>
    <row r="1650" spans="1:11" x14ac:dyDescent="0.45">
      <c r="A1650" s="2">
        <v>45410</v>
      </c>
      <c r="B1650" t="s">
        <v>33</v>
      </c>
      <c r="C1650" t="s">
        <v>26</v>
      </c>
      <c r="D1650">
        <v>3</v>
      </c>
      <c r="E1650" s="17">
        <f>VLOOKUP(C1650,'SKU Price List'!$A$2:$E$27,5,FALSE)</f>
        <v>717.3599999999999</v>
      </c>
      <c r="F1650" s="17">
        <f t="shared" si="85"/>
        <v>2152.08</v>
      </c>
      <c r="G1650">
        <f>VLOOKUP(C1650,'SKU Price List'!$H$2:$L$27,3,0)</f>
        <v>702.80000000000007</v>
      </c>
      <c r="H1650">
        <f t="shared" si="83"/>
        <v>2108.4</v>
      </c>
      <c r="I1650" s="17">
        <f t="shared" si="84"/>
        <v>43.679999999999836</v>
      </c>
      <c r="J1650">
        <v>30</v>
      </c>
      <c r="K1650" s="51"/>
    </row>
    <row r="1651" spans="1:11" x14ac:dyDescent="0.45">
      <c r="A1651" s="2">
        <v>45411</v>
      </c>
      <c r="B1651" t="s">
        <v>56</v>
      </c>
      <c r="C1651" t="s">
        <v>4</v>
      </c>
      <c r="D1651">
        <v>10</v>
      </c>
      <c r="E1651" s="17">
        <f>VLOOKUP(C1651,'SKU Price List'!$A$2:$E$27,5,FALSE)</f>
        <v>415.79999999999995</v>
      </c>
      <c r="F1651" s="17">
        <f t="shared" si="85"/>
        <v>4158</v>
      </c>
      <c r="G1651">
        <f>VLOOKUP(C1651,'SKU Price List'!$H$2:$L$27,3,0)</f>
        <v>408</v>
      </c>
      <c r="H1651">
        <f t="shared" si="83"/>
        <v>4080</v>
      </c>
      <c r="I1651" s="17">
        <f t="shared" si="84"/>
        <v>78</v>
      </c>
      <c r="J1651">
        <v>31</v>
      </c>
      <c r="K1651" s="51"/>
    </row>
    <row r="1652" spans="1:11" x14ac:dyDescent="0.45">
      <c r="A1652" s="2">
        <v>45411</v>
      </c>
      <c r="B1652" t="s">
        <v>56</v>
      </c>
      <c r="C1652" t="s">
        <v>23</v>
      </c>
      <c r="D1652">
        <v>6</v>
      </c>
      <c r="E1652" s="17">
        <f>VLOOKUP(C1652,'SKU Price List'!$A$2:$E$27,5,FALSE)</f>
        <v>461.15999999999997</v>
      </c>
      <c r="F1652" s="17">
        <f t="shared" si="85"/>
        <v>2766.96</v>
      </c>
      <c r="G1652">
        <f>VLOOKUP(C1652,'SKU Price List'!$H$2:$L$27,3,0)</f>
        <v>451.8</v>
      </c>
      <c r="H1652">
        <f t="shared" si="83"/>
        <v>2710.8</v>
      </c>
      <c r="I1652" s="17">
        <f t="shared" si="84"/>
        <v>56.159999999999854</v>
      </c>
      <c r="J1652">
        <v>31</v>
      </c>
      <c r="K1652" s="51"/>
    </row>
    <row r="1653" spans="1:11" x14ac:dyDescent="0.45">
      <c r="A1653" s="2">
        <v>45411</v>
      </c>
      <c r="B1653" t="s">
        <v>56</v>
      </c>
      <c r="C1653" t="s">
        <v>12</v>
      </c>
      <c r="D1653">
        <v>5</v>
      </c>
      <c r="E1653" s="17">
        <f>VLOOKUP(C1653,'SKU Price List'!$A$2:$E$27,5,FALSE)</f>
        <v>1008</v>
      </c>
      <c r="F1653" s="17">
        <f t="shared" si="85"/>
        <v>5040</v>
      </c>
      <c r="G1653">
        <f>VLOOKUP(C1653,'SKU Price List'!$H$2:$L$27,3,0)</f>
        <v>988.8</v>
      </c>
      <c r="H1653">
        <f t="shared" si="83"/>
        <v>4944</v>
      </c>
      <c r="I1653" s="17">
        <f t="shared" si="84"/>
        <v>96</v>
      </c>
      <c r="J1653">
        <v>31</v>
      </c>
      <c r="K1653" s="51"/>
    </row>
    <row r="1654" spans="1:11" x14ac:dyDescent="0.45">
      <c r="A1654" s="2">
        <v>45411</v>
      </c>
      <c r="B1654" t="s">
        <v>56</v>
      </c>
      <c r="C1654" t="s">
        <v>13</v>
      </c>
      <c r="D1654">
        <v>6</v>
      </c>
      <c r="E1654" s="17">
        <f>VLOOKUP(C1654,'SKU Price List'!$A$2:$E$27,5,FALSE)</f>
        <v>695.52</v>
      </c>
      <c r="F1654" s="17">
        <f t="shared" si="85"/>
        <v>4173.12</v>
      </c>
      <c r="G1654">
        <f>VLOOKUP(C1654,'SKU Price List'!$H$2:$L$27,3,0)</f>
        <v>684</v>
      </c>
      <c r="H1654">
        <f t="shared" si="83"/>
        <v>4104</v>
      </c>
      <c r="I1654" s="17">
        <f t="shared" si="84"/>
        <v>69.119999999999891</v>
      </c>
      <c r="J1654">
        <v>31</v>
      </c>
      <c r="K1654" s="51"/>
    </row>
    <row r="1655" spans="1:11" x14ac:dyDescent="0.45">
      <c r="A1655" s="2">
        <v>45411</v>
      </c>
      <c r="B1655" t="s">
        <v>56</v>
      </c>
      <c r="C1655" t="s">
        <v>17</v>
      </c>
      <c r="D1655">
        <v>10</v>
      </c>
      <c r="E1655" s="17">
        <f>VLOOKUP(C1655,'SKU Price List'!$A$2:$E$27,5,FALSE)</f>
        <v>1236.48</v>
      </c>
      <c r="F1655" s="17">
        <f t="shared" si="85"/>
        <v>12364.8</v>
      </c>
      <c r="G1655">
        <f>VLOOKUP(C1655,'SKU Price List'!$H$2:$L$27,3,0)</f>
        <v>1216</v>
      </c>
      <c r="H1655">
        <f t="shared" si="83"/>
        <v>12160</v>
      </c>
      <c r="I1655" s="17">
        <f t="shared" si="84"/>
        <v>204.79999999999927</v>
      </c>
      <c r="J1655">
        <v>31</v>
      </c>
      <c r="K1655" s="51"/>
    </row>
    <row r="1656" spans="1:11" x14ac:dyDescent="0.45">
      <c r="A1656" s="2">
        <v>45411</v>
      </c>
      <c r="B1656" t="s">
        <v>37</v>
      </c>
      <c r="C1656" t="s">
        <v>9</v>
      </c>
      <c r="D1656">
        <v>10</v>
      </c>
      <c r="E1656" s="17">
        <f>VLOOKUP(C1656,'SKU Price List'!$A$2:$E$27,5,FALSE)</f>
        <v>756</v>
      </c>
      <c r="F1656" s="17">
        <f t="shared" si="85"/>
        <v>7560</v>
      </c>
      <c r="G1656">
        <f>VLOOKUP(C1656,'SKU Price List'!$H$2:$L$27,3,0)</f>
        <v>741.59999999999991</v>
      </c>
      <c r="H1656">
        <f t="shared" si="83"/>
        <v>7415.9999999999991</v>
      </c>
      <c r="I1656" s="17">
        <f t="shared" si="84"/>
        <v>144.00000000000091</v>
      </c>
      <c r="J1656">
        <v>31</v>
      </c>
      <c r="K1656" s="51"/>
    </row>
    <row r="1657" spans="1:11" x14ac:dyDescent="0.45">
      <c r="A1657" s="2">
        <v>45411</v>
      </c>
      <c r="B1657" t="s">
        <v>37</v>
      </c>
      <c r="C1657" t="s">
        <v>24</v>
      </c>
      <c r="D1657">
        <v>10</v>
      </c>
      <c r="E1657" s="17">
        <f>VLOOKUP(C1657,'SKU Price List'!$A$2:$E$27,5,FALSE)</f>
        <v>614.87999999999988</v>
      </c>
      <c r="F1657" s="17">
        <f t="shared" si="85"/>
        <v>6148.7999999999993</v>
      </c>
      <c r="G1657">
        <f>VLOOKUP(C1657,'SKU Price List'!$H$2:$L$27,3,0)</f>
        <v>602.40000000000009</v>
      </c>
      <c r="H1657">
        <f t="shared" si="83"/>
        <v>6024.0000000000009</v>
      </c>
      <c r="I1657" s="17">
        <f t="shared" si="84"/>
        <v>124.79999999999836</v>
      </c>
      <c r="J1657">
        <v>31</v>
      </c>
      <c r="K1657" s="51"/>
    </row>
    <row r="1658" spans="1:11" x14ac:dyDescent="0.45">
      <c r="A1658" s="2">
        <v>45411</v>
      </c>
      <c r="B1658" t="s">
        <v>43</v>
      </c>
      <c r="C1658" t="s">
        <v>12</v>
      </c>
      <c r="D1658">
        <v>16</v>
      </c>
      <c r="E1658" s="17">
        <f>VLOOKUP(C1658,'SKU Price List'!$A$2:$E$27,5,FALSE)</f>
        <v>1008</v>
      </c>
      <c r="F1658" s="17">
        <f t="shared" si="85"/>
        <v>16128</v>
      </c>
      <c r="G1658">
        <f>VLOOKUP(C1658,'SKU Price List'!$H$2:$L$27,3,0)</f>
        <v>988.8</v>
      </c>
      <c r="H1658">
        <f t="shared" si="83"/>
        <v>15820.8</v>
      </c>
      <c r="I1658" s="17">
        <f t="shared" si="84"/>
        <v>307.20000000000073</v>
      </c>
      <c r="J1658">
        <v>31</v>
      </c>
      <c r="K1658" s="51"/>
    </row>
    <row r="1659" spans="1:11" x14ac:dyDescent="0.45">
      <c r="A1659" s="2">
        <v>45411</v>
      </c>
      <c r="B1659" t="s">
        <v>43</v>
      </c>
      <c r="C1659" t="s">
        <v>11</v>
      </c>
      <c r="D1659">
        <v>4</v>
      </c>
      <c r="E1659" s="17">
        <f>VLOOKUP(C1659,'SKU Price List'!$A$2:$E$27,5,FALSE)</f>
        <v>882</v>
      </c>
      <c r="F1659" s="17">
        <f t="shared" si="85"/>
        <v>3528</v>
      </c>
      <c r="G1659">
        <f>VLOOKUP(C1659,'SKU Price List'!$H$2:$L$27,3,0)</f>
        <v>865.19999999999993</v>
      </c>
      <c r="H1659">
        <f t="shared" si="83"/>
        <v>3460.7999999999997</v>
      </c>
      <c r="I1659" s="17">
        <f t="shared" si="84"/>
        <v>67.200000000000273</v>
      </c>
      <c r="J1659">
        <v>31</v>
      </c>
      <c r="K1659" s="51"/>
    </row>
    <row r="1660" spans="1:11" x14ac:dyDescent="0.45">
      <c r="A1660" s="2">
        <v>45412</v>
      </c>
      <c r="B1660" t="s">
        <v>47</v>
      </c>
      <c r="C1660" t="s">
        <v>17</v>
      </c>
      <c r="D1660">
        <v>5</v>
      </c>
      <c r="E1660" s="17">
        <f>VLOOKUP(C1660,'SKU Price List'!$A$2:$E$27,5,FALSE)</f>
        <v>1236.48</v>
      </c>
      <c r="F1660" s="17">
        <f t="shared" si="85"/>
        <v>6182.4</v>
      </c>
      <c r="G1660">
        <f>VLOOKUP(C1660,'SKU Price List'!$H$2:$L$27,3,0)</f>
        <v>1216</v>
      </c>
      <c r="H1660">
        <f t="shared" si="83"/>
        <v>6080</v>
      </c>
      <c r="I1660" s="17">
        <f t="shared" si="84"/>
        <v>102.39999999999964</v>
      </c>
      <c r="J1660">
        <v>31</v>
      </c>
      <c r="K1660" s="51"/>
    </row>
    <row r="1661" spans="1:11" x14ac:dyDescent="0.45">
      <c r="A1661" s="2">
        <v>45412</v>
      </c>
      <c r="B1661" t="s">
        <v>47</v>
      </c>
      <c r="C1661" t="s">
        <v>13</v>
      </c>
      <c r="D1661">
        <v>5</v>
      </c>
      <c r="E1661" s="17">
        <f>VLOOKUP(C1661,'SKU Price List'!$A$2:$E$27,5,FALSE)</f>
        <v>695.52</v>
      </c>
      <c r="F1661" s="17">
        <f t="shared" si="85"/>
        <v>3477.6</v>
      </c>
      <c r="G1661">
        <f>VLOOKUP(C1661,'SKU Price List'!$H$2:$L$27,3,0)</f>
        <v>684</v>
      </c>
      <c r="H1661">
        <f t="shared" si="83"/>
        <v>3420</v>
      </c>
      <c r="I1661" s="17">
        <f t="shared" si="84"/>
        <v>57.599999999999909</v>
      </c>
      <c r="J1661">
        <v>31</v>
      </c>
      <c r="K1661" s="51"/>
    </row>
    <row r="1662" spans="1:11" x14ac:dyDescent="0.45">
      <c r="A1662" s="2">
        <v>45412</v>
      </c>
      <c r="B1662" t="s">
        <v>47</v>
      </c>
      <c r="C1662" t="s">
        <v>12</v>
      </c>
      <c r="D1662">
        <v>5</v>
      </c>
      <c r="E1662" s="17">
        <f>VLOOKUP(C1662,'SKU Price List'!$A$2:$E$27,5,FALSE)</f>
        <v>1008</v>
      </c>
      <c r="F1662" s="17">
        <f t="shared" si="85"/>
        <v>5040</v>
      </c>
      <c r="G1662">
        <f>VLOOKUP(C1662,'SKU Price List'!$H$2:$L$27,3,0)</f>
        <v>988.8</v>
      </c>
      <c r="H1662">
        <f t="shared" si="83"/>
        <v>4944</v>
      </c>
      <c r="I1662" s="17">
        <f t="shared" si="84"/>
        <v>96</v>
      </c>
      <c r="J1662">
        <v>31</v>
      </c>
      <c r="K1662" s="51"/>
    </row>
    <row r="1663" spans="1:11" x14ac:dyDescent="0.45">
      <c r="A1663" s="2">
        <v>45412</v>
      </c>
      <c r="B1663" t="s">
        <v>47</v>
      </c>
      <c r="C1663" t="s">
        <v>11</v>
      </c>
      <c r="D1663">
        <v>2</v>
      </c>
      <c r="E1663" s="17">
        <f>VLOOKUP(C1663,'SKU Price List'!$A$2:$E$27,5,FALSE)</f>
        <v>882</v>
      </c>
      <c r="F1663" s="17">
        <f t="shared" si="85"/>
        <v>1764</v>
      </c>
      <c r="G1663">
        <f>VLOOKUP(C1663,'SKU Price List'!$H$2:$L$27,3,0)</f>
        <v>865.19999999999993</v>
      </c>
      <c r="H1663">
        <f t="shared" si="83"/>
        <v>1730.3999999999999</v>
      </c>
      <c r="I1663" s="17">
        <f t="shared" si="84"/>
        <v>33.600000000000136</v>
      </c>
      <c r="J1663">
        <v>31</v>
      </c>
      <c r="K1663" s="51"/>
    </row>
    <row r="1664" spans="1:11" x14ac:dyDescent="0.45">
      <c r="A1664" s="2">
        <v>45412</v>
      </c>
      <c r="B1664" t="s">
        <v>47</v>
      </c>
      <c r="C1664" t="s">
        <v>8</v>
      </c>
      <c r="D1664">
        <v>5</v>
      </c>
      <c r="E1664" s="17">
        <f>VLOOKUP(C1664,'SKU Price List'!$A$2:$E$27,5,FALSE)</f>
        <v>567</v>
      </c>
      <c r="F1664" s="17">
        <f t="shared" si="85"/>
        <v>2835</v>
      </c>
      <c r="G1664">
        <f>VLOOKUP(C1664,'SKU Price List'!$H$2:$L$27,3,0)</f>
        <v>556.19999999999993</v>
      </c>
      <c r="H1664">
        <f t="shared" si="83"/>
        <v>2780.9999999999995</v>
      </c>
      <c r="I1664" s="17">
        <f t="shared" si="84"/>
        <v>54.000000000000455</v>
      </c>
      <c r="J1664">
        <v>31</v>
      </c>
      <c r="K1664" s="51"/>
    </row>
    <row r="1665" spans="1:11" x14ac:dyDescent="0.45">
      <c r="A1665" s="2">
        <v>45412</v>
      </c>
      <c r="B1665" t="s">
        <v>47</v>
      </c>
      <c r="C1665" t="s">
        <v>23</v>
      </c>
      <c r="D1665">
        <v>10</v>
      </c>
      <c r="E1665" s="17">
        <f>VLOOKUP(C1665,'SKU Price List'!$A$2:$E$27,5,FALSE)</f>
        <v>461.15999999999997</v>
      </c>
      <c r="F1665" s="17">
        <f t="shared" si="85"/>
        <v>4611.5999999999995</v>
      </c>
      <c r="G1665">
        <f>VLOOKUP(C1665,'SKU Price List'!$H$2:$L$27,3,0)</f>
        <v>451.8</v>
      </c>
      <c r="H1665">
        <f t="shared" si="83"/>
        <v>4518</v>
      </c>
      <c r="I1665" s="17">
        <f t="shared" si="84"/>
        <v>93.599999999999454</v>
      </c>
      <c r="J1665">
        <v>31</v>
      </c>
      <c r="K1665" s="51"/>
    </row>
    <row r="1666" spans="1:11" x14ac:dyDescent="0.45">
      <c r="A1666" s="2">
        <v>45412</v>
      </c>
      <c r="B1666" t="s">
        <v>47</v>
      </c>
      <c r="C1666" t="s">
        <v>24</v>
      </c>
      <c r="D1666">
        <v>10</v>
      </c>
      <c r="E1666" s="17">
        <f>VLOOKUP(C1666,'SKU Price List'!$A$2:$E$27,5,FALSE)</f>
        <v>614.87999999999988</v>
      </c>
      <c r="F1666" s="17">
        <f t="shared" si="85"/>
        <v>6148.7999999999993</v>
      </c>
      <c r="G1666">
        <f>VLOOKUP(C1666,'SKU Price List'!$H$2:$L$27,3,0)</f>
        <v>602.40000000000009</v>
      </c>
      <c r="H1666">
        <f t="shared" ref="H1666:H1729" si="86">G1666*D1666</f>
        <v>6024.0000000000009</v>
      </c>
      <c r="I1666" s="17">
        <f t="shared" ref="I1666:I1729" si="87">F1666-H1666</f>
        <v>124.79999999999836</v>
      </c>
      <c r="J1666">
        <v>31</v>
      </c>
      <c r="K1666" s="51"/>
    </row>
    <row r="1667" spans="1:11" x14ac:dyDescent="0.45">
      <c r="A1667" s="2">
        <v>45412</v>
      </c>
      <c r="B1667" t="s">
        <v>73</v>
      </c>
      <c r="C1667" t="s">
        <v>11</v>
      </c>
      <c r="D1667">
        <v>5</v>
      </c>
      <c r="E1667" s="17">
        <f>VLOOKUP(C1667,'SKU Price List'!$A$2:$E$27,5,FALSE)</f>
        <v>882</v>
      </c>
      <c r="F1667" s="17">
        <f t="shared" si="85"/>
        <v>4410</v>
      </c>
      <c r="G1667">
        <f>VLOOKUP(C1667,'SKU Price List'!$H$2:$L$27,3,0)</f>
        <v>865.19999999999993</v>
      </c>
      <c r="H1667">
        <f t="shared" si="86"/>
        <v>4326</v>
      </c>
      <c r="I1667" s="17">
        <f t="shared" si="87"/>
        <v>84</v>
      </c>
      <c r="J1667">
        <v>31</v>
      </c>
      <c r="K1667" s="51"/>
    </row>
    <row r="1668" spans="1:11" x14ac:dyDescent="0.45">
      <c r="A1668" s="2">
        <v>45412</v>
      </c>
      <c r="B1668" t="s">
        <v>73</v>
      </c>
      <c r="C1668" t="s">
        <v>9</v>
      </c>
      <c r="D1668">
        <v>5</v>
      </c>
      <c r="E1668" s="17">
        <f>VLOOKUP(C1668,'SKU Price List'!$A$2:$E$27,5,FALSE)</f>
        <v>756</v>
      </c>
      <c r="F1668" s="17">
        <f t="shared" si="85"/>
        <v>3780</v>
      </c>
      <c r="G1668">
        <f>VLOOKUP(C1668,'SKU Price List'!$H$2:$L$27,3,0)</f>
        <v>741.59999999999991</v>
      </c>
      <c r="H1668">
        <f t="shared" si="86"/>
        <v>3707.9999999999995</v>
      </c>
      <c r="I1668" s="17">
        <f t="shared" si="87"/>
        <v>72.000000000000455</v>
      </c>
      <c r="J1668">
        <v>31</v>
      </c>
      <c r="K1668" s="51"/>
    </row>
    <row r="1669" spans="1:11" x14ac:dyDescent="0.45">
      <c r="A1669" s="2">
        <v>45412</v>
      </c>
      <c r="B1669" t="s">
        <v>84</v>
      </c>
      <c r="C1669" t="s">
        <v>16</v>
      </c>
      <c r="D1669">
        <v>4</v>
      </c>
      <c r="E1669" s="17">
        <f>VLOOKUP(C1669,'SKU Price List'!$A$2:$E$27,5,FALSE)</f>
        <v>1081.92</v>
      </c>
      <c r="F1669" s="17">
        <f t="shared" si="85"/>
        <v>4327.68</v>
      </c>
      <c r="G1669">
        <f>VLOOKUP(C1669,'SKU Price List'!$H$2:$L$27,3,0)</f>
        <v>1064</v>
      </c>
      <c r="H1669">
        <f t="shared" si="86"/>
        <v>4256</v>
      </c>
      <c r="I1669" s="17">
        <f t="shared" si="87"/>
        <v>71.680000000000291</v>
      </c>
      <c r="J1669">
        <v>31</v>
      </c>
      <c r="K1669" s="51"/>
    </row>
    <row r="1670" spans="1:11" x14ac:dyDescent="0.45">
      <c r="A1670" s="2">
        <v>45412</v>
      </c>
      <c r="B1670" t="s">
        <v>84</v>
      </c>
      <c r="C1670" t="s">
        <v>14</v>
      </c>
      <c r="D1670">
        <v>2</v>
      </c>
      <c r="E1670" s="17">
        <f>VLOOKUP(C1670,'SKU Price List'!$A$2:$E$27,5,FALSE)</f>
        <v>927.36</v>
      </c>
      <c r="F1670" s="17">
        <f t="shared" si="85"/>
        <v>1854.72</v>
      </c>
      <c r="G1670">
        <f>VLOOKUP(C1670,'SKU Price List'!$H$2:$L$27,3,0)</f>
        <v>912</v>
      </c>
      <c r="H1670">
        <f t="shared" si="86"/>
        <v>1824</v>
      </c>
      <c r="I1670" s="17">
        <f t="shared" si="87"/>
        <v>30.720000000000027</v>
      </c>
      <c r="J1670">
        <v>31</v>
      </c>
      <c r="K1670" s="51"/>
    </row>
    <row r="1671" spans="1:11" x14ac:dyDescent="0.45">
      <c r="A1671" s="2">
        <v>45413</v>
      </c>
      <c r="B1671" t="s">
        <v>54</v>
      </c>
      <c r="C1671" t="s">
        <v>15</v>
      </c>
      <c r="D1671">
        <v>2</v>
      </c>
      <c r="E1671" s="17">
        <f>VLOOKUP(C1671,'SKU Price List'!$A$2:$E$27,5,FALSE)</f>
        <v>811.44</v>
      </c>
      <c r="F1671" s="17">
        <f t="shared" ref="F1671:F1734" si="88">E1671*D1671</f>
        <v>1622.88</v>
      </c>
      <c r="G1671">
        <f>VLOOKUP(C1671,'SKU Price List'!$H$2:$L$27,3,0)</f>
        <v>798</v>
      </c>
      <c r="H1671">
        <f t="shared" si="86"/>
        <v>1596</v>
      </c>
      <c r="I1671" s="17">
        <f t="shared" si="87"/>
        <v>26.880000000000109</v>
      </c>
      <c r="J1671">
        <v>31</v>
      </c>
      <c r="K1671" s="51"/>
    </row>
    <row r="1672" spans="1:11" x14ac:dyDescent="0.45">
      <c r="A1672" s="2">
        <v>45413</v>
      </c>
      <c r="B1672" t="s">
        <v>54</v>
      </c>
      <c r="C1672" t="s">
        <v>18</v>
      </c>
      <c r="D1672">
        <v>10</v>
      </c>
      <c r="E1672" s="17">
        <f>VLOOKUP(C1672,'SKU Price List'!$A$2:$E$27,5,FALSE)</f>
        <v>1478.4</v>
      </c>
      <c r="F1672" s="17">
        <f t="shared" si="88"/>
        <v>14784</v>
      </c>
      <c r="G1672">
        <f>VLOOKUP(C1672,'SKU Price List'!$H$2:$L$27,3,0)</f>
        <v>1449.6</v>
      </c>
      <c r="H1672">
        <f t="shared" si="86"/>
        <v>14496</v>
      </c>
      <c r="I1672" s="17">
        <f t="shared" si="87"/>
        <v>288</v>
      </c>
      <c r="J1672">
        <v>31</v>
      </c>
      <c r="K1672" s="51"/>
    </row>
    <row r="1673" spans="1:11" x14ac:dyDescent="0.45">
      <c r="A1673" s="2">
        <v>45413</v>
      </c>
      <c r="B1673" t="s">
        <v>54</v>
      </c>
      <c r="C1673" t="s">
        <v>27</v>
      </c>
      <c r="D1673">
        <v>54</v>
      </c>
      <c r="E1673" s="17">
        <f>VLOOKUP(C1673,'SKU Price List'!$A$2:$E$27,5,FALSE)</f>
        <v>819.83999999999992</v>
      </c>
      <c r="F1673" s="17">
        <f t="shared" si="88"/>
        <v>44271.359999999993</v>
      </c>
      <c r="G1673">
        <f>VLOOKUP(C1673,'SKU Price List'!$H$2:$L$27,3,0)</f>
        <v>803.2</v>
      </c>
      <c r="H1673">
        <f t="shared" si="86"/>
        <v>43372.800000000003</v>
      </c>
      <c r="I1673" s="17">
        <f t="shared" si="87"/>
        <v>898.5599999999904</v>
      </c>
      <c r="J1673">
        <v>31</v>
      </c>
      <c r="K1673" s="51"/>
    </row>
    <row r="1674" spans="1:11" x14ac:dyDescent="0.45">
      <c r="A1674" s="2">
        <v>45413</v>
      </c>
      <c r="B1674" t="s">
        <v>54</v>
      </c>
      <c r="C1674" t="s">
        <v>22</v>
      </c>
      <c r="D1674">
        <v>5</v>
      </c>
      <c r="E1674" s="17">
        <f>VLOOKUP(C1674,'SKU Price List'!$A$2:$E$27,5,FALSE)</f>
        <v>1293.6000000000001</v>
      </c>
      <c r="F1674" s="17">
        <f t="shared" si="88"/>
        <v>6468.0000000000009</v>
      </c>
      <c r="G1674">
        <f>VLOOKUP(C1674,'SKU Price List'!$H$2:$L$27,3,0)</f>
        <v>1268.3999999999999</v>
      </c>
      <c r="H1674">
        <f t="shared" si="86"/>
        <v>6341.9999999999991</v>
      </c>
      <c r="I1674" s="17">
        <f t="shared" si="87"/>
        <v>126.00000000000182</v>
      </c>
      <c r="J1674">
        <v>31</v>
      </c>
      <c r="K1674" s="51"/>
    </row>
    <row r="1675" spans="1:11" x14ac:dyDescent="0.45">
      <c r="A1675" s="2">
        <v>45413</v>
      </c>
      <c r="B1675" t="s">
        <v>37</v>
      </c>
      <c r="C1675" t="s">
        <v>17</v>
      </c>
      <c r="D1675">
        <v>10</v>
      </c>
      <c r="E1675" s="17">
        <f>VLOOKUP(C1675,'SKU Price List'!$A$2:$E$27,5,FALSE)</f>
        <v>1236.48</v>
      </c>
      <c r="F1675" s="17">
        <f t="shared" si="88"/>
        <v>12364.8</v>
      </c>
      <c r="G1675">
        <f>VLOOKUP(C1675,'SKU Price List'!$H$2:$L$27,3,0)</f>
        <v>1216</v>
      </c>
      <c r="H1675">
        <f t="shared" si="86"/>
        <v>12160</v>
      </c>
      <c r="I1675" s="17">
        <f t="shared" si="87"/>
        <v>204.79999999999927</v>
      </c>
      <c r="J1675">
        <v>31</v>
      </c>
      <c r="K1675" s="51"/>
    </row>
    <row r="1676" spans="1:11" x14ac:dyDescent="0.45">
      <c r="A1676" s="2">
        <v>45413</v>
      </c>
      <c r="B1676" t="s">
        <v>37</v>
      </c>
      <c r="C1676" t="s">
        <v>12</v>
      </c>
      <c r="D1676">
        <v>10</v>
      </c>
      <c r="E1676" s="17">
        <f>VLOOKUP(C1676,'SKU Price List'!$A$2:$E$27,5,FALSE)</f>
        <v>1008</v>
      </c>
      <c r="F1676" s="17">
        <f t="shared" si="88"/>
        <v>10080</v>
      </c>
      <c r="G1676">
        <f>VLOOKUP(C1676,'SKU Price List'!$H$2:$L$27,3,0)</f>
        <v>988.8</v>
      </c>
      <c r="H1676">
        <f t="shared" si="86"/>
        <v>9888</v>
      </c>
      <c r="I1676" s="17">
        <f t="shared" si="87"/>
        <v>192</v>
      </c>
      <c r="J1676">
        <v>31</v>
      </c>
      <c r="K1676" s="51"/>
    </row>
    <row r="1677" spans="1:11" x14ac:dyDescent="0.45">
      <c r="A1677" s="2">
        <v>45413</v>
      </c>
      <c r="B1677" t="s">
        <v>43</v>
      </c>
      <c r="C1677" t="s">
        <v>12</v>
      </c>
      <c r="D1677">
        <v>15</v>
      </c>
      <c r="E1677" s="17">
        <f>VLOOKUP(C1677,'SKU Price List'!$A$2:$E$27,5,FALSE)</f>
        <v>1008</v>
      </c>
      <c r="F1677" s="17">
        <f t="shared" si="88"/>
        <v>15120</v>
      </c>
      <c r="G1677">
        <f>VLOOKUP(C1677,'SKU Price List'!$H$2:$L$27,3,0)</f>
        <v>988.8</v>
      </c>
      <c r="H1677">
        <f t="shared" si="86"/>
        <v>14832</v>
      </c>
      <c r="I1677" s="17">
        <f t="shared" si="87"/>
        <v>288</v>
      </c>
      <c r="J1677">
        <v>31</v>
      </c>
      <c r="K1677" s="51"/>
    </row>
    <row r="1678" spans="1:11" x14ac:dyDescent="0.45">
      <c r="A1678" s="2">
        <v>45413</v>
      </c>
      <c r="B1678" t="s">
        <v>43</v>
      </c>
      <c r="C1678" t="s">
        <v>7</v>
      </c>
      <c r="D1678">
        <v>2</v>
      </c>
      <c r="E1678" s="17">
        <f>VLOOKUP(C1678,'SKU Price List'!$A$2:$E$27,5,FALSE)</f>
        <v>554.4</v>
      </c>
      <c r="F1678" s="17">
        <f t="shared" si="88"/>
        <v>1108.8</v>
      </c>
      <c r="G1678">
        <f>VLOOKUP(C1678,'SKU Price List'!$H$2:$L$27,3,0)</f>
        <v>544</v>
      </c>
      <c r="H1678">
        <f t="shared" si="86"/>
        <v>1088</v>
      </c>
      <c r="I1678" s="17">
        <f t="shared" si="87"/>
        <v>20.799999999999955</v>
      </c>
      <c r="J1678">
        <v>31</v>
      </c>
      <c r="K1678" s="51"/>
    </row>
    <row r="1679" spans="1:11" x14ac:dyDescent="0.45">
      <c r="A1679" s="2">
        <v>45414</v>
      </c>
      <c r="B1679" t="s">
        <v>33</v>
      </c>
      <c r="C1679" t="s">
        <v>14</v>
      </c>
      <c r="D1679">
        <v>5</v>
      </c>
      <c r="E1679" s="17">
        <f>VLOOKUP(C1679,'SKU Price List'!$A$2:$E$27,5,FALSE)</f>
        <v>927.36</v>
      </c>
      <c r="F1679" s="17">
        <f t="shared" si="88"/>
        <v>4636.8</v>
      </c>
      <c r="G1679">
        <f>VLOOKUP(C1679,'SKU Price List'!$H$2:$L$27,3,0)</f>
        <v>912</v>
      </c>
      <c r="H1679">
        <f t="shared" si="86"/>
        <v>4560</v>
      </c>
      <c r="I1679" s="17">
        <f t="shared" si="87"/>
        <v>76.800000000000182</v>
      </c>
      <c r="J1679">
        <v>31</v>
      </c>
      <c r="K1679" s="51"/>
    </row>
    <row r="1680" spans="1:11" x14ac:dyDescent="0.45">
      <c r="A1680" s="2">
        <v>45414</v>
      </c>
      <c r="B1680" t="s">
        <v>33</v>
      </c>
      <c r="C1680" t="s">
        <v>13</v>
      </c>
      <c r="D1680">
        <v>12</v>
      </c>
      <c r="E1680" s="17">
        <f>VLOOKUP(C1680,'SKU Price List'!$A$2:$E$27,5,FALSE)</f>
        <v>695.52</v>
      </c>
      <c r="F1680" s="17">
        <f t="shared" si="88"/>
        <v>8346.24</v>
      </c>
      <c r="G1680">
        <f>VLOOKUP(C1680,'SKU Price List'!$H$2:$L$27,3,0)</f>
        <v>684</v>
      </c>
      <c r="H1680">
        <f t="shared" si="86"/>
        <v>8208</v>
      </c>
      <c r="I1680" s="17">
        <f t="shared" si="87"/>
        <v>138.23999999999978</v>
      </c>
      <c r="J1680">
        <v>31</v>
      </c>
      <c r="K1680" s="51"/>
    </row>
    <row r="1681" spans="1:11" x14ac:dyDescent="0.45">
      <c r="A1681" s="2">
        <v>45414</v>
      </c>
      <c r="B1681" t="s">
        <v>33</v>
      </c>
      <c r="C1681" t="s">
        <v>17</v>
      </c>
      <c r="D1681">
        <v>10</v>
      </c>
      <c r="E1681" s="17">
        <f>VLOOKUP(C1681,'SKU Price List'!$A$2:$E$27,5,FALSE)</f>
        <v>1236.48</v>
      </c>
      <c r="F1681" s="17">
        <f t="shared" si="88"/>
        <v>12364.8</v>
      </c>
      <c r="G1681">
        <f>VLOOKUP(C1681,'SKU Price List'!$H$2:$L$27,3,0)</f>
        <v>1216</v>
      </c>
      <c r="H1681">
        <f t="shared" si="86"/>
        <v>12160</v>
      </c>
      <c r="I1681" s="17">
        <f t="shared" si="87"/>
        <v>204.79999999999927</v>
      </c>
      <c r="J1681">
        <v>31</v>
      </c>
      <c r="K1681" s="51"/>
    </row>
    <row r="1682" spans="1:11" x14ac:dyDescent="0.45">
      <c r="A1682" s="2">
        <v>45414</v>
      </c>
      <c r="B1682" t="s">
        <v>33</v>
      </c>
      <c r="C1682" t="s">
        <v>9</v>
      </c>
      <c r="D1682">
        <v>10</v>
      </c>
      <c r="E1682" s="17">
        <f>VLOOKUP(C1682,'SKU Price List'!$A$2:$E$27,5,FALSE)</f>
        <v>756</v>
      </c>
      <c r="F1682" s="17">
        <f t="shared" si="88"/>
        <v>7560</v>
      </c>
      <c r="G1682">
        <f>VLOOKUP(C1682,'SKU Price List'!$H$2:$L$27,3,0)</f>
        <v>741.59999999999991</v>
      </c>
      <c r="H1682">
        <f t="shared" si="86"/>
        <v>7415.9999999999991</v>
      </c>
      <c r="I1682" s="17">
        <f t="shared" si="87"/>
        <v>144.00000000000091</v>
      </c>
      <c r="J1682">
        <v>31</v>
      </c>
      <c r="K1682" s="51"/>
    </row>
    <row r="1683" spans="1:11" x14ac:dyDescent="0.45">
      <c r="A1683" s="2">
        <v>45414</v>
      </c>
      <c r="B1683" t="s">
        <v>33</v>
      </c>
      <c r="C1683" t="s">
        <v>8</v>
      </c>
      <c r="D1683">
        <v>10</v>
      </c>
      <c r="E1683" s="17">
        <f>VLOOKUP(C1683,'SKU Price List'!$A$2:$E$27,5,FALSE)</f>
        <v>567</v>
      </c>
      <c r="F1683" s="17">
        <f t="shared" si="88"/>
        <v>5670</v>
      </c>
      <c r="G1683">
        <f>VLOOKUP(C1683,'SKU Price List'!$H$2:$L$27,3,0)</f>
        <v>556.19999999999993</v>
      </c>
      <c r="H1683">
        <f t="shared" si="86"/>
        <v>5561.9999999999991</v>
      </c>
      <c r="I1683" s="17">
        <f t="shared" si="87"/>
        <v>108.00000000000091</v>
      </c>
      <c r="J1683">
        <v>31</v>
      </c>
      <c r="K1683" s="51"/>
    </row>
    <row r="1684" spans="1:11" x14ac:dyDescent="0.45">
      <c r="A1684" s="2">
        <v>45414</v>
      </c>
      <c r="B1684" t="s">
        <v>33</v>
      </c>
      <c r="C1684" t="s">
        <v>24</v>
      </c>
      <c r="D1684">
        <v>5</v>
      </c>
      <c r="E1684" s="17">
        <f>VLOOKUP(C1684,'SKU Price List'!$A$2:$E$27,5,FALSE)</f>
        <v>614.87999999999988</v>
      </c>
      <c r="F1684" s="17">
        <f t="shared" si="88"/>
        <v>3074.3999999999996</v>
      </c>
      <c r="G1684">
        <f>VLOOKUP(C1684,'SKU Price List'!$H$2:$L$27,3,0)</f>
        <v>602.40000000000009</v>
      </c>
      <c r="H1684">
        <f t="shared" si="86"/>
        <v>3012.0000000000005</v>
      </c>
      <c r="I1684" s="17">
        <f t="shared" si="87"/>
        <v>62.399999999999181</v>
      </c>
      <c r="J1684">
        <v>31</v>
      </c>
      <c r="K1684" s="51"/>
    </row>
    <row r="1685" spans="1:11" x14ac:dyDescent="0.45">
      <c r="A1685" s="2">
        <v>45414</v>
      </c>
      <c r="B1685" t="s">
        <v>33</v>
      </c>
      <c r="C1685" t="s">
        <v>23</v>
      </c>
      <c r="D1685">
        <v>6</v>
      </c>
      <c r="E1685" s="17">
        <f>VLOOKUP(C1685,'SKU Price List'!$A$2:$E$27,5,FALSE)</f>
        <v>461.15999999999997</v>
      </c>
      <c r="F1685" s="17">
        <f t="shared" si="88"/>
        <v>2766.96</v>
      </c>
      <c r="G1685">
        <f>VLOOKUP(C1685,'SKU Price List'!$H$2:$L$27,3,0)</f>
        <v>451.8</v>
      </c>
      <c r="H1685">
        <f t="shared" si="86"/>
        <v>2710.8</v>
      </c>
      <c r="I1685" s="17">
        <f t="shared" si="87"/>
        <v>56.159999999999854</v>
      </c>
      <c r="J1685">
        <v>31</v>
      </c>
      <c r="K1685" s="51"/>
    </row>
    <row r="1686" spans="1:11" x14ac:dyDescent="0.45">
      <c r="A1686" s="2">
        <v>45414</v>
      </c>
      <c r="B1686" t="s">
        <v>33</v>
      </c>
      <c r="C1686" t="s">
        <v>27</v>
      </c>
      <c r="D1686">
        <v>5</v>
      </c>
      <c r="E1686" s="17">
        <f>VLOOKUP(C1686,'SKU Price List'!$A$2:$E$27,5,FALSE)</f>
        <v>819.83999999999992</v>
      </c>
      <c r="F1686" s="17">
        <f t="shared" si="88"/>
        <v>4099.2</v>
      </c>
      <c r="G1686">
        <f>VLOOKUP(C1686,'SKU Price List'!$H$2:$L$27,3,0)</f>
        <v>803.2</v>
      </c>
      <c r="H1686">
        <f t="shared" si="86"/>
        <v>4016</v>
      </c>
      <c r="I1686" s="17">
        <f t="shared" si="87"/>
        <v>83.199999999999818</v>
      </c>
      <c r="J1686">
        <v>31</v>
      </c>
      <c r="K1686" s="51"/>
    </row>
    <row r="1687" spans="1:11" x14ac:dyDescent="0.45">
      <c r="A1687" s="2">
        <v>45414</v>
      </c>
      <c r="B1687" t="s">
        <v>56</v>
      </c>
      <c r="C1687" t="s">
        <v>12</v>
      </c>
      <c r="D1687">
        <v>20</v>
      </c>
      <c r="E1687" s="17">
        <f>VLOOKUP(C1687,'SKU Price List'!$A$2:$E$27,5,FALSE)</f>
        <v>1008</v>
      </c>
      <c r="F1687" s="17">
        <f t="shared" si="88"/>
        <v>20160</v>
      </c>
      <c r="G1687">
        <f>VLOOKUP(C1687,'SKU Price List'!$H$2:$L$27,3,0)</f>
        <v>988.8</v>
      </c>
      <c r="H1687">
        <f t="shared" si="86"/>
        <v>19776</v>
      </c>
      <c r="I1687" s="17">
        <f t="shared" si="87"/>
        <v>384</v>
      </c>
      <c r="J1687">
        <v>31</v>
      </c>
      <c r="K1687" s="51"/>
    </row>
    <row r="1688" spans="1:11" x14ac:dyDescent="0.45">
      <c r="A1688" s="2">
        <v>45414</v>
      </c>
      <c r="B1688" t="s">
        <v>56</v>
      </c>
      <c r="C1688" t="s">
        <v>9</v>
      </c>
      <c r="D1688">
        <v>10</v>
      </c>
      <c r="E1688" s="17">
        <f>VLOOKUP(C1688,'SKU Price List'!$A$2:$E$27,5,FALSE)</f>
        <v>756</v>
      </c>
      <c r="F1688" s="17">
        <f t="shared" si="88"/>
        <v>7560</v>
      </c>
      <c r="G1688">
        <f>VLOOKUP(C1688,'SKU Price List'!$H$2:$L$27,3,0)</f>
        <v>741.59999999999991</v>
      </c>
      <c r="H1688">
        <f t="shared" si="86"/>
        <v>7415.9999999999991</v>
      </c>
      <c r="I1688" s="17">
        <f t="shared" si="87"/>
        <v>144.00000000000091</v>
      </c>
      <c r="J1688">
        <v>31</v>
      </c>
      <c r="K1688" s="51"/>
    </row>
    <row r="1689" spans="1:11" x14ac:dyDescent="0.45">
      <c r="A1689" s="2">
        <v>45415</v>
      </c>
      <c r="B1689" t="s">
        <v>70</v>
      </c>
      <c r="C1689" t="s">
        <v>18</v>
      </c>
      <c r="D1689">
        <v>10</v>
      </c>
      <c r="E1689" s="17">
        <f>VLOOKUP(C1689,'SKU Price List'!$A$2:$E$27,5,FALSE)</f>
        <v>1478.4</v>
      </c>
      <c r="F1689" s="17">
        <f t="shared" si="88"/>
        <v>14784</v>
      </c>
      <c r="G1689">
        <f>VLOOKUP(C1689,'SKU Price List'!$H$2:$L$27,3,0)</f>
        <v>1449.6</v>
      </c>
      <c r="H1689">
        <f t="shared" si="86"/>
        <v>14496</v>
      </c>
      <c r="I1689" s="17">
        <f t="shared" si="87"/>
        <v>288</v>
      </c>
      <c r="J1689">
        <v>31</v>
      </c>
      <c r="K1689" s="51"/>
    </row>
    <row r="1690" spans="1:11" x14ac:dyDescent="0.45">
      <c r="A1690" s="2">
        <v>45415</v>
      </c>
      <c r="B1690" t="s">
        <v>70</v>
      </c>
      <c r="C1690" t="s">
        <v>22</v>
      </c>
      <c r="D1690">
        <v>5</v>
      </c>
      <c r="E1690" s="17">
        <f>VLOOKUP(C1690,'SKU Price List'!$A$2:$E$27,5,FALSE)</f>
        <v>1293.6000000000001</v>
      </c>
      <c r="F1690" s="17">
        <f t="shared" si="88"/>
        <v>6468.0000000000009</v>
      </c>
      <c r="G1690">
        <f>VLOOKUP(C1690,'SKU Price List'!$H$2:$L$27,3,0)</f>
        <v>1268.3999999999999</v>
      </c>
      <c r="H1690">
        <f t="shared" si="86"/>
        <v>6341.9999999999991</v>
      </c>
      <c r="I1690" s="17">
        <f t="shared" si="87"/>
        <v>126.00000000000182</v>
      </c>
      <c r="J1690">
        <v>31</v>
      </c>
      <c r="K1690" s="51"/>
    </row>
    <row r="1691" spans="1:11" x14ac:dyDescent="0.45">
      <c r="A1691" s="2">
        <v>45415</v>
      </c>
      <c r="B1691" t="s">
        <v>70</v>
      </c>
      <c r="C1691" t="s">
        <v>21</v>
      </c>
      <c r="D1691">
        <v>5</v>
      </c>
      <c r="E1691" s="17">
        <f>VLOOKUP(C1691,'SKU Price List'!$A$2:$E$27,5,FALSE)</f>
        <v>970.2</v>
      </c>
      <c r="F1691" s="17">
        <f t="shared" si="88"/>
        <v>4851</v>
      </c>
      <c r="G1691">
        <f>VLOOKUP(C1691,'SKU Price List'!$H$2:$L$27,3,0)</f>
        <v>951.3</v>
      </c>
      <c r="H1691">
        <f t="shared" si="86"/>
        <v>4756.5</v>
      </c>
      <c r="I1691" s="17">
        <f t="shared" si="87"/>
        <v>94.5</v>
      </c>
      <c r="J1691">
        <v>31</v>
      </c>
      <c r="K1691" s="51"/>
    </row>
    <row r="1692" spans="1:11" x14ac:dyDescent="0.45">
      <c r="A1692" s="2">
        <v>45415</v>
      </c>
      <c r="B1692" t="s">
        <v>70</v>
      </c>
      <c r="C1692" t="s">
        <v>14</v>
      </c>
      <c r="D1692">
        <v>10</v>
      </c>
      <c r="E1692" s="17">
        <f>VLOOKUP(C1692,'SKU Price List'!$A$2:$E$27,5,FALSE)</f>
        <v>927.36</v>
      </c>
      <c r="F1692" s="17">
        <f t="shared" si="88"/>
        <v>9273.6</v>
      </c>
      <c r="G1692">
        <f>VLOOKUP(C1692,'SKU Price List'!$H$2:$L$27,3,0)</f>
        <v>912</v>
      </c>
      <c r="H1692">
        <f t="shared" si="86"/>
        <v>9120</v>
      </c>
      <c r="I1692" s="17">
        <f t="shared" si="87"/>
        <v>153.60000000000036</v>
      </c>
      <c r="J1692">
        <v>31</v>
      </c>
      <c r="K1692" s="51"/>
    </row>
    <row r="1693" spans="1:11" x14ac:dyDescent="0.45">
      <c r="A1693" s="2">
        <v>45415</v>
      </c>
      <c r="B1693" t="s">
        <v>70</v>
      </c>
      <c r="C1693" t="s">
        <v>13</v>
      </c>
      <c r="D1693">
        <v>10</v>
      </c>
      <c r="E1693" s="17">
        <f>VLOOKUP(C1693,'SKU Price List'!$A$2:$E$27,5,FALSE)</f>
        <v>695.52</v>
      </c>
      <c r="F1693" s="17">
        <f t="shared" si="88"/>
        <v>6955.2</v>
      </c>
      <c r="G1693">
        <f>VLOOKUP(C1693,'SKU Price List'!$H$2:$L$27,3,0)</f>
        <v>684</v>
      </c>
      <c r="H1693">
        <f t="shared" si="86"/>
        <v>6840</v>
      </c>
      <c r="I1693" s="17">
        <f t="shared" si="87"/>
        <v>115.19999999999982</v>
      </c>
      <c r="J1693">
        <v>31</v>
      </c>
      <c r="K1693" s="51"/>
    </row>
    <row r="1694" spans="1:11" x14ac:dyDescent="0.45">
      <c r="A1694" s="2">
        <v>45415</v>
      </c>
      <c r="B1694" t="s">
        <v>70</v>
      </c>
      <c r="C1694" t="s">
        <v>15</v>
      </c>
      <c r="D1694">
        <v>10</v>
      </c>
      <c r="E1694" s="17">
        <f>VLOOKUP(C1694,'SKU Price List'!$A$2:$E$27,5,FALSE)</f>
        <v>811.44</v>
      </c>
      <c r="F1694" s="17">
        <f t="shared" si="88"/>
        <v>8114.4000000000005</v>
      </c>
      <c r="G1694">
        <f>VLOOKUP(C1694,'SKU Price List'!$H$2:$L$27,3,0)</f>
        <v>798</v>
      </c>
      <c r="H1694">
        <f t="shared" si="86"/>
        <v>7980</v>
      </c>
      <c r="I1694" s="17">
        <f t="shared" si="87"/>
        <v>134.40000000000055</v>
      </c>
      <c r="J1694">
        <v>31</v>
      </c>
      <c r="K1694" s="51"/>
    </row>
    <row r="1695" spans="1:11" x14ac:dyDescent="0.45">
      <c r="A1695" s="2">
        <v>45415</v>
      </c>
      <c r="B1695" t="s">
        <v>70</v>
      </c>
      <c r="C1695" t="s">
        <v>27</v>
      </c>
      <c r="D1695">
        <v>50</v>
      </c>
      <c r="E1695" s="17">
        <f>VLOOKUP(C1695,'SKU Price List'!$A$2:$E$27,5,FALSE)</f>
        <v>819.83999999999992</v>
      </c>
      <c r="F1695" s="17">
        <f t="shared" si="88"/>
        <v>40991.999999999993</v>
      </c>
      <c r="G1695">
        <f>VLOOKUP(C1695,'SKU Price List'!$H$2:$L$27,3,0)</f>
        <v>803.2</v>
      </c>
      <c r="H1695">
        <f t="shared" si="86"/>
        <v>40160</v>
      </c>
      <c r="I1695" s="17">
        <f t="shared" si="87"/>
        <v>831.99999999999272</v>
      </c>
      <c r="J1695">
        <v>31</v>
      </c>
      <c r="K1695" s="51"/>
    </row>
    <row r="1696" spans="1:11" x14ac:dyDescent="0.45">
      <c r="A1696" s="2">
        <v>45415</v>
      </c>
      <c r="B1696" t="s">
        <v>70</v>
      </c>
      <c r="C1696" t="s">
        <v>26</v>
      </c>
      <c r="D1696">
        <v>10</v>
      </c>
      <c r="E1696" s="17">
        <f>VLOOKUP(C1696,'SKU Price List'!$A$2:$E$27,5,FALSE)</f>
        <v>717.3599999999999</v>
      </c>
      <c r="F1696" s="17">
        <f t="shared" si="88"/>
        <v>7173.5999999999985</v>
      </c>
      <c r="G1696">
        <f>VLOOKUP(C1696,'SKU Price List'!$H$2:$L$27,3,0)</f>
        <v>702.80000000000007</v>
      </c>
      <c r="H1696">
        <f t="shared" si="86"/>
        <v>7028.0000000000009</v>
      </c>
      <c r="I1696" s="17">
        <f t="shared" si="87"/>
        <v>145.59999999999764</v>
      </c>
      <c r="J1696">
        <v>31</v>
      </c>
      <c r="K1696" s="51"/>
    </row>
    <row r="1697" spans="1:11" x14ac:dyDescent="0.45">
      <c r="A1697" s="2">
        <v>45415</v>
      </c>
      <c r="B1697" t="s">
        <v>70</v>
      </c>
      <c r="C1697" t="s">
        <v>24</v>
      </c>
      <c r="D1697">
        <v>50</v>
      </c>
      <c r="E1697" s="17">
        <f>VLOOKUP(C1697,'SKU Price List'!$A$2:$E$27,5,FALSE)</f>
        <v>614.87999999999988</v>
      </c>
      <c r="F1697" s="17">
        <f t="shared" si="88"/>
        <v>30743.999999999993</v>
      </c>
      <c r="G1697">
        <f>VLOOKUP(C1697,'SKU Price List'!$H$2:$L$27,3,0)</f>
        <v>602.40000000000009</v>
      </c>
      <c r="H1697">
        <f t="shared" si="86"/>
        <v>30120.000000000004</v>
      </c>
      <c r="I1697" s="17">
        <f t="shared" si="87"/>
        <v>623.99999999998909</v>
      </c>
      <c r="J1697">
        <v>31</v>
      </c>
      <c r="K1697" s="51"/>
    </row>
    <row r="1698" spans="1:11" x14ac:dyDescent="0.45">
      <c r="A1698" s="2">
        <v>45415</v>
      </c>
      <c r="B1698" t="s">
        <v>70</v>
      </c>
      <c r="C1698" t="s">
        <v>23</v>
      </c>
      <c r="D1698">
        <v>20</v>
      </c>
      <c r="E1698" s="17">
        <f>VLOOKUP(C1698,'SKU Price List'!$A$2:$E$27,5,FALSE)</f>
        <v>461.15999999999997</v>
      </c>
      <c r="F1698" s="17">
        <f t="shared" si="88"/>
        <v>9223.1999999999989</v>
      </c>
      <c r="G1698">
        <f>VLOOKUP(C1698,'SKU Price List'!$H$2:$L$27,3,0)</f>
        <v>451.8</v>
      </c>
      <c r="H1698">
        <f t="shared" si="86"/>
        <v>9036</v>
      </c>
      <c r="I1698" s="17">
        <f t="shared" si="87"/>
        <v>187.19999999999891</v>
      </c>
      <c r="J1698">
        <v>31</v>
      </c>
      <c r="K1698" s="51"/>
    </row>
    <row r="1699" spans="1:11" x14ac:dyDescent="0.45">
      <c r="A1699" s="2">
        <v>45415</v>
      </c>
      <c r="B1699" t="s">
        <v>70</v>
      </c>
      <c r="C1699" t="s">
        <v>8</v>
      </c>
      <c r="D1699">
        <v>27</v>
      </c>
      <c r="E1699" s="17">
        <f>VLOOKUP(C1699,'SKU Price List'!$A$2:$E$27,5,FALSE)</f>
        <v>567</v>
      </c>
      <c r="F1699" s="17">
        <f t="shared" si="88"/>
        <v>15309</v>
      </c>
      <c r="G1699">
        <f>VLOOKUP(C1699,'SKU Price List'!$H$2:$L$27,3,0)</f>
        <v>556.19999999999993</v>
      </c>
      <c r="H1699">
        <f t="shared" si="86"/>
        <v>15017.399999999998</v>
      </c>
      <c r="I1699" s="17">
        <f t="shared" si="87"/>
        <v>291.60000000000218</v>
      </c>
      <c r="J1699">
        <v>31</v>
      </c>
      <c r="K1699" s="51"/>
    </row>
    <row r="1700" spans="1:11" x14ac:dyDescent="0.45">
      <c r="A1700" s="2">
        <v>45415</v>
      </c>
      <c r="B1700" t="s">
        <v>70</v>
      </c>
      <c r="C1700" t="s">
        <v>10</v>
      </c>
      <c r="D1700">
        <v>9</v>
      </c>
      <c r="E1700" s="17">
        <f>VLOOKUP(C1700,'SKU Price List'!$A$2:$E$27,5,FALSE)</f>
        <v>661.5</v>
      </c>
      <c r="F1700" s="17">
        <f t="shared" si="88"/>
        <v>5953.5</v>
      </c>
      <c r="G1700">
        <f>VLOOKUP(C1700,'SKU Price List'!$H$2:$L$27,3,0)</f>
        <v>648.9</v>
      </c>
      <c r="H1700">
        <f t="shared" si="86"/>
        <v>5840.0999999999995</v>
      </c>
      <c r="I1700" s="17">
        <f t="shared" si="87"/>
        <v>113.40000000000055</v>
      </c>
      <c r="J1700">
        <v>31</v>
      </c>
      <c r="K1700" s="51"/>
    </row>
    <row r="1701" spans="1:11" x14ac:dyDescent="0.45">
      <c r="A1701" s="2">
        <v>45415</v>
      </c>
      <c r="B1701" t="s">
        <v>70</v>
      </c>
      <c r="C1701" t="s">
        <v>25</v>
      </c>
      <c r="D1701">
        <v>1</v>
      </c>
      <c r="E1701" s="17">
        <f>VLOOKUP(C1701,'SKU Price List'!$A$2:$E$27,5,FALSE)</f>
        <v>538.02</v>
      </c>
      <c r="F1701" s="17">
        <f t="shared" si="88"/>
        <v>538.02</v>
      </c>
      <c r="G1701">
        <f>VLOOKUP(C1701,'SKU Price List'!$H$2:$L$27,3,0)</f>
        <v>527.1</v>
      </c>
      <c r="H1701">
        <f t="shared" si="86"/>
        <v>527.1</v>
      </c>
      <c r="I1701" s="17">
        <f t="shared" si="87"/>
        <v>10.919999999999959</v>
      </c>
      <c r="J1701">
        <v>31</v>
      </c>
      <c r="K1701" s="51"/>
    </row>
    <row r="1702" spans="1:11" x14ac:dyDescent="0.45">
      <c r="A1702" s="2">
        <v>45415</v>
      </c>
      <c r="B1702" t="s">
        <v>70</v>
      </c>
      <c r="C1702" t="s">
        <v>3</v>
      </c>
      <c r="D1702">
        <v>15</v>
      </c>
      <c r="E1702" s="17">
        <f>VLOOKUP(C1702,'SKU Price List'!$A$2:$E$27,5,FALSE)</f>
        <v>311.84999999999997</v>
      </c>
      <c r="F1702" s="17">
        <f t="shared" si="88"/>
        <v>4677.7499999999991</v>
      </c>
      <c r="G1702">
        <f>VLOOKUP(C1702,'SKU Price List'!$H$2:$L$27,3,0)</f>
        <v>306</v>
      </c>
      <c r="H1702">
        <f t="shared" si="86"/>
        <v>4590</v>
      </c>
      <c r="I1702" s="17">
        <f t="shared" si="87"/>
        <v>87.749999999999091</v>
      </c>
      <c r="J1702">
        <v>31</v>
      </c>
      <c r="K1702" s="51"/>
    </row>
    <row r="1703" spans="1:11" x14ac:dyDescent="0.45">
      <c r="A1703" s="2">
        <v>45415</v>
      </c>
      <c r="B1703" t="s">
        <v>70</v>
      </c>
      <c r="C1703" t="s">
        <v>4</v>
      </c>
      <c r="D1703">
        <v>15</v>
      </c>
      <c r="E1703" s="17">
        <f>VLOOKUP(C1703,'SKU Price List'!$A$2:$E$27,5,FALSE)</f>
        <v>415.79999999999995</v>
      </c>
      <c r="F1703" s="17">
        <f t="shared" si="88"/>
        <v>6236.9999999999991</v>
      </c>
      <c r="G1703">
        <f>VLOOKUP(C1703,'SKU Price List'!$H$2:$L$27,3,0)</f>
        <v>408</v>
      </c>
      <c r="H1703">
        <f t="shared" si="86"/>
        <v>6120</v>
      </c>
      <c r="I1703" s="17">
        <f t="shared" si="87"/>
        <v>116.99999999999909</v>
      </c>
      <c r="J1703">
        <v>31</v>
      </c>
      <c r="K1703" s="51"/>
    </row>
    <row r="1704" spans="1:11" x14ac:dyDescent="0.45">
      <c r="A1704" s="2">
        <v>45415</v>
      </c>
      <c r="B1704" t="s">
        <v>66</v>
      </c>
      <c r="C1704" t="s">
        <v>9</v>
      </c>
      <c r="D1704">
        <v>2</v>
      </c>
      <c r="E1704" s="17">
        <f>VLOOKUP(C1704,'SKU Price List'!$A$2:$E$27,5,FALSE)</f>
        <v>756</v>
      </c>
      <c r="F1704" s="17">
        <f t="shared" si="88"/>
        <v>1512</v>
      </c>
      <c r="G1704">
        <f>VLOOKUP(C1704,'SKU Price List'!$H$2:$L$27,3,0)</f>
        <v>741.59999999999991</v>
      </c>
      <c r="H1704">
        <f t="shared" si="86"/>
        <v>1483.1999999999998</v>
      </c>
      <c r="I1704" s="17">
        <f t="shared" si="87"/>
        <v>28.800000000000182</v>
      </c>
      <c r="J1704">
        <v>31</v>
      </c>
      <c r="K1704" s="51"/>
    </row>
    <row r="1705" spans="1:11" x14ac:dyDescent="0.45">
      <c r="A1705" s="2">
        <v>45415</v>
      </c>
      <c r="B1705" t="s">
        <v>66</v>
      </c>
      <c r="C1705" t="s">
        <v>14</v>
      </c>
      <c r="D1705">
        <v>4</v>
      </c>
      <c r="E1705" s="17">
        <f>VLOOKUP(C1705,'SKU Price List'!$A$2:$E$27,5,FALSE)</f>
        <v>927.36</v>
      </c>
      <c r="F1705" s="17">
        <f t="shared" si="88"/>
        <v>3709.44</v>
      </c>
      <c r="G1705">
        <f>VLOOKUP(C1705,'SKU Price List'!$H$2:$L$27,3,0)</f>
        <v>912</v>
      </c>
      <c r="H1705">
        <f t="shared" si="86"/>
        <v>3648</v>
      </c>
      <c r="I1705" s="17">
        <f t="shared" si="87"/>
        <v>61.440000000000055</v>
      </c>
      <c r="J1705">
        <v>31</v>
      </c>
      <c r="K1705" s="51"/>
    </row>
    <row r="1706" spans="1:11" x14ac:dyDescent="0.45">
      <c r="A1706" s="2">
        <v>45415</v>
      </c>
      <c r="B1706" t="s">
        <v>67</v>
      </c>
      <c r="C1706" t="s">
        <v>27</v>
      </c>
      <c r="D1706">
        <v>13</v>
      </c>
      <c r="E1706" s="17">
        <f>VLOOKUP(C1706,'SKU Price List'!$A$2:$E$27,5,FALSE)</f>
        <v>819.83999999999992</v>
      </c>
      <c r="F1706" s="17">
        <f t="shared" si="88"/>
        <v>10657.919999999998</v>
      </c>
      <c r="G1706">
        <f>VLOOKUP(C1706,'SKU Price List'!$H$2:$L$27,3,0)</f>
        <v>803.2</v>
      </c>
      <c r="H1706">
        <f t="shared" si="86"/>
        <v>10441.6</v>
      </c>
      <c r="I1706" s="17">
        <f t="shared" si="87"/>
        <v>216.31999999999789</v>
      </c>
      <c r="J1706">
        <v>31</v>
      </c>
      <c r="K1706" s="51"/>
    </row>
    <row r="1707" spans="1:11" x14ac:dyDescent="0.45">
      <c r="A1707" s="2">
        <v>45415</v>
      </c>
      <c r="B1707" t="s">
        <v>67</v>
      </c>
      <c r="C1707" t="s">
        <v>7</v>
      </c>
      <c r="D1707">
        <v>2</v>
      </c>
      <c r="E1707" s="17">
        <f>VLOOKUP(C1707,'SKU Price List'!$A$2:$E$27,5,FALSE)</f>
        <v>554.4</v>
      </c>
      <c r="F1707" s="17">
        <f t="shared" si="88"/>
        <v>1108.8</v>
      </c>
      <c r="G1707">
        <f>VLOOKUP(C1707,'SKU Price List'!$H$2:$L$27,3,0)</f>
        <v>544</v>
      </c>
      <c r="H1707">
        <f t="shared" si="86"/>
        <v>1088</v>
      </c>
      <c r="I1707" s="17">
        <f t="shared" si="87"/>
        <v>20.799999999999955</v>
      </c>
      <c r="J1707">
        <v>31</v>
      </c>
      <c r="K1707" s="51"/>
    </row>
    <row r="1708" spans="1:11" x14ac:dyDescent="0.45">
      <c r="A1708" s="2">
        <v>45416</v>
      </c>
      <c r="B1708" t="s">
        <v>60</v>
      </c>
      <c r="C1708" t="s">
        <v>3</v>
      </c>
      <c r="D1708">
        <v>10</v>
      </c>
      <c r="E1708" s="17">
        <f>VLOOKUP(C1708,'SKU Price List'!$A$2:$E$27,5,FALSE)</f>
        <v>311.84999999999997</v>
      </c>
      <c r="F1708" s="17">
        <f t="shared" si="88"/>
        <v>3118.4999999999995</v>
      </c>
      <c r="G1708">
        <f>VLOOKUP(C1708,'SKU Price List'!$H$2:$L$27,3,0)</f>
        <v>306</v>
      </c>
      <c r="H1708">
        <f t="shared" si="86"/>
        <v>3060</v>
      </c>
      <c r="I1708" s="17">
        <f t="shared" si="87"/>
        <v>58.499999999999545</v>
      </c>
      <c r="J1708">
        <v>31</v>
      </c>
      <c r="K1708" s="51"/>
    </row>
    <row r="1709" spans="1:11" x14ac:dyDescent="0.45">
      <c r="A1709" s="2">
        <v>45416</v>
      </c>
      <c r="B1709" t="s">
        <v>60</v>
      </c>
      <c r="C1709" t="s">
        <v>4</v>
      </c>
      <c r="D1709">
        <v>10</v>
      </c>
      <c r="E1709" s="17">
        <f>VLOOKUP(C1709,'SKU Price List'!$A$2:$E$27,5,FALSE)</f>
        <v>415.79999999999995</v>
      </c>
      <c r="F1709" s="17">
        <f t="shared" si="88"/>
        <v>4158</v>
      </c>
      <c r="G1709">
        <f>VLOOKUP(C1709,'SKU Price List'!$H$2:$L$27,3,0)</f>
        <v>408</v>
      </c>
      <c r="H1709">
        <f t="shared" si="86"/>
        <v>4080</v>
      </c>
      <c r="I1709" s="17">
        <f t="shared" si="87"/>
        <v>78</v>
      </c>
      <c r="J1709">
        <v>31</v>
      </c>
      <c r="K1709" s="51"/>
    </row>
    <row r="1710" spans="1:11" x14ac:dyDescent="0.45">
      <c r="A1710" s="2">
        <v>45416</v>
      </c>
      <c r="B1710" t="s">
        <v>60</v>
      </c>
      <c r="C1710" t="s">
        <v>7</v>
      </c>
      <c r="D1710">
        <v>10</v>
      </c>
      <c r="E1710" s="17">
        <f>VLOOKUP(C1710,'SKU Price List'!$A$2:$E$27,5,FALSE)</f>
        <v>554.4</v>
      </c>
      <c r="F1710" s="17">
        <f t="shared" si="88"/>
        <v>5544</v>
      </c>
      <c r="G1710">
        <f>VLOOKUP(C1710,'SKU Price List'!$H$2:$L$27,3,0)</f>
        <v>544</v>
      </c>
      <c r="H1710">
        <f t="shared" si="86"/>
        <v>5440</v>
      </c>
      <c r="I1710" s="17">
        <f t="shared" si="87"/>
        <v>104</v>
      </c>
      <c r="J1710">
        <v>31</v>
      </c>
      <c r="K1710" s="51"/>
    </row>
    <row r="1711" spans="1:11" x14ac:dyDescent="0.45">
      <c r="A1711" s="2">
        <v>45416</v>
      </c>
      <c r="B1711" t="s">
        <v>60</v>
      </c>
      <c r="C1711" t="s">
        <v>23</v>
      </c>
      <c r="D1711">
        <v>10</v>
      </c>
      <c r="E1711" s="17">
        <f>VLOOKUP(C1711,'SKU Price List'!$A$2:$E$27,5,FALSE)</f>
        <v>461.15999999999997</v>
      </c>
      <c r="F1711" s="17">
        <f t="shared" si="88"/>
        <v>4611.5999999999995</v>
      </c>
      <c r="G1711">
        <f>VLOOKUP(C1711,'SKU Price List'!$H$2:$L$27,3,0)</f>
        <v>451.8</v>
      </c>
      <c r="H1711">
        <f t="shared" si="86"/>
        <v>4518</v>
      </c>
      <c r="I1711" s="17">
        <f t="shared" si="87"/>
        <v>93.599999999999454</v>
      </c>
      <c r="J1711">
        <v>31</v>
      </c>
      <c r="K1711" s="51"/>
    </row>
    <row r="1712" spans="1:11" x14ac:dyDescent="0.45">
      <c r="A1712" s="2">
        <v>45416</v>
      </c>
      <c r="B1712" t="s">
        <v>60</v>
      </c>
      <c r="C1712" t="s">
        <v>24</v>
      </c>
      <c r="D1712">
        <v>10</v>
      </c>
      <c r="E1712" s="17">
        <f>VLOOKUP(C1712,'SKU Price List'!$A$2:$E$27,5,FALSE)</f>
        <v>614.87999999999988</v>
      </c>
      <c r="F1712" s="17">
        <f t="shared" si="88"/>
        <v>6148.7999999999993</v>
      </c>
      <c r="G1712">
        <f>VLOOKUP(C1712,'SKU Price List'!$H$2:$L$27,3,0)</f>
        <v>602.40000000000009</v>
      </c>
      <c r="H1712">
        <f t="shared" si="86"/>
        <v>6024.0000000000009</v>
      </c>
      <c r="I1712" s="17">
        <f t="shared" si="87"/>
        <v>124.79999999999836</v>
      </c>
      <c r="J1712">
        <v>31</v>
      </c>
      <c r="K1712" s="51"/>
    </row>
    <row r="1713" spans="1:11" x14ac:dyDescent="0.45">
      <c r="A1713" s="2">
        <v>45416</v>
      </c>
      <c r="B1713" t="s">
        <v>60</v>
      </c>
      <c r="C1713" t="s">
        <v>13</v>
      </c>
      <c r="D1713">
        <v>10</v>
      </c>
      <c r="E1713" s="17">
        <f>VLOOKUP(C1713,'SKU Price List'!$A$2:$E$27,5,FALSE)</f>
        <v>695.52</v>
      </c>
      <c r="F1713" s="17">
        <f t="shared" si="88"/>
        <v>6955.2</v>
      </c>
      <c r="G1713">
        <f>VLOOKUP(C1713,'SKU Price List'!$H$2:$L$27,3,0)</f>
        <v>684</v>
      </c>
      <c r="H1713">
        <f t="shared" si="86"/>
        <v>6840</v>
      </c>
      <c r="I1713" s="17">
        <f t="shared" si="87"/>
        <v>115.19999999999982</v>
      </c>
      <c r="J1713">
        <v>31</v>
      </c>
      <c r="K1713" s="51"/>
    </row>
    <row r="1714" spans="1:11" x14ac:dyDescent="0.45">
      <c r="A1714" s="2">
        <v>45416</v>
      </c>
      <c r="B1714" t="s">
        <v>60</v>
      </c>
      <c r="C1714" t="s">
        <v>14</v>
      </c>
      <c r="D1714">
        <v>10</v>
      </c>
      <c r="E1714" s="17">
        <f>VLOOKUP(C1714,'SKU Price List'!$A$2:$E$27,5,FALSE)</f>
        <v>927.36</v>
      </c>
      <c r="F1714" s="17">
        <f t="shared" si="88"/>
        <v>9273.6</v>
      </c>
      <c r="G1714">
        <f>VLOOKUP(C1714,'SKU Price List'!$H$2:$L$27,3,0)</f>
        <v>912</v>
      </c>
      <c r="H1714">
        <f t="shared" si="86"/>
        <v>9120</v>
      </c>
      <c r="I1714" s="17">
        <f t="shared" si="87"/>
        <v>153.60000000000036</v>
      </c>
      <c r="J1714">
        <v>31</v>
      </c>
      <c r="K1714" s="51"/>
    </row>
    <row r="1715" spans="1:11" x14ac:dyDescent="0.45">
      <c r="A1715" s="2">
        <v>45416</v>
      </c>
      <c r="B1715" t="s">
        <v>60</v>
      </c>
      <c r="C1715" t="s">
        <v>17</v>
      </c>
      <c r="D1715">
        <v>10</v>
      </c>
      <c r="E1715" s="17">
        <f>VLOOKUP(C1715,'SKU Price List'!$A$2:$E$27,5,FALSE)</f>
        <v>1236.48</v>
      </c>
      <c r="F1715" s="17">
        <f t="shared" si="88"/>
        <v>12364.8</v>
      </c>
      <c r="G1715">
        <f>VLOOKUP(C1715,'SKU Price List'!$H$2:$L$27,3,0)</f>
        <v>1216</v>
      </c>
      <c r="H1715">
        <f t="shared" si="86"/>
        <v>12160</v>
      </c>
      <c r="I1715" s="17">
        <f t="shared" si="87"/>
        <v>204.79999999999927</v>
      </c>
      <c r="J1715">
        <v>31</v>
      </c>
      <c r="K1715" s="51"/>
    </row>
    <row r="1716" spans="1:11" x14ac:dyDescent="0.45">
      <c r="A1716" s="2">
        <v>45416</v>
      </c>
      <c r="B1716" t="s">
        <v>60</v>
      </c>
      <c r="C1716" t="s">
        <v>18</v>
      </c>
      <c r="D1716">
        <v>10</v>
      </c>
      <c r="E1716" s="17">
        <f>VLOOKUP(C1716,'SKU Price List'!$A$2:$E$27,5,FALSE)</f>
        <v>1478.4</v>
      </c>
      <c r="F1716" s="17">
        <f t="shared" si="88"/>
        <v>14784</v>
      </c>
      <c r="G1716">
        <f>VLOOKUP(C1716,'SKU Price List'!$H$2:$L$27,3,0)</f>
        <v>1449.6</v>
      </c>
      <c r="H1716">
        <f t="shared" si="86"/>
        <v>14496</v>
      </c>
      <c r="I1716" s="17">
        <f t="shared" si="87"/>
        <v>288</v>
      </c>
      <c r="J1716">
        <v>31</v>
      </c>
      <c r="K1716" s="51"/>
    </row>
    <row r="1717" spans="1:11" x14ac:dyDescent="0.45">
      <c r="A1717" s="2">
        <v>45416</v>
      </c>
      <c r="B1717" t="s">
        <v>38</v>
      </c>
      <c r="C1717" t="s">
        <v>18</v>
      </c>
      <c r="D1717">
        <v>15</v>
      </c>
      <c r="E1717" s="17">
        <f>VLOOKUP(C1717,'SKU Price List'!$A$2:$E$27,5,FALSE)</f>
        <v>1478.4</v>
      </c>
      <c r="F1717" s="17">
        <f t="shared" si="88"/>
        <v>22176</v>
      </c>
      <c r="G1717">
        <f>VLOOKUP(C1717,'SKU Price List'!$H$2:$L$27,3,0)</f>
        <v>1449.6</v>
      </c>
      <c r="H1717">
        <f t="shared" si="86"/>
        <v>21744</v>
      </c>
      <c r="I1717" s="17">
        <f t="shared" si="87"/>
        <v>432</v>
      </c>
      <c r="J1717">
        <v>31</v>
      </c>
      <c r="K1717" s="51"/>
    </row>
    <row r="1718" spans="1:11" x14ac:dyDescent="0.45">
      <c r="A1718" s="2">
        <v>45416</v>
      </c>
      <c r="B1718" t="s">
        <v>38</v>
      </c>
      <c r="C1718" t="s">
        <v>12</v>
      </c>
      <c r="D1718">
        <v>3</v>
      </c>
      <c r="E1718" s="17">
        <f>VLOOKUP(C1718,'SKU Price List'!$A$2:$E$27,5,FALSE)</f>
        <v>1008</v>
      </c>
      <c r="F1718" s="17">
        <f t="shared" si="88"/>
        <v>3024</v>
      </c>
      <c r="G1718">
        <f>VLOOKUP(C1718,'SKU Price List'!$H$2:$L$27,3,0)</f>
        <v>988.8</v>
      </c>
      <c r="H1718">
        <f t="shared" si="86"/>
        <v>2966.3999999999996</v>
      </c>
      <c r="I1718" s="17">
        <f t="shared" si="87"/>
        <v>57.600000000000364</v>
      </c>
      <c r="J1718">
        <v>31</v>
      </c>
      <c r="K1718" s="51"/>
    </row>
    <row r="1719" spans="1:11" x14ac:dyDescent="0.45">
      <c r="A1719" s="2">
        <v>45417</v>
      </c>
      <c r="B1719" t="s">
        <v>85</v>
      </c>
      <c r="C1719" t="s">
        <v>14</v>
      </c>
      <c r="D1719">
        <v>10</v>
      </c>
      <c r="E1719" s="17">
        <f>VLOOKUP(C1719,'SKU Price List'!$A$2:$E$27,5,FALSE)</f>
        <v>927.36</v>
      </c>
      <c r="F1719" s="17">
        <f t="shared" si="88"/>
        <v>9273.6</v>
      </c>
      <c r="G1719">
        <f>VLOOKUP(C1719,'SKU Price List'!$H$2:$L$27,3,0)</f>
        <v>912</v>
      </c>
      <c r="H1719">
        <f t="shared" si="86"/>
        <v>9120</v>
      </c>
      <c r="I1719" s="17">
        <f t="shared" si="87"/>
        <v>153.60000000000036</v>
      </c>
      <c r="J1719">
        <v>31</v>
      </c>
      <c r="K1719" s="51"/>
    </row>
    <row r="1720" spans="1:11" x14ac:dyDescent="0.45">
      <c r="A1720" s="2">
        <v>45417</v>
      </c>
      <c r="B1720" t="s">
        <v>85</v>
      </c>
      <c r="C1720" t="s">
        <v>13</v>
      </c>
      <c r="D1720">
        <v>10</v>
      </c>
      <c r="E1720" s="17">
        <f>VLOOKUP(C1720,'SKU Price List'!$A$2:$E$27,5,FALSE)</f>
        <v>695.52</v>
      </c>
      <c r="F1720" s="17">
        <f t="shared" si="88"/>
        <v>6955.2</v>
      </c>
      <c r="G1720">
        <f>VLOOKUP(C1720,'SKU Price List'!$H$2:$L$27,3,0)</f>
        <v>684</v>
      </c>
      <c r="H1720">
        <f t="shared" si="86"/>
        <v>6840</v>
      </c>
      <c r="I1720" s="17">
        <f t="shared" si="87"/>
        <v>115.19999999999982</v>
      </c>
      <c r="J1720">
        <v>31</v>
      </c>
      <c r="K1720" s="51"/>
    </row>
    <row r="1721" spans="1:11" x14ac:dyDescent="0.45">
      <c r="A1721" s="2">
        <v>45417</v>
      </c>
      <c r="B1721" t="s">
        <v>85</v>
      </c>
      <c r="C1721" t="s">
        <v>17</v>
      </c>
      <c r="D1721">
        <v>8</v>
      </c>
      <c r="E1721" s="17">
        <f>VLOOKUP(C1721,'SKU Price List'!$A$2:$E$27,5,FALSE)</f>
        <v>1236.48</v>
      </c>
      <c r="F1721" s="17">
        <f t="shared" si="88"/>
        <v>9891.84</v>
      </c>
      <c r="G1721">
        <f>VLOOKUP(C1721,'SKU Price List'!$H$2:$L$27,3,0)</f>
        <v>1216</v>
      </c>
      <c r="H1721">
        <f t="shared" si="86"/>
        <v>9728</v>
      </c>
      <c r="I1721" s="17">
        <f t="shared" si="87"/>
        <v>163.84000000000015</v>
      </c>
      <c r="J1721">
        <v>31</v>
      </c>
      <c r="K1721" s="51"/>
    </row>
    <row r="1722" spans="1:11" x14ac:dyDescent="0.45">
      <c r="A1722" s="2">
        <v>45417</v>
      </c>
      <c r="B1722" t="s">
        <v>85</v>
      </c>
      <c r="C1722" t="s">
        <v>9</v>
      </c>
      <c r="D1722">
        <v>8</v>
      </c>
      <c r="E1722" s="17">
        <f>VLOOKUP(C1722,'SKU Price List'!$A$2:$E$27,5,FALSE)</f>
        <v>756</v>
      </c>
      <c r="F1722" s="17">
        <f t="shared" si="88"/>
        <v>6048</v>
      </c>
      <c r="G1722">
        <f>VLOOKUP(C1722,'SKU Price List'!$H$2:$L$27,3,0)</f>
        <v>741.59999999999991</v>
      </c>
      <c r="H1722">
        <f t="shared" si="86"/>
        <v>5932.7999999999993</v>
      </c>
      <c r="I1722" s="17">
        <f t="shared" si="87"/>
        <v>115.20000000000073</v>
      </c>
      <c r="J1722">
        <v>31</v>
      </c>
      <c r="K1722" s="51"/>
    </row>
    <row r="1723" spans="1:11" x14ac:dyDescent="0.45">
      <c r="A1723" s="2">
        <v>45417</v>
      </c>
      <c r="B1723" t="s">
        <v>85</v>
      </c>
      <c r="C1723" t="s">
        <v>12</v>
      </c>
      <c r="D1723">
        <v>5</v>
      </c>
      <c r="E1723" s="17">
        <f>VLOOKUP(C1723,'SKU Price List'!$A$2:$E$27,5,FALSE)</f>
        <v>1008</v>
      </c>
      <c r="F1723" s="17">
        <f t="shared" si="88"/>
        <v>5040</v>
      </c>
      <c r="G1723">
        <f>VLOOKUP(C1723,'SKU Price List'!$H$2:$L$27,3,0)</f>
        <v>988.8</v>
      </c>
      <c r="H1723">
        <f t="shared" si="86"/>
        <v>4944</v>
      </c>
      <c r="I1723" s="17">
        <f t="shared" si="87"/>
        <v>96</v>
      </c>
      <c r="J1723">
        <v>31</v>
      </c>
      <c r="K1723" s="51"/>
    </row>
    <row r="1724" spans="1:11" x14ac:dyDescent="0.45">
      <c r="A1724" s="2">
        <v>45417</v>
      </c>
      <c r="B1724" t="s">
        <v>85</v>
      </c>
      <c r="C1724" t="s">
        <v>24</v>
      </c>
      <c r="D1724">
        <v>5</v>
      </c>
      <c r="E1724" s="17">
        <f>VLOOKUP(C1724,'SKU Price List'!$A$2:$E$27,5,FALSE)</f>
        <v>614.87999999999988</v>
      </c>
      <c r="F1724" s="17">
        <f t="shared" si="88"/>
        <v>3074.3999999999996</v>
      </c>
      <c r="G1724">
        <f>VLOOKUP(C1724,'SKU Price List'!$H$2:$L$27,3,0)</f>
        <v>602.40000000000009</v>
      </c>
      <c r="H1724">
        <f t="shared" si="86"/>
        <v>3012.0000000000005</v>
      </c>
      <c r="I1724" s="17">
        <f t="shared" si="87"/>
        <v>62.399999999999181</v>
      </c>
      <c r="J1724">
        <v>31</v>
      </c>
      <c r="K1724" s="51"/>
    </row>
    <row r="1725" spans="1:11" x14ac:dyDescent="0.45">
      <c r="A1725" s="2">
        <v>45417</v>
      </c>
      <c r="B1725" t="s">
        <v>85</v>
      </c>
      <c r="C1725" t="s">
        <v>7</v>
      </c>
      <c r="D1725">
        <v>8</v>
      </c>
      <c r="E1725" s="17">
        <f>VLOOKUP(C1725,'SKU Price List'!$A$2:$E$27,5,FALSE)</f>
        <v>554.4</v>
      </c>
      <c r="F1725" s="17">
        <f t="shared" si="88"/>
        <v>4435.2</v>
      </c>
      <c r="G1725">
        <f>VLOOKUP(C1725,'SKU Price List'!$H$2:$L$27,3,0)</f>
        <v>544</v>
      </c>
      <c r="H1725">
        <f t="shared" si="86"/>
        <v>4352</v>
      </c>
      <c r="I1725" s="17">
        <f t="shared" si="87"/>
        <v>83.199999999999818</v>
      </c>
      <c r="J1725">
        <v>31</v>
      </c>
      <c r="K1725" s="51"/>
    </row>
    <row r="1726" spans="1:11" x14ac:dyDescent="0.45">
      <c r="A1726" s="2">
        <v>45417</v>
      </c>
      <c r="B1726" t="s">
        <v>85</v>
      </c>
      <c r="C1726" t="s">
        <v>4</v>
      </c>
      <c r="D1726">
        <v>5</v>
      </c>
      <c r="E1726" s="17">
        <f>VLOOKUP(C1726,'SKU Price List'!$A$2:$E$27,5,FALSE)</f>
        <v>415.79999999999995</v>
      </c>
      <c r="F1726" s="17">
        <f t="shared" si="88"/>
        <v>2079</v>
      </c>
      <c r="G1726">
        <f>VLOOKUP(C1726,'SKU Price List'!$H$2:$L$27,3,0)</f>
        <v>408</v>
      </c>
      <c r="H1726">
        <f t="shared" si="86"/>
        <v>2040</v>
      </c>
      <c r="I1726" s="17">
        <f t="shared" si="87"/>
        <v>39</v>
      </c>
      <c r="J1726">
        <v>31</v>
      </c>
      <c r="K1726" s="51"/>
    </row>
    <row r="1727" spans="1:11" x14ac:dyDescent="0.45">
      <c r="A1727" s="2">
        <v>45417</v>
      </c>
      <c r="B1727" t="s">
        <v>85</v>
      </c>
      <c r="C1727" t="s">
        <v>3</v>
      </c>
      <c r="D1727">
        <v>5</v>
      </c>
      <c r="E1727" s="17">
        <f>VLOOKUP(C1727,'SKU Price List'!$A$2:$E$27,5,FALSE)</f>
        <v>311.84999999999997</v>
      </c>
      <c r="F1727" s="17">
        <f t="shared" si="88"/>
        <v>1559.2499999999998</v>
      </c>
      <c r="G1727">
        <f>VLOOKUP(C1727,'SKU Price List'!$H$2:$L$27,3,0)</f>
        <v>306</v>
      </c>
      <c r="H1727">
        <f t="shared" si="86"/>
        <v>1530</v>
      </c>
      <c r="I1727" s="17">
        <f t="shared" si="87"/>
        <v>29.249999999999773</v>
      </c>
      <c r="J1727">
        <v>31</v>
      </c>
      <c r="K1727" s="51"/>
    </row>
    <row r="1728" spans="1:11" x14ac:dyDescent="0.45">
      <c r="A1728" s="2">
        <v>45417</v>
      </c>
      <c r="B1728" t="s">
        <v>37</v>
      </c>
      <c r="C1728" t="s">
        <v>17</v>
      </c>
      <c r="D1728">
        <v>10</v>
      </c>
      <c r="E1728" s="17">
        <f>VLOOKUP(C1728,'SKU Price List'!$A$2:$E$27,5,FALSE)</f>
        <v>1236.48</v>
      </c>
      <c r="F1728" s="17">
        <f t="shared" si="88"/>
        <v>12364.8</v>
      </c>
      <c r="G1728">
        <f>VLOOKUP(C1728,'SKU Price List'!$H$2:$L$27,3,0)</f>
        <v>1216</v>
      </c>
      <c r="H1728">
        <f t="shared" si="86"/>
        <v>12160</v>
      </c>
      <c r="I1728" s="17">
        <f t="shared" si="87"/>
        <v>204.79999999999927</v>
      </c>
      <c r="J1728">
        <v>31</v>
      </c>
      <c r="K1728" s="51"/>
    </row>
    <row r="1729" spans="1:11" x14ac:dyDescent="0.45">
      <c r="A1729" s="2">
        <v>45417</v>
      </c>
      <c r="B1729" t="s">
        <v>37</v>
      </c>
      <c r="C1729" t="s">
        <v>14</v>
      </c>
      <c r="D1729">
        <v>20</v>
      </c>
      <c r="E1729" s="17">
        <f>VLOOKUP(C1729,'SKU Price List'!$A$2:$E$27,5,FALSE)</f>
        <v>927.36</v>
      </c>
      <c r="F1729" s="17">
        <f t="shared" si="88"/>
        <v>18547.2</v>
      </c>
      <c r="G1729">
        <f>VLOOKUP(C1729,'SKU Price List'!$H$2:$L$27,3,0)</f>
        <v>912</v>
      </c>
      <c r="H1729">
        <f t="shared" si="86"/>
        <v>18240</v>
      </c>
      <c r="I1729" s="17">
        <f t="shared" si="87"/>
        <v>307.20000000000073</v>
      </c>
      <c r="J1729">
        <v>31</v>
      </c>
      <c r="K1729" s="51"/>
    </row>
    <row r="1730" spans="1:11" x14ac:dyDescent="0.45">
      <c r="A1730" s="2">
        <v>45417</v>
      </c>
      <c r="B1730" t="s">
        <v>64</v>
      </c>
      <c r="C1730" t="s">
        <v>14</v>
      </c>
      <c r="D1730">
        <v>17</v>
      </c>
      <c r="E1730" s="17">
        <f>VLOOKUP(C1730,'SKU Price List'!$A$2:$E$27,5,FALSE)</f>
        <v>927.36</v>
      </c>
      <c r="F1730" s="17">
        <f t="shared" si="88"/>
        <v>15765.12</v>
      </c>
      <c r="G1730">
        <f>VLOOKUP(C1730,'SKU Price List'!$H$2:$L$27,3,0)</f>
        <v>912</v>
      </c>
      <c r="H1730">
        <f t="shared" ref="H1730:H1793" si="89">G1730*D1730</f>
        <v>15504</v>
      </c>
      <c r="I1730" s="17">
        <f t="shared" ref="I1730:I1793" si="90">F1730-H1730</f>
        <v>261.1200000000008</v>
      </c>
      <c r="J1730">
        <v>31</v>
      </c>
      <c r="K1730" s="51"/>
    </row>
    <row r="1731" spans="1:11" x14ac:dyDescent="0.45">
      <c r="A1731" s="2">
        <v>45417</v>
      </c>
      <c r="B1731" t="s">
        <v>64</v>
      </c>
      <c r="C1731" t="s">
        <v>13</v>
      </c>
      <c r="D1731">
        <v>5</v>
      </c>
      <c r="E1731" s="17">
        <f>VLOOKUP(C1731,'SKU Price List'!$A$2:$E$27,5,FALSE)</f>
        <v>695.52</v>
      </c>
      <c r="F1731" s="17">
        <f t="shared" si="88"/>
        <v>3477.6</v>
      </c>
      <c r="G1731">
        <f>VLOOKUP(C1731,'SKU Price List'!$H$2:$L$27,3,0)</f>
        <v>684</v>
      </c>
      <c r="H1731">
        <f t="shared" si="89"/>
        <v>3420</v>
      </c>
      <c r="I1731" s="17">
        <f t="shared" si="90"/>
        <v>57.599999999999909</v>
      </c>
      <c r="J1731">
        <v>31</v>
      </c>
      <c r="K1731" s="51"/>
    </row>
    <row r="1732" spans="1:11" x14ac:dyDescent="0.45">
      <c r="A1732" s="2">
        <v>45417</v>
      </c>
      <c r="B1732" t="s">
        <v>64</v>
      </c>
      <c r="C1732" t="s">
        <v>9</v>
      </c>
      <c r="D1732">
        <v>15</v>
      </c>
      <c r="E1732" s="17">
        <f>VLOOKUP(C1732,'SKU Price List'!$A$2:$E$27,5,FALSE)</f>
        <v>756</v>
      </c>
      <c r="F1732" s="17">
        <f t="shared" si="88"/>
        <v>11340</v>
      </c>
      <c r="G1732">
        <f>VLOOKUP(C1732,'SKU Price List'!$H$2:$L$27,3,0)</f>
        <v>741.59999999999991</v>
      </c>
      <c r="H1732">
        <f t="shared" si="89"/>
        <v>11123.999999999998</v>
      </c>
      <c r="I1732" s="17">
        <f t="shared" si="90"/>
        <v>216.00000000000182</v>
      </c>
      <c r="J1732">
        <v>31</v>
      </c>
      <c r="K1732" s="51"/>
    </row>
    <row r="1733" spans="1:11" x14ac:dyDescent="0.45">
      <c r="A1733" s="2">
        <v>45417</v>
      </c>
      <c r="B1733" t="s">
        <v>64</v>
      </c>
      <c r="C1733" t="s">
        <v>8</v>
      </c>
      <c r="D1733">
        <v>10</v>
      </c>
      <c r="E1733" s="17">
        <f>VLOOKUP(C1733,'SKU Price List'!$A$2:$E$27,5,FALSE)</f>
        <v>567</v>
      </c>
      <c r="F1733" s="17">
        <f t="shared" si="88"/>
        <v>5670</v>
      </c>
      <c r="G1733">
        <f>VLOOKUP(C1733,'SKU Price List'!$H$2:$L$27,3,0)</f>
        <v>556.19999999999993</v>
      </c>
      <c r="H1733">
        <f t="shared" si="89"/>
        <v>5561.9999999999991</v>
      </c>
      <c r="I1733" s="17">
        <f t="shared" si="90"/>
        <v>108.00000000000091</v>
      </c>
      <c r="J1733">
        <v>31</v>
      </c>
      <c r="K1733" s="51"/>
    </row>
    <row r="1734" spans="1:11" x14ac:dyDescent="0.45">
      <c r="A1734" s="2">
        <v>45417</v>
      </c>
      <c r="B1734" t="s">
        <v>64</v>
      </c>
      <c r="C1734" t="s">
        <v>8</v>
      </c>
      <c r="D1734">
        <v>5</v>
      </c>
      <c r="E1734" s="17">
        <f>VLOOKUP(C1734,'SKU Price List'!$A$2:$E$27,5,FALSE)</f>
        <v>567</v>
      </c>
      <c r="F1734" s="17">
        <f t="shared" si="88"/>
        <v>2835</v>
      </c>
      <c r="G1734">
        <f>VLOOKUP(C1734,'SKU Price List'!$H$2:$L$27,3,0)</f>
        <v>556.19999999999993</v>
      </c>
      <c r="H1734">
        <f t="shared" si="89"/>
        <v>2780.9999999999995</v>
      </c>
      <c r="I1734" s="17">
        <f t="shared" si="90"/>
        <v>54.000000000000455</v>
      </c>
      <c r="J1734">
        <v>31</v>
      </c>
      <c r="K1734" s="51"/>
    </row>
    <row r="1735" spans="1:11" x14ac:dyDescent="0.45">
      <c r="A1735" s="2">
        <v>45417</v>
      </c>
      <c r="B1735" t="s">
        <v>64</v>
      </c>
      <c r="C1735" t="s">
        <v>7</v>
      </c>
      <c r="D1735">
        <v>5</v>
      </c>
      <c r="E1735" s="17">
        <f>VLOOKUP(C1735,'SKU Price List'!$A$2:$E$27,5,FALSE)</f>
        <v>554.4</v>
      </c>
      <c r="F1735" s="17">
        <f t="shared" ref="F1735:F1798" si="91">E1735*D1735</f>
        <v>2772</v>
      </c>
      <c r="G1735">
        <f>VLOOKUP(C1735,'SKU Price List'!$H$2:$L$27,3,0)</f>
        <v>544</v>
      </c>
      <c r="H1735">
        <f t="shared" si="89"/>
        <v>2720</v>
      </c>
      <c r="I1735" s="17">
        <f t="shared" si="90"/>
        <v>52</v>
      </c>
      <c r="J1735">
        <v>31</v>
      </c>
      <c r="K1735" s="51"/>
    </row>
    <row r="1736" spans="1:11" x14ac:dyDescent="0.45">
      <c r="A1736" s="2">
        <v>45417</v>
      </c>
      <c r="B1736" t="s">
        <v>64</v>
      </c>
      <c r="C1736" t="s">
        <v>24</v>
      </c>
      <c r="D1736">
        <v>6</v>
      </c>
      <c r="E1736" s="17">
        <f>VLOOKUP(C1736,'SKU Price List'!$A$2:$E$27,5,FALSE)</f>
        <v>614.87999999999988</v>
      </c>
      <c r="F1736" s="17">
        <f t="shared" si="91"/>
        <v>3689.2799999999993</v>
      </c>
      <c r="G1736">
        <f>VLOOKUP(C1736,'SKU Price List'!$H$2:$L$27,3,0)</f>
        <v>602.40000000000009</v>
      </c>
      <c r="H1736">
        <f t="shared" si="89"/>
        <v>3614.4000000000005</v>
      </c>
      <c r="I1736" s="17">
        <f t="shared" si="90"/>
        <v>74.879999999998745</v>
      </c>
      <c r="J1736">
        <v>31</v>
      </c>
      <c r="K1736" s="51"/>
    </row>
    <row r="1737" spans="1:11" x14ac:dyDescent="0.45">
      <c r="A1737" s="2">
        <v>45417</v>
      </c>
      <c r="B1737" t="s">
        <v>64</v>
      </c>
      <c r="C1737" t="s">
        <v>8</v>
      </c>
      <c r="D1737">
        <v>10</v>
      </c>
      <c r="E1737" s="17">
        <f>VLOOKUP(C1737,'SKU Price List'!$A$2:$E$27,5,FALSE)</f>
        <v>567</v>
      </c>
      <c r="F1737" s="17">
        <f t="shared" si="91"/>
        <v>5670</v>
      </c>
      <c r="G1737">
        <f>VLOOKUP(C1737,'SKU Price List'!$H$2:$L$27,3,0)</f>
        <v>556.19999999999993</v>
      </c>
      <c r="H1737">
        <f t="shared" si="89"/>
        <v>5561.9999999999991</v>
      </c>
      <c r="I1737" s="17">
        <f t="shared" si="90"/>
        <v>108.00000000000091</v>
      </c>
      <c r="J1737">
        <v>31</v>
      </c>
      <c r="K1737" s="51"/>
    </row>
    <row r="1738" spans="1:11" x14ac:dyDescent="0.45">
      <c r="A1738" s="2">
        <v>45417</v>
      </c>
      <c r="B1738" t="s">
        <v>64</v>
      </c>
      <c r="C1738" t="s">
        <v>13</v>
      </c>
      <c r="D1738">
        <v>5</v>
      </c>
      <c r="E1738" s="17">
        <f>VLOOKUP(C1738,'SKU Price List'!$A$2:$E$27,5,FALSE)</f>
        <v>695.52</v>
      </c>
      <c r="F1738" s="17">
        <f t="shared" si="91"/>
        <v>3477.6</v>
      </c>
      <c r="G1738">
        <f>VLOOKUP(C1738,'SKU Price List'!$H$2:$L$27,3,0)</f>
        <v>684</v>
      </c>
      <c r="H1738">
        <f t="shared" si="89"/>
        <v>3420</v>
      </c>
      <c r="I1738" s="17">
        <f t="shared" si="90"/>
        <v>57.599999999999909</v>
      </c>
      <c r="J1738">
        <v>31</v>
      </c>
      <c r="K1738" s="51"/>
    </row>
    <row r="1739" spans="1:11" x14ac:dyDescent="0.45">
      <c r="A1739" s="2">
        <v>45417</v>
      </c>
      <c r="B1739" t="s">
        <v>64</v>
      </c>
      <c r="C1739" t="s">
        <v>26</v>
      </c>
      <c r="D1739">
        <v>5</v>
      </c>
      <c r="E1739" s="17">
        <f>VLOOKUP(C1739,'SKU Price List'!$A$2:$E$27,5,FALSE)</f>
        <v>717.3599999999999</v>
      </c>
      <c r="F1739" s="17">
        <f t="shared" si="91"/>
        <v>3586.7999999999993</v>
      </c>
      <c r="G1739">
        <f>VLOOKUP(C1739,'SKU Price List'!$H$2:$L$27,3,0)</f>
        <v>702.80000000000007</v>
      </c>
      <c r="H1739">
        <f t="shared" si="89"/>
        <v>3514.0000000000005</v>
      </c>
      <c r="I1739" s="17">
        <f t="shared" si="90"/>
        <v>72.799999999998818</v>
      </c>
      <c r="J1739">
        <v>31</v>
      </c>
      <c r="K1739" s="51"/>
    </row>
    <row r="1740" spans="1:11" x14ac:dyDescent="0.45">
      <c r="A1740" s="2">
        <v>45418</v>
      </c>
      <c r="B1740" t="s">
        <v>41</v>
      </c>
      <c r="C1740" t="s">
        <v>14</v>
      </c>
      <c r="D1740">
        <v>10</v>
      </c>
      <c r="E1740" s="17">
        <f>VLOOKUP(C1740,'SKU Price List'!$A$2:$E$27,5,FALSE)</f>
        <v>927.36</v>
      </c>
      <c r="F1740" s="17">
        <f t="shared" si="91"/>
        <v>9273.6</v>
      </c>
      <c r="G1740">
        <f>VLOOKUP(C1740,'SKU Price List'!$H$2:$L$27,3,0)</f>
        <v>912</v>
      </c>
      <c r="H1740">
        <f t="shared" si="89"/>
        <v>9120</v>
      </c>
      <c r="I1740" s="17">
        <f t="shared" si="90"/>
        <v>153.60000000000036</v>
      </c>
      <c r="J1740">
        <v>32</v>
      </c>
      <c r="K1740" s="51"/>
    </row>
    <row r="1741" spans="1:11" x14ac:dyDescent="0.45">
      <c r="A1741" s="2">
        <v>45418</v>
      </c>
      <c r="B1741" t="s">
        <v>41</v>
      </c>
      <c r="C1741" t="s">
        <v>13</v>
      </c>
      <c r="D1741">
        <v>4</v>
      </c>
      <c r="E1741" s="17">
        <f>VLOOKUP(C1741,'SKU Price List'!$A$2:$E$27,5,FALSE)</f>
        <v>695.52</v>
      </c>
      <c r="F1741" s="17">
        <f t="shared" si="91"/>
        <v>2782.08</v>
      </c>
      <c r="G1741">
        <f>VLOOKUP(C1741,'SKU Price List'!$H$2:$L$27,3,0)</f>
        <v>684</v>
      </c>
      <c r="H1741">
        <f t="shared" si="89"/>
        <v>2736</v>
      </c>
      <c r="I1741" s="17">
        <f t="shared" si="90"/>
        <v>46.079999999999927</v>
      </c>
      <c r="J1741">
        <v>32</v>
      </c>
      <c r="K1741" s="51"/>
    </row>
    <row r="1742" spans="1:11" x14ac:dyDescent="0.45">
      <c r="A1742" s="2">
        <v>45418</v>
      </c>
      <c r="B1742" t="s">
        <v>41</v>
      </c>
      <c r="C1742" t="s">
        <v>6</v>
      </c>
      <c r="D1742">
        <v>10</v>
      </c>
      <c r="E1742" s="17">
        <f>VLOOKUP(C1742,'SKU Price List'!$A$2:$E$27,5,FALSE)</f>
        <v>485.09999999999997</v>
      </c>
      <c r="F1742" s="17">
        <f t="shared" si="91"/>
        <v>4851</v>
      </c>
      <c r="G1742">
        <f>VLOOKUP(C1742,'SKU Price List'!$H$2:$L$27,3,0)</f>
        <v>476</v>
      </c>
      <c r="H1742">
        <f t="shared" si="89"/>
        <v>4760</v>
      </c>
      <c r="I1742" s="17">
        <f t="shared" si="90"/>
        <v>91</v>
      </c>
      <c r="J1742">
        <v>32</v>
      </c>
      <c r="K1742" s="51"/>
    </row>
    <row r="1743" spans="1:11" x14ac:dyDescent="0.45">
      <c r="A1743" s="2">
        <v>45418</v>
      </c>
      <c r="B1743" t="s">
        <v>41</v>
      </c>
      <c r="C1743" t="s">
        <v>3</v>
      </c>
      <c r="D1743">
        <v>6</v>
      </c>
      <c r="E1743" s="17">
        <f>VLOOKUP(C1743,'SKU Price List'!$A$2:$E$27,5,FALSE)</f>
        <v>311.84999999999997</v>
      </c>
      <c r="F1743" s="17">
        <f t="shared" si="91"/>
        <v>1871.1</v>
      </c>
      <c r="G1743">
        <f>VLOOKUP(C1743,'SKU Price List'!$H$2:$L$27,3,0)</f>
        <v>306</v>
      </c>
      <c r="H1743">
        <f t="shared" si="89"/>
        <v>1836</v>
      </c>
      <c r="I1743" s="17">
        <f t="shared" si="90"/>
        <v>35.099999999999909</v>
      </c>
      <c r="J1743">
        <v>32</v>
      </c>
      <c r="K1743" s="51"/>
    </row>
    <row r="1744" spans="1:11" x14ac:dyDescent="0.45">
      <c r="A1744" s="2">
        <v>45418</v>
      </c>
      <c r="B1744" t="s">
        <v>41</v>
      </c>
      <c r="C1744" t="s">
        <v>24</v>
      </c>
      <c r="D1744">
        <v>5</v>
      </c>
      <c r="E1744" s="17">
        <f>VLOOKUP(C1744,'SKU Price List'!$A$2:$E$27,5,FALSE)</f>
        <v>614.87999999999988</v>
      </c>
      <c r="F1744" s="17">
        <f t="shared" si="91"/>
        <v>3074.3999999999996</v>
      </c>
      <c r="G1744">
        <f>VLOOKUP(C1744,'SKU Price List'!$H$2:$L$27,3,0)</f>
        <v>602.40000000000009</v>
      </c>
      <c r="H1744">
        <f t="shared" si="89"/>
        <v>3012.0000000000005</v>
      </c>
      <c r="I1744" s="17">
        <f t="shared" si="90"/>
        <v>62.399999999999181</v>
      </c>
      <c r="J1744">
        <v>32</v>
      </c>
      <c r="K1744" s="51"/>
    </row>
    <row r="1745" spans="1:11" x14ac:dyDescent="0.45">
      <c r="A1745" s="2">
        <v>45418</v>
      </c>
      <c r="B1745" t="s">
        <v>41</v>
      </c>
      <c r="C1745" t="s">
        <v>26</v>
      </c>
      <c r="D1745">
        <v>5</v>
      </c>
      <c r="E1745" s="17">
        <f>VLOOKUP(C1745,'SKU Price List'!$A$2:$E$27,5,FALSE)</f>
        <v>717.3599999999999</v>
      </c>
      <c r="F1745" s="17">
        <f t="shared" si="91"/>
        <v>3586.7999999999993</v>
      </c>
      <c r="G1745">
        <f>VLOOKUP(C1745,'SKU Price List'!$H$2:$L$27,3,0)</f>
        <v>702.80000000000007</v>
      </c>
      <c r="H1745">
        <f t="shared" si="89"/>
        <v>3514.0000000000005</v>
      </c>
      <c r="I1745" s="17">
        <f t="shared" si="90"/>
        <v>72.799999999998818</v>
      </c>
      <c r="J1745">
        <v>32</v>
      </c>
      <c r="K1745" s="51"/>
    </row>
    <row r="1746" spans="1:11" x14ac:dyDescent="0.45">
      <c r="A1746" s="2">
        <v>45418</v>
      </c>
      <c r="B1746" t="s">
        <v>81</v>
      </c>
      <c r="C1746" t="s">
        <v>26</v>
      </c>
      <c r="D1746">
        <v>10</v>
      </c>
      <c r="E1746" s="17">
        <f>VLOOKUP(C1746,'SKU Price List'!$A$2:$E$27,5,FALSE)</f>
        <v>717.3599999999999</v>
      </c>
      <c r="F1746" s="17">
        <f t="shared" si="91"/>
        <v>7173.5999999999985</v>
      </c>
      <c r="G1746">
        <f>VLOOKUP(C1746,'SKU Price List'!$H$2:$L$27,3,0)</f>
        <v>702.80000000000007</v>
      </c>
      <c r="H1746">
        <f t="shared" si="89"/>
        <v>7028.0000000000009</v>
      </c>
      <c r="I1746" s="17">
        <f t="shared" si="90"/>
        <v>145.59999999999764</v>
      </c>
      <c r="J1746">
        <v>32</v>
      </c>
      <c r="K1746" s="51"/>
    </row>
    <row r="1747" spans="1:11" x14ac:dyDescent="0.45">
      <c r="A1747" s="2">
        <v>45418</v>
      </c>
      <c r="B1747" t="s">
        <v>81</v>
      </c>
      <c r="C1747" t="s">
        <v>25</v>
      </c>
      <c r="D1747">
        <v>4</v>
      </c>
      <c r="E1747" s="17">
        <f>VLOOKUP(C1747,'SKU Price List'!$A$2:$E$27,5,FALSE)</f>
        <v>538.02</v>
      </c>
      <c r="F1747" s="17">
        <f t="shared" si="91"/>
        <v>2152.08</v>
      </c>
      <c r="G1747">
        <f>VLOOKUP(C1747,'SKU Price List'!$H$2:$L$27,3,0)</f>
        <v>527.1</v>
      </c>
      <c r="H1747">
        <f t="shared" si="89"/>
        <v>2108.4</v>
      </c>
      <c r="I1747" s="17">
        <f t="shared" si="90"/>
        <v>43.679999999999836</v>
      </c>
      <c r="J1747">
        <v>32</v>
      </c>
      <c r="K1747" s="51"/>
    </row>
    <row r="1748" spans="1:11" x14ac:dyDescent="0.45">
      <c r="A1748" s="2">
        <v>45418</v>
      </c>
      <c r="B1748" t="s">
        <v>81</v>
      </c>
      <c r="C1748" t="s">
        <v>10</v>
      </c>
      <c r="D1748">
        <v>1</v>
      </c>
      <c r="E1748" s="17">
        <f>VLOOKUP(C1748,'SKU Price List'!$A$2:$E$27,5,FALSE)</f>
        <v>661.5</v>
      </c>
      <c r="F1748" s="17">
        <f t="shared" si="91"/>
        <v>661.5</v>
      </c>
      <c r="G1748">
        <f>VLOOKUP(C1748,'SKU Price List'!$H$2:$L$27,3,0)</f>
        <v>648.9</v>
      </c>
      <c r="H1748">
        <f t="shared" si="89"/>
        <v>648.9</v>
      </c>
      <c r="I1748" s="17">
        <f t="shared" si="90"/>
        <v>12.600000000000023</v>
      </c>
      <c r="J1748">
        <v>32</v>
      </c>
      <c r="K1748" s="51"/>
    </row>
    <row r="1749" spans="1:11" x14ac:dyDescent="0.45">
      <c r="A1749" s="2">
        <v>45418</v>
      </c>
      <c r="B1749" t="s">
        <v>81</v>
      </c>
      <c r="C1749" t="s">
        <v>21</v>
      </c>
      <c r="D1749">
        <v>6</v>
      </c>
      <c r="E1749" s="17">
        <f>VLOOKUP(C1749,'SKU Price List'!$A$2:$E$27,5,FALSE)</f>
        <v>970.2</v>
      </c>
      <c r="F1749" s="17">
        <f t="shared" si="91"/>
        <v>5821.2000000000007</v>
      </c>
      <c r="G1749">
        <f>VLOOKUP(C1749,'SKU Price List'!$H$2:$L$27,3,0)</f>
        <v>951.3</v>
      </c>
      <c r="H1749">
        <f t="shared" si="89"/>
        <v>5707.7999999999993</v>
      </c>
      <c r="I1749" s="17">
        <f t="shared" si="90"/>
        <v>113.40000000000146</v>
      </c>
      <c r="J1749">
        <v>32</v>
      </c>
      <c r="K1749" s="51"/>
    </row>
    <row r="1750" spans="1:11" x14ac:dyDescent="0.45">
      <c r="A1750" s="2">
        <v>45419</v>
      </c>
      <c r="B1750" t="s">
        <v>65</v>
      </c>
      <c r="C1750" t="s">
        <v>8</v>
      </c>
      <c r="D1750">
        <v>8</v>
      </c>
      <c r="E1750" s="17">
        <f>VLOOKUP(C1750,'SKU Price List'!$A$2:$E$27,5,FALSE)</f>
        <v>567</v>
      </c>
      <c r="F1750" s="17">
        <f t="shared" si="91"/>
        <v>4536</v>
      </c>
      <c r="G1750">
        <f>VLOOKUP(C1750,'SKU Price List'!$H$2:$L$27,3,0)</f>
        <v>556.19999999999993</v>
      </c>
      <c r="H1750">
        <f t="shared" si="89"/>
        <v>4449.5999999999995</v>
      </c>
      <c r="I1750" s="17">
        <f t="shared" si="90"/>
        <v>86.400000000000546</v>
      </c>
      <c r="J1750">
        <v>32</v>
      </c>
      <c r="K1750" s="51"/>
    </row>
    <row r="1751" spans="1:11" x14ac:dyDescent="0.45">
      <c r="A1751" s="2">
        <v>45419</v>
      </c>
      <c r="B1751" t="s">
        <v>65</v>
      </c>
      <c r="C1751" t="s">
        <v>9</v>
      </c>
      <c r="D1751">
        <v>8</v>
      </c>
      <c r="E1751" s="17">
        <f>VLOOKUP(C1751,'SKU Price List'!$A$2:$E$27,5,FALSE)</f>
        <v>756</v>
      </c>
      <c r="F1751" s="17">
        <f t="shared" si="91"/>
        <v>6048</v>
      </c>
      <c r="G1751">
        <f>VLOOKUP(C1751,'SKU Price List'!$H$2:$L$27,3,0)</f>
        <v>741.59999999999991</v>
      </c>
      <c r="H1751">
        <f t="shared" si="89"/>
        <v>5932.7999999999993</v>
      </c>
      <c r="I1751" s="17">
        <f t="shared" si="90"/>
        <v>115.20000000000073</v>
      </c>
      <c r="J1751">
        <v>32</v>
      </c>
      <c r="K1751" s="51"/>
    </row>
    <row r="1752" spans="1:11" x14ac:dyDescent="0.45">
      <c r="A1752" s="2">
        <v>45419</v>
      </c>
      <c r="B1752" t="s">
        <v>65</v>
      </c>
      <c r="C1752" t="s">
        <v>12</v>
      </c>
      <c r="D1752">
        <v>2</v>
      </c>
      <c r="E1752" s="17">
        <f>VLOOKUP(C1752,'SKU Price List'!$A$2:$E$27,5,FALSE)</f>
        <v>1008</v>
      </c>
      <c r="F1752" s="17">
        <f t="shared" si="91"/>
        <v>2016</v>
      </c>
      <c r="G1752">
        <f>VLOOKUP(C1752,'SKU Price List'!$H$2:$L$27,3,0)</f>
        <v>988.8</v>
      </c>
      <c r="H1752">
        <f t="shared" si="89"/>
        <v>1977.6</v>
      </c>
      <c r="I1752" s="17">
        <f t="shared" si="90"/>
        <v>38.400000000000091</v>
      </c>
      <c r="J1752">
        <v>32</v>
      </c>
      <c r="K1752" s="51"/>
    </row>
    <row r="1753" spans="1:11" x14ac:dyDescent="0.45">
      <c r="A1753" s="2">
        <v>45419</v>
      </c>
      <c r="B1753" t="s">
        <v>65</v>
      </c>
      <c r="C1753" t="s">
        <v>23</v>
      </c>
      <c r="D1753">
        <v>6</v>
      </c>
      <c r="E1753" s="17">
        <f>VLOOKUP(C1753,'SKU Price List'!$A$2:$E$27,5,FALSE)</f>
        <v>461.15999999999997</v>
      </c>
      <c r="F1753" s="17">
        <f t="shared" si="91"/>
        <v>2766.96</v>
      </c>
      <c r="G1753">
        <f>VLOOKUP(C1753,'SKU Price List'!$H$2:$L$27,3,0)</f>
        <v>451.8</v>
      </c>
      <c r="H1753">
        <f t="shared" si="89"/>
        <v>2710.8</v>
      </c>
      <c r="I1753" s="17">
        <f t="shared" si="90"/>
        <v>56.159999999999854</v>
      </c>
      <c r="J1753">
        <v>32</v>
      </c>
      <c r="K1753" s="51"/>
    </row>
    <row r="1754" spans="1:11" x14ac:dyDescent="0.45">
      <c r="A1754" s="2">
        <v>45419</v>
      </c>
      <c r="B1754" t="s">
        <v>65</v>
      </c>
      <c r="C1754" t="s">
        <v>24</v>
      </c>
      <c r="D1754">
        <v>5</v>
      </c>
      <c r="E1754" s="17">
        <f>VLOOKUP(C1754,'SKU Price List'!$A$2:$E$27,5,FALSE)</f>
        <v>614.87999999999988</v>
      </c>
      <c r="F1754" s="17">
        <f t="shared" si="91"/>
        <v>3074.3999999999996</v>
      </c>
      <c r="G1754">
        <f>VLOOKUP(C1754,'SKU Price List'!$H$2:$L$27,3,0)</f>
        <v>602.40000000000009</v>
      </c>
      <c r="H1754">
        <f t="shared" si="89"/>
        <v>3012.0000000000005</v>
      </c>
      <c r="I1754" s="17">
        <f t="shared" si="90"/>
        <v>62.399999999999181</v>
      </c>
      <c r="J1754">
        <v>32</v>
      </c>
      <c r="K1754" s="51"/>
    </row>
    <row r="1755" spans="1:11" x14ac:dyDescent="0.45">
      <c r="A1755" s="2">
        <v>45419</v>
      </c>
      <c r="B1755" t="s">
        <v>65</v>
      </c>
      <c r="C1755" t="s">
        <v>27</v>
      </c>
      <c r="D1755">
        <v>2</v>
      </c>
      <c r="E1755" s="17">
        <f>VLOOKUP(C1755,'SKU Price List'!$A$2:$E$27,5,FALSE)</f>
        <v>819.83999999999992</v>
      </c>
      <c r="F1755" s="17">
        <f t="shared" si="91"/>
        <v>1639.6799999999998</v>
      </c>
      <c r="G1755">
        <f>VLOOKUP(C1755,'SKU Price List'!$H$2:$L$27,3,0)</f>
        <v>803.2</v>
      </c>
      <c r="H1755">
        <f t="shared" si="89"/>
        <v>1606.4</v>
      </c>
      <c r="I1755" s="17">
        <f t="shared" si="90"/>
        <v>33.279999999999745</v>
      </c>
      <c r="J1755">
        <v>32</v>
      </c>
      <c r="K1755" s="51"/>
    </row>
    <row r="1756" spans="1:11" x14ac:dyDescent="0.45">
      <c r="A1756" s="2">
        <v>45419</v>
      </c>
      <c r="B1756" t="s">
        <v>65</v>
      </c>
      <c r="C1756" t="s">
        <v>4</v>
      </c>
      <c r="D1756">
        <v>10</v>
      </c>
      <c r="E1756" s="17">
        <f>VLOOKUP(C1756,'SKU Price List'!$A$2:$E$27,5,FALSE)</f>
        <v>415.79999999999995</v>
      </c>
      <c r="F1756" s="17">
        <f t="shared" si="91"/>
        <v>4158</v>
      </c>
      <c r="G1756">
        <f>VLOOKUP(C1756,'SKU Price List'!$H$2:$L$27,3,0)</f>
        <v>408</v>
      </c>
      <c r="H1756">
        <f t="shared" si="89"/>
        <v>4080</v>
      </c>
      <c r="I1756" s="17">
        <f t="shared" si="90"/>
        <v>78</v>
      </c>
      <c r="J1756">
        <v>32</v>
      </c>
      <c r="K1756" s="51"/>
    </row>
    <row r="1757" spans="1:11" x14ac:dyDescent="0.45">
      <c r="A1757" s="2">
        <v>45419</v>
      </c>
      <c r="B1757" t="s">
        <v>65</v>
      </c>
      <c r="C1757" t="s">
        <v>17</v>
      </c>
      <c r="D1757">
        <v>2</v>
      </c>
      <c r="E1757" s="17">
        <f>VLOOKUP(C1757,'SKU Price List'!$A$2:$E$27,5,FALSE)</f>
        <v>1236.48</v>
      </c>
      <c r="F1757" s="17">
        <f t="shared" si="91"/>
        <v>2472.96</v>
      </c>
      <c r="G1757">
        <f>VLOOKUP(C1757,'SKU Price List'!$H$2:$L$27,3,0)</f>
        <v>1216</v>
      </c>
      <c r="H1757">
        <f t="shared" si="89"/>
        <v>2432</v>
      </c>
      <c r="I1757" s="17">
        <f t="shared" si="90"/>
        <v>40.960000000000036</v>
      </c>
      <c r="J1757">
        <v>32</v>
      </c>
      <c r="K1757" s="51"/>
    </row>
    <row r="1758" spans="1:11" x14ac:dyDescent="0.45">
      <c r="A1758" s="2">
        <v>45419</v>
      </c>
      <c r="B1758" t="s">
        <v>47</v>
      </c>
      <c r="C1758" t="s">
        <v>9</v>
      </c>
      <c r="D1758">
        <v>5</v>
      </c>
      <c r="E1758" s="17">
        <f>VLOOKUP(C1758,'SKU Price List'!$A$2:$E$27,5,FALSE)</f>
        <v>756</v>
      </c>
      <c r="F1758" s="17">
        <f t="shared" si="91"/>
        <v>3780</v>
      </c>
      <c r="G1758">
        <f>VLOOKUP(C1758,'SKU Price List'!$H$2:$L$27,3,0)</f>
        <v>741.59999999999991</v>
      </c>
      <c r="H1758">
        <f t="shared" si="89"/>
        <v>3707.9999999999995</v>
      </c>
      <c r="I1758" s="17">
        <f t="shared" si="90"/>
        <v>72.000000000000455</v>
      </c>
      <c r="J1758">
        <v>32</v>
      </c>
      <c r="K1758" s="51"/>
    </row>
    <row r="1759" spans="1:11" x14ac:dyDescent="0.45">
      <c r="A1759" s="2">
        <v>45419</v>
      </c>
      <c r="B1759" t="s">
        <v>47</v>
      </c>
      <c r="C1759" t="s">
        <v>13</v>
      </c>
      <c r="D1759">
        <v>5</v>
      </c>
      <c r="E1759" s="17">
        <f>VLOOKUP(C1759,'SKU Price List'!$A$2:$E$27,5,FALSE)</f>
        <v>695.52</v>
      </c>
      <c r="F1759" s="17">
        <f t="shared" si="91"/>
        <v>3477.6</v>
      </c>
      <c r="G1759">
        <f>VLOOKUP(C1759,'SKU Price List'!$H$2:$L$27,3,0)</f>
        <v>684</v>
      </c>
      <c r="H1759">
        <f t="shared" si="89"/>
        <v>3420</v>
      </c>
      <c r="I1759" s="17">
        <f t="shared" si="90"/>
        <v>57.599999999999909</v>
      </c>
      <c r="J1759">
        <v>32</v>
      </c>
      <c r="K1759" s="51"/>
    </row>
    <row r="1760" spans="1:11" x14ac:dyDescent="0.45">
      <c r="A1760" s="2">
        <v>45419</v>
      </c>
      <c r="B1760" t="s">
        <v>47</v>
      </c>
      <c r="C1760" t="s">
        <v>23</v>
      </c>
      <c r="D1760">
        <v>5</v>
      </c>
      <c r="E1760" s="17">
        <f>VLOOKUP(C1760,'SKU Price List'!$A$2:$E$27,5,FALSE)</f>
        <v>461.15999999999997</v>
      </c>
      <c r="F1760" s="17">
        <f t="shared" si="91"/>
        <v>2305.7999999999997</v>
      </c>
      <c r="G1760">
        <f>VLOOKUP(C1760,'SKU Price List'!$H$2:$L$27,3,0)</f>
        <v>451.8</v>
      </c>
      <c r="H1760">
        <f t="shared" si="89"/>
        <v>2259</v>
      </c>
      <c r="I1760" s="17">
        <f t="shared" si="90"/>
        <v>46.799999999999727</v>
      </c>
      <c r="J1760">
        <v>32</v>
      </c>
      <c r="K1760" s="51"/>
    </row>
    <row r="1761" spans="1:11" x14ac:dyDescent="0.45">
      <c r="A1761" s="2">
        <v>45420</v>
      </c>
      <c r="B1761" t="s">
        <v>60</v>
      </c>
      <c r="C1761" t="s">
        <v>27</v>
      </c>
      <c r="D1761">
        <v>10</v>
      </c>
      <c r="E1761" s="17">
        <f>VLOOKUP(C1761,'SKU Price List'!$A$2:$E$27,5,FALSE)</f>
        <v>819.83999999999992</v>
      </c>
      <c r="F1761" s="17">
        <f t="shared" si="91"/>
        <v>8198.4</v>
      </c>
      <c r="G1761">
        <f>VLOOKUP(C1761,'SKU Price List'!$H$2:$L$27,3,0)</f>
        <v>803.2</v>
      </c>
      <c r="H1761">
        <f t="shared" si="89"/>
        <v>8032</v>
      </c>
      <c r="I1761" s="17">
        <f t="shared" si="90"/>
        <v>166.39999999999964</v>
      </c>
      <c r="J1761">
        <v>32</v>
      </c>
      <c r="K1761" s="51"/>
    </row>
    <row r="1762" spans="1:11" x14ac:dyDescent="0.45">
      <c r="A1762" s="2">
        <v>45420</v>
      </c>
      <c r="B1762" t="s">
        <v>60</v>
      </c>
      <c r="C1762" t="s">
        <v>9</v>
      </c>
      <c r="D1762">
        <v>15</v>
      </c>
      <c r="E1762" s="17">
        <f>VLOOKUP(C1762,'SKU Price List'!$A$2:$E$27,5,FALSE)</f>
        <v>756</v>
      </c>
      <c r="F1762" s="17">
        <f t="shared" si="91"/>
        <v>11340</v>
      </c>
      <c r="G1762">
        <f>VLOOKUP(C1762,'SKU Price List'!$H$2:$L$27,3,0)</f>
        <v>741.59999999999991</v>
      </c>
      <c r="H1762">
        <f t="shared" si="89"/>
        <v>11123.999999999998</v>
      </c>
      <c r="I1762" s="17">
        <f t="shared" si="90"/>
        <v>216.00000000000182</v>
      </c>
      <c r="J1762">
        <v>32</v>
      </c>
      <c r="K1762" s="51"/>
    </row>
    <row r="1763" spans="1:11" x14ac:dyDescent="0.45">
      <c r="A1763" s="2">
        <v>45420</v>
      </c>
      <c r="B1763" t="s">
        <v>60</v>
      </c>
      <c r="C1763" t="s">
        <v>8</v>
      </c>
      <c r="D1763">
        <v>10</v>
      </c>
      <c r="E1763" s="17">
        <f>VLOOKUP(C1763,'SKU Price List'!$A$2:$E$27,5,FALSE)</f>
        <v>567</v>
      </c>
      <c r="F1763" s="17">
        <f t="shared" si="91"/>
        <v>5670</v>
      </c>
      <c r="G1763">
        <f>VLOOKUP(C1763,'SKU Price List'!$H$2:$L$27,3,0)</f>
        <v>556.19999999999993</v>
      </c>
      <c r="H1763">
        <f t="shared" si="89"/>
        <v>5561.9999999999991</v>
      </c>
      <c r="I1763" s="17">
        <f t="shared" si="90"/>
        <v>108.00000000000091</v>
      </c>
      <c r="J1763">
        <v>32</v>
      </c>
      <c r="K1763" s="51"/>
    </row>
    <row r="1764" spans="1:11" x14ac:dyDescent="0.45">
      <c r="A1764" s="2">
        <v>45420</v>
      </c>
      <c r="B1764" t="s">
        <v>59</v>
      </c>
      <c r="C1764" t="s">
        <v>19</v>
      </c>
      <c r="D1764">
        <v>10</v>
      </c>
      <c r="E1764" s="17">
        <f>VLOOKUP(C1764,'SKU Price List'!$A$2:$E$27,5,FALSE)</f>
        <v>831.6</v>
      </c>
      <c r="F1764" s="17">
        <f t="shared" si="91"/>
        <v>8316</v>
      </c>
      <c r="G1764">
        <f>VLOOKUP(C1764,'SKU Price List'!$H$2:$L$27,3,0)</f>
        <v>815.4</v>
      </c>
      <c r="H1764">
        <f t="shared" si="89"/>
        <v>8154</v>
      </c>
      <c r="I1764" s="17">
        <f t="shared" si="90"/>
        <v>162</v>
      </c>
      <c r="J1764">
        <v>32</v>
      </c>
      <c r="K1764" s="51"/>
    </row>
    <row r="1765" spans="1:11" x14ac:dyDescent="0.45">
      <c r="A1765" s="2">
        <v>45420</v>
      </c>
      <c r="B1765" t="s">
        <v>59</v>
      </c>
      <c r="C1765" t="s">
        <v>20</v>
      </c>
      <c r="D1765">
        <v>20</v>
      </c>
      <c r="E1765" s="17">
        <f>VLOOKUP(C1765,'SKU Price List'!$A$2:$E$27,5,FALSE)</f>
        <v>1108.8000000000002</v>
      </c>
      <c r="F1765" s="17">
        <f t="shared" si="91"/>
        <v>22176.000000000004</v>
      </c>
      <c r="G1765">
        <f>VLOOKUP(C1765,'SKU Price List'!$H$2:$L$27,3,0)</f>
        <v>1087.1999999999998</v>
      </c>
      <c r="H1765">
        <f t="shared" si="89"/>
        <v>21743.999999999996</v>
      </c>
      <c r="I1765" s="17">
        <f t="shared" si="90"/>
        <v>432.00000000000728</v>
      </c>
      <c r="J1765">
        <v>32</v>
      </c>
      <c r="K1765" s="51"/>
    </row>
    <row r="1766" spans="1:11" x14ac:dyDescent="0.45">
      <c r="A1766" s="2">
        <v>45420</v>
      </c>
      <c r="B1766" t="s">
        <v>59</v>
      </c>
      <c r="C1766" t="s">
        <v>18</v>
      </c>
      <c r="D1766">
        <v>10</v>
      </c>
      <c r="E1766" s="17">
        <f>VLOOKUP(C1766,'SKU Price List'!$A$2:$E$27,5,FALSE)</f>
        <v>1478.4</v>
      </c>
      <c r="F1766" s="17">
        <f t="shared" si="91"/>
        <v>14784</v>
      </c>
      <c r="G1766">
        <f>VLOOKUP(C1766,'SKU Price List'!$H$2:$L$27,3,0)</f>
        <v>1449.6</v>
      </c>
      <c r="H1766">
        <f t="shared" si="89"/>
        <v>14496</v>
      </c>
      <c r="I1766" s="17">
        <f t="shared" si="90"/>
        <v>288</v>
      </c>
      <c r="J1766">
        <v>32</v>
      </c>
      <c r="K1766" s="51"/>
    </row>
    <row r="1767" spans="1:11" x14ac:dyDescent="0.45">
      <c r="A1767" s="2">
        <v>45420</v>
      </c>
      <c r="B1767" t="s">
        <v>59</v>
      </c>
      <c r="C1767" t="s">
        <v>14</v>
      </c>
      <c r="D1767">
        <v>10</v>
      </c>
      <c r="E1767" s="17">
        <f>VLOOKUP(C1767,'SKU Price List'!$A$2:$E$27,5,FALSE)</f>
        <v>927.36</v>
      </c>
      <c r="F1767" s="17">
        <f t="shared" si="91"/>
        <v>9273.6</v>
      </c>
      <c r="G1767">
        <f>VLOOKUP(C1767,'SKU Price List'!$H$2:$L$27,3,0)</f>
        <v>912</v>
      </c>
      <c r="H1767">
        <f t="shared" si="89"/>
        <v>9120</v>
      </c>
      <c r="I1767" s="17">
        <f t="shared" si="90"/>
        <v>153.60000000000036</v>
      </c>
      <c r="J1767">
        <v>32</v>
      </c>
      <c r="K1767" s="51"/>
    </row>
    <row r="1768" spans="1:11" x14ac:dyDescent="0.45">
      <c r="A1768" s="2">
        <v>45420</v>
      </c>
      <c r="B1768" t="s">
        <v>59</v>
      </c>
      <c r="C1768" t="s">
        <v>9</v>
      </c>
      <c r="D1768">
        <v>10</v>
      </c>
      <c r="E1768" s="17">
        <f>VLOOKUP(C1768,'SKU Price List'!$A$2:$E$27,5,FALSE)</f>
        <v>756</v>
      </c>
      <c r="F1768" s="17">
        <f t="shared" si="91"/>
        <v>7560</v>
      </c>
      <c r="G1768">
        <f>VLOOKUP(C1768,'SKU Price List'!$H$2:$L$27,3,0)</f>
        <v>741.59999999999991</v>
      </c>
      <c r="H1768">
        <f t="shared" si="89"/>
        <v>7415.9999999999991</v>
      </c>
      <c r="I1768" s="17">
        <f t="shared" si="90"/>
        <v>144.00000000000091</v>
      </c>
      <c r="J1768">
        <v>32</v>
      </c>
      <c r="K1768" s="51"/>
    </row>
    <row r="1769" spans="1:11" x14ac:dyDescent="0.45">
      <c r="A1769" s="2">
        <v>45420</v>
      </c>
      <c r="B1769" t="s">
        <v>59</v>
      </c>
      <c r="C1769" t="s">
        <v>23</v>
      </c>
      <c r="D1769">
        <v>10</v>
      </c>
      <c r="E1769" s="17">
        <f>VLOOKUP(C1769,'SKU Price List'!$A$2:$E$27,5,FALSE)</f>
        <v>461.15999999999997</v>
      </c>
      <c r="F1769" s="17">
        <f t="shared" si="91"/>
        <v>4611.5999999999995</v>
      </c>
      <c r="G1769">
        <f>VLOOKUP(C1769,'SKU Price List'!$H$2:$L$27,3,0)</f>
        <v>451.8</v>
      </c>
      <c r="H1769">
        <f t="shared" si="89"/>
        <v>4518</v>
      </c>
      <c r="I1769" s="17">
        <f t="shared" si="90"/>
        <v>93.599999999999454</v>
      </c>
      <c r="J1769">
        <v>32</v>
      </c>
      <c r="K1769" s="51"/>
    </row>
    <row r="1770" spans="1:11" x14ac:dyDescent="0.45">
      <c r="A1770" s="2">
        <v>45420</v>
      </c>
      <c r="B1770" t="s">
        <v>59</v>
      </c>
      <c r="C1770" t="s">
        <v>27</v>
      </c>
      <c r="D1770">
        <v>10</v>
      </c>
      <c r="E1770" s="17">
        <f>VLOOKUP(C1770,'SKU Price List'!$A$2:$E$27,5,FALSE)</f>
        <v>819.83999999999992</v>
      </c>
      <c r="F1770" s="17">
        <f t="shared" si="91"/>
        <v>8198.4</v>
      </c>
      <c r="G1770">
        <f>VLOOKUP(C1770,'SKU Price List'!$H$2:$L$27,3,0)</f>
        <v>803.2</v>
      </c>
      <c r="H1770">
        <f t="shared" si="89"/>
        <v>8032</v>
      </c>
      <c r="I1770" s="17">
        <f t="shared" si="90"/>
        <v>166.39999999999964</v>
      </c>
      <c r="J1770">
        <v>32</v>
      </c>
      <c r="K1770" s="51"/>
    </row>
    <row r="1771" spans="1:11" x14ac:dyDescent="0.45">
      <c r="A1771" s="2">
        <v>45421</v>
      </c>
      <c r="B1771" t="s">
        <v>57</v>
      </c>
      <c r="C1771" t="s">
        <v>17</v>
      </c>
      <c r="D1771">
        <v>20</v>
      </c>
      <c r="E1771" s="17">
        <f>VLOOKUP(C1771,'SKU Price List'!$A$2:$E$27,5,FALSE)</f>
        <v>1236.48</v>
      </c>
      <c r="F1771" s="17">
        <f t="shared" si="91"/>
        <v>24729.599999999999</v>
      </c>
      <c r="G1771">
        <f>VLOOKUP(C1771,'SKU Price List'!$H$2:$L$27,3,0)</f>
        <v>1216</v>
      </c>
      <c r="H1771">
        <f t="shared" si="89"/>
        <v>24320</v>
      </c>
      <c r="I1771" s="17">
        <f t="shared" si="90"/>
        <v>409.59999999999854</v>
      </c>
      <c r="J1771">
        <v>32</v>
      </c>
      <c r="K1771" s="51"/>
    </row>
    <row r="1772" spans="1:11" x14ac:dyDescent="0.45">
      <c r="A1772" s="2">
        <v>45421</v>
      </c>
      <c r="B1772" t="s">
        <v>57</v>
      </c>
      <c r="C1772" t="s">
        <v>27</v>
      </c>
      <c r="D1772">
        <v>13</v>
      </c>
      <c r="E1772" s="17">
        <f>VLOOKUP(C1772,'SKU Price List'!$A$2:$E$27,5,FALSE)</f>
        <v>819.83999999999992</v>
      </c>
      <c r="F1772" s="17">
        <f t="shared" si="91"/>
        <v>10657.919999999998</v>
      </c>
      <c r="G1772">
        <f>VLOOKUP(C1772,'SKU Price List'!$H$2:$L$27,3,0)</f>
        <v>803.2</v>
      </c>
      <c r="H1772">
        <f t="shared" si="89"/>
        <v>10441.6</v>
      </c>
      <c r="I1772" s="17">
        <f t="shared" si="90"/>
        <v>216.31999999999789</v>
      </c>
      <c r="J1772">
        <v>32</v>
      </c>
      <c r="K1772" s="51"/>
    </row>
    <row r="1773" spans="1:11" x14ac:dyDescent="0.45">
      <c r="A1773" s="2">
        <v>45421</v>
      </c>
      <c r="B1773" t="s">
        <v>56</v>
      </c>
      <c r="C1773" t="s">
        <v>18</v>
      </c>
      <c r="D1773">
        <v>1</v>
      </c>
      <c r="E1773" s="17">
        <f>VLOOKUP(C1773,'SKU Price List'!$A$2:$E$27,5,FALSE)</f>
        <v>1478.4</v>
      </c>
      <c r="F1773" s="17">
        <f t="shared" si="91"/>
        <v>1478.4</v>
      </c>
      <c r="G1773">
        <f>VLOOKUP(C1773,'SKU Price List'!$H$2:$L$27,3,0)</f>
        <v>1449.6</v>
      </c>
      <c r="H1773">
        <f t="shared" si="89"/>
        <v>1449.6</v>
      </c>
      <c r="I1773" s="17">
        <f t="shared" si="90"/>
        <v>28.800000000000182</v>
      </c>
      <c r="J1773">
        <v>32</v>
      </c>
      <c r="K1773" s="51"/>
    </row>
    <row r="1774" spans="1:11" x14ac:dyDescent="0.45">
      <c r="A1774" s="2">
        <v>45421</v>
      </c>
      <c r="B1774" t="s">
        <v>56</v>
      </c>
      <c r="C1774" t="s">
        <v>17</v>
      </c>
      <c r="D1774">
        <v>2</v>
      </c>
      <c r="E1774" s="17">
        <f>VLOOKUP(C1774,'SKU Price List'!$A$2:$E$27,5,FALSE)</f>
        <v>1236.48</v>
      </c>
      <c r="F1774" s="17">
        <f t="shared" si="91"/>
        <v>2472.96</v>
      </c>
      <c r="G1774">
        <f>VLOOKUP(C1774,'SKU Price List'!$H$2:$L$27,3,0)</f>
        <v>1216</v>
      </c>
      <c r="H1774">
        <f t="shared" si="89"/>
        <v>2432</v>
      </c>
      <c r="I1774" s="17">
        <f t="shared" si="90"/>
        <v>40.960000000000036</v>
      </c>
      <c r="J1774">
        <v>32</v>
      </c>
      <c r="K1774" s="51"/>
    </row>
    <row r="1775" spans="1:11" x14ac:dyDescent="0.45">
      <c r="A1775" s="2">
        <v>45421</v>
      </c>
      <c r="B1775" t="s">
        <v>56</v>
      </c>
      <c r="C1775" t="s">
        <v>5</v>
      </c>
      <c r="D1775">
        <v>2</v>
      </c>
      <c r="E1775" s="17">
        <f>VLOOKUP(C1775,'SKU Price List'!$A$2:$E$27,5,FALSE)</f>
        <v>363.82499999999999</v>
      </c>
      <c r="F1775" s="17">
        <f t="shared" si="91"/>
        <v>727.65</v>
      </c>
      <c r="G1775">
        <f>VLOOKUP(C1775,'SKU Price List'!$H$2:$L$27,3,0)</f>
        <v>357</v>
      </c>
      <c r="H1775">
        <f t="shared" si="89"/>
        <v>714</v>
      </c>
      <c r="I1775" s="17">
        <f t="shared" si="90"/>
        <v>13.649999999999977</v>
      </c>
      <c r="J1775">
        <v>32</v>
      </c>
      <c r="K1775" s="51"/>
    </row>
    <row r="1776" spans="1:11" x14ac:dyDescent="0.45">
      <c r="A1776" s="2">
        <v>45421</v>
      </c>
      <c r="B1776" t="s">
        <v>70</v>
      </c>
      <c r="C1776" t="s">
        <v>18</v>
      </c>
      <c r="D1776">
        <v>5</v>
      </c>
      <c r="E1776" s="17">
        <f>VLOOKUP(C1776,'SKU Price List'!$A$2:$E$27,5,FALSE)</f>
        <v>1478.4</v>
      </c>
      <c r="F1776" s="17">
        <f t="shared" si="91"/>
        <v>7392</v>
      </c>
      <c r="G1776">
        <f>VLOOKUP(C1776,'SKU Price List'!$H$2:$L$27,3,0)</f>
        <v>1449.6</v>
      </c>
      <c r="H1776">
        <f t="shared" si="89"/>
        <v>7248</v>
      </c>
      <c r="I1776" s="17">
        <f t="shared" si="90"/>
        <v>144</v>
      </c>
      <c r="J1776">
        <v>32</v>
      </c>
      <c r="K1776" s="51"/>
    </row>
    <row r="1777" spans="1:11" x14ac:dyDescent="0.45">
      <c r="A1777" s="2">
        <v>45421</v>
      </c>
      <c r="B1777" t="s">
        <v>70</v>
      </c>
      <c r="C1777" t="s">
        <v>17</v>
      </c>
      <c r="D1777">
        <v>5</v>
      </c>
      <c r="E1777" s="17">
        <f>VLOOKUP(C1777,'SKU Price List'!$A$2:$E$27,5,FALSE)</f>
        <v>1236.48</v>
      </c>
      <c r="F1777" s="17">
        <f t="shared" si="91"/>
        <v>6182.4</v>
      </c>
      <c r="G1777">
        <f>VLOOKUP(C1777,'SKU Price List'!$H$2:$L$27,3,0)</f>
        <v>1216</v>
      </c>
      <c r="H1777">
        <f t="shared" si="89"/>
        <v>6080</v>
      </c>
      <c r="I1777" s="17">
        <f t="shared" si="90"/>
        <v>102.39999999999964</v>
      </c>
      <c r="J1777">
        <v>32</v>
      </c>
      <c r="K1777" s="51"/>
    </row>
    <row r="1778" spans="1:11" x14ac:dyDescent="0.45">
      <c r="A1778" s="2">
        <v>45421</v>
      </c>
      <c r="B1778" t="s">
        <v>70</v>
      </c>
      <c r="C1778" t="s">
        <v>9</v>
      </c>
      <c r="D1778">
        <v>10</v>
      </c>
      <c r="E1778" s="17">
        <f>VLOOKUP(C1778,'SKU Price List'!$A$2:$E$27,5,FALSE)</f>
        <v>756</v>
      </c>
      <c r="F1778" s="17">
        <f t="shared" si="91"/>
        <v>7560</v>
      </c>
      <c r="G1778">
        <f>VLOOKUP(C1778,'SKU Price List'!$H$2:$L$27,3,0)</f>
        <v>741.59999999999991</v>
      </c>
      <c r="H1778">
        <f t="shared" si="89"/>
        <v>7415.9999999999991</v>
      </c>
      <c r="I1778" s="17">
        <f t="shared" si="90"/>
        <v>144.00000000000091</v>
      </c>
      <c r="J1778">
        <v>32</v>
      </c>
      <c r="K1778" s="51"/>
    </row>
    <row r="1779" spans="1:11" x14ac:dyDescent="0.45">
      <c r="A1779" s="2">
        <v>45421</v>
      </c>
      <c r="B1779" t="s">
        <v>70</v>
      </c>
      <c r="C1779" t="s">
        <v>27</v>
      </c>
      <c r="D1779">
        <v>50</v>
      </c>
      <c r="E1779" s="17">
        <f>VLOOKUP(C1779,'SKU Price List'!$A$2:$E$27,5,FALSE)</f>
        <v>819.83999999999992</v>
      </c>
      <c r="F1779" s="17">
        <f t="shared" si="91"/>
        <v>40991.999999999993</v>
      </c>
      <c r="G1779">
        <f>VLOOKUP(C1779,'SKU Price List'!$H$2:$L$27,3,0)</f>
        <v>803.2</v>
      </c>
      <c r="H1779">
        <f t="shared" si="89"/>
        <v>40160</v>
      </c>
      <c r="I1779" s="17">
        <f t="shared" si="90"/>
        <v>831.99999999999272</v>
      </c>
      <c r="J1779">
        <v>32</v>
      </c>
      <c r="K1779" s="51"/>
    </row>
    <row r="1780" spans="1:11" x14ac:dyDescent="0.45">
      <c r="A1780" s="2">
        <v>45421</v>
      </c>
      <c r="B1780" t="s">
        <v>70</v>
      </c>
      <c r="C1780" t="s">
        <v>23</v>
      </c>
      <c r="D1780">
        <v>3</v>
      </c>
      <c r="E1780" s="17">
        <f>VLOOKUP(C1780,'SKU Price List'!$A$2:$E$27,5,FALSE)</f>
        <v>461.15999999999997</v>
      </c>
      <c r="F1780" s="17">
        <f t="shared" si="91"/>
        <v>1383.48</v>
      </c>
      <c r="G1780">
        <f>VLOOKUP(C1780,'SKU Price List'!$H$2:$L$27,3,0)</f>
        <v>451.8</v>
      </c>
      <c r="H1780">
        <f t="shared" si="89"/>
        <v>1355.4</v>
      </c>
      <c r="I1780" s="17">
        <f t="shared" si="90"/>
        <v>28.079999999999927</v>
      </c>
      <c r="J1780">
        <v>32</v>
      </c>
      <c r="K1780" s="51"/>
    </row>
    <row r="1781" spans="1:11" x14ac:dyDescent="0.45">
      <c r="A1781" s="2">
        <v>45421</v>
      </c>
      <c r="B1781" t="s">
        <v>70</v>
      </c>
      <c r="C1781" t="s">
        <v>7</v>
      </c>
      <c r="D1781">
        <v>5</v>
      </c>
      <c r="E1781" s="17">
        <f>VLOOKUP(C1781,'SKU Price List'!$A$2:$E$27,5,FALSE)</f>
        <v>554.4</v>
      </c>
      <c r="F1781" s="17">
        <f t="shared" si="91"/>
        <v>2772</v>
      </c>
      <c r="G1781">
        <f>VLOOKUP(C1781,'SKU Price List'!$H$2:$L$27,3,0)</f>
        <v>544</v>
      </c>
      <c r="H1781">
        <f t="shared" si="89"/>
        <v>2720</v>
      </c>
      <c r="I1781" s="17">
        <f t="shared" si="90"/>
        <v>52</v>
      </c>
      <c r="J1781">
        <v>32</v>
      </c>
      <c r="K1781" s="51"/>
    </row>
    <row r="1782" spans="1:11" x14ac:dyDescent="0.45">
      <c r="A1782" s="2">
        <v>45422</v>
      </c>
      <c r="B1782" t="s">
        <v>81</v>
      </c>
      <c r="C1782" t="s">
        <v>18</v>
      </c>
      <c r="D1782">
        <v>5</v>
      </c>
      <c r="E1782" s="17">
        <f>VLOOKUP(C1782,'SKU Price List'!$A$2:$E$27,5,FALSE)</f>
        <v>1478.4</v>
      </c>
      <c r="F1782" s="17">
        <f t="shared" si="91"/>
        <v>7392</v>
      </c>
      <c r="G1782">
        <f>VLOOKUP(C1782,'SKU Price List'!$H$2:$L$27,3,0)</f>
        <v>1449.6</v>
      </c>
      <c r="H1782">
        <f t="shared" si="89"/>
        <v>7248</v>
      </c>
      <c r="I1782" s="17">
        <f t="shared" si="90"/>
        <v>144</v>
      </c>
      <c r="J1782">
        <v>32</v>
      </c>
      <c r="K1782" s="51"/>
    </row>
    <row r="1783" spans="1:11" x14ac:dyDescent="0.45">
      <c r="A1783" s="2">
        <v>45422</v>
      </c>
      <c r="B1783" t="s">
        <v>81</v>
      </c>
      <c r="C1783" t="s">
        <v>4</v>
      </c>
      <c r="D1783">
        <v>6</v>
      </c>
      <c r="E1783" s="17">
        <f>VLOOKUP(C1783,'SKU Price List'!$A$2:$E$27,5,FALSE)</f>
        <v>415.79999999999995</v>
      </c>
      <c r="F1783" s="17">
        <f t="shared" si="91"/>
        <v>2494.7999999999997</v>
      </c>
      <c r="G1783">
        <f>VLOOKUP(C1783,'SKU Price List'!$H$2:$L$27,3,0)</f>
        <v>408</v>
      </c>
      <c r="H1783">
        <f t="shared" si="89"/>
        <v>2448</v>
      </c>
      <c r="I1783" s="17">
        <f t="shared" si="90"/>
        <v>46.799999999999727</v>
      </c>
      <c r="J1783">
        <v>32</v>
      </c>
      <c r="K1783" s="51"/>
    </row>
    <row r="1784" spans="1:11" x14ac:dyDescent="0.45">
      <c r="A1784" s="2">
        <v>45422</v>
      </c>
      <c r="B1784" t="s">
        <v>72</v>
      </c>
      <c r="C1784" t="s">
        <v>7</v>
      </c>
      <c r="D1784">
        <v>150</v>
      </c>
      <c r="E1784" s="17">
        <f>VLOOKUP(C1784,'SKU Price List'!$A$2:$E$27,5,FALSE)</f>
        <v>554.4</v>
      </c>
      <c r="F1784" s="17">
        <f t="shared" si="91"/>
        <v>83160</v>
      </c>
      <c r="G1784">
        <f>VLOOKUP(C1784,'SKU Price List'!$H$2:$L$27,3,0)</f>
        <v>544</v>
      </c>
      <c r="H1784">
        <f t="shared" si="89"/>
        <v>81600</v>
      </c>
      <c r="I1784" s="17">
        <f t="shared" si="90"/>
        <v>1560</v>
      </c>
      <c r="J1784">
        <v>32</v>
      </c>
      <c r="K1784" s="51"/>
    </row>
    <row r="1785" spans="1:11" x14ac:dyDescent="0.45">
      <c r="A1785" s="2">
        <v>45422</v>
      </c>
      <c r="B1785" t="s">
        <v>56</v>
      </c>
      <c r="C1785" t="s">
        <v>20</v>
      </c>
      <c r="D1785">
        <v>2</v>
      </c>
      <c r="E1785" s="17">
        <f>VLOOKUP(C1785,'SKU Price List'!$A$2:$E$27,5,FALSE)</f>
        <v>1108.8000000000002</v>
      </c>
      <c r="F1785" s="17">
        <f t="shared" si="91"/>
        <v>2217.6000000000004</v>
      </c>
      <c r="G1785">
        <f>VLOOKUP(C1785,'SKU Price List'!$H$2:$L$27,3,0)</f>
        <v>1087.1999999999998</v>
      </c>
      <c r="H1785">
        <f t="shared" si="89"/>
        <v>2174.3999999999996</v>
      </c>
      <c r="I1785" s="17">
        <f t="shared" si="90"/>
        <v>43.200000000000728</v>
      </c>
      <c r="J1785">
        <v>32</v>
      </c>
      <c r="K1785" s="51"/>
    </row>
    <row r="1786" spans="1:11" x14ac:dyDescent="0.45">
      <c r="A1786" s="2">
        <v>45423</v>
      </c>
      <c r="B1786" t="s">
        <v>81</v>
      </c>
      <c r="C1786" t="s">
        <v>18</v>
      </c>
      <c r="D1786">
        <v>10</v>
      </c>
      <c r="E1786" s="17">
        <f>VLOOKUP(C1786,'SKU Price List'!$A$2:$E$27,5,FALSE)</f>
        <v>1478.4</v>
      </c>
      <c r="F1786" s="17">
        <f t="shared" si="91"/>
        <v>14784</v>
      </c>
      <c r="G1786">
        <f>VLOOKUP(C1786,'SKU Price List'!$H$2:$L$27,3,0)</f>
        <v>1449.6</v>
      </c>
      <c r="H1786">
        <f t="shared" si="89"/>
        <v>14496</v>
      </c>
      <c r="I1786" s="17">
        <f t="shared" si="90"/>
        <v>288</v>
      </c>
      <c r="J1786">
        <v>32</v>
      </c>
      <c r="K1786" s="51"/>
    </row>
    <row r="1787" spans="1:11" x14ac:dyDescent="0.45">
      <c r="A1787" s="2">
        <v>45423</v>
      </c>
      <c r="B1787" t="s">
        <v>81</v>
      </c>
      <c r="C1787" t="s">
        <v>11</v>
      </c>
      <c r="D1787">
        <v>4</v>
      </c>
      <c r="E1787" s="17">
        <f>VLOOKUP(C1787,'SKU Price List'!$A$2:$E$27,5,FALSE)</f>
        <v>882</v>
      </c>
      <c r="F1787" s="17">
        <f t="shared" si="91"/>
        <v>3528</v>
      </c>
      <c r="G1787">
        <f>VLOOKUP(C1787,'SKU Price List'!$H$2:$L$27,3,0)</f>
        <v>865.19999999999993</v>
      </c>
      <c r="H1787">
        <f t="shared" si="89"/>
        <v>3460.7999999999997</v>
      </c>
      <c r="I1787" s="17">
        <f t="shared" si="90"/>
        <v>67.200000000000273</v>
      </c>
      <c r="J1787">
        <v>32</v>
      </c>
      <c r="K1787" s="51"/>
    </row>
    <row r="1788" spans="1:11" x14ac:dyDescent="0.45">
      <c r="A1788" s="2">
        <v>45423</v>
      </c>
      <c r="B1788" t="s">
        <v>81</v>
      </c>
      <c r="C1788" t="s">
        <v>27</v>
      </c>
      <c r="D1788">
        <v>10</v>
      </c>
      <c r="E1788" s="17">
        <f>VLOOKUP(C1788,'SKU Price List'!$A$2:$E$27,5,FALSE)</f>
        <v>819.83999999999992</v>
      </c>
      <c r="F1788" s="17">
        <f t="shared" si="91"/>
        <v>8198.4</v>
      </c>
      <c r="G1788">
        <f>VLOOKUP(C1788,'SKU Price List'!$H$2:$L$27,3,0)</f>
        <v>803.2</v>
      </c>
      <c r="H1788">
        <f t="shared" si="89"/>
        <v>8032</v>
      </c>
      <c r="I1788" s="17">
        <f t="shared" si="90"/>
        <v>166.39999999999964</v>
      </c>
      <c r="J1788">
        <v>32</v>
      </c>
      <c r="K1788" s="51"/>
    </row>
    <row r="1789" spans="1:11" x14ac:dyDescent="0.45">
      <c r="A1789" s="2">
        <v>45423</v>
      </c>
      <c r="B1789" t="s">
        <v>86</v>
      </c>
      <c r="C1789" t="s">
        <v>18</v>
      </c>
      <c r="D1789">
        <v>8</v>
      </c>
      <c r="E1789" s="17">
        <f>VLOOKUP(C1789,'SKU Price List'!$A$2:$E$27,5,FALSE)</f>
        <v>1478.4</v>
      </c>
      <c r="F1789" s="17">
        <f t="shared" si="91"/>
        <v>11827.2</v>
      </c>
      <c r="G1789">
        <f>VLOOKUP(C1789,'SKU Price List'!$H$2:$L$27,3,0)</f>
        <v>1449.6</v>
      </c>
      <c r="H1789">
        <f t="shared" si="89"/>
        <v>11596.8</v>
      </c>
      <c r="I1789" s="17">
        <f t="shared" si="90"/>
        <v>230.40000000000146</v>
      </c>
      <c r="J1789">
        <v>32</v>
      </c>
      <c r="K1789" s="51"/>
    </row>
    <row r="1790" spans="1:11" x14ac:dyDescent="0.45">
      <c r="A1790" s="2">
        <v>45423</v>
      </c>
      <c r="B1790" t="s">
        <v>86</v>
      </c>
      <c r="C1790" t="s">
        <v>27</v>
      </c>
      <c r="D1790">
        <v>2</v>
      </c>
      <c r="E1790" s="17">
        <f>VLOOKUP(C1790,'SKU Price List'!$A$2:$E$27,5,FALSE)</f>
        <v>819.83999999999992</v>
      </c>
      <c r="F1790" s="17">
        <f t="shared" si="91"/>
        <v>1639.6799999999998</v>
      </c>
      <c r="G1790">
        <f>VLOOKUP(C1790,'SKU Price List'!$H$2:$L$27,3,0)</f>
        <v>803.2</v>
      </c>
      <c r="H1790">
        <f t="shared" si="89"/>
        <v>1606.4</v>
      </c>
      <c r="I1790" s="17">
        <f t="shared" si="90"/>
        <v>33.279999999999745</v>
      </c>
      <c r="J1790">
        <v>32</v>
      </c>
      <c r="K1790" s="51"/>
    </row>
    <row r="1791" spans="1:11" x14ac:dyDescent="0.45">
      <c r="A1791" s="2">
        <v>45424</v>
      </c>
      <c r="B1791" t="s">
        <v>43</v>
      </c>
      <c r="C1791" t="s">
        <v>17</v>
      </c>
      <c r="D1791">
        <v>3</v>
      </c>
      <c r="E1791" s="17">
        <f>VLOOKUP(C1791,'SKU Price List'!$A$2:$E$27,5,FALSE)</f>
        <v>1236.48</v>
      </c>
      <c r="F1791" s="17">
        <f t="shared" si="91"/>
        <v>3709.44</v>
      </c>
      <c r="G1791">
        <f>VLOOKUP(C1791,'SKU Price List'!$H$2:$L$27,3,0)</f>
        <v>1216</v>
      </c>
      <c r="H1791">
        <f t="shared" si="89"/>
        <v>3648</v>
      </c>
      <c r="I1791" s="17">
        <f t="shared" si="90"/>
        <v>61.440000000000055</v>
      </c>
      <c r="J1791">
        <v>32</v>
      </c>
      <c r="K1791" s="51"/>
    </row>
    <row r="1792" spans="1:11" x14ac:dyDescent="0.45">
      <c r="A1792" s="2">
        <v>45424</v>
      </c>
      <c r="B1792" t="s">
        <v>43</v>
      </c>
      <c r="C1792" t="s">
        <v>27</v>
      </c>
      <c r="D1792">
        <v>10</v>
      </c>
      <c r="E1792" s="17">
        <f>VLOOKUP(C1792,'SKU Price List'!$A$2:$E$27,5,FALSE)</f>
        <v>819.83999999999992</v>
      </c>
      <c r="F1792" s="17">
        <f t="shared" si="91"/>
        <v>8198.4</v>
      </c>
      <c r="G1792">
        <f>VLOOKUP(C1792,'SKU Price List'!$H$2:$L$27,3,0)</f>
        <v>803.2</v>
      </c>
      <c r="H1792">
        <f t="shared" si="89"/>
        <v>8032</v>
      </c>
      <c r="I1792" s="17">
        <f t="shared" si="90"/>
        <v>166.39999999999964</v>
      </c>
      <c r="J1792">
        <v>32</v>
      </c>
      <c r="K1792" s="51"/>
    </row>
    <row r="1793" spans="1:11" x14ac:dyDescent="0.45">
      <c r="A1793" s="2">
        <v>45424</v>
      </c>
      <c r="B1793" t="s">
        <v>43</v>
      </c>
      <c r="C1793" t="s">
        <v>7</v>
      </c>
      <c r="D1793">
        <v>2</v>
      </c>
      <c r="E1793" s="17">
        <f>VLOOKUP(C1793,'SKU Price List'!$A$2:$E$27,5,FALSE)</f>
        <v>554.4</v>
      </c>
      <c r="F1793" s="17">
        <f t="shared" si="91"/>
        <v>1108.8</v>
      </c>
      <c r="G1793">
        <f>VLOOKUP(C1793,'SKU Price List'!$H$2:$L$27,3,0)</f>
        <v>544</v>
      </c>
      <c r="H1793">
        <f t="shared" si="89"/>
        <v>1088</v>
      </c>
      <c r="I1793" s="17">
        <f t="shared" si="90"/>
        <v>20.799999999999955</v>
      </c>
      <c r="J1793">
        <v>32</v>
      </c>
      <c r="K1793" s="51"/>
    </row>
    <row r="1794" spans="1:11" x14ac:dyDescent="0.45">
      <c r="A1794" s="2">
        <v>45424</v>
      </c>
      <c r="B1794" t="s">
        <v>34</v>
      </c>
      <c r="C1794" t="s">
        <v>15</v>
      </c>
      <c r="D1794">
        <v>6</v>
      </c>
      <c r="E1794" s="17">
        <f>VLOOKUP(C1794,'SKU Price List'!$A$2:$E$27,5,FALSE)</f>
        <v>811.44</v>
      </c>
      <c r="F1794" s="17">
        <f t="shared" si="91"/>
        <v>4868.6400000000003</v>
      </c>
      <c r="G1794">
        <f>VLOOKUP(C1794,'SKU Price List'!$H$2:$L$27,3,0)</f>
        <v>798</v>
      </c>
      <c r="H1794">
        <f t="shared" ref="H1794:H1857" si="92">G1794*D1794</f>
        <v>4788</v>
      </c>
      <c r="I1794" s="17">
        <f t="shared" ref="I1794:I1857" si="93">F1794-H1794</f>
        <v>80.640000000000327</v>
      </c>
      <c r="J1794">
        <v>32</v>
      </c>
      <c r="K1794" s="51"/>
    </row>
    <row r="1795" spans="1:11" x14ac:dyDescent="0.45">
      <c r="A1795" s="2">
        <v>45424</v>
      </c>
      <c r="B1795" t="s">
        <v>34</v>
      </c>
      <c r="C1795" t="s">
        <v>13</v>
      </c>
      <c r="D1795">
        <v>8</v>
      </c>
      <c r="E1795" s="17">
        <f>VLOOKUP(C1795,'SKU Price List'!$A$2:$E$27,5,FALSE)</f>
        <v>695.52</v>
      </c>
      <c r="F1795" s="17">
        <f t="shared" si="91"/>
        <v>5564.16</v>
      </c>
      <c r="G1795">
        <f>VLOOKUP(C1795,'SKU Price List'!$H$2:$L$27,3,0)</f>
        <v>684</v>
      </c>
      <c r="H1795">
        <f t="shared" si="92"/>
        <v>5472</v>
      </c>
      <c r="I1795" s="17">
        <f t="shared" si="93"/>
        <v>92.159999999999854</v>
      </c>
      <c r="J1795">
        <v>32</v>
      </c>
      <c r="K1795" s="51"/>
    </row>
    <row r="1796" spans="1:11" x14ac:dyDescent="0.45">
      <c r="A1796" s="2">
        <v>45424</v>
      </c>
      <c r="B1796" t="s">
        <v>34</v>
      </c>
      <c r="C1796" t="s">
        <v>9</v>
      </c>
      <c r="D1796">
        <v>6</v>
      </c>
      <c r="E1796" s="17">
        <f>VLOOKUP(C1796,'SKU Price List'!$A$2:$E$27,5,FALSE)</f>
        <v>756</v>
      </c>
      <c r="F1796" s="17">
        <f t="shared" si="91"/>
        <v>4536</v>
      </c>
      <c r="G1796">
        <f>VLOOKUP(C1796,'SKU Price List'!$H$2:$L$27,3,0)</f>
        <v>741.59999999999991</v>
      </c>
      <c r="H1796">
        <f t="shared" si="92"/>
        <v>4449.5999999999995</v>
      </c>
      <c r="I1796" s="17">
        <f t="shared" si="93"/>
        <v>86.400000000000546</v>
      </c>
      <c r="J1796">
        <v>32</v>
      </c>
      <c r="K1796" s="51"/>
    </row>
    <row r="1797" spans="1:11" x14ac:dyDescent="0.45">
      <c r="A1797" s="2">
        <v>45424</v>
      </c>
      <c r="B1797" t="s">
        <v>33</v>
      </c>
      <c r="C1797" t="s">
        <v>24</v>
      </c>
      <c r="D1797">
        <v>10</v>
      </c>
      <c r="E1797" s="17">
        <f>VLOOKUP(C1797,'SKU Price List'!$A$2:$E$27,5,FALSE)</f>
        <v>614.87999999999988</v>
      </c>
      <c r="F1797" s="17">
        <f t="shared" si="91"/>
        <v>6148.7999999999993</v>
      </c>
      <c r="G1797">
        <f>VLOOKUP(C1797,'SKU Price List'!$H$2:$L$27,3,0)</f>
        <v>602.40000000000009</v>
      </c>
      <c r="H1797">
        <f t="shared" si="92"/>
        <v>6024.0000000000009</v>
      </c>
      <c r="I1797" s="17">
        <f t="shared" si="93"/>
        <v>124.79999999999836</v>
      </c>
      <c r="J1797">
        <v>32</v>
      </c>
      <c r="K1797" s="51"/>
    </row>
    <row r="1798" spans="1:11" x14ac:dyDescent="0.45">
      <c r="A1798" s="2">
        <v>45424</v>
      </c>
      <c r="B1798" t="s">
        <v>33</v>
      </c>
      <c r="C1798" t="s">
        <v>23</v>
      </c>
      <c r="D1798">
        <v>5</v>
      </c>
      <c r="E1798" s="17">
        <f>VLOOKUP(C1798,'SKU Price List'!$A$2:$E$27,5,FALSE)</f>
        <v>461.15999999999997</v>
      </c>
      <c r="F1798" s="17">
        <f t="shared" si="91"/>
        <v>2305.7999999999997</v>
      </c>
      <c r="G1798">
        <f>VLOOKUP(C1798,'SKU Price List'!$H$2:$L$27,3,0)</f>
        <v>451.8</v>
      </c>
      <c r="H1798">
        <f t="shared" si="92"/>
        <v>2259</v>
      </c>
      <c r="I1798" s="17">
        <f t="shared" si="93"/>
        <v>46.799999999999727</v>
      </c>
      <c r="J1798">
        <v>32</v>
      </c>
      <c r="K1798" s="51"/>
    </row>
    <row r="1799" spans="1:11" x14ac:dyDescent="0.45">
      <c r="A1799" s="2">
        <v>45425</v>
      </c>
      <c r="B1799" t="s">
        <v>60</v>
      </c>
      <c r="C1799" t="s">
        <v>12</v>
      </c>
      <c r="D1799">
        <v>10</v>
      </c>
      <c r="E1799" s="17">
        <f>VLOOKUP(C1799,'SKU Price List'!$A$2:$E$27,5,FALSE)</f>
        <v>1008</v>
      </c>
      <c r="F1799" s="17">
        <f t="shared" ref="F1799:F1862" si="94">E1799*D1799</f>
        <v>10080</v>
      </c>
      <c r="G1799">
        <f>VLOOKUP(C1799,'SKU Price List'!$H$2:$L$27,3,0)</f>
        <v>988.8</v>
      </c>
      <c r="H1799">
        <f t="shared" si="92"/>
        <v>9888</v>
      </c>
      <c r="I1799" s="17">
        <f t="shared" si="93"/>
        <v>192</v>
      </c>
      <c r="J1799">
        <v>33</v>
      </c>
      <c r="K1799" s="51"/>
    </row>
    <row r="1800" spans="1:11" x14ac:dyDescent="0.45">
      <c r="A1800" s="2">
        <v>45425</v>
      </c>
      <c r="B1800" t="s">
        <v>60</v>
      </c>
      <c r="C1800" t="s">
        <v>9</v>
      </c>
      <c r="D1800">
        <v>10</v>
      </c>
      <c r="E1800" s="17">
        <f>VLOOKUP(C1800,'SKU Price List'!$A$2:$E$27,5,FALSE)</f>
        <v>756</v>
      </c>
      <c r="F1800" s="17">
        <f t="shared" si="94"/>
        <v>7560</v>
      </c>
      <c r="G1800">
        <f>VLOOKUP(C1800,'SKU Price List'!$H$2:$L$27,3,0)</f>
        <v>741.59999999999991</v>
      </c>
      <c r="H1800">
        <f t="shared" si="92"/>
        <v>7415.9999999999991</v>
      </c>
      <c r="I1800" s="17">
        <f t="shared" si="93"/>
        <v>144.00000000000091</v>
      </c>
      <c r="J1800">
        <v>33</v>
      </c>
      <c r="K1800" s="51"/>
    </row>
    <row r="1801" spans="1:11" x14ac:dyDescent="0.45">
      <c r="A1801" s="2">
        <v>45425</v>
      </c>
      <c r="B1801" t="s">
        <v>60</v>
      </c>
      <c r="C1801" t="s">
        <v>8</v>
      </c>
      <c r="D1801">
        <v>8</v>
      </c>
      <c r="E1801" s="17">
        <f>VLOOKUP(C1801,'SKU Price List'!$A$2:$E$27,5,FALSE)</f>
        <v>567</v>
      </c>
      <c r="F1801" s="17">
        <f t="shared" si="94"/>
        <v>4536</v>
      </c>
      <c r="G1801">
        <f>VLOOKUP(C1801,'SKU Price List'!$H$2:$L$27,3,0)</f>
        <v>556.19999999999993</v>
      </c>
      <c r="H1801">
        <f t="shared" si="92"/>
        <v>4449.5999999999995</v>
      </c>
      <c r="I1801" s="17">
        <f t="shared" si="93"/>
        <v>86.400000000000546</v>
      </c>
      <c r="J1801">
        <v>33</v>
      </c>
      <c r="K1801" s="51"/>
    </row>
    <row r="1802" spans="1:11" x14ac:dyDescent="0.45">
      <c r="A1802" s="2">
        <v>45425</v>
      </c>
      <c r="B1802" t="s">
        <v>60</v>
      </c>
      <c r="C1802" t="s">
        <v>18</v>
      </c>
      <c r="D1802">
        <v>8</v>
      </c>
      <c r="E1802" s="17">
        <f>VLOOKUP(C1802,'SKU Price List'!$A$2:$E$27,5,FALSE)</f>
        <v>1478.4</v>
      </c>
      <c r="F1802" s="17">
        <f t="shared" si="94"/>
        <v>11827.2</v>
      </c>
      <c r="G1802">
        <f>VLOOKUP(C1802,'SKU Price List'!$H$2:$L$27,3,0)</f>
        <v>1449.6</v>
      </c>
      <c r="H1802">
        <f t="shared" si="92"/>
        <v>11596.8</v>
      </c>
      <c r="I1802" s="17">
        <f t="shared" si="93"/>
        <v>230.40000000000146</v>
      </c>
      <c r="J1802">
        <v>33</v>
      </c>
      <c r="K1802" s="51"/>
    </row>
    <row r="1803" spans="1:11" x14ac:dyDescent="0.45">
      <c r="A1803" s="2">
        <v>45425</v>
      </c>
      <c r="B1803" t="s">
        <v>60</v>
      </c>
      <c r="C1803" t="s">
        <v>13</v>
      </c>
      <c r="D1803">
        <v>9</v>
      </c>
      <c r="E1803" s="17">
        <f>VLOOKUP(C1803,'SKU Price List'!$A$2:$E$27,5,FALSE)</f>
        <v>695.52</v>
      </c>
      <c r="F1803" s="17">
        <f t="shared" si="94"/>
        <v>6259.68</v>
      </c>
      <c r="G1803">
        <f>VLOOKUP(C1803,'SKU Price List'!$H$2:$L$27,3,0)</f>
        <v>684</v>
      </c>
      <c r="H1803">
        <f t="shared" si="92"/>
        <v>6156</v>
      </c>
      <c r="I1803" s="17">
        <f t="shared" si="93"/>
        <v>103.68000000000029</v>
      </c>
      <c r="J1803">
        <v>33</v>
      </c>
      <c r="K1803" s="51"/>
    </row>
    <row r="1804" spans="1:11" x14ac:dyDescent="0.45">
      <c r="A1804" s="2">
        <v>45425</v>
      </c>
      <c r="B1804" t="s">
        <v>60</v>
      </c>
      <c r="C1804" t="s">
        <v>3</v>
      </c>
      <c r="D1804">
        <v>7</v>
      </c>
      <c r="E1804" s="17">
        <f>VLOOKUP(C1804,'SKU Price List'!$A$2:$E$27,5,FALSE)</f>
        <v>311.84999999999997</v>
      </c>
      <c r="F1804" s="17">
        <f t="shared" si="94"/>
        <v>2182.9499999999998</v>
      </c>
      <c r="G1804">
        <f>VLOOKUP(C1804,'SKU Price List'!$H$2:$L$27,3,0)</f>
        <v>306</v>
      </c>
      <c r="H1804">
        <f t="shared" si="92"/>
        <v>2142</v>
      </c>
      <c r="I1804" s="17">
        <f t="shared" si="93"/>
        <v>40.949999999999818</v>
      </c>
      <c r="J1804">
        <v>33</v>
      </c>
      <c r="K1804" s="51"/>
    </row>
    <row r="1805" spans="1:11" x14ac:dyDescent="0.45">
      <c r="A1805" s="2">
        <v>45425</v>
      </c>
      <c r="B1805" t="s">
        <v>60</v>
      </c>
      <c r="C1805" t="s">
        <v>4</v>
      </c>
      <c r="D1805">
        <v>10</v>
      </c>
      <c r="E1805" s="17">
        <f>VLOOKUP(C1805,'SKU Price List'!$A$2:$E$27,5,FALSE)</f>
        <v>415.79999999999995</v>
      </c>
      <c r="F1805" s="17">
        <f t="shared" si="94"/>
        <v>4158</v>
      </c>
      <c r="G1805">
        <f>VLOOKUP(C1805,'SKU Price List'!$H$2:$L$27,3,0)</f>
        <v>408</v>
      </c>
      <c r="H1805">
        <f t="shared" si="92"/>
        <v>4080</v>
      </c>
      <c r="I1805" s="17">
        <f t="shared" si="93"/>
        <v>78</v>
      </c>
      <c r="J1805">
        <v>33</v>
      </c>
      <c r="K1805" s="51"/>
    </row>
    <row r="1806" spans="1:11" x14ac:dyDescent="0.45">
      <c r="A1806" s="2">
        <v>45425</v>
      </c>
      <c r="B1806" t="s">
        <v>47</v>
      </c>
      <c r="C1806" t="s">
        <v>17</v>
      </c>
      <c r="D1806">
        <v>6</v>
      </c>
      <c r="E1806" s="17">
        <f>VLOOKUP(C1806,'SKU Price List'!$A$2:$E$27,5,FALSE)</f>
        <v>1236.48</v>
      </c>
      <c r="F1806" s="17">
        <f t="shared" si="94"/>
        <v>7418.88</v>
      </c>
      <c r="G1806">
        <f>VLOOKUP(C1806,'SKU Price List'!$H$2:$L$27,3,0)</f>
        <v>1216</v>
      </c>
      <c r="H1806">
        <f t="shared" si="92"/>
        <v>7296</v>
      </c>
      <c r="I1806" s="17">
        <f t="shared" si="93"/>
        <v>122.88000000000011</v>
      </c>
      <c r="J1806">
        <v>33</v>
      </c>
      <c r="K1806" s="51"/>
    </row>
    <row r="1807" spans="1:11" x14ac:dyDescent="0.45">
      <c r="A1807" s="2">
        <v>45425</v>
      </c>
      <c r="B1807" t="s">
        <v>47</v>
      </c>
      <c r="C1807" t="s">
        <v>7</v>
      </c>
      <c r="D1807">
        <v>5</v>
      </c>
      <c r="E1807" s="17">
        <f>VLOOKUP(C1807,'SKU Price List'!$A$2:$E$27,5,FALSE)</f>
        <v>554.4</v>
      </c>
      <c r="F1807" s="17">
        <f t="shared" si="94"/>
        <v>2772</v>
      </c>
      <c r="G1807">
        <f>VLOOKUP(C1807,'SKU Price List'!$H$2:$L$27,3,0)</f>
        <v>544</v>
      </c>
      <c r="H1807">
        <f t="shared" si="92"/>
        <v>2720</v>
      </c>
      <c r="I1807" s="17">
        <f t="shared" si="93"/>
        <v>52</v>
      </c>
      <c r="J1807">
        <v>33</v>
      </c>
      <c r="K1807" s="51"/>
    </row>
    <row r="1808" spans="1:11" x14ac:dyDescent="0.45">
      <c r="A1808" s="2">
        <v>45425</v>
      </c>
      <c r="B1808" t="s">
        <v>47</v>
      </c>
      <c r="C1808" t="s">
        <v>8</v>
      </c>
      <c r="D1808">
        <v>5</v>
      </c>
      <c r="E1808" s="17">
        <f>VLOOKUP(C1808,'SKU Price List'!$A$2:$E$27,5,FALSE)</f>
        <v>567</v>
      </c>
      <c r="F1808" s="17">
        <f t="shared" si="94"/>
        <v>2835</v>
      </c>
      <c r="G1808">
        <f>VLOOKUP(C1808,'SKU Price List'!$H$2:$L$27,3,0)</f>
        <v>556.19999999999993</v>
      </c>
      <c r="H1808">
        <f t="shared" si="92"/>
        <v>2780.9999999999995</v>
      </c>
      <c r="I1808" s="17">
        <f t="shared" si="93"/>
        <v>54.000000000000455</v>
      </c>
      <c r="J1808">
        <v>33</v>
      </c>
      <c r="K1808" s="51"/>
    </row>
    <row r="1809" spans="1:11" x14ac:dyDescent="0.45">
      <c r="A1809" s="2">
        <v>45426</v>
      </c>
      <c r="B1809" t="s">
        <v>75</v>
      </c>
      <c r="C1809" t="s">
        <v>24</v>
      </c>
      <c r="D1809">
        <v>25</v>
      </c>
      <c r="E1809" s="17">
        <f>VLOOKUP(C1809,'SKU Price List'!$A$2:$E$27,5,FALSE)</f>
        <v>614.87999999999988</v>
      </c>
      <c r="F1809" s="17">
        <f t="shared" si="94"/>
        <v>15371.999999999996</v>
      </c>
      <c r="G1809">
        <f>VLOOKUP(C1809,'SKU Price List'!$H$2:$L$27,3,0)</f>
        <v>602.40000000000009</v>
      </c>
      <c r="H1809">
        <f t="shared" si="92"/>
        <v>15060.000000000002</v>
      </c>
      <c r="I1809" s="17">
        <f t="shared" si="93"/>
        <v>311.99999999999454</v>
      </c>
      <c r="J1809">
        <v>33</v>
      </c>
      <c r="K1809" s="51"/>
    </row>
    <row r="1810" spans="1:11" x14ac:dyDescent="0.45">
      <c r="A1810" s="2">
        <v>45426</v>
      </c>
      <c r="B1810" t="s">
        <v>75</v>
      </c>
      <c r="C1810" t="s">
        <v>9</v>
      </c>
      <c r="D1810">
        <v>20</v>
      </c>
      <c r="E1810" s="17">
        <f>VLOOKUP(C1810,'SKU Price List'!$A$2:$E$27,5,FALSE)</f>
        <v>756</v>
      </c>
      <c r="F1810" s="17">
        <f t="shared" si="94"/>
        <v>15120</v>
      </c>
      <c r="G1810">
        <f>VLOOKUP(C1810,'SKU Price List'!$H$2:$L$27,3,0)</f>
        <v>741.59999999999991</v>
      </c>
      <c r="H1810">
        <f t="shared" si="92"/>
        <v>14831.999999999998</v>
      </c>
      <c r="I1810" s="17">
        <f t="shared" si="93"/>
        <v>288.00000000000182</v>
      </c>
      <c r="J1810">
        <v>33</v>
      </c>
      <c r="K1810" s="51"/>
    </row>
    <row r="1811" spans="1:11" x14ac:dyDescent="0.45">
      <c r="A1811" s="2">
        <v>45426</v>
      </c>
      <c r="B1811" t="s">
        <v>75</v>
      </c>
      <c r="C1811" t="s">
        <v>4</v>
      </c>
      <c r="D1811">
        <v>25</v>
      </c>
      <c r="E1811" s="17">
        <f>VLOOKUP(C1811,'SKU Price List'!$A$2:$E$27,5,FALSE)</f>
        <v>415.79999999999995</v>
      </c>
      <c r="F1811" s="17">
        <f t="shared" si="94"/>
        <v>10394.999999999998</v>
      </c>
      <c r="G1811">
        <f>VLOOKUP(C1811,'SKU Price List'!$H$2:$L$27,3,0)</f>
        <v>408</v>
      </c>
      <c r="H1811">
        <f t="shared" si="92"/>
        <v>10200</v>
      </c>
      <c r="I1811" s="17">
        <f t="shared" si="93"/>
        <v>194.99999999999818</v>
      </c>
      <c r="J1811">
        <v>33</v>
      </c>
      <c r="K1811" s="51"/>
    </row>
    <row r="1812" spans="1:11" x14ac:dyDescent="0.45">
      <c r="A1812" s="2">
        <v>45426</v>
      </c>
      <c r="B1812" t="s">
        <v>75</v>
      </c>
      <c r="C1812" t="s">
        <v>20</v>
      </c>
      <c r="D1812">
        <v>36</v>
      </c>
      <c r="E1812" s="17">
        <f>VLOOKUP(C1812,'SKU Price List'!$A$2:$E$27,5,FALSE)</f>
        <v>1108.8000000000002</v>
      </c>
      <c r="F1812" s="17">
        <f t="shared" si="94"/>
        <v>39916.800000000003</v>
      </c>
      <c r="G1812">
        <f>VLOOKUP(C1812,'SKU Price List'!$H$2:$L$27,3,0)</f>
        <v>1087.1999999999998</v>
      </c>
      <c r="H1812">
        <f t="shared" si="92"/>
        <v>39139.199999999997</v>
      </c>
      <c r="I1812" s="17">
        <f t="shared" si="93"/>
        <v>777.60000000000582</v>
      </c>
      <c r="J1812">
        <v>33</v>
      </c>
      <c r="K1812" s="51"/>
    </row>
    <row r="1813" spans="1:11" x14ac:dyDescent="0.45">
      <c r="A1813" s="2">
        <v>45426</v>
      </c>
      <c r="B1813" t="s">
        <v>75</v>
      </c>
      <c r="C1813" t="s">
        <v>20</v>
      </c>
      <c r="D1813">
        <v>15</v>
      </c>
      <c r="E1813" s="17">
        <f>VLOOKUP(C1813,'SKU Price List'!$A$2:$E$27,5,FALSE)</f>
        <v>1108.8000000000002</v>
      </c>
      <c r="F1813" s="17">
        <f t="shared" si="94"/>
        <v>16632.000000000004</v>
      </c>
      <c r="G1813">
        <f>VLOOKUP(C1813,'SKU Price List'!$H$2:$L$27,3,0)</f>
        <v>1087.1999999999998</v>
      </c>
      <c r="H1813">
        <f t="shared" si="92"/>
        <v>16307.999999999996</v>
      </c>
      <c r="I1813" s="17">
        <f t="shared" si="93"/>
        <v>324.00000000000728</v>
      </c>
      <c r="J1813">
        <v>33</v>
      </c>
      <c r="K1813" s="51"/>
    </row>
    <row r="1814" spans="1:11" x14ac:dyDescent="0.45">
      <c r="A1814" s="2">
        <v>45426</v>
      </c>
      <c r="B1814" t="s">
        <v>81</v>
      </c>
      <c r="C1814" t="s">
        <v>18</v>
      </c>
      <c r="D1814">
        <v>6</v>
      </c>
      <c r="E1814" s="17">
        <f>VLOOKUP(C1814,'SKU Price List'!$A$2:$E$27,5,FALSE)</f>
        <v>1478.4</v>
      </c>
      <c r="F1814" s="17">
        <f t="shared" si="94"/>
        <v>8870.4000000000015</v>
      </c>
      <c r="G1814">
        <f>VLOOKUP(C1814,'SKU Price List'!$H$2:$L$27,3,0)</f>
        <v>1449.6</v>
      </c>
      <c r="H1814">
        <f t="shared" si="92"/>
        <v>8697.5999999999985</v>
      </c>
      <c r="I1814" s="17">
        <f t="shared" si="93"/>
        <v>172.80000000000291</v>
      </c>
      <c r="J1814">
        <v>33</v>
      </c>
      <c r="K1814" s="51"/>
    </row>
    <row r="1815" spans="1:11" x14ac:dyDescent="0.45">
      <c r="A1815" s="2">
        <v>45426</v>
      </c>
      <c r="B1815" t="s">
        <v>81</v>
      </c>
      <c r="C1815" t="s">
        <v>9</v>
      </c>
      <c r="D1815">
        <v>4</v>
      </c>
      <c r="E1815" s="17">
        <f>VLOOKUP(C1815,'SKU Price List'!$A$2:$E$27,5,FALSE)</f>
        <v>756</v>
      </c>
      <c r="F1815" s="17">
        <f t="shared" si="94"/>
        <v>3024</v>
      </c>
      <c r="G1815">
        <f>VLOOKUP(C1815,'SKU Price List'!$H$2:$L$27,3,0)</f>
        <v>741.59999999999991</v>
      </c>
      <c r="H1815">
        <f t="shared" si="92"/>
        <v>2966.3999999999996</v>
      </c>
      <c r="I1815" s="17">
        <f t="shared" si="93"/>
        <v>57.600000000000364</v>
      </c>
      <c r="J1815">
        <v>33</v>
      </c>
      <c r="K1815" s="51"/>
    </row>
    <row r="1816" spans="1:11" x14ac:dyDescent="0.45">
      <c r="A1816" s="2">
        <v>45426</v>
      </c>
      <c r="B1816" t="s">
        <v>81</v>
      </c>
      <c r="C1816" t="s">
        <v>12</v>
      </c>
      <c r="D1816">
        <v>2</v>
      </c>
      <c r="E1816" s="17">
        <f>VLOOKUP(C1816,'SKU Price List'!$A$2:$E$27,5,FALSE)</f>
        <v>1008</v>
      </c>
      <c r="F1816" s="17">
        <f t="shared" si="94"/>
        <v>2016</v>
      </c>
      <c r="G1816">
        <f>VLOOKUP(C1816,'SKU Price List'!$H$2:$L$27,3,0)</f>
        <v>988.8</v>
      </c>
      <c r="H1816">
        <f t="shared" si="92"/>
        <v>1977.6</v>
      </c>
      <c r="I1816" s="17">
        <f t="shared" si="93"/>
        <v>38.400000000000091</v>
      </c>
      <c r="J1816">
        <v>33</v>
      </c>
      <c r="K1816" s="51"/>
    </row>
    <row r="1817" spans="1:11" x14ac:dyDescent="0.45">
      <c r="A1817" s="2">
        <v>45427</v>
      </c>
      <c r="B1817" t="s">
        <v>52</v>
      </c>
      <c r="C1817" t="s">
        <v>10</v>
      </c>
      <c r="D1817">
        <v>3</v>
      </c>
      <c r="E1817" s="17">
        <f>VLOOKUP(C1817,'SKU Price List'!$A$2:$E$27,5,FALSE)</f>
        <v>661.5</v>
      </c>
      <c r="F1817" s="17">
        <f t="shared" si="94"/>
        <v>1984.5</v>
      </c>
      <c r="G1817">
        <f>VLOOKUP(C1817,'SKU Price List'!$H$2:$L$27,3,0)</f>
        <v>648.9</v>
      </c>
      <c r="H1817">
        <f t="shared" si="92"/>
        <v>1946.6999999999998</v>
      </c>
      <c r="I1817" s="17">
        <f t="shared" si="93"/>
        <v>37.800000000000182</v>
      </c>
      <c r="J1817">
        <v>33</v>
      </c>
      <c r="K1817" s="51"/>
    </row>
    <row r="1818" spans="1:11" x14ac:dyDescent="0.45">
      <c r="A1818" s="2">
        <v>45427</v>
      </c>
      <c r="B1818" t="s">
        <v>52</v>
      </c>
      <c r="C1818" t="s">
        <v>9</v>
      </c>
      <c r="D1818">
        <v>1</v>
      </c>
      <c r="E1818" s="17">
        <f>VLOOKUP(C1818,'SKU Price List'!$A$2:$E$27,5,FALSE)</f>
        <v>756</v>
      </c>
      <c r="F1818" s="17">
        <f t="shared" si="94"/>
        <v>756</v>
      </c>
      <c r="G1818">
        <f>VLOOKUP(C1818,'SKU Price List'!$H$2:$L$27,3,0)</f>
        <v>741.59999999999991</v>
      </c>
      <c r="H1818">
        <f t="shared" si="92"/>
        <v>741.59999999999991</v>
      </c>
      <c r="I1818" s="17">
        <f t="shared" si="93"/>
        <v>14.400000000000091</v>
      </c>
      <c r="J1818">
        <v>33</v>
      </c>
      <c r="K1818" s="51"/>
    </row>
    <row r="1819" spans="1:11" x14ac:dyDescent="0.45">
      <c r="A1819" s="2">
        <v>45427</v>
      </c>
      <c r="B1819" t="s">
        <v>52</v>
      </c>
      <c r="C1819" t="s">
        <v>23</v>
      </c>
      <c r="D1819">
        <v>2</v>
      </c>
      <c r="E1819" s="17">
        <f>VLOOKUP(C1819,'SKU Price List'!$A$2:$E$27,5,FALSE)</f>
        <v>461.15999999999997</v>
      </c>
      <c r="F1819" s="17">
        <f t="shared" si="94"/>
        <v>922.31999999999994</v>
      </c>
      <c r="G1819">
        <f>VLOOKUP(C1819,'SKU Price List'!$H$2:$L$27,3,0)</f>
        <v>451.8</v>
      </c>
      <c r="H1819">
        <f t="shared" si="92"/>
        <v>903.6</v>
      </c>
      <c r="I1819" s="17">
        <f t="shared" si="93"/>
        <v>18.719999999999914</v>
      </c>
      <c r="J1819">
        <v>33</v>
      </c>
      <c r="K1819" s="51"/>
    </row>
    <row r="1820" spans="1:11" x14ac:dyDescent="0.45">
      <c r="A1820" s="2">
        <v>45427</v>
      </c>
      <c r="B1820" t="s">
        <v>85</v>
      </c>
      <c r="C1820" t="s">
        <v>6</v>
      </c>
      <c r="D1820">
        <v>8</v>
      </c>
      <c r="E1820" s="17">
        <f>VLOOKUP(C1820,'SKU Price List'!$A$2:$E$27,5,FALSE)</f>
        <v>485.09999999999997</v>
      </c>
      <c r="F1820" s="17">
        <f t="shared" si="94"/>
        <v>3880.7999999999997</v>
      </c>
      <c r="G1820">
        <f>VLOOKUP(C1820,'SKU Price List'!$H$2:$L$27,3,0)</f>
        <v>476</v>
      </c>
      <c r="H1820">
        <f t="shared" si="92"/>
        <v>3808</v>
      </c>
      <c r="I1820" s="17">
        <f t="shared" si="93"/>
        <v>72.799999999999727</v>
      </c>
      <c r="J1820">
        <v>33</v>
      </c>
      <c r="K1820" s="51"/>
    </row>
    <row r="1821" spans="1:11" x14ac:dyDescent="0.45">
      <c r="A1821" s="2">
        <v>45427</v>
      </c>
      <c r="B1821" t="s">
        <v>85</v>
      </c>
      <c r="C1821" t="s">
        <v>9</v>
      </c>
      <c r="D1821">
        <v>10</v>
      </c>
      <c r="E1821" s="17">
        <f>VLOOKUP(C1821,'SKU Price List'!$A$2:$E$27,5,FALSE)</f>
        <v>756</v>
      </c>
      <c r="F1821" s="17">
        <f t="shared" si="94"/>
        <v>7560</v>
      </c>
      <c r="G1821">
        <f>VLOOKUP(C1821,'SKU Price List'!$H$2:$L$27,3,0)</f>
        <v>741.59999999999991</v>
      </c>
      <c r="H1821">
        <f t="shared" si="92"/>
        <v>7415.9999999999991</v>
      </c>
      <c r="I1821" s="17">
        <f t="shared" si="93"/>
        <v>144.00000000000091</v>
      </c>
      <c r="J1821">
        <v>33</v>
      </c>
      <c r="K1821" s="51"/>
    </row>
    <row r="1822" spans="1:11" x14ac:dyDescent="0.45">
      <c r="A1822" s="2">
        <v>45427</v>
      </c>
      <c r="B1822" t="s">
        <v>85</v>
      </c>
      <c r="C1822" t="s">
        <v>26</v>
      </c>
      <c r="D1822">
        <v>6</v>
      </c>
      <c r="E1822" s="17">
        <f>VLOOKUP(C1822,'SKU Price List'!$A$2:$E$27,5,FALSE)</f>
        <v>717.3599999999999</v>
      </c>
      <c r="F1822" s="17">
        <f t="shared" si="94"/>
        <v>4304.16</v>
      </c>
      <c r="G1822">
        <f>VLOOKUP(C1822,'SKU Price List'!$H$2:$L$27,3,0)</f>
        <v>702.80000000000007</v>
      </c>
      <c r="H1822">
        <f t="shared" si="92"/>
        <v>4216.8</v>
      </c>
      <c r="I1822" s="17">
        <f t="shared" si="93"/>
        <v>87.359999999999673</v>
      </c>
      <c r="J1822">
        <v>33</v>
      </c>
      <c r="K1822" s="51"/>
    </row>
    <row r="1823" spans="1:11" x14ac:dyDescent="0.45">
      <c r="A1823" s="2">
        <v>45427</v>
      </c>
      <c r="B1823" t="s">
        <v>85</v>
      </c>
      <c r="C1823" t="s">
        <v>16</v>
      </c>
      <c r="D1823">
        <v>8</v>
      </c>
      <c r="E1823" s="17">
        <f>VLOOKUP(C1823,'SKU Price List'!$A$2:$E$27,5,FALSE)</f>
        <v>1081.92</v>
      </c>
      <c r="F1823" s="17">
        <f t="shared" si="94"/>
        <v>8655.36</v>
      </c>
      <c r="G1823">
        <f>VLOOKUP(C1823,'SKU Price List'!$H$2:$L$27,3,0)</f>
        <v>1064</v>
      </c>
      <c r="H1823">
        <f t="shared" si="92"/>
        <v>8512</v>
      </c>
      <c r="I1823" s="17">
        <f t="shared" si="93"/>
        <v>143.36000000000058</v>
      </c>
      <c r="J1823">
        <v>33</v>
      </c>
      <c r="K1823" s="51"/>
    </row>
    <row r="1824" spans="1:11" x14ac:dyDescent="0.45">
      <c r="A1824" s="2">
        <v>45427</v>
      </c>
      <c r="B1824" t="s">
        <v>85</v>
      </c>
      <c r="C1824" t="s">
        <v>17</v>
      </c>
      <c r="D1824">
        <v>8</v>
      </c>
      <c r="E1824" s="17">
        <f>VLOOKUP(C1824,'SKU Price List'!$A$2:$E$27,5,FALSE)</f>
        <v>1236.48</v>
      </c>
      <c r="F1824" s="17">
        <f t="shared" si="94"/>
        <v>9891.84</v>
      </c>
      <c r="G1824">
        <f>VLOOKUP(C1824,'SKU Price List'!$H$2:$L$27,3,0)</f>
        <v>1216</v>
      </c>
      <c r="H1824">
        <f t="shared" si="92"/>
        <v>9728</v>
      </c>
      <c r="I1824" s="17">
        <f t="shared" si="93"/>
        <v>163.84000000000015</v>
      </c>
      <c r="J1824">
        <v>33</v>
      </c>
      <c r="K1824" s="51"/>
    </row>
    <row r="1825" spans="1:11" x14ac:dyDescent="0.45">
      <c r="A1825" s="2">
        <v>45427</v>
      </c>
      <c r="B1825" t="s">
        <v>46</v>
      </c>
      <c r="C1825" t="s">
        <v>24</v>
      </c>
      <c r="D1825">
        <v>14</v>
      </c>
      <c r="E1825" s="17">
        <f>VLOOKUP(C1825,'SKU Price List'!$A$2:$E$27,5,FALSE)</f>
        <v>614.87999999999988</v>
      </c>
      <c r="F1825" s="17">
        <f t="shared" si="94"/>
        <v>8608.3199999999979</v>
      </c>
      <c r="G1825">
        <f>VLOOKUP(C1825,'SKU Price List'!$H$2:$L$27,3,0)</f>
        <v>602.40000000000009</v>
      </c>
      <c r="H1825">
        <f t="shared" si="92"/>
        <v>8433.6000000000022</v>
      </c>
      <c r="I1825" s="17">
        <f t="shared" si="93"/>
        <v>174.71999999999571</v>
      </c>
      <c r="J1825">
        <v>33</v>
      </c>
      <c r="K1825" s="51"/>
    </row>
    <row r="1826" spans="1:11" x14ac:dyDescent="0.45">
      <c r="A1826" s="2">
        <v>45427</v>
      </c>
      <c r="B1826" t="s">
        <v>46</v>
      </c>
      <c r="C1826" t="s">
        <v>23</v>
      </c>
      <c r="D1826">
        <v>20</v>
      </c>
      <c r="E1826" s="17">
        <f>VLOOKUP(C1826,'SKU Price List'!$A$2:$E$27,5,FALSE)</f>
        <v>461.15999999999997</v>
      </c>
      <c r="F1826" s="17">
        <f t="shared" si="94"/>
        <v>9223.1999999999989</v>
      </c>
      <c r="G1826">
        <f>VLOOKUP(C1826,'SKU Price List'!$H$2:$L$27,3,0)</f>
        <v>451.8</v>
      </c>
      <c r="H1826">
        <f t="shared" si="92"/>
        <v>9036</v>
      </c>
      <c r="I1826" s="17">
        <f t="shared" si="93"/>
        <v>187.19999999999891</v>
      </c>
      <c r="J1826">
        <v>33</v>
      </c>
      <c r="K1826" s="51"/>
    </row>
    <row r="1827" spans="1:11" x14ac:dyDescent="0.45">
      <c r="A1827" s="2">
        <v>45427</v>
      </c>
      <c r="B1827" t="s">
        <v>46</v>
      </c>
      <c r="C1827" t="s">
        <v>9</v>
      </c>
      <c r="D1827">
        <v>10</v>
      </c>
      <c r="E1827" s="17">
        <f>VLOOKUP(C1827,'SKU Price List'!$A$2:$E$27,5,FALSE)</f>
        <v>756</v>
      </c>
      <c r="F1827" s="17">
        <f t="shared" si="94"/>
        <v>7560</v>
      </c>
      <c r="G1827">
        <f>VLOOKUP(C1827,'SKU Price List'!$H$2:$L$27,3,0)</f>
        <v>741.59999999999991</v>
      </c>
      <c r="H1827">
        <f t="shared" si="92"/>
        <v>7415.9999999999991</v>
      </c>
      <c r="I1827" s="17">
        <f t="shared" si="93"/>
        <v>144.00000000000091</v>
      </c>
      <c r="J1827">
        <v>33</v>
      </c>
      <c r="K1827" s="51"/>
    </row>
    <row r="1828" spans="1:11" x14ac:dyDescent="0.45">
      <c r="A1828" s="2">
        <v>45427</v>
      </c>
      <c r="B1828" t="s">
        <v>46</v>
      </c>
      <c r="C1828" t="s">
        <v>19</v>
      </c>
      <c r="D1828">
        <v>6</v>
      </c>
      <c r="E1828" s="17">
        <f>VLOOKUP(C1828,'SKU Price List'!$A$2:$E$27,5,FALSE)</f>
        <v>831.6</v>
      </c>
      <c r="F1828" s="17">
        <f t="shared" si="94"/>
        <v>4989.6000000000004</v>
      </c>
      <c r="G1828">
        <f>VLOOKUP(C1828,'SKU Price List'!$H$2:$L$27,3,0)</f>
        <v>815.4</v>
      </c>
      <c r="H1828">
        <f t="shared" si="92"/>
        <v>4892.3999999999996</v>
      </c>
      <c r="I1828" s="17">
        <f t="shared" si="93"/>
        <v>97.200000000000728</v>
      </c>
      <c r="J1828">
        <v>33</v>
      </c>
      <c r="K1828" s="51"/>
    </row>
    <row r="1829" spans="1:11" x14ac:dyDescent="0.45">
      <c r="A1829" s="2">
        <v>45428</v>
      </c>
      <c r="B1829" t="s">
        <v>59</v>
      </c>
      <c r="C1829" t="s">
        <v>18</v>
      </c>
      <c r="D1829">
        <v>10</v>
      </c>
      <c r="E1829" s="17">
        <f>VLOOKUP(C1829,'SKU Price List'!H2:L27,5,FALSE)</f>
        <v>1523.2</v>
      </c>
      <c r="F1829" s="17">
        <f t="shared" si="94"/>
        <v>15232</v>
      </c>
      <c r="G1829">
        <f>VLOOKUP(C1829,'SKU Price List'!$H$2:$L$27,3,0)</f>
        <v>1449.6</v>
      </c>
      <c r="H1829">
        <f t="shared" si="92"/>
        <v>14496</v>
      </c>
      <c r="I1829" s="17">
        <f t="shared" si="93"/>
        <v>736</v>
      </c>
      <c r="J1829">
        <v>33</v>
      </c>
      <c r="K1829" s="51"/>
    </row>
    <row r="1830" spans="1:11" x14ac:dyDescent="0.45">
      <c r="A1830" s="2">
        <v>45428</v>
      </c>
      <c r="B1830" t="s">
        <v>59</v>
      </c>
      <c r="C1830" t="s">
        <v>9</v>
      </c>
      <c r="D1830">
        <v>10</v>
      </c>
      <c r="E1830" s="17">
        <f>VLOOKUP(C1830,'SKU Price List'!$H$2:$L$27,5,FALSE)</f>
        <v>780</v>
      </c>
      <c r="F1830" s="17">
        <f t="shared" si="94"/>
        <v>7800</v>
      </c>
      <c r="G1830">
        <f>VLOOKUP(C1830,'SKU Price List'!$H$2:$L$27,3,0)</f>
        <v>741.59999999999991</v>
      </c>
      <c r="H1830">
        <f t="shared" si="92"/>
        <v>7415.9999999999991</v>
      </c>
      <c r="I1830" s="17">
        <f t="shared" si="93"/>
        <v>384.00000000000091</v>
      </c>
      <c r="J1830">
        <v>33</v>
      </c>
      <c r="K1830" s="51"/>
    </row>
    <row r="1831" spans="1:11" x14ac:dyDescent="0.45">
      <c r="A1831" s="2">
        <v>45428</v>
      </c>
      <c r="B1831" t="s">
        <v>59</v>
      </c>
      <c r="C1831" t="s">
        <v>8</v>
      </c>
      <c r="D1831">
        <v>5</v>
      </c>
      <c r="E1831" s="17">
        <f>VLOOKUP(C1831,'SKU Price List'!$H$2:$L$27,5,FALSE)</f>
        <v>585</v>
      </c>
      <c r="F1831" s="17">
        <f t="shared" si="94"/>
        <v>2925</v>
      </c>
      <c r="G1831">
        <f>VLOOKUP(C1831,'SKU Price List'!$H$2:$L$27,3,0)</f>
        <v>556.19999999999993</v>
      </c>
      <c r="H1831">
        <f t="shared" si="92"/>
        <v>2780.9999999999995</v>
      </c>
      <c r="I1831" s="17">
        <f t="shared" si="93"/>
        <v>144.00000000000045</v>
      </c>
      <c r="J1831">
        <v>33</v>
      </c>
      <c r="K1831" s="51"/>
    </row>
    <row r="1832" spans="1:11" x14ac:dyDescent="0.45">
      <c r="A1832" s="2">
        <v>45428</v>
      </c>
      <c r="B1832" t="s">
        <v>59</v>
      </c>
      <c r="C1832" t="s">
        <v>27</v>
      </c>
      <c r="D1832">
        <v>6</v>
      </c>
      <c r="E1832" s="17">
        <f>VLOOKUP(C1832,'SKU Price List'!$H$2:$L$27,5,FALSE)</f>
        <v>843.2</v>
      </c>
      <c r="F1832" s="17">
        <f t="shared" si="94"/>
        <v>5059.2000000000007</v>
      </c>
      <c r="G1832">
        <f>VLOOKUP(C1832,'SKU Price List'!$H$2:$L$27,3,0)</f>
        <v>803.2</v>
      </c>
      <c r="H1832">
        <f t="shared" si="92"/>
        <v>4819.2000000000007</v>
      </c>
      <c r="I1832" s="17">
        <f t="shared" si="93"/>
        <v>240</v>
      </c>
      <c r="J1832">
        <v>33</v>
      </c>
      <c r="K1832" s="51"/>
    </row>
    <row r="1833" spans="1:11" x14ac:dyDescent="0.45">
      <c r="A1833" s="2">
        <v>45428</v>
      </c>
      <c r="B1833" t="s">
        <v>59</v>
      </c>
      <c r="C1833" t="s">
        <v>4</v>
      </c>
      <c r="D1833">
        <v>10</v>
      </c>
      <c r="E1833" s="17">
        <f>VLOOKUP(C1833,'SKU Price List'!$H$2:$L$27,5,FALSE)</f>
        <v>428.40000000000003</v>
      </c>
      <c r="F1833" s="17">
        <f t="shared" si="94"/>
        <v>4284</v>
      </c>
      <c r="G1833">
        <f>VLOOKUP(C1833,'SKU Price List'!$H$2:$L$27,3,0)</f>
        <v>408</v>
      </c>
      <c r="H1833">
        <f t="shared" si="92"/>
        <v>4080</v>
      </c>
      <c r="I1833" s="17">
        <f t="shared" si="93"/>
        <v>204</v>
      </c>
      <c r="J1833">
        <v>33</v>
      </c>
      <c r="K1833" s="51"/>
    </row>
    <row r="1834" spans="1:11" x14ac:dyDescent="0.45">
      <c r="A1834" s="2">
        <v>45428</v>
      </c>
      <c r="B1834" t="s">
        <v>44</v>
      </c>
      <c r="C1834" t="s">
        <v>14</v>
      </c>
      <c r="D1834">
        <v>10</v>
      </c>
      <c r="E1834" s="17">
        <f>VLOOKUP(C1834,'SKU Price List'!$H$2:$L$27,5,FALSE)</f>
        <v>957.59999999999991</v>
      </c>
      <c r="F1834" s="17">
        <f t="shared" si="94"/>
        <v>9576</v>
      </c>
      <c r="G1834">
        <f>VLOOKUP(C1834,'SKU Price List'!$H$2:$L$27,3,0)</f>
        <v>912</v>
      </c>
      <c r="H1834">
        <f t="shared" si="92"/>
        <v>9120</v>
      </c>
      <c r="I1834" s="17">
        <f t="shared" si="93"/>
        <v>456</v>
      </c>
      <c r="J1834">
        <v>33</v>
      </c>
      <c r="K1834" s="51"/>
    </row>
    <row r="1835" spans="1:11" x14ac:dyDescent="0.45">
      <c r="A1835" s="2">
        <v>45428</v>
      </c>
      <c r="B1835" t="s">
        <v>44</v>
      </c>
      <c r="C1835" t="s">
        <v>13</v>
      </c>
      <c r="D1835">
        <v>5</v>
      </c>
      <c r="E1835" s="17">
        <f>VLOOKUP(C1835,'SKU Price List'!$H$2:$L$27,5,FALSE)</f>
        <v>718.19999999999993</v>
      </c>
      <c r="F1835" s="17">
        <f t="shared" si="94"/>
        <v>3590.9999999999995</v>
      </c>
      <c r="G1835">
        <f>VLOOKUP(C1835,'SKU Price List'!$H$2:$L$27,3,0)</f>
        <v>684</v>
      </c>
      <c r="H1835">
        <f t="shared" si="92"/>
        <v>3420</v>
      </c>
      <c r="I1835" s="17">
        <f t="shared" si="93"/>
        <v>170.99999999999955</v>
      </c>
      <c r="J1835">
        <v>33</v>
      </c>
      <c r="K1835" s="51"/>
    </row>
    <row r="1836" spans="1:11" x14ac:dyDescent="0.45">
      <c r="A1836" s="2">
        <v>45428</v>
      </c>
      <c r="B1836" t="s">
        <v>44</v>
      </c>
      <c r="C1836" t="s">
        <v>3</v>
      </c>
      <c r="D1836">
        <v>5</v>
      </c>
      <c r="E1836" s="17">
        <f>VLOOKUP(C1836,'SKU Price List'!$H$2:$L$27,5,FALSE)</f>
        <v>321.3</v>
      </c>
      <c r="F1836" s="17">
        <f t="shared" si="94"/>
        <v>1606.5</v>
      </c>
      <c r="G1836">
        <f>VLOOKUP(C1836,'SKU Price List'!$H$2:$L$27,3,0)</f>
        <v>306</v>
      </c>
      <c r="H1836">
        <f t="shared" si="92"/>
        <v>1530</v>
      </c>
      <c r="I1836" s="17">
        <f t="shared" si="93"/>
        <v>76.5</v>
      </c>
      <c r="J1836">
        <v>33</v>
      </c>
      <c r="K1836" s="51"/>
    </row>
    <row r="1837" spans="1:11" x14ac:dyDescent="0.45">
      <c r="A1837" s="2">
        <v>45428</v>
      </c>
      <c r="B1837" t="s">
        <v>44</v>
      </c>
      <c r="C1837" t="s">
        <v>24</v>
      </c>
      <c r="D1837">
        <v>5</v>
      </c>
      <c r="E1837" s="17">
        <f>VLOOKUP(C1837,'SKU Price List'!$H$2:$L$27,5,FALSE)</f>
        <v>632.40000000000009</v>
      </c>
      <c r="F1837" s="17">
        <f t="shared" si="94"/>
        <v>3162.0000000000005</v>
      </c>
      <c r="G1837">
        <f>VLOOKUP(C1837,'SKU Price List'!$H$2:$L$27,3,0)</f>
        <v>602.40000000000009</v>
      </c>
      <c r="H1837">
        <f t="shared" si="92"/>
        <v>3012.0000000000005</v>
      </c>
      <c r="I1837" s="17">
        <f t="shared" si="93"/>
        <v>150</v>
      </c>
      <c r="J1837">
        <v>33</v>
      </c>
      <c r="K1837" s="51"/>
    </row>
    <row r="1838" spans="1:11" x14ac:dyDescent="0.45">
      <c r="A1838" s="2">
        <v>45428</v>
      </c>
      <c r="B1838" t="s">
        <v>44</v>
      </c>
      <c r="C1838" t="s">
        <v>24</v>
      </c>
      <c r="D1838">
        <v>10</v>
      </c>
      <c r="E1838" s="17">
        <f>VLOOKUP(C1838,'SKU Price List'!$H$2:$L$27,5,FALSE)</f>
        <v>632.40000000000009</v>
      </c>
      <c r="F1838" s="17">
        <f t="shared" si="94"/>
        <v>6324.0000000000009</v>
      </c>
      <c r="G1838">
        <f>VLOOKUP(C1838,'SKU Price List'!$H$2:$L$27,3,0)</f>
        <v>602.40000000000009</v>
      </c>
      <c r="H1838">
        <f t="shared" si="92"/>
        <v>6024.0000000000009</v>
      </c>
      <c r="I1838" s="17">
        <f t="shared" si="93"/>
        <v>300</v>
      </c>
      <c r="J1838">
        <v>33</v>
      </c>
      <c r="K1838" s="51"/>
    </row>
    <row r="1839" spans="1:11" x14ac:dyDescent="0.45">
      <c r="A1839" s="2">
        <v>45428</v>
      </c>
      <c r="B1839" t="s">
        <v>44</v>
      </c>
      <c r="C1839" t="s">
        <v>8</v>
      </c>
      <c r="D1839">
        <v>8</v>
      </c>
      <c r="E1839" s="17">
        <f>VLOOKUP(C1839,'SKU Price List'!$H$2:$L$27,5,FALSE)</f>
        <v>585</v>
      </c>
      <c r="F1839" s="17">
        <f t="shared" si="94"/>
        <v>4680</v>
      </c>
      <c r="G1839">
        <f>VLOOKUP(C1839,'SKU Price List'!$H$2:$L$27,3,0)</f>
        <v>556.19999999999993</v>
      </c>
      <c r="H1839">
        <f t="shared" si="92"/>
        <v>4449.5999999999995</v>
      </c>
      <c r="I1839" s="17">
        <f t="shared" si="93"/>
        <v>230.40000000000055</v>
      </c>
      <c r="J1839">
        <v>33</v>
      </c>
      <c r="K1839" s="51"/>
    </row>
    <row r="1840" spans="1:11" x14ac:dyDescent="0.45">
      <c r="A1840" s="2">
        <v>45429</v>
      </c>
      <c r="B1840" t="s">
        <v>34</v>
      </c>
      <c r="C1840" t="s">
        <v>14</v>
      </c>
      <c r="D1840">
        <v>6</v>
      </c>
      <c r="E1840" s="17">
        <f>VLOOKUP(C1840,'SKU Price List'!$H$2:$L$27,5,FALSE)</f>
        <v>957.59999999999991</v>
      </c>
      <c r="F1840" s="17">
        <f t="shared" si="94"/>
        <v>5745.5999999999995</v>
      </c>
      <c r="G1840">
        <f>VLOOKUP(C1840,'SKU Price List'!$H$2:$L$27,3,0)</f>
        <v>912</v>
      </c>
      <c r="H1840">
        <f t="shared" si="92"/>
        <v>5472</v>
      </c>
      <c r="I1840" s="17">
        <f t="shared" si="93"/>
        <v>273.59999999999945</v>
      </c>
      <c r="J1840">
        <v>33</v>
      </c>
      <c r="K1840" s="51"/>
    </row>
    <row r="1841" spans="1:11" x14ac:dyDescent="0.45">
      <c r="A1841" s="2">
        <v>45429</v>
      </c>
      <c r="B1841" t="s">
        <v>34</v>
      </c>
      <c r="C1841" t="s">
        <v>17</v>
      </c>
      <c r="D1841">
        <v>4</v>
      </c>
      <c r="E1841" s="17">
        <f>VLOOKUP(C1841,'SKU Price List'!$H$2:$L$27,5,FALSE)</f>
        <v>1276.8</v>
      </c>
      <c r="F1841" s="17">
        <f t="shared" si="94"/>
        <v>5107.2</v>
      </c>
      <c r="G1841">
        <f>VLOOKUP(C1841,'SKU Price List'!$H$2:$L$27,3,0)</f>
        <v>1216</v>
      </c>
      <c r="H1841">
        <f t="shared" si="92"/>
        <v>4864</v>
      </c>
      <c r="I1841" s="17">
        <f t="shared" si="93"/>
        <v>243.19999999999982</v>
      </c>
      <c r="J1841">
        <v>33</v>
      </c>
      <c r="K1841" s="51"/>
    </row>
    <row r="1842" spans="1:11" x14ac:dyDescent="0.45">
      <c r="A1842" s="2">
        <v>45429</v>
      </c>
      <c r="B1842" t="s">
        <v>34</v>
      </c>
      <c r="C1842" t="s">
        <v>9</v>
      </c>
      <c r="D1842">
        <v>8</v>
      </c>
      <c r="E1842" s="17">
        <f>VLOOKUP(C1842,'SKU Price List'!$H$2:$L$27,5,FALSE)</f>
        <v>780</v>
      </c>
      <c r="F1842" s="17">
        <f t="shared" si="94"/>
        <v>6240</v>
      </c>
      <c r="G1842">
        <f>VLOOKUP(C1842,'SKU Price List'!$H$2:$L$27,3,0)</f>
        <v>741.59999999999991</v>
      </c>
      <c r="H1842">
        <f t="shared" si="92"/>
        <v>5932.7999999999993</v>
      </c>
      <c r="I1842" s="17">
        <f t="shared" si="93"/>
        <v>307.20000000000073</v>
      </c>
      <c r="J1842">
        <v>33</v>
      </c>
      <c r="K1842" s="51"/>
    </row>
    <row r="1843" spans="1:11" x14ac:dyDescent="0.45">
      <c r="A1843" s="2">
        <v>45429</v>
      </c>
      <c r="B1843" t="s">
        <v>34</v>
      </c>
      <c r="C1843" t="s">
        <v>12</v>
      </c>
      <c r="D1843">
        <v>2</v>
      </c>
      <c r="E1843" s="17">
        <f>VLOOKUP(C1843,'SKU Price List'!$H$2:$L$27,5,FALSE)</f>
        <v>1040</v>
      </c>
      <c r="F1843" s="17">
        <f t="shared" si="94"/>
        <v>2080</v>
      </c>
      <c r="G1843">
        <f>VLOOKUP(C1843,'SKU Price List'!$H$2:$L$27,3,0)</f>
        <v>988.8</v>
      </c>
      <c r="H1843">
        <f t="shared" si="92"/>
        <v>1977.6</v>
      </c>
      <c r="I1843" s="17">
        <f t="shared" si="93"/>
        <v>102.40000000000009</v>
      </c>
      <c r="J1843">
        <v>33</v>
      </c>
      <c r="K1843" s="51"/>
    </row>
    <row r="1844" spans="1:11" x14ac:dyDescent="0.45">
      <c r="A1844" s="2">
        <v>45429</v>
      </c>
      <c r="B1844" t="s">
        <v>34</v>
      </c>
      <c r="C1844" t="s">
        <v>24</v>
      </c>
      <c r="D1844">
        <v>8</v>
      </c>
      <c r="E1844" s="17">
        <f>VLOOKUP(C1844,'SKU Price List'!$H$2:$L$27,5,FALSE)</f>
        <v>632.40000000000009</v>
      </c>
      <c r="F1844" s="17">
        <f t="shared" si="94"/>
        <v>5059.2000000000007</v>
      </c>
      <c r="G1844">
        <f>VLOOKUP(C1844,'SKU Price List'!$H$2:$L$27,3,0)</f>
        <v>602.40000000000009</v>
      </c>
      <c r="H1844">
        <f t="shared" si="92"/>
        <v>4819.2000000000007</v>
      </c>
      <c r="I1844" s="17">
        <f t="shared" si="93"/>
        <v>240</v>
      </c>
      <c r="J1844">
        <v>33</v>
      </c>
      <c r="K1844" s="51"/>
    </row>
    <row r="1845" spans="1:11" x14ac:dyDescent="0.45">
      <c r="A1845" s="2">
        <v>45429</v>
      </c>
      <c r="B1845" t="s">
        <v>34</v>
      </c>
      <c r="C1845" t="s">
        <v>27</v>
      </c>
      <c r="D1845">
        <v>2</v>
      </c>
      <c r="E1845" s="17">
        <f>VLOOKUP(C1845,'SKU Price List'!$H$2:$L$27,5,FALSE)</f>
        <v>843.2</v>
      </c>
      <c r="F1845" s="17">
        <f t="shared" si="94"/>
        <v>1686.4</v>
      </c>
      <c r="G1845">
        <f>VLOOKUP(C1845,'SKU Price List'!$H$2:$L$27,3,0)</f>
        <v>803.2</v>
      </c>
      <c r="H1845">
        <f t="shared" si="92"/>
        <v>1606.4</v>
      </c>
      <c r="I1845" s="17">
        <f t="shared" si="93"/>
        <v>80</v>
      </c>
      <c r="J1845">
        <v>33</v>
      </c>
      <c r="K1845" s="51"/>
    </row>
    <row r="1846" spans="1:11" x14ac:dyDescent="0.45">
      <c r="A1846" s="2">
        <v>45429</v>
      </c>
      <c r="B1846" t="s">
        <v>34</v>
      </c>
      <c r="C1846" t="s">
        <v>4</v>
      </c>
      <c r="D1846">
        <v>5</v>
      </c>
      <c r="E1846" s="17">
        <f>VLOOKUP(C1846,'SKU Price List'!$H$2:$L$27,5,FALSE)</f>
        <v>428.40000000000003</v>
      </c>
      <c r="F1846" s="17">
        <f t="shared" si="94"/>
        <v>2142</v>
      </c>
      <c r="G1846">
        <f>VLOOKUP(C1846,'SKU Price List'!$H$2:$L$27,3,0)</f>
        <v>408</v>
      </c>
      <c r="H1846">
        <f t="shared" si="92"/>
        <v>2040</v>
      </c>
      <c r="I1846" s="17">
        <f t="shared" si="93"/>
        <v>102</v>
      </c>
      <c r="J1846">
        <v>33</v>
      </c>
      <c r="K1846" s="51"/>
    </row>
    <row r="1847" spans="1:11" x14ac:dyDescent="0.45">
      <c r="A1847" s="2">
        <v>45429</v>
      </c>
      <c r="B1847" t="s">
        <v>34</v>
      </c>
      <c r="C1847" t="s">
        <v>7</v>
      </c>
      <c r="D1847">
        <v>5</v>
      </c>
      <c r="E1847" s="17">
        <f>VLOOKUP(C1847,'SKU Price List'!$H$2:$L$27,5,FALSE)</f>
        <v>571.20000000000005</v>
      </c>
      <c r="F1847" s="17">
        <f t="shared" si="94"/>
        <v>2856</v>
      </c>
      <c r="G1847">
        <f>VLOOKUP(C1847,'SKU Price List'!$H$2:$L$27,3,0)</f>
        <v>544</v>
      </c>
      <c r="H1847">
        <f t="shared" si="92"/>
        <v>2720</v>
      </c>
      <c r="I1847" s="17">
        <f t="shared" si="93"/>
        <v>136</v>
      </c>
      <c r="J1847">
        <v>33</v>
      </c>
      <c r="K1847" s="51"/>
    </row>
    <row r="1848" spans="1:11" x14ac:dyDescent="0.45">
      <c r="A1848" s="2">
        <v>45429</v>
      </c>
      <c r="B1848" t="s">
        <v>56</v>
      </c>
      <c r="C1848" t="s">
        <v>7</v>
      </c>
      <c r="D1848">
        <v>5</v>
      </c>
      <c r="E1848" s="17">
        <f>VLOOKUP(C1848,'SKU Price List'!$H$2:$L$27,5,FALSE)</f>
        <v>571.20000000000005</v>
      </c>
      <c r="F1848" s="17">
        <f t="shared" si="94"/>
        <v>2856</v>
      </c>
      <c r="G1848">
        <f>VLOOKUP(C1848,'SKU Price List'!$H$2:$L$27,3,0)</f>
        <v>544</v>
      </c>
      <c r="H1848">
        <f t="shared" si="92"/>
        <v>2720</v>
      </c>
      <c r="I1848" s="17">
        <f t="shared" si="93"/>
        <v>136</v>
      </c>
      <c r="J1848">
        <v>33</v>
      </c>
      <c r="K1848" s="51"/>
    </row>
    <row r="1849" spans="1:11" x14ac:dyDescent="0.45">
      <c r="A1849" s="2">
        <v>45429</v>
      </c>
      <c r="B1849" t="s">
        <v>56</v>
      </c>
      <c r="C1849" t="s">
        <v>14</v>
      </c>
      <c r="D1849">
        <v>2</v>
      </c>
      <c r="E1849" s="17">
        <f>VLOOKUP(C1849,'SKU Price List'!$H$2:$L$27,5,FALSE)</f>
        <v>957.59999999999991</v>
      </c>
      <c r="F1849" s="17">
        <f t="shared" si="94"/>
        <v>1915.1999999999998</v>
      </c>
      <c r="G1849">
        <f>VLOOKUP(C1849,'SKU Price List'!$H$2:$L$27,3,0)</f>
        <v>912</v>
      </c>
      <c r="H1849">
        <f t="shared" si="92"/>
        <v>1824</v>
      </c>
      <c r="I1849" s="17">
        <f t="shared" si="93"/>
        <v>91.199999999999818</v>
      </c>
      <c r="J1849">
        <v>33</v>
      </c>
      <c r="K1849" s="51"/>
    </row>
    <row r="1850" spans="1:11" x14ac:dyDescent="0.45">
      <c r="A1850" s="2">
        <v>45430</v>
      </c>
      <c r="B1850" t="s">
        <v>55</v>
      </c>
      <c r="C1850" t="s">
        <v>18</v>
      </c>
      <c r="D1850">
        <v>20</v>
      </c>
      <c r="E1850" s="17">
        <f>VLOOKUP(C1850,'SKU Price List'!$H$2:$L$27,5,FALSE)</f>
        <v>1523.2</v>
      </c>
      <c r="F1850" s="17">
        <f t="shared" si="94"/>
        <v>30464</v>
      </c>
      <c r="G1850">
        <f>VLOOKUP(C1850,'SKU Price List'!$H$2:$L$27,3,0)</f>
        <v>1449.6</v>
      </c>
      <c r="H1850">
        <f t="shared" si="92"/>
        <v>28992</v>
      </c>
      <c r="I1850" s="17">
        <f t="shared" si="93"/>
        <v>1472</v>
      </c>
      <c r="J1850">
        <v>33</v>
      </c>
      <c r="K1850" s="51"/>
    </row>
    <row r="1851" spans="1:11" x14ac:dyDescent="0.45">
      <c r="A1851" s="2">
        <v>45430</v>
      </c>
      <c r="B1851" t="s">
        <v>55</v>
      </c>
      <c r="C1851" t="s">
        <v>19</v>
      </c>
      <c r="D1851">
        <v>10</v>
      </c>
      <c r="E1851" s="17">
        <f>VLOOKUP(C1851,'SKU Price List'!$H$2:$L$27,5,FALSE)</f>
        <v>856.80000000000007</v>
      </c>
      <c r="F1851" s="17">
        <f t="shared" si="94"/>
        <v>8568</v>
      </c>
      <c r="G1851">
        <f>VLOOKUP(C1851,'SKU Price List'!$H$2:$L$27,3,0)</f>
        <v>815.4</v>
      </c>
      <c r="H1851">
        <f t="shared" si="92"/>
        <v>8154</v>
      </c>
      <c r="I1851" s="17">
        <f t="shared" si="93"/>
        <v>414</v>
      </c>
      <c r="J1851">
        <v>33</v>
      </c>
      <c r="K1851" s="51"/>
    </row>
    <row r="1852" spans="1:11" x14ac:dyDescent="0.45">
      <c r="A1852" s="2">
        <v>45430</v>
      </c>
      <c r="B1852" t="s">
        <v>55</v>
      </c>
      <c r="C1852" t="s">
        <v>14</v>
      </c>
      <c r="D1852">
        <v>20</v>
      </c>
      <c r="E1852" s="17">
        <f>VLOOKUP(C1852,'SKU Price List'!$H$2:$L$27,5,FALSE)</f>
        <v>957.59999999999991</v>
      </c>
      <c r="F1852" s="17">
        <f t="shared" si="94"/>
        <v>19152</v>
      </c>
      <c r="G1852">
        <f>VLOOKUP(C1852,'SKU Price List'!$H$2:$L$27,3,0)</f>
        <v>912</v>
      </c>
      <c r="H1852">
        <f t="shared" si="92"/>
        <v>18240</v>
      </c>
      <c r="I1852" s="17">
        <f t="shared" si="93"/>
        <v>912</v>
      </c>
      <c r="J1852">
        <v>33</v>
      </c>
      <c r="K1852" s="51"/>
    </row>
    <row r="1853" spans="1:11" x14ac:dyDescent="0.45">
      <c r="A1853" s="2">
        <v>45430</v>
      </c>
      <c r="B1853" t="s">
        <v>55</v>
      </c>
      <c r="C1853" t="s">
        <v>9</v>
      </c>
      <c r="D1853">
        <v>40</v>
      </c>
      <c r="E1853" s="17">
        <f>VLOOKUP(C1853,'SKU Price List'!$H$2:$L$27,5,FALSE)</f>
        <v>780</v>
      </c>
      <c r="F1853" s="17">
        <f t="shared" si="94"/>
        <v>31200</v>
      </c>
      <c r="G1853">
        <f>VLOOKUP(C1853,'SKU Price List'!$H$2:$L$27,3,0)</f>
        <v>741.59999999999991</v>
      </c>
      <c r="H1853">
        <f t="shared" si="92"/>
        <v>29663.999999999996</v>
      </c>
      <c r="I1853" s="17">
        <f t="shared" si="93"/>
        <v>1536.0000000000036</v>
      </c>
      <c r="J1853">
        <v>33</v>
      </c>
      <c r="K1853" s="51"/>
    </row>
    <row r="1854" spans="1:11" x14ac:dyDescent="0.45">
      <c r="A1854" s="2">
        <v>45430</v>
      </c>
      <c r="B1854" t="s">
        <v>55</v>
      </c>
      <c r="C1854" t="s">
        <v>24</v>
      </c>
      <c r="D1854">
        <v>40</v>
      </c>
      <c r="E1854" s="17">
        <f>VLOOKUP(C1854,'SKU Price List'!$H$2:$L$27,5,FALSE)</f>
        <v>632.40000000000009</v>
      </c>
      <c r="F1854" s="17">
        <f t="shared" si="94"/>
        <v>25296.000000000004</v>
      </c>
      <c r="G1854">
        <f>VLOOKUP(C1854,'SKU Price List'!$H$2:$L$27,3,0)</f>
        <v>602.40000000000009</v>
      </c>
      <c r="H1854">
        <f t="shared" si="92"/>
        <v>24096.000000000004</v>
      </c>
      <c r="I1854" s="17">
        <f t="shared" si="93"/>
        <v>1200</v>
      </c>
      <c r="J1854">
        <v>33</v>
      </c>
      <c r="K1854" s="51"/>
    </row>
    <row r="1855" spans="1:11" x14ac:dyDescent="0.45">
      <c r="A1855" s="2">
        <v>45430</v>
      </c>
      <c r="B1855" t="s">
        <v>55</v>
      </c>
      <c r="C1855" t="s">
        <v>7</v>
      </c>
      <c r="D1855">
        <v>50</v>
      </c>
      <c r="E1855" s="17">
        <f>VLOOKUP(C1855,'SKU Price List'!$H$2:$L$27,5,FALSE)</f>
        <v>571.20000000000005</v>
      </c>
      <c r="F1855" s="17">
        <f t="shared" si="94"/>
        <v>28560.000000000004</v>
      </c>
      <c r="G1855">
        <f>VLOOKUP(C1855,'SKU Price List'!$H$2:$L$27,3,0)</f>
        <v>544</v>
      </c>
      <c r="H1855">
        <f t="shared" si="92"/>
        <v>27200</v>
      </c>
      <c r="I1855" s="17">
        <f t="shared" si="93"/>
        <v>1360.0000000000036</v>
      </c>
      <c r="J1855">
        <v>33</v>
      </c>
      <c r="K1855" s="51"/>
    </row>
    <row r="1856" spans="1:11" x14ac:dyDescent="0.45">
      <c r="A1856" s="2">
        <v>45430</v>
      </c>
      <c r="B1856" t="s">
        <v>55</v>
      </c>
      <c r="C1856" t="s">
        <v>4</v>
      </c>
      <c r="D1856">
        <v>20</v>
      </c>
      <c r="E1856" s="17">
        <f>VLOOKUP(C1856,'SKU Price List'!$H$2:$L$27,5,FALSE)</f>
        <v>428.40000000000003</v>
      </c>
      <c r="F1856" s="17">
        <f t="shared" si="94"/>
        <v>8568</v>
      </c>
      <c r="G1856">
        <f>VLOOKUP(C1856,'SKU Price List'!$H$2:$L$27,3,0)</f>
        <v>408</v>
      </c>
      <c r="H1856">
        <f t="shared" si="92"/>
        <v>8160</v>
      </c>
      <c r="I1856" s="17">
        <f t="shared" si="93"/>
        <v>408</v>
      </c>
      <c r="J1856">
        <v>33</v>
      </c>
      <c r="K1856" s="51"/>
    </row>
    <row r="1857" spans="1:11" x14ac:dyDescent="0.45">
      <c r="A1857" s="2">
        <v>45430</v>
      </c>
      <c r="B1857" t="s">
        <v>55</v>
      </c>
      <c r="C1857" t="s">
        <v>3</v>
      </c>
      <c r="D1857">
        <v>20</v>
      </c>
      <c r="E1857" s="17">
        <f>VLOOKUP(C1857,'SKU Price List'!$H$2:$L$27,5,FALSE)</f>
        <v>321.3</v>
      </c>
      <c r="F1857" s="17">
        <f t="shared" si="94"/>
        <v>6426</v>
      </c>
      <c r="G1857">
        <f>VLOOKUP(C1857,'SKU Price List'!$H$2:$L$27,3,0)</f>
        <v>306</v>
      </c>
      <c r="H1857">
        <f t="shared" si="92"/>
        <v>6120</v>
      </c>
      <c r="I1857" s="17">
        <f t="shared" si="93"/>
        <v>306</v>
      </c>
      <c r="J1857">
        <v>33</v>
      </c>
      <c r="K1857" s="51"/>
    </row>
    <row r="1858" spans="1:11" x14ac:dyDescent="0.45">
      <c r="A1858" s="2">
        <v>45430</v>
      </c>
      <c r="B1858" t="s">
        <v>47</v>
      </c>
      <c r="C1858" t="s">
        <v>16</v>
      </c>
      <c r="D1858">
        <v>2</v>
      </c>
      <c r="E1858" s="17">
        <f>VLOOKUP(C1858,'SKU Price List'!$H$2:$L$27,5,FALSE)</f>
        <v>1117.2</v>
      </c>
      <c r="F1858" s="17">
        <f t="shared" si="94"/>
        <v>2234.4</v>
      </c>
      <c r="G1858">
        <f>VLOOKUP(C1858,'SKU Price List'!$H$2:$L$27,3,0)</f>
        <v>1064</v>
      </c>
      <c r="H1858">
        <f t="shared" ref="H1858:H1921" si="95">G1858*D1858</f>
        <v>2128</v>
      </c>
      <c r="I1858" s="17">
        <f t="shared" ref="I1858:I1921" si="96">F1858-H1858</f>
        <v>106.40000000000009</v>
      </c>
      <c r="J1858">
        <v>33</v>
      </c>
      <c r="K1858" s="51"/>
    </row>
    <row r="1859" spans="1:11" x14ac:dyDescent="0.45">
      <c r="A1859" s="2">
        <v>45430</v>
      </c>
      <c r="B1859" t="s">
        <v>47</v>
      </c>
      <c r="C1859" t="s">
        <v>15</v>
      </c>
      <c r="D1859">
        <v>4</v>
      </c>
      <c r="E1859" s="17">
        <f>VLOOKUP(C1859,'SKU Price List'!$H$2:$L$27,5,FALSE)</f>
        <v>837.9</v>
      </c>
      <c r="F1859" s="17">
        <f t="shared" si="94"/>
        <v>3351.6</v>
      </c>
      <c r="G1859">
        <f>VLOOKUP(C1859,'SKU Price List'!$H$2:$L$27,3,0)</f>
        <v>798</v>
      </c>
      <c r="H1859">
        <f t="shared" si="95"/>
        <v>3192</v>
      </c>
      <c r="I1859" s="17">
        <f t="shared" si="96"/>
        <v>159.59999999999991</v>
      </c>
      <c r="J1859">
        <v>33</v>
      </c>
      <c r="K1859" s="51"/>
    </row>
    <row r="1860" spans="1:11" x14ac:dyDescent="0.45">
      <c r="A1860" s="2">
        <v>45430</v>
      </c>
      <c r="B1860" t="s">
        <v>47</v>
      </c>
      <c r="C1860" t="s">
        <v>13</v>
      </c>
      <c r="D1860">
        <v>10</v>
      </c>
      <c r="E1860" s="17">
        <f>VLOOKUP(C1860,'SKU Price List'!$H$2:$L$27,5,FALSE)</f>
        <v>718.19999999999993</v>
      </c>
      <c r="F1860" s="17">
        <f t="shared" si="94"/>
        <v>7181.9999999999991</v>
      </c>
      <c r="G1860">
        <f>VLOOKUP(C1860,'SKU Price List'!$H$2:$L$27,3,0)</f>
        <v>684</v>
      </c>
      <c r="H1860">
        <f t="shared" si="95"/>
        <v>6840</v>
      </c>
      <c r="I1860" s="17">
        <f t="shared" si="96"/>
        <v>341.99999999999909</v>
      </c>
      <c r="J1860">
        <v>33</v>
      </c>
      <c r="K1860" s="51"/>
    </row>
    <row r="1861" spans="1:11" x14ac:dyDescent="0.45">
      <c r="A1861" s="2">
        <v>45430</v>
      </c>
      <c r="B1861" t="s">
        <v>47</v>
      </c>
      <c r="C1861" t="s">
        <v>14</v>
      </c>
      <c r="D1861">
        <v>5</v>
      </c>
      <c r="E1861" s="17">
        <f>VLOOKUP(C1861,'SKU Price List'!$H$2:$L$27,5,FALSE)</f>
        <v>957.59999999999991</v>
      </c>
      <c r="F1861" s="17">
        <f t="shared" si="94"/>
        <v>4788</v>
      </c>
      <c r="G1861">
        <f>VLOOKUP(C1861,'SKU Price List'!$H$2:$L$27,3,0)</f>
        <v>912</v>
      </c>
      <c r="H1861">
        <f t="shared" si="95"/>
        <v>4560</v>
      </c>
      <c r="I1861" s="17">
        <f t="shared" si="96"/>
        <v>228</v>
      </c>
      <c r="J1861">
        <v>33</v>
      </c>
      <c r="K1861" s="51"/>
    </row>
    <row r="1862" spans="1:11" x14ac:dyDescent="0.45">
      <c r="A1862" s="2">
        <v>45430</v>
      </c>
      <c r="B1862" t="s">
        <v>47</v>
      </c>
      <c r="C1862" t="s">
        <v>9</v>
      </c>
      <c r="D1862">
        <v>10</v>
      </c>
      <c r="E1862" s="17">
        <f>VLOOKUP(C1862,'SKU Price List'!$H$2:$L$27,5,FALSE)</f>
        <v>780</v>
      </c>
      <c r="F1862" s="17">
        <f t="shared" si="94"/>
        <v>7800</v>
      </c>
      <c r="G1862">
        <f>VLOOKUP(C1862,'SKU Price List'!$H$2:$L$27,3,0)</f>
        <v>741.59999999999991</v>
      </c>
      <c r="H1862">
        <f t="shared" si="95"/>
        <v>7415.9999999999991</v>
      </c>
      <c r="I1862" s="17">
        <f t="shared" si="96"/>
        <v>384.00000000000091</v>
      </c>
      <c r="J1862">
        <v>33</v>
      </c>
      <c r="K1862" s="51"/>
    </row>
    <row r="1863" spans="1:11" x14ac:dyDescent="0.45">
      <c r="A1863" s="2">
        <v>45430</v>
      </c>
      <c r="B1863" t="s">
        <v>47</v>
      </c>
      <c r="C1863" t="s">
        <v>8</v>
      </c>
      <c r="D1863">
        <v>10</v>
      </c>
      <c r="E1863" s="17">
        <f>VLOOKUP(C1863,'SKU Price List'!$H$2:$L$27,5,FALSE)</f>
        <v>585</v>
      </c>
      <c r="F1863" s="17">
        <f t="shared" ref="F1863:F1926" si="97">E1863*D1863</f>
        <v>5850</v>
      </c>
      <c r="G1863">
        <f>VLOOKUP(C1863,'SKU Price List'!$H$2:$L$27,3,0)</f>
        <v>556.19999999999993</v>
      </c>
      <c r="H1863">
        <f t="shared" si="95"/>
        <v>5561.9999999999991</v>
      </c>
      <c r="I1863" s="17">
        <f t="shared" si="96"/>
        <v>288.00000000000091</v>
      </c>
      <c r="J1863">
        <v>33</v>
      </c>
      <c r="K1863" s="51"/>
    </row>
    <row r="1864" spans="1:11" x14ac:dyDescent="0.45">
      <c r="A1864" s="2">
        <v>45430</v>
      </c>
      <c r="B1864" t="s">
        <v>47</v>
      </c>
      <c r="C1864" t="s">
        <v>11</v>
      </c>
      <c r="D1864">
        <v>2</v>
      </c>
      <c r="E1864" s="17">
        <f>VLOOKUP(C1864,'SKU Price List'!$H$2:$L$27,5,FALSE)</f>
        <v>910</v>
      </c>
      <c r="F1864" s="17">
        <f t="shared" si="97"/>
        <v>1820</v>
      </c>
      <c r="G1864">
        <f>VLOOKUP(C1864,'SKU Price List'!$H$2:$L$27,3,0)</f>
        <v>865.19999999999993</v>
      </c>
      <c r="H1864">
        <f t="shared" si="95"/>
        <v>1730.3999999999999</v>
      </c>
      <c r="I1864" s="17">
        <f t="shared" si="96"/>
        <v>89.600000000000136</v>
      </c>
      <c r="J1864">
        <v>33</v>
      </c>
      <c r="K1864" s="51"/>
    </row>
    <row r="1865" spans="1:11" x14ac:dyDescent="0.45">
      <c r="A1865" s="2">
        <v>45430</v>
      </c>
      <c r="B1865" t="s">
        <v>47</v>
      </c>
      <c r="C1865" t="s">
        <v>10</v>
      </c>
      <c r="D1865">
        <v>2</v>
      </c>
      <c r="E1865" s="17">
        <f>VLOOKUP(C1865,'SKU Price List'!$H$2:$L$27,5,FALSE)</f>
        <v>682.5</v>
      </c>
      <c r="F1865" s="17">
        <f t="shared" si="97"/>
        <v>1365</v>
      </c>
      <c r="G1865">
        <f>VLOOKUP(C1865,'SKU Price List'!$H$2:$L$27,3,0)</f>
        <v>648.9</v>
      </c>
      <c r="H1865">
        <f t="shared" si="95"/>
        <v>1297.8</v>
      </c>
      <c r="I1865" s="17">
        <f t="shared" si="96"/>
        <v>67.200000000000045</v>
      </c>
      <c r="J1865">
        <v>33</v>
      </c>
      <c r="K1865" s="51"/>
    </row>
    <row r="1866" spans="1:11" x14ac:dyDescent="0.45">
      <c r="A1866" s="2">
        <v>45430</v>
      </c>
      <c r="B1866" t="s">
        <v>47</v>
      </c>
      <c r="C1866" t="s">
        <v>24</v>
      </c>
      <c r="D1866">
        <v>7</v>
      </c>
      <c r="E1866" s="17">
        <f>VLOOKUP(C1866,'SKU Price List'!$H$2:$L$27,5,FALSE)</f>
        <v>632.40000000000009</v>
      </c>
      <c r="F1866" s="17">
        <f t="shared" si="97"/>
        <v>4426.8000000000011</v>
      </c>
      <c r="G1866">
        <f>VLOOKUP(C1866,'SKU Price List'!$H$2:$L$27,3,0)</f>
        <v>602.40000000000009</v>
      </c>
      <c r="H1866">
        <f t="shared" si="95"/>
        <v>4216.8000000000011</v>
      </c>
      <c r="I1866" s="17">
        <f t="shared" si="96"/>
        <v>210</v>
      </c>
      <c r="J1866">
        <v>33</v>
      </c>
      <c r="K1866" s="51"/>
    </row>
    <row r="1867" spans="1:11" x14ac:dyDescent="0.45">
      <c r="A1867" s="2">
        <v>45430</v>
      </c>
      <c r="B1867" t="s">
        <v>47</v>
      </c>
      <c r="C1867" t="s">
        <v>4</v>
      </c>
      <c r="D1867">
        <v>7</v>
      </c>
      <c r="E1867" s="17">
        <f>VLOOKUP(C1867,'SKU Price List'!$H$2:$L$27,5,FALSE)</f>
        <v>428.40000000000003</v>
      </c>
      <c r="F1867" s="17">
        <f t="shared" si="97"/>
        <v>2998.8</v>
      </c>
      <c r="G1867">
        <f>VLOOKUP(C1867,'SKU Price List'!$H$2:$L$27,3,0)</f>
        <v>408</v>
      </c>
      <c r="H1867">
        <f t="shared" si="95"/>
        <v>2856</v>
      </c>
      <c r="I1867" s="17">
        <f t="shared" si="96"/>
        <v>142.80000000000018</v>
      </c>
      <c r="J1867">
        <v>33</v>
      </c>
      <c r="K1867" s="51"/>
    </row>
    <row r="1868" spans="1:11" x14ac:dyDescent="0.45">
      <c r="A1868" s="2">
        <v>45430</v>
      </c>
      <c r="B1868" t="s">
        <v>47</v>
      </c>
      <c r="C1868" t="s">
        <v>17</v>
      </c>
      <c r="D1868">
        <v>1</v>
      </c>
      <c r="E1868" s="17">
        <f>VLOOKUP(C1868,'SKU Price List'!$H$2:$L$27,5,FALSE)</f>
        <v>1276.8</v>
      </c>
      <c r="F1868" s="17">
        <f t="shared" si="97"/>
        <v>1276.8</v>
      </c>
      <c r="G1868">
        <f>VLOOKUP(C1868,'SKU Price List'!$H$2:$L$27,3,0)</f>
        <v>1216</v>
      </c>
      <c r="H1868">
        <f t="shared" si="95"/>
        <v>1216</v>
      </c>
      <c r="I1868" s="17">
        <f t="shared" si="96"/>
        <v>60.799999999999955</v>
      </c>
      <c r="J1868">
        <v>33</v>
      </c>
      <c r="K1868" s="51"/>
    </row>
    <row r="1869" spans="1:11" x14ac:dyDescent="0.45">
      <c r="A1869" s="2">
        <v>45431</v>
      </c>
      <c r="B1869" t="s">
        <v>38</v>
      </c>
      <c r="C1869" t="s">
        <v>18</v>
      </c>
      <c r="D1869">
        <v>10</v>
      </c>
      <c r="E1869" s="17">
        <f>VLOOKUP(C1869,'SKU Price List'!$H$2:$L$27,5,FALSE)</f>
        <v>1523.2</v>
      </c>
      <c r="F1869" s="17">
        <f t="shared" si="97"/>
        <v>15232</v>
      </c>
      <c r="G1869">
        <f>VLOOKUP(C1869,'SKU Price List'!$H$2:$L$27,3,0)</f>
        <v>1449.6</v>
      </c>
      <c r="H1869">
        <f t="shared" si="95"/>
        <v>14496</v>
      </c>
      <c r="I1869" s="17">
        <f t="shared" si="96"/>
        <v>736</v>
      </c>
      <c r="J1869">
        <v>33</v>
      </c>
      <c r="K1869" s="51"/>
    </row>
    <row r="1870" spans="1:11" x14ac:dyDescent="0.45">
      <c r="A1870" s="2">
        <v>45431</v>
      </c>
      <c r="B1870" t="s">
        <v>38</v>
      </c>
      <c r="C1870" t="s">
        <v>27</v>
      </c>
      <c r="D1870">
        <v>10</v>
      </c>
      <c r="E1870" s="17">
        <f>VLOOKUP(C1870,'SKU Price List'!$H$2:$L$27,5,FALSE)</f>
        <v>843.2</v>
      </c>
      <c r="F1870" s="17">
        <f t="shared" si="97"/>
        <v>8432</v>
      </c>
      <c r="G1870">
        <f>VLOOKUP(C1870,'SKU Price List'!$H$2:$L$27,3,0)</f>
        <v>803.2</v>
      </c>
      <c r="H1870">
        <f t="shared" si="95"/>
        <v>8032</v>
      </c>
      <c r="I1870" s="17">
        <f t="shared" si="96"/>
        <v>400</v>
      </c>
      <c r="J1870">
        <v>33</v>
      </c>
      <c r="K1870" s="51"/>
    </row>
    <row r="1871" spans="1:11" x14ac:dyDescent="0.45">
      <c r="A1871" s="2">
        <v>45431</v>
      </c>
      <c r="B1871" t="s">
        <v>38</v>
      </c>
      <c r="C1871" t="s">
        <v>24</v>
      </c>
      <c r="D1871">
        <v>1</v>
      </c>
      <c r="E1871" s="17">
        <f>VLOOKUP(C1871,'SKU Price List'!$H$2:$L$27,5,FALSE)</f>
        <v>632.40000000000009</v>
      </c>
      <c r="F1871" s="17">
        <f t="shared" si="97"/>
        <v>632.40000000000009</v>
      </c>
      <c r="G1871">
        <f>VLOOKUP(C1871,'SKU Price List'!$H$2:$L$27,3,0)</f>
        <v>602.40000000000009</v>
      </c>
      <c r="H1871">
        <f t="shared" si="95"/>
        <v>602.40000000000009</v>
      </c>
      <c r="I1871" s="17">
        <f t="shared" si="96"/>
        <v>30</v>
      </c>
      <c r="J1871">
        <v>33</v>
      </c>
      <c r="K1871" s="51"/>
    </row>
    <row r="1872" spans="1:11" x14ac:dyDescent="0.45">
      <c r="A1872" s="2">
        <v>45431</v>
      </c>
      <c r="B1872" t="s">
        <v>38</v>
      </c>
      <c r="C1872" t="s">
        <v>23</v>
      </c>
      <c r="D1872">
        <v>3</v>
      </c>
      <c r="E1872" s="17">
        <f>VLOOKUP(C1872,'SKU Price List'!$H$2:$L$27,5,FALSE)</f>
        <v>474.3</v>
      </c>
      <c r="F1872" s="17">
        <f t="shared" si="97"/>
        <v>1422.9</v>
      </c>
      <c r="G1872">
        <f>VLOOKUP(C1872,'SKU Price List'!$H$2:$L$27,3,0)</f>
        <v>451.8</v>
      </c>
      <c r="H1872">
        <f t="shared" si="95"/>
        <v>1355.4</v>
      </c>
      <c r="I1872" s="17">
        <f t="shared" si="96"/>
        <v>67.5</v>
      </c>
      <c r="J1872">
        <v>33</v>
      </c>
      <c r="K1872" s="51"/>
    </row>
    <row r="1873" spans="1:11" x14ac:dyDescent="0.45">
      <c r="A1873" s="2">
        <v>45431</v>
      </c>
      <c r="B1873" t="s">
        <v>33</v>
      </c>
      <c r="C1873" t="s">
        <v>13</v>
      </c>
      <c r="D1873">
        <v>6</v>
      </c>
      <c r="E1873" s="17">
        <f>VLOOKUP(C1873,'SKU Price List'!$H$2:$L$27,5,FALSE)</f>
        <v>718.19999999999993</v>
      </c>
      <c r="F1873" s="17">
        <f t="shared" si="97"/>
        <v>4309.2</v>
      </c>
      <c r="G1873">
        <f>VLOOKUP(C1873,'SKU Price List'!$H$2:$L$27,3,0)</f>
        <v>684</v>
      </c>
      <c r="H1873">
        <f t="shared" si="95"/>
        <v>4104</v>
      </c>
      <c r="I1873" s="17">
        <f t="shared" si="96"/>
        <v>205.19999999999982</v>
      </c>
      <c r="J1873">
        <v>33</v>
      </c>
      <c r="K1873" s="51"/>
    </row>
    <row r="1874" spans="1:11" x14ac:dyDescent="0.45">
      <c r="A1874" s="2">
        <v>45431</v>
      </c>
      <c r="B1874" t="s">
        <v>33</v>
      </c>
      <c r="C1874" t="s">
        <v>14</v>
      </c>
      <c r="D1874">
        <v>6</v>
      </c>
      <c r="E1874" s="17">
        <f>VLOOKUP(C1874,'SKU Price List'!$H$2:$L$27,5,FALSE)</f>
        <v>957.59999999999991</v>
      </c>
      <c r="F1874" s="17">
        <f t="shared" si="97"/>
        <v>5745.5999999999995</v>
      </c>
      <c r="G1874">
        <f>VLOOKUP(C1874,'SKU Price List'!$H$2:$L$27,3,0)</f>
        <v>912</v>
      </c>
      <c r="H1874">
        <f t="shared" si="95"/>
        <v>5472</v>
      </c>
      <c r="I1874" s="17">
        <f t="shared" si="96"/>
        <v>273.59999999999945</v>
      </c>
      <c r="J1874">
        <v>33</v>
      </c>
      <c r="K1874" s="51"/>
    </row>
    <row r="1875" spans="1:11" x14ac:dyDescent="0.45">
      <c r="A1875" s="2">
        <v>45431</v>
      </c>
      <c r="B1875" t="s">
        <v>33</v>
      </c>
      <c r="C1875" t="s">
        <v>17</v>
      </c>
      <c r="D1875">
        <v>3</v>
      </c>
      <c r="E1875" s="17">
        <f>VLOOKUP(C1875,'SKU Price List'!$H$2:$L$27,5,FALSE)</f>
        <v>1276.8</v>
      </c>
      <c r="F1875" s="17">
        <f t="shared" si="97"/>
        <v>3830.3999999999996</v>
      </c>
      <c r="G1875">
        <f>VLOOKUP(C1875,'SKU Price List'!$H$2:$L$27,3,0)</f>
        <v>1216</v>
      </c>
      <c r="H1875">
        <f t="shared" si="95"/>
        <v>3648</v>
      </c>
      <c r="I1875" s="17">
        <f t="shared" si="96"/>
        <v>182.39999999999964</v>
      </c>
      <c r="J1875">
        <v>33</v>
      </c>
      <c r="K1875" s="51"/>
    </row>
    <row r="1876" spans="1:11" x14ac:dyDescent="0.45">
      <c r="A1876" s="2">
        <v>45431</v>
      </c>
      <c r="B1876" t="s">
        <v>33</v>
      </c>
      <c r="C1876" t="s">
        <v>24</v>
      </c>
      <c r="D1876">
        <v>3</v>
      </c>
      <c r="E1876" s="17">
        <f>VLOOKUP(C1876,'SKU Price List'!$H$2:$L$27,5,FALSE)</f>
        <v>632.40000000000009</v>
      </c>
      <c r="F1876" s="17">
        <f t="shared" si="97"/>
        <v>1897.2000000000003</v>
      </c>
      <c r="G1876">
        <f>VLOOKUP(C1876,'SKU Price List'!$H$2:$L$27,3,0)</f>
        <v>602.40000000000009</v>
      </c>
      <c r="H1876">
        <f t="shared" si="95"/>
        <v>1807.2000000000003</v>
      </c>
      <c r="I1876" s="17">
        <f t="shared" si="96"/>
        <v>90</v>
      </c>
      <c r="J1876">
        <v>33</v>
      </c>
      <c r="K1876" s="51"/>
    </row>
    <row r="1877" spans="1:11" x14ac:dyDescent="0.45">
      <c r="A1877" s="2">
        <v>45431</v>
      </c>
      <c r="B1877" t="s">
        <v>33</v>
      </c>
      <c r="C1877" t="s">
        <v>9</v>
      </c>
      <c r="D1877">
        <v>3</v>
      </c>
      <c r="E1877" s="17">
        <f>VLOOKUP(C1877,'SKU Price List'!$H$2:$L$27,5,FALSE)</f>
        <v>780</v>
      </c>
      <c r="F1877" s="17">
        <f t="shared" si="97"/>
        <v>2340</v>
      </c>
      <c r="G1877">
        <f>VLOOKUP(C1877,'SKU Price List'!$H$2:$L$27,3,0)</f>
        <v>741.59999999999991</v>
      </c>
      <c r="H1877">
        <f t="shared" si="95"/>
        <v>2224.7999999999997</v>
      </c>
      <c r="I1877" s="17">
        <f t="shared" si="96"/>
        <v>115.20000000000027</v>
      </c>
      <c r="J1877">
        <v>33</v>
      </c>
      <c r="K1877" s="51"/>
    </row>
    <row r="1878" spans="1:11" x14ac:dyDescent="0.45">
      <c r="A1878" s="2">
        <v>45431</v>
      </c>
      <c r="B1878" t="s">
        <v>33</v>
      </c>
      <c r="C1878" t="s">
        <v>8</v>
      </c>
      <c r="D1878">
        <v>3</v>
      </c>
      <c r="E1878" s="17">
        <f>VLOOKUP(C1878,'SKU Price List'!$H$2:$L$27,5,FALSE)</f>
        <v>585</v>
      </c>
      <c r="F1878" s="17">
        <f t="shared" si="97"/>
        <v>1755</v>
      </c>
      <c r="G1878">
        <f>VLOOKUP(C1878,'SKU Price List'!$H$2:$L$27,3,0)</f>
        <v>556.19999999999993</v>
      </c>
      <c r="H1878">
        <f t="shared" si="95"/>
        <v>1668.6</v>
      </c>
      <c r="I1878" s="17">
        <f t="shared" si="96"/>
        <v>86.400000000000091</v>
      </c>
      <c r="J1878">
        <v>33</v>
      </c>
      <c r="K1878" s="51"/>
    </row>
    <row r="1879" spans="1:11" x14ac:dyDescent="0.45">
      <c r="A1879" s="2">
        <v>45431</v>
      </c>
      <c r="B1879" t="s">
        <v>33</v>
      </c>
      <c r="C1879" t="s">
        <v>20</v>
      </c>
      <c r="D1879">
        <v>1</v>
      </c>
      <c r="E1879" s="17">
        <f>VLOOKUP(C1879,'SKU Price List'!$H$2:$L$27,5,FALSE)</f>
        <v>1142.4000000000001</v>
      </c>
      <c r="F1879" s="17">
        <f t="shared" si="97"/>
        <v>1142.4000000000001</v>
      </c>
      <c r="G1879">
        <f>VLOOKUP(C1879,'SKU Price List'!$H$2:$L$27,3,0)</f>
        <v>1087.1999999999998</v>
      </c>
      <c r="H1879">
        <f t="shared" si="95"/>
        <v>1087.1999999999998</v>
      </c>
      <c r="I1879" s="17">
        <f t="shared" si="96"/>
        <v>55.200000000000273</v>
      </c>
      <c r="J1879">
        <v>33</v>
      </c>
      <c r="K1879" s="51"/>
    </row>
    <row r="1880" spans="1:11" x14ac:dyDescent="0.45">
      <c r="A1880" s="2">
        <v>45431</v>
      </c>
      <c r="B1880" t="s">
        <v>33</v>
      </c>
      <c r="C1880" t="s">
        <v>19</v>
      </c>
      <c r="D1880">
        <v>1</v>
      </c>
      <c r="E1880" s="17">
        <f>VLOOKUP(C1880,'SKU Price List'!$H$2:$L$27,5,FALSE)</f>
        <v>856.80000000000007</v>
      </c>
      <c r="F1880" s="17">
        <f t="shared" si="97"/>
        <v>856.80000000000007</v>
      </c>
      <c r="G1880">
        <f>VLOOKUP(C1880,'SKU Price List'!$H$2:$L$27,3,0)</f>
        <v>815.4</v>
      </c>
      <c r="H1880">
        <f t="shared" si="95"/>
        <v>815.4</v>
      </c>
      <c r="I1880" s="17">
        <f t="shared" si="96"/>
        <v>41.400000000000091</v>
      </c>
      <c r="J1880">
        <v>33</v>
      </c>
      <c r="K1880" s="51"/>
    </row>
    <row r="1881" spans="1:11" x14ac:dyDescent="0.45">
      <c r="A1881" s="2">
        <v>45432</v>
      </c>
      <c r="B1881" t="s">
        <v>72</v>
      </c>
      <c r="C1881" t="s">
        <v>12</v>
      </c>
      <c r="D1881">
        <v>30</v>
      </c>
      <c r="E1881" s="17">
        <f>VLOOKUP(C1881,'SKU Price List'!$H$2:$L$27,5,FALSE)</f>
        <v>1040</v>
      </c>
      <c r="F1881" s="17">
        <f t="shared" si="97"/>
        <v>31200</v>
      </c>
      <c r="G1881">
        <f>VLOOKUP(C1881,'SKU Price List'!$H$2:$L$27,3,0)</f>
        <v>988.8</v>
      </c>
      <c r="H1881">
        <f t="shared" si="95"/>
        <v>29664</v>
      </c>
      <c r="I1881" s="17">
        <f t="shared" si="96"/>
        <v>1536</v>
      </c>
      <c r="J1881">
        <v>34</v>
      </c>
      <c r="K1881" s="51"/>
    </row>
    <row r="1882" spans="1:11" x14ac:dyDescent="0.45">
      <c r="A1882" s="2">
        <v>45432</v>
      </c>
      <c r="B1882" t="s">
        <v>72</v>
      </c>
      <c r="C1882" t="s">
        <v>9</v>
      </c>
      <c r="D1882">
        <v>30</v>
      </c>
      <c r="E1882" s="17">
        <f>VLOOKUP(C1882,'SKU Price List'!$H$2:$L$27,5,FALSE)</f>
        <v>780</v>
      </c>
      <c r="F1882" s="17">
        <f t="shared" si="97"/>
        <v>23400</v>
      </c>
      <c r="G1882">
        <f>VLOOKUP(C1882,'SKU Price List'!$H$2:$L$27,3,0)</f>
        <v>741.59999999999991</v>
      </c>
      <c r="H1882">
        <f t="shared" si="95"/>
        <v>22247.999999999996</v>
      </c>
      <c r="I1882" s="17">
        <f t="shared" si="96"/>
        <v>1152.0000000000036</v>
      </c>
      <c r="J1882">
        <v>34</v>
      </c>
      <c r="K1882" s="51"/>
    </row>
    <row r="1883" spans="1:11" x14ac:dyDescent="0.45">
      <c r="A1883" s="2">
        <v>45432</v>
      </c>
      <c r="B1883" t="s">
        <v>72</v>
      </c>
      <c r="C1883" t="s">
        <v>10</v>
      </c>
      <c r="D1883">
        <v>19</v>
      </c>
      <c r="E1883" s="17">
        <f>VLOOKUP(C1883,'SKU Price List'!$H$2:$L$27,5,FALSE)</f>
        <v>682.5</v>
      </c>
      <c r="F1883" s="17">
        <f t="shared" si="97"/>
        <v>12967.5</v>
      </c>
      <c r="G1883">
        <f>VLOOKUP(C1883,'SKU Price List'!$H$2:$L$27,3,0)</f>
        <v>648.9</v>
      </c>
      <c r="H1883">
        <f t="shared" si="95"/>
        <v>12329.1</v>
      </c>
      <c r="I1883" s="17">
        <f t="shared" si="96"/>
        <v>638.39999999999964</v>
      </c>
      <c r="J1883">
        <v>34</v>
      </c>
      <c r="K1883" s="51"/>
    </row>
    <row r="1884" spans="1:11" x14ac:dyDescent="0.45">
      <c r="A1884" s="2">
        <v>45432</v>
      </c>
      <c r="B1884" t="s">
        <v>72</v>
      </c>
      <c r="C1884" t="s">
        <v>8</v>
      </c>
      <c r="D1884">
        <v>40</v>
      </c>
      <c r="E1884" s="17">
        <f>VLOOKUP(C1884,'SKU Price List'!$H$2:$L$27,5,FALSE)</f>
        <v>585</v>
      </c>
      <c r="F1884" s="17">
        <f t="shared" si="97"/>
        <v>23400</v>
      </c>
      <c r="G1884">
        <f>VLOOKUP(C1884,'SKU Price List'!$H$2:$L$27,3,0)</f>
        <v>556.19999999999993</v>
      </c>
      <c r="H1884">
        <f t="shared" si="95"/>
        <v>22247.999999999996</v>
      </c>
      <c r="I1884" s="17">
        <f t="shared" si="96"/>
        <v>1152.0000000000036</v>
      </c>
      <c r="J1884">
        <v>34</v>
      </c>
      <c r="K1884" s="51"/>
    </row>
    <row r="1885" spans="1:11" x14ac:dyDescent="0.45">
      <c r="A1885" s="2">
        <v>45432</v>
      </c>
      <c r="B1885" t="s">
        <v>72</v>
      </c>
      <c r="C1885" t="s">
        <v>24</v>
      </c>
      <c r="D1885">
        <v>40</v>
      </c>
      <c r="E1885" s="17">
        <f>VLOOKUP(C1885,'SKU Price List'!$H$2:$L$27,5,FALSE)</f>
        <v>632.40000000000009</v>
      </c>
      <c r="F1885" s="17">
        <f t="shared" si="97"/>
        <v>25296.000000000004</v>
      </c>
      <c r="G1885">
        <f>VLOOKUP(C1885,'SKU Price List'!$H$2:$L$27,3,0)</f>
        <v>602.40000000000009</v>
      </c>
      <c r="H1885">
        <f t="shared" si="95"/>
        <v>24096.000000000004</v>
      </c>
      <c r="I1885" s="17">
        <f t="shared" si="96"/>
        <v>1200</v>
      </c>
      <c r="J1885">
        <v>34</v>
      </c>
      <c r="K1885" s="51"/>
    </row>
    <row r="1886" spans="1:11" x14ac:dyDescent="0.45">
      <c r="A1886" s="2">
        <v>45432</v>
      </c>
      <c r="B1886" t="s">
        <v>72</v>
      </c>
      <c r="C1886" t="s">
        <v>7</v>
      </c>
      <c r="D1886">
        <v>20</v>
      </c>
      <c r="E1886" s="17">
        <f>VLOOKUP(C1886,'SKU Price List'!$H$2:$L$27,5,FALSE)</f>
        <v>571.20000000000005</v>
      </c>
      <c r="F1886" s="17">
        <f t="shared" si="97"/>
        <v>11424</v>
      </c>
      <c r="G1886">
        <f>VLOOKUP(C1886,'SKU Price List'!$H$2:$L$27,3,0)</f>
        <v>544</v>
      </c>
      <c r="H1886">
        <f t="shared" si="95"/>
        <v>10880</v>
      </c>
      <c r="I1886" s="17">
        <f t="shared" si="96"/>
        <v>544</v>
      </c>
      <c r="J1886">
        <v>34</v>
      </c>
      <c r="K1886" s="51"/>
    </row>
    <row r="1887" spans="1:11" x14ac:dyDescent="0.45">
      <c r="A1887" s="2">
        <v>45432</v>
      </c>
      <c r="B1887" t="s">
        <v>72</v>
      </c>
      <c r="C1887" t="s">
        <v>4</v>
      </c>
      <c r="D1887">
        <v>7</v>
      </c>
      <c r="E1887" s="17">
        <f>VLOOKUP(C1887,'SKU Price List'!$H$2:$L$27,5,FALSE)</f>
        <v>428.40000000000003</v>
      </c>
      <c r="F1887" s="17">
        <f t="shared" si="97"/>
        <v>2998.8</v>
      </c>
      <c r="G1887">
        <f>VLOOKUP(C1887,'SKU Price List'!$H$2:$L$27,3,0)</f>
        <v>408</v>
      </c>
      <c r="H1887">
        <f t="shared" si="95"/>
        <v>2856</v>
      </c>
      <c r="I1887" s="17">
        <f t="shared" si="96"/>
        <v>142.80000000000018</v>
      </c>
      <c r="J1887">
        <v>34</v>
      </c>
      <c r="K1887" s="51"/>
    </row>
    <row r="1888" spans="1:11" x14ac:dyDescent="0.45">
      <c r="A1888" s="2">
        <v>45432</v>
      </c>
      <c r="B1888" t="s">
        <v>72</v>
      </c>
      <c r="C1888" t="s">
        <v>3</v>
      </c>
      <c r="D1888">
        <v>10</v>
      </c>
      <c r="E1888" s="17">
        <f>VLOOKUP(C1888,'SKU Price List'!$H$2:$L$27,5,FALSE)</f>
        <v>321.3</v>
      </c>
      <c r="F1888" s="17">
        <f t="shared" si="97"/>
        <v>3213</v>
      </c>
      <c r="G1888">
        <f>VLOOKUP(C1888,'SKU Price List'!$H$2:$L$27,3,0)</f>
        <v>306</v>
      </c>
      <c r="H1888">
        <f t="shared" si="95"/>
        <v>3060</v>
      </c>
      <c r="I1888" s="17">
        <f t="shared" si="96"/>
        <v>153</v>
      </c>
      <c r="J1888">
        <v>34</v>
      </c>
      <c r="K1888" s="51"/>
    </row>
    <row r="1889" spans="1:11" x14ac:dyDescent="0.45">
      <c r="A1889" s="2">
        <v>45432</v>
      </c>
      <c r="B1889" t="s">
        <v>72</v>
      </c>
      <c r="C1889" t="s">
        <v>14</v>
      </c>
      <c r="D1889">
        <v>20</v>
      </c>
      <c r="E1889" s="17">
        <f>VLOOKUP(C1889,'SKU Price List'!$H$2:$L$27,5,FALSE)</f>
        <v>957.59999999999991</v>
      </c>
      <c r="F1889" s="17">
        <f t="shared" si="97"/>
        <v>19152</v>
      </c>
      <c r="G1889">
        <f>VLOOKUP(C1889,'SKU Price List'!$H$2:$L$27,3,0)</f>
        <v>912</v>
      </c>
      <c r="H1889">
        <f t="shared" si="95"/>
        <v>18240</v>
      </c>
      <c r="I1889" s="17">
        <f t="shared" si="96"/>
        <v>912</v>
      </c>
      <c r="J1889">
        <v>34</v>
      </c>
      <c r="K1889" s="51"/>
    </row>
    <row r="1890" spans="1:11" x14ac:dyDescent="0.45">
      <c r="A1890" s="2">
        <v>45432</v>
      </c>
      <c r="B1890" t="s">
        <v>72</v>
      </c>
      <c r="C1890" t="s">
        <v>13</v>
      </c>
      <c r="D1890">
        <v>20</v>
      </c>
      <c r="E1890" s="17">
        <f>VLOOKUP(C1890,'SKU Price List'!$H$2:$L$27,5,FALSE)</f>
        <v>718.19999999999993</v>
      </c>
      <c r="F1890" s="17">
        <f t="shared" si="97"/>
        <v>14363.999999999998</v>
      </c>
      <c r="G1890">
        <f>VLOOKUP(C1890,'SKU Price List'!$H$2:$L$27,3,0)</f>
        <v>684</v>
      </c>
      <c r="H1890">
        <f t="shared" si="95"/>
        <v>13680</v>
      </c>
      <c r="I1890" s="17">
        <f t="shared" si="96"/>
        <v>683.99999999999818</v>
      </c>
      <c r="J1890">
        <v>34</v>
      </c>
      <c r="K1890" s="51"/>
    </row>
    <row r="1891" spans="1:11" x14ac:dyDescent="0.45">
      <c r="A1891" s="2">
        <v>45432</v>
      </c>
      <c r="B1891" t="s">
        <v>38</v>
      </c>
      <c r="C1891" t="s">
        <v>27</v>
      </c>
      <c r="D1891">
        <v>6</v>
      </c>
      <c r="E1891" s="17">
        <f>VLOOKUP(C1891,'SKU Price List'!$H$2:$L$27,5,FALSE)</f>
        <v>843.2</v>
      </c>
      <c r="F1891" s="17">
        <f t="shared" si="97"/>
        <v>5059.2000000000007</v>
      </c>
      <c r="G1891">
        <f>VLOOKUP(C1891,'SKU Price List'!$H$2:$L$27,3,0)</f>
        <v>803.2</v>
      </c>
      <c r="H1891">
        <f t="shared" si="95"/>
        <v>4819.2000000000007</v>
      </c>
      <c r="I1891" s="17">
        <f t="shared" si="96"/>
        <v>240</v>
      </c>
      <c r="J1891">
        <v>34</v>
      </c>
      <c r="K1891" s="51"/>
    </row>
    <row r="1892" spans="1:11" x14ac:dyDescent="0.45">
      <c r="A1892" s="2">
        <v>45432</v>
      </c>
      <c r="B1892" t="s">
        <v>38</v>
      </c>
      <c r="C1892" t="s">
        <v>23</v>
      </c>
      <c r="D1892">
        <v>5</v>
      </c>
      <c r="E1892" s="17">
        <f>VLOOKUP(C1892,'SKU Price List'!$H$2:$L$27,5,FALSE)</f>
        <v>474.3</v>
      </c>
      <c r="F1892" s="17">
        <f t="shared" si="97"/>
        <v>2371.5</v>
      </c>
      <c r="G1892">
        <f>VLOOKUP(C1892,'SKU Price List'!$H$2:$L$27,3,0)</f>
        <v>451.8</v>
      </c>
      <c r="H1892">
        <f t="shared" si="95"/>
        <v>2259</v>
      </c>
      <c r="I1892" s="17">
        <f t="shared" si="96"/>
        <v>112.5</v>
      </c>
      <c r="J1892">
        <v>34</v>
      </c>
      <c r="K1892" s="51"/>
    </row>
    <row r="1893" spans="1:11" x14ac:dyDescent="0.45">
      <c r="A1893" s="2">
        <v>45432</v>
      </c>
      <c r="B1893" t="s">
        <v>38</v>
      </c>
      <c r="C1893" t="s">
        <v>12</v>
      </c>
      <c r="D1893">
        <v>2</v>
      </c>
      <c r="E1893" s="17">
        <f>VLOOKUP(C1893,'SKU Price List'!$H$2:$L$27,5,FALSE)</f>
        <v>1040</v>
      </c>
      <c r="F1893" s="17">
        <f t="shared" si="97"/>
        <v>2080</v>
      </c>
      <c r="G1893">
        <f>VLOOKUP(C1893,'SKU Price List'!$H$2:$L$27,3,0)</f>
        <v>988.8</v>
      </c>
      <c r="H1893">
        <f t="shared" si="95"/>
        <v>1977.6</v>
      </c>
      <c r="I1893" s="17">
        <f t="shared" si="96"/>
        <v>102.40000000000009</v>
      </c>
      <c r="J1893">
        <v>34</v>
      </c>
      <c r="K1893" s="51"/>
    </row>
    <row r="1894" spans="1:11" x14ac:dyDescent="0.45">
      <c r="A1894" s="2">
        <v>45433</v>
      </c>
      <c r="B1894" t="s">
        <v>47</v>
      </c>
      <c r="C1894" t="s">
        <v>15</v>
      </c>
      <c r="D1894">
        <v>10</v>
      </c>
      <c r="E1894" s="17">
        <f>VLOOKUP(C1894,'SKU Price List'!$H$2:$L$27,5,FALSE)</f>
        <v>837.9</v>
      </c>
      <c r="F1894" s="17">
        <f t="shared" si="97"/>
        <v>8379</v>
      </c>
      <c r="G1894">
        <f>VLOOKUP(C1894,'SKU Price List'!$H$2:$L$27,3,0)</f>
        <v>798</v>
      </c>
      <c r="H1894">
        <f t="shared" si="95"/>
        <v>7980</v>
      </c>
      <c r="I1894" s="17">
        <f t="shared" si="96"/>
        <v>399</v>
      </c>
      <c r="J1894">
        <v>34</v>
      </c>
      <c r="K1894" s="51"/>
    </row>
    <row r="1895" spans="1:11" x14ac:dyDescent="0.45">
      <c r="A1895" s="2">
        <v>45433</v>
      </c>
      <c r="B1895" t="s">
        <v>47</v>
      </c>
      <c r="C1895" t="s">
        <v>14</v>
      </c>
      <c r="D1895">
        <v>5</v>
      </c>
      <c r="E1895" s="17">
        <f>VLOOKUP(C1895,'SKU Price List'!$H$2:$L$27,5,FALSE)</f>
        <v>957.59999999999991</v>
      </c>
      <c r="F1895" s="17">
        <f t="shared" si="97"/>
        <v>4788</v>
      </c>
      <c r="G1895">
        <f>VLOOKUP(C1895,'SKU Price List'!$H$2:$L$27,3,0)</f>
        <v>912</v>
      </c>
      <c r="H1895">
        <f t="shared" si="95"/>
        <v>4560</v>
      </c>
      <c r="I1895" s="17">
        <f t="shared" si="96"/>
        <v>228</v>
      </c>
      <c r="J1895">
        <v>34</v>
      </c>
      <c r="K1895" s="51"/>
    </row>
    <row r="1896" spans="1:11" x14ac:dyDescent="0.45">
      <c r="A1896" s="2">
        <v>45433</v>
      </c>
      <c r="B1896" t="s">
        <v>47</v>
      </c>
      <c r="C1896" t="s">
        <v>16</v>
      </c>
      <c r="D1896">
        <v>2</v>
      </c>
      <c r="E1896" s="17">
        <f>VLOOKUP(C1896,'SKU Price List'!$H$2:$L$27,5,FALSE)</f>
        <v>1117.2</v>
      </c>
      <c r="F1896" s="17">
        <f t="shared" si="97"/>
        <v>2234.4</v>
      </c>
      <c r="G1896">
        <f>VLOOKUP(C1896,'SKU Price List'!$H$2:$L$27,3,0)</f>
        <v>1064</v>
      </c>
      <c r="H1896">
        <f t="shared" si="95"/>
        <v>2128</v>
      </c>
      <c r="I1896" s="17">
        <f t="shared" si="96"/>
        <v>106.40000000000009</v>
      </c>
      <c r="J1896">
        <v>34</v>
      </c>
      <c r="K1896" s="51"/>
    </row>
    <row r="1897" spans="1:11" x14ac:dyDescent="0.45">
      <c r="A1897" s="2">
        <v>45433</v>
      </c>
      <c r="B1897" t="s">
        <v>47</v>
      </c>
      <c r="C1897" t="s">
        <v>13</v>
      </c>
      <c r="D1897">
        <v>2</v>
      </c>
      <c r="E1897" s="17">
        <f>VLOOKUP(C1897,'SKU Price List'!$H$2:$L$27,5,FALSE)</f>
        <v>718.19999999999993</v>
      </c>
      <c r="F1897" s="17">
        <f t="shared" si="97"/>
        <v>1436.3999999999999</v>
      </c>
      <c r="G1897">
        <f>VLOOKUP(C1897,'SKU Price List'!$H$2:$L$27,3,0)</f>
        <v>684</v>
      </c>
      <c r="H1897">
        <f t="shared" si="95"/>
        <v>1368</v>
      </c>
      <c r="I1897" s="17">
        <f t="shared" si="96"/>
        <v>68.399999999999864</v>
      </c>
      <c r="J1897">
        <v>34</v>
      </c>
      <c r="K1897" s="51"/>
    </row>
    <row r="1898" spans="1:11" x14ac:dyDescent="0.45">
      <c r="A1898" s="2">
        <v>45433</v>
      </c>
      <c r="B1898" t="s">
        <v>47</v>
      </c>
      <c r="C1898" t="s">
        <v>11</v>
      </c>
      <c r="D1898">
        <v>2</v>
      </c>
      <c r="E1898" s="17">
        <f>VLOOKUP(C1898,'SKU Price List'!$H$2:$L$27,5,FALSE)</f>
        <v>910</v>
      </c>
      <c r="F1898" s="17">
        <f t="shared" si="97"/>
        <v>1820</v>
      </c>
      <c r="G1898">
        <f>VLOOKUP(C1898,'SKU Price List'!$H$2:$L$27,3,0)</f>
        <v>865.19999999999993</v>
      </c>
      <c r="H1898">
        <f t="shared" si="95"/>
        <v>1730.3999999999999</v>
      </c>
      <c r="I1898" s="17">
        <f t="shared" si="96"/>
        <v>89.600000000000136</v>
      </c>
      <c r="J1898">
        <v>34</v>
      </c>
      <c r="K1898" s="51"/>
    </row>
    <row r="1899" spans="1:11" x14ac:dyDescent="0.45">
      <c r="A1899" s="2">
        <v>45433</v>
      </c>
      <c r="B1899" t="s">
        <v>47</v>
      </c>
      <c r="C1899" t="s">
        <v>8</v>
      </c>
      <c r="D1899">
        <v>4</v>
      </c>
      <c r="E1899" s="17">
        <f>VLOOKUP(C1899,'SKU Price List'!$H$2:$L$27,5,FALSE)</f>
        <v>585</v>
      </c>
      <c r="F1899" s="17">
        <f t="shared" si="97"/>
        <v>2340</v>
      </c>
      <c r="G1899">
        <f>VLOOKUP(C1899,'SKU Price List'!$H$2:$L$27,3,0)</f>
        <v>556.19999999999993</v>
      </c>
      <c r="H1899">
        <f t="shared" si="95"/>
        <v>2224.7999999999997</v>
      </c>
      <c r="I1899" s="17">
        <f t="shared" si="96"/>
        <v>115.20000000000027</v>
      </c>
      <c r="J1899">
        <v>34</v>
      </c>
      <c r="K1899" s="51"/>
    </row>
    <row r="1900" spans="1:11" x14ac:dyDescent="0.45">
      <c r="A1900" s="2">
        <v>45433</v>
      </c>
      <c r="B1900" t="s">
        <v>47</v>
      </c>
      <c r="C1900" t="s">
        <v>6</v>
      </c>
      <c r="D1900">
        <v>5</v>
      </c>
      <c r="E1900" s="17">
        <f>VLOOKUP(C1900,'SKU Price List'!$H$2:$L$27,5,FALSE)</f>
        <v>499.80000000000007</v>
      </c>
      <c r="F1900" s="17">
        <f t="shared" si="97"/>
        <v>2499.0000000000005</v>
      </c>
      <c r="G1900">
        <f>VLOOKUP(C1900,'SKU Price List'!$H$2:$L$27,3,0)</f>
        <v>476</v>
      </c>
      <c r="H1900">
        <f t="shared" si="95"/>
        <v>2380</v>
      </c>
      <c r="I1900" s="17">
        <f t="shared" si="96"/>
        <v>119.00000000000045</v>
      </c>
      <c r="J1900">
        <v>34</v>
      </c>
      <c r="K1900" s="51"/>
    </row>
    <row r="1901" spans="1:11" x14ac:dyDescent="0.45">
      <c r="A1901" s="2">
        <v>45433</v>
      </c>
      <c r="B1901" t="s">
        <v>47</v>
      </c>
      <c r="C1901" t="s">
        <v>5</v>
      </c>
      <c r="D1901">
        <v>5</v>
      </c>
      <c r="E1901" s="17">
        <f>VLOOKUP(C1901,'SKU Price List'!$H$2:$L$27,5,FALSE)</f>
        <v>374.85</v>
      </c>
      <c r="F1901" s="17">
        <f t="shared" si="97"/>
        <v>1874.25</v>
      </c>
      <c r="G1901">
        <f>VLOOKUP(C1901,'SKU Price List'!$H$2:$L$27,3,0)</f>
        <v>357</v>
      </c>
      <c r="H1901">
        <f t="shared" si="95"/>
        <v>1785</v>
      </c>
      <c r="I1901" s="17">
        <f t="shared" si="96"/>
        <v>89.25</v>
      </c>
      <c r="J1901">
        <v>34</v>
      </c>
      <c r="K1901" s="51"/>
    </row>
    <row r="1902" spans="1:11" x14ac:dyDescent="0.45">
      <c r="A1902" s="2">
        <v>45433</v>
      </c>
      <c r="B1902" t="s">
        <v>81</v>
      </c>
      <c r="C1902" t="s">
        <v>15</v>
      </c>
      <c r="D1902">
        <v>4</v>
      </c>
      <c r="E1902" s="17">
        <f>VLOOKUP(C1902,'SKU Price List'!$H$2:$L$27,5,FALSE)</f>
        <v>837.9</v>
      </c>
      <c r="F1902" s="17">
        <f t="shared" si="97"/>
        <v>3351.6</v>
      </c>
      <c r="G1902">
        <f>VLOOKUP(C1902,'SKU Price List'!$H$2:$L$27,3,0)</f>
        <v>798</v>
      </c>
      <c r="H1902">
        <f t="shared" si="95"/>
        <v>3192</v>
      </c>
      <c r="I1902" s="17">
        <f t="shared" si="96"/>
        <v>159.59999999999991</v>
      </c>
      <c r="J1902">
        <v>34</v>
      </c>
      <c r="K1902" s="51"/>
    </row>
    <row r="1903" spans="1:11" x14ac:dyDescent="0.45">
      <c r="A1903" s="2">
        <v>45433</v>
      </c>
      <c r="B1903" t="s">
        <v>81</v>
      </c>
      <c r="C1903" t="s">
        <v>11</v>
      </c>
      <c r="D1903">
        <v>6</v>
      </c>
      <c r="E1903" s="17">
        <f>VLOOKUP(C1903,'SKU Price List'!$H$2:$L$27,5,FALSE)</f>
        <v>910</v>
      </c>
      <c r="F1903" s="17">
        <f t="shared" si="97"/>
        <v>5460</v>
      </c>
      <c r="G1903">
        <f>VLOOKUP(C1903,'SKU Price List'!$H$2:$L$27,3,0)</f>
        <v>865.19999999999993</v>
      </c>
      <c r="H1903">
        <f t="shared" si="95"/>
        <v>5191.2</v>
      </c>
      <c r="I1903" s="17">
        <f t="shared" si="96"/>
        <v>268.80000000000018</v>
      </c>
      <c r="J1903">
        <v>34</v>
      </c>
      <c r="K1903" s="51"/>
    </row>
    <row r="1904" spans="1:11" x14ac:dyDescent="0.45">
      <c r="A1904" s="2">
        <v>45433</v>
      </c>
      <c r="B1904" t="s">
        <v>81</v>
      </c>
      <c r="C1904" t="s">
        <v>8</v>
      </c>
      <c r="D1904">
        <v>6</v>
      </c>
      <c r="E1904" s="17">
        <f>VLOOKUP(C1904,'SKU Price List'!$H$2:$L$27,5,FALSE)</f>
        <v>585</v>
      </c>
      <c r="F1904" s="17">
        <f t="shared" si="97"/>
        <v>3510</v>
      </c>
      <c r="G1904">
        <f>VLOOKUP(C1904,'SKU Price List'!$H$2:$L$27,3,0)</f>
        <v>556.19999999999993</v>
      </c>
      <c r="H1904">
        <f t="shared" si="95"/>
        <v>3337.2</v>
      </c>
      <c r="I1904" s="17">
        <f t="shared" si="96"/>
        <v>172.80000000000018</v>
      </c>
      <c r="J1904">
        <v>34</v>
      </c>
      <c r="K1904" s="51"/>
    </row>
    <row r="1905" spans="1:11" x14ac:dyDescent="0.45">
      <c r="A1905" s="2">
        <v>45433</v>
      </c>
      <c r="B1905" t="s">
        <v>81</v>
      </c>
      <c r="C1905" t="s">
        <v>27</v>
      </c>
      <c r="D1905">
        <v>8</v>
      </c>
      <c r="E1905" s="17">
        <f>VLOOKUP(C1905,'SKU Price List'!$H$2:$L$27,5,FALSE)</f>
        <v>843.2</v>
      </c>
      <c r="F1905" s="17">
        <f t="shared" si="97"/>
        <v>6745.6</v>
      </c>
      <c r="G1905">
        <f>VLOOKUP(C1905,'SKU Price List'!$H$2:$L$27,3,0)</f>
        <v>803.2</v>
      </c>
      <c r="H1905">
        <f t="shared" si="95"/>
        <v>6425.6</v>
      </c>
      <c r="I1905" s="17">
        <f t="shared" si="96"/>
        <v>320</v>
      </c>
      <c r="J1905">
        <v>34</v>
      </c>
      <c r="K1905" s="51"/>
    </row>
    <row r="1906" spans="1:11" x14ac:dyDescent="0.45">
      <c r="A1906" s="2">
        <v>45433</v>
      </c>
      <c r="B1906" t="s">
        <v>81</v>
      </c>
      <c r="C1906" t="s">
        <v>25</v>
      </c>
      <c r="D1906">
        <v>8</v>
      </c>
      <c r="E1906" s="17">
        <f>VLOOKUP(C1906,'SKU Price List'!$H$2:$L$27,5,FALSE)</f>
        <v>553.35</v>
      </c>
      <c r="F1906" s="17">
        <f t="shared" si="97"/>
        <v>4426.8</v>
      </c>
      <c r="G1906">
        <f>VLOOKUP(C1906,'SKU Price List'!$H$2:$L$27,3,0)</f>
        <v>527.1</v>
      </c>
      <c r="H1906">
        <f t="shared" si="95"/>
        <v>4216.8</v>
      </c>
      <c r="I1906" s="17">
        <f t="shared" si="96"/>
        <v>210</v>
      </c>
      <c r="J1906">
        <v>34</v>
      </c>
      <c r="K1906" s="51"/>
    </row>
    <row r="1907" spans="1:11" x14ac:dyDescent="0.45">
      <c r="A1907" s="2">
        <v>45434</v>
      </c>
      <c r="B1907" t="s">
        <v>38</v>
      </c>
      <c r="C1907" t="s">
        <v>18</v>
      </c>
      <c r="D1907">
        <v>25</v>
      </c>
      <c r="E1907" s="17">
        <f>VLOOKUP(C1907,'SKU Price List'!$H$2:$L$27,5,FALSE)</f>
        <v>1523.2</v>
      </c>
      <c r="F1907" s="17">
        <f t="shared" si="97"/>
        <v>38080</v>
      </c>
      <c r="G1907">
        <f>VLOOKUP(C1907,'SKU Price List'!$H$2:$L$27,3,0)</f>
        <v>1449.6</v>
      </c>
      <c r="H1907">
        <f t="shared" si="95"/>
        <v>36240</v>
      </c>
      <c r="I1907" s="17">
        <f t="shared" si="96"/>
        <v>1840</v>
      </c>
      <c r="J1907">
        <v>34</v>
      </c>
      <c r="K1907" s="51"/>
    </row>
    <row r="1908" spans="1:11" x14ac:dyDescent="0.45">
      <c r="A1908" s="2">
        <v>45434</v>
      </c>
      <c r="B1908" t="s">
        <v>38</v>
      </c>
      <c r="C1908" t="s">
        <v>27</v>
      </c>
      <c r="D1908">
        <v>15</v>
      </c>
      <c r="E1908" s="17">
        <f>VLOOKUP(C1908,'SKU Price List'!$H$2:$L$27,5,FALSE)</f>
        <v>843.2</v>
      </c>
      <c r="F1908" s="17">
        <f t="shared" si="97"/>
        <v>12648</v>
      </c>
      <c r="G1908">
        <f>VLOOKUP(C1908,'SKU Price List'!$H$2:$L$27,3,0)</f>
        <v>803.2</v>
      </c>
      <c r="H1908">
        <f t="shared" si="95"/>
        <v>12048</v>
      </c>
      <c r="I1908" s="17">
        <f t="shared" si="96"/>
        <v>600</v>
      </c>
      <c r="J1908">
        <v>34</v>
      </c>
      <c r="K1908" s="51"/>
    </row>
    <row r="1909" spans="1:11" x14ac:dyDescent="0.45">
      <c r="A1909" s="2">
        <v>45434</v>
      </c>
      <c r="B1909" t="s">
        <v>37</v>
      </c>
      <c r="C1909" t="s">
        <v>14</v>
      </c>
      <c r="D1909">
        <v>30</v>
      </c>
      <c r="E1909" s="17">
        <f>VLOOKUP(C1909,'SKU Price List'!$H$2:$L$27,5,FALSE)</f>
        <v>957.59999999999991</v>
      </c>
      <c r="F1909" s="17">
        <f t="shared" si="97"/>
        <v>28727.999999999996</v>
      </c>
      <c r="G1909">
        <f>VLOOKUP(C1909,'SKU Price List'!$H$2:$L$27,3,0)</f>
        <v>912</v>
      </c>
      <c r="H1909">
        <f t="shared" si="95"/>
        <v>27360</v>
      </c>
      <c r="I1909" s="17">
        <f t="shared" si="96"/>
        <v>1367.9999999999964</v>
      </c>
      <c r="J1909">
        <v>34</v>
      </c>
      <c r="K1909" s="51"/>
    </row>
    <row r="1910" spans="1:11" x14ac:dyDescent="0.45">
      <c r="A1910" s="2">
        <v>45434</v>
      </c>
      <c r="B1910" t="s">
        <v>37</v>
      </c>
      <c r="C1910" t="s">
        <v>27</v>
      </c>
      <c r="D1910">
        <v>3</v>
      </c>
      <c r="E1910" s="17">
        <f>VLOOKUP(C1910,'SKU Price List'!$H$2:$L$27,5,FALSE)</f>
        <v>843.2</v>
      </c>
      <c r="F1910" s="17">
        <f t="shared" si="97"/>
        <v>2529.6000000000004</v>
      </c>
      <c r="G1910">
        <f>VLOOKUP(C1910,'SKU Price List'!$H$2:$L$27,3,0)</f>
        <v>803.2</v>
      </c>
      <c r="H1910">
        <f t="shared" si="95"/>
        <v>2409.6000000000004</v>
      </c>
      <c r="I1910" s="17">
        <f t="shared" si="96"/>
        <v>120</v>
      </c>
      <c r="J1910">
        <v>34</v>
      </c>
      <c r="K1910" s="51"/>
    </row>
    <row r="1911" spans="1:11" x14ac:dyDescent="0.45">
      <c r="A1911" s="2">
        <v>45434</v>
      </c>
      <c r="B1911" t="s">
        <v>37</v>
      </c>
      <c r="C1911" t="s">
        <v>12</v>
      </c>
      <c r="D1911">
        <v>3</v>
      </c>
      <c r="E1911" s="17">
        <f>VLOOKUP(C1911,'SKU Price List'!$H$2:$L$27,5,FALSE)</f>
        <v>1040</v>
      </c>
      <c r="F1911" s="17">
        <f t="shared" si="97"/>
        <v>3120</v>
      </c>
      <c r="G1911">
        <f>VLOOKUP(C1911,'SKU Price List'!$H$2:$L$27,3,0)</f>
        <v>988.8</v>
      </c>
      <c r="H1911">
        <f t="shared" si="95"/>
        <v>2966.3999999999996</v>
      </c>
      <c r="I1911" s="17">
        <f t="shared" si="96"/>
        <v>153.60000000000036</v>
      </c>
      <c r="J1911">
        <v>34</v>
      </c>
      <c r="K1911" s="51"/>
    </row>
    <row r="1912" spans="1:11" x14ac:dyDescent="0.45">
      <c r="A1912" s="2">
        <v>45434</v>
      </c>
      <c r="B1912" t="s">
        <v>78</v>
      </c>
      <c r="C1912" t="s">
        <v>18</v>
      </c>
      <c r="D1912">
        <v>4</v>
      </c>
      <c r="E1912" s="17">
        <f>VLOOKUP(C1912,'SKU Price List'!$H$2:$L$27,5,FALSE)</f>
        <v>1523.2</v>
      </c>
      <c r="F1912" s="17">
        <f t="shared" si="97"/>
        <v>6092.8</v>
      </c>
      <c r="G1912">
        <f>VLOOKUP(C1912,'SKU Price List'!$H$2:$L$27,3,0)</f>
        <v>1449.6</v>
      </c>
      <c r="H1912">
        <f t="shared" si="95"/>
        <v>5798.4</v>
      </c>
      <c r="I1912" s="17">
        <f t="shared" si="96"/>
        <v>294.40000000000055</v>
      </c>
      <c r="J1912">
        <v>34</v>
      </c>
      <c r="K1912" s="51"/>
    </row>
    <row r="1913" spans="1:11" x14ac:dyDescent="0.45">
      <c r="A1913" s="2">
        <v>45434</v>
      </c>
      <c r="B1913" t="s">
        <v>78</v>
      </c>
      <c r="C1913" t="s">
        <v>7</v>
      </c>
      <c r="D1913">
        <v>3</v>
      </c>
      <c r="E1913" s="17">
        <f>VLOOKUP(C1913,'SKU Price List'!$H$2:$L$27,5,FALSE)</f>
        <v>571.20000000000005</v>
      </c>
      <c r="F1913" s="17">
        <f t="shared" si="97"/>
        <v>1713.6000000000001</v>
      </c>
      <c r="G1913">
        <f>VLOOKUP(C1913,'SKU Price List'!$H$2:$L$27,3,0)</f>
        <v>544</v>
      </c>
      <c r="H1913">
        <f t="shared" si="95"/>
        <v>1632</v>
      </c>
      <c r="I1913" s="17">
        <f t="shared" si="96"/>
        <v>81.600000000000136</v>
      </c>
      <c r="J1913">
        <v>34</v>
      </c>
      <c r="K1913" s="51"/>
    </row>
    <row r="1914" spans="1:11" x14ac:dyDescent="0.45">
      <c r="A1914" s="2">
        <v>45435</v>
      </c>
      <c r="B1914" t="s">
        <v>41</v>
      </c>
      <c r="C1914" t="s">
        <v>6</v>
      </c>
      <c r="D1914">
        <v>10</v>
      </c>
      <c r="E1914" s="17">
        <f>VLOOKUP(C1914,'SKU Price List'!$H$2:$L$27,5,FALSE)</f>
        <v>499.80000000000007</v>
      </c>
      <c r="F1914" s="17">
        <f t="shared" si="97"/>
        <v>4998.0000000000009</v>
      </c>
      <c r="G1914">
        <f>VLOOKUP(C1914,'SKU Price List'!$H$2:$L$27,3,0)</f>
        <v>476</v>
      </c>
      <c r="H1914">
        <f t="shared" si="95"/>
        <v>4760</v>
      </c>
      <c r="I1914" s="17">
        <f t="shared" si="96"/>
        <v>238.00000000000091</v>
      </c>
      <c r="J1914">
        <v>34</v>
      </c>
      <c r="K1914" s="51"/>
    </row>
    <row r="1915" spans="1:11" x14ac:dyDescent="0.45">
      <c r="A1915" s="2">
        <v>45435</v>
      </c>
      <c r="B1915" t="s">
        <v>41</v>
      </c>
      <c r="C1915" t="s">
        <v>4</v>
      </c>
      <c r="D1915">
        <v>8</v>
      </c>
      <c r="E1915" s="17">
        <f>VLOOKUP(C1915,'SKU Price List'!$H$2:$L$27,5,FALSE)</f>
        <v>428.40000000000003</v>
      </c>
      <c r="F1915" s="17">
        <f t="shared" si="97"/>
        <v>3427.2000000000003</v>
      </c>
      <c r="G1915">
        <f>VLOOKUP(C1915,'SKU Price List'!$H$2:$L$27,3,0)</f>
        <v>408</v>
      </c>
      <c r="H1915">
        <f t="shared" si="95"/>
        <v>3264</v>
      </c>
      <c r="I1915" s="17">
        <f t="shared" si="96"/>
        <v>163.20000000000027</v>
      </c>
      <c r="J1915">
        <v>34</v>
      </c>
      <c r="K1915" s="51"/>
    </row>
    <row r="1916" spans="1:11" x14ac:dyDescent="0.45">
      <c r="A1916" s="2">
        <v>45435</v>
      </c>
      <c r="B1916" t="s">
        <v>41</v>
      </c>
      <c r="C1916" t="s">
        <v>3</v>
      </c>
      <c r="D1916">
        <v>8</v>
      </c>
      <c r="E1916" s="17">
        <f>VLOOKUP(C1916,'SKU Price List'!$H$2:$L$27,5,FALSE)</f>
        <v>321.3</v>
      </c>
      <c r="F1916" s="17">
        <f t="shared" si="97"/>
        <v>2570.4</v>
      </c>
      <c r="G1916">
        <f>VLOOKUP(C1916,'SKU Price List'!$H$2:$L$27,3,0)</f>
        <v>306</v>
      </c>
      <c r="H1916">
        <f t="shared" si="95"/>
        <v>2448</v>
      </c>
      <c r="I1916" s="17">
        <f t="shared" si="96"/>
        <v>122.40000000000009</v>
      </c>
      <c r="J1916">
        <v>34</v>
      </c>
      <c r="K1916" s="51"/>
    </row>
    <row r="1917" spans="1:11" x14ac:dyDescent="0.45">
      <c r="A1917" s="2">
        <v>45435</v>
      </c>
      <c r="B1917" t="s">
        <v>41</v>
      </c>
      <c r="C1917" t="s">
        <v>9</v>
      </c>
      <c r="D1917">
        <v>5</v>
      </c>
      <c r="E1917" s="17">
        <f>VLOOKUP(C1917,'SKU Price List'!$H$2:$L$27,5,FALSE)</f>
        <v>780</v>
      </c>
      <c r="F1917" s="17">
        <f t="shared" si="97"/>
        <v>3900</v>
      </c>
      <c r="G1917">
        <f>VLOOKUP(C1917,'SKU Price List'!$H$2:$L$27,3,0)</f>
        <v>741.59999999999991</v>
      </c>
      <c r="H1917">
        <f t="shared" si="95"/>
        <v>3707.9999999999995</v>
      </c>
      <c r="I1917" s="17">
        <f t="shared" si="96"/>
        <v>192.00000000000045</v>
      </c>
      <c r="J1917">
        <v>34</v>
      </c>
      <c r="K1917" s="51"/>
    </row>
    <row r="1918" spans="1:11" x14ac:dyDescent="0.45">
      <c r="A1918" s="2">
        <v>45435</v>
      </c>
      <c r="B1918" t="s">
        <v>41</v>
      </c>
      <c r="C1918" t="s">
        <v>14</v>
      </c>
      <c r="D1918">
        <v>5</v>
      </c>
      <c r="E1918" s="17">
        <f>VLOOKUP(C1918,'SKU Price List'!$H$2:$L$27,5,FALSE)</f>
        <v>957.59999999999991</v>
      </c>
      <c r="F1918" s="17">
        <f t="shared" si="97"/>
        <v>4788</v>
      </c>
      <c r="G1918">
        <f>VLOOKUP(C1918,'SKU Price List'!$H$2:$L$27,3,0)</f>
        <v>912</v>
      </c>
      <c r="H1918">
        <f t="shared" si="95"/>
        <v>4560</v>
      </c>
      <c r="I1918" s="17">
        <f t="shared" si="96"/>
        <v>228</v>
      </c>
      <c r="J1918">
        <v>34</v>
      </c>
      <c r="K1918" s="51"/>
    </row>
    <row r="1919" spans="1:11" x14ac:dyDescent="0.45">
      <c r="A1919" s="2">
        <v>45435</v>
      </c>
      <c r="B1919" t="s">
        <v>41</v>
      </c>
      <c r="C1919" t="s">
        <v>23</v>
      </c>
      <c r="D1919">
        <v>2</v>
      </c>
      <c r="E1919" s="17">
        <f>VLOOKUP(C1919,'SKU Price List'!$H$2:$L$27,5,FALSE)</f>
        <v>474.3</v>
      </c>
      <c r="F1919" s="17">
        <f t="shared" si="97"/>
        <v>948.6</v>
      </c>
      <c r="G1919">
        <f>VLOOKUP(C1919,'SKU Price List'!$H$2:$L$27,3,0)</f>
        <v>451.8</v>
      </c>
      <c r="H1919">
        <f t="shared" si="95"/>
        <v>903.6</v>
      </c>
      <c r="I1919" s="17">
        <f t="shared" si="96"/>
        <v>45</v>
      </c>
      <c r="J1919">
        <v>34</v>
      </c>
      <c r="K1919" s="51"/>
    </row>
    <row r="1920" spans="1:11" x14ac:dyDescent="0.45">
      <c r="A1920" s="2">
        <v>45435</v>
      </c>
      <c r="B1920" t="s">
        <v>33</v>
      </c>
      <c r="C1920" t="s">
        <v>20</v>
      </c>
      <c r="D1920">
        <v>1</v>
      </c>
      <c r="E1920" s="17">
        <f>VLOOKUP(C1920,'SKU Price List'!$H$2:$L$27,5,FALSE)</f>
        <v>1142.4000000000001</v>
      </c>
      <c r="F1920" s="17">
        <f t="shared" si="97"/>
        <v>1142.4000000000001</v>
      </c>
      <c r="G1920">
        <f>VLOOKUP(C1920,'SKU Price List'!$H$2:$L$27,3,0)</f>
        <v>1087.1999999999998</v>
      </c>
      <c r="H1920">
        <f t="shared" si="95"/>
        <v>1087.1999999999998</v>
      </c>
      <c r="I1920" s="17">
        <f t="shared" si="96"/>
        <v>55.200000000000273</v>
      </c>
      <c r="J1920">
        <v>34</v>
      </c>
      <c r="K1920" s="51"/>
    </row>
    <row r="1921" spans="1:11" x14ac:dyDescent="0.45">
      <c r="A1921" s="2">
        <v>45435</v>
      </c>
      <c r="B1921" t="s">
        <v>33</v>
      </c>
      <c r="C1921" t="s">
        <v>14</v>
      </c>
      <c r="D1921">
        <v>2</v>
      </c>
      <c r="E1921" s="17">
        <f>VLOOKUP(C1921,'SKU Price List'!$H$2:$L$27,5,FALSE)</f>
        <v>957.59999999999991</v>
      </c>
      <c r="F1921" s="17">
        <f t="shared" si="97"/>
        <v>1915.1999999999998</v>
      </c>
      <c r="G1921">
        <f>VLOOKUP(C1921,'SKU Price List'!$H$2:$L$27,3,0)</f>
        <v>912</v>
      </c>
      <c r="H1921">
        <f t="shared" si="95"/>
        <v>1824</v>
      </c>
      <c r="I1921" s="17">
        <f t="shared" si="96"/>
        <v>91.199999999999818</v>
      </c>
      <c r="J1921">
        <v>34</v>
      </c>
      <c r="K1921" s="51"/>
    </row>
    <row r="1922" spans="1:11" x14ac:dyDescent="0.45">
      <c r="A1922" s="2">
        <v>45436</v>
      </c>
      <c r="B1922" t="s">
        <v>51</v>
      </c>
      <c r="C1922" t="s">
        <v>9</v>
      </c>
      <c r="D1922">
        <v>10</v>
      </c>
      <c r="E1922" s="17">
        <f>VLOOKUP(C1922,'SKU Price List'!$H$2:$L$27,5,FALSE)</f>
        <v>780</v>
      </c>
      <c r="F1922" s="17">
        <f t="shared" si="97"/>
        <v>7800</v>
      </c>
      <c r="G1922">
        <f>VLOOKUP(C1922,'SKU Price List'!$H$2:$L$27,3,0)</f>
        <v>741.59999999999991</v>
      </c>
      <c r="H1922">
        <f t="shared" ref="H1922:H1985" si="98">G1922*D1922</f>
        <v>7415.9999999999991</v>
      </c>
      <c r="I1922" s="17">
        <f t="shared" ref="I1922:I1985" si="99">F1922-H1922</f>
        <v>384.00000000000091</v>
      </c>
      <c r="J1922">
        <v>34</v>
      </c>
      <c r="K1922" s="51"/>
    </row>
    <row r="1923" spans="1:11" x14ac:dyDescent="0.45">
      <c r="A1923" s="2">
        <v>45436</v>
      </c>
      <c r="B1923" t="s">
        <v>51</v>
      </c>
      <c r="C1923" t="s">
        <v>24</v>
      </c>
      <c r="D1923">
        <v>10</v>
      </c>
      <c r="E1923" s="17">
        <f>VLOOKUP(C1923,'SKU Price List'!$H$2:$L$27,5,FALSE)</f>
        <v>632.40000000000009</v>
      </c>
      <c r="F1923" s="17">
        <f t="shared" si="97"/>
        <v>6324.0000000000009</v>
      </c>
      <c r="G1923">
        <f>VLOOKUP(C1923,'SKU Price List'!$H$2:$L$27,3,0)</f>
        <v>602.40000000000009</v>
      </c>
      <c r="H1923">
        <f t="shared" si="98"/>
        <v>6024.0000000000009</v>
      </c>
      <c r="I1923" s="17">
        <f t="shared" si="99"/>
        <v>300</v>
      </c>
      <c r="J1923">
        <v>34</v>
      </c>
      <c r="K1923" s="51"/>
    </row>
    <row r="1924" spans="1:11" x14ac:dyDescent="0.45">
      <c r="A1924" s="2">
        <v>45436</v>
      </c>
      <c r="B1924" t="s">
        <v>51</v>
      </c>
      <c r="C1924" t="s">
        <v>23</v>
      </c>
      <c r="D1924">
        <v>10</v>
      </c>
      <c r="E1924" s="17">
        <f>VLOOKUP(C1924,'SKU Price List'!$H$2:$L$27,5,FALSE)</f>
        <v>474.3</v>
      </c>
      <c r="F1924" s="17">
        <f t="shared" si="97"/>
        <v>4743</v>
      </c>
      <c r="G1924">
        <f>VLOOKUP(C1924,'SKU Price List'!$H$2:$L$27,3,0)</f>
        <v>451.8</v>
      </c>
      <c r="H1924">
        <f t="shared" si="98"/>
        <v>4518</v>
      </c>
      <c r="I1924" s="17">
        <f t="shared" si="99"/>
        <v>225</v>
      </c>
      <c r="J1924">
        <v>34</v>
      </c>
      <c r="K1924" s="51"/>
    </row>
    <row r="1925" spans="1:11" x14ac:dyDescent="0.45">
      <c r="A1925" s="2">
        <v>45436</v>
      </c>
      <c r="B1925" t="s">
        <v>51</v>
      </c>
      <c r="C1925" t="s">
        <v>15</v>
      </c>
      <c r="D1925">
        <v>6</v>
      </c>
      <c r="E1925" s="17">
        <f>VLOOKUP(C1925,'SKU Price List'!$H$2:$L$27,5,FALSE)</f>
        <v>837.9</v>
      </c>
      <c r="F1925" s="17">
        <f t="shared" si="97"/>
        <v>5027.3999999999996</v>
      </c>
      <c r="G1925">
        <f>VLOOKUP(C1925,'SKU Price List'!$H$2:$L$27,3,0)</f>
        <v>798</v>
      </c>
      <c r="H1925">
        <f t="shared" si="98"/>
        <v>4788</v>
      </c>
      <c r="I1925" s="17">
        <f t="shared" si="99"/>
        <v>239.39999999999964</v>
      </c>
      <c r="J1925">
        <v>34</v>
      </c>
      <c r="K1925" s="51"/>
    </row>
    <row r="1926" spans="1:11" x14ac:dyDescent="0.45">
      <c r="A1926" s="2">
        <v>45436</v>
      </c>
      <c r="B1926" t="s">
        <v>51</v>
      </c>
      <c r="C1926" t="s">
        <v>8</v>
      </c>
      <c r="D1926">
        <v>8</v>
      </c>
      <c r="E1926" s="17">
        <f>VLOOKUP(C1926,'SKU Price List'!$H$2:$L$27,5,FALSE)</f>
        <v>585</v>
      </c>
      <c r="F1926" s="17">
        <f t="shared" si="97"/>
        <v>4680</v>
      </c>
      <c r="G1926">
        <f>VLOOKUP(C1926,'SKU Price List'!$H$2:$L$27,3,0)</f>
        <v>556.19999999999993</v>
      </c>
      <c r="H1926">
        <f t="shared" si="98"/>
        <v>4449.5999999999995</v>
      </c>
      <c r="I1926" s="17">
        <f t="shared" si="99"/>
        <v>230.40000000000055</v>
      </c>
      <c r="J1926">
        <v>34</v>
      </c>
      <c r="K1926" s="51"/>
    </row>
    <row r="1927" spans="1:11" x14ac:dyDescent="0.45">
      <c r="A1927" s="2">
        <v>45436</v>
      </c>
      <c r="B1927" t="s">
        <v>51</v>
      </c>
      <c r="C1927" t="s">
        <v>4</v>
      </c>
      <c r="D1927">
        <v>5</v>
      </c>
      <c r="E1927" s="17">
        <f>VLOOKUP(C1927,'SKU Price List'!$H$2:$L$27,5,FALSE)</f>
        <v>428.40000000000003</v>
      </c>
      <c r="F1927" s="17">
        <f t="shared" ref="F1927:F1990" si="100">E1927*D1927</f>
        <v>2142</v>
      </c>
      <c r="G1927">
        <f>VLOOKUP(C1927,'SKU Price List'!$H$2:$L$27,3,0)</f>
        <v>408</v>
      </c>
      <c r="H1927">
        <f t="shared" si="98"/>
        <v>2040</v>
      </c>
      <c r="I1927" s="17">
        <f t="shared" si="99"/>
        <v>102</v>
      </c>
      <c r="J1927">
        <v>34</v>
      </c>
      <c r="K1927" s="51"/>
    </row>
    <row r="1928" spans="1:11" x14ac:dyDescent="0.45">
      <c r="A1928" s="2">
        <v>45436</v>
      </c>
      <c r="B1928" t="s">
        <v>51</v>
      </c>
      <c r="C1928" t="s">
        <v>6</v>
      </c>
      <c r="D1928">
        <v>5</v>
      </c>
      <c r="E1928" s="17">
        <f>VLOOKUP(C1928,'SKU Price List'!$H$2:$L$27,5,FALSE)</f>
        <v>499.80000000000007</v>
      </c>
      <c r="F1928" s="17">
        <f t="shared" si="100"/>
        <v>2499.0000000000005</v>
      </c>
      <c r="G1928">
        <f>VLOOKUP(C1928,'SKU Price List'!$H$2:$L$27,3,0)</f>
        <v>476</v>
      </c>
      <c r="H1928">
        <f t="shared" si="98"/>
        <v>2380</v>
      </c>
      <c r="I1928" s="17">
        <f t="shared" si="99"/>
        <v>119.00000000000045</v>
      </c>
      <c r="J1928">
        <v>34</v>
      </c>
      <c r="K1928" s="51"/>
    </row>
    <row r="1929" spans="1:11" x14ac:dyDescent="0.45">
      <c r="A1929" s="2">
        <v>45436</v>
      </c>
      <c r="B1929" t="s">
        <v>51</v>
      </c>
      <c r="C1929" t="s">
        <v>3</v>
      </c>
      <c r="D1929">
        <v>5</v>
      </c>
      <c r="E1929" s="17">
        <f>VLOOKUP(C1929,'SKU Price List'!$H$2:$L$27,5,FALSE)</f>
        <v>321.3</v>
      </c>
      <c r="F1929" s="17">
        <f t="shared" si="100"/>
        <v>1606.5</v>
      </c>
      <c r="G1929">
        <f>VLOOKUP(C1929,'SKU Price List'!$H$2:$L$27,3,0)</f>
        <v>306</v>
      </c>
      <c r="H1929">
        <f t="shared" si="98"/>
        <v>1530</v>
      </c>
      <c r="I1929" s="17">
        <f t="shared" si="99"/>
        <v>76.5</v>
      </c>
      <c r="J1929">
        <v>34</v>
      </c>
      <c r="K1929" s="51"/>
    </row>
    <row r="1930" spans="1:11" x14ac:dyDescent="0.45">
      <c r="A1930" s="2">
        <v>45436</v>
      </c>
      <c r="B1930" t="s">
        <v>51</v>
      </c>
      <c r="C1930" t="s">
        <v>13</v>
      </c>
      <c r="D1930">
        <v>6</v>
      </c>
      <c r="E1930" s="17">
        <f>VLOOKUP(C1930,'SKU Price List'!$H$2:$L$27,5,FALSE)</f>
        <v>718.19999999999993</v>
      </c>
      <c r="F1930" s="17">
        <f t="shared" si="100"/>
        <v>4309.2</v>
      </c>
      <c r="G1930">
        <f>VLOOKUP(C1930,'SKU Price List'!$H$2:$L$27,3,0)</f>
        <v>684</v>
      </c>
      <c r="H1930">
        <f t="shared" si="98"/>
        <v>4104</v>
      </c>
      <c r="I1930" s="17">
        <f t="shared" si="99"/>
        <v>205.19999999999982</v>
      </c>
      <c r="J1930">
        <v>34</v>
      </c>
      <c r="K1930" s="51"/>
    </row>
    <row r="1931" spans="1:11" x14ac:dyDescent="0.45">
      <c r="A1931" s="2">
        <v>45437</v>
      </c>
      <c r="B1931" t="s">
        <v>79</v>
      </c>
      <c r="C1931" t="s">
        <v>17</v>
      </c>
      <c r="D1931">
        <v>10</v>
      </c>
      <c r="E1931" s="17">
        <f>VLOOKUP(C1931,'SKU Price List'!$H$2:$L$27,5,FALSE)</f>
        <v>1276.8</v>
      </c>
      <c r="F1931" s="17">
        <f t="shared" si="100"/>
        <v>12768</v>
      </c>
      <c r="G1931">
        <f>VLOOKUP(C1931,'SKU Price List'!$H$2:$L$27,3,0)</f>
        <v>1216</v>
      </c>
      <c r="H1931">
        <f t="shared" si="98"/>
        <v>12160</v>
      </c>
      <c r="I1931" s="17">
        <f t="shared" si="99"/>
        <v>608</v>
      </c>
      <c r="J1931">
        <v>34</v>
      </c>
      <c r="K1931" s="51"/>
    </row>
    <row r="1932" spans="1:11" x14ac:dyDescent="0.45">
      <c r="A1932" s="2">
        <v>45437</v>
      </c>
      <c r="B1932" t="s">
        <v>79</v>
      </c>
      <c r="C1932" t="s">
        <v>12</v>
      </c>
      <c r="D1932">
        <v>10</v>
      </c>
      <c r="E1932" s="17">
        <f>VLOOKUP(C1932,'SKU Price List'!$H$2:$L$27,5,FALSE)</f>
        <v>1040</v>
      </c>
      <c r="F1932" s="17">
        <f t="shared" si="100"/>
        <v>10400</v>
      </c>
      <c r="G1932">
        <f>VLOOKUP(C1932,'SKU Price List'!$H$2:$L$27,3,0)</f>
        <v>988.8</v>
      </c>
      <c r="H1932">
        <f t="shared" si="98"/>
        <v>9888</v>
      </c>
      <c r="I1932" s="17">
        <f t="shared" si="99"/>
        <v>512</v>
      </c>
      <c r="J1932">
        <v>34</v>
      </c>
      <c r="K1932" s="51"/>
    </row>
    <row r="1933" spans="1:11" x14ac:dyDescent="0.45">
      <c r="A1933" s="2">
        <v>45437</v>
      </c>
      <c r="B1933" t="s">
        <v>79</v>
      </c>
      <c r="C1933" t="s">
        <v>14</v>
      </c>
      <c r="D1933">
        <v>15</v>
      </c>
      <c r="E1933" s="17">
        <f>VLOOKUP(C1933,'SKU Price List'!$H$2:$L$27,5,FALSE)</f>
        <v>957.59999999999991</v>
      </c>
      <c r="F1933" s="17">
        <f t="shared" si="100"/>
        <v>14363.999999999998</v>
      </c>
      <c r="G1933">
        <f>VLOOKUP(C1933,'SKU Price List'!$H$2:$L$27,3,0)</f>
        <v>912</v>
      </c>
      <c r="H1933">
        <f t="shared" si="98"/>
        <v>13680</v>
      </c>
      <c r="I1933" s="17">
        <f t="shared" si="99"/>
        <v>683.99999999999818</v>
      </c>
      <c r="J1933">
        <v>34</v>
      </c>
      <c r="K1933" s="51"/>
    </row>
    <row r="1934" spans="1:11" x14ac:dyDescent="0.45">
      <c r="A1934" s="2">
        <v>45437</v>
      </c>
      <c r="B1934" t="s">
        <v>79</v>
      </c>
      <c r="C1934" t="s">
        <v>13</v>
      </c>
      <c r="D1934">
        <v>5</v>
      </c>
      <c r="E1934" s="17">
        <f>VLOOKUP(C1934,'SKU Price List'!$H$2:$L$27,5,FALSE)</f>
        <v>718.19999999999993</v>
      </c>
      <c r="F1934" s="17">
        <f t="shared" si="100"/>
        <v>3590.9999999999995</v>
      </c>
      <c r="G1934">
        <f>VLOOKUP(C1934,'SKU Price List'!$H$2:$L$27,3,0)</f>
        <v>684</v>
      </c>
      <c r="H1934">
        <f t="shared" si="98"/>
        <v>3420</v>
      </c>
      <c r="I1934" s="17">
        <f t="shared" si="99"/>
        <v>170.99999999999955</v>
      </c>
      <c r="J1934">
        <v>34</v>
      </c>
      <c r="K1934" s="51"/>
    </row>
    <row r="1935" spans="1:11" x14ac:dyDescent="0.45">
      <c r="A1935" s="2">
        <v>45437</v>
      </c>
      <c r="B1935" t="s">
        <v>79</v>
      </c>
      <c r="C1935" t="s">
        <v>7</v>
      </c>
      <c r="D1935">
        <v>10</v>
      </c>
      <c r="E1935" s="17">
        <f>VLOOKUP(C1935,'SKU Price List'!$H$2:$L$27,5,FALSE)</f>
        <v>571.20000000000005</v>
      </c>
      <c r="F1935" s="17">
        <f t="shared" si="100"/>
        <v>5712</v>
      </c>
      <c r="G1935">
        <f>VLOOKUP(C1935,'SKU Price List'!$H$2:$L$27,3,0)</f>
        <v>544</v>
      </c>
      <c r="H1935">
        <f t="shared" si="98"/>
        <v>5440</v>
      </c>
      <c r="I1935" s="17">
        <f t="shared" si="99"/>
        <v>272</v>
      </c>
      <c r="J1935">
        <v>34</v>
      </c>
      <c r="K1935" s="51"/>
    </row>
    <row r="1936" spans="1:11" x14ac:dyDescent="0.45">
      <c r="A1936" s="2">
        <v>45437</v>
      </c>
      <c r="B1936" t="s">
        <v>79</v>
      </c>
      <c r="C1936" t="s">
        <v>6</v>
      </c>
      <c r="D1936">
        <v>5</v>
      </c>
      <c r="E1936" s="17">
        <f>VLOOKUP(C1936,'SKU Price List'!$H$2:$L$27,5,FALSE)</f>
        <v>499.80000000000007</v>
      </c>
      <c r="F1936" s="17">
        <f t="shared" si="100"/>
        <v>2499.0000000000005</v>
      </c>
      <c r="G1936">
        <f>VLOOKUP(C1936,'SKU Price List'!$H$2:$L$27,3,0)</f>
        <v>476</v>
      </c>
      <c r="H1936">
        <f t="shared" si="98"/>
        <v>2380</v>
      </c>
      <c r="I1936" s="17">
        <f t="shared" si="99"/>
        <v>119.00000000000045</v>
      </c>
      <c r="J1936">
        <v>34</v>
      </c>
      <c r="K1936" s="51"/>
    </row>
    <row r="1937" spans="1:11" x14ac:dyDescent="0.45">
      <c r="A1937" s="2">
        <v>45437</v>
      </c>
      <c r="B1937" t="s">
        <v>47</v>
      </c>
      <c r="C1937" t="s">
        <v>20</v>
      </c>
      <c r="D1937">
        <v>2</v>
      </c>
      <c r="E1937" s="17">
        <f>VLOOKUP(C1937,'SKU Price List'!$H$2:$L$27,5,FALSE)</f>
        <v>1142.4000000000001</v>
      </c>
      <c r="F1937" s="17">
        <f t="shared" si="100"/>
        <v>2284.8000000000002</v>
      </c>
      <c r="G1937">
        <f>VLOOKUP(C1937,'SKU Price List'!$H$2:$L$27,3,0)</f>
        <v>1087.1999999999998</v>
      </c>
      <c r="H1937">
        <f t="shared" si="98"/>
        <v>2174.3999999999996</v>
      </c>
      <c r="I1937" s="17">
        <f t="shared" si="99"/>
        <v>110.40000000000055</v>
      </c>
      <c r="J1937">
        <v>34</v>
      </c>
      <c r="K1937" s="51"/>
    </row>
    <row r="1938" spans="1:11" x14ac:dyDescent="0.45">
      <c r="A1938" s="2">
        <v>45437</v>
      </c>
      <c r="B1938" t="s">
        <v>47</v>
      </c>
      <c r="C1938" t="s">
        <v>17</v>
      </c>
      <c r="D1938">
        <v>4</v>
      </c>
      <c r="E1938" s="17">
        <f>VLOOKUP(C1938,'SKU Price List'!$H$2:$L$27,5,FALSE)</f>
        <v>1276.8</v>
      </c>
      <c r="F1938" s="17">
        <f t="shared" si="100"/>
        <v>5107.2</v>
      </c>
      <c r="G1938">
        <f>VLOOKUP(C1938,'SKU Price List'!$H$2:$L$27,3,0)</f>
        <v>1216</v>
      </c>
      <c r="H1938">
        <f t="shared" si="98"/>
        <v>4864</v>
      </c>
      <c r="I1938" s="17">
        <f t="shared" si="99"/>
        <v>243.19999999999982</v>
      </c>
      <c r="J1938">
        <v>34</v>
      </c>
      <c r="K1938" s="51"/>
    </row>
    <row r="1939" spans="1:11" x14ac:dyDescent="0.45">
      <c r="A1939" s="2">
        <v>45437</v>
      </c>
      <c r="B1939" t="s">
        <v>47</v>
      </c>
      <c r="C1939" t="s">
        <v>14</v>
      </c>
      <c r="D1939">
        <v>5</v>
      </c>
      <c r="E1939" s="17">
        <f>VLOOKUP(C1939,'SKU Price List'!$H$2:$L$27,5,FALSE)</f>
        <v>957.59999999999991</v>
      </c>
      <c r="F1939" s="17">
        <f t="shared" si="100"/>
        <v>4788</v>
      </c>
      <c r="G1939">
        <f>VLOOKUP(C1939,'SKU Price List'!$H$2:$L$27,3,0)</f>
        <v>912</v>
      </c>
      <c r="H1939">
        <f t="shared" si="98"/>
        <v>4560</v>
      </c>
      <c r="I1939" s="17">
        <f t="shared" si="99"/>
        <v>228</v>
      </c>
      <c r="J1939">
        <v>34</v>
      </c>
      <c r="K1939" s="51"/>
    </row>
    <row r="1940" spans="1:11" x14ac:dyDescent="0.45">
      <c r="A1940" s="2">
        <v>45437</v>
      </c>
      <c r="B1940" t="s">
        <v>47</v>
      </c>
      <c r="C1940" t="s">
        <v>9</v>
      </c>
      <c r="D1940">
        <v>10</v>
      </c>
      <c r="E1940" s="17">
        <f>VLOOKUP(C1940,'SKU Price List'!$H$2:$L$27,5,FALSE)</f>
        <v>780</v>
      </c>
      <c r="F1940" s="17">
        <f t="shared" si="100"/>
        <v>7800</v>
      </c>
      <c r="G1940">
        <f>VLOOKUP(C1940,'SKU Price List'!$H$2:$L$27,3,0)</f>
        <v>741.59999999999991</v>
      </c>
      <c r="H1940">
        <f t="shared" si="98"/>
        <v>7415.9999999999991</v>
      </c>
      <c r="I1940" s="17">
        <f t="shared" si="99"/>
        <v>384.00000000000091</v>
      </c>
      <c r="J1940">
        <v>34</v>
      </c>
      <c r="K1940" s="51"/>
    </row>
    <row r="1941" spans="1:11" x14ac:dyDescent="0.45">
      <c r="A1941" s="2">
        <v>45437</v>
      </c>
      <c r="B1941" t="s">
        <v>47</v>
      </c>
      <c r="C1941" t="s">
        <v>8</v>
      </c>
      <c r="D1941">
        <v>5</v>
      </c>
      <c r="E1941" s="17">
        <f>VLOOKUP(C1941,'SKU Price List'!$H$2:$L$27,5,FALSE)</f>
        <v>585</v>
      </c>
      <c r="F1941" s="17">
        <f t="shared" si="100"/>
        <v>2925</v>
      </c>
      <c r="G1941">
        <f>VLOOKUP(C1941,'SKU Price List'!$H$2:$L$27,3,0)</f>
        <v>556.19999999999993</v>
      </c>
      <c r="H1941">
        <f t="shared" si="98"/>
        <v>2780.9999999999995</v>
      </c>
      <c r="I1941" s="17">
        <f t="shared" si="99"/>
        <v>144.00000000000045</v>
      </c>
      <c r="J1941">
        <v>34</v>
      </c>
      <c r="K1941" s="51"/>
    </row>
    <row r="1942" spans="1:11" x14ac:dyDescent="0.45">
      <c r="A1942" s="2">
        <v>45437</v>
      </c>
      <c r="B1942" t="s">
        <v>47</v>
      </c>
      <c r="C1942" t="s">
        <v>27</v>
      </c>
      <c r="D1942">
        <v>4</v>
      </c>
      <c r="E1942" s="17">
        <f>VLOOKUP(C1942,'SKU Price List'!$H$2:$L$27,5,FALSE)</f>
        <v>843.2</v>
      </c>
      <c r="F1942" s="17">
        <f t="shared" si="100"/>
        <v>3372.8</v>
      </c>
      <c r="G1942">
        <f>VLOOKUP(C1942,'SKU Price List'!$H$2:$L$27,3,0)</f>
        <v>803.2</v>
      </c>
      <c r="H1942">
        <f t="shared" si="98"/>
        <v>3212.8</v>
      </c>
      <c r="I1942" s="17">
        <f t="shared" si="99"/>
        <v>160</v>
      </c>
      <c r="J1942">
        <v>34</v>
      </c>
      <c r="K1942" s="51"/>
    </row>
    <row r="1943" spans="1:11" x14ac:dyDescent="0.45">
      <c r="A1943" s="2">
        <v>45437</v>
      </c>
      <c r="B1943" t="s">
        <v>47</v>
      </c>
      <c r="C1943" t="s">
        <v>24</v>
      </c>
      <c r="D1943">
        <v>10</v>
      </c>
      <c r="E1943" s="17">
        <f>VLOOKUP(C1943,'SKU Price List'!$H$2:$L$27,5,FALSE)</f>
        <v>632.40000000000009</v>
      </c>
      <c r="F1943" s="17">
        <f t="shared" si="100"/>
        <v>6324.0000000000009</v>
      </c>
      <c r="G1943">
        <f>VLOOKUP(C1943,'SKU Price List'!$H$2:$L$27,3,0)</f>
        <v>602.40000000000009</v>
      </c>
      <c r="H1943">
        <f t="shared" si="98"/>
        <v>6024.0000000000009</v>
      </c>
      <c r="I1943" s="17">
        <f t="shared" si="99"/>
        <v>300</v>
      </c>
      <c r="J1943">
        <v>34</v>
      </c>
      <c r="K1943" s="51"/>
    </row>
    <row r="1944" spans="1:11" x14ac:dyDescent="0.45">
      <c r="A1944" s="2">
        <v>45437</v>
      </c>
      <c r="B1944" t="s">
        <v>47</v>
      </c>
      <c r="C1944" t="s">
        <v>23</v>
      </c>
      <c r="D1944">
        <v>5</v>
      </c>
      <c r="E1944" s="17">
        <f>VLOOKUP(C1944,'SKU Price List'!$H$2:$L$27,5,FALSE)</f>
        <v>474.3</v>
      </c>
      <c r="F1944" s="17">
        <f t="shared" si="100"/>
        <v>2371.5</v>
      </c>
      <c r="G1944">
        <f>VLOOKUP(C1944,'SKU Price List'!$H$2:$L$27,3,0)</f>
        <v>451.8</v>
      </c>
      <c r="H1944">
        <f t="shared" si="98"/>
        <v>2259</v>
      </c>
      <c r="I1944" s="17">
        <f t="shared" si="99"/>
        <v>112.5</v>
      </c>
      <c r="J1944">
        <v>34</v>
      </c>
      <c r="K1944" s="51"/>
    </row>
    <row r="1945" spans="1:11" x14ac:dyDescent="0.45">
      <c r="A1945" s="2">
        <v>45437</v>
      </c>
      <c r="B1945" t="s">
        <v>47</v>
      </c>
      <c r="C1945" t="s">
        <v>7</v>
      </c>
      <c r="D1945">
        <v>4</v>
      </c>
      <c r="E1945" s="17">
        <f>VLOOKUP(C1945,'SKU Price List'!$H$2:$L$27,5,FALSE)</f>
        <v>571.20000000000005</v>
      </c>
      <c r="F1945" s="17">
        <f t="shared" si="100"/>
        <v>2284.8000000000002</v>
      </c>
      <c r="G1945">
        <f>VLOOKUP(C1945,'SKU Price List'!$H$2:$L$27,3,0)</f>
        <v>544</v>
      </c>
      <c r="H1945">
        <f t="shared" si="98"/>
        <v>2176</v>
      </c>
      <c r="I1945" s="17">
        <f t="shared" si="99"/>
        <v>108.80000000000018</v>
      </c>
      <c r="J1945">
        <v>34</v>
      </c>
      <c r="K1945" s="51"/>
    </row>
    <row r="1946" spans="1:11" x14ac:dyDescent="0.45">
      <c r="A1946" s="2">
        <v>45437</v>
      </c>
      <c r="B1946" t="s">
        <v>47</v>
      </c>
      <c r="C1946" t="s">
        <v>5</v>
      </c>
      <c r="D1946">
        <v>2</v>
      </c>
      <c r="E1946" s="17">
        <f>VLOOKUP(C1946,'SKU Price List'!$H$2:$L$27,5,FALSE)</f>
        <v>374.85</v>
      </c>
      <c r="F1946" s="17">
        <f t="shared" si="100"/>
        <v>749.7</v>
      </c>
      <c r="G1946">
        <f>VLOOKUP(C1946,'SKU Price List'!$H$2:$L$27,3,0)</f>
        <v>357</v>
      </c>
      <c r="H1946">
        <f t="shared" si="98"/>
        <v>714</v>
      </c>
      <c r="I1946" s="17">
        <f t="shared" si="99"/>
        <v>35.700000000000045</v>
      </c>
      <c r="J1946">
        <v>34</v>
      </c>
      <c r="K1946" s="51"/>
    </row>
    <row r="1947" spans="1:11" x14ac:dyDescent="0.45">
      <c r="A1947" s="2">
        <v>45438</v>
      </c>
      <c r="B1947" t="s">
        <v>81</v>
      </c>
      <c r="C1947" t="s">
        <v>21</v>
      </c>
      <c r="D1947">
        <v>8</v>
      </c>
      <c r="E1947" s="17">
        <f>VLOOKUP(C1947,'SKU Price List'!$H$2:$L$27,5,FALSE)</f>
        <v>999.6</v>
      </c>
      <c r="F1947" s="17">
        <f t="shared" si="100"/>
        <v>7996.8</v>
      </c>
      <c r="G1947">
        <f>VLOOKUP(C1947,'SKU Price List'!$H$2:$L$27,3,0)</f>
        <v>951.3</v>
      </c>
      <c r="H1947">
        <f t="shared" si="98"/>
        <v>7610.4</v>
      </c>
      <c r="I1947" s="17">
        <f t="shared" si="99"/>
        <v>386.40000000000055</v>
      </c>
      <c r="J1947">
        <v>34</v>
      </c>
      <c r="K1947" s="51"/>
    </row>
    <row r="1948" spans="1:11" x14ac:dyDescent="0.45">
      <c r="A1948" s="2">
        <v>45438</v>
      </c>
      <c r="B1948" t="s">
        <v>81</v>
      </c>
      <c r="C1948" t="s">
        <v>15</v>
      </c>
      <c r="D1948">
        <v>4</v>
      </c>
      <c r="E1948" s="17">
        <f>VLOOKUP(C1948,'SKU Price List'!$H$2:$L$27,5,FALSE)</f>
        <v>837.9</v>
      </c>
      <c r="F1948" s="17">
        <f t="shared" si="100"/>
        <v>3351.6</v>
      </c>
      <c r="G1948">
        <f>VLOOKUP(C1948,'SKU Price List'!$H$2:$L$27,3,0)</f>
        <v>798</v>
      </c>
      <c r="H1948">
        <f t="shared" si="98"/>
        <v>3192</v>
      </c>
      <c r="I1948" s="17">
        <f t="shared" si="99"/>
        <v>159.59999999999991</v>
      </c>
      <c r="J1948">
        <v>34</v>
      </c>
      <c r="K1948" s="51"/>
    </row>
    <row r="1949" spans="1:11" x14ac:dyDescent="0.45">
      <c r="A1949" s="2">
        <v>45438</v>
      </c>
      <c r="B1949" t="s">
        <v>81</v>
      </c>
      <c r="C1949" t="s">
        <v>25</v>
      </c>
      <c r="D1949">
        <v>8</v>
      </c>
      <c r="E1949" s="17">
        <f>VLOOKUP(C1949,'SKU Price List'!$H$2:$L$27,5,FALSE)</f>
        <v>553.35</v>
      </c>
      <c r="F1949" s="17">
        <f t="shared" si="100"/>
        <v>4426.8</v>
      </c>
      <c r="G1949">
        <f>VLOOKUP(C1949,'SKU Price List'!$H$2:$L$27,3,0)</f>
        <v>527.1</v>
      </c>
      <c r="H1949">
        <f t="shared" si="98"/>
        <v>4216.8</v>
      </c>
      <c r="I1949" s="17">
        <f t="shared" si="99"/>
        <v>210</v>
      </c>
      <c r="J1949">
        <v>34</v>
      </c>
      <c r="K1949" s="51"/>
    </row>
    <row r="1950" spans="1:11" x14ac:dyDescent="0.45">
      <c r="A1950" s="2">
        <v>45438</v>
      </c>
      <c r="B1950" t="s">
        <v>81</v>
      </c>
      <c r="C1950" t="s">
        <v>24</v>
      </c>
      <c r="D1950">
        <v>6</v>
      </c>
      <c r="E1950" s="17">
        <f>VLOOKUP(C1950,'SKU Price List'!$H$2:$L$27,5,FALSE)</f>
        <v>632.40000000000009</v>
      </c>
      <c r="F1950" s="17">
        <f t="shared" si="100"/>
        <v>3794.4000000000005</v>
      </c>
      <c r="G1950">
        <f>VLOOKUP(C1950,'SKU Price List'!$H$2:$L$27,3,0)</f>
        <v>602.40000000000009</v>
      </c>
      <c r="H1950">
        <f t="shared" si="98"/>
        <v>3614.4000000000005</v>
      </c>
      <c r="I1950" s="17">
        <f t="shared" si="99"/>
        <v>180</v>
      </c>
      <c r="J1950">
        <v>34</v>
      </c>
      <c r="K1950" s="51"/>
    </row>
    <row r="1951" spans="1:11" x14ac:dyDescent="0.45">
      <c r="A1951" s="2">
        <v>45438</v>
      </c>
      <c r="B1951" t="s">
        <v>78</v>
      </c>
      <c r="C1951" t="s">
        <v>18</v>
      </c>
      <c r="D1951">
        <v>1</v>
      </c>
      <c r="E1951" s="17">
        <f>VLOOKUP(C1951,'SKU Price List'!$H$2:$L$27,5,FALSE)</f>
        <v>1523.2</v>
      </c>
      <c r="F1951" s="17">
        <f t="shared" si="100"/>
        <v>1523.2</v>
      </c>
      <c r="G1951">
        <f>VLOOKUP(C1951,'SKU Price List'!$H$2:$L$27,3,0)</f>
        <v>1449.6</v>
      </c>
      <c r="H1951">
        <f t="shared" si="98"/>
        <v>1449.6</v>
      </c>
      <c r="I1951" s="17">
        <f t="shared" si="99"/>
        <v>73.600000000000136</v>
      </c>
      <c r="J1951">
        <v>34</v>
      </c>
      <c r="K1951" s="51"/>
    </row>
    <row r="1952" spans="1:11" x14ac:dyDescent="0.45">
      <c r="A1952" s="2">
        <v>45438</v>
      </c>
      <c r="B1952" t="s">
        <v>78</v>
      </c>
      <c r="C1952" t="s">
        <v>7</v>
      </c>
      <c r="D1952">
        <v>1</v>
      </c>
      <c r="E1952" s="17">
        <f>VLOOKUP(C1952,'SKU Price List'!$H$2:$L$27,5,FALSE)</f>
        <v>571.20000000000005</v>
      </c>
      <c r="F1952" s="17">
        <f t="shared" si="100"/>
        <v>571.20000000000005</v>
      </c>
      <c r="G1952">
        <f>VLOOKUP(C1952,'SKU Price List'!$H$2:$L$27,3,0)</f>
        <v>544</v>
      </c>
      <c r="H1952">
        <f t="shared" si="98"/>
        <v>544</v>
      </c>
      <c r="I1952" s="17">
        <f t="shared" si="99"/>
        <v>27.200000000000045</v>
      </c>
      <c r="J1952">
        <v>34</v>
      </c>
      <c r="K1952" s="51"/>
    </row>
    <row r="1953" spans="1:11" x14ac:dyDescent="0.45">
      <c r="A1953" s="2">
        <v>45439</v>
      </c>
      <c r="B1953" t="s">
        <v>38</v>
      </c>
      <c r="C1953" t="s">
        <v>18</v>
      </c>
      <c r="D1953">
        <v>14</v>
      </c>
      <c r="E1953" s="17">
        <f>VLOOKUP(C1953,'SKU Price List'!$H$2:$L$27,5,FALSE)</f>
        <v>1523.2</v>
      </c>
      <c r="F1953" s="17">
        <f t="shared" si="100"/>
        <v>21324.799999999999</v>
      </c>
      <c r="G1953">
        <f>VLOOKUP(C1953,'SKU Price List'!$H$2:$L$27,3,0)</f>
        <v>1449.6</v>
      </c>
      <c r="H1953">
        <f t="shared" si="98"/>
        <v>20294.399999999998</v>
      </c>
      <c r="I1953" s="17">
        <f t="shared" si="99"/>
        <v>1030.4000000000015</v>
      </c>
      <c r="J1953">
        <v>35</v>
      </c>
      <c r="K1953" s="51"/>
    </row>
    <row r="1954" spans="1:11" x14ac:dyDescent="0.45">
      <c r="A1954" s="2">
        <v>45439</v>
      </c>
      <c r="B1954" t="s">
        <v>38</v>
      </c>
      <c r="C1954" t="s">
        <v>7</v>
      </c>
      <c r="D1954">
        <v>7</v>
      </c>
      <c r="E1954" s="17">
        <f>VLOOKUP(C1954,'SKU Price List'!$H$2:$L$27,5,FALSE)</f>
        <v>571.20000000000005</v>
      </c>
      <c r="F1954" s="17">
        <f t="shared" si="100"/>
        <v>3998.4000000000005</v>
      </c>
      <c r="G1954">
        <f>VLOOKUP(C1954,'SKU Price List'!$H$2:$L$27,3,0)</f>
        <v>544</v>
      </c>
      <c r="H1954">
        <f t="shared" si="98"/>
        <v>3808</v>
      </c>
      <c r="I1954" s="17">
        <f t="shared" si="99"/>
        <v>190.40000000000055</v>
      </c>
      <c r="J1954">
        <v>35</v>
      </c>
      <c r="K1954" s="51"/>
    </row>
    <row r="1955" spans="1:11" x14ac:dyDescent="0.45">
      <c r="A1955" s="2">
        <v>45439</v>
      </c>
      <c r="B1955" t="s">
        <v>64</v>
      </c>
      <c r="C1955" t="s">
        <v>17</v>
      </c>
      <c r="D1955">
        <v>7</v>
      </c>
      <c r="E1955" s="17">
        <f>VLOOKUP(C1955,'SKU Price List'!$H$2:$L$27,5,FALSE)</f>
        <v>1276.8</v>
      </c>
      <c r="F1955" s="17">
        <f t="shared" si="100"/>
        <v>8937.6</v>
      </c>
      <c r="G1955">
        <f>VLOOKUP(C1955,'SKU Price List'!$H$2:$L$27,3,0)</f>
        <v>1216</v>
      </c>
      <c r="H1955">
        <f t="shared" si="98"/>
        <v>8512</v>
      </c>
      <c r="I1955" s="17">
        <f t="shared" si="99"/>
        <v>425.60000000000036</v>
      </c>
      <c r="J1955">
        <v>35</v>
      </c>
      <c r="K1955" s="51"/>
    </row>
    <row r="1956" spans="1:11" x14ac:dyDescent="0.45">
      <c r="A1956" s="2">
        <v>45439</v>
      </c>
      <c r="B1956" t="s">
        <v>64</v>
      </c>
      <c r="C1956" t="s">
        <v>14</v>
      </c>
      <c r="D1956">
        <v>20</v>
      </c>
      <c r="E1956" s="17">
        <f>VLOOKUP(C1956,'SKU Price List'!$H$2:$L$27,5,FALSE)</f>
        <v>957.59999999999991</v>
      </c>
      <c r="F1956" s="17">
        <f t="shared" si="100"/>
        <v>19152</v>
      </c>
      <c r="G1956">
        <f>VLOOKUP(C1956,'SKU Price List'!$H$2:$L$27,3,0)</f>
        <v>912</v>
      </c>
      <c r="H1956">
        <f t="shared" si="98"/>
        <v>18240</v>
      </c>
      <c r="I1956" s="17">
        <f t="shared" si="99"/>
        <v>912</v>
      </c>
      <c r="J1956">
        <v>35</v>
      </c>
      <c r="K1956" s="51"/>
    </row>
    <row r="1957" spans="1:11" x14ac:dyDescent="0.45">
      <c r="A1957" s="2">
        <v>45439</v>
      </c>
      <c r="B1957" t="s">
        <v>64</v>
      </c>
      <c r="C1957" t="s">
        <v>13</v>
      </c>
      <c r="D1957">
        <v>10</v>
      </c>
      <c r="E1957" s="17">
        <f>VLOOKUP(C1957,'SKU Price List'!$H$2:$L$27,5,FALSE)</f>
        <v>718.19999999999993</v>
      </c>
      <c r="F1957" s="17">
        <f t="shared" si="100"/>
        <v>7181.9999999999991</v>
      </c>
      <c r="G1957">
        <f>VLOOKUP(C1957,'SKU Price List'!$H$2:$L$27,3,0)</f>
        <v>684</v>
      </c>
      <c r="H1957">
        <f t="shared" si="98"/>
        <v>6840</v>
      </c>
      <c r="I1957" s="17">
        <f t="shared" si="99"/>
        <v>341.99999999999909</v>
      </c>
      <c r="J1957">
        <v>35</v>
      </c>
      <c r="K1957" s="51"/>
    </row>
    <row r="1958" spans="1:11" x14ac:dyDescent="0.45">
      <c r="A1958" s="2">
        <v>45439</v>
      </c>
      <c r="B1958" t="s">
        <v>64</v>
      </c>
      <c r="C1958" t="s">
        <v>9</v>
      </c>
      <c r="D1958">
        <v>20</v>
      </c>
      <c r="E1958" s="17">
        <f>VLOOKUP(C1958,'SKU Price List'!$H$2:$L$27,5,FALSE)</f>
        <v>780</v>
      </c>
      <c r="F1958" s="17">
        <f t="shared" si="100"/>
        <v>15600</v>
      </c>
      <c r="G1958">
        <f>VLOOKUP(C1958,'SKU Price List'!$H$2:$L$27,3,0)</f>
        <v>741.59999999999991</v>
      </c>
      <c r="H1958">
        <f t="shared" si="98"/>
        <v>14831.999999999998</v>
      </c>
      <c r="I1958" s="17">
        <f t="shared" si="99"/>
        <v>768.00000000000182</v>
      </c>
      <c r="J1958">
        <v>35</v>
      </c>
      <c r="K1958" s="51"/>
    </row>
    <row r="1959" spans="1:11" x14ac:dyDescent="0.45">
      <c r="A1959" s="2">
        <v>45439</v>
      </c>
      <c r="B1959" t="s">
        <v>64</v>
      </c>
      <c r="C1959" t="s">
        <v>8</v>
      </c>
      <c r="D1959">
        <v>15</v>
      </c>
      <c r="E1959" s="17">
        <f>VLOOKUP(C1959,'SKU Price List'!$H$2:$L$27,5,FALSE)</f>
        <v>585</v>
      </c>
      <c r="F1959" s="17">
        <f t="shared" si="100"/>
        <v>8775</v>
      </c>
      <c r="G1959">
        <f>VLOOKUP(C1959,'SKU Price List'!$H$2:$L$27,3,0)</f>
        <v>556.19999999999993</v>
      </c>
      <c r="H1959">
        <f t="shared" si="98"/>
        <v>8342.9999999999982</v>
      </c>
      <c r="I1959" s="17">
        <f t="shared" si="99"/>
        <v>432.00000000000182</v>
      </c>
      <c r="J1959">
        <v>35</v>
      </c>
      <c r="K1959" s="51"/>
    </row>
    <row r="1960" spans="1:11" x14ac:dyDescent="0.45">
      <c r="A1960" s="2">
        <v>45439</v>
      </c>
      <c r="B1960" t="s">
        <v>64</v>
      </c>
      <c r="C1960" t="s">
        <v>24</v>
      </c>
      <c r="D1960">
        <v>10</v>
      </c>
      <c r="E1960" s="17">
        <f>VLOOKUP(C1960,'SKU Price List'!$H$2:$L$27,5,FALSE)</f>
        <v>632.40000000000009</v>
      </c>
      <c r="F1960" s="17">
        <f t="shared" si="100"/>
        <v>6324.0000000000009</v>
      </c>
      <c r="G1960">
        <f>VLOOKUP(C1960,'SKU Price List'!$H$2:$L$27,3,0)</f>
        <v>602.40000000000009</v>
      </c>
      <c r="H1960">
        <f t="shared" si="98"/>
        <v>6024.0000000000009</v>
      </c>
      <c r="I1960" s="17">
        <f t="shared" si="99"/>
        <v>300</v>
      </c>
      <c r="J1960">
        <v>35</v>
      </c>
      <c r="K1960" s="51"/>
    </row>
    <row r="1961" spans="1:11" x14ac:dyDescent="0.45">
      <c r="A1961" s="2">
        <v>45439</v>
      </c>
      <c r="B1961" t="s">
        <v>64</v>
      </c>
      <c r="C1961" t="s">
        <v>4</v>
      </c>
      <c r="D1961">
        <v>10</v>
      </c>
      <c r="E1961" s="17">
        <f>VLOOKUP(C1961,'SKU Price List'!$H$2:$L$27,5,FALSE)</f>
        <v>428.40000000000003</v>
      </c>
      <c r="F1961" s="17">
        <f t="shared" si="100"/>
        <v>4284</v>
      </c>
      <c r="G1961">
        <f>VLOOKUP(C1961,'SKU Price List'!$H$2:$L$27,3,0)</f>
        <v>408</v>
      </c>
      <c r="H1961">
        <f t="shared" si="98"/>
        <v>4080</v>
      </c>
      <c r="I1961" s="17">
        <f t="shared" si="99"/>
        <v>204</v>
      </c>
      <c r="J1961">
        <v>35</v>
      </c>
      <c r="K1961" s="51"/>
    </row>
    <row r="1962" spans="1:11" x14ac:dyDescent="0.45">
      <c r="A1962" s="2">
        <v>45439</v>
      </c>
      <c r="B1962" t="s">
        <v>64</v>
      </c>
      <c r="C1962" t="s">
        <v>3</v>
      </c>
      <c r="D1962">
        <v>10</v>
      </c>
      <c r="E1962" s="17">
        <f>VLOOKUP(C1962,'SKU Price List'!$H$2:$L$27,5,FALSE)</f>
        <v>321.3</v>
      </c>
      <c r="F1962" s="17">
        <f t="shared" si="100"/>
        <v>3213</v>
      </c>
      <c r="G1962">
        <f>VLOOKUP(C1962,'SKU Price List'!$H$2:$L$27,3,0)</f>
        <v>306</v>
      </c>
      <c r="H1962">
        <f t="shared" si="98"/>
        <v>3060</v>
      </c>
      <c r="I1962" s="17">
        <f t="shared" si="99"/>
        <v>153</v>
      </c>
      <c r="J1962">
        <v>35</v>
      </c>
      <c r="K1962" s="51"/>
    </row>
    <row r="1963" spans="1:11" x14ac:dyDescent="0.45">
      <c r="A1963" s="2">
        <v>45440</v>
      </c>
      <c r="B1963" t="s">
        <v>60</v>
      </c>
      <c r="C1963" t="s">
        <v>24</v>
      </c>
      <c r="D1963">
        <v>10</v>
      </c>
      <c r="E1963" s="17">
        <f>VLOOKUP(C1963,'SKU Price List'!$H$2:$L$27,5,FALSE)</f>
        <v>632.40000000000009</v>
      </c>
      <c r="F1963" s="17">
        <f t="shared" si="100"/>
        <v>6324.0000000000009</v>
      </c>
      <c r="G1963">
        <f>VLOOKUP(C1963,'SKU Price List'!$H$2:$L$27,3,0)</f>
        <v>602.40000000000009</v>
      </c>
      <c r="H1963">
        <f t="shared" si="98"/>
        <v>6024.0000000000009</v>
      </c>
      <c r="I1963" s="17">
        <f t="shared" si="99"/>
        <v>300</v>
      </c>
      <c r="J1963">
        <v>35</v>
      </c>
      <c r="K1963" s="51"/>
    </row>
    <row r="1964" spans="1:11" x14ac:dyDescent="0.45">
      <c r="A1964" s="2">
        <v>45440</v>
      </c>
      <c r="B1964" t="s">
        <v>60</v>
      </c>
      <c r="C1964" t="s">
        <v>9</v>
      </c>
      <c r="D1964">
        <v>10</v>
      </c>
      <c r="E1964" s="17">
        <f>VLOOKUP(C1964,'SKU Price List'!$H$2:$L$27,5,FALSE)</f>
        <v>780</v>
      </c>
      <c r="F1964" s="17">
        <f t="shared" si="100"/>
        <v>7800</v>
      </c>
      <c r="G1964">
        <f>VLOOKUP(C1964,'SKU Price List'!$H$2:$L$27,3,0)</f>
        <v>741.59999999999991</v>
      </c>
      <c r="H1964">
        <f t="shared" si="98"/>
        <v>7415.9999999999991</v>
      </c>
      <c r="I1964" s="17">
        <f t="shared" si="99"/>
        <v>384.00000000000091</v>
      </c>
      <c r="J1964">
        <v>35</v>
      </c>
      <c r="K1964" s="51"/>
    </row>
    <row r="1965" spans="1:11" x14ac:dyDescent="0.45">
      <c r="A1965" s="2">
        <v>45440</v>
      </c>
      <c r="B1965" t="s">
        <v>60</v>
      </c>
      <c r="C1965" t="s">
        <v>8</v>
      </c>
      <c r="D1965">
        <v>10</v>
      </c>
      <c r="E1965" s="17">
        <f>VLOOKUP(C1965,'SKU Price List'!$H$2:$L$27,5,FALSE)</f>
        <v>585</v>
      </c>
      <c r="F1965" s="17">
        <f t="shared" si="100"/>
        <v>5850</v>
      </c>
      <c r="G1965">
        <f>VLOOKUP(C1965,'SKU Price List'!$H$2:$L$27,3,0)</f>
        <v>556.19999999999993</v>
      </c>
      <c r="H1965">
        <f t="shared" si="98"/>
        <v>5561.9999999999991</v>
      </c>
      <c r="I1965" s="17">
        <f t="shared" si="99"/>
        <v>288.00000000000091</v>
      </c>
      <c r="J1965">
        <v>35</v>
      </c>
      <c r="K1965" s="51"/>
    </row>
    <row r="1966" spans="1:11" x14ac:dyDescent="0.45">
      <c r="A1966" s="2">
        <v>45440</v>
      </c>
      <c r="B1966" t="s">
        <v>60</v>
      </c>
      <c r="C1966" t="s">
        <v>14</v>
      </c>
      <c r="D1966">
        <v>10</v>
      </c>
      <c r="E1966" s="17">
        <f>VLOOKUP(C1966,'SKU Price List'!$H$2:$L$27,5,FALSE)</f>
        <v>957.59999999999991</v>
      </c>
      <c r="F1966" s="17">
        <f t="shared" si="100"/>
        <v>9576</v>
      </c>
      <c r="G1966">
        <f>VLOOKUP(C1966,'SKU Price List'!$H$2:$L$27,3,0)</f>
        <v>912</v>
      </c>
      <c r="H1966">
        <f t="shared" si="98"/>
        <v>9120</v>
      </c>
      <c r="I1966" s="17">
        <f t="shared" si="99"/>
        <v>456</v>
      </c>
      <c r="J1966">
        <v>35</v>
      </c>
      <c r="K1966" s="51"/>
    </row>
    <row r="1967" spans="1:11" x14ac:dyDescent="0.45">
      <c r="A1967" s="2">
        <v>45440</v>
      </c>
      <c r="B1967" t="s">
        <v>60</v>
      </c>
      <c r="C1967" t="s">
        <v>13</v>
      </c>
      <c r="D1967">
        <v>9</v>
      </c>
      <c r="E1967" s="17">
        <f>VLOOKUP(C1967,'SKU Price List'!$H$2:$L$27,5,FALSE)</f>
        <v>718.19999999999993</v>
      </c>
      <c r="F1967" s="17">
        <f t="shared" si="100"/>
        <v>6463.7999999999993</v>
      </c>
      <c r="G1967">
        <f>VLOOKUP(C1967,'SKU Price List'!$H$2:$L$27,3,0)</f>
        <v>684</v>
      </c>
      <c r="H1967">
        <f t="shared" si="98"/>
        <v>6156</v>
      </c>
      <c r="I1967" s="17">
        <f t="shared" si="99"/>
        <v>307.79999999999927</v>
      </c>
      <c r="J1967">
        <v>35</v>
      </c>
      <c r="K1967" s="51"/>
    </row>
    <row r="1968" spans="1:11" x14ac:dyDescent="0.45">
      <c r="A1968" s="2">
        <v>45440</v>
      </c>
      <c r="B1968" t="s">
        <v>60</v>
      </c>
      <c r="C1968" t="s">
        <v>4</v>
      </c>
      <c r="D1968">
        <v>6</v>
      </c>
      <c r="E1968" s="17">
        <f>VLOOKUP(C1968,'SKU Price List'!$H$2:$L$27,5,FALSE)</f>
        <v>428.40000000000003</v>
      </c>
      <c r="F1968" s="17">
        <f t="shared" si="100"/>
        <v>2570.4</v>
      </c>
      <c r="G1968">
        <f>VLOOKUP(C1968,'SKU Price List'!$H$2:$L$27,3,0)</f>
        <v>408</v>
      </c>
      <c r="H1968">
        <f t="shared" si="98"/>
        <v>2448</v>
      </c>
      <c r="I1968" s="17">
        <f t="shared" si="99"/>
        <v>122.40000000000009</v>
      </c>
      <c r="J1968">
        <v>35</v>
      </c>
      <c r="K1968" s="51"/>
    </row>
    <row r="1969" spans="1:11" x14ac:dyDescent="0.45">
      <c r="A1969" s="2">
        <v>45440</v>
      </c>
      <c r="B1969" t="s">
        <v>60</v>
      </c>
      <c r="C1969" t="s">
        <v>7</v>
      </c>
      <c r="D1969">
        <v>10</v>
      </c>
      <c r="E1969" s="17">
        <f>VLOOKUP(C1969,'SKU Price List'!$H$2:$L$27,5,FALSE)</f>
        <v>571.20000000000005</v>
      </c>
      <c r="F1969" s="17">
        <f t="shared" si="100"/>
        <v>5712</v>
      </c>
      <c r="G1969">
        <f>VLOOKUP(C1969,'SKU Price List'!$H$2:$L$27,3,0)</f>
        <v>544</v>
      </c>
      <c r="H1969">
        <f t="shared" si="98"/>
        <v>5440</v>
      </c>
      <c r="I1969" s="17">
        <f t="shared" si="99"/>
        <v>272</v>
      </c>
      <c r="J1969">
        <v>35</v>
      </c>
      <c r="K1969" s="51"/>
    </row>
    <row r="1970" spans="1:11" x14ac:dyDescent="0.45">
      <c r="A1970" s="2">
        <v>45440</v>
      </c>
      <c r="B1970" t="s">
        <v>72</v>
      </c>
      <c r="C1970" t="s">
        <v>12</v>
      </c>
      <c r="D1970">
        <v>65</v>
      </c>
      <c r="E1970" s="17">
        <f>VLOOKUP(C1970,'SKU Price List'!$H$2:$L$27,5,FALSE)</f>
        <v>1040</v>
      </c>
      <c r="F1970" s="17">
        <f t="shared" si="100"/>
        <v>67600</v>
      </c>
      <c r="G1970">
        <f>VLOOKUP(C1970,'SKU Price List'!$H$2:$L$27,3,0)</f>
        <v>988.8</v>
      </c>
      <c r="H1970">
        <f t="shared" si="98"/>
        <v>64272</v>
      </c>
      <c r="I1970" s="17">
        <f t="shared" si="99"/>
        <v>3328</v>
      </c>
      <c r="J1970">
        <v>35</v>
      </c>
      <c r="K1970" s="51"/>
    </row>
    <row r="1971" spans="1:11" x14ac:dyDescent="0.45">
      <c r="A1971" s="2">
        <v>45441</v>
      </c>
      <c r="B1971" t="s">
        <v>56</v>
      </c>
      <c r="C1971" t="s">
        <v>27</v>
      </c>
      <c r="D1971">
        <v>13</v>
      </c>
      <c r="E1971" s="17">
        <f>VLOOKUP(C1971,'SKU Price List'!$H$2:$L$27,5,FALSE)</f>
        <v>843.2</v>
      </c>
      <c r="F1971" s="17">
        <f t="shared" si="100"/>
        <v>10961.6</v>
      </c>
      <c r="G1971">
        <f>VLOOKUP(C1971,'SKU Price List'!$H$2:$L$27,3,0)</f>
        <v>803.2</v>
      </c>
      <c r="H1971">
        <f t="shared" si="98"/>
        <v>10441.6</v>
      </c>
      <c r="I1971" s="17">
        <f t="shared" si="99"/>
        <v>520</v>
      </c>
      <c r="J1971">
        <v>35</v>
      </c>
      <c r="K1971" s="51"/>
    </row>
    <row r="1972" spans="1:11" x14ac:dyDescent="0.45">
      <c r="A1972" s="2">
        <v>45441</v>
      </c>
      <c r="B1972" t="s">
        <v>56</v>
      </c>
      <c r="C1972" t="s">
        <v>16</v>
      </c>
      <c r="D1972">
        <v>3</v>
      </c>
      <c r="E1972" s="17">
        <f>VLOOKUP(C1972,'SKU Price List'!$H$2:$L$27,5,FALSE)</f>
        <v>1117.2</v>
      </c>
      <c r="F1972" s="17">
        <f t="shared" si="100"/>
        <v>3351.6000000000004</v>
      </c>
      <c r="G1972">
        <f>VLOOKUP(C1972,'SKU Price List'!$H$2:$L$27,3,0)</f>
        <v>1064</v>
      </c>
      <c r="H1972">
        <f t="shared" si="98"/>
        <v>3192</v>
      </c>
      <c r="I1972" s="17">
        <f t="shared" si="99"/>
        <v>159.60000000000036</v>
      </c>
      <c r="J1972">
        <v>35</v>
      </c>
      <c r="K1972" s="51"/>
    </row>
    <row r="1973" spans="1:11" x14ac:dyDescent="0.45">
      <c r="A1973" s="2">
        <v>45441</v>
      </c>
      <c r="B1973" t="s">
        <v>56</v>
      </c>
      <c r="C1973" t="s">
        <v>9</v>
      </c>
      <c r="D1973">
        <v>2</v>
      </c>
      <c r="E1973" s="17">
        <f>VLOOKUP(C1973,'SKU Price List'!$H$2:$L$27,5,FALSE)</f>
        <v>780</v>
      </c>
      <c r="F1973" s="17">
        <f t="shared" si="100"/>
        <v>1560</v>
      </c>
      <c r="G1973">
        <f>VLOOKUP(C1973,'SKU Price List'!$H$2:$L$27,3,0)</f>
        <v>741.59999999999991</v>
      </c>
      <c r="H1973">
        <f t="shared" si="98"/>
        <v>1483.1999999999998</v>
      </c>
      <c r="I1973" s="17">
        <f t="shared" si="99"/>
        <v>76.800000000000182</v>
      </c>
      <c r="J1973">
        <v>35</v>
      </c>
      <c r="K1973" s="51"/>
    </row>
    <row r="1974" spans="1:11" x14ac:dyDescent="0.45">
      <c r="A1974" s="2">
        <v>45441</v>
      </c>
      <c r="B1974" t="s">
        <v>56</v>
      </c>
      <c r="C1974" t="s">
        <v>14</v>
      </c>
      <c r="D1974">
        <v>1</v>
      </c>
      <c r="E1974" s="17">
        <f>VLOOKUP(C1974,'SKU Price List'!$H$2:$L$27,5,FALSE)</f>
        <v>957.59999999999991</v>
      </c>
      <c r="F1974" s="17">
        <f t="shared" si="100"/>
        <v>957.59999999999991</v>
      </c>
      <c r="G1974">
        <f>VLOOKUP(C1974,'SKU Price List'!$H$2:$L$27,3,0)</f>
        <v>912</v>
      </c>
      <c r="H1974">
        <f t="shared" si="98"/>
        <v>912</v>
      </c>
      <c r="I1974" s="17">
        <f t="shared" si="99"/>
        <v>45.599999999999909</v>
      </c>
      <c r="J1974">
        <v>35</v>
      </c>
      <c r="K1974" s="51"/>
    </row>
    <row r="1975" spans="1:11" x14ac:dyDescent="0.45">
      <c r="A1975" s="2">
        <v>45441</v>
      </c>
      <c r="B1975" t="s">
        <v>44</v>
      </c>
      <c r="C1975" t="s">
        <v>26</v>
      </c>
      <c r="D1975">
        <v>15</v>
      </c>
      <c r="E1975" s="17">
        <f>VLOOKUP(C1975,'SKU Price List'!$H$2:$L$27,5,FALSE)</f>
        <v>737.80000000000007</v>
      </c>
      <c r="F1975" s="17">
        <f t="shared" si="100"/>
        <v>11067.000000000002</v>
      </c>
      <c r="G1975">
        <f>VLOOKUP(C1975,'SKU Price List'!$H$2:$L$27,3,0)</f>
        <v>702.80000000000007</v>
      </c>
      <c r="H1975">
        <f t="shared" si="98"/>
        <v>10542.000000000002</v>
      </c>
      <c r="I1975" s="17">
        <f t="shared" si="99"/>
        <v>525</v>
      </c>
      <c r="J1975">
        <v>35</v>
      </c>
      <c r="K1975" s="51"/>
    </row>
    <row r="1976" spans="1:11" x14ac:dyDescent="0.45">
      <c r="A1976" s="2">
        <v>45441</v>
      </c>
      <c r="B1976" t="s">
        <v>44</v>
      </c>
      <c r="C1976" t="s">
        <v>23</v>
      </c>
      <c r="D1976">
        <v>1</v>
      </c>
      <c r="E1976" s="17">
        <f>VLOOKUP(C1976,'SKU Price List'!$H$2:$L$27,5,FALSE)</f>
        <v>474.3</v>
      </c>
      <c r="F1976" s="17">
        <f t="shared" si="100"/>
        <v>474.3</v>
      </c>
      <c r="G1976">
        <f>VLOOKUP(C1976,'SKU Price List'!$H$2:$L$27,3,0)</f>
        <v>451.8</v>
      </c>
      <c r="H1976">
        <f t="shared" si="98"/>
        <v>451.8</v>
      </c>
      <c r="I1976" s="17">
        <f t="shared" si="99"/>
        <v>22.5</v>
      </c>
      <c r="J1976">
        <v>35</v>
      </c>
      <c r="K1976" s="51"/>
    </row>
    <row r="1977" spans="1:11" x14ac:dyDescent="0.45">
      <c r="A1977" s="2">
        <v>45441</v>
      </c>
      <c r="B1977" t="s">
        <v>44</v>
      </c>
      <c r="C1977" t="s">
        <v>13</v>
      </c>
      <c r="D1977">
        <v>5</v>
      </c>
      <c r="E1977" s="17">
        <f>VLOOKUP(C1977,'SKU Price List'!$H$2:$L$27,5,FALSE)</f>
        <v>718.19999999999993</v>
      </c>
      <c r="F1977" s="17">
        <f t="shared" si="100"/>
        <v>3590.9999999999995</v>
      </c>
      <c r="G1977">
        <f>VLOOKUP(C1977,'SKU Price List'!$H$2:$L$27,3,0)</f>
        <v>684</v>
      </c>
      <c r="H1977">
        <f t="shared" si="98"/>
        <v>3420</v>
      </c>
      <c r="I1977" s="17">
        <f t="shared" si="99"/>
        <v>170.99999999999955</v>
      </c>
      <c r="J1977">
        <v>35</v>
      </c>
      <c r="K1977" s="51"/>
    </row>
    <row r="1978" spans="1:11" x14ac:dyDescent="0.45">
      <c r="A1978" s="2">
        <v>45441</v>
      </c>
      <c r="B1978" t="s">
        <v>44</v>
      </c>
      <c r="C1978" t="s">
        <v>9</v>
      </c>
      <c r="D1978">
        <v>15</v>
      </c>
      <c r="E1978" s="17">
        <f>VLOOKUP(C1978,'SKU Price List'!$H$2:$L$27,5,FALSE)</f>
        <v>780</v>
      </c>
      <c r="F1978" s="17">
        <f t="shared" si="100"/>
        <v>11700</v>
      </c>
      <c r="G1978">
        <f>VLOOKUP(C1978,'SKU Price List'!$H$2:$L$27,3,0)</f>
        <v>741.59999999999991</v>
      </c>
      <c r="H1978">
        <f t="shared" si="98"/>
        <v>11123.999999999998</v>
      </c>
      <c r="I1978" s="17">
        <f t="shared" si="99"/>
        <v>576.00000000000182</v>
      </c>
      <c r="J1978">
        <v>35</v>
      </c>
      <c r="K1978" s="51"/>
    </row>
    <row r="1979" spans="1:11" x14ac:dyDescent="0.45">
      <c r="A1979" s="2">
        <v>45442</v>
      </c>
      <c r="B1979" t="s">
        <v>37</v>
      </c>
      <c r="C1979" t="s">
        <v>9</v>
      </c>
      <c r="D1979">
        <v>20</v>
      </c>
      <c r="E1979" s="17">
        <f>VLOOKUP(C1979,'SKU Price List'!$H$2:$L$27,5,FALSE)</f>
        <v>780</v>
      </c>
      <c r="F1979" s="17">
        <f t="shared" si="100"/>
        <v>15600</v>
      </c>
      <c r="G1979">
        <f>VLOOKUP(C1979,'SKU Price List'!$H$2:$L$27,3,0)</f>
        <v>741.59999999999991</v>
      </c>
      <c r="H1979">
        <f t="shared" si="98"/>
        <v>14831.999999999998</v>
      </c>
      <c r="I1979" s="17">
        <f t="shared" si="99"/>
        <v>768.00000000000182</v>
      </c>
      <c r="J1979">
        <v>35</v>
      </c>
      <c r="K1979" s="51"/>
    </row>
    <row r="1980" spans="1:11" x14ac:dyDescent="0.45">
      <c r="A1980" s="2">
        <v>45442</v>
      </c>
      <c r="B1980" t="s">
        <v>37</v>
      </c>
      <c r="C1980" t="s">
        <v>24</v>
      </c>
      <c r="D1980">
        <v>20</v>
      </c>
      <c r="E1980" s="17">
        <f>VLOOKUP(C1980,'SKU Price List'!$H$2:$L$27,5,FALSE)</f>
        <v>632.40000000000009</v>
      </c>
      <c r="F1980" s="17">
        <f t="shared" si="100"/>
        <v>12648.000000000002</v>
      </c>
      <c r="G1980">
        <f>VLOOKUP(C1980,'SKU Price List'!$H$2:$L$27,3,0)</f>
        <v>602.40000000000009</v>
      </c>
      <c r="H1980">
        <f t="shared" si="98"/>
        <v>12048.000000000002</v>
      </c>
      <c r="I1980" s="17">
        <f t="shared" si="99"/>
        <v>600</v>
      </c>
      <c r="J1980">
        <v>35</v>
      </c>
      <c r="K1980" s="51"/>
    </row>
    <row r="1981" spans="1:11" x14ac:dyDescent="0.45">
      <c r="A1981" s="2">
        <v>45442</v>
      </c>
      <c r="B1981" t="s">
        <v>32</v>
      </c>
      <c r="C1981" t="s">
        <v>18</v>
      </c>
      <c r="D1981">
        <v>10</v>
      </c>
      <c r="E1981" s="17">
        <f>VLOOKUP(C1981,'SKU Price List'!$H$2:$L$27,5,FALSE)</f>
        <v>1523.2</v>
      </c>
      <c r="F1981" s="17">
        <f t="shared" si="100"/>
        <v>15232</v>
      </c>
      <c r="G1981">
        <f>VLOOKUP(C1981,'SKU Price List'!$H$2:$L$27,3,0)</f>
        <v>1449.6</v>
      </c>
      <c r="H1981">
        <f t="shared" si="98"/>
        <v>14496</v>
      </c>
      <c r="I1981" s="17">
        <f t="shared" si="99"/>
        <v>736</v>
      </c>
      <c r="J1981">
        <v>35</v>
      </c>
      <c r="K1981" s="51"/>
    </row>
    <row r="1982" spans="1:11" x14ac:dyDescent="0.45">
      <c r="A1982" s="2">
        <v>45442</v>
      </c>
      <c r="B1982" t="s">
        <v>32</v>
      </c>
      <c r="C1982" t="s">
        <v>12</v>
      </c>
      <c r="D1982">
        <v>3</v>
      </c>
      <c r="E1982" s="17">
        <f>VLOOKUP(C1982,'SKU Price List'!$H$2:$L$27,5,FALSE)</f>
        <v>1040</v>
      </c>
      <c r="F1982" s="17">
        <f t="shared" si="100"/>
        <v>3120</v>
      </c>
      <c r="G1982">
        <f>VLOOKUP(C1982,'SKU Price List'!$H$2:$L$27,3,0)</f>
        <v>988.8</v>
      </c>
      <c r="H1982">
        <f t="shared" si="98"/>
        <v>2966.3999999999996</v>
      </c>
      <c r="I1982" s="17">
        <f t="shared" si="99"/>
        <v>153.60000000000036</v>
      </c>
      <c r="J1982">
        <v>35</v>
      </c>
      <c r="K1982" s="51"/>
    </row>
    <row r="1983" spans="1:11" x14ac:dyDescent="0.45">
      <c r="A1983" s="2">
        <v>45442</v>
      </c>
      <c r="B1983" t="s">
        <v>32</v>
      </c>
      <c r="C1983" t="s">
        <v>10</v>
      </c>
      <c r="D1983">
        <v>1</v>
      </c>
      <c r="E1983" s="17">
        <f>VLOOKUP(C1983,'SKU Price List'!$H$2:$L$27,5,FALSE)</f>
        <v>682.5</v>
      </c>
      <c r="F1983" s="17">
        <f t="shared" si="100"/>
        <v>682.5</v>
      </c>
      <c r="G1983">
        <f>VLOOKUP(C1983,'SKU Price List'!$H$2:$L$27,3,0)</f>
        <v>648.9</v>
      </c>
      <c r="H1983">
        <f t="shared" si="98"/>
        <v>648.9</v>
      </c>
      <c r="I1983" s="17">
        <f t="shared" si="99"/>
        <v>33.600000000000023</v>
      </c>
      <c r="J1983">
        <v>35</v>
      </c>
      <c r="K1983" s="51"/>
    </row>
    <row r="1984" spans="1:11" x14ac:dyDescent="0.45">
      <c r="A1984" s="2">
        <v>45442</v>
      </c>
      <c r="B1984" t="s">
        <v>32</v>
      </c>
      <c r="C1984" t="s">
        <v>9</v>
      </c>
      <c r="D1984">
        <v>2</v>
      </c>
      <c r="E1984" s="17">
        <f>VLOOKUP(C1984,'SKU Price List'!$H$2:$L$27,5,FALSE)</f>
        <v>780</v>
      </c>
      <c r="F1984" s="17">
        <f t="shared" si="100"/>
        <v>1560</v>
      </c>
      <c r="G1984">
        <f>VLOOKUP(C1984,'SKU Price List'!$H$2:$L$27,3,0)</f>
        <v>741.59999999999991</v>
      </c>
      <c r="H1984">
        <f t="shared" si="98"/>
        <v>1483.1999999999998</v>
      </c>
      <c r="I1984" s="17">
        <f t="shared" si="99"/>
        <v>76.800000000000182</v>
      </c>
      <c r="J1984">
        <v>35</v>
      </c>
      <c r="K1984" s="51"/>
    </row>
    <row r="1985" spans="1:11" x14ac:dyDescent="0.45">
      <c r="A1985" s="2">
        <v>45443</v>
      </c>
      <c r="B1985" t="s">
        <v>33</v>
      </c>
      <c r="C1985" t="s">
        <v>12</v>
      </c>
      <c r="D1985">
        <v>4</v>
      </c>
      <c r="E1985" s="17">
        <f>VLOOKUP(C1985,'SKU Price List'!$H$2:$L$27,5,FALSE)</f>
        <v>1040</v>
      </c>
      <c r="F1985" s="17">
        <f t="shared" si="100"/>
        <v>4160</v>
      </c>
      <c r="G1985">
        <f>VLOOKUP(C1985,'SKU Price List'!$H$2:$L$27,3,0)</f>
        <v>988.8</v>
      </c>
      <c r="H1985">
        <f t="shared" si="98"/>
        <v>3955.2</v>
      </c>
      <c r="I1985" s="17">
        <f t="shared" si="99"/>
        <v>204.80000000000018</v>
      </c>
      <c r="J1985">
        <v>35</v>
      </c>
      <c r="K1985" s="51"/>
    </row>
    <row r="1986" spans="1:11" x14ac:dyDescent="0.45">
      <c r="A1986" s="2">
        <v>45443</v>
      </c>
      <c r="B1986" t="s">
        <v>33</v>
      </c>
      <c r="C1986" t="s">
        <v>27</v>
      </c>
      <c r="D1986">
        <v>5</v>
      </c>
      <c r="E1986" s="17">
        <f>VLOOKUP(C1986,'SKU Price List'!$H$2:$L$27,5,FALSE)</f>
        <v>843.2</v>
      </c>
      <c r="F1986" s="17">
        <f t="shared" si="100"/>
        <v>4216</v>
      </c>
      <c r="G1986">
        <f>VLOOKUP(C1986,'SKU Price List'!$H$2:$L$27,3,0)</f>
        <v>803.2</v>
      </c>
      <c r="H1986">
        <f t="shared" ref="H1986:H2049" si="101">G1986*D1986</f>
        <v>4016</v>
      </c>
      <c r="I1986" s="17">
        <f t="shared" ref="I1986:I2049" si="102">F1986-H1986</f>
        <v>200</v>
      </c>
      <c r="J1986">
        <v>35</v>
      </c>
      <c r="K1986" s="51"/>
    </row>
    <row r="1987" spans="1:11" x14ac:dyDescent="0.45">
      <c r="A1987" s="2">
        <v>45443</v>
      </c>
      <c r="B1987" t="s">
        <v>33</v>
      </c>
      <c r="C1987" t="s">
        <v>3</v>
      </c>
      <c r="D1987">
        <v>5</v>
      </c>
      <c r="E1987" s="17">
        <f>VLOOKUP(C1987,'SKU Price List'!$H$2:$L$27,5,FALSE)</f>
        <v>321.3</v>
      </c>
      <c r="F1987" s="17">
        <f t="shared" si="100"/>
        <v>1606.5</v>
      </c>
      <c r="G1987">
        <f>VLOOKUP(C1987,'SKU Price List'!$H$2:$L$27,3,0)</f>
        <v>306</v>
      </c>
      <c r="H1987">
        <f t="shared" si="101"/>
        <v>1530</v>
      </c>
      <c r="I1987" s="17">
        <f t="shared" si="102"/>
        <v>76.5</v>
      </c>
      <c r="J1987">
        <v>35</v>
      </c>
      <c r="K1987" s="51"/>
    </row>
    <row r="1988" spans="1:11" x14ac:dyDescent="0.45">
      <c r="A1988" s="2">
        <v>45443</v>
      </c>
      <c r="B1988" t="s">
        <v>33</v>
      </c>
      <c r="C1988" t="s">
        <v>19</v>
      </c>
      <c r="D1988">
        <v>2</v>
      </c>
      <c r="E1988" s="17">
        <f>VLOOKUP(C1988,'SKU Price List'!$H$2:$L$27,5,FALSE)</f>
        <v>856.80000000000007</v>
      </c>
      <c r="F1988" s="17">
        <f t="shared" si="100"/>
        <v>1713.6000000000001</v>
      </c>
      <c r="G1988">
        <f>VLOOKUP(C1988,'SKU Price List'!$H$2:$L$27,3,0)</f>
        <v>815.4</v>
      </c>
      <c r="H1988">
        <f t="shared" si="101"/>
        <v>1630.8</v>
      </c>
      <c r="I1988" s="17">
        <f t="shared" si="102"/>
        <v>82.800000000000182</v>
      </c>
      <c r="J1988">
        <v>35</v>
      </c>
      <c r="K1988" s="51"/>
    </row>
    <row r="1989" spans="1:11" x14ac:dyDescent="0.45">
      <c r="A1989" s="2">
        <v>45443</v>
      </c>
      <c r="B1989" t="s">
        <v>33</v>
      </c>
      <c r="C1989" t="s">
        <v>13</v>
      </c>
      <c r="D1989">
        <v>2</v>
      </c>
      <c r="E1989" s="17">
        <f>VLOOKUP(C1989,'SKU Price List'!$H$2:$L$27,5,FALSE)</f>
        <v>718.19999999999993</v>
      </c>
      <c r="F1989" s="17">
        <f t="shared" si="100"/>
        <v>1436.3999999999999</v>
      </c>
      <c r="G1989">
        <f>VLOOKUP(C1989,'SKU Price List'!$H$2:$L$27,3,0)</f>
        <v>684</v>
      </c>
      <c r="H1989">
        <f t="shared" si="101"/>
        <v>1368</v>
      </c>
      <c r="I1989" s="17">
        <f t="shared" si="102"/>
        <v>68.399999999999864</v>
      </c>
      <c r="J1989">
        <v>35</v>
      </c>
      <c r="K1989" s="51"/>
    </row>
    <row r="1990" spans="1:11" x14ac:dyDescent="0.45">
      <c r="A1990" s="2">
        <v>45443</v>
      </c>
      <c r="B1990" t="s">
        <v>33</v>
      </c>
      <c r="C1990" t="s">
        <v>9</v>
      </c>
      <c r="D1990">
        <v>1</v>
      </c>
      <c r="E1990" s="17">
        <f>VLOOKUP(C1990,'SKU Price List'!$H$2:$L$27,5,FALSE)</f>
        <v>780</v>
      </c>
      <c r="F1990" s="17">
        <f t="shared" si="100"/>
        <v>780</v>
      </c>
      <c r="G1990">
        <f>VLOOKUP(C1990,'SKU Price List'!$H$2:$L$27,3,0)</f>
        <v>741.59999999999991</v>
      </c>
      <c r="H1990">
        <f t="shared" si="101"/>
        <v>741.59999999999991</v>
      </c>
      <c r="I1990" s="17">
        <f t="shared" si="102"/>
        <v>38.400000000000091</v>
      </c>
      <c r="J1990">
        <v>35</v>
      </c>
      <c r="K1990" s="51"/>
    </row>
    <row r="1991" spans="1:11" x14ac:dyDescent="0.45">
      <c r="A1991" s="2">
        <v>45443</v>
      </c>
      <c r="B1991" t="s">
        <v>87</v>
      </c>
      <c r="C1991" t="s">
        <v>9</v>
      </c>
      <c r="D1991">
        <v>5</v>
      </c>
      <c r="E1991" s="17">
        <f>VLOOKUP(C1991,'SKU Price List'!$H$2:$L$27,5,FALSE)</f>
        <v>780</v>
      </c>
      <c r="F1991" s="17">
        <f t="shared" ref="F1991:F2000" si="103">E1991*D1991</f>
        <v>3900</v>
      </c>
      <c r="G1991">
        <f>VLOOKUP(C1991,'SKU Price List'!$H$2:$L$27,3,0)</f>
        <v>741.59999999999991</v>
      </c>
      <c r="H1991">
        <f t="shared" si="101"/>
        <v>3707.9999999999995</v>
      </c>
      <c r="I1991" s="17">
        <f t="shared" si="102"/>
        <v>192.00000000000045</v>
      </c>
      <c r="J1991">
        <v>35</v>
      </c>
      <c r="K1991" s="51"/>
    </row>
    <row r="1992" spans="1:11" x14ac:dyDescent="0.45">
      <c r="A1992" s="2">
        <v>45443</v>
      </c>
      <c r="B1992" t="s">
        <v>87</v>
      </c>
      <c r="C1992" t="s">
        <v>18</v>
      </c>
      <c r="D1992">
        <v>2</v>
      </c>
      <c r="E1992" s="17">
        <f>VLOOKUP(C1992,'SKU Price List'!$H$2:$L$27,5,FALSE)</f>
        <v>1523.2</v>
      </c>
      <c r="F1992" s="17">
        <f t="shared" si="103"/>
        <v>3046.4</v>
      </c>
      <c r="G1992">
        <f>VLOOKUP(C1992,'SKU Price List'!$H$2:$L$27,3,0)</f>
        <v>1449.6</v>
      </c>
      <c r="H1992">
        <f t="shared" si="101"/>
        <v>2899.2</v>
      </c>
      <c r="I1992" s="17">
        <f t="shared" si="102"/>
        <v>147.20000000000027</v>
      </c>
      <c r="J1992">
        <v>35</v>
      </c>
      <c r="K1992" s="51"/>
    </row>
    <row r="1993" spans="1:11" x14ac:dyDescent="0.45">
      <c r="A1993" s="2">
        <v>45443</v>
      </c>
      <c r="B1993" t="s">
        <v>87</v>
      </c>
      <c r="C1993" t="s">
        <v>27</v>
      </c>
      <c r="D1993">
        <v>2</v>
      </c>
      <c r="E1993" s="17">
        <f>VLOOKUP(C1993,'SKU Price List'!$H$2:$L$27,5,FALSE)</f>
        <v>843.2</v>
      </c>
      <c r="F1993" s="17">
        <f t="shared" si="103"/>
        <v>1686.4</v>
      </c>
      <c r="G1993">
        <f>VLOOKUP(C1993,'SKU Price List'!$H$2:$L$27,3,0)</f>
        <v>803.2</v>
      </c>
      <c r="H1993">
        <f t="shared" si="101"/>
        <v>1606.4</v>
      </c>
      <c r="I1993" s="17">
        <f t="shared" si="102"/>
        <v>80</v>
      </c>
      <c r="J1993">
        <v>35</v>
      </c>
      <c r="K1993" s="51"/>
    </row>
    <row r="1994" spans="1:11" x14ac:dyDescent="0.45">
      <c r="A1994" s="2">
        <v>45444</v>
      </c>
      <c r="B1994" t="s">
        <v>46</v>
      </c>
      <c r="C1994" t="s">
        <v>14</v>
      </c>
      <c r="D1994">
        <v>6</v>
      </c>
      <c r="E1994" s="17">
        <f>VLOOKUP(C1994,'SKU Price List'!$H$2:$L$27,5,FALSE)</f>
        <v>957.59999999999991</v>
      </c>
      <c r="F1994" s="17">
        <f t="shared" si="103"/>
        <v>5745.5999999999995</v>
      </c>
      <c r="G1994">
        <f>VLOOKUP(C1994,'SKU Price List'!$H$2:$L$27,3,0)</f>
        <v>912</v>
      </c>
      <c r="H1994">
        <f t="shared" si="101"/>
        <v>5472</v>
      </c>
      <c r="I1994" s="17">
        <f t="shared" si="102"/>
        <v>273.59999999999945</v>
      </c>
      <c r="J1994">
        <v>35</v>
      </c>
      <c r="K1994" s="51"/>
    </row>
    <row r="1995" spans="1:11" x14ac:dyDescent="0.45">
      <c r="A1995" s="2">
        <v>45444</v>
      </c>
      <c r="B1995" t="s">
        <v>46</v>
      </c>
      <c r="C1995" t="s">
        <v>8</v>
      </c>
      <c r="D1995">
        <v>10</v>
      </c>
      <c r="E1995" s="17">
        <f>VLOOKUP(C1995,'SKU Price List'!$H$2:$L$27,5,FALSE)</f>
        <v>585</v>
      </c>
      <c r="F1995" s="17">
        <f t="shared" si="103"/>
        <v>5850</v>
      </c>
      <c r="G1995">
        <f>VLOOKUP(C1995,'SKU Price List'!$H$2:$L$27,3,0)</f>
        <v>556.19999999999993</v>
      </c>
      <c r="H1995">
        <f t="shared" si="101"/>
        <v>5561.9999999999991</v>
      </c>
      <c r="I1995" s="17">
        <f t="shared" si="102"/>
        <v>288.00000000000091</v>
      </c>
      <c r="J1995">
        <v>35</v>
      </c>
      <c r="K1995" s="51"/>
    </row>
    <row r="1996" spans="1:11" x14ac:dyDescent="0.45">
      <c r="A1996" s="2">
        <v>45444</v>
      </c>
      <c r="B1996" t="s">
        <v>46</v>
      </c>
      <c r="C1996" t="s">
        <v>23</v>
      </c>
      <c r="D1996">
        <v>12</v>
      </c>
      <c r="E1996" s="17">
        <f>VLOOKUP(C1996,'SKU Price List'!$H$2:$L$27,5,FALSE)</f>
        <v>474.3</v>
      </c>
      <c r="F1996" s="17">
        <f t="shared" si="103"/>
        <v>5691.6</v>
      </c>
      <c r="G1996">
        <f>VLOOKUP(C1996,'SKU Price List'!$H$2:$L$27,3,0)</f>
        <v>451.8</v>
      </c>
      <c r="H1996">
        <f t="shared" si="101"/>
        <v>5421.6</v>
      </c>
      <c r="I1996" s="17">
        <f t="shared" si="102"/>
        <v>270</v>
      </c>
      <c r="J1996">
        <v>35</v>
      </c>
      <c r="K1996" s="51"/>
    </row>
    <row r="1997" spans="1:11" x14ac:dyDescent="0.45">
      <c r="A1997" s="2">
        <v>45444</v>
      </c>
      <c r="B1997" t="s">
        <v>46</v>
      </c>
      <c r="C1997" t="s">
        <v>26</v>
      </c>
      <c r="D1997">
        <v>10</v>
      </c>
      <c r="E1997" s="17">
        <f>VLOOKUP(C1997,'SKU Price List'!$H$2:$L$27,5,FALSE)</f>
        <v>737.80000000000007</v>
      </c>
      <c r="F1997" s="17">
        <f t="shared" si="103"/>
        <v>7378.0000000000009</v>
      </c>
      <c r="G1997">
        <f>VLOOKUP(C1997,'SKU Price List'!$H$2:$L$27,3,0)</f>
        <v>702.80000000000007</v>
      </c>
      <c r="H1997">
        <f t="shared" si="101"/>
        <v>7028.0000000000009</v>
      </c>
      <c r="I1997" s="17">
        <f t="shared" si="102"/>
        <v>350</v>
      </c>
      <c r="J1997">
        <v>35</v>
      </c>
      <c r="K1997" s="51"/>
    </row>
    <row r="1998" spans="1:11" x14ac:dyDescent="0.45">
      <c r="A1998" s="2">
        <v>45444</v>
      </c>
      <c r="B1998" t="s">
        <v>46</v>
      </c>
      <c r="C1998" t="s">
        <v>27</v>
      </c>
      <c r="D1998">
        <v>2</v>
      </c>
      <c r="E1998" s="17">
        <f>VLOOKUP(C1998,'SKU Price List'!$H$2:$L$27,5,FALSE)</f>
        <v>843.2</v>
      </c>
      <c r="F1998" s="17">
        <f t="shared" si="103"/>
        <v>1686.4</v>
      </c>
      <c r="G1998">
        <f>VLOOKUP(C1998,'SKU Price List'!$H$2:$L$27,3,0)</f>
        <v>803.2</v>
      </c>
      <c r="H1998">
        <f t="shared" si="101"/>
        <v>1606.4</v>
      </c>
      <c r="I1998" s="17">
        <f t="shared" si="102"/>
        <v>80</v>
      </c>
      <c r="J1998">
        <v>35</v>
      </c>
      <c r="K1998" s="51"/>
    </row>
    <row r="1999" spans="1:11" x14ac:dyDescent="0.45">
      <c r="A1999" s="2">
        <v>45444</v>
      </c>
      <c r="B1999" t="s">
        <v>46</v>
      </c>
      <c r="C1999" t="s">
        <v>3</v>
      </c>
      <c r="D1999">
        <v>4</v>
      </c>
      <c r="E1999" s="17">
        <f>VLOOKUP(C1999,'SKU Price List'!$H$2:$L$27,5,FALSE)</f>
        <v>321.3</v>
      </c>
      <c r="F1999" s="17">
        <f t="shared" si="103"/>
        <v>1285.2</v>
      </c>
      <c r="G1999">
        <f>VLOOKUP(C1999,'SKU Price List'!$H$2:$L$27,3,0)</f>
        <v>306</v>
      </c>
      <c r="H1999">
        <f t="shared" si="101"/>
        <v>1224</v>
      </c>
      <c r="I1999" s="17">
        <f t="shared" si="102"/>
        <v>61.200000000000045</v>
      </c>
      <c r="J1999">
        <v>35</v>
      </c>
      <c r="K1999" s="51"/>
    </row>
    <row r="2000" spans="1:11" x14ac:dyDescent="0.45">
      <c r="A2000" s="2">
        <v>45444</v>
      </c>
      <c r="B2000" t="s">
        <v>55</v>
      </c>
      <c r="C2000" t="s">
        <v>18</v>
      </c>
      <c r="D2000">
        <v>20</v>
      </c>
      <c r="E2000" s="17">
        <f>VLOOKUP(C2000,'SKU Price List'!$H$2:$L$27,5,FALSE)</f>
        <v>1523.2</v>
      </c>
      <c r="F2000" s="17">
        <f t="shared" si="103"/>
        <v>30464</v>
      </c>
      <c r="G2000">
        <f>VLOOKUP(C2000,'SKU Price List'!$H$2:$L$27,3,0)</f>
        <v>1449.6</v>
      </c>
      <c r="H2000">
        <f t="shared" si="101"/>
        <v>28992</v>
      </c>
      <c r="I2000" s="17">
        <f t="shared" si="102"/>
        <v>1472</v>
      </c>
      <c r="J2000">
        <v>35</v>
      </c>
      <c r="K2000" s="51"/>
    </row>
    <row r="2001" spans="1:11" x14ac:dyDescent="0.45">
      <c r="A2001" s="2">
        <v>45444</v>
      </c>
      <c r="B2001" t="s">
        <v>55</v>
      </c>
      <c r="C2001" t="s">
        <v>20</v>
      </c>
      <c r="D2001">
        <v>46</v>
      </c>
      <c r="E2001" s="17">
        <f>VLOOKUP(C2001,'SKU Price List'!$H$2:$L$27,5,FALSE)</f>
        <v>1142.4000000000001</v>
      </c>
      <c r="F2001" s="17">
        <f t="shared" ref="F2001:F2064" si="104">E2001*D2001</f>
        <v>52550.400000000001</v>
      </c>
      <c r="G2001">
        <f>VLOOKUP(C2001,'SKU Price List'!$H$2:$L$27,3,0)</f>
        <v>1087.1999999999998</v>
      </c>
      <c r="H2001">
        <f t="shared" si="101"/>
        <v>50011.19999999999</v>
      </c>
      <c r="I2001" s="17">
        <f t="shared" si="102"/>
        <v>2539.2000000000116</v>
      </c>
      <c r="J2001">
        <v>35</v>
      </c>
      <c r="K2001" s="51"/>
    </row>
    <row r="2002" spans="1:11" x14ac:dyDescent="0.45">
      <c r="A2002" s="2">
        <v>45444</v>
      </c>
      <c r="B2002" t="s">
        <v>55</v>
      </c>
      <c r="C2002" t="s">
        <v>8</v>
      </c>
      <c r="D2002">
        <v>40</v>
      </c>
      <c r="E2002" s="17">
        <f>VLOOKUP(C2002,'SKU Price List'!$H$2:$L$27,5,FALSE)</f>
        <v>585</v>
      </c>
      <c r="F2002" s="17">
        <f t="shared" si="104"/>
        <v>23400</v>
      </c>
      <c r="G2002">
        <f>VLOOKUP(C2002,'SKU Price List'!$H$2:$L$27,3,0)</f>
        <v>556.19999999999993</v>
      </c>
      <c r="H2002">
        <f t="shared" si="101"/>
        <v>22247.999999999996</v>
      </c>
      <c r="I2002" s="17">
        <f t="shared" si="102"/>
        <v>1152.0000000000036</v>
      </c>
      <c r="J2002">
        <v>35</v>
      </c>
      <c r="K2002" s="51"/>
    </row>
    <row r="2003" spans="1:11" x14ac:dyDescent="0.45">
      <c r="A2003" s="2">
        <v>45444</v>
      </c>
      <c r="B2003" t="s">
        <v>55</v>
      </c>
      <c r="C2003" t="s">
        <v>23</v>
      </c>
      <c r="D2003">
        <v>40</v>
      </c>
      <c r="E2003" s="17">
        <f>VLOOKUP(C2003,'SKU Price List'!$H$2:$L$27,5,FALSE)</f>
        <v>474.3</v>
      </c>
      <c r="F2003" s="17">
        <f t="shared" si="104"/>
        <v>18972</v>
      </c>
      <c r="G2003">
        <f>VLOOKUP(C2003,'SKU Price List'!$H$2:$L$27,3,0)</f>
        <v>451.8</v>
      </c>
      <c r="H2003">
        <f t="shared" si="101"/>
        <v>18072</v>
      </c>
      <c r="I2003" s="17">
        <f t="shared" si="102"/>
        <v>900</v>
      </c>
      <c r="J2003">
        <v>35</v>
      </c>
      <c r="K2003" s="51"/>
    </row>
    <row r="2004" spans="1:11" x14ac:dyDescent="0.45">
      <c r="A2004" s="2">
        <v>45445</v>
      </c>
      <c r="B2004" t="s">
        <v>81</v>
      </c>
      <c r="C2004" t="s">
        <v>11</v>
      </c>
      <c r="D2004">
        <v>4</v>
      </c>
      <c r="E2004" s="17">
        <f>VLOOKUP(C2004,'SKU Price List'!$H$2:$L$27,5,FALSE)</f>
        <v>910</v>
      </c>
      <c r="F2004" s="17">
        <f t="shared" si="104"/>
        <v>3640</v>
      </c>
      <c r="G2004">
        <f>VLOOKUP(C2004,'SKU Price List'!$H$2:$L$27,3,0)</f>
        <v>865.19999999999993</v>
      </c>
      <c r="H2004">
        <f t="shared" si="101"/>
        <v>3460.7999999999997</v>
      </c>
      <c r="I2004" s="17">
        <f t="shared" si="102"/>
        <v>179.20000000000027</v>
      </c>
      <c r="J2004">
        <v>35</v>
      </c>
      <c r="K2004" s="51"/>
    </row>
    <row r="2005" spans="1:11" x14ac:dyDescent="0.45">
      <c r="A2005" s="2">
        <v>45445</v>
      </c>
      <c r="B2005" t="s">
        <v>81</v>
      </c>
      <c r="C2005" t="s">
        <v>8</v>
      </c>
      <c r="D2005">
        <v>5</v>
      </c>
      <c r="E2005" s="17">
        <f>VLOOKUP(C2005,'SKU Price List'!$H$2:$L$27,5,FALSE)</f>
        <v>585</v>
      </c>
      <c r="F2005" s="17">
        <f t="shared" si="104"/>
        <v>2925</v>
      </c>
      <c r="G2005">
        <f>VLOOKUP(C2005,'SKU Price List'!$H$2:$L$27,3,0)</f>
        <v>556.19999999999993</v>
      </c>
      <c r="H2005">
        <f t="shared" si="101"/>
        <v>2780.9999999999995</v>
      </c>
      <c r="I2005" s="17">
        <f t="shared" si="102"/>
        <v>144.00000000000045</v>
      </c>
      <c r="J2005">
        <v>35</v>
      </c>
      <c r="K2005" s="51"/>
    </row>
    <row r="2006" spans="1:11" x14ac:dyDescent="0.45">
      <c r="A2006" s="2">
        <v>45445</v>
      </c>
      <c r="B2006" t="s">
        <v>81</v>
      </c>
      <c r="C2006" t="s">
        <v>26</v>
      </c>
      <c r="D2006">
        <v>8</v>
      </c>
      <c r="E2006" s="17">
        <f>VLOOKUP(C2006,'SKU Price List'!$H$2:$L$27,5,FALSE)</f>
        <v>737.80000000000007</v>
      </c>
      <c r="F2006" s="17">
        <f t="shared" si="104"/>
        <v>5902.4000000000005</v>
      </c>
      <c r="G2006">
        <f>VLOOKUP(C2006,'SKU Price List'!$H$2:$L$27,3,0)</f>
        <v>702.80000000000007</v>
      </c>
      <c r="H2006">
        <f t="shared" si="101"/>
        <v>5622.4000000000005</v>
      </c>
      <c r="I2006" s="17">
        <f t="shared" si="102"/>
        <v>280</v>
      </c>
      <c r="J2006">
        <v>35</v>
      </c>
      <c r="K2006" s="51"/>
    </row>
    <row r="2007" spans="1:11" x14ac:dyDescent="0.45">
      <c r="A2007" s="2">
        <v>45445</v>
      </c>
      <c r="B2007" t="s">
        <v>81</v>
      </c>
      <c r="C2007" t="s">
        <v>23</v>
      </c>
      <c r="D2007">
        <v>6</v>
      </c>
      <c r="E2007" s="17">
        <f>VLOOKUP(C2007,'SKU Price List'!$H$2:$L$27,5,FALSE)</f>
        <v>474.3</v>
      </c>
      <c r="F2007" s="17">
        <f t="shared" si="104"/>
        <v>2845.8</v>
      </c>
      <c r="G2007">
        <f>VLOOKUP(C2007,'SKU Price List'!$H$2:$L$27,3,0)</f>
        <v>451.8</v>
      </c>
      <c r="H2007">
        <f t="shared" si="101"/>
        <v>2710.8</v>
      </c>
      <c r="I2007" s="17">
        <f t="shared" si="102"/>
        <v>135</v>
      </c>
      <c r="J2007">
        <v>35</v>
      </c>
      <c r="K2007" s="51"/>
    </row>
    <row r="2008" spans="1:11" x14ac:dyDescent="0.45">
      <c r="A2008" s="2">
        <v>45445</v>
      </c>
      <c r="B2008" t="s">
        <v>81</v>
      </c>
      <c r="C2008" t="s">
        <v>7</v>
      </c>
      <c r="D2008">
        <v>4</v>
      </c>
      <c r="E2008" s="17">
        <f>VLOOKUP(C2008,'SKU Price List'!$H$2:$L$27,5,FALSE)</f>
        <v>571.20000000000005</v>
      </c>
      <c r="F2008" s="17">
        <f t="shared" si="104"/>
        <v>2284.8000000000002</v>
      </c>
      <c r="G2008">
        <f>VLOOKUP(C2008,'SKU Price List'!$H$2:$L$27,3,0)</f>
        <v>544</v>
      </c>
      <c r="H2008">
        <f t="shared" si="101"/>
        <v>2176</v>
      </c>
      <c r="I2008" s="17">
        <f t="shared" si="102"/>
        <v>108.80000000000018</v>
      </c>
      <c r="J2008">
        <v>35</v>
      </c>
      <c r="K2008" s="51"/>
    </row>
    <row r="2009" spans="1:11" x14ac:dyDescent="0.45">
      <c r="A2009" s="2">
        <v>45445</v>
      </c>
      <c r="B2009" t="s">
        <v>54</v>
      </c>
      <c r="C2009" t="s">
        <v>27</v>
      </c>
      <c r="D2009">
        <v>50</v>
      </c>
      <c r="E2009" s="17">
        <f>VLOOKUP(C2009,'SKU Price List'!$H$2:$L$27,5,FALSE)</f>
        <v>843.2</v>
      </c>
      <c r="F2009" s="17">
        <f t="shared" si="104"/>
        <v>42160</v>
      </c>
      <c r="G2009">
        <f>VLOOKUP(C2009,'SKU Price List'!$H$2:$L$27,3,0)</f>
        <v>803.2</v>
      </c>
      <c r="H2009">
        <f t="shared" si="101"/>
        <v>40160</v>
      </c>
      <c r="I2009" s="17">
        <f t="shared" si="102"/>
        <v>2000</v>
      </c>
      <c r="J2009">
        <v>35</v>
      </c>
      <c r="K2009" s="51"/>
    </row>
    <row r="2010" spans="1:11" x14ac:dyDescent="0.45">
      <c r="A2010" s="2">
        <v>45445</v>
      </c>
      <c r="B2010" t="s">
        <v>54</v>
      </c>
      <c r="C2010" t="s">
        <v>24</v>
      </c>
      <c r="D2010">
        <v>13</v>
      </c>
      <c r="E2010" s="17">
        <f>VLOOKUP(C2010,'SKU Price List'!$H$2:$L$27,5,FALSE)</f>
        <v>632.40000000000009</v>
      </c>
      <c r="F2010" s="17">
        <f t="shared" si="104"/>
        <v>8221.2000000000007</v>
      </c>
      <c r="G2010">
        <f>VLOOKUP(C2010,'SKU Price List'!$H$2:$L$27,3,0)</f>
        <v>602.40000000000009</v>
      </c>
      <c r="H2010">
        <f t="shared" si="101"/>
        <v>7831.2000000000007</v>
      </c>
      <c r="I2010" s="17">
        <f t="shared" si="102"/>
        <v>390</v>
      </c>
      <c r="J2010">
        <v>35</v>
      </c>
      <c r="K2010" s="51"/>
    </row>
    <row r="2011" spans="1:11" x14ac:dyDescent="0.45">
      <c r="A2011" s="2">
        <v>45445</v>
      </c>
      <c r="B2011" t="s">
        <v>54</v>
      </c>
      <c r="C2011" t="s">
        <v>10</v>
      </c>
      <c r="D2011">
        <v>8</v>
      </c>
      <c r="E2011" s="17">
        <f>VLOOKUP(C2011,'SKU Price List'!$H$2:$L$27,5,FALSE)</f>
        <v>682.5</v>
      </c>
      <c r="F2011" s="17">
        <f t="shared" si="104"/>
        <v>5460</v>
      </c>
      <c r="G2011">
        <f>VLOOKUP(C2011,'SKU Price List'!$H$2:$L$27,3,0)</f>
        <v>648.9</v>
      </c>
      <c r="H2011">
        <f t="shared" si="101"/>
        <v>5191.2</v>
      </c>
      <c r="I2011" s="17">
        <f t="shared" si="102"/>
        <v>268.80000000000018</v>
      </c>
      <c r="J2011">
        <v>35</v>
      </c>
      <c r="K2011" s="51"/>
    </row>
    <row r="2012" spans="1:11" x14ac:dyDescent="0.45">
      <c r="A2012" s="2">
        <v>45446</v>
      </c>
      <c r="B2012" t="s">
        <v>72</v>
      </c>
      <c r="C2012" t="s">
        <v>12</v>
      </c>
      <c r="D2012">
        <v>50</v>
      </c>
      <c r="E2012" s="17">
        <f>VLOOKUP(C2012,'SKU Price List'!$H$2:$L$27,5,FALSE)</f>
        <v>1040</v>
      </c>
      <c r="F2012" s="17">
        <f t="shared" si="104"/>
        <v>52000</v>
      </c>
      <c r="G2012">
        <f>VLOOKUP(C2012,'SKU Price List'!$H$2:$L$27,3,0)</f>
        <v>988.8</v>
      </c>
      <c r="H2012">
        <f t="shared" si="101"/>
        <v>49440</v>
      </c>
      <c r="I2012" s="17">
        <f t="shared" si="102"/>
        <v>2560</v>
      </c>
      <c r="J2012">
        <v>36</v>
      </c>
      <c r="K2012" s="51"/>
    </row>
    <row r="2013" spans="1:11" x14ac:dyDescent="0.45">
      <c r="A2013" s="2">
        <v>45446</v>
      </c>
      <c r="B2013" t="s">
        <v>72</v>
      </c>
      <c r="C2013" t="s">
        <v>10</v>
      </c>
      <c r="D2013">
        <v>10</v>
      </c>
      <c r="E2013" s="17">
        <f>VLOOKUP(C2013,'SKU Price List'!$H$2:$L$27,5,FALSE)</f>
        <v>682.5</v>
      </c>
      <c r="F2013" s="17">
        <f t="shared" si="104"/>
        <v>6825</v>
      </c>
      <c r="G2013">
        <f>VLOOKUP(C2013,'SKU Price List'!$H$2:$L$27,3,0)</f>
        <v>648.9</v>
      </c>
      <c r="H2013">
        <f t="shared" si="101"/>
        <v>6489</v>
      </c>
      <c r="I2013" s="17">
        <f t="shared" si="102"/>
        <v>336</v>
      </c>
      <c r="J2013">
        <v>36</v>
      </c>
      <c r="K2013" s="51"/>
    </row>
    <row r="2014" spans="1:11" x14ac:dyDescent="0.45">
      <c r="A2014" s="2">
        <v>45446</v>
      </c>
      <c r="B2014" t="s">
        <v>72</v>
      </c>
      <c r="C2014" t="s">
        <v>23</v>
      </c>
      <c r="D2014">
        <v>16</v>
      </c>
      <c r="E2014" s="17">
        <f>VLOOKUP(C2014,'SKU Price List'!$H$2:$L$27,5,FALSE)</f>
        <v>474.3</v>
      </c>
      <c r="F2014" s="17">
        <f t="shared" si="104"/>
        <v>7588.8</v>
      </c>
      <c r="G2014">
        <f>VLOOKUP(C2014,'SKU Price List'!$H$2:$L$27,3,0)</f>
        <v>451.8</v>
      </c>
      <c r="H2014">
        <f t="shared" si="101"/>
        <v>7228.8</v>
      </c>
      <c r="I2014" s="17">
        <f t="shared" si="102"/>
        <v>360</v>
      </c>
      <c r="J2014">
        <v>36</v>
      </c>
      <c r="K2014" s="51"/>
    </row>
    <row r="2015" spans="1:11" x14ac:dyDescent="0.45">
      <c r="A2015" s="2">
        <v>45446</v>
      </c>
      <c r="B2015" t="s">
        <v>56</v>
      </c>
      <c r="C2015" t="s">
        <v>3</v>
      </c>
      <c r="D2015">
        <v>1</v>
      </c>
      <c r="E2015" s="17">
        <f>VLOOKUP(C2015,'SKU Price List'!$H$2:$L$27,5,FALSE)</f>
        <v>321.3</v>
      </c>
      <c r="F2015" s="17">
        <f t="shared" si="104"/>
        <v>321.3</v>
      </c>
      <c r="G2015">
        <f>VLOOKUP(C2015,'SKU Price List'!$H$2:$L$27,3,0)</f>
        <v>306</v>
      </c>
      <c r="H2015">
        <f t="shared" si="101"/>
        <v>306</v>
      </c>
      <c r="I2015" s="17">
        <f t="shared" si="102"/>
        <v>15.300000000000011</v>
      </c>
      <c r="J2015">
        <v>36</v>
      </c>
      <c r="K2015" s="51"/>
    </row>
    <row r="2016" spans="1:11" x14ac:dyDescent="0.45">
      <c r="A2016" s="2">
        <v>45446</v>
      </c>
      <c r="B2016" t="s">
        <v>56</v>
      </c>
      <c r="C2016" t="s">
        <v>6</v>
      </c>
      <c r="D2016">
        <v>1</v>
      </c>
      <c r="E2016" s="17">
        <f>VLOOKUP(C2016,'SKU Price List'!$H$2:$L$27,5,FALSE)</f>
        <v>499.80000000000007</v>
      </c>
      <c r="F2016" s="17">
        <f t="shared" si="104"/>
        <v>499.80000000000007</v>
      </c>
      <c r="G2016">
        <f>VLOOKUP(C2016,'SKU Price List'!$H$2:$L$27,3,0)</f>
        <v>476</v>
      </c>
      <c r="H2016">
        <f t="shared" si="101"/>
        <v>476</v>
      </c>
      <c r="I2016" s="17">
        <f t="shared" si="102"/>
        <v>23.800000000000068</v>
      </c>
      <c r="J2016">
        <v>36</v>
      </c>
      <c r="K2016" s="51"/>
    </row>
    <row r="2017" spans="1:11" x14ac:dyDescent="0.45">
      <c r="A2017" s="2">
        <v>45446</v>
      </c>
      <c r="B2017" t="s">
        <v>56</v>
      </c>
      <c r="C2017" t="s">
        <v>16</v>
      </c>
      <c r="D2017">
        <v>2</v>
      </c>
      <c r="E2017" s="17">
        <f>VLOOKUP(C2017,'SKU Price List'!$H$2:$L$27,5,FALSE)</f>
        <v>1117.2</v>
      </c>
      <c r="F2017" s="17">
        <f t="shared" si="104"/>
        <v>2234.4</v>
      </c>
      <c r="G2017">
        <f>VLOOKUP(C2017,'SKU Price List'!$H$2:$L$27,3,0)</f>
        <v>1064</v>
      </c>
      <c r="H2017">
        <f t="shared" si="101"/>
        <v>2128</v>
      </c>
      <c r="I2017" s="17">
        <f t="shared" si="102"/>
        <v>106.40000000000009</v>
      </c>
      <c r="J2017">
        <v>36</v>
      </c>
      <c r="K2017" s="51"/>
    </row>
    <row r="2018" spans="1:11" x14ac:dyDescent="0.45">
      <c r="A2018" s="2">
        <v>45446</v>
      </c>
      <c r="B2018" t="s">
        <v>56</v>
      </c>
      <c r="C2018" t="s">
        <v>14</v>
      </c>
      <c r="D2018">
        <v>5</v>
      </c>
      <c r="E2018" s="17">
        <f>VLOOKUP(C2018,'SKU Price List'!$H$2:$L$27,5,FALSE)</f>
        <v>957.59999999999991</v>
      </c>
      <c r="F2018" s="17">
        <f t="shared" si="104"/>
        <v>4788</v>
      </c>
      <c r="G2018">
        <f>VLOOKUP(C2018,'SKU Price List'!$H$2:$L$27,3,0)</f>
        <v>912</v>
      </c>
      <c r="H2018">
        <f t="shared" si="101"/>
        <v>4560</v>
      </c>
      <c r="I2018" s="17">
        <f t="shared" si="102"/>
        <v>228</v>
      </c>
      <c r="J2018">
        <v>36</v>
      </c>
      <c r="K2018" s="51"/>
    </row>
    <row r="2019" spans="1:11" x14ac:dyDescent="0.45">
      <c r="A2019" s="2">
        <v>45447</v>
      </c>
      <c r="B2019" t="s">
        <v>85</v>
      </c>
      <c r="C2019" t="s">
        <v>6</v>
      </c>
      <c r="D2019">
        <v>8</v>
      </c>
      <c r="E2019" s="17">
        <f>VLOOKUP(C2019,'SKU Price List'!$H$2:$L$27,5,FALSE)</f>
        <v>499.80000000000007</v>
      </c>
      <c r="F2019" s="17">
        <f t="shared" si="104"/>
        <v>3998.4000000000005</v>
      </c>
      <c r="G2019">
        <f>VLOOKUP(C2019,'SKU Price List'!$H$2:$L$27,3,0)</f>
        <v>476</v>
      </c>
      <c r="H2019">
        <f t="shared" si="101"/>
        <v>3808</v>
      </c>
      <c r="I2019" s="17">
        <f t="shared" si="102"/>
        <v>190.40000000000055</v>
      </c>
      <c r="J2019">
        <v>36</v>
      </c>
      <c r="K2019" s="51"/>
    </row>
    <row r="2020" spans="1:11" x14ac:dyDescent="0.45">
      <c r="A2020" s="2">
        <v>45447</v>
      </c>
      <c r="B2020" t="s">
        <v>85</v>
      </c>
      <c r="C2020" t="s">
        <v>9</v>
      </c>
      <c r="D2020">
        <v>10</v>
      </c>
      <c r="E2020" s="17">
        <f>VLOOKUP(C2020,'SKU Price List'!$H$2:$L$27,5,FALSE)</f>
        <v>780</v>
      </c>
      <c r="F2020" s="17">
        <f t="shared" si="104"/>
        <v>7800</v>
      </c>
      <c r="G2020">
        <f>VLOOKUP(C2020,'SKU Price List'!$H$2:$L$27,3,0)</f>
        <v>741.59999999999991</v>
      </c>
      <c r="H2020">
        <f t="shared" si="101"/>
        <v>7415.9999999999991</v>
      </c>
      <c r="I2020" s="17">
        <f t="shared" si="102"/>
        <v>384.00000000000091</v>
      </c>
      <c r="J2020">
        <v>36</v>
      </c>
      <c r="K2020" s="51"/>
    </row>
    <row r="2021" spans="1:11" x14ac:dyDescent="0.45">
      <c r="A2021" s="2">
        <v>45447</v>
      </c>
      <c r="B2021" t="s">
        <v>85</v>
      </c>
      <c r="C2021" t="s">
        <v>26</v>
      </c>
      <c r="D2021">
        <v>6</v>
      </c>
      <c r="E2021" s="17">
        <f>VLOOKUP(C2021,'SKU Price List'!$H$2:$L$27,5,FALSE)</f>
        <v>737.80000000000007</v>
      </c>
      <c r="F2021" s="17">
        <f t="shared" si="104"/>
        <v>4426.8</v>
      </c>
      <c r="G2021">
        <f>VLOOKUP(C2021,'SKU Price List'!$H$2:$L$27,3,0)</f>
        <v>702.80000000000007</v>
      </c>
      <c r="H2021">
        <f t="shared" si="101"/>
        <v>4216.8</v>
      </c>
      <c r="I2021" s="17">
        <f t="shared" si="102"/>
        <v>210</v>
      </c>
      <c r="J2021">
        <v>36</v>
      </c>
      <c r="K2021" s="51"/>
    </row>
    <row r="2022" spans="1:11" x14ac:dyDescent="0.45">
      <c r="A2022" s="2">
        <v>45447</v>
      </c>
      <c r="B2022" t="s">
        <v>85</v>
      </c>
      <c r="C2022" t="s">
        <v>16</v>
      </c>
      <c r="D2022">
        <v>8</v>
      </c>
      <c r="E2022" s="17">
        <f>VLOOKUP(C2022,'SKU Price List'!$H$2:$L$27,5,FALSE)</f>
        <v>1117.2</v>
      </c>
      <c r="F2022" s="17">
        <f t="shared" si="104"/>
        <v>8937.6</v>
      </c>
      <c r="G2022">
        <f>VLOOKUP(C2022,'SKU Price List'!$H$2:$L$27,3,0)</f>
        <v>1064</v>
      </c>
      <c r="H2022">
        <f t="shared" si="101"/>
        <v>8512</v>
      </c>
      <c r="I2022" s="17">
        <f t="shared" si="102"/>
        <v>425.60000000000036</v>
      </c>
      <c r="J2022">
        <v>36</v>
      </c>
      <c r="K2022" s="51"/>
    </row>
    <row r="2023" spans="1:11" x14ac:dyDescent="0.45">
      <c r="A2023" s="2">
        <v>45447</v>
      </c>
      <c r="B2023" t="s">
        <v>85</v>
      </c>
      <c r="C2023" t="s">
        <v>17</v>
      </c>
      <c r="D2023">
        <v>8</v>
      </c>
      <c r="E2023" s="17">
        <f>VLOOKUP(C2023,'SKU Price List'!$H$2:$L$27,5,FALSE)</f>
        <v>1276.8</v>
      </c>
      <c r="F2023" s="17">
        <f t="shared" si="104"/>
        <v>10214.4</v>
      </c>
      <c r="G2023">
        <f>VLOOKUP(C2023,'SKU Price List'!$H$2:$L$27,3,0)</f>
        <v>1216</v>
      </c>
      <c r="H2023">
        <f t="shared" si="101"/>
        <v>9728</v>
      </c>
      <c r="I2023" s="17">
        <f t="shared" si="102"/>
        <v>486.39999999999964</v>
      </c>
      <c r="J2023">
        <v>36</v>
      </c>
      <c r="K2023" s="51"/>
    </row>
    <row r="2024" spans="1:11" x14ac:dyDescent="0.45">
      <c r="A2024" s="2">
        <v>45447</v>
      </c>
      <c r="B2024" t="s">
        <v>88</v>
      </c>
      <c r="C2024" t="s">
        <v>17</v>
      </c>
      <c r="D2024">
        <v>10</v>
      </c>
      <c r="E2024" s="17">
        <f>VLOOKUP(C2024,'SKU Price List'!$H$2:$L$27,5,FALSE)</f>
        <v>1276.8</v>
      </c>
      <c r="F2024" s="17">
        <f t="shared" si="104"/>
        <v>12768</v>
      </c>
      <c r="G2024">
        <f>VLOOKUP(C2024,'SKU Price List'!$H$2:$L$27,3,0)</f>
        <v>1216</v>
      </c>
      <c r="H2024">
        <f t="shared" si="101"/>
        <v>12160</v>
      </c>
      <c r="I2024" s="17">
        <f t="shared" si="102"/>
        <v>608</v>
      </c>
      <c r="J2024">
        <v>36</v>
      </c>
      <c r="K2024" s="51"/>
    </row>
    <row r="2025" spans="1:11" x14ac:dyDescent="0.45">
      <c r="A2025" s="2">
        <v>45447</v>
      </c>
      <c r="B2025" t="s">
        <v>88</v>
      </c>
      <c r="C2025" t="s">
        <v>12</v>
      </c>
      <c r="D2025">
        <v>8</v>
      </c>
      <c r="E2025" s="17">
        <f>VLOOKUP(C2025,'SKU Price List'!$H$2:$L$27,5,FALSE)</f>
        <v>1040</v>
      </c>
      <c r="F2025" s="17">
        <f t="shared" si="104"/>
        <v>8320</v>
      </c>
      <c r="G2025">
        <f>VLOOKUP(C2025,'SKU Price List'!$H$2:$L$27,3,0)</f>
        <v>988.8</v>
      </c>
      <c r="H2025">
        <f t="shared" si="101"/>
        <v>7910.4</v>
      </c>
      <c r="I2025" s="17">
        <f t="shared" si="102"/>
        <v>409.60000000000036</v>
      </c>
      <c r="J2025">
        <v>36</v>
      </c>
      <c r="K2025" s="51"/>
    </row>
    <row r="2026" spans="1:11" x14ac:dyDescent="0.45">
      <c r="A2026" s="2">
        <v>45448</v>
      </c>
      <c r="B2026" t="s">
        <v>54</v>
      </c>
      <c r="C2026" t="s">
        <v>12</v>
      </c>
      <c r="D2026">
        <v>10</v>
      </c>
      <c r="E2026" s="17">
        <f>VLOOKUP(C2026,'SKU Price List'!$H$2:$L$27,5,FALSE)</f>
        <v>1040</v>
      </c>
      <c r="F2026" s="17">
        <f t="shared" si="104"/>
        <v>10400</v>
      </c>
      <c r="G2026">
        <f>VLOOKUP(C2026,'SKU Price List'!$H$2:$L$27,3,0)</f>
        <v>988.8</v>
      </c>
      <c r="H2026">
        <f t="shared" si="101"/>
        <v>9888</v>
      </c>
      <c r="I2026" s="17">
        <f t="shared" si="102"/>
        <v>512</v>
      </c>
      <c r="J2026">
        <v>36</v>
      </c>
      <c r="K2026" s="51"/>
    </row>
    <row r="2027" spans="1:11" x14ac:dyDescent="0.45">
      <c r="A2027" s="2">
        <v>45448</v>
      </c>
      <c r="B2027" t="s">
        <v>54</v>
      </c>
      <c r="C2027" t="s">
        <v>9</v>
      </c>
      <c r="D2027">
        <v>5</v>
      </c>
      <c r="E2027" s="17">
        <f>VLOOKUP(C2027,'SKU Price List'!$H$2:$L$27,5,FALSE)</f>
        <v>780</v>
      </c>
      <c r="F2027" s="17">
        <f t="shared" si="104"/>
        <v>3900</v>
      </c>
      <c r="G2027">
        <f>VLOOKUP(C2027,'SKU Price List'!$H$2:$L$27,3,0)</f>
        <v>741.59999999999991</v>
      </c>
      <c r="H2027">
        <f t="shared" si="101"/>
        <v>3707.9999999999995</v>
      </c>
      <c r="I2027" s="17">
        <f t="shared" si="102"/>
        <v>192.00000000000045</v>
      </c>
      <c r="J2027">
        <v>36</v>
      </c>
      <c r="K2027" s="51"/>
    </row>
    <row r="2028" spans="1:11" x14ac:dyDescent="0.45">
      <c r="A2028" s="2">
        <v>45448</v>
      </c>
      <c r="B2028" t="s">
        <v>54</v>
      </c>
      <c r="C2028" t="s">
        <v>27</v>
      </c>
      <c r="D2028">
        <v>30</v>
      </c>
      <c r="E2028" s="17">
        <f>VLOOKUP(C2028,'SKU Price List'!$H$2:$L$27,5,FALSE)</f>
        <v>843.2</v>
      </c>
      <c r="F2028" s="17">
        <f t="shared" si="104"/>
        <v>25296</v>
      </c>
      <c r="G2028">
        <f>VLOOKUP(C2028,'SKU Price List'!$H$2:$L$27,3,0)</f>
        <v>803.2</v>
      </c>
      <c r="H2028">
        <f t="shared" si="101"/>
        <v>24096</v>
      </c>
      <c r="I2028" s="17">
        <f t="shared" si="102"/>
        <v>1200</v>
      </c>
      <c r="J2028">
        <v>36</v>
      </c>
      <c r="K2028" s="51"/>
    </row>
    <row r="2029" spans="1:11" x14ac:dyDescent="0.45">
      <c r="A2029" s="2">
        <v>45448</v>
      </c>
      <c r="B2029" t="s">
        <v>54</v>
      </c>
      <c r="C2029" t="s">
        <v>7</v>
      </c>
      <c r="D2029">
        <v>50</v>
      </c>
      <c r="E2029" s="17">
        <f>VLOOKUP(C2029,'SKU Price List'!$H$2:$L$27,5,FALSE)</f>
        <v>571.20000000000005</v>
      </c>
      <c r="F2029" s="17">
        <f t="shared" si="104"/>
        <v>28560.000000000004</v>
      </c>
      <c r="G2029">
        <f>VLOOKUP(C2029,'SKU Price List'!$H$2:$L$27,3,0)</f>
        <v>544</v>
      </c>
      <c r="H2029">
        <f t="shared" si="101"/>
        <v>27200</v>
      </c>
      <c r="I2029" s="17">
        <f t="shared" si="102"/>
        <v>1360.0000000000036</v>
      </c>
      <c r="J2029">
        <v>36</v>
      </c>
      <c r="K2029" s="51"/>
    </row>
    <row r="2030" spans="1:11" x14ac:dyDescent="0.45">
      <c r="A2030" s="2">
        <v>45448</v>
      </c>
      <c r="B2030" t="s">
        <v>54</v>
      </c>
      <c r="C2030" t="s">
        <v>18</v>
      </c>
      <c r="D2030">
        <v>20</v>
      </c>
      <c r="E2030" s="17">
        <f>VLOOKUP(C2030,'SKU Price List'!$H$2:$L$27,5,FALSE)</f>
        <v>1523.2</v>
      </c>
      <c r="F2030" s="17">
        <f t="shared" si="104"/>
        <v>30464</v>
      </c>
      <c r="G2030">
        <f>VLOOKUP(C2030,'SKU Price List'!$H$2:$L$27,3,0)</f>
        <v>1449.6</v>
      </c>
      <c r="H2030">
        <f t="shared" si="101"/>
        <v>28992</v>
      </c>
      <c r="I2030" s="17">
        <f t="shared" si="102"/>
        <v>1472</v>
      </c>
      <c r="J2030">
        <v>36</v>
      </c>
      <c r="K2030" s="51"/>
    </row>
    <row r="2031" spans="1:11" x14ac:dyDescent="0.45">
      <c r="A2031" s="2">
        <v>45448</v>
      </c>
      <c r="B2031" t="s">
        <v>54</v>
      </c>
      <c r="C2031" t="s">
        <v>12</v>
      </c>
      <c r="D2031">
        <v>10</v>
      </c>
      <c r="E2031" s="17">
        <f>VLOOKUP(C2031,'SKU Price List'!$H$2:$L$27,5,FALSE)</f>
        <v>1040</v>
      </c>
      <c r="F2031" s="17">
        <f t="shared" si="104"/>
        <v>10400</v>
      </c>
      <c r="G2031">
        <f>VLOOKUP(C2031,'SKU Price List'!$H$2:$L$27,3,0)</f>
        <v>988.8</v>
      </c>
      <c r="H2031">
        <f t="shared" si="101"/>
        <v>9888</v>
      </c>
      <c r="I2031" s="17">
        <f t="shared" si="102"/>
        <v>512</v>
      </c>
      <c r="J2031">
        <v>36</v>
      </c>
      <c r="K2031" s="51"/>
    </row>
    <row r="2032" spans="1:11" x14ac:dyDescent="0.45">
      <c r="A2032" s="2">
        <v>45448</v>
      </c>
      <c r="B2032" t="s">
        <v>54</v>
      </c>
      <c r="C2032" t="s">
        <v>4</v>
      </c>
      <c r="D2032">
        <v>20</v>
      </c>
      <c r="E2032" s="17">
        <f>VLOOKUP(C2032,'SKU Price List'!$H$2:$L$27,5,FALSE)</f>
        <v>428.40000000000003</v>
      </c>
      <c r="F2032" s="17">
        <f t="shared" si="104"/>
        <v>8568</v>
      </c>
      <c r="G2032">
        <f>VLOOKUP(C2032,'SKU Price List'!$H$2:$L$27,3,0)</f>
        <v>408</v>
      </c>
      <c r="H2032">
        <f t="shared" si="101"/>
        <v>8160</v>
      </c>
      <c r="I2032" s="17">
        <f t="shared" si="102"/>
        <v>408</v>
      </c>
      <c r="J2032">
        <v>36</v>
      </c>
      <c r="K2032" s="51"/>
    </row>
    <row r="2033" spans="1:11" x14ac:dyDescent="0.45">
      <c r="A2033" s="2">
        <v>45448</v>
      </c>
      <c r="B2033" t="s">
        <v>54</v>
      </c>
      <c r="C2033" t="s">
        <v>26</v>
      </c>
      <c r="D2033">
        <v>10</v>
      </c>
      <c r="E2033" s="17">
        <f>VLOOKUP(C2033,'SKU Price List'!$H$2:$L$27,5,FALSE)</f>
        <v>737.80000000000007</v>
      </c>
      <c r="F2033" s="17">
        <f t="shared" si="104"/>
        <v>7378.0000000000009</v>
      </c>
      <c r="G2033">
        <f>VLOOKUP(C2033,'SKU Price List'!$H$2:$L$27,3,0)</f>
        <v>702.80000000000007</v>
      </c>
      <c r="H2033">
        <f t="shared" si="101"/>
        <v>7028.0000000000009</v>
      </c>
      <c r="I2033" s="17">
        <f t="shared" si="102"/>
        <v>350</v>
      </c>
      <c r="J2033">
        <v>36</v>
      </c>
      <c r="K2033" s="51"/>
    </row>
    <row r="2034" spans="1:11" x14ac:dyDescent="0.45">
      <c r="A2034" s="2">
        <v>45449</v>
      </c>
      <c r="B2034" t="s">
        <v>70</v>
      </c>
      <c r="C2034" t="s">
        <v>6</v>
      </c>
      <c r="D2034">
        <v>20</v>
      </c>
      <c r="E2034" s="17">
        <f>VLOOKUP(C2034,'SKU Price List'!$H$2:$L$27,5,FALSE)</f>
        <v>499.80000000000007</v>
      </c>
      <c r="F2034" s="17">
        <f t="shared" si="104"/>
        <v>9996.0000000000018</v>
      </c>
      <c r="G2034">
        <f>VLOOKUP(C2034,'SKU Price List'!$H$2:$L$27,3,0)</f>
        <v>476</v>
      </c>
      <c r="H2034">
        <f t="shared" si="101"/>
        <v>9520</v>
      </c>
      <c r="I2034" s="17">
        <f t="shared" si="102"/>
        <v>476.00000000000182</v>
      </c>
      <c r="J2034">
        <v>36</v>
      </c>
      <c r="K2034" s="51"/>
    </row>
    <row r="2035" spans="1:11" x14ac:dyDescent="0.45">
      <c r="A2035" s="2">
        <v>45449</v>
      </c>
      <c r="B2035" t="s">
        <v>70</v>
      </c>
      <c r="C2035" t="s">
        <v>11</v>
      </c>
      <c r="D2035">
        <v>10</v>
      </c>
      <c r="E2035" s="17">
        <f>VLOOKUP(C2035,'SKU Price List'!$H$2:$L$27,5,FALSE)</f>
        <v>910</v>
      </c>
      <c r="F2035" s="17">
        <f t="shared" si="104"/>
        <v>9100</v>
      </c>
      <c r="G2035">
        <f>VLOOKUP(C2035,'SKU Price List'!$H$2:$L$27,3,0)</f>
        <v>865.19999999999993</v>
      </c>
      <c r="H2035">
        <f t="shared" si="101"/>
        <v>8652</v>
      </c>
      <c r="I2035" s="17">
        <f t="shared" si="102"/>
        <v>448</v>
      </c>
      <c r="J2035">
        <v>36</v>
      </c>
      <c r="K2035" s="51"/>
    </row>
    <row r="2036" spans="1:11" x14ac:dyDescent="0.45">
      <c r="A2036" s="2">
        <v>45449</v>
      </c>
      <c r="B2036" t="s">
        <v>59</v>
      </c>
      <c r="C2036" t="s">
        <v>18</v>
      </c>
      <c r="D2036">
        <v>20</v>
      </c>
      <c r="E2036" s="17">
        <f>VLOOKUP(C2036,'SKU Price List'!$H$2:$L$27,5,FALSE)</f>
        <v>1523.2</v>
      </c>
      <c r="F2036" s="17">
        <f t="shared" si="104"/>
        <v>30464</v>
      </c>
      <c r="G2036">
        <f>VLOOKUP(C2036,'SKU Price List'!$H$2:$L$27,3,0)</f>
        <v>1449.6</v>
      </c>
      <c r="H2036">
        <f t="shared" si="101"/>
        <v>28992</v>
      </c>
      <c r="I2036" s="17">
        <f t="shared" si="102"/>
        <v>1472</v>
      </c>
      <c r="J2036">
        <v>36</v>
      </c>
      <c r="K2036" s="51"/>
    </row>
    <row r="2037" spans="1:11" x14ac:dyDescent="0.45">
      <c r="A2037" s="2">
        <v>45449</v>
      </c>
      <c r="B2037" t="s">
        <v>59</v>
      </c>
      <c r="C2037" t="s">
        <v>20</v>
      </c>
      <c r="D2037">
        <v>11</v>
      </c>
      <c r="E2037" s="17">
        <f>VLOOKUP(C2037,'SKU Price List'!$H$2:$L$27,5,FALSE)</f>
        <v>1142.4000000000001</v>
      </c>
      <c r="F2037" s="17">
        <f t="shared" si="104"/>
        <v>12566.400000000001</v>
      </c>
      <c r="G2037">
        <f>VLOOKUP(C2037,'SKU Price List'!$H$2:$L$27,3,0)</f>
        <v>1087.1999999999998</v>
      </c>
      <c r="H2037">
        <f t="shared" si="101"/>
        <v>11959.199999999997</v>
      </c>
      <c r="I2037" s="17">
        <f t="shared" si="102"/>
        <v>607.20000000000437</v>
      </c>
      <c r="J2037">
        <v>36</v>
      </c>
      <c r="K2037" s="51"/>
    </row>
    <row r="2038" spans="1:11" x14ac:dyDescent="0.45">
      <c r="A2038" s="2">
        <v>45449</v>
      </c>
      <c r="B2038" t="s">
        <v>59</v>
      </c>
      <c r="C2038" t="s">
        <v>17</v>
      </c>
      <c r="D2038">
        <v>10</v>
      </c>
      <c r="E2038" s="17">
        <f>VLOOKUP(C2038,'SKU Price List'!$H$2:$L$27,5,FALSE)</f>
        <v>1276.8</v>
      </c>
      <c r="F2038" s="17">
        <f t="shared" si="104"/>
        <v>12768</v>
      </c>
      <c r="G2038">
        <f>VLOOKUP(C2038,'SKU Price List'!$H$2:$L$27,3,0)</f>
        <v>1216</v>
      </c>
      <c r="H2038">
        <f t="shared" si="101"/>
        <v>12160</v>
      </c>
      <c r="I2038" s="17">
        <f t="shared" si="102"/>
        <v>608</v>
      </c>
      <c r="J2038">
        <v>36</v>
      </c>
      <c r="K2038" s="51"/>
    </row>
    <row r="2039" spans="1:11" x14ac:dyDescent="0.45">
      <c r="A2039" s="2">
        <v>45449</v>
      </c>
      <c r="B2039" t="s">
        <v>59</v>
      </c>
      <c r="C2039" t="s">
        <v>14</v>
      </c>
      <c r="D2039">
        <v>8</v>
      </c>
      <c r="E2039" s="17">
        <f>VLOOKUP(C2039,'SKU Price List'!$H$2:$L$27,5,FALSE)</f>
        <v>957.59999999999991</v>
      </c>
      <c r="F2039" s="17">
        <f t="shared" si="104"/>
        <v>7660.7999999999993</v>
      </c>
      <c r="G2039">
        <f>VLOOKUP(C2039,'SKU Price List'!$H$2:$L$27,3,0)</f>
        <v>912</v>
      </c>
      <c r="H2039">
        <f t="shared" si="101"/>
        <v>7296</v>
      </c>
      <c r="I2039" s="17">
        <f t="shared" si="102"/>
        <v>364.79999999999927</v>
      </c>
      <c r="J2039">
        <v>36</v>
      </c>
      <c r="K2039" s="51"/>
    </row>
    <row r="2040" spans="1:11" x14ac:dyDescent="0.45">
      <c r="A2040" s="2">
        <v>45449</v>
      </c>
      <c r="B2040" t="s">
        <v>59</v>
      </c>
      <c r="C2040" t="s">
        <v>13</v>
      </c>
      <c r="D2040">
        <v>5</v>
      </c>
      <c r="E2040" s="17">
        <f>VLOOKUP(C2040,'SKU Price List'!$H$2:$L$27,5,FALSE)</f>
        <v>718.19999999999993</v>
      </c>
      <c r="F2040" s="17">
        <f t="shared" si="104"/>
        <v>3590.9999999999995</v>
      </c>
      <c r="G2040">
        <f>VLOOKUP(C2040,'SKU Price List'!$H$2:$L$27,3,0)</f>
        <v>684</v>
      </c>
      <c r="H2040">
        <f t="shared" si="101"/>
        <v>3420</v>
      </c>
      <c r="I2040" s="17">
        <f t="shared" si="102"/>
        <v>170.99999999999955</v>
      </c>
      <c r="J2040">
        <v>36</v>
      </c>
      <c r="K2040" s="51"/>
    </row>
    <row r="2041" spans="1:11" x14ac:dyDescent="0.45">
      <c r="A2041" s="2">
        <v>45449</v>
      </c>
      <c r="B2041" t="s">
        <v>59</v>
      </c>
      <c r="C2041" t="s">
        <v>12</v>
      </c>
      <c r="D2041">
        <v>5</v>
      </c>
      <c r="E2041" s="17">
        <f>VLOOKUP(C2041,'SKU Price List'!$H$2:$L$27,5,FALSE)</f>
        <v>1040</v>
      </c>
      <c r="F2041" s="17">
        <f t="shared" si="104"/>
        <v>5200</v>
      </c>
      <c r="G2041">
        <f>VLOOKUP(C2041,'SKU Price List'!$H$2:$L$27,3,0)</f>
        <v>988.8</v>
      </c>
      <c r="H2041">
        <f t="shared" si="101"/>
        <v>4944</v>
      </c>
      <c r="I2041" s="17">
        <f t="shared" si="102"/>
        <v>256</v>
      </c>
      <c r="J2041">
        <v>36</v>
      </c>
      <c r="K2041" s="51"/>
    </row>
    <row r="2042" spans="1:11" x14ac:dyDescent="0.45">
      <c r="A2042" s="2">
        <v>45449</v>
      </c>
      <c r="B2042" t="s">
        <v>59</v>
      </c>
      <c r="C2042" t="s">
        <v>9</v>
      </c>
      <c r="D2042">
        <v>10</v>
      </c>
      <c r="E2042" s="17">
        <f>VLOOKUP(C2042,'SKU Price List'!$H$2:$L$27,5,FALSE)</f>
        <v>780</v>
      </c>
      <c r="F2042" s="17">
        <f t="shared" si="104"/>
        <v>7800</v>
      </c>
      <c r="G2042">
        <f>VLOOKUP(C2042,'SKU Price List'!$H$2:$L$27,3,0)</f>
        <v>741.59999999999991</v>
      </c>
      <c r="H2042">
        <f t="shared" si="101"/>
        <v>7415.9999999999991</v>
      </c>
      <c r="I2042" s="17">
        <f t="shared" si="102"/>
        <v>384.00000000000091</v>
      </c>
      <c r="J2042">
        <v>36</v>
      </c>
      <c r="K2042" s="51"/>
    </row>
    <row r="2043" spans="1:11" x14ac:dyDescent="0.45">
      <c r="A2043" s="2">
        <v>45449</v>
      </c>
      <c r="B2043" t="s">
        <v>59</v>
      </c>
      <c r="C2043" t="s">
        <v>8</v>
      </c>
      <c r="D2043">
        <v>6</v>
      </c>
      <c r="E2043" s="17">
        <f>VLOOKUP(C2043,'SKU Price List'!$H$2:$L$27,5,FALSE)</f>
        <v>585</v>
      </c>
      <c r="F2043" s="17">
        <f t="shared" si="104"/>
        <v>3510</v>
      </c>
      <c r="G2043">
        <f>VLOOKUP(C2043,'SKU Price List'!$H$2:$L$27,3,0)</f>
        <v>556.19999999999993</v>
      </c>
      <c r="H2043">
        <f t="shared" si="101"/>
        <v>3337.2</v>
      </c>
      <c r="I2043" s="17">
        <f t="shared" si="102"/>
        <v>172.80000000000018</v>
      </c>
      <c r="J2043">
        <v>36</v>
      </c>
      <c r="K2043" s="51"/>
    </row>
    <row r="2044" spans="1:11" x14ac:dyDescent="0.45">
      <c r="A2044" s="2">
        <v>45449</v>
      </c>
      <c r="B2044" t="s">
        <v>59</v>
      </c>
      <c r="C2044" t="s">
        <v>27</v>
      </c>
      <c r="D2044">
        <v>7</v>
      </c>
      <c r="E2044" s="17">
        <f>VLOOKUP(C2044,'SKU Price List'!$H$2:$L$27,5,FALSE)</f>
        <v>843.2</v>
      </c>
      <c r="F2044" s="17">
        <f t="shared" si="104"/>
        <v>5902.4000000000005</v>
      </c>
      <c r="G2044">
        <f>VLOOKUP(C2044,'SKU Price List'!$H$2:$L$27,3,0)</f>
        <v>803.2</v>
      </c>
      <c r="H2044">
        <f t="shared" si="101"/>
        <v>5622.4000000000005</v>
      </c>
      <c r="I2044" s="17">
        <f t="shared" si="102"/>
        <v>280</v>
      </c>
      <c r="J2044">
        <v>36</v>
      </c>
      <c r="K2044" s="51"/>
    </row>
    <row r="2045" spans="1:11" x14ac:dyDescent="0.45">
      <c r="A2045" s="2">
        <v>45449</v>
      </c>
      <c r="B2045" t="s">
        <v>59</v>
      </c>
      <c r="C2045" t="s">
        <v>23</v>
      </c>
      <c r="D2045">
        <v>10</v>
      </c>
      <c r="E2045" s="17">
        <f>VLOOKUP(C2045,'SKU Price List'!$H$2:$L$27,5,FALSE)</f>
        <v>474.3</v>
      </c>
      <c r="F2045" s="17">
        <f t="shared" si="104"/>
        <v>4743</v>
      </c>
      <c r="G2045">
        <f>VLOOKUP(C2045,'SKU Price List'!$H$2:$L$27,3,0)</f>
        <v>451.8</v>
      </c>
      <c r="H2045">
        <f t="shared" si="101"/>
        <v>4518</v>
      </c>
      <c r="I2045" s="17">
        <f t="shared" si="102"/>
        <v>225</v>
      </c>
      <c r="J2045">
        <v>36</v>
      </c>
      <c r="K2045" s="51"/>
    </row>
    <row r="2046" spans="1:11" x14ac:dyDescent="0.45">
      <c r="A2046" s="2">
        <v>45449</v>
      </c>
      <c r="B2046" t="s">
        <v>59</v>
      </c>
      <c r="C2046" t="s">
        <v>7</v>
      </c>
      <c r="D2046">
        <v>15</v>
      </c>
      <c r="E2046" s="17">
        <f>VLOOKUP(C2046,'SKU Price List'!$H$2:$L$27,5,FALSE)</f>
        <v>571.20000000000005</v>
      </c>
      <c r="F2046" s="17">
        <f t="shared" si="104"/>
        <v>8568</v>
      </c>
      <c r="G2046">
        <f>VLOOKUP(C2046,'SKU Price List'!$H$2:$L$27,3,0)</f>
        <v>544</v>
      </c>
      <c r="H2046">
        <f t="shared" si="101"/>
        <v>8160</v>
      </c>
      <c r="I2046" s="17">
        <f t="shared" si="102"/>
        <v>408</v>
      </c>
      <c r="J2046">
        <v>36</v>
      </c>
      <c r="K2046" s="51"/>
    </row>
    <row r="2047" spans="1:11" x14ac:dyDescent="0.45">
      <c r="A2047" s="2">
        <v>45450</v>
      </c>
      <c r="B2047" t="s">
        <v>44</v>
      </c>
      <c r="C2047" t="s">
        <v>14</v>
      </c>
      <c r="D2047">
        <v>15</v>
      </c>
      <c r="E2047" s="17">
        <f>VLOOKUP(C2047,'SKU Price List'!$H$2:$L$27,5,FALSE)</f>
        <v>957.59999999999991</v>
      </c>
      <c r="F2047" s="17">
        <f t="shared" si="104"/>
        <v>14363.999999999998</v>
      </c>
      <c r="G2047">
        <f>VLOOKUP(C2047,'SKU Price List'!$H$2:$L$27,3,0)</f>
        <v>912</v>
      </c>
      <c r="H2047">
        <f t="shared" si="101"/>
        <v>13680</v>
      </c>
      <c r="I2047" s="17">
        <f t="shared" si="102"/>
        <v>683.99999999999818</v>
      </c>
      <c r="J2047">
        <v>36</v>
      </c>
      <c r="K2047" s="51"/>
    </row>
    <row r="2048" spans="1:11" x14ac:dyDescent="0.45">
      <c r="A2048" s="2">
        <v>45450</v>
      </c>
      <c r="B2048" t="s">
        <v>44</v>
      </c>
      <c r="C2048" t="s">
        <v>13</v>
      </c>
      <c r="D2048">
        <v>5</v>
      </c>
      <c r="E2048" s="17">
        <f>VLOOKUP(C2048,'SKU Price List'!$H$2:$L$27,5,FALSE)</f>
        <v>718.19999999999993</v>
      </c>
      <c r="F2048" s="17">
        <f t="shared" si="104"/>
        <v>3590.9999999999995</v>
      </c>
      <c r="G2048">
        <f>VLOOKUP(C2048,'SKU Price List'!$H$2:$L$27,3,0)</f>
        <v>684</v>
      </c>
      <c r="H2048">
        <f t="shared" si="101"/>
        <v>3420</v>
      </c>
      <c r="I2048" s="17">
        <f t="shared" si="102"/>
        <v>170.99999999999955</v>
      </c>
      <c r="J2048">
        <v>36</v>
      </c>
      <c r="K2048" s="51"/>
    </row>
    <row r="2049" spans="1:11" x14ac:dyDescent="0.45">
      <c r="A2049" s="2">
        <v>45450</v>
      </c>
      <c r="B2049" t="s">
        <v>44</v>
      </c>
      <c r="C2049" t="s">
        <v>3</v>
      </c>
      <c r="D2049">
        <v>5</v>
      </c>
      <c r="E2049" s="17">
        <f>VLOOKUP(C2049,'SKU Price List'!$H$2:$L$27,5,FALSE)</f>
        <v>321.3</v>
      </c>
      <c r="F2049" s="17">
        <f t="shared" si="104"/>
        <v>1606.5</v>
      </c>
      <c r="G2049">
        <f>VLOOKUP(C2049,'SKU Price List'!$H$2:$L$27,3,0)</f>
        <v>306</v>
      </c>
      <c r="H2049">
        <f t="shared" si="101"/>
        <v>1530</v>
      </c>
      <c r="I2049" s="17">
        <f t="shared" si="102"/>
        <v>76.5</v>
      </c>
      <c r="J2049">
        <v>36</v>
      </c>
      <c r="K2049" s="51"/>
    </row>
    <row r="2050" spans="1:11" x14ac:dyDescent="0.45">
      <c r="A2050" s="2">
        <v>45450</v>
      </c>
      <c r="B2050" t="s">
        <v>44</v>
      </c>
      <c r="C2050" t="s">
        <v>24</v>
      </c>
      <c r="D2050">
        <v>5</v>
      </c>
      <c r="E2050" s="17">
        <f>VLOOKUP(C2050,'SKU Price List'!$H$2:$L$27,5,FALSE)</f>
        <v>632.40000000000009</v>
      </c>
      <c r="F2050" s="17">
        <f t="shared" si="104"/>
        <v>3162.0000000000005</v>
      </c>
      <c r="G2050">
        <f>VLOOKUP(C2050,'SKU Price List'!$H$2:$L$27,3,0)</f>
        <v>602.40000000000009</v>
      </c>
      <c r="H2050">
        <f t="shared" ref="H2050:H2113" si="105">G2050*D2050</f>
        <v>3012.0000000000005</v>
      </c>
      <c r="I2050" s="17">
        <f t="shared" ref="I2050:I2113" si="106">F2050-H2050</f>
        <v>150</v>
      </c>
      <c r="J2050">
        <v>36</v>
      </c>
      <c r="K2050" s="51"/>
    </row>
    <row r="2051" spans="1:11" x14ac:dyDescent="0.45">
      <c r="A2051" s="2">
        <v>45450</v>
      </c>
      <c r="B2051" t="s">
        <v>44</v>
      </c>
      <c r="C2051" t="s">
        <v>23</v>
      </c>
      <c r="D2051">
        <v>10</v>
      </c>
      <c r="E2051" s="17">
        <f>VLOOKUP(C2051,'SKU Price List'!$H$2:$L$27,5,FALSE)</f>
        <v>474.3</v>
      </c>
      <c r="F2051" s="17">
        <f t="shared" si="104"/>
        <v>4743</v>
      </c>
      <c r="G2051">
        <f>VLOOKUP(C2051,'SKU Price List'!$H$2:$L$27,3,0)</f>
        <v>451.8</v>
      </c>
      <c r="H2051">
        <f t="shared" si="105"/>
        <v>4518</v>
      </c>
      <c r="I2051" s="17">
        <f t="shared" si="106"/>
        <v>225</v>
      </c>
      <c r="J2051">
        <v>36</v>
      </c>
      <c r="K2051" s="51"/>
    </row>
    <row r="2052" spans="1:11" x14ac:dyDescent="0.45">
      <c r="A2052" s="2">
        <v>45450</v>
      </c>
      <c r="B2052" t="s">
        <v>44</v>
      </c>
      <c r="C2052" t="s">
        <v>8</v>
      </c>
      <c r="D2052">
        <v>10</v>
      </c>
      <c r="E2052" s="17">
        <f>VLOOKUP(C2052,'SKU Price List'!$H$2:$L$27,5,FALSE)</f>
        <v>585</v>
      </c>
      <c r="F2052" s="17">
        <f t="shared" si="104"/>
        <v>5850</v>
      </c>
      <c r="G2052">
        <f>VLOOKUP(C2052,'SKU Price List'!$H$2:$L$27,3,0)</f>
        <v>556.19999999999993</v>
      </c>
      <c r="H2052">
        <f t="shared" si="105"/>
        <v>5561.9999999999991</v>
      </c>
      <c r="I2052" s="17">
        <f t="shared" si="106"/>
        <v>288.00000000000091</v>
      </c>
      <c r="J2052">
        <v>36</v>
      </c>
      <c r="K2052" s="51"/>
    </row>
    <row r="2053" spans="1:11" x14ac:dyDescent="0.45">
      <c r="A2053" s="2">
        <v>45450</v>
      </c>
      <c r="B2053" t="s">
        <v>44</v>
      </c>
      <c r="C2053" t="s">
        <v>9</v>
      </c>
      <c r="D2053">
        <v>5</v>
      </c>
      <c r="E2053" s="17">
        <f>VLOOKUP(C2053,'SKU Price List'!$H$2:$L$27,5,FALSE)</f>
        <v>780</v>
      </c>
      <c r="F2053" s="17">
        <f t="shared" si="104"/>
        <v>3900</v>
      </c>
      <c r="G2053">
        <f>VLOOKUP(C2053,'SKU Price List'!$H$2:$L$27,3,0)</f>
        <v>741.59999999999991</v>
      </c>
      <c r="H2053">
        <f t="shared" si="105"/>
        <v>3707.9999999999995</v>
      </c>
      <c r="I2053" s="17">
        <f t="shared" si="106"/>
        <v>192.00000000000045</v>
      </c>
      <c r="J2053">
        <v>36</v>
      </c>
      <c r="K2053" s="51"/>
    </row>
    <row r="2054" spans="1:11" x14ac:dyDescent="0.45">
      <c r="A2054" s="2">
        <v>45450</v>
      </c>
      <c r="B2054" t="s">
        <v>89</v>
      </c>
      <c r="C2054" t="s">
        <v>7</v>
      </c>
      <c r="D2054">
        <v>20</v>
      </c>
      <c r="E2054" s="17">
        <f>VLOOKUP(C2054,'SKU Price List'!$H$2:$L$27,5,FALSE)</f>
        <v>571.20000000000005</v>
      </c>
      <c r="F2054" s="17">
        <f t="shared" si="104"/>
        <v>11424</v>
      </c>
      <c r="G2054">
        <f>VLOOKUP(C2054,'SKU Price List'!$H$2:$L$27,3,0)</f>
        <v>544</v>
      </c>
      <c r="H2054">
        <f t="shared" si="105"/>
        <v>10880</v>
      </c>
      <c r="I2054" s="17">
        <f t="shared" si="106"/>
        <v>544</v>
      </c>
      <c r="J2054">
        <v>36</v>
      </c>
      <c r="K2054" s="51"/>
    </row>
    <row r="2055" spans="1:11" x14ac:dyDescent="0.45">
      <c r="A2055" s="2">
        <v>45450</v>
      </c>
      <c r="B2055" t="s">
        <v>89</v>
      </c>
      <c r="C2055" t="s">
        <v>6</v>
      </c>
      <c r="D2055">
        <v>10</v>
      </c>
      <c r="E2055" s="17">
        <f>VLOOKUP(C2055,'SKU Price List'!$H$2:$L$27,5,FALSE)</f>
        <v>499.80000000000007</v>
      </c>
      <c r="F2055" s="17">
        <f t="shared" si="104"/>
        <v>4998.0000000000009</v>
      </c>
      <c r="G2055">
        <f>VLOOKUP(C2055,'SKU Price List'!$H$2:$L$27,3,0)</f>
        <v>476</v>
      </c>
      <c r="H2055">
        <f t="shared" si="105"/>
        <v>4760</v>
      </c>
      <c r="I2055" s="17">
        <f t="shared" si="106"/>
        <v>238.00000000000091</v>
      </c>
      <c r="J2055">
        <v>36</v>
      </c>
      <c r="K2055" s="51"/>
    </row>
    <row r="2056" spans="1:11" x14ac:dyDescent="0.45">
      <c r="A2056" s="2">
        <v>45450</v>
      </c>
      <c r="B2056" t="s">
        <v>89</v>
      </c>
      <c r="C2056" t="s">
        <v>4</v>
      </c>
      <c r="D2056">
        <v>10</v>
      </c>
      <c r="E2056" s="17">
        <f>VLOOKUP(C2056,'SKU Price List'!$H$2:$L$27,5,FALSE)</f>
        <v>428.40000000000003</v>
      </c>
      <c r="F2056" s="17">
        <f t="shared" si="104"/>
        <v>4284</v>
      </c>
      <c r="G2056">
        <f>VLOOKUP(C2056,'SKU Price List'!$H$2:$L$27,3,0)</f>
        <v>408</v>
      </c>
      <c r="H2056">
        <f t="shared" si="105"/>
        <v>4080</v>
      </c>
      <c r="I2056" s="17">
        <f t="shared" si="106"/>
        <v>204</v>
      </c>
      <c r="J2056">
        <v>36</v>
      </c>
      <c r="K2056" s="51"/>
    </row>
    <row r="2057" spans="1:11" x14ac:dyDescent="0.45">
      <c r="A2057" s="2">
        <v>45450</v>
      </c>
      <c r="B2057" t="s">
        <v>89</v>
      </c>
      <c r="C2057" t="s">
        <v>24</v>
      </c>
      <c r="D2057">
        <v>15</v>
      </c>
      <c r="E2057" s="17">
        <f>VLOOKUP(C2057,'SKU Price List'!$H$2:$L$27,5,FALSE)</f>
        <v>632.40000000000009</v>
      </c>
      <c r="F2057" s="17">
        <f t="shared" si="104"/>
        <v>9486.0000000000018</v>
      </c>
      <c r="G2057">
        <f>VLOOKUP(C2057,'SKU Price List'!$H$2:$L$27,3,0)</f>
        <v>602.40000000000009</v>
      </c>
      <c r="H2057">
        <f t="shared" si="105"/>
        <v>9036.0000000000018</v>
      </c>
      <c r="I2057" s="17">
        <f t="shared" si="106"/>
        <v>450</v>
      </c>
      <c r="J2057">
        <v>36</v>
      </c>
      <c r="K2057" s="51"/>
    </row>
    <row r="2058" spans="1:11" x14ac:dyDescent="0.45">
      <c r="A2058" s="2">
        <v>45450</v>
      </c>
      <c r="B2058" t="s">
        <v>89</v>
      </c>
      <c r="C2058" t="s">
        <v>23</v>
      </c>
      <c r="D2058">
        <v>10</v>
      </c>
      <c r="E2058" s="17">
        <f>VLOOKUP(C2058,'SKU Price List'!$H$2:$L$27,5,FALSE)</f>
        <v>474.3</v>
      </c>
      <c r="F2058" s="17">
        <f t="shared" si="104"/>
        <v>4743</v>
      </c>
      <c r="G2058">
        <f>VLOOKUP(C2058,'SKU Price List'!$H$2:$L$27,3,0)</f>
        <v>451.8</v>
      </c>
      <c r="H2058">
        <f t="shared" si="105"/>
        <v>4518</v>
      </c>
      <c r="I2058" s="17">
        <f t="shared" si="106"/>
        <v>225</v>
      </c>
      <c r="J2058">
        <v>36</v>
      </c>
      <c r="K2058" s="51"/>
    </row>
    <row r="2059" spans="1:11" x14ac:dyDescent="0.45">
      <c r="A2059" s="2">
        <v>45450</v>
      </c>
      <c r="B2059" t="s">
        <v>89</v>
      </c>
      <c r="C2059" t="s">
        <v>9</v>
      </c>
      <c r="D2059">
        <v>20</v>
      </c>
      <c r="E2059" s="17">
        <f>VLOOKUP(C2059,'SKU Price List'!$H$2:$L$27,5,FALSE)</f>
        <v>780</v>
      </c>
      <c r="F2059" s="17">
        <f t="shared" si="104"/>
        <v>15600</v>
      </c>
      <c r="G2059">
        <f>VLOOKUP(C2059,'SKU Price List'!$H$2:$L$27,3,0)</f>
        <v>741.59999999999991</v>
      </c>
      <c r="H2059">
        <f t="shared" si="105"/>
        <v>14831.999999999998</v>
      </c>
      <c r="I2059" s="17">
        <f t="shared" si="106"/>
        <v>768.00000000000182</v>
      </c>
      <c r="J2059">
        <v>36</v>
      </c>
      <c r="K2059" s="51"/>
    </row>
    <row r="2060" spans="1:11" x14ac:dyDescent="0.45">
      <c r="A2060" s="2">
        <v>45450</v>
      </c>
      <c r="B2060" t="s">
        <v>89</v>
      </c>
      <c r="C2060" t="s">
        <v>8</v>
      </c>
      <c r="D2060">
        <v>11</v>
      </c>
      <c r="E2060" s="17">
        <f>VLOOKUP(C2060,'SKU Price List'!$H$2:$L$27,5,FALSE)</f>
        <v>585</v>
      </c>
      <c r="F2060" s="17">
        <f t="shared" si="104"/>
        <v>6435</v>
      </c>
      <c r="G2060">
        <f>VLOOKUP(C2060,'SKU Price List'!$H$2:$L$27,3,0)</f>
        <v>556.19999999999993</v>
      </c>
      <c r="H2060">
        <f t="shared" si="105"/>
        <v>6118.1999999999989</v>
      </c>
      <c r="I2060" s="17">
        <f t="shared" si="106"/>
        <v>316.80000000000109</v>
      </c>
      <c r="J2060">
        <v>36</v>
      </c>
      <c r="K2060" s="51"/>
    </row>
    <row r="2061" spans="1:11" x14ac:dyDescent="0.45">
      <c r="A2061" s="2">
        <v>45451</v>
      </c>
      <c r="B2061" t="s">
        <v>33</v>
      </c>
      <c r="C2061" t="s">
        <v>17</v>
      </c>
      <c r="D2061">
        <v>1</v>
      </c>
      <c r="E2061" s="17">
        <f>VLOOKUP(C2061,'SKU Price List'!$H$2:$L$27,5,FALSE)</f>
        <v>1276.8</v>
      </c>
      <c r="F2061" s="17">
        <f t="shared" si="104"/>
        <v>1276.8</v>
      </c>
      <c r="G2061">
        <f>VLOOKUP(C2061,'SKU Price List'!$H$2:$L$27,3,0)</f>
        <v>1216</v>
      </c>
      <c r="H2061">
        <f t="shared" si="105"/>
        <v>1216</v>
      </c>
      <c r="I2061" s="17">
        <f t="shared" si="106"/>
        <v>60.799999999999955</v>
      </c>
      <c r="J2061">
        <v>36</v>
      </c>
      <c r="K2061" s="51"/>
    </row>
    <row r="2062" spans="1:11" x14ac:dyDescent="0.45">
      <c r="A2062" s="2">
        <v>45451</v>
      </c>
      <c r="B2062" t="s">
        <v>33</v>
      </c>
      <c r="C2062" t="s">
        <v>11</v>
      </c>
      <c r="D2062">
        <v>2</v>
      </c>
      <c r="E2062" s="17">
        <f>VLOOKUP(C2062,'SKU Price List'!$H$2:$L$27,5,FALSE)</f>
        <v>910</v>
      </c>
      <c r="F2062" s="17">
        <f t="shared" si="104"/>
        <v>1820</v>
      </c>
      <c r="G2062">
        <f>VLOOKUP(C2062,'SKU Price List'!$H$2:$L$27,3,0)</f>
        <v>865.19999999999993</v>
      </c>
      <c r="H2062">
        <f t="shared" si="105"/>
        <v>1730.3999999999999</v>
      </c>
      <c r="I2062" s="17">
        <f t="shared" si="106"/>
        <v>89.600000000000136</v>
      </c>
      <c r="J2062">
        <v>36</v>
      </c>
      <c r="K2062" s="51"/>
    </row>
    <row r="2063" spans="1:11" x14ac:dyDescent="0.45">
      <c r="A2063" s="2">
        <v>45451</v>
      </c>
      <c r="B2063" t="s">
        <v>34</v>
      </c>
      <c r="C2063" t="s">
        <v>27</v>
      </c>
      <c r="D2063">
        <v>10</v>
      </c>
      <c r="E2063" s="17">
        <f>VLOOKUP(C2063,'SKU Price List'!$H$2:$L$27,5,FALSE)</f>
        <v>843.2</v>
      </c>
      <c r="F2063" s="17">
        <f t="shared" si="104"/>
        <v>8432</v>
      </c>
      <c r="G2063">
        <f>VLOOKUP(C2063,'SKU Price List'!$H$2:$L$27,3,0)</f>
        <v>803.2</v>
      </c>
      <c r="H2063">
        <f t="shared" si="105"/>
        <v>8032</v>
      </c>
      <c r="I2063" s="17">
        <f t="shared" si="106"/>
        <v>400</v>
      </c>
      <c r="J2063">
        <v>36</v>
      </c>
      <c r="K2063" s="51"/>
    </row>
    <row r="2064" spans="1:11" x14ac:dyDescent="0.45">
      <c r="A2064" s="2">
        <v>45451</v>
      </c>
      <c r="B2064" t="s">
        <v>34</v>
      </c>
      <c r="C2064" t="s">
        <v>24</v>
      </c>
      <c r="D2064">
        <v>5</v>
      </c>
      <c r="E2064" s="17">
        <f>VLOOKUP(C2064,'SKU Price List'!$H$2:$L$27,5,FALSE)</f>
        <v>632.40000000000009</v>
      </c>
      <c r="F2064" s="17">
        <f t="shared" si="104"/>
        <v>3162.0000000000005</v>
      </c>
      <c r="G2064">
        <f>VLOOKUP(C2064,'SKU Price List'!$H$2:$L$27,3,0)</f>
        <v>602.40000000000009</v>
      </c>
      <c r="H2064">
        <f t="shared" si="105"/>
        <v>3012.0000000000005</v>
      </c>
      <c r="I2064" s="17">
        <f t="shared" si="106"/>
        <v>150</v>
      </c>
      <c r="J2064">
        <v>36</v>
      </c>
      <c r="K2064" s="51"/>
    </row>
    <row r="2065" spans="1:11" x14ac:dyDescent="0.45">
      <c r="A2065" s="2">
        <v>45451</v>
      </c>
      <c r="B2065" t="s">
        <v>34</v>
      </c>
      <c r="C2065" t="s">
        <v>25</v>
      </c>
      <c r="D2065">
        <v>5</v>
      </c>
      <c r="E2065" s="17">
        <f>VLOOKUP(C2065,'SKU Price List'!$H$2:$L$27,5,FALSE)</f>
        <v>553.35</v>
      </c>
      <c r="F2065" s="17">
        <f t="shared" ref="F2065:F2128" si="107">E2065*D2065</f>
        <v>2766.75</v>
      </c>
      <c r="G2065">
        <f>VLOOKUP(C2065,'SKU Price List'!$H$2:$L$27,3,0)</f>
        <v>527.1</v>
      </c>
      <c r="H2065">
        <f t="shared" si="105"/>
        <v>2635.5</v>
      </c>
      <c r="I2065" s="17">
        <f t="shared" si="106"/>
        <v>131.25</v>
      </c>
      <c r="J2065">
        <v>36</v>
      </c>
      <c r="K2065" s="51"/>
    </row>
    <row r="2066" spans="1:11" x14ac:dyDescent="0.45">
      <c r="A2066" s="2">
        <v>45451</v>
      </c>
      <c r="B2066" t="s">
        <v>34</v>
      </c>
      <c r="C2066" t="s">
        <v>11</v>
      </c>
      <c r="D2066">
        <v>10</v>
      </c>
      <c r="E2066" s="17">
        <f>VLOOKUP(C2066,'SKU Price List'!$H$2:$L$27,5,FALSE)</f>
        <v>910</v>
      </c>
      <c r="F2066" s="17">
        <f t="shared" si="107"/>
        <v>9100</v>
      </c>
      <c r="G2066">
        <f>VLOOKUP(C2066,'SKU Price List'!$H$2:$L$27,3,0)</f>
        <v>865.19999999999993</v>
      </c>
      <c r="H2066">
        <f t="shared" si="105"/>
        <v>8652</v>
      </c>
      <c r="I2066" s="17">
        <f t="shared" si="106"/>
        <v>448</v>
      </c>
      <c r="J2066">
        <v>36</v>
      </c>
      <c r="K2066" s="51"/>
    </row>
    <row r="2067" spans="1:11" x14ac:dyDescent="0.45">
      <c r="A2067" s="2">
        <v>45451</v>
      </c>
      <c r="B2067" t="s">
        <v>34</v>
      </c>
      <c r="C2067" t="s">
        <v>10</v>
      </c>
      <c r="D2067">
        <v>10</v>
      </c>
      <c r="E2067" s="17">
        <f>VLOOKUP(C2067,'SKU Price List'!$H$2:$L$27,5,FALSE)</f>
        <v>682.5</v>
      </c>
      <c r="F2067" s="17">
        <f t="shared" si="107"/>
        <v>6825</v>
      </c>
      <c r="G2067">
        <f>VLOOKUP(C2067,'SKU Price List'!$H$2:$L$27,3,0)</f>
        <v>648.9</v>
      </c>
      <c r="H2067">
        <f t="shared" si="105"/>
        <v>6489</v>
      </c>
      <c r="I2067" s="17">
        <f t="shared" si="106"/>
        <v>336</v>
      </c>
      <c r="J2067">
        <v>36</v>
      </c>
      <c r="K2067" s="51"/>
    </row>
    <row r="2068" spans="1:11" x14ac:dyDescent="0.45">
      <c r="A2068" s="2">
        <v>45452</v>
      </c>
      <c r="B2068" t="s">
        <v>81</v>
      </c>
      <c r="C2068" t="s">
        <v>21</v>
      </c>
      <c r="D2068">
        <v>11</v>
      </c>
      <c r="E2068" s="17">
        <f>VLOOKUP(C2068,'SKU Price List'!$H$2:$L$27,5,FALSE)</f>
        <v>999.6</v>
      </c>
      <c r="F2068" s="17">
        <f t="shared" si="107"/>
        <v>10995.6</v>
      </c>
      <c r="G2068">
        <f>VLOOKUP(C2068,'SKU Price List'!$H$2:$L$27,3,0)</f>
        <v>951.3</v>
      </c>
      <c r="H2068">
        <f t="shared" si="105"/>
        <v>10464.299999999999</v>
      </c>
      <c r="I2068" s="17">
        <f t="shared" si="106"/>
        <v>531.30000000000109</v>
      </c>
      <c r="J2068">
        <v>36</v>
      </c>
      <c r="K2068" s="51"/>
    </row>
    <row r="2069" spans="1:11" x14ac:dyDescent="0.45">
      <c r="A2069" s="2">
        <v>45452</v>
      </c>
      <c r="B2069" t="s">
        <v>81</v>
      </c>
      <c r="C2069" t="s">
        <v>11</v>
      </c>
      <c r="D2069">
        <v>4</v>
      </c>
      <c r="E2069" s="17">
        <f>VLOOKUP(C2069,'SKU Price List'!$H$2:$L$27,5,FALSE)</f>
        <v>910</v>
      </c>
      <c r="F2069" s="17">
        <f t="shared" si="107"/>
        <v>3640</v>
      </c>
      <c r="G2069">
        <f>VLOOKUP(C2069,'SKU Price List'!$H$2:$L$27,3,0)</f>
        <v>865.19999999999993</v>
      </c>
      <c r="H2069">
        <f t="shared" si="105"/>
        <v>3460.7999999999997</v>
      </c>
      <c r="I2069" s="17">
        <f t="shared" si="106"/>
        <v>179.20000000000027</v>
      </c>
      <c r="J2069">
        <v>36</v>
      </c>
      <c r="K2069" s="51"/>
    </row>
    <row r="2070" spans="1:11" x14ac:dyDescent="0.45">
      <c r="A2070" s="2">
        <v>45452</v>
      </c>
      <c r="B2070" t="s">
        <v>81</v>
      </c>
      <c r="C2070" t="s">
        <v>25</v>
      </c>
      <c r="D2070">
        <v>6</v>
      </c>
      <c r="E2070" s="17">
        <f>VLOOKUP(C2070,'SKU Price List'!$H$2:$L$27,5,FALSE)</f>
        <v>553.35</v>
      </c>
      <c r="F2070" s="17">
        <f t="shared" si="107"/>
        <v>3320.1000000000004</v>
      </c>
      <c r="G2070">
        <f>VLOOKUP(C2070,'SKU Price List'!$H$2:$L$27,3,0)</f>
        <v>527.1</v>
      </c>
      <c r="H2070">
        <f t="shared" si="105"/>
        <v>3162.6000000000004</v>
      </c>
      <c r="I2070" s="17">
        <f t="shared" si="106"/>
        <v>157.5</v>
      </c>
      <c r="J2070">
        <v>36</v>
      </c>
      <c r="K2070" s="51"/>
    </row>
    <row r="2071" spans="1:11" x14ac:dyDescent="0.45">
      <c r="A2071" s="2">
        <v>45452</v>
      </c>
      <c r="B2071" t="s">
        <v>37</v>
      </c>
      <c r="C2071" t="s">
        <v>14</v>
      </c>
      <c r="D2071">
        <v>5</v>
      </c>
      <c r="E2071" s="17">
        <f>VLOOKUP(C2071,'SKU Price List'!$H$2:$L$27,5,FALSE)</f>
        <v>957.59999999999991</v>
      </c>
      <c r="F2071" s="17">
        <f t="shared" si="107"/>
        <v>4788</v>
      </c>
      <c r="G2071">
        <f>VLOOKUP(C2071,'SKU Price List'!$H$2:$L$27,3,0)</f>
        <v>912</v>
      </c>
      <c r="H2071">
        <f t="shared" si="105"/>
        <v>4560</v>
      </c>
      <c r="I2071" s="17">
        <f t="shared" si="106"/>
        <v>228</v>
      </c>
      <c r="J2071">
        <v>36</v>
      </c>
      <c r="K2071" s="51"/>
    </row>
    <row r="2072" spans="1:11" x14ac:dyDescent="0.45">
      <c r="A2072" s="2">
        <v>45452</v>
      </c>
      <c r="B2072" t="s">
        <v>37</v>
      </c>
      <c r="C2072" t="s">
        <v>17</v>
      </c>
      <c r="D2072">
        <v>20</v>
      </c>
      <c r="E2072" s="17">
        <f>VLOOKUP(C2072,'SKU Price List'!$H$2:$L$27,5,FALSE)</f>
        <v>1276.8</v>
      </c>
      <c r="F2072" s="17">
        <f t="shared" si="107"/>
        <v>25536</v>
      </c>
      <c r="G2072">
        <f>VLOOKUP(C2072,'SKU Price List'!$H$2:$L$27,3,0)</f>
        <v>1216</v>
      </c>
      <c r="H2072">
        <f t="shared" si="105"/>
        <v>24320</v>
      </c>
      <c r="I2072" s="17">
        <f t="shared" si="106"/>
        <v>1216</v>
      </c>
      <c r="J2072">
        <v>36</v>
      </c>
      <c r="K2072" s="51"/>
    </row>
    <row r="2073" spans="1:11" x14ac:dyDescent="0.45">
      <c r="A2073" s="2">
        <v>45452</v>
      </c>
      <c r="B2073" t="s">
        <v>37</v>
      </c>
      <c r="C2073" t="s">
        <v>27</v>
      </c>
      <c r="D2073">
        <v>5</v>
      </c>
      <c r="E2073" s="17">
        <f>VLOOKUP(C2073,'SKU Price List'!$H$2:$L$27,5,FALSE)</f>
        <v>843.2</v>
      </c>
      <c r="F2073" s="17">
        <f t="shared" si="107"/>
        <v>4216</v>
      </c>
      <c r="G2073">
        <f>VLOOKUP(C2073,'SKU Price List'!$H$2:$L$27,3,0)</f>
        <v>803.2</v>
      </c>
      <c r="H2073">
        <f t="shared" si="105"/>
        <v>4016</v>
      </c>
      <c r="I2073" s="17">
        <f t="shared" si="106"/>
        <v>200</v>
      </c>
      <c r="J2073">
        <v>36</v>
      </c>
      <c r="K2073" s="51"/>
    </row>
    <row r="2074" spans="1:11" x14ac:dyDescent="0.45">
      <c r="A2074" s="2">
        <v>45452</v>
      </c>
      <c r="B2074" t="s">
        <v>57</v>
      </c>
      <c r="C2074" t="s">
        <v>17</v>
      </c>
      <c r="D2074">
        <v>20</v>
      </c>
      <c r="E2074" s="17">
        <f>VLOOKUP(C2074,'SKU Price List'!$H$2:$L$27,5,FALSE)</f>
        <v>1276.8</v>
      </c>
      <c r="F2074" s="17">
        <f t="shared" si="107"/>
        <v>25536</v>
      </c>
      <c r="G2074">
        <f>VLOOKUP(C2074,'SKU Price List'!$H$2:$L$27,3,0)</f>
        <v>1216</v>
      </c>
      <c r="H2074">
        <f t="shared" si="105"/>
        <v>24320</v>
      </c>
      <c r="I2074" s="17">
        <f t="shared" si="106"/>
        <v>1216</v>
      </c>
      <c r="J2074">
        <v>36</v>
      </c>
      <c r="K2074" s="51"/>
    </row>
    <row r="2075" spans="1:11" x14ac:dyDescent="0.45">
      <c r="A2075" s="2">
        <v>45452</v>
      </c>
      <c r="B2075" t="s">
        <v>57</v>
      </c>
      <c r="C2075" t="s">
        <v>27</v>
      </c>
      <c r="D2075">
        <v>13</v>
      </c>
      <c r="E2075" s="17">
        <f>VLOOKUP(C2075,'SKU Price List'!$H$2:$L$27,5,FALSE)</f>
        <v>843.2</v>
      </c>
      <c r="F2075" s="17">
        <f t="shared" si="107"/>
        <v>10961.6</v>
      </c>
      <c r="G2075">
        <f>VLOOKUP(C2075,'SKU Price List'!$H$2:$L$27,3,0)</f>
        <v>803.2</v>
      </c>
      <c r="H2075">
        <f t="shared" si="105"/>
        <v>10441.6</v>
      </c>
      <c r="I2075" s="17">
        <f t="shared" si="106"/>
        <v>520</v>
      </c>
      <c r="J2075">
        <v>36</v>
      </c>
      <c r="K2075" s="51"/>
    </row>
    <row r="2076" spans="1:11" x14ac:dyDescent="0.45">
      <c r="A2076" s="2">
        <v>45453</v>
      </c>
      <c r="B2076" t="s">
        <v>56</v>
      </c>
      <c r="C2076" t="s">
        <v>18</v>
      </c>
      <c r="D2076">
        <v>1</v>
      </c>
      <c r="E2076" s="17">
        <f>VLOOKUP(C2076,'SKU Price List'!$H$2:$L$27,5,FALSE)</f>
        <v>1523.2</v>
      </c>
      <c r="F2076" s="17">
        <f t="shared" si="107"/>
        <v>1523.2</v>
      </c>
      <c r="G2076">
        <f>VLOOKUP(C2076,'SKU Price List'!$H$2:$L$27,3,0)</f>
        <v>1449.6</v>
      </c>
      <c r="H2076">
        <f t="shared" si="105"/>
        <v>1449.6</v>
      </c>
      <c r="I2076" s="17">
        <f t="shared" si="106"/>
        <v>73.600000000000136</v>
      </c>
      <c r="J2076">
        <v>37</v>
      </c>
      <c r="K2076" s="51"/>
    </row>
    <row r="2077" spans="1:11" x14ac:dyDescent="0.45">
      <c r="A2077" s="2">
        <v>45453</v>
      </c>
      <c r="B2077" t="s">
        <v>56</v>
      </c>
      <c r="C2077" t="s">
        <v>17</v>
      </c>
      <c r="D2077">
        <v>2</v>
      </c>
      <c r="E2077" s="17">
        <f>VLOOKUP(C2077,'SKU Price List'!$H$2:$L$27,5,FALSE)</f>
        <v>1276.8</v>
      </c>
      <c r="F2077" s="17">
        <f t="shared" si="107"/>
        <v>2553.6</v>
      </c>
      <c r="G2077">
        <f>VLOOKUP(C2077,'SKU Price List'!$H$2:$L$27,3,0)</f>
        <v>1216</v>
      </c>
      <c r="H2077">
        <f t="shared" si="105"/>
        <v>2432</v>
      </c>
      <c r="I2077" s="17">
        <f t="shared" si="106"/>
        <v>121.59999999999991</v>
      </c>
      <c r="J2077">
        <v>37</v>
      </c>
      <c r="K2077" s="51"/>
    </row>
    <row r="2078" spans="1:11" x14ac:dyDescent="0.45">
      <c r="A2078" s="2">
        <v>45453</v>
      </c>
      <c r="B2078" t="s">
        <v>56</v>
      </c>
      <c r="C2078" t="s">
        <v>5</v>
      </c>
      <c r="D2078">
        <v>5</v>
      </c>
      <c r="E2078" s="17">
        <f>VLOOKUP(C2078,'SKU Price List'!$H$2:$L$27,5,FALSE)</f>
        <v>374.85</v>
      </c>
      <c r="F2078" s="17">
        <f t="shared" si="107"/>
        <v>1874.25</v>
      </c>
      <c r="G2078">
        <f>VLOOKUP(C2078,'SKU Price List'!$H$2:$L$27,3,0)</f>
        <v>357</v>
      </c>
      <c r="H2078">
        <f t="shared" si="105"/>
        <v>1785</v>
      </c>
      <c r="I2078" s="17">
        <f t="shared" si="106"/>
        <v>89.25</v>
      </c>
      <c r="J2078">
        <v>37</v>
      </c>
      <c r="K2078" s="51"/>
    </row>
    <row r="2079" spans="1:11" x14ac:dyDescent="0.45">
      <c r="A2079" s="2">
        <v>45453</v>
      </c>
      <c r="B2079" t="s">
        <v>47</v>
      </c>
      <c r="C2079" t="s">
        <v>17</v>
      </c>
      <c r="D2079">
        <v>5</v>
      </c>
      <c r="E2079" s="17">
        <f>VLOOKUP(C2079,'SKU Price List'!$H$2:$L$27,5,FALSE)</f>
        <v>1276.8</v>
      </c>
      <c r="F2079" s="17">
        <f t="shared" si="107"/>
        <v>6384</v>
      </c>
      <c r="G2079">
        <f>VLOOKUP(C2079,'SKU Price List'!$H$2:$L$27,3,0)</f>
        <v>1216</v>
      </c>
      <c r="H2079">
        <f t="shared" si="105"/>
        <v>6080</v>
      </c>
      <c r="I2079" s="17">
        <f t="shared" si="106"/>
        <v>304</v>
      </c>
      <c r="J2079">
        <v>37</v>
      </c>
      <c r="K2079" s="51"/>
    </row>
    <row r="2080" spans="1:11" x14ac:dyDescent="0.45">
      <c r="A2080" s="2">
        <v>45453</v>
      </c>
      <c r="B2080" t="s">
        <v>47</v>
      </c>
      <c r="C2080" t="s">
        <v>13</v>
      </c>
      <c r="D2080">
        <v>6</v>
      </c>
      <c r="E2080" s="17">
        <f>VLOOKUP(C2080,'SKU Price List'!$H$2:$L$27,5,FALSE)</f>
        <v>718.19999999999993</v>
      </c>
      <c r="F2080" s="17">
        <f t="shared" si="107"/>
        <v>4309.2</v>
      </c>
      <c r="G2080">
        <f>VLOOKUP(C2080,'SKU Price List'!$H$2:$L$27,3,0)</f>
        <v>684</v>
      </c>
      <c r="H2080">
        <f t="shared" si="105"/>
        <v>4104</v>
      </c>
      <c r="I2080" s="17">
        <f t="shared" si="106"/>
        <v>205.19999999999982</v>
      </c>
      <c r="J2080">
        <v>37</v>
      </c>
      <c r="K2080" s="51"/>
    </row>
    <row r="2081" spans="1:11" x14ac:dyDescent="0.45">
      <c r="A2081" s="2">
        <v>45453</v>
      </c>
      <c r="B2081" t="s">
        <v>47</v>
      </c>
      <c r="C2081" t="s">
        <v>14</v>
      </c>
      <c r="D2081">
        <v>8</v>
      </c>
      <c r="E2081" s="17">
        <f>VLOOKUP(C2081,'SKU Price List'!$H$2:$L$27,5,FALSE)</f>
        <v>957.59999999999991</v>
      </c>
      <c r="F2081" s="17">
        <f t="shared" si="107"/>
        <v>7660.7999999999993</v>
      </c>
      <c r="G2081">
        <f>VLOOKUP(C2081,'SKU Price List'!$H$2:$L$27,3,0)</f>
        <v>912</v>
      </c>
      <c r="H2081">
        <f t="shared" si="105"/>
        <v>7296</v>
      </c>
      <c r="I2081" s="17">
        <f t="shared" si="106"/>
        <v>364.79999999999927</v>
      </c>
      <c r="J2081">
        <v>37</v>
      </c>
      <c r="K2081" s="51"/>
    </row>
    <row r="2082" spans="1:11" x14ac:dyDescent="0.45">
      <c r="A2082" s="2">
        <v>45453</v>
      </c>
      <c r="B2082" t="s">
        <v>47</v>
      </c>
      <c r="C2082" t="s">
        <v>13</v>
      </c>
      <c r="D2082">
        <v>8</v>
      </c>
      <c r="E2082" s="17">
        <f>VLOOKUP(C2082,'SKU Price List'!$H$2:$L$27,5,FALSE)</f>
        <v>718.19999999999993</v>
      </c>
      <c r="F2082" s="17">
        <f t="shared" si="107"/>
        <v>5745.5999999999995</v>
      </c>
      <c r="G2082">
        <f>VLOOKUP(C2082,'SKU Price List'!$H$2:$L$27,3,0)</f>
        <v>684</v>
      </c>
      <c r="H2082">
        <f t="shared" si="105"/>
        <v>5472</v>
      </c>
      <c r="I2082" s="17">
        <f t="shared" si="106"/>
        <v>273.59999999999945</v>
      </c>
      <c r="J2082">
        <v>37</v>
      </c>
      <c r="K2082" s="51"/>
    </row>
    <row r="2083" spans="1:11" x14ac:dyDescent="0.45">
      <c r="A2083" s="2">
        <v>45453</v>
      </c>
      <c r="B2083" t="s">
        <v>47</v>
      </c>
      <c r="C2083" t="s">
        <v>24</v>
      </c>
      <c r="D2083">
        <v>8</v>
      </c>
      <c r="E2083" s="17">
        <f>VLOOKUP(C2083,'SKU Price List'!$H$2:$L$27,5,FALSE)</f>
        <v>632.40000000000009</v>
      </c>
      <c r="F2083" s="17">
        <f t="shared" si="107"/>
        <v>5059.2000000000007</v>
      </c>
      <c r="G2083">
        <f>VLOOKUP(C2083,'SKU Price List'!$H$2:$L$27,3,0)</f>
        <v>602.40000000000009</v>
      </c>
      <c r="H2083">
        <f t="shared" si="105"/>
        <v>4819.2000000000007</v>
      </c>
      <c r="I2083" s="17">
        <f t="shared" si="106"/>
        <v>240</v>
      </c>
      <c r="J2083">
        <v>37</v>
      </c>
      <c r="K2083" s="51"/>
    </row>
    <row r="2084" spans="1:11" x14ac:dyDescent="0.45">
      <c r="A2084" s="2">
        <v>45453</v>
      </c>
      <c r="B2084" t="s">
        <v>47</v>
      </c>
      <c r="C2084" t="s">
        <v>23</v>
      </c>
      <c r="D2084">
        <v>8</v>
      </c>
      <c r="E2084" s="17">
        <f>VLOOKUP(C2084,'SKU Price List'!$H$2:$L$27,5,FALSE)</f>
        <v>474.3</v>
      </c>
      <c r="F2084" s="17">
        <f t="shared" si="107"/>
        <v>3794.4</v>
      </c>
      <c r="G2084">
        <f>VLOOKUP(C2084,'SKU Price List'!$H$2:$L$27,3,0)</f>
        <v>451.8</v>
      </c>
      <c r="H2084">
        <f t="shared" si="105"/>
        <v>3614.4</v>
      </c>
      <c r="I2084" s="17">
        <f t="shared" si="106"/>
        <v>180</v>
      </c>
      <c r="J2084">
        <v>37</v>
      </c>
      <c r="K2084" s="51"/>
    </row>
    <row r="2085" spans="1:11" x14ac:dyDescent="0.45">
      <c r="A2085" s="2">
        <v>45453</v>
      </c>
      <c r="B2085" t="s">
        <v>47</v>
      </c>
      <c r="C2085" t="s">
        <v>25</v>
      </c>
      <c r="D2085">
        <v>4</v>
      </c>
      <c r="E2085" s="17">
        <f>VLOOKUP(C2085,'SKU Price List'!$H$2:$L$27,5,FALSE)</f>
        <v>553.35</v>
      </c>
      <c r="F2085" s="17">
        <f t="shared" si="107"/>
        <v>2213.4</v>
      </c>
      <c r="G2085">
        <f>VLOOKUP(C2085,'SKU Price List'!$H$2:$L$27,3,0)</f>
        <v>527.1</v>
      </c>
      <c r="H2085">
        <f t="shared" si="105"/>
        <v>2108.4</v>
      </c>
      <c r="I2085" s="17">
        <f t="shared" si="106"/>
        <v>105</v>
      </c>
      <c r="J2085">
        <v>37</v>
      </c>
      <c r="K2085" s="51"/>
    </row>
    <row r="2086" spans="1:11" x14ac:dyDescent="0.45">
      <c r="A2086" s="2">
        <v>45454</v>
      </c>
      <c r="B2086" t="s">
        <v>47</v>
      </c>
      <c r="C2086" t="s">
        <v>12</v>
      </c>
      <c r="D2086">
        <v>5</v>
      </c>
      <c r="E2086" s="17">
        <f>VLOOKUP(C2086,'SKU Price List'!$H$2:$L$27,5,FALSE)</f>
        <v>1040</v>
      </c>
      <c r="F2086" s="17">
        <f t="shared" si="107"/>
        <v>5200</v>
      </c>
      <c r="G2086">
        <f>VLOOKUP(C2086,'SKU Price List'!$H$2:$L$27,3,0)</f>
        <v>988.8</v>
      </c>
      <c r="H2086">
        <f t="shared" si="105"/>
        <v>4944</v>
      </c>
      <c r="I2086" s="17">
        <f t="shared" si="106"/>
        <v>256</v>
      </c>
      <c r="J2086">
        <v>37</v>
      </c>
      <c r="K2086" s="51"/>
    </row>
    <row r="2087" spans="1:11" x14ac:dyDescent="0.45">
      <c r="A2087" s="2">
        <v>45454</v>
      </c>
      <c r="B2087" t="s">
        <v>47</v>
      </c>
      <c r="C2087" t="s">
        <v>9</v>
      </c>
      <c r="D2087">
        <v>8</v>
      </c>
      <c r="E2087" s="17">
        <f>VLOOKUP(C2087,'SKU Price List'!$H$2:$L$27,5,FALSE)</f>
        <v>780</v>
      </c>
      <c r="F2087" s="17">
        <f t="shared" si="107"/>
        <v>6240</v>
      </c>
      <c r="G2087">
        <f>VLOOKUP(C2087,'SKU Price List'!$H$2:$L$27,3,0)</f>
        <v>741.59999999999991</v>
      </c>
      <c r="H2087">
        <f t="shared" si="105"/>
        <v>5932.7999999999993</v>
      </c>
      <c r="I2087" s="17">
        <f t="shared" si="106"/>
        <v>307.20000000000073</v>
      </c>
      <c r="J2087">
        <v>37</v>
      </c>
      <c r="K2087" s="51"/>
    </row>
    <row r="2088" spans="1:11" x14ac:dyDescent="0.45">
      <c r="A2088" s="2">
        <v>45454</v>
      </c>
      <c r="B2088" t="s">
        <v>47</v>
      </c>
      <c r="C2088" t="s">
        <v>8</v>
      </c>
      <c r="D2088">
        <v>8</v>
      </c>
      <c r="E2088" s="17">
        <f>VLOOKUP(C2088,'SKU Price List'!$H$2:$L$27,5,FALSE)</f>
        <v>585</v>
      </c>
      <c r="F2088" s="17">
        <f t="shared" si="107"/>
        <v>4680</v>
      </c>
      <c r="G2088">
        <f>VLOOKUP(C2088,'SKU Price List'!$H$2:$L$27,3,0)</f>
        <v>556.19999999999993</v>
      </c>
      <c r="H2088">
        <f t="shared" si="105"/>
        <v>4449.5999999999995</v>
      </c>
      <c r="I2088" s="17">
        <f t="shared" si="106"/>
        <v>230.40000000000055</v>
      </c>
      <c r="J2088">
        <v>37</v>
      </c>
      <c r="K2088" s="51"/>
    </row>
    <row r="2089" spans="1:11" x14ac:dyDescent="0.45">
      <c r="A2089" s="2">
        <v>45454</v>
      </c>
      <c r="B2089" t="s">
        <v>47</v>
      </c>
      <c r="C2089" t="s">
        <v>4</v>
      </c>
      <c r="D2089">
        <v>8</v>
      </c>
      <c r="E2089" s="17">
        <f>VLOOKUP(C2089,'SKU Price List'!$H$2:$L$27,5,FALSE)</f>
        <v>428.40000000000003</v>
      </c>
      <c r="F2089" s="17">
        <f t="shared" si="107"/>
        <v>3427.2000000000003</v>
      </c>
      <c r="G2089">
        <f>VLOOKUP(C2089,'SKU Price List'!$H$2:$L$27,3,0)</f>
        <v>408</v>
      </c>
      <c r="H2089">
        <f t="shared" si="105"/>
        <v>3264</v>
      </c>
      <c r="I2089" s="17">
        <f t="shared" si="106"/>
        <v>163.20000000000027</v>
      </c>
      <c r="J2089">
        <v>37</v>
      </c>
      <c r="K2089" s="51"/>
    </row>
    <row r="2090" spans="1:11" x14ac:dyDescent="0.45">
      <c r="A2090" s="2">
        <v>45454</v>
      </c>
      <c r="B2090" t="s">
        <v>47</v>
      </c>
      <c r="C2090" t="s">
        <v>3</v>
      </c>
      <c r="D2090">
        <v>8</v>
      </c>
      <c r="E2090" s="17">
        <f>VLOOKUP(C2090,'SKU Price List'!$H$2:$L$27,5,FALSE)</f>
        <v>321.3</v>
      </c>
      <c r="F2090" s="17">
        <f t="shared" si="107"/>
        <v>2570.4</v>
      </c>
      <c r="G2090">
        <f>VLOOKUP(C2090,'SKU Price List'!$H$2:$L$27,3,0)</f>
        <v>306</v>
      </c>
      <c r="H2090">
        <f t="shared" si="105"/>
        <v>2448</v>
      </c>
      <c r="I2090" s="17">
        <f t="shared" si="106"/>
        <v>122.40000000000009</v>
      </c>
      <c r="J2090">
        <v>37</v>
      </c>
      <c r="K2090" s="51"/>
    </row>
    <row r="2091" spans="1:11" x14ac:dyDescent="0.45">
      <c r="A2091" s="2">
        <v>45454</v>
      </c>
      <c r="B2091" t="s">
        <v>47</v>
      </c>
      <c r="C2091" t="s">
        <v>7</v>
      </c>
      <c r="D2091">
        <v>5</v>
      </c>
      <c r="E2091" s="17">
        <f>VLOOKUP(C2091,'SKU Price List'!$H$2:$L$27,5,FALSE)</f>
        <v>571.20000000000005</v>
      </c>
      <c r="F2091" s="17">
        <f t="shared" si="107"/>
        <v>2856</v>
      </c>
      <c r="G2091">
        <f>VLOOKUP(C2091,'SKU Price List'!$H$2:$L$27,3,0)</f>
        <v>544</v>
      </c>
      <c r="H2091">
        <f t="shared" si="105"/>
        <v>2720</v>
      </c>
      <c r="I2091" s="17">
        <f t="shared" si="106"/>
        <v>136</v>
      </c>
      <c r="J2091">
        <v>37</v>
      </c>
      <c r="K2091" s="51"/>
    </row>
    <row r="2092" spans="1:11" x14ac:dyDescent="0.45">
      <c r="A2092" s="2">
        <v>45454</v>
      </c>
      <c r="B2092" t="s">
        <v>47</v>
      </c>
      <c r="C2092" t="s">
        <v>6</v>
      </c>
      <c r="D2092">
        <v>3</v>
      </c>
      <c r="E2092" s="17">
        <f>VLOOKUP(C2092,'SKU Price List'!$H$2:$L$27,5,FALSE)</f>
        <v>499.80000000000007</v>
      </c>
      <c r="F2092" s="17">
        <f t="shared" si="107"/>
        <v>1499.4</v>
      </c>
      <c r="G2092">
        <f>VLOOKUP(C2092,'SKU Price List'!$H$2:$L$27,3,0)</f>
        <v>476</v>
      </c>
      <c r="H2092">
        <f t="shared" si="105"/>
        <v>1428</v>
      </c>
      <c r="I2092" s="17">
        <f t="shared" si="106"/>
        <v>71.400000000000091</v>
      </c>
      <c r="J2092">
        <v>37</v>
      </c>
      <c r="K2092" s="51"/>
    </row>
    <row r="2093" spans="1:11" x14ac:dyDescent="0.45">
      <c r="A2093" s="2">
        <v>45454</v>
      </c>
      <c r="B2093" t="s">
        <v>47</v>
      </c>
      <c r="C2093" t="s">
        <v>5</v>
      </c>
      <c r="D2093">
        <v>2</v>
      </c>
      <c r="E2093" s="17">
        <f>VLOOKUP(C2093,'SKU Price List'!$H$2:$L$27,5,FALSE)</f>
        <v>374.85</v>
      </c>
      <c r="F2093" s="17">
        <f t="shared" si="107"/>
        <v>749.7</v>
      </c>
      <c r="G2093">
        <f>VLOOKUP(C2093,'SKU Price List'!$H$2:$L$27,3,0)</f>
        <v>357</v>
      </c>
      <c r="H2093">
        <f t="shared" si="105"/>
        <v>714</v>
      </c>
      <c r="I2093" s="17">
        <f t="shared" si="106"/>
        <v>35.700000000000045</v>
      </c>
      <c r="J2093">
        <v>37</v>
      </c>
      <c r="K2093" s="51"/>
    </row>
    <row r="2094" spans="1:11" x14ac:dyDescent="0.45">
      <c r="A2094" s="2">
        <v>45454</v>
      </c>
      <c r="B2094" t="s">
        <v>47</v>
      </c>
      <c r="C2094" t="s">
        <v>18</v>
      </c>
      <c r="D2094">
        <v>2</v>
      </c>
      <c r="E2094" s="17">
        <f>VLOOKUP(C2094,'SKU Price List'!$H$2:$L$27,5,FALSE)</f>
        <v>1523.2</v>
      </c>
      <c r="F2094" s="17">
        <f t="shared" si="107"/>
        <v>3046.4</v>
      </c>
      <c r="G2094">
        <f>VLOOKUP(C2094,'SKU Price List'!$H$2:$L$27,3,0)</f>
        <v>1449.6</v>
      </c>
      <c r="H2094">
        <f t="shared" si="105"/>
        <v>2899.2</v>
      </c>
      <c r="I2094" s="17">
        <f t="shared" si="106"/>
        <v>147.20000000000027</v>
      </c>
      <c r="J2094">
        <v>37</v>
      </c>
      <c r="K2094" s="51"/>
    </row>
    <row r="2095" spans="1:11" x14ac:dyDescent="0.45">
      <c r="A2095" s="2">
        <v>45454</v>
      </c>
      <c r="B2095" t="s">
        <v>47</v>
      </c>
      <c r="C2095" t="s">
        <v>25</v>
      </c>
      <c r="D2095">
        <v>4</v>
      </c>
      <c r="E2095" s="17">
        <f>VLOOKUP(C2095,'SKU Price List'!$H$2:$L$27,5,FALSE)</f>
        <v>553.35</v>
      </c>
      <c r="F2095" s="17">
        <f t="shared" si="107"/>
        <v>2213.4</v>
      </c>
      <c r="G2095">
        <f>VLOOKUP(C2095,'SKU Price List'!$H$2:$L$27,3,0)</f>
        <v>527.1</v>
      </c>
      <c r="H2095">
        <f t="shared" si="105"/>
        <v>2108.4</v>
      </c>
      <c r="I2095" s="17">
        <f t="shared" si="106"/>
        <v>105</v>
      </c>
      <c r="J2095">
        <v>37</v>
      </c>
      <c r="K2095" s="51"/>
    </row>
    <row r="2096" spans="1:11" x14ac:dyDescent="0.45">
      <c r="A2096" s="2">
        <v>45454</v>
      </c>
      <c r="B2096" t="s">
        <v>56</v>
      </c>
      <c r="C2096" t="s">
        <v>17</v>
      </c>
      <c r="D2096">
        <v>1</v>
      </c>
      <c r="E2096" s="17">
        <f>VLOOKUP(C2096,'SKU Price List'!$H$2:$L$27,5,FALSE)</f>
        <v>1276.8</v>
      </c>
      <c r="F2096" s="17">
        <f t="shared" si="107"/>
        <v>1276.8</v>
      </c>
      <c r="G2096">
        <f>VLOOKUP(C2096,'SKU Price List'!$H$2:$L$27,3,0)</f>
        <v>1216</v>
      </c>
      <c r="H2096">
        <f t="shared" si="105"/>
        <v>1216</v>
      </c>
      <c r="I2096" s="17">
        <f t="shared" si="106"/>
        <v>60.799999999999955</v>
      </c>
      <c r="J2096">
        <v>37</v>
      </c>
      <c r="K2096" s="51"/>
    </row>
    <row r="2097" spans="1:11" x14ac:dyDescent="0.45">
      <c r="A2097" s="2">
        <v>45454</v>
      </c>
      <c r="B2097" t="s">
        <v>56</v>
      </c>
      <c r="C2097" t="s">
        <v>14</v>
      </c>
      <c r="D2097">
        <v>1</v>
      </c>
      <c r="E2097" s="17">
        <f>VLOOKUP(C2097,'SKU Price List'!$H$2:$L$27,5,FALSE)</f>
        <v>957.59999999999991</v>
      </c>
      <c r="F2097" s="17">
        <f t="shared" si="107"/>
        <v>957.59999999999991</v>
      </c>
      <c r="G2097">
        <f>VLOOKUP(C2097,'SKU Price List'!$H$2:$L$27,3,0)</f>
        <v>912</v>
      </c>
      <c r="H2097">
        <f t="shared" si="105"/>
        <v>912</v>
      </c>
      <c r="I2097" s="17">
        <f t="shared" si="106"/>
        <v>45.599999999999909</v>
      </c>
      <c r="J2097">
        <v>37</v>
      </c>
      <c r="K2097" s="51"/>
    </row>
    <row r="2098" spans="1:11" x14ac:dyDescent="0.45">
      <c r="A2098" s="2">
        <v>45454</v>
      </c>
      <c r="B2098" t="s">
        <v>56</v>
      </c>
      <c r="C2098" t="s">
        <v>4</v>
      </c>
      <c r="D2098">
        <v>2</v>
      </c>
      <c r="E2098" s="17">
        <f>VLOOKUP(C2098,'SKU Price List'!$H$2:$L$27,5,FALSE)</f>
        <v>428.40000000000003</v>
      </c>
      <c r="F2098" s="17">
        <f t="shared" si="107"/>
        <v>856.80000000000007</v>
      </c>
      <c r="G2098">
        <f>VLOOKUP(C2098,'SKU Price List'!$H$2:$L$27,3,0)</f>
        <v>408</v>
      </c>
      <c r="H2098">
        <f t="shared" si="105"/>
        <v>816</v>
      </c>
      <c r="I2098" s="17">
        <f t="shared" si="106"/>
        <v>40.800000000000068</v>
      </c>
      <c r="J2098">
        <v>37</v>
      </c>
      <c r="K2098" s="51"/>
    </row>
    <row r="2099" spans="1:11" x14ac:dyDescent="0.45">
      <c r="A2099" s="2">
        <v>45455</v>
      </c>
      <c r="B2099" t="s">
        <v>33</v>
      </c>
      <c r="C2099" t="s">
        <v>13</v>
      </c>
      <c r="D2099">
        <v>2</v>
      </c>
      <c r="E2099" s="17">
        <f>VLOOKUP(C2099,'SKU Price List'!$H$2:$L$27,5,FALSE)</f>
        <v>718.19999999999993</v>
      </c>
      <c r="F2099" s="17">
        <f t="shared" si="107"/>
        <v>1436.3999999999999</v>
      </c>
      <c r="G2099">
        <f>VLOOKUP(C2099,'SKU Price List'!$H$2:$L$27,3,0)</f>
        <v>684</v>
      </c>
      <c r="H2099">
        <f t="shared" si="105"/>
        <v>1368</v>
      </c>
      <c r="I2099" s="17">
        <f t="shared" si="106"/>
        <v>68.399999999999864</v>
      </c>
      <c r="J2099">
        <v>37</v>
      </c>
      <c r="K2099" s="51"/>
    </row>
    <row r="2100" spans="1:11" x14ac:dyDescent="0.45">
      <c r="A2100" s="2">
        <v>45455</v>
      </c>
      <c r="B2100" t="s">
        <v>72</v>
      </c>
      <c r="C2100" t="s">
        <v>12</v>
      </c>
      <c r="D2100">
        <v>110</v>
      </c>
      <c r="E2100" s="17">
        <f>VLOOKUP(C2100,'SKU Price List'!$H$2:$L$27,5,FALSE)</f>
        <v>1040</v>
      </c>
      <c r="F2100" s="17">
        <f t="shared" si="107"/>
        <v>114400</v>
      </c>
      <c r="G2100">
        <f>VLOOKUP(C2100,'SKU Price List'!$H$2:$L$27,3,0)</f>
        <v>988.8</v>
      </c>
      <c r="H2100">
        <f t="shared" si="105"/>
        <v>108768</v>
      </c>
      <c r="I2100" s="17">
        <f t="shared" si="106"/>
        <v>5632</v>
      </c>
      <c r="J2100">
        <v>37</v>
      </c>
      <c r="K2100" s="51"/>
    </row>
    <row r="2101" spans="1:11" x14ac:dyDescent="0.45">
      <c r="A2101" s="2">
        <v>45455</v>
      </c>
      <c r="B2101" t="s">
        <v>72</v>
      </c>
      <c r="C2101" t="s">
        <v>8</v>
      </c>
      <c r="D2101">
        <v>25</v>
      </c>
      <c r="E2101" s="17">
        <f>VLOOKUP(C2101,'SKU Price List'!$H$2:$L$27,5,FALSE)</f>
        <v>585</v>
      </c>
      <c r="F2101" s="17">
        <f t="shared" si="107"/>
        <v>14625</v>
      </c>
      <c r="G2101">
        <f>VLOOKUP(C2101,'SKU Price List'!$H$2:$L$27,3,0)</f>
        <v>556.19999999999993</v>
      </c>
      <c r="H2101">
        <f t="shared" si="105"/>
        <v>13904.999999999998</v>
      </c>
      <c r="I2101" s="17">
        <f t="shared" si="106"/>
        <v>720.00000000000182</v>
      </c>
      <c r="J2101">
        <v>37</v>
      </c>
      <c r="K2101" s="51"/>
    </row>
    <row r="2102" spans="1:11" x14ac:dyDescent="0.45">
      <c r="A2102" s="2">
        <v>45455</v>
      </c>
      <c r="B2102" t="s">
        <v>56</v>
      </c>
      <c r="C2102" t="s">
        <v>9</v>
      </c>
      <c r="D2102">
        <v>1</v>
      </c>
      <c r="E2102" s="17">
        <f>VLOOKUP(C2102,'SKU Price List'!$H$2:$L$27,5,FALSE)</f>
        <v>780</v>
      </c>
      <c r="F2102" s="17">
        <f t="shared" si="107"/>
        <v>780</v>
      </c>
      <c r="G2102">
        <f>VLOOKUP(C2102,'SKU Price List'!$H$2:$L$27,3,0)</f>
        <v>741.59999999999991</v>
      </c>
      <c r="H2102">
        <f t="shared" si="105"/>
        <v>741.59999999999991</v>
      </c>
      <c r="I2102" s="17">
        <f t="shared" si="106"/>
        <v>38.400000000000091</v>
      </c>
      <c r="J2102">
        <v>37</v>
      </c>
      <c r="K2102" s="51"/>
    </row>
    <row r="2103" spans="1:11" x14ac:dyDescent="0.45">
      <c r="A2103" s="2">
        <v>45455</v>
      </c>
      <c r="B2103" t="s">
        <v>56</v>
      </c>
      <c r="C2103" t="s">
        <v>4</v>
      </c>
      <c r="D2103">
        <v>2</v>
      </c>
      <c r="E2103" s="17">
        <f>VLOOKUP(C2103,'SKU Price List'!$H$2:$L$27,5,FALSE)</f>
        <v>428.40000000000003</v>
      </c>
      <c r="F2103" s="17">
        <f t="shared" si="107"/>
        <v>856.80000000000007</v>
      </c>
      <c r="G2103">
        <f>VLOOKUP(C2103,'SKU Price List'!$H$2:$L$27,3,0)</f>
        <v>408</v>
      </c>
      <c r="H2103">
        <f t="shared" si="105"/>
        <v>816</v>
      </c>
      <c r="I2103" s="17">
        <f t="shared" si="106"/>
        <v>40.800000000000068</v>
      </c>
      <c r="J2103">
        <v>37</v>
      </c>
      <c r="K2103" s="51"/>
    </row>
    <row r="2104" spans="1:11" x14ac:dyDescent="0.45">
      <c r="A2104" s="2">
        <v>45455</v>
      </c>
      <c r="B2104" t="s">
        <v>56</v>
      </c>
      <c r="C2104" t="s">
        <v>19</v>
      </c>
      <c r="D2104">
        <v>4</v>
      </c>
      <c r="E2104" s="17">
        <f>VLOOKUP(C2104,'SKU Price List'!$H$2:$L$27,5,FALSE)</f>
        <v>856.80000000000007</v>
      </c>
      <c r="F2104" s="17">
        <f t="shared" si="107"/>
        <v>3427.2000000000003</v>
      </c>
      <c r="G2104">
        <f>VLOOKUP(C2104,'SKU Price List'!$H$2:$L$27,3,0)</f>
        <v>815.4</v>
      </c>
      <c r="H2104">
        <f t="shared" si="105"/>
        <v>3261.6</v>
      </c>
      <c r="I2104" s="17">
        <f t="shared" si="106"/>
        <v>165.60000000000036</v>
      </c>
      <c r="J2104">
        <v>37</v>
      </c>
      <c r="K2104" s="51"/>
    </row>
    <row r="2105" spans="1:11" x14ac:dyDescent="0.45">
      <c r="A2105" s="2">
        <v>45455</v>
      </c>
      <c r="B2105" t="s">
        <v>56</v>
      </c>
      <c r="C2105" t="s">
        <v>23</v>
      </c>
      <c r="D2105">
        <v>2</v>
      </c>
      <c r="E2105" s="17">
        <f>VLOOKUP(C2105,'SKU Price List'!$H$2:$L$27,5,FALSE)</f>
        <v>474.3</v>
      </c>
      <c r="F2105" s="17">
        <f t="shared" si="107"/>
        <v>948.6</v>
      </c>
      <c r="G2105">
        <f>VLOOKUP(C2105,'SKU Price List'!$H$2:$L$27,3,0)</f>
        <v>451.8</v>
      </c>
      <c r="H2105">
        <f t="shared" si="105"/>
        <v>903.6</v>
      </c>
      <c r="I2105" s="17">
        <f t="shared" si="106"/>
        <v>45</v>
      </c>
      <c r="J2105">
        <v>37</v>
      </c>
      <c r="K2105" s="51"/>
    </row>
    <row r="2106" spans="1:11" x14ac:dyDescent="0.45">
      <c r="A2106" s="2">
        <v>45456</v>
      </c>
      <c r="B2106" t="s">
        <v>90</v>
      </c>
      <c r="C2106" t="s">
        <v>27</v>
      </c>
      <c r="D2106">
        <v>30</v>
      </c>
      <c r="E2106" s="17">
        <f>VLOOKUP(C2106,'SKU Price List'!$H$2:$L$27,5,FALSE)</f>
        <v>843.2</v>
      </c>
      <c r="F2106" s="17">
        <f t="shared" si="107"/>
        <v>25296</v>
      </c>
      <c r="G2106">
        <f>VLOOKUP(C2106,'SKU Price List'!$H$2:$L$27,3,0)</f>
        <v>803.2</v>
      </c>
      <c r="H2106">
        <f t="shared" si="105"/>
        <v>24096</v>
      </c>
      <c r="I2106" s="17">
        <f t="shared" si="106"/>
        <v>1200</v>
      </c>
      <c r="J2106">
        <v>37</v>
      </c>
      <c r="K2106" s="51"/>
    </row>
    <row r="2107" spans="1:11" x14ac:dyDescent="0.45">
      <c r="A2107" s="2">
        <v>45456</v>
      </c>
      <c r="B2107" t="s">
        <v>90</v>
      </c>
      <c r="C2107" t="s">
        <v>20</v>
      </c>
      <c r="D2107">
        <v>45</v>
      </c>
      <c r="E2107" s="17">
        <f>VLOOKUP(C2107,'SKU Price List'!$H$2:$L$27,5,FALSE)</f>
        <v>1142.4000000000001</v>
      </c>
      <c r="F2107" s="17">
        <f t="shared" si="107"/>
        <v>51408.000000000007</v>
      </c>
      <c r="G2107">
        <f>VLOOKUP(C2107,'SKU Price List'!$H$2:$L$27,3,0)</f>
        <v>1087.1999999999998</v>
      </c>
      <c r="H2107">
        <f t="shared" si="105"/>
        <v>48923.999999999993</v>
      </c>
      <c r="I2107" s="17">
        <f t="shared" si="106"/>
        <v>2484.0000000000146</v>
      </c>
      <c r="J2107">
        <v>37</v>
      </c>
      <c r="K2107" s="51"/>
    </row>
    <row r="2108" spans="1:11" x14ac:dyDescent="0.45">
      <c r="A2108" s="2">
        <v>45456</v>
      </c>
      <c r="B2108" t="s">
        <v>90</v>
      </c>
      <c r="C2108" t="s">
        <v>9</v>
      </c>
      <c r="D2108">
        <v>25</v>
      </c>
      <c r="E2108" s="17">
        <f>VLOOKUP(C2108,'SKU Price List'!$H$2:$L$27,5,FALSE)</f>
        <v>780</v>
      </c>
      <c r="F2108" s="17">
        <f t="shared" si="107"/>
        <v>19500</v>
      </c>
      <c r="G2108">
        <f>VLOOKUP(C2108,'SKU Price List'!$H$2:$L$27,3,0)</f>
        <v>741.59999999999991</v>
      </c>
      <c r="H2108">
        <f t="shared" si="105"/>
        <v>18539.999999999996</v>
      </c>
      <c r="I2108" s="17">
        <f t="shared" si="106"/>
        <v>960.00000000000364</v>
      </c>
      <c r="J2108">
        <v>37</v>
      </c>
      <c r="K2108" s="51"/>
    </row>
    <row r="2109" spans="1:11" x14ac:dyDescent="0.45">
      <c r="A2109" s="2">
        <v>45456</v>
      </c>
      <c r="B2109" t="s">
        <v>90</v>
      </c>
      <c r="C2109" t="s">
        <v>8</v>
      </c>
      <c r="D2109">
        <v>16</v>
      </c>
      <c r="E2109" s="17">
        <f>VLOOKUP(C2109,'SKU Price List'!$H$2:$L$27,5,FALSE)</f>
        <v>585</v>
      </c>
      <c r="F2109" s="17">
        <f t="shared" si="107"/>
        <v>9360</v>
      </c>
      <c r="G2109">
        <f>VLOOKUP(C2109,'SKU Price List'!$H$2:$L$27,3,0)</f>
        <v>556.19999999999993</v>
      </c>
      <c r="H2109">
        <f t="shared" si="105"/>
        <v>8899.1999999999989</v>
      </c>
      <c r="I2109" s="17">
        <f t="shared" si="106"/>
        <v>460.80000000000109</v>
      </c>
      <c r="J2109">
        <v>37</v>
      </c>
      <c r="K2109" s="51"/>
    </row>
    <row r="2110" spans="1:11" x14ac:dyDescent="0.45">
      <c r="A2110" s="2">
        <v>45456</v>
      </c>
      <c r="B2110" t="s">
        <v>90</v>
      </c>
      <c r="C2110" t="s">
        <v>13</v>
      </c>
      <c r="D2110">
        <v>16</v>
      </c>
      <c r="E2110" s="17">
        <f>VLOOKUP(C2110,'SKU Price List'!$H$2:$L$27,5,FALSE)</f>
        <v>718.19999999999993</v>
      </c>
      <c r="F2110" s="17">
        <f t="shared" si="107"/>
        <v>11491.199999999999</v>
      </c>
      <c r="G2110">
        <f>VLOOKUP(C2110,'SKU Price List'!$H$2:$L$27,3,0)</f>
        <v>684</v>
      </c>
      <c r="H2110">
        <f t="shared" si="105"/>
        <v>10944</v>
      </c>
      <c r="I2110" s="17">
        <f t="shared" si="106"/>
        <v>547.19999999999891</v>
      </c>
      <c r="J2110">
        <v>37</v>
      </c>
      <c r="K2110" s="51"/>
    </row>
    <row r="2111" spans="1:11" x14ac:dyDescent="0.45">
      <c r="A2111" s="2">
        <v>45456</v>
      </c>
      <c r="B2111" t="s">
        <v>90</v>
      </c>
      <c r="C2111" t="s">
        <v>24</v>
      </c>
      <c r="D2111">
        <v>30</v>
      </c>
      <c r="E2111" s="17">
        <f>VLOOKUP(C2111,'SKU Price List'!$H$2:$L$27,5,FALSE)</f>
        <v>632.40000000000009</v>
      </c>
      <c r="F2111" s="17">
        <f t="shared" si="107"/>
        <v>18972.000000000004</v>
      </c>
      <c r="G2111">
        <f>VLOOKUP(C2111,'SKU Price List'!$H$2:$L$27,3,0)</f>
        <v>602.40000000000009</v>
      </c>
      <c r="H2111">
        <f t="shared" si="105"/>
        <v>18072.000000000004</v>
      </c>
      <c r="I2111" s="17">
        <f t="shared" si="106"/>
        <v>900</v>
      </c>
      <c r="J2111">
        <v>37</v>
      </c>
      <c r="K2111" s="51"/>
    </row>
    <row r="2112" spans="1:11" x14ac:dyDescent="0.45">
      <c r="A2112" s="2">
        <v>45456</v>
      </c>
      <c r="B2112" t="s">
        <v>90</v>
      </c>
      <c r="C2112" t="s">
        <v>4</v>
      </c>
      <c r="D2112">
        <v>20</v>
      </c>
      <c r="E2112" s="17">
        <f>VLOOKUP(C2112,'SKU Price List'!$H$2:$L$27,5,FALSE)</f>
        <v>428.40000000000003</v>
      </c>
      <c r="F2112" s="17">
        <f t="shared" si="107"/>
        <v>8568</v>
      </c>
      <c r="G2112">
        <f>VLOOKUP(C2112,'SKU Price List'!$H$2:$L$27,3,0)</f>
        <v>408</v>
      </c>
      <c r="H2112">
        <f t="shared" si="105"/>
        <v>8160</v>
      </c>
      <c r="I2112" s="17">
        <f t="shared" si="106"/>
        <v>408</v>
      </c>
      <c r="J2112">
        <v>37</v>
      </c>
      <c r="K2112" s="51"/>
    </row>
    <row r="2113" spans="1:11" x14ac:dyDescent="0.45">
      <c r="A2113" s="2">
        <v>45456</v>
      </c>
      <c r="B2113" t="s">
        <v>91</v>
      </c>
      <c r="C2113" t="s">
        <v>17</v>
      </c>
      <c r="D2113">
        <v>3</v>
      </c>
      <c r="E2113" s="17">
        <f>VLOOKUP(C2113,'SKU Price List'!$H$2:$L$27,5,FALSE)</f>
        <v>1276.8</v>
      </c>
      <c r="F2113" s="17">
        <f t="shared" si="107"/>
        <v>3830.3999999999996</v>
      </c>
      <c r="G2113">
        <f>VLOOKUP(C2113,'SKU Price List'!$H$2:$L$27,3,0)</f>
        <v>1216</v>
      </c>
      <c r="H2113">
        <f t="shared" si="105"/>
        <v>3648</v>
      </c>
      <c r="I2113" s="17">
        <f t="shared" si="106"/>
        <v>182.39999999999964</v>
      </c>
      <c r="J2113">
        <v>37</v>
      </c>
      <c r="K2113" s="51"/>
    </row>
    <row r="2114" spans="1:11" x14ac:dyDescent="0.45">
      <c r="A2114" s="2">
        <v>45456</v>
      </c>
      <c r="B2114" t="s">
        <v>91</v>
      </c>
      <c r="C2114" t="s">
        <v>15</v>
      </c>
      <c r="D2114">
        <v>2</v>
      </c>
      <c r="E2114" s="17">
        <f>VLOOKUP(C2114,'SKU Price List'!$H$2:$L$27,5,FALSE)</f>
        <v>837.9</v>
      </c>
      <c r="F2114" s="17">
        <f t="shared" si="107"/>
        <v>1675.8</v>
      </c>
      <c r="G2114">
        <f>VLOOKUP(C2114,'SKU Price List'!$H$2:$L$27,3,0)</f>
        <v>798</v>
      </c>
      <c r="H2114">
        <f t="shared" ref="H2114:H2177" si="108">G2114*D2114</f>
        <v>1596</v>
      </c>
      <c r="I2114" s="17">
        <f t="shared" ref="I2114:I2177" si="109">F2114-H2114</f>
        <v>79.799999999999955</v>
      </c>
      <c r="J2114">
        <v>37</v>
      </c>
      <c r="K2114" s="51"/>
    </row>
    <row r="2115" spans="1:11" x14ac:dyDescent="0.45">
      <c r="A2115" s="2">
        <v>45456</v>
      </c>
      <c r="B2115" t="s">
        <v>91</v>
      </c>
      <c r="C2115" t="s">
        <v>13</v>
      </c>
      <c r="D2115">
        <v>1</v>
      </c>
      <c r="E2115" s="17">
        <f>VLOOKUP(C2115,'SKU Price List'!$H$2:$L$27,5,FALSE)</f>
        <v>718.19999999999993</v>
      </c>
      <c r="F2115" s="17">
        <f t="shared" si="107"/>
        <v>718.19999999999993</v>
      </c>
      <c r="G2115">
        <f>VLOOKUP(C2115,'SKU Price List'!$H$2:$L$27,3,0)</f>
        <v>684</v>
      </c>
      <c r="H2115">
        <f t="shared" si="108"/>
        <v>684</v>
      </c>
      <c r="I2115" s="17">
        <f t="shared" si="109"/>
        <v>34.199999999999932</v>
      </c>
      <c r="J2115">
        <v>37</v>
      </c>
      <c r="K2115" s="51"/>
    </row>
    <row r="2116" spans="1:11" x14ac:dyDescent="0.45">
      <c r="A2116" s="2">
        <v>45456</v>
      </c>
      <c r="B2116" t="s">
        <v>91</v>
      </c>
      <c r="C2116" t="s">
        <v>9</v>
      </c>
      <c r="D2116">
        <v>2</v>
      </c>
      <c r="E2116" s="17">
        <f>VLOOKUP(C2116,'SKU Price List'!$H$2:$L$27,5,FALSE)</f>
        <v>780</v>
      </c>
      <c r="F2116" s="17">
        <f t="shared" si="107"/>
        <v>1560</v>
      </c>
      <c r="G2116">
        <f>VLOOKUP(C2116,'SKU Price List'!$H$2:$L$27,3,0)</f>
        <v>741.59999999999991</v>
      </c>
      <c r="H2116">
        <f t="shared" si="108"/>
        <v>1483.1999999999998</v>
      </c>
      <c r="I2116" s="17">
        <f t="shared" si="109"/>
        <v>76.800000000000182</v>
      </c>
      <c r="J2116">
        <v>37</v>
      </c>
      <c r="K2116" s="51"/>
    </row>
    <row r="2117" spans="1:11" x14ac:dyDescent="0.45">
      <c r="A2117" s="2">
        <v>45456</v>
      </c>
      <c r="B2117" t="s">
        <v>91</v>
      </c>
      <c r="C2117" t="s">
        <v>8</v>
      </c>
      <c r="D2117">
        <v>4</v>
      </c>
      <c r="E2117" s="17">
        <f>VLOOKUP(C2117,'SKU Price List'!$H$2:$L$27,5,FALSE)</f>
        <v>585</v>
      </c>
      <c r="F2117" s="17">
        <f t="shared" si="107"/>
        <v>2340</v>
      </c>
      <c r="G2117">
        <f>VLOOKUP(C2117,'SKU Price List'!$H$2:$L$27,3,0)</f>
        <v>556.19999999999993</v>
      </c>
      <c r="H2117">
        <f t="shared" si="108"/>
        <v>2224.7999999999997</v>
      </c>
      <c r="I2117" s="17">
        <f t="shared" si="109"/>
        <v>115.20000000000027</v>
      </c>
      <c r="J2117">
        <v>37</v>
      </c>
      <c r="K2117" s="51"/>
    </row>
    <row r="2118" spans="1:11" x14ac:dyDescent="0.45">
      <c r="A2118" s="2">
        <v>45456</v>
      </c>
      <c r="B2118" t="s">
        <v>91</v>
      </c>
      <c r="C2118" t="s">
        <v>10</v>
      </c>
      <c r="D2118">
        <v>2</v>
      </c>
      <c r="E2118" s="17">
        <f>VLOOKUP(C2118,'SKU Price List'!$H$2:$L$27,5,FALSE)</f>
        <v>682.5</v>
      </c>
      <c r="F2118" s="17">
        <f t="shared" si="107"/>
        <v>1365</v>
      </c>
      <c r="G2118">
        <f>VLOOKUP(C2118,'SKU Price List'!$H$2:$L$27,3,0)</f>
        <v>648.9</v>
      </c>
      <c r="H2118">
        <f t="shared" si="108"/>
        <v>1297.8</v>
      </c>
      <c r="I2118" s="17">
        <f t="shared" si="109"/>
        <v>67.200000000000045</v>
      </c>
      <c r="J2118">
        <v>37</v>
      </c>
      <c r="K2118" s="51"/>
    </row>
    <row r="2119" spans="1:11" x14ac:dyDescent="0.45">
      <c r="A2119" s="2">
        <v>45456</v>
      </c>
      <c r="B2119" t="s">
        <v>91</v>
      </c>
      <c r="C2119" t="s">
        <v>24</v>
      </c>
      <c r="D2119">
        <v>4</v>
      </c>
      <c r="E2119" s="17">
        <f>VLOOKUP(C2119,'SKU Price List'!$H$2:$L$27,5,FALSE)</f>
        <v>632.40000000000009</v>
      </c>
      <c r="F2119" s="17">
        <f t="shared" si="107"/>
        <v>2529.6000000000004</v>
      </c>
      <c r="G2119">
        <f>VLOOKUP(C2119,'SKU Price List'!$H$2:$L$27,3,0)</f>
        <v>602.40000000000009</v>
      </c>
      <c r="H2119">
        <f t="shared" si="108"/>
        <v>2409.6000000000004</v>
      </c>
      <c r="I2119" s="17">
        <f t="shared" si="109"/>
        <v>120</v>
      </c>
      <c r="J2119">
        <v>37</v>
      </c>
      <c r="K2119" s="51"/>
    </row>
    <row r="2120" spans="1:11" x14ac:dyDescent="0.45">
      <c r="A2120" s="2">
        <v>45456</v>
      </c>
      <c r="B2120" t="s">
        <v>91</v>
      </c>
      <c r="C2120" t="s">
        <v>23</v>
      </c>
      <c r="D2120">
        <v>4</v>
      </c>
      <c r="E2120" s="17">
        <f>VLOOKUP(C2120,'SKU Price List'!$H$2:$L$27,5,FALSE)</f>
        <v>474.3</v>
      </c>
      <c r="F2120" s="17">
        <f t="shared" si="107"/>
        <v>1897.2</v>
      </c>
      <c r="G2120">
        <f>VLOOKUP(C2120,'SKU Price List'!$H$2:$L$27,3,0)</f>
        <v>451.8</v>
      </c>
      <c r="H2120">
        <f t="shared" si="108"/>
        <v>1807.2</v>
      </c>
      <c r="I2120" s="17">
        <f t="shared" si="109"/>
        <v>90</v>
      </c>
      <c r="J2120">
        <v>37</v>
      </c>
      <c r="K2120" s="51"/>
    </row>
    <row r="2121" spans="1:11" x14ac:dyDescent="0.45">
      <c r="A2121" s="2">
        <v>45456</v>
      </c>
      <c r="B2121" t="s">
        <v>91</v>
      </c>
      <c r="C2121" t="s">
        <v>4</v>
      </c>
      <c r="D2121">
        <v>3</v>
      </c>
      <c r="E2121" s="17">
        <f>VLOOKUP(C2121,'SKU Price List'!$H$2:$L$27,5,FALSE)</f>
        <v>428.40000000000003</v>
      </c>
      <c r="F2121" s="17">
        <f t="shared" si="107"/>
        <v>1285.2</v>
      </c>
      <c r="G2121">
        <f>VLOOKUP(C2121,'SKU Price List'!$H$2:$L$27,3,0)</f>
        <v>408</v>
      </c>
      <c r="H2121">
        <f t="shared" si="108"/>
        <v>1224</v>
      </c>
      <c r="I2121" s="17">
        <f t="shared" si="109"/>
        <v>61.200000000000045</v>
      </c>
      <c r="J2121">
        <v>37</v>
      </c>
      <c r="K2121" s="51"/>
    </row>
    <row r="2122" spans="1:11" x14ac:dyDescent="0.45">
      <c r="A2122" s="2">
        <v>45457</v>
      </c>
      <c r="B2122" t="s">
        <v>92</v>
      </c>
      <c r="C2122" t="s">
        <v>13</v>
      </c>
      <c r="D2122">
        <v>10</v>
      </c>
      <c r="E2122" s="17">
        <f>VLOOKUP(C2122,'SKU Price List'!$H$2:$L$27,5,FALSE)</f>
        <v>718.19999999999993</v>
      </c>
      <c r="F2122" s="17">
        <f t="shared" si="107"/>
        <v>7181.9999999999991</v>
      </c>
      <c r="G2122">
        <f>VLOOKUP(C2122,'SKU Price List'!$H$2:$L$27,3,0)</f>
        <v>684</v>
      </c>
      <c r="H2122">
        <f t="shared" si="108"/>
        <v>6840</v>
      </c>
      <c r="I2122" s="17">
        <f t="shared" si="109"/>
        <v>341.99999999999909</v>
      </c>
      <c r="J2122">
        <v>37</v>
      </c>
      <c r="K2122" s="51"/>
    </row>
    <row r="2123" spans="1:11" x14ac:dyDescent="0.45">
      <c r="A2123" s="2">
        <v>45457</v>
      </c>
      <c r="B2123" t="s">
        <v>92</v>
      </c>
      <c r="C2123" t="s">
        <v>17</v>
      </c>
      <c r="D2123">
        <v>15</v>
      </c>
      <c r="E2123" s="17">
        <f>VLOOKUP(C2123,'SKU Price List'!$H$2:$L$27,5,FALSE)</f>
        <v>1276.8</v>
      </c>
      <c r="F2123" s="17">
        <f t="shared" si="107"/>
        <v>19152</v>
      </c>
      <c r="G2123">
        <f>VLOOKUP(C2123,'SKU Price List'!$H$2:$L$27,3,0)</f>
        <v>1216</v>
      </c>
      <c r="H2123">
        <f t="shared" si="108"/>
        <v>18240</v>
      </c>
      <c r="I2123" s="17">
        <f t="shared" si="109"/>
        <v>912</v>
      </c>
      <c r="J2123">
        <v>37</v>
      </c>
      <c r="K2123" s="51"/>
    </row>
    <row r="2124" spans="1:11" x14ac:dyDescent="0.45">
      <c r="A2124" s="2">
        <v>45457</v>
      </c>
      <c r="B2124" t="s">
        <v>93</v>
      </c>
      <c r="C2124" t="s">
        <v>17</v>
      </c>
      <c r="D2124">
        <v>5</v>
      </c>
      <c r="E2124" s="17">
        <f>VLOOKUP(C2124,'SKU Price List'!$H$2:$L$27,5,FALSE)</f>
        <v>1276.8</v>
      </c>
      <c r="F2124" s="17">
        <f t="shared" si="107"/>
        <v>6384</v>
      </c>
      <c r="G2124">
        <f>VLOOKUP(C2124,'SKU Price List'!$H$2:$L$27,3,0)</f>
        <v>1216</v>
      </c>
      <c r="H2124">
        <f t="shared" si="108"/>
        <v>6080</v>
      </c>
      <c r="I2124" s="17">
        <f t="shared" si="109"/>
        <v>304</v>
      </c>
      <c r="J2124">
        <v>37</v>
      </c>
      <c r="K2124" s="51"/>
    </row>
    <row r="2125" spans="1:11" x14ac:dyDescent="0.45">
      <c r="A2125" s="2">
        <v>45457</v>
      </c>
      <c r="B2125" t="s">
        <v>93</v>
      </c>
      <c r="C2125" t="s">
        <v>5</v>
      </c>
      <c r="D2125">
        <v>7</v>
      </c>
      <c r="E2125" s="17">
        <f>VLOOKUP(C2125,'SKU Price List'!$H$2:$L$27,5,FALSE)</f>
        <v>374.85</v>
      </c>
      <c r="F2125" s="17">
        <f t="shared" si="107"/>
        <v>2623.9500000000003</v>
      </c>
      <c r="G2125">
        <f>VLOOKUP(C2125,'SKU Price List'!$H$2:$L$27,3,0)</f>
        <v>357</v>
      </c>
      <c r="H2125">
        <f t="shared" si="108"/>
        <v>2499</v>
      </c>
      <c r="I2125" s="17">
        <f t="shared" si="109"/>
        <v>124.95000000000027</v>
      </c>
      <c r="J2125">
        <v>37</v>
      </c>
      <c r="K2125" s="51"/>
    </row>
    <row r="2126" spans="1:11" x14ac:dyDescent="0.45">
      <c r="A2126" s="2">
        <v>45458</v>
      </c>
      <c r="B2126" t="s">
        <v>65</v>
      </c>
      <c r="C2126" t="s">
        <v>18</v>
      </c>
      <c r="D2126">
        <v>7</v>
      </c>
      <c r="E2126" s="17">
        <f>VLOOKUP(C2126,'SKU Price List'!$H$2:$L$27,5,FALSE)</f>
        <v>1523.2</v>
      </c>
      <c r="F2126" s="17">
        <f t="shared" si="107"/>
        <v>10662.4</v>
      </c>
      <c r="G2126">
        <f>VLOOKUP(C2126,'SKU Price List'!$H$2:$L$27,3,0)</f>
        <v>1449.6</v>
      </c>
      <c r="H2126">
        <f t="shared" si="108"/>
        <v>10147.199999999999</v>
      </c>
      <c r="I2126" s="17">
        <f t="shared" si="109"/>
        <v>515.20000000000073</v>
      </c>
      <c r="J2126">
        <v>37</v>
      </c>
      <c r="K2126" s="51"/>
    </row>
    <row r="2127" spans="1:11" x14ac:dyDescent="0.45">
      <c r="A2127" s="2">
        <v>45458</v>
      </c>
      <c r="B2127" t="s">
        <v>65</v>
      </c>
      <c r="C2127" t="s">
        <v>22</v>
      </c>
      <c r="D2127">
        <v>5</v>
      </c>
      <c r="E2127" s="17">
        <f>VLOOKUP(C2127,'SKU Price List'!$H$2:$L$27,5,FALSE)</f>
        <v>1332.8</v>
      </c>
      <c r="F2127" s="17">
        <f t="shared" si="107"/>
        <v>6664</v>
      </c>
      <c r="G2127">
        <f>VLOOKUP(C2127,'SKU Price List'!$H$2:$L$27,3,0)</f>
        <v>1268.3999999999999</v>
      </c>
      <c r="H2127">
        <f t="shared" si="108"/>
        <v>6341.9999999999991</v>
      </c>
      <c r="I2127" s="17">
        <f t="shared" si="109"/>
        <v>322.00000000000091</v>
      </c>
      <c r="J2127">
        <v>37</v>
      </c>
      <c r="K2127" s="51"/>
    </row>
    <row r="2128" spans="1:11" x14ac:dyDescent="0.45">
      <c r="A2128" s="2">
        <v>45458</v>
      </c>
      <c r="B2128" t="s">
        <v>65</v>
      </c>
      <c r="C2128" t="s">
        <v>19</v>
      </c>
      <c r="D2128">
        <v>6</v>
      </c>
      <c r="E2128" s="17">
        <f>VLOOKUP(C2128,'SKU Price List'!$H$2:$L$27,5,FALSE)</f>
        <v>856.80000000000007</v>
      </c>
      <c r="F2128" s="17">
        <f t="shared" si="107"/>
        <v>5140.8</v>
      </c>
      <c r="G2128">
        <f>VLOOKUP(C2128,'SKU Price List'!$H$2:$L$27,3,0)</f>
        <v>815.4</v>
      </c>
      <c r="H2128">
        <f t="shared" si="108"/>
        <v>4892.3999999999996</v>
      </c>
      <c r="I2128" s="17">
        <f t="shared" si="109"/>
        <v>248.40000000000055</v>
      </c>
      <c r="J2128">
        <v>37</v>
      </c>
      <c r="K2128" s="51"/>
    </row>
    <row r="2129" spans="1:11" x14ac:dyDescent="0.45">
      <c r="A2129" s="2">
        <v>45458</v>
      </c>
      <c r="B2129" t="s">
        <v>65</v>
      </c>
      <c r="C2129" t="s">
        <v>17</v>
      </c>
      <c r="D2129">
        <v>12</v>
      </c>
      <c r="E2129" s="17">
        <f>VLOOKUP(C2129,'SKU Price List'!$H$2:$L$27,5,FALSE)</f>
        <v>1276.8</v>
      </c>
      <c r="F2129" s="17">
        <f t="shared" ref="F2129:F2192" si="110">E2129*D2129</f>
        <v>15321.599999999999</v>
      </c>
      <c r="G2129">
        <f>VLOOKUP(C2129,'SKU Price List'!$H$2:$L$27,3,0)</f>
        <v>1216</v>
      </c>
      <c r="H2129">
        <f t="shared" si="108"/>
        <v>14592</v>
      </c>
      <c r="I2129" s="17">
        <f t="shared" si="109"/>
        <v>729.59999999999854</v>
      </c>
      <c r="J2129">
        <v>37</v>
      </c>
      <c r="K2129" s="51"/>
    </row>
    <row r="2130" spans="1:11" x14ac:dyDescent="0.45">
      <c r="A2130" s="2">
        <v>45458</v>
      </c>
      <c r="B2130" t="s">
        <v>65</v>
      </c>
      <c r="C2130" t="s">
        <v>16</v>
      </c>
      <c r="D2130">
        <v>3</v>
      </c>
      <c r="E2130" s="17">
        <f>VLOOKUP(C2130,'SKU Price List'!$H$2:$L$27,5,FALSE)</f>
        <v>1117.2</v>
      </c>
      <c r="F2130" s="17">
        <f t="shared" si="110"/>
        <v>3351.6000000000004</v>
      </c>
      <c r="G2130">
        <f>VLOOKUP(C2130,'SKU Price List'!$H$2:$L$27,3,0)</f>
        <v>1064</v>
      </c>
      <c r="H2130">
        <f t="shared" si="108"/>
        <v>3192</v>
      </c>
      <c r="I2130" s="17">
        <f t="shared" si="109"/>
        <v>159.60000000000036</v>
      </c>
      <c r="J2130">
        <v>37</v>
      </c>
      <c r="K2130" s="51"/>
    </row>
    <row r="2131" spans="1:11" x14ac:dyDescent="0.45">
      <c r="A2131" s="2">
        <v>45458</v>
      </c>
      <c r="B2131" t="s">
        <v>65</v>
      </c>
      <c r="C2131" t="s">
        <v>14</v>
      </c>
      <c r="D2131">
        <v>10</v>
      </c>
      <c r="E2131" s="17">
        <f>VLOOKUP(C2131,'SKU Price List'!$H$2:$L$27,5,FALSE)</f>
        <v>957.59999999999991</v>
      </c>
      <c r="F2131" s="17">
        <f t="shared" si="110"/>
        <v>9576</v>
      </c>
      <c r="G2131">
        <f>VLOOKUP(C2131,'SKU Price List'!$H$2:$L$27,3,0)</f>
        <v>912</v>
      </c>
      <c r="H2131">
        <f t="shared" si="108"/>
        <v>9120</v>
      </c>
      <c r="I2131" s="17">
        <f t="shared" si="109"/>
        <v>456</v>
      </c>
      <c r="J2131">
        <v>37</v>
      </c>
      <c r="K2131" s="51"/>
    </row>
    <row r="2132" spans="1:11" x14ac:dyDescent="0.45">
      <c r="A2132" s="2">
        <v>45458</v>
      </c>
      <c r="B2132" t="s">
        <v>65</v>
      </c>
      <c r="C2132" t="s">
        <v>13</v>
      </c>
      <c r="D2132">
        <v>12</v>
      </c>
      <c r="E2132" s="17">
        <f>VLOOKUP(C2132,'SKU Price List'!$H$2:$L$27,5,FALSE)</f>
        <v>718.19999999999993</v>
      </c>
      <c r="F2132" s="17">
        <f t="shared" si="110"/>
        <v>8618.4</v>
      </c>
      <c r="G2132">
        <f>VLOOKUP(C2132,'SKU Price List'!$H$2:$L$27,3,0)</f>
        <v>684</v>
      </c>
      <c r="H2132">
        <f t="shared" si="108"/>
        <v>8208</v>
      </c>
      <c r="I2132" s="17">
        <f t="shared" si="109"/>
        <v>410.39999999999964</v>
      </c>
      <c r="J2132">
        <v>37</v>
      </c>
      <c r="K2132" s="51"/>
    </row>
    <row r="2133" spans="1:11" x14ac:dyDescent="0.45">
      <c r="A2133" s="2">
        <v>45458</v>
      </c>
      <c r="B2133" t="s">
        <v>65</v>
      </c>
      <c r="C2133" t="s">
        <v>12</v>
      </c>
      <c r="D2133">
        <v>4</v>
      </c>
      <c r="E2133" s="17">
        <f>VLOOKUP(C2133,'SKU Price List'!$H$2:$L$27,5,FALSE)</f>
        <v>1040</v>
      </c>
      <c r="F2133" s="17">
        <f t="shared" si="110"/>
        <v>4160</v>
      </c>
      <c r="G2133">
        <f>VLOOKUP(C2133,'SKU Price List'!$H$2:$L$27,3,0)</f>
        <v>988.8</v>
      </c>
      <c r="H2133">
        <f t="shared" si="108"/>
        <v>3955.2</v>
      </c>
      <c r="I2133" s="17">
        <f t="shared" si="109"/>
        <v>204.80000000000018</v>
      </c>
      <c r="J2133">
        <v>37</v>
      </c>
      <c r="K2133" s="51"/>
    </row>
    <row r="2134" spans="1:11" x14ac:dyDescent="0.45">
      <c r="A2134" s="2">
        <v>45458</v>
      </c>
      <c r="B2134" t="s">
        <v>65</v>
      </c>
      <c r="C2134" t="s">
        <v>27</v>
      </c>
      <c r="D2134">
        <v>10</v>
      </c>
      <c r="E2134" s="17">
        <f>VLOOKUP(C2134,'SKU Price List'!$H$2:$L$27,5,FALSE)</f>
        <v>843.2</v>
      </c>
      <c r="F2134" s="17">
        <f t="shared" si="110"/>
        <v>8432</v>
      </c>
      <c r="G2134">
        <f>VLOOKUP(C2134,'SKU Price List'!$H$2:$L$27,3,0)</f>
        <v>803.2</v>
      </c>
      <c r="H2134">
        <f t="shared" si="108"/>
        <v>8032</v>
      </c>
      <c r="I2134" s="17">
        <f t="shared" si="109"/>
        <v>400</v>
      </c>
      <c r="J2134">
        <v>37</v>
      </c>
      <c r="K2134" s="51"/>
    </row>
    <row r="2135" spans="1:11" x14ac:dyDescent="0.45">
      <c r="A2135" s="2">
        <v>45458</v>
      </c>
      <c r="B2135" t="s">
        <v>65</v>
      </c>
      <c r="C2135" t="s">
        <v>24</v>
      </c>
      <c r="D2135">
        <v>10</v>
      </c>
      <c r="E2135" s="17">
        <f>VLOOKUP(C2135,'SKU Price List'!$H$2:$L$27,5,FALSE)</f>
        <v>632.40000000000009</v>
      </c>
      <c r="F2135" s="17">
        <f t="shared" si="110"/>
        <v>6324.0000000000009</v>
      </c>
      <c r="G2135">
        <f>VLOOKUP(C2135,'SKU Price List'!$H$2:$L$27,3,0)</f>
        <v>602.40000000000009</v>
      </c>
      <c r="H2135">
        <f t="shared" si="108"/>
        <v>6024.0000000000009</v>
      </c>
      <c r="I2135" s="17">
        <f t="shared" si="109"/>
        <v>300</v>
      </c>
      <c r="J2135">
        <v>37</v>
      </c>
      <c r="K2135" s="51"/>
    </row>
    <row r="2136" spans="1:11" x14ac:dyDescent="0.45">
      <c r="A2136" s="2">
        <v>45458</v>
      </c>
      <c r="B2136" t="s">
        <v>65</v>
      </c>
      <c r="C2136" t="s">
        <v>23</v>
      </c>
      <c r="D2136">
        <v>10</v>
      </c>
      <c r="E2136" s="17">
        <f>VLOOKUP(C2136,'SKU Price List'!$H$2:$L$27,5,FALSE)</f>
        <v>474.3</v>
      </c>
      <c r="F2136" s="17">
        <f t="shared" si="110"/>
        <v>4743</v>
      </c>
      <c r="G2136">
        <f>VLOOKUP(C2136,'SKU Price List'!$H$2:$L$27,3,0)</f>
        <v>451.8</v>
      </c>
      <c r="H2136">
        <f t="shared" si="108"/>
        <v>4518</v>
      </c>
      <c r="I2136" s="17">
        <f t="shared" si="109"/>
        <v>225</v>
      </c>
      <c r="J2136">
        <v>37</v>
      </c>
      <c r="K2136" s="51"/>
    </row>
    <row r="2137" spans="1:11" x14ac:dyDescent="0.45">
      <c r="A2137" s="2">
        <v>45458</v>
      </c>
      <c r="B2137" t="s">
        <v>65</v>
      </c>
      <c r="C2137" t="s">
        <v>7</v>
      </c>
      <c r="D2137">
        <v>7</v>
      </c>
      <c r="E2137" s="17">
        <f>VLOOKUP(C2137,'SKU Price List'!$H$2:$L$27,5,FALSE)</f>
        <v>571.20000000000005</v>
      </c>
      <c r="F2137" s="17">
        <f t="shared" si="110"/>
        <v>3998.4000000000005</v>
      </c>
      <c r="G2137">
        <f>VLOOKUP(C2137,'SKU Price List'!$H$2:$L$27,3,0)</f>
        <v>544</v>
      </c>
      <c r="H2137">
        <f t="shared" si="108"/>
        <v>3808</v>
      </c>
      <c r="I2137" s="17">
        <f t="shared" si="109"/>
        <v>190.40000000000055</v>
      </c>
      <c r="J2137">
        <v>37</v>
      </c>
      <c r="K2137" s="51"/>
    </row>
    <row r="2138" spans="1:11" x14ac:dyDescent="0.45">
      <c r="A2138" s="2">
        <v>45458</v>
      </c>
      <c r="B2138" t="s">
        <v>65</v>
      </c>
      <c r="C2138" t="s">
        <v>4</v>
      </c>
      <c r="D2138">
        <v>5</v>
      </c>
      <c r="E2138" s="17">
        <f>VLOOKUP(C2138,'SKU Price List'!$H$2:$L$27,5,FALSE)</f>
        <v>428.40000000000003</v>
      </c>
      <c r="F2138" s="17">
        <f t="shared" si="110"/>
        <v>2142</v>
      </c>
      <c r="G2138">
        <f>VLOOKUP(C2138,'SKU Price List'!$H$2:$L$27,3,0)</f>
        <v>408</v>
      </c>
      <c r="H2138">
        <f t="shared" si="108"/>
        <v>2040</v>
      </c>
      <c r="I2138" s="17">
        <f t="shared" si="109"/>
        <v>102</v>
      </c>
      <c r="J2138">
        <v>37</v>
      </c>
      <c r="K2138" s="51"/>
    </row>
    <row r="2139" spans="1:11" x14ac:dyDescent="0.45">
      <c r="A2139" s="2">
        <v>45458</v>
      </c>
      <c r="B2139" t="s">
        <v>65</v>
      </c>
      <c r="C2139" t="s">
        <v>3</v>
      </c>
      <c r="D2139">
        <v>5</v>
      </c>
      <c r="E2139" s="17">
        <f>VLOOKUP(C2139,'SKU Price List'!$H$2:$L$27,5,FALSE)</f>
        <v>321.3</v>
      </c>
      <c r="F2139" s="17">
        <f t="shared" si="110"/>
        <v>1606.5</v>
      </c>
      <c r="G2139">
        <f>VLOOKUP(C2139,'SKU Price List'!$H$2:$L$27,3,0)</f>
        <v>306</v>
      </c>
      <c r="H2139">
        <f t="shared" si="108"/>
        <v>1530</v>
      </c>
      <c r="I2139" s="17">
        <f t="shared" si="109"/>
        <v>76.5</v>
      </c>
      <c r="J2139">
        <v>37</v>
      </c>
      <c r="K2139" s="51"/>
    </row>
    <row r="2140" spans="1:11" x14ac:dyDescent="0.45">
      <c r="A2140" s="2">
        <v>45458</v>
      </c>
      <c r="B2140" t="s">
        <v>37</v>
      </c>
      <c r="C2140" t="s">
        <v>18</v>
      </c>
      <c r="D2140">
        <v>3</v>
      </c>
      <c r="E2140" s="17">
        <f>VLOOKUP(C2140,'SKU Price List'!$H$2:$L$27,5,FALSE)</f>
        <v>1523.2</v>
      </c>
      <c r="F2140" s="17">
        <f t="shared" si="110"/>
        <v>4569.6000000000004</v>
      </c>
      <c r="G2140">
        <f>VLOOKUP(C2140,'SKU Price List'!$H$2:$L$27,3,0)</f>
        <v>1449.6</v>
      </c>
      <c r="H2140">
        <f t="shared" si="108"/>
        <v>4348.7999999999993</v>
      </c>
      <c r="I2140" s="17">
        <f t="shared" si="109"/>
        <v>220.80000000000109</v>
      </c>
      <c r="J2140">
        <v>37</v>
      </c>
      <c r="K2140" s="51"/>
    </row>
    <row r="2141" spans="1:11" x14ac:dyDescent="0.45">
      <c r="A2141" s="2">
        <v>45458</v>
      </c>
      <c r="B2141" t="s">
        <v>37</v>
      </c>
      <c r="C2141" t="s">
        <v>20</v>
      </c>
      <c r="D2141">
        <v>2</v>
      </c>
      <c r="E2141" s="17">
        <f>VLOOKUP(C2141,'SKU Price List'!$H$2:$L$27,5,FALSE)</f>
        <v>1142.4000000000001</v>
      </c>
      <c r="F2141" s="17">
        <f t="shared" si="110"/>
        <v>2284.8000000000002</v>
      </c>
      <c r="G2141">
        <f>VLOOKUP(C2141,'SKU Price List'!$H$2:$L$27,3,0)</f>
        <v>1087.1999999999998</v>
      </c>
      <c r="H2141">
        <f t="shared" si="108"/>
        <v>2174.3999999999996</v>
      </c>
      <c r="I2141" s="17">
        <f t="shared" si="109"/>
        <v>110.40000000000055</v>
      </c>
      <c r="J2141">
        <v>37</v>
      </c>
      <c r="K2141" s="51"/>
    </row>
    <row r="2142" spans="1:11" x14ac:dyDescent="0.45">
      <c r="A2142" s="2">
        <v>45458</v>
      </c>
      <c r="B2142" t="s">
        <v>37</v>
      </c>
      <c r="C2142" t="s">
        <v>9</v>
      </c>
      <c r="D2142">
        <v>8</v>
      </c>
      <c r="E2142" s="17">
        <f>VLOOKUP(C2142,'SKU Price List'!$H$2:$L$27,5,FALSE)</f>
        <v>780</v>
      </c>
      <c r="F2142" s="17">
        <f t="shared" si="110"/>
        <v>6240</v>
      </c>
      <c r="G2142">
        <f>VLOOKUP(C2142,'SKU Price List'!$H$2:$L$27,3,0)</f>
        <v>741.59999999999991</v>
      </c>
      <c r="H2142">
        <f t="shared" si="108"/>
        <v>5932.7999999999993</v>
      </c>
      <c r="I2142" s="17">
        <f t="shared" si="109"/>
        <v>307.20000000000073</v>
      </c>
      <c r="J2142">
        <v>37</v>
      </c>
      <c r="K2142" s="51"/>
    </row>
    <row r="2143" spans="1:11" x14ac:dyDescent="0.45">
      <c r="A2143" s="2">
        <v>45459</v>
      </c>
      <c r="B2143" t="s">
        <v>38</v>
      </c>
      <c r="C2143" t="s">
        <v>27</v>
      </c>
      <c r="D2143">
        <v>20</v>
      </c>
      <c r="E2143" s="17">
        <f>VLOOKUP(C2143,'SKU Price List'!$H$2:$L$27,5,FALSE)</f>
        <v>843.2</v>
      </c>
      <c r="F2143" s="17">
        <f t="shared" si="110"/>
        <v>16864</v>
      </c>
      <c r="G2143">
        <f>VLOOKUP(C2143,'SKU Price List'!$H$2:$L$27,3,0)</f>
        <v>803.2</v>
      </c>
      <c r="H2143">
        <f t="shared" si="108"/>
        <v>16064</v>
      </c>
      <c r="I2143" s="17">
        <f t="shared" si="109"/>
        <v>800</v>
      </c>
      <c r="J2143">
        <v>37</v>
      </c>
      <c r="K2143" s="51"/>
    </row>
    <row r="2144" spans="1:11" x14ac:dyDescent="0.45">
      <c r="A2144" s="2">
        <v>45459</v>
      </c>
      <c r="B2144" t="s">
        <v>38</v>
      </c>
      <c r="C2144" t="s">
        <v>24</v>
      </c>
      <c r="D2144">
        <v>12</v>
      </c>
      <c r="E2144" s="17">
        <f>VLOOKUP(C2144,'SKU Price List'!$H$2:$L$27,5,FALSE)</f>
        <v>632.40000000000009</v>
      </c>
      <c r="F2144" s="17">
        <f t="shared" si="110"/>
        <v>7588.8000000000011</v>
      </c>
      <c r="G2144">
        <f>VLOOKUP(C2144,'SKU Price List'!$H$2:$L$27,3,0)</f>
        <v>602.40000000000009</v>
      </c>
      <c r="H2144">
        <f t="shared" si="108"/>
        <v>7228.8000000000011</v>
      </c>
      <c r="I2144" s="17">
        <f t="shared" si="109"/>
        <v>360</v>
      </c>
      <c r="J2144">
        <v>37</v>
      </c>
      <c r="K2144" s="51"/>
    </row>
    <row r="2145" spans="1:11" x14ac:dyDescent="0.45">
      <c r="A2145" s="2">
        <v>45459</v>
      </c>
      <c r="B2145" t="s">
        <v>38</v>
      </c>
      <c r="C2145" t="s">
        <v>12</v>
      </c>
      <c r="D2145">
        <v>5</v>
      </c>
      <c r="E2145" s="17">
        <f>VLOOKUP(C2145,'SKU Price List'!$H$2:$L$27,5,FALSE)</f>
        <v>1040</v>
      </c>
      <c r="F2145" s="17">
        <f t="shared" si="110"/>
        <v>5200</v>
      </c>
      <c r="G2145">
        <f>VLOOKUP(C2145,'SKU Price List'!$H$2:$L$27,3,0)</f>
        <v>988.8</v>
      </c>
      <c r="H2145">
        <f t="shared" si="108"/>
        <v>4944</v>
      </c>
      <c r="I2145" s="17">
        <f t="shared" si="109"/>
        <v>256</v>
      </c>
      <c r="J2145">
        <v>37</v>
      </c>
      <c r="K2145" s="51"/>
    </row>
    <row r="2146" spans="1:11" x14ac:dyDescent="0.45">
      <c r="A2146" s="2">
        <v>45459</v>
      </c>
      <c r="B2146" t="s">
        <v>38</v>
      </c>
      <c r="C2146" t="s">
        <v>8</v>
      </c>
      <c r="D2146">
        <v>10</v>
      </c>
      <c r="E2146" s="17">
        <f>VLOOKUP(C2146,'SKU Price List'!$H$2:$L$27,5,FALSE)</f>
        <v>585</v>
      </c>
      <c r="F2146" s="17">
        <f t="shared" si="110"/>
        <v>5850</v>
      </c>
      <c r="G2146">
        <f>VLOOKUP(C2146,'SKU Price List'!$H$2:$L$27,3,0)</f>
        <v>556.19999999999993</v>
      </c>
      <c r="H2146">
        <f t="shared" si="108"/>
        <v>5561.9999999999991</v>
      </c>
      <c r="I2146" s="17">
        <f t="shared" si="109"/>
        <v>288.00000000000091</v>
      </c>
      <c r="J2146">
        <v>37</v>
      </c>
      <c r="K2146" s="51"/>
    </row>
    <row r="2147" spans="1:11" x14ac:dyDescent="0.45">
      <c r="A2147" s="2">
        <v>45459</v>
      </c>
      <c r="B2147" t="s">
        <v>38</v>
      </c>
      <c r="C2147" t="s">
        <v>22</v>
      </c>
      <c r="D2147">
        <v>3</v>
      </c>
      <c r="E2147" s="17">
        <f>VLOOKUP(C2147,'SKU Price List'!$H$2:$L$27,5,FALSE)</f>
        <v>1332.8</v>
      </c>
      <c r="F2147" s="17">
        <f t="shared" si="110"/>
        <v>3998.3999999999996</v>
      </c>
      <c r="G2147">
        <f>VLOOKUP(C2147,'SKU Price List'!$H$2:$L$27,3,0)</f>
        <v>1268.3999999999999</v>
      </c>
      <c r="H2147">
        <f t="shared" si="108"/>
        <v>3805.2</v>
      </c>
      <c r="I2147" s="17">
        <f t="shared" si="109"/>
        <v>193.19999999999982</v>
      </c>
      <c r="J2147">
        <v>37</v>
      </c>
      <c r="K2147" s="51"/>
    </row>
    <row r="2148" spans="1:11" x14ac:dyDescent="0.45">
      <c r="A2148" s="2">
        <v>45459</v>
      </c>
      <c r="B2148" t="s">
        <v>38</v>
      </c>
      <c r="C2148" t="s">
        <v>3</v>
      </c>
      <c r="D2148">
        <v>10</v>
      </c>
      <c r="E2148" s="17">
        <f>VLOOKUP(C2148,'SKU Price List'!$H$2:$L$27,5,FALSE)</f>
        <v>321.3</v>
      </c>
      <c r="F2148" s="17">
        <f t="shared" si="110"/>
        <v>3213</v>
      </c>
      <c r="G2148">
        <f>VLOOKUP(C2148,'SKU Price List'!$H$2:$L$27,3,0)</f>
        <v>306</v>
      </c>
      <c r="H2148">
        <f t="shared" si="108"/>
        <v>3060</v>
      </c>
      <c r="I2148" s="17">
        <f t="shared" si="109"/>
        <v>153</v>
      </c>
      <c r="J2148">
        <v>37</v>
      </c>
      <c r="K2148" s="51"/>
    </row>
    <row r="2149" spans="1:11" x14ac:dyDescent="0.45">
      <c r="A2149" s="2">
        <v>45459</v>
      </c>
      <c r="B2149" t="s">
        <v>38</v>
      </c>
      <c r="C2149" t="s">
        <v>4</v>
      </c>
      <c r="D2149">
        <v>10</v>
      </c>
      <c r="E2149" s="17">
        <f>VLOOKUP(C2149,'SKU Price List'!$H$2:$L$27,5,FALSE)</f>
        <v>428.40000000000003</v>
      </c>
      <c r="F2149" s="17">
        <f t="shared" si="110"/>
        <v>4284</v>
      </c>
      <c r="G2149">
        <f>VLOOKUP(C2149,'SKU Price List'!$H$2:$L$27,3,0)</f>
        <v>408</v>
      </c>
      <c r="H2149">
        <f t="shared" si="108"/>
        <v>4080</v>
      </c>
      <c r="I2149" s="17">
        <f t="shared" si="109"/>
        <v>204</v>
      </c>
      <c r="J2149">
        <v>37</v>
      </c>
      <c r="K2149" s="51"/>
    </row>
    <row r="2150" spans="1:11" x14ac:dyDescent="0.45">
      <c r="A2150" s="2">
        <v>45459</v>
      </c>
      <c r="B2150" t="s">
        <v>56</v>
      </c>
      <c r="C2150" t="s">
        <v>9</v>
      </c>
      <c r="D2150">
        <v>2</v>
      </c>
      <c r="E2150" s="17">
        <f>VLOOKUP(C2150,'SKU Price List'!$H$2:$L$27,5,FALSE)</f>
        <v>780</v>
      </c>
      <c r="F2150" s="17">
        <f t="shared" si="110"/>
        <v>1560</v>
      </c>
      <c r="G2150">
        <f>VLOOKUP(C2150,'SKU Price List'!$H$2:$L$27,3,0)</f>
        <v>741.59999999999991</v>
      </c>
      <c r="H2150">
        <f t="shared" si="108"/>
        <v>1483.1999999999998</v>
      </c>
      <c r="I2150" s="17">
        <f t="shared" si="109"/>
        <v>76.800000000000182</v>
      </c>
      <c r="J2150">
        <v>37</v>
      </c>
      <c r="K2150" s="51"/>
    </row>
    <row r="2151" spans="1:11" x14ac:dyDescent="0.45">
      <c r="A2151" s="2">
        <v>45459</v>
      </c>
      <c r="B2151" t="s">
        <v>56</v>
      </c>
      <c r="C2151" t="s">
        <v>14</v>
      </c>
      <c r="D2151">
        <v>1</v>
      </c>
      <c r="E2151" s="17">
        <f>VLOOKUP(C2151,'SKU Price List'!$H$2:$L$27,5,FALSE)</f>
        <v>957.59999999999991</v>
      </c>
      <c r="F2151" s="17">
        <f t="shared" si="110"/>
        <v>957.59999999999991</v>
      </c>
      <c r="G2151">
        <f>VLOOKUP(C2151,'SKU Price List'!$H$2:$L$27,3,0)</f>
        <v>912</v>
      </c>
      <c r="H2151">
        <f t="shared" si="108"/>
        <v>912</v>
      </c>
      <c r="I2151" s="17">
        <f t="shared" si="109"/>
        <v>45.599999999999909</v>
      </c>
      <c r="J2151">
        <v>37</v>
      </c>
      <c r="K2151" s="51"/>
    </row>
    <row r="2152" spans="1:11" x14ac:dyDescent="0.45">
      <c r="A2152" s="2">
        <v>45459</v>
      </c>
      <c r="B2152" t="s">
        <v>56</v>
      </c>
      <c r="C2152" t="s">
        <v>4</v>
      </c>
      <c r="D2152">
        <v>5</v>
      </c>
      <c r="E2152" s="17">
        <f>VLOOKUP(C2152,'SKU Price List'!$H$2:$L$27,5,FALSE)</f>
        <v>428.40000000000003</v>
      </c>
      <c r="F2152" s="17">
        <f t="shared" si="110"/>
        <v>2142</v>
      </c>
      <c r="G2152">
        <f>VLOOKUP(C2152,'SKU Price List'!$H$2:$L$27,3,0)</f>
        <v>408</v>
      </c>
      <c r="H2152">
        <f t="shared" si="108"/>
        <v>2040</v>
      </c>
      <c r="I2152" s="17">
        <f t="shared" si="109"/>
        <v>102</v>
      </c>
      <c r="J2152">
        <v>37</v>
      </c>
      <c r="K2152" s="51"/>
    </row>
    <row r="2153" spans="1:11" x14ac:dyDescent="0.45">
      <c r="A2153" s="2">
        <v>45460</v>
      </c>
      <c r="B2153" t="s">
        <v>43</v>
      </c>
      <c r="C2153" t="s">
        <v>17</v>
      </c>
      <c r="D2153">
        <v>12</v>
      </c>
      <c r="E2153" s="17">
        <f>VLOOKUP(C2153,'SKU Price List'!$H$2:$L$27,5,FALSE)</f>
        <v>1276.8</v>
      </c>
      <c r="F2153" s="17">
        <f t="shared" si="110"/>
        <v>15321.599999999999</v>
      </c>
      <c r="G2153">
        <f>VLOOKUP(C2153,'SKU Price List'!$H$2:$L$27,3,0)</f>
        <v>1216</v>
      </c>
      <c r="H2153">
        <f t="shared" si="108"/>
        <v>14592</v>
      </c>
      <c r="I2153" s="17">
        <f t="shared" si="109"/>
        <v>729.59999999999854</v>
      </c>
      <c r="J2153">
        <v>38</v>
      </c>
      <c r="K2153" s="51"/>
    </row>
    <row r="2154" spans="1:11" x14ac:dyDescent="0.45">
      <c r="A2154" s="2">
        <v>45460</v>
      </c>
      <c r="B2154" t="s">
        <v>43</v>
      </c>
      <c r="C2154" t="s">
        <v>14</v>
      </c>
      <c r="D2154">
        <v>2</v>
      </c>
      <c r="E2154" s="17">
        <f>VLOOKUP(C2154,'SKU Price List'!$H$2:$L$27,5,FALSE)</f>
        <v>957.59999999999991</v>
      </c>
      <c r="F2154" s="17">
        <f t="shared" si="110"/>
        <v>1915.1999999999998</v>
      </c>
      <c r="G2154">
        <f>VLOOKUP(C2154,'SKU Price List'!$H$2:$L$27,3,0)</f>
        <v>912</v>
      </c>
      <c r="H2154">
        <f t="shared" si="108"/>
        <v>1824</v>
      </c>
      <c r="I2154" s="17">
        <f t="shared" si="109"/>
        <v>91.199999999999818</v>
      </c>
      <c r="J2154">
        <v>38</v>
      </c>
      <c r="K2154" s="51"/>
    </row>
    <row r="2155" spans="1:11" x14ac:dyDescent="0.45">
      <c r="A2155" s="2">
        <v>45460</v>
      </c>
      <c r="B2155" t="s">
        <v>43</v>
      </c>
      <c r="C2155" t="s">
        <v>27</v>
      </c>
      <c r="D2155">
        <v>8</v>
      </c>
      <c r="E2155" s="17">
        <f>VLOOKUP(C2155,'SKU Price List'!$H$2:$L$27,5,FALSE)</f>
        <v>843.2</v>
      </c>
      <c r="F2155" s="17">
        <f t="shared" si="110"/>
        <v>6745.6</v>
      </c>
      <c r="G2155">
        <f>VLOOKUP(C2155,'SKU Price List'!$H$2:$L$27,3,0)</f>
        <v>803.2</v>
      </c>
      <c r="H2155">
        <f t="shared" si="108"/>
        <v>6425.6</v>
      </c>
      <c r="I2155" s="17">
        <f t="shared" si="109"/>
        <v>320</v>
      </c>
      <c r="J2155">
        <v>38</v>
      </c>
      <c r="K2155" s="51"/>
    </row>
    <row r="2156" spans="1:11" x14ac:dyDescent="0.45">
      <c r="A2156" s="2">
        <v>45460</v>
      </c>
      <c r="B2156" t="s">
        <v>43</v>
      </c>
      <c r="C2156" t="s">
        <v>12</v>
      </c>
      <c r="D2156">
        <v>9</v>
      </c>
      <c r="E2156" s="17">
        <f>VLOOKUP(C2156,'SKU Price List'!$H$2:$L$27,5,FALSE)</f>
        <v>1040</v>
      </c>
      <c r="F2156" s="17">
        <f t="shared" si="110"/>
        <v>9360</v>
      </c>
      <c r="G2156">
        <f>VLOOKUP(C2156,'SKU Price List'!$H$2:$L$27,3,0)</f>
        <v>988.8</v>
      </c>
      <c r="H2156">
        <f t="shared" si="108"/>
        <v>8899.1999999999989</v>
      </c>
      <c r="I2156" s="17">
        <f t="shared" si="109"/>
        <v>460.80000000000109</v>
      </c>
      <c r="J2156">
        <v>38</v>
      </c>
      <c r="K2156" s="51"/>
    </row>
    <row r="2157" spans="1:11" x14ac:dyDescent="0.45">
      <c r="A2157" s="2">
        <v>45460</v>
      </c>
      <c r="B2157" t="s">
        <v>61</v>
      </c>
      <c r="C2157" t="s">
        <v>7</v>
      </c>
      <c r="D2157">
        <v>5</v>
      </c>
      <c r="E2157" s="17">
        <f>VLOOKUP(C2157,'SKU Price List'!$H$2:$L$27,5,FALSE)</f>
        <v>571.20000000000005</v>
      </c>
      <c r="F2157" s="17">
        <f t="shared" si="110"/>
        <v>2856</v>
      </c>
      <c r="G2157">
        <f>VLOOKUP(C2157,'SKU Price List'!$H$2:$L$27,3,0)</f>
        <v>544</v>
      </c>
      <c r="H2157">
        <f t="shared" si="108"/>
        <v>2720</v>
      </c>
      <c r="I2157" s="17">
        <f t="shared" si="109"/>
        <v>136</v>
      </c>
      <c r="J2157">
        <v>38</v>
      </c>
      <c r="K2157" s="51"/>
    </row>
    <row r="2158" spans="1:11" x14ac:dyDescent="0.45">
      <c r="A2158" s="2">
        <v>45460</v>
      </c>
      <c r="B2158" t="s">
        <v>61</v>
      </c>
      <c r="C2158" t="s">
        <v>3</v>
      </c>
      <c r="D2158">
        <v>10</v>
      </c>
      <c r="E2158" s="17">
        <f>VLOOKUP(C2158,'SKU Price List'!$H$2:$L$27,5,FALSE)</f>
        <v>321.3</v>
      </c>
      <c r="F2158" s="17">
        <f t="shared" si="110"/>
        <v>3213</v>
      </c>
      <c r="G2158">
        <f>VLOOKUP(C2158,'SKU Price List'!$H$2:$L$27,3,0)</f>
        <v>306</v>
      </c>
      <c r="H2158">
        <f t="shared" si="108"/>
        <v>3060</v>
      </c>
      <c r="I2158" s="17">
        <f t="shared" si="109"/>
        <v>153</v>
      </c>
      <c r="J2158">
        <v>38</v>
      </c>
      <c r="K2158" s="51"/>
    </row>
    <row r="2159" spans="1:11" x14ac:dyDescent="0.45">
      <c r="A2159" s="2">
        <v>45460</v>
      </c>
      <c r="B2159" t="s">
        <v>61</v>
      </c>
      <c r="C2159" t="s">
        <v>12</v>
      </c>
      <c r="D2159">
        <v>10</v>
      </c>
      <c r="E2159" s="17">
        <f>VLOOKUP(C2159,'SKU Price List'!$H$2:$L$27,5,FALSE)</f>
        <v>1040</v>
      </c>
      <c r="F2159" s="17">
        <f t="shared" si="110"/>
        <v>10400</v>
      </c>
      <c r="G2159">
        <f>VLOOKUP(C2159,'SKU Price List'!$H$2:$L$27,3,0)</f>
        <v>988.8</v>
      </c>
      <c r="H2159">
        <f t="shared" si="108"/>
        <v>9888</v>
      </c>
      <c r="I2159" s="17">
        <f t="shared" si="109"/>
        <v>512</v>
      </c>
      <c r="J2159">
        <v>38</v>
      </c>
      <c r="K2159" s="51"/>
    </row>
    <row r="2160" spans="1:11" x14ac:dyDescent="0.45">
      <c r="A2160" s="2">
        <v>45460</v>
      </c>
      <c r="B2160" t="s">
        <v>61</v>
      </c>
      <c r="C2160" t="s">
        <v>8</v>
      </c>
      <c r="D2160">
        <v>10</v>
      </c>
      <c r="E2160" s="17">
        <f>VLOOKUP(C2160,'SKU Price List'!$H$2:$L$27,5,FALSE)</f>
        <v>585</v>
      </c>
      <c r="F2160" s="17">
        <f t="shared" si="110"/>
        <v>5850</v>
      </c>
      <c r="G2160">
        <f>VLOOKUP(C2160,'SKU Price List'!$H$2:$L$27,3,0)</f>
        <v>556.19999999999993</v>
      </c>
      <c r="H2160">
        <f t="shared" si="108"/>
        <v>5561.9999999999991</v>
      </c>
      <c r="I2160" s="17">
        <f t="shared" si="109"/>
        <v>288.00000000000091</v>
      </c>
      <c r="J2160">
        <v>38</v>
      </c>
      <c r="K2160" s="51"/>
    </row>
    <row r="2161" spans="1:11" x14ac:dyDescent="0.45">
      <c r="A2161" s="2">
        <v>45460</v>
      </c>
      <c r="B2161" t="s">
        <v>61</v>
      </c>
      <c r="C2161" t="s">
        <v>17</v>
      </c>
      <c r="D2161">
        <v>10</v>
      </c>
      <c r="E2161" s="17">
        <f>VLOOKUP(C2161,'SKU Price List'!$H$2:$L$27,5,FALSE)</f>
        <v>1276.8</v>
      </c>
      <c r="F2161" s="17">
        <f t="shared" si="110"/>
        <v>12768</v>
      </c>
      <c r="G2161">
        <f>VLOOKUP(C2161,'SKU Price List'!$H$2:$L$27,3,0)</f>
        <v>1216</v>
      </c>
      <c r="H2161">
        <f t="shared" si="108"/>
        <v>12160</v>
      </c>
      <c r="I2161" s="17">
        <f t="shared" si="109"/>
        <v>608</v>
      </c>
      <c r="J2161">
        <v>38</v>
      </c>
      <c r="K2161" s="51"/>
    </row>
    <row r="2162" spans="1:11" x14ac:dyDescent="0.45">
      <c r="A2162" s="2">
        <v>45460</v>
      </c>
      <c r="B2162" t="s">
        <v>61</v>
      </c>
      <c r="C2162" t="s">
        <v>18</v>
      </c>
      <c r="D2162">
        <v>3</v>
      </c>
      <c r="E2162" s="17">
        <f>VLOOKUP(C2162,'SKU Price List'!$H$2:$L$27,5,FALSE)</f>
        <v>1523.2</v>
      </c>
      <c r="F2162" s="17">
        <f t="shared" si="110"/>
        <v>4569.6000000000004</v>
      </c>
      <c r="G2162">
        <f>VLOOKUP(C2162,'SKU Price List'!$H$2:$L$27,3,0)</f>
        <v>1449.6</v>
      </c>
      <c r="H2162">
        <f t="shared" si="108"/>
        <v>4348.7999999999993</v>
      </c>
      <c r="I2162" s="17">
        <f t="shared" si="109"/>
        <v>220.80000000000109</v>
      </c>
      <c r="J2162">
        <v>38</v>
      </c>
      <c r="K2162" s="51"/>
    </row>
    <row r="2163" spans="1:11" x14ac:dyDescent="0.45">
      <c r="A2163" s="2">
        <v>45460</v>
      </c>
      <c r="B2163" t="s">
        <v>61</v>
      </c>
      <c r="C2163" t="s">
        <v>27</v>
      </c>
      <c r="D2163">
        <v>5</v>
      </c>
      <c r="E2163" s="17">
        <f>VLOOKUP(C2163,'SKU Price List'!$H$2:$L$27,5,FALSE)</f>
        <v>843.2</v>
      </c>
      <c r="F2163" s="17">
        <f t="shared" si="110"/>
        <v>4216</v>
      </c>
      <c r="G2163">
        <f>VLOOKUP(C2163,'SKU Price List'!$H$2:$L$27,3,0)</f>
        <v>803.2</v>
      </c>
      <c r="H2163">
        <f t="shared" si="108"/>
        <v>4016</v>
      </c>
      <c r="I2163" s="17">
        <f t="shared" si="109"/>
        <v>200</v>
      </c>
      <c r="J2163">
        <v>38</v>
      </c>
      <c r="K2163" s="51"/>
    </row>
    <row r="2164" spans="1:11" x14ac:dyDescent="0.45">
      <c r="A2164" s="2">
        <v>45460</v>
      </c>
      <c r="B2164" t="s">
        <v>61</v>
      </c>
      <c r="C2164" t="s">
        <v>23</v>
      </c>
      <c r="D2164">
        <v>5</v>
      </c>
      <c r="E2164" s="17">
        <f>VLOOKUP(C2164,'SKU Price List'!$H$2:$L$27,5,FALSE)</f>
        <v>474.3</v>
      </c>
      <c r="F2164" s="17">
        <f t="shared" si="110"/>
        <v>2371.5</v>
      </c>
      <c r="G2164">
        <f>VLOOKUP(C2164,'SKU Price List'!$H$2:$L$27,3,0)</f>
        <v>451.8</v>
      </c>
      <c r="H2164">
        <f t="shared" si="108"/>
        <v>2259</v>
      </c>
      <c r="I2164" s="17">
        <f t="shared" si="109"/>
        <v>112.5</v>
      </c>
      <c r="J2164">
        <v>38</v>
      </c>
      <c r="K2164" s="51"/>
    </row>
    <row r="2165" spans="1:11" x14ac:dyDescent="0.45">
      <c r="A2165" s="2">
        <v>45460</v>
      </c>
      <c r="B2165" t="s">
        <v>61</v>
      </c>
      <c r="C2165" t="s">
        <v>19</v>
      </c>
      <c r="D2165">
        <v>5</v>
      </c>
      <c r="E2165" s="17">
        <f>VLOOKUP(C2165,'SKU Price List'!$H$2:$L$27,5,FALSE)</f>
        <v>856.80000000000007</v>
      </c>
      <c r="F2165" s="17">
        <f t="shared" si="110"/>
        <v>4284</v>
      </c>
      <c r="G2165">
        <f>VLOOKUP(C2165,'SKU Price List'!$H$2:$L$27,3,0)</f>
        <v>815.4</v>
      </c>
      <c r="H2165">
        <f t="shared" si="108"/>
        <v>4077</v>
      </c>
      <c r="I2165" s="17">
        <f t="shared" si="109"/>
        <v>207</v>
      </c>
      <c r="J2165">
        <v>38</v>
      </c>
      <c r="K2165" s="51"/>
    </row>
    <row r="2166" spans="1:11" x14ac:dyDescent="0.45">
      <c r="A2166" s="2">
        <v>45461</v>
      </c>
      <c r="B2166" t="s">
        <v>44</v>
      </c>
      <c r="C2166" t="s">
        <v>17</v>
      </c>
      <c r="D2166">
        <v>13</v>
      </c>
      <c r="E2166" s="17">
        <f>VLOOKUP(C2166,'SKU Price List'!$H$2:$L$27,5,FALSE)</f>
        <v>1276.8</v>
      </c>
      <c r="F2166" s="17">
        <f t="shared" si="110"/>
        <v>16598.399999999998</v>
      </c>
      <c r="G2166">
        <f>VLOOKUP(C2166,'SKU Price List'!$H$2:$L$27,3,0)</f>
        <v>1216</v>
      </c>
      <c r="H2166">
        <f t="shared" si="108"/>
        <v>15808</v>
      </c>
      <c r="I2166" s="17">
        <f t="shared" si="109"/>
        <v>790.39999999999782</v>
      </c>
      <c r="J2166">
        <v>38</v>
      </c>
      <c r="K2166" s="51"/>
    </row>
    <row r="2167" spans="1:11" x14ac:dyDescent="0.45">
      <c r="A2167" s="2">
        <v>45461</v>
      </c>
      <c r="B2167" t="s">
        <v>44</v>
      </c>
      <c r="C2167" t="s">
        <v>27</v>
      </c>
      <c r="D2167">
        <v>13</v>
      </c>
      <c r="E2167" s="17">
        <f>VLOOKUP(C2167,'SKU Price List'!$H$2:$L$27,5,FALSE)</f>
        <v>843.2</v>
      </c>
      <c r="F2167" s="17">
        <f t="shared" si="110"/>
        <v>10961.6</v>
      </c>
      <c r="G2167">
        <f>VLOOKUP(C2167,'SKU Price List'!$H$2:$L$27,3,0)</f>
        <v>803.2</v>
      </c>
      <c r="H2167">
        <f t="shared" si="108"/>
        <v>10441.6</v>
      </c>
      <c r="I2167" s="17">
        <f t="shared" si="109"/>
        <v>520</v>
      </c>
      <c r="J2167">
        <v>38</v>
      </c>
      <c r="K2167" s="51"/>
    </row>
    <row r="2168" spans="1:11" x14ac:dyDescent="0.45">
      <c r="A2168" s="2">
        <v>45461</v>
      </c>
      <c r="B2168" t="s">
        <v>44</v>
      </c>
      <c r="C2168" t="s">
        <v>12</v>
      </c>
      <c r="D2168">
        <v>9</v>
      </c>
      <c r="E2168" s="17">
        <f>VLOOKUP(C2168,'SKU Price List'!$H$2:$L$27,5,FALSE)</f>
        <v>1040</v>
      </c>
      <c r="F2168" s="17">
        <f t="shared" si="110"/>
        <v>9360</v>
      </c>
      <c r="G2168">
        <f>VLOOKUP(C2168,'SKU Price List'!$H$2:$L$27,3,0)</f>
        <v>988.8</v>
      </c>
      <c r="H2168">
        <f t="shared" si="108"/>
        <v>8899.1999999999989</v>
      </c>
      <c r="I2168" s="17">
        <f t="shared" si="109"/>
        <v>460.80000000000109</v>
      </c>
      <c r="J2168">
        <v>38</v>
      </c>
      <c r="K2168" s="51"/>
    </row>
    <row r="2169" spans="1:11" x14ac:dyDescent="0.45">
      <c r="A2169" s="2">
        <v>45461</v>
      </c>
      <c r="B2169" t="s">
        <v>44</v>
      </c>
      <c r="C2169" t="s">
        <v>5</v>
      </c>
      <c r="D2169">
        <v>5</v>
      </c>
      <c r="E2169" s="17">
        <f>VLOOKUP(C2169,'SKU Price List'!$H$2:$L$27,5,FALSE)</f>
        <v>374.85</v>
      </c>
      <c r="F2169" s="17">
        <f t="shared" si="110"/>
        <v>1874.25</v>
      </c>
      <c r="G2169">
        <f>VLOOKUP(C2169,'SKU Price List'!$H$2:$L$27,3,0)</f>
        <v>357</v>
      </c>
      <c r="H2169">
        <f t="shared" si="108"/>
        <v>1785</v>
      </c>
      <c r="I2169" s="17">
        <f t="shared" si="109"/>
        <v>89.25</v>
      </c>
      <c r="J2169">
        <v>38</v>
      </c>
      <c r="K2169" s="51"/>
    </row>
    <row r="2170" spans="1:11" x14ac:dyDescent="0.45">
      <c r="A2170" s="2">
        <v>45461</v>
      </c>
      <c r="B2170" t="s">
        <v>33</v>
      </c>
      <c r="C2170" t="s">
        <v>12</v>
      </c>
      <c r="D2170">
        <v>10</v>
      </c>
      <c r="E2170" s="17">
        <f>VLOOKUP(C2170,'SKU Price List'!$H$2:$L$27,5,FALSE)</f>
        <v>1040</v>
      </c>
      <c r="F2170" s="17">
        <f t="shared" si="110"/>
        <v>10400</v>
      </c>
      <c r="G2170">
        <f>VLOOKUP(C2170,'SKU Price List'!$H$2:$L$27,3,0)</f>
        <v>988.8</v>
      </c>
      <c r="H2170">
        <f t="shared" si="108"/>
        <v>9888</v>
      </c>
      <c r="I2170" s="17">
        <f t="shared" si="109"/>
        <v>512</v>
      </c>
      <c r="J2170">
        <v>38</v>
      </c>
      <c r="K2170" s="51"/>
    </row>
    <row r="2171" spans="1:11" x14ac:dyDescent="0.45">
      <c r="A2171" s="2">
        <v>45461</v>
      </c>
      <c r="B2171" t="s">
        <v>33</v>
      </c>
      <c r="C2171" t="s">
        <v>9</v>
      </c>
      <c r="D2171">
        <v>5</v>
      </c>
      <c r="E2171" s="17">
        <f>VLOOKUP(C2171,'SKU Price List'!$H$2:$L$27,5,FALSE)</f>
        <v>780</v>
      </c>
      <c r="F2171" s="17">
        <f t="shared" si="110"/>
        <v>3900</v>
      </c>
      <c r="G2171">
        <f>VLOOKUP(C2171,'SKU Price List'!$H$2:$L$27,3,0)</f>
        <v>741.59999999999991</v>
      </c>
      <c r="H2171">
        <f t="shared" si="108"/>
        <v>3707.9999999999995</v>
      </c>
      <c r="I2171" s="17">
        <f t="shared" si="109"/>
        <v>192.00000000000045</v>
      </c>
      <c r="J2171">
        <v>38</v>
      </c>
      <c r="K2171" s="51"/>
    </row>
    <row r="2172" spans="1:11" x14ac:dyDescent="0.45">
      <c r="A2172" s="2">
        <v>45461</v>
      </c>
      <c r="B2172" t="s">
        <v>33</v>
      </c>
      <c r="C2172" t="s">
        <v>8</v>
      </c>
      <c r="D2172">
        <v>8</v>
      </c>
      <c r="E2172" s="17">
        <f>VLOOKUP(C2172,'SKU Price List'!$H$2:$L$27,5,FALSE)</f>
        <v>585</v>
      </c>
      <c r="F2172" s="17">
        <f t="shared" si="110"/>
        <v>4680</v>
      </c>
      <c r="G2172">
        <f>VLOOKUP(C2172,'SKU Price List'!$H$2:$L$27,3,0)</f>
        <v>556.19999999999993</v>
      </c>
      <c r="H2172">
        <f t="shared" si="108"/>
        <v>4449.5999999999995</v>
      </c>
      <c r="I2172" s="17">
        <f t="shared" si="109"/>
        <v>230.40000000000055</v>
      </c>
      <c r="J2172">
        <v>38</v>
      </c>
      <c r="K2172" s="51"/>
    </row>
    <row r="2173" spans="1:11" x14ac:dyDescent="0.45">
      <c r="A2173" s="2">
        <v>45461</v>
      </c>
      <c r="B2173" t="s">
        <v>33</v>
      </c>
      <c r="C2173" t="s">
        <v>14</v>
      </c>
      <c r="D2173">
        <v>8</v>
      </c>
      <c r="E2173" s="17">
        <f>VLOOKUP(C2173,'SKU Price List'!$H$2:$L$27,5,FALSE)</f>
        <v>957.59999999999991</v>
      </c>
      <c r="F2173" s="17">
        <f t="shared" si="110"/>
        <v>7660.7999999999993</v>
      </c>
      <c r="G2173">
        <f>VLOOKUP(C2173,'SKU Price List'!$H$2:$L$27,3,0)</f>
        <v>912</v>
      </c>
      <c r="H2173">
        <f t="shared" si="108"/>
        <v>7296</v>
      </c>
      <c r="I2173" s="17">
        <f t="shared" si="109"/>
        <v>364.79999999999927</v>
      </c>
      <c r="J2173">
        <v>38</v>
      </c>
      <c r="K2173" s="51"/>
    </row>
    <row r="2174" spans="1:11" x14ac:dyDescent="0.45">
      <c r="A2174" s="2">
        <v>45461</v>
      </c>
      <c r="B2174" t="s">
        <v>33</v>
      </c>
      <c r="C2174" t="s">
        <v>13</v>
      </c>
      <c r="D2174">
        <v>8</v>
      </c>
      <c r="E2174" s="17">
        <f>VLOOKUP(C2174,'SKU Price List'!$H$2:$L$27,5,FALSE)</f>
        <v>718.19999999999993</v>
      </c>
      <c r="F2174" s="17">
        <f t="shared" si="110"/>
        <v>5745.5999999999995</v>
      </c>
      <c r="G2174">
        <f>VLOOKUP(C2174,'SKU Price List'!$H$2:$L$27,3,0)</f>
        <v>684</v>
      </c>
      <c r="H2174">
        <f t="shared" si="108"/>
        <v>5472</v>
      </c>
      <c r="I2174" s="17">
        <f t="shared" si="109"/>
        <v>273.59999999999945</v>
      </c>
      <c r="J2174">
        <v>38</v>
      </c>
      <c r="K2174" s="51"/>
    </row>
    <row r="2175" spans="1:11" x14ac:dyDescent="0.45">
      <c r="A2175" s="2">
        <v>45461</v>
      </c>
      <c r="B2175" t="s">
        <v>33</v>
      </c>
      <c r="C2175" t="s">
        <v>27</v>
      </c>
      <c r="D2175">
        <v>10</v>
      </c>
      <c r="E2175" s="17">
        <f>VLOOKUP(C2175,'SKU Price List'!$H$2:$L$27,5,FALSE)</f>
        <v>843.2</v>
      </c>
      <c r="F2175" s="17">
        <f t="shared" si="110"/>
        <v>8432</v>
      </c>
      <c r="G2175">
        <f>VLOOKUP(C2175,'SKU Price List'!$H$2:$L$27,3,0)</f>
        <v>803.2</v>
      </c>
      <c r="H2175">
        <f t="shared" si="108"/>
        <v>8032</v>
      </c>
      <c r="I2175" s="17">
        <f t="shared" si="109"/>
        <v>400</v>
      </c>
      <c r="J2175">
        <v>38</v>
      </c>
      <c r="K2175" s="51"/>
    </row>
    <row r="2176" spans="1:11" x14ac:dyDescent="0.45">
      <c r="A2176" s="2">
        <v>45462</v>
      </c>
      <c r="B2176" t="s">
        <v>81</v>
      </c>
      <c r="C2176" t="s">
        <v>21</v>
      </c>
      <c r="D2176">
        <v>4</v>
      </c>
      <c r="E2176" s="17">
        <f>VLOOKUP(C2176,'SKU Price List'!$H$2:$L$27,5,FALSE)</f>
        <v>999.6</v>
      </c>
      <c r="F2176" s="17">
        <f t="shared" si="110"/>
        <v>3998.4</v>
      </c>
      <c r="G2176">
        <f>VLOOKUP(C2176,'SKU Price List'!$H$2:$L$27,3,0)</f>
        <v>951.3</v>
      </c>
      <c r="H2176">
        <f t="shared" si="108"/>
        <v>3805.2</v>
      </c>
      <c r="I2176" s="17">
        <f t="shared" si="109"/>
        <v>193.20000000000027</v>
      </c>
      <c r="J2176">
        <v>38</v>
      </c>
      <c r="K2176" s="51"/>
    </row>
    <row r="2177" spans="1:11" x14ac:dyDescent="0.45">
      <c r="A2177" s="2">
        <v>45462</v>
      </c>
      <c r="B2177" t="s">
        <v>81</v>
      </c>
      <c r="C2177" t="s">
        <v>20</v>
      </c>
      <c r="D2177">
        <v>4</v>
      </c>
      <c r="E2177" s="17">
        <f>VLOOKUP(C2177,'SKU Price List'!$H$2:$L$27,5,FALSE)</f>
        <v>1142.4000000000001</v>
      </c>
      <c r="F2177" s="17">
        <f t="shared" si="110"/>
        <v>4569.6000000000004</v>
      </c>
      <c r="G2177">
        <f>VLOOKUP(C2177,'SKU Price List'!$H$2:$L$27,3,0)</f>
        <v>1087.1999999999998</v>
      </c>
      <c r="H2177">
        <f t="shared" si="108"/>
        <v>4348.7999999999993</v>
      </c>
      <c r="I2177" s="17">
        <f t="shared" si="109"/>
        <v>220.80000000000109</v>
      </c>
      <c r="J2177">
        <v>38</v>
      </c>
      <c r="K2177" s="51"/>
    </row>
    <row r="2178" spans="1:11" x14ac:dyDescent="0.45">
      <c r="A2178" s="2">
        <v>45462</v>
      </c>
      <c r="B2178" t="s">
        <v>81</v>
      </c>
      <c r="C2178" t="s">
        <v>13</v>
      </c>
      <c r="D2178">
        <v>2</v>
      </c>
      <c r="E2178" s="17">
        <f>VLOOKUP(C2178,'SKU Price List'!$H$2:$L$27,5,FALSE)</f>
        <v>718.19999999999993</v>
      </c>
      <c r="F2178" s="17">
        <f t="shared" si="110"/>
        <v>1436.3999999999999</v>
      </c>
      <c r="G2178">
        <f>VLOOKUP(C2178,'SKU Price List'!$H$2:$L$27,3,0)</f>
        <v>684</v>
      </c>
      <c r="H2178">
        <f t="shared" ref="H2178:H2241" si="111">G2178*D2178</f>
        <v>1368</v>
      </c>
      <c r="I2178" s="17">
        <f t="shared" ref="I2178:I2241" si="112">F2178-H2178</f>
        <v>68.399999999999864</v>
      </c>
      <c r="J2178">
        <v>38</v>
      </c>
      <c r="K2178" s="51"/>
    </row>
    <row r="2179" spans="1:11" x14ac:dyDescent="0.45">
      <c r="A2179" s="2">
        <v>45462</v>
      </c>
      <c r="B2179" t="s">
        <v>81</v>
      </c>
      <c r="C2179" t="s">
        <v>15</v>
      </c>
      <c r="D2179">
        <v>4</v>
      </c>
      <c r="E2179" s="17">
        <f>VLOOKUP(C2179,'SKU Price List'!$H$2:$L$27,5,FALSE)</f>
        <v>837.9</v>
      </c>
      <c r="F2179" s="17">
        <f t="shared" si="110"/>
        <v>3351.6</v>
      </c>
      <c r="G2179">
        <f>VLOOKUP(C2179,'SKU Price List'!$H$2:$L$27,3,0)</f>
        <v>798</v>
      </c>
      <c r="H2179">
        <f t="shared" si="111"/>
        <v>3192</v>
      </c>
      <c r="I2179" s="17">
        <f t="shared" si="112"/>
        <v>159.59999999999991</v>
      </c>
      <c r="J2179">
        <v>38</v>
      </c>
      <c r="K2179" s="51"/>
    </row>
    <row r="2180" spans="1:11" x14ac:dyDescent="0.45">
      <c r="A2180" s="2">
        <v>45462</v>
      </c>
      <c r="B2180" t="s">
        <v>81</v>
      </c>
      <c r="C2180" t="s">
        <v>9</v>
      </c>
      <c r="D2180">
        <v>4</v>
      </c>
      <c r="E2180" s="17">
        <f>VLOOKUP(C2180,'SKU Price List'!$H$2:$L$27,5,FALSE)</f>
        <v>780</v>
      </c>
      <c r="F2180" s="17">
        <f t="shared" si="110"/>
        <v>3120</v>
      </c>
      <c r="G2180">
        <f>VLOOKUP(C2180,'SKU Price List'!$H$2:$L$27,3,0)</f>
        <v>741.59999999999991</v>
      </c>
      <c r="H2180">
        <f t="shared" si="111"/>
        <v>2966.3999999999996</v>
      </c>
      <c r="I2180" s="17">
        <f t="shared" si="112"/>
        <v>153.60000000000036</v>
      </c>
      <c r="J2180">
        <v>38</v>
      </c>
      <c r="K2180" s="51"/>
    </row>
    <row r="2181" spans="1:11" x14ac:dyDescent="0.45">
      <c r="A2181" s="2">
        <v>45462</v>
      </c>
      <c r="B2181" t="s">
        <v>81</v>
      </c>
      <c r="C2181" t="s">
        <v>8</v>
      </c>
      <c r="D2181">
        <v>8</v>
      </c>
      <c r="E2181" s="17">
        <f>VLOOKUP(C2181,'SKU Price List'!$H$2:$L$27,5,FALSE)</f>
        <v>585</v>
      </c>
      <c r="F2181" s="17">
        <f t="shared" si="110"/>
        <v>4680</v>
      </c>
      <c r="G2181">
        <f>VLOOKUP(C2181,'SKU Price List'!$H$2:$L$27,3,0)</f>
        <v>556.19999999999993</v>
      </c>
      <c r="H2181">
        <f t="shared" si="111"/>
        <v>4449.5999999999995</v>
      </c>
      <c r="I2181" s="17">
        <f t="shared" si="112"/>
        <v>230.40000000000055</v>
      </c>
      <c r="J2181">
        <v>38</v>
      </c>
      <c r="K2181" s="51"/>
    </row>
    <row r="2182" spans="1:11" x14ac:dyDescent="0.45">
      <c r="A2182" s="2">
        <v>45462</v>
      </c>
      <c r="B2182" t="s">
        <v>81</v>
      </c>
      <c r="C2182" t="s">
        <v>11</v>
      </c>
      <c r="D2182">
        <v>6</v>
      </c>
      <c r="E2182" s="17">
        <f>VLOOKUP(C2182,'SKU Price List'!$H$2:$L$27,5,FALSE)</f>
        <v>910</v>
      </c>
      <c r="F2182" s="17">
        <f t="shared" si="110"/>
        <v>5460</v>
      </c>
      <c r="G2182">
        <f>VLOOKUP(C2182,'SKU Price List'!$H$2:$L$27,3,0)</f>
        <v>865.19999999999993</v>
      </c>
      <c r="H2182">
        <f t="shared" si="111"/>
        <v>5191.2</v>
      </c>
      <c r="I2182" s="17">
        <f t="shared" si="112"/>
        <v>268.80000000000018</v>
      </c>
      <c r="J2182">
        <v>38</v>
      </c>
      <c r="K2182" s="51"/>
    </row>
    <row r="2183" spans="1:11" x14ac:dyDescent="0.45">
      <c r="A2183" s="2">
        <v>45462</v>
      </c>
      <c r="B2183" t="s">
        <v>81</v>
      </c>
      <c r="C2183" t="s">
        <v>27</v>
      </c>
      <c r="D2183">
        <v>5</v>
      </c>
      <c r="E2183" s="17">
        <f>VLOOKUP(C2183,'SKU Price List'!$H$2:$L$27,5,FALSE)</f>
        <v>843.2</v>
      </c>
      <c r="F2183" s="17">
        <f t="shared" si="110"/>
        <v>4216</v>
      </c>
      <c r="G2183">
        <f>VLOOKUP(C2183,'SKU Price List'!$H$2:$L$27,3,0)</f>
        <v>803.2</v>
      </c>
      <c r="H2183">
        <f t="shared" si="111"/>
        <v>4016</v>
      </c>
      <c r="I2183" s="17">
        <f t="shared" si="112"/>
        <v>200</v>
      </c>
      <c r="J2183">
        <v>38</v>
      </c>
      <c r="K2183" s="51"/>
    </row>
    <row r="2184" spans="1:11" x14ac:dyDescent="0.45">
      <c r="A2184" s="2">
        <v>45462</v>
      </c>
      <c r="B2184" t="s">
        <v>81</v>
      </c>
      <c r="C2184" t="s">
        <v>24</v>
      </c>
      <c r="D2184">
        <v>8</v>
      </c>
      <c r="E2184" s="17">
        <f>VLOOKUP(C2184,'SKU Price List'!$H$2:$L$27,5,FALSE)</f>
        <v>632.40000000000009</v>
      </c>
      <c r="F2184" s="17">
        <f t="shared" si="110"/>
        <v>5059.2000000000007</v>
      </c>
      <c r="G2184">
        <f>VLOOKUP(C2184,'SKU Price List'!$H$2:$L$27,3,0)</f>
        <v>602.40000000000009</v>
      </c>
      <c r="H2184">
        <f t="shared" si="111"/>
        <v>4819.2000000000007</v>
      </c>
      <c r="I2184" s="17">
        <f t="shared" si="112"/>
        <v>240</v>
      </c>
      <c r="J2184">
        <v>38</v>
      </c>
      <c r="K2184" s="51"/>
    </row>
    <row r="2185" spans="1:11" x14ac:dyDescent="0.45">
      <c r="A2185" s="2">
        <v>45462</v>
      </c>
      <c r="B2185" t="s">
        <v>81</v>
      </c>
      <c r="C2185" t="s">
        <v>25</v>
      </c>
      <c r="D2185">
        <v>10</v>
      </c>
      <c r="E2185" s="17">
        <f>VLOOKUP(C2185,'SKU Price List'!$H$2:$L$27,5,FALSE)</f>
        <v>553.35</v>
      </c>
      <c r="F2185" s="17">
        <f t="shared" si="110"/>
        <v>5533.5</v>
      </c>
      <c r="G2185">
        <f>VLOOKUP(C2185,'SKU Price List'!$H$2:$L$27,3,0)</f>
        <v>527.1</v>
      </c>
      <c r="H2185">
        <f t="shared" si="111"/>
        <v>5271</v>
      </c>
      <c r="I2185" s="17">
        <f t="shared" si="112"/>
        <v>262.5</v>
      </c>
      <c r="J2185">
        <v>38</v>
      </c>
      <c r="K2185" s="51"/>
    </row>
    <row r="2186" spans="1:11" x14ac:dyDescent="0.45">
      <c r="A2186" s="2">
        <v>45463</v>
      </c>
      <c r="B2186" t="s">
        <v>54</v>
      </c>
      <c r="C2186" t="s">
        <v>22</v>
      </c>
      <c r="D2186">
        <v>6</v>
      </c>
      <c r="E2186" s="17">
        <f>VLOOKUP(C2186,'SKU Price List'!$H$2:$L$27,5,FALSE)</f>
        <v>1332.8</v>
      </c>
      <c r="F2186" s="17">
        <f t="shared" si="110"/>
        <v>7996.7999999999993</v>
      </c>
      <c r="G2186">
        <f>VLOOKUP(C2186,'SKU Price List'!$H$2:$L$27,3,0)</f>
        <v>1268.3999999999999</v>
      </c>
      <c r="H2186">
        <f t="shared" si="111"/>
        <v>7610.4</v>
      </c>
      <c r="I2186" s="17">
        <f t="shared" si="112"/>
        <v>386.39999999999964</v>
      </c>
      <c r="J2186">
        <v>38</v>
      </c>
      <c r="K2186" s="51"/>
    </row>
    <row r="2187" spans="1:11" x14ac:dyDescent="0.45">
      <c r="A2187" s="2">
        <v>45463</v>
      </c>
      <c r="B2187" t="s">
        <v>54</v>
      </c>
      <c r="C2187" t="s">
        <v>21</v>
      </c>
      <c r="D2187">
        <v>16</v>
      </c>
      <c r="E2187" s="17">
        <f>VLOOKUP(C2187,'SKU Price List'!$H$2:$L$27,5,FALSE)</f>
        <v>999.6</v>
      </c>
      <c r="F2187" s="17">
        <f t="shared" si="110"/>
        <v>15993.6</v>
      </c>
      <c r="G2187">
        <f>VLOOKUP(C2187,'SKU Price List'!$H$2:$L$27,3,0)</f>
        <v>951.3</v>
      </c>
      <c r="H2187">
        <f t="shared" si="111"/>
        <v>15220.8</v>
      </c>
      <c r="I2187" s="17">
        <f t="shared" si="112"/>
        <v>772.80000000000109</v>
      </c>
      <c r="J2187">
        <v>38</v>
      </c>
      <c r="K2187" s="51"/>
    </row>
    <row r="2188" spans="1:11" x14ac:dyDescent="0.45">
      <c r="A2188" s="2">
        <v>45463</v>
      </c>
      <c r="B2188" t="s">
        <v>54</v>
      </c>
      <c r="C2188" t="s">
        <v>20</v>
      </c>
      <c r="D2188">
        <v>10</v>
      </c>
      <c r="E2188" s="17">
        <f>VLOOKUP(C2188,'SKU Price List'!$H$2:$L$27,5,FALSE)</f>
        <v>1142.4000000000001</v>
      </c>
      <c r="F2188" s="17">
        <f t="shared" si="110"/>
        <v>11424</v>
      </c>
      <c r="G2188">
        <f>VLOOKUP(C2188,'SKU Price List'!$H$2:$L$27,3,0)</f>
        <v>1087.1999999999998</v>
      </c>
      <c r="H2188">
        <f t="shared" si="111"/>
        <v>10871.999999999998</v>
      </c>
      <c r="I2188" s="17">
        <f t="shared" si="112"/>
        <v>552.00000000000182</v>
      </c>
      <c r="J2188">
        <v>38</v>
      </c>
      <c r="K2188" s="51"/>
    </row>
    <row r="2189" spans="1:11" x14ac:dyDescent="0.45">
      <c r="A2189" s="2">
        <v>45463</v>
      </c>
      <c r="B2189" t="s">
        <v>54</v>
      </c>
      <c r="C2189" t="s">
        <v>15</v>
      </c>
      <c r="D2189">
        <v>10</v>
      </c>
      <c r="E2189" s="17">
        <f>VLOOKUP(C2189,'SKU Price List'!$H$2:$L$27,5,FALSE)</f>
        <v>837.9</v>
      </c>
      <c r="F2189" s="17">
        <f t="shared" si="110"/>
        <v>8379</v>
      </c>
      <c r="G2189">
        <f>VLOOKUP(C2189,'SKU Price List'!$H$2:$L$27,3,0)</f>
        <v>798</v>
      </c>
      <c r="H2189">
        <f t="shared" si="111"/>
        <v>7980</v>
      </c>
      <c r="I2189" s="17">
        <f t="shared" si="112"/>
        <v>399</v>
      </c>
      <c r="J2189">
        <v>38</v>
      </c>
      <c r="K2189" s="51"/>
    </row>
    <row r="2190" spans="1:11" x14ac:dyDescent="0.45">
      <c r="A2190" s="2">
        <v>45463</v>
      </c>
      <c r="B2190" t="s">
        <v>54</v>
      </c>
      <c r="C2190" t="s">
        <v>13</v>
      </c>
      <c r="D2190">
        <v>10</v>
      </c>
      <c r="E2190" s="17">
        <f>VLOOKUP(C2190,'SKU Price List'!$H$2:$L$27,5,FALSE)</f>
        <v>718.19999999999993</v>
      </c>
      <c r="F2190" s="17">
        <f t="shared" si="110"/>
        <v>7181.9999999999991</v>
      </c>
      <c r="G2190">
        <f>VLOOKUP(C2190,'SKU Price List'!$H$2:$L$27,3,0)</f>
        <v>684</v>
      </c>
      <c r="H2190">
        <f t="shared" si="111"/>
        <v>6840</v>
      </c>
      <c r="I2190" s="17">
        <f t="shared" si="112"/>
        <v>341.99999999999909</v>
      </c>
      <c r="J2190">
        <v>38</v>
      </c>
      <c r="K2190" s="51"/>
    </row>
    <row r="2191" spans="1:11" x14ac:dyDescent="0.45">
      <c r="A2191" s="2">
        <v>45463</v>
      </c>
      <c r="B2191" t="s">
        <v>54</v>
      </c>
      <c r="C2191" t="s">
        <v>14</v>
      </c>
      <c r="D2191">
        <v>6</v>
      </c>
      <c r="E2191" s="17">
        <f>VLOOKUP(C2191,'SKU Price List'!$H$2:$L$27,5,FALSE)</f>
        <v>957.59999999999991</v>
      </c>
      <c r="F2191" s="17">
        <f t="shared" si="110"/>
        <v>5745.5999999999995</v>
      </c>
      <c r="G2191">
        <f>VLOOKUP(C2191,'SKU Price List'!$H$2:$L$27,3,0)</f>
        <v>912</v>
      </c>
      <c r="H2191">
        <f t="shared" si="111"/>
        <v>5472</v>
      </c>
      <c r="I2191" s="17">
        <f t="shared" si="112"/>
        <v>273.59999999999945</v>
      </c>
      <c r="J2191">
        <v>38</v>
      </c>
      <c r="K2191" s="51"/>
    </row>
    <row r="2192" spans="1:11" x14ac:dyDescent="0.45">
      <c r="A2192" s="2">
        <v>45463</v>
      </c>
      <c r="B2192" t="s">
        <v>54</v>
      </c>
      <c r="C2192" t="s">
        <v>11</v>
      </c>
      <c r="D2192">
        <v>10</v>
      </c>
      <c r="E2192" s="17">
        <f>VLOOKUP(C2192,'SKU Price List'!$H$2:$L$27,5,FALSE)</f>
        <v>910</v>
      </c>
      <c r="F2192" s="17">
        <f t="shared" si="110"/>
        <v>9100</v>
      </c>
      <c r="G2192">
        <f>VLOOKUP(C2192,'SKU Price List'!$H$2:$L$27,3,0)</f>
        <v>865.19999999999993</v>
      </c>
      <c r="H2192">
        <f t="shared" si="111"/>
        <v>8652</v>
      </c>
      <c r="I2192" s="17">
        <f t="shared" si="112"/>
        <v>448</v>
      </c>
      <c r="J2192">
        <v>38</v>
      </c>
      <c r="K2192" s="51"/>
    </row>
    <row r="2193" spans="1:11" x14ac:dyDescent="0.45">
      <c r="A2193" s="2">
        <v>45463</v>
      </c>
      <c r="B2193" t="s">
        <v>54</v>
      </c>
      <c r="C2193" t="s">
        <v>10</v>
      </c>
      <c r="D2193">
        <v>12</v>
      </c>
      <c r="E2193" s="17">
        <f>VLOOKUP(C2193,'SKU Price List'!$H$2:$L$27,5,FALSE)</f>
        <v>682.5</v>
      </c>
      <c r="F2193" s="17">
        <f t="shared" ref="F2193:F2256" si="113">E2193*D2193</f>
        <v>8190</v>
      </c>
      <c r="G2193">
        <f>VLOOKUP(C2193,'SKU Price List'!$H$2:$L$27,3,0)</f>
        <v>648.9</v>
      </c>
      <c r="H2193">
        <f t="shared" si="111"/>
        <v>7786.7999999999993</v>
      </c>
      <c r="I2193" s="17">
        <f t="shared" si="112"/>
        <v>403.20000000000073</v>
      </c>
      <c r="J2193">
        <v>38</v>
      </c>
      <c r="K2193" s="51"/>
    </row>
    <row r="2194" spans="1:11" x14ac:dyDescent="0.45">
      <c r="A2194" s="2">
        <v>45463</v>
      </c>
      <c r="B2194" t="s">
        <v>54</v>
      </c>
      <c r="C2194" t="s">
        <v>8</v>
      </c>
      <c r="D2194">
        <v>20</v>
      </c>
      <c r="E2194" s="17">
        <f>VLOOKUP(C2194,'SKU Price List'!$H$2:$L$27,5,FALSE)</f>
        <v>585</v>
      </c>
      <c r="F2194" s="17">
        <f t="shared" si="113"/>
        <v>11700</v>
      </c>
      <c r="G2194">
        <f>VLOOKUP(C2194,'SKU Price List'!$H$2:$L$27,3,0)</f>
        <v>556.19999999999993</v>
      </c>
      <c r="H2194">
        <f t="shared" si="111"/>
        <v>11123.999999999998</v>
      </c>
      <c r="I2194" s="17">
        <f t="shared" si="112"/>
        <v>576.00000000000182</v>
      </c>
      <c r="J2194">
        <v>38</v>
      </c>
      <c r="K2194" s="51"/>
    </row>
    <row r="2195" spans="1:11" x14ac:dyDescent="0.45">
      <c r="A2195" s="2">
        <v>45463</v>
      </c>
      <c r="B2195" t="s">
        <v>54</v>
      </c>
      <c r="C2195" t="s">
        <v>9</v>
      </c>
      <c r="D2195">
        <v>15</v>
      </c>
      <c r="E2195" s="17">
        <f>VLOOKUP(C2195,'SKU Price List'!$H$2:$L$27,5,FALSE)</f>
        <v>780</v>
      </c>
      <c r="F2195" s="17">
        <f t="shared" si="113"/>
        <v>11700</v>
      </c>
      <c r="G2195">
        <f>VLOOKUP(C2195,'SKU Price List'!$H$2:$L$27,3,0)</f>
        <v>741.59999999999991</v>
      </c>
      <c r="H2195">
        <f t="shared" si="111"/>
        <v>11123.999999999998</v>
      </c>
      <c r="I2195" s="17">
        <f t="shared" si="112"/>
        <v>576.00000000000182</v>
      </c>
      <c r="J2195">
        <v>38</v>
      </c>
      <c r="K2195" s="51"/>
    </row>
    <row r="2196" spans="1:11" x14ac:dyDescent="0.45">
      <c r="A2196" s="2">
        <v>45463</v>
      </c>
      <c r="B2196" t="s">
        <v>54</v>
      </c>
      <c r="C2196" t="s">
        <v>25</v>
      </c>
      <c r="D2196">
        <v>16</v>
      </c>
      <c r="E2196" s="17">
        <f>VLOOKUP(C2196,'SKU Price List'!$H$2:$L$27,5,FALSE)</f>
        <v>553.35</v>
      </c>
      <c r="F2196" s="17">
        <f t="shared" si="113"/>
        <v>8853.6</v>
      </c>
      <c r="G2196">
        <f>VLOOKUP(C2196,'SKU Price List'!$H$2:$L$27,3,0)</f>
        <v>527.1</v>
      </c>
      <c r="H2196">
        <f t="shared" si="111"/>
        <v>8433.6</v>
      </c>
      <c r="I2196" s="17">
        <f t="shared" si="112"/>
        <v>420</v>
      </c>
      <c r="J2196">
        <v>38</v>
      </c>
      <c r="K2196" s="51"/>
    </row>
    <row r="2197" spans="1:11" x14ac:dyDescent="0.45">
      <c r="A2197" s="2">
        <v>45463</v>
      </c>
      <c r="B2197" t="s">
        <v>54</v>
      </c>
      <c r="C2197" t="s">
        <v>23</v>
      </c>
      <c r="D2197">
        <v>20</v>
      </c>
      <c r="E2197" s="17">
        <f>VLOOKUP(C2197,'SKU Price List'!$H$2:$L$27,5,FALSE)</f>
        <v>474.3</v>
      </c>
      <c r="F2197" s="17">
        <f t="shared" si="113"/>
        <v>9486</v>
      </c>
      <c r="G2197">
        <f>VLOOKUP(C2197,'SKU Price List'!$H$2:$L$27,3,0)</f>
        <v>451.8</v>
      </c>
      <c r="H2197">
        <f t="shared" si="111"/>
        <v>9036</v>
      </c>
      <c r="I2197" s="17">
        <f t="shared" si="112"/>
        <v>450</v>
      </c>
      <c r="J2197">
        <v>38</v>
      </c>
      <c r="K2197" s="51"/>
    </row>
    <row r="2198" spans="1:11" x14ac:dyDescent="0.45">
      <c r="A2198" s="2">
        <v>45463</v>
      </c>
      <c r="B2198" t="s">
        <v>54</v>
      </c>
      <c r="C2198" t="s">
        <v>24</v>
      </c>
      <c r="D2198">
        <v>15</v>
      </c>
      <c r="E2198" s="17">
        <f>VLOOKUP(C2198,'SKU Price List'!$H$2:$L$27,5,FALSE)</f>
        <v>632.40000000000009</v>
      </c>
      <c r="F2198" s="17">
        <f t="shared" si="113"/>
        <v>9486.0000000000018</v>
      </c>
      <c r="G2198">
        <f>VLOOKUP(C2198,'SKU Price List'!$H$2:$L$27,3,0)</f>
        <v>602.40000000000009</v>
      </c>
      <c r="H2198">
        <f t="shared" si="111"/>
        <v>9036.0000000000018</v>
      </c>
      <c r="I2198" s="17">
        <f t="shared" si="112"/>
        <v>450</v>
      </c>
      <c r="J2198">
        <v>38</v>
      </c>
      <c r="K2198" s="51"/>
    </row>
    <row r="2199" spans="1:11" x14ac:dyDescent="0.45">
      <c r="A2199" s="2">
        <v>45463</v>
      </c>
      <c r="B2199" t="s">
        <v>64</v>
      </c>
      <c r="C2199" t="s">
        <v>16</v>
      </c>
      <c r="D2199">
        <v>20</v>
      </c>
      <c r="E2199" s="17">
        <f>VLOOKUP(C2199,'SKU Price List'!$H$2:$L$27,5,FALSE)</f>
        <v>1117.2</v>
      </c>
      <c r="F2199" s="17">
        <f t="shared" si="113"/>
        <v>22344</v>
      </c>
      <c r="G2199">
        <f>VLOOKUP(C2199,'SKU Price List'!$H$2:$L$27,3,0)</f>
        <v>1064</v>
      </c>
      <c r="H2199">
        <f t="shared" si="111"/>
        <v>21280</v>
      </c>
      <c r="I2199" s="17">
        <f t="shared" si="112"/>
        <v>1064</v>
      </c>
      <c r="J2199">
        <v>38</v>
      </c>
      <c r="K2199" s="51"/>
    </row>
    <row r="2200" spans="1:11" x14ac:dyDescent="0.45">
      <c r="A2200" s="2">
        <v>45463</v>
      </c>
      <c r="B2200" t="s">
        <v>64</v>
      </c>
      <c r="C2200" t="s">
        <v>14</v>
      </c>
      <c r="D2200">
        <v>10</v>
      </c>
      <c r="E2200" s="17">
        <f>VLOOKUP(C2200,'SKU Price List'!$H$2:$L$27,5,FALSE)</f>
        <v>957.59999999999991</v>
      </c>
      <c r="F2200" s="17">
        <f t="shared" si="113"/>
        <v>9576</v>
      </c>
      <c r="G2200">
        <f>VLOOKUP(C2200,'SKU Price List'!$H$2:$L$27,3,0)</f>
        <v>912</v>
      </c>
      <c r="H2200">
        <f t="shared" si="111"/>
        <v>9120</v>
      </c>
      <c r="I2200" s="17">
        <f t="shared" si="112"/>
        <v>456</v>
      </c>
      <c r="J2200">
        <v>38</v>
      </c>
      <c r="K2200" s="51"/>
    </row>
    <row r="2201" spans="1:11" x14ac:dyDescent="0.45">
      <c r="A2201" s="2">
        <v>45463</v>
      </c>
      <c r="B2201" t="s">
        <v>64</v>
      </c>
      <c r="C2201" t="s">
        <v>9</v>
      </c>
      <c r="D2201">
        <v>10</v>
      </c>
      <c r="E2201" s="17">
        <f>VLOOKUP(C2201,'SKU Price List'!$H$2:$L$27,5,FALSE)</f>
        <v>780</v>
      </c>
      <c r="F2201" s="17">
        <f t="shared" si="113"/>
        <v>7800</v>
      </c>
      <c r="G2201">
        <f>VLOOKUP(C2201,'SKU Price List'!$H$2:$L$27,3,0)</f>
        <v>741.59999999999991</v>
      </c>
      <c r="H2201">
        <f t="shared" si="111"/>
        <v>7415.9999999999991</v>
      </c>
      <c r="I2201" s="17">
        <f t="shared" si="112"/>
        <v>384.00000000000091</v>
      </c>
      <c r="J2201">
        <v>38</v>
      </c>
      <c r="K2201" s="51"/>
    </row>
    <row r="2202" spans="1:11" x14ac:dyDescent="0.45">
      <c r="A2202" s="2">
        <v>45463</v>
      </c>
      <c r="B2202" t="s">
        <v>64</v>
      </c>
      <c r="C2202" t="s">
        <v>24</v>
      </c>
      <c r="D2202">
        <v>15</v>
      </c>
      <c r="E2202" s="17">
        <f>VLOOKUP(C2202,'SKU Price List'!$H$2:$L$27,5,FALSE)</f>
        <v>632.40000000000009</v>
      </c>
      <c r="F2202" s="17">
        <f t="shared" si="113"/>
        <v>9486.0000000000018</v>
      </c>
      <c r="G2202">
        <f>VLOOKUP(C2202,'SKU Price List'!$H$2:$L$27,3,0)</f>
        <v>602.40000000000009</v>
      </c>
      <c r="H2202">
        <f t="shared" si="111"/>
        <v>9036.0000000000018</v>
      </c>
      <c r="I2202" s="17">
        <f t="shared" si="112"/>
        <v>450</v>
      </c>
      <c r="J2202">
        <v>38</v>
      </c>
      <c r="K2202" s="51"/>
    </row>
    <row r="2203" spans="1:11" x14ac:dyDescent="0.45">
      <c r="A2203" s="2">
        <v>45464</v>
      </c>
      <c r="B2203" t="s">
        <v>72</v>
      </c>
      <c r="C2203" t="s">
        <v>9</v>
      </c>
      <c r="D2203">
        <v>20</v>
      </c>
      <c r="E2203" s="17">
        <f>VLOOKUP(C2203,'SKU Price List'!$H$2:$L$27,5,FALSE)</f>
        <v>780</v>
      </c>
      <c r="F2203" s="17">
        <f t="shared" si="113"/>
        <v>15600</v>
      </c>
      <c r="G2203">
        <f>VLOOKUP(C2203,'SKU Price List'!$H$2:$L$27,3,0)</f>
        <v>741.59999999999991</v>
      </c>
      <c r="H2203">
        <f t="shared" si="111"/>
        <v>14831.999999999998</v>
      </c>
      <c r="I2203" s="17">
        <f t="shared" si="112"/>
        <v>768.00000000000182</v>
      </c>
      <c r="J2203">
        <v>38</v>
      </c>
      <c r="K2203" s="51"/>
    </row>
    <row r="2204" spans="1:11" x14ac:dyDescent="0.45">
      <c r="A2204" s="2">
        <v>45464</v>
      </c>
      <c r="B2204" t="s">
        <v>72</v>
      </c>
      <c r="C2204" t="s">
        <v>8</v>
      </c>
      <c r="D2204">
        <v>10</v>
      </c>
      <c r="E2204" s="17">
        <f>VLOOKUP(C2204,'SKU Price List'!$H$2:$L$27,5,FALSE)</f>
        <v>585</v>
      </c>
      <c r="F2204" s="17">
        <f t="shared" si="113"/>
        <v>5850</v>
      </c>
      <c r="G2204">
        <f>VLOOKUP(C2204,'SKU Price List'!$H$2:$L$27,3,0)</f>
        <v>556.19999999999993</v>
      </c>
      <c r="H2204">
        <f t="shared" si="111"/>
        <v>5561.9999999999991</v>
      </c>
      <c r="I2204" s="17">
        <f t="shared" si="112"/>
        <v>288.00000000000091</v>
      </c>
      <c r="J2204">
        <v>38</v>
      </c>
      <c r="K2204" s="51"/>
    </row>
    <row r="2205" spans="1:11" x14ac:dyDescent="0.45">
      <c r="A2205" s="2">
        <v>45464</v>
      </c>
      <c r="B2205" t="s">
        <v>72</v>
      </c>
      <c r="C2205" t="s">
        <v>24</v>
      </c>
      <c r="D2205">
        <v>20</v>
      </c>
      <c r="E2205" s="17">
        <f>VLOOKUP(C2205,'SKU Price List'!$H$2:$L$27,5,FALSE)</f>
        <v>632.40000000000009</v>
      </c>
      <c r="F2205" s="17">
        <f t="shared" si="113"/>
        <v>12648.000000000002</v>
      </c>
      <c r="G2205">
        <f>VLOOKUP(C2205,'SKU Price List'!$H$2:$L$27,3,0)</f>
        <v>602.40000000000009</v>
      </c>
      <c r="H2205">
        <f t="shared" si="111"/>
        <v>12048.000000000002</v>
      </c>
      <c r="I2205" s="17">
        <f t="shared" si="112"/>
        <v>600</v>
      </c>
      <c r="J2205">
        <v>38</v>
      </c>
      <c r="K2205" s="51"/>
    </row>
    <row r="2206" spans="1:11" x14ac:dyDescent="0.45">
      <c r="A2206" s="2">
        <v>45464</v>
      </c>
      <c r="B2206" t="s">
        <v>72</v>
      </c>
      <c r="C2206" t="s">
        <v>23</v>
      </c>
      <c r="D2206">
        <v>10</v>
      </c>
      <c r="E2206" s="17">
        <f>VLOOKUP(C2206,'SKU Price List'!$H$2:$L$27,5,FALSE)</f>
        <v>474.3</v>
      </c>
      <c r="F2206" s="17">
        <f t="shared" si="113"/>
        <v>4743</v>
      </c>
      <c r="G2206">
        <f>VLOOKUP(C2206,'SKU Price List'!$H$2:$L$27,3,0)</f>
        <v>451.8</v>
      </c>
      <c r="H2206">
        <f t="shared" si="111"/>
        <v>4518</v>
      </c>
      <c r="I2206" s="17">
        <f t="shared" si="112"/>
        <v>225</v>
      </c>
      <c r="J2206">
        <v>38</v>
      </c>
      <c r="K2206" s="51"/>
    </row>
    <row r="2207" spans="1:11" x14ac:dyDescent="0.45">
      <c r="A2207" s="2">
        <v>45464</v>
      </c>
      <c r="B2207" t="s">
        <v>72</v>
      </c>
      <c r="C2207" t="s">
        <v>7</v>
      </c>
      <c r="D2207">
        <v>30</v>
      </c>
      <c r="E2207" s="17">
        <f>VLOOKUP(C2207,'SKU Price List'!$H$2:$L$27,5,FALSE)</f>
        <v>571.20000000000005</v>
      </c>
      <c r="F2207" s="17">
        <f t="shared" si="113"/>
        <v>17136</v>
      </c>
      <c r="G2207">
        <f>VLOOKUP(C2207,'SKU Price List'!$H$2:$L$27,3,0)</f>
        <v>544</v>
      </c>
      <c r="H2207">
        <f t="shared" si="111"/>
        <v>16320</v>
      </c>
      <c r="I2207" s="17">
        <f t="shared" si="112"/>
        <v>816</v>
      </c>
      <c r="J2207">
        <v>38</v>
      </c>
      <c r="K2207" s="51"/>
    </row>
    <row r="2208" spans="1:11" x14ac:dyDescent="0.45">
      <c r="A2208" s="2">
        <v>45464</v>
      </c>
      <c r="B2208" t="s">
        <v>52</v>
      </c>
      <c r="C2208" t="s">
        <v>14</v>
      </c>
      <c r="D2208">
        <v>2</v>
      </c>
      <c r="E2208" s="17">
        <f>VLOOKUP(C2208,'SKU Price List'!$H$2:$L$27,5,FALSE)</f>
        <v>957.59999999999991</v>
      </c>
      <c r="F2208" s="17">
        <f t="shared" si="113"/>
        <v>1915.1999999999998</v>
      </c>
      <c r="G2208">
        <f>VLOOKUP(C2208,'SKU Price List'!$H$2:$L$27,3,0)</f>
        <v>912</v>
      </c>
      <c r="H2208">
        <f t="shared" si="111"/>
        <v>1824</v>
      </c>
      <c r="I2208" s="17">
        <f t="shared" si="112"/>
        <v>91.199999999999818</v>
      </c>
      <c r="J2208">
        <v>38</v>
      </c>
      <c r="K2208" s="51"/>
    </row>
    <row r="2209" spans="1:11" x14ac:dyDescent="0.45">
      <c r="A2209" s="2">
        <v>45464</v>
      </c>
      <c r="B2209" t="s">
        <v>52</v>
      </c>
      <c r="C2209" t="s">
        <v>25</v>
      </c>
      <c r="D2209">
        <v>2</v>
      </c>
      <c r="E2209" s="17">
        <f>VLOOKUP(C2209,'SKU Price List'!$H$2:$L$27,5,FALSE)</f>
        <v>553.35</v>
      </c>
      <c r="F2209" s="17">
        <f t="shared" si="113"/>
        <v>1106.7</v>
      </c>
      <c r="G2209">
        <f>VLOOKUP(C2209,'SKU Price List'!$H$2:$L$27,3,0)</f>
        <v>527.1</v>
      </c>
      <c r="H2209">
        <f t="shared" si="111"/>
        <v>1054.2</v>
      </c>
      <c r="I2209" s="17">
        <f t="shared" si="112"/>
        <v>52.5</v>
      </c>
      <c r="J2209">
        <v>38</v>
      </c>
      <c r="K2209" s="51"/>
    </row>
    <row r="2210" spans="1:11" x14ac:dyDescent="0.45">
      <c r="A2210" s="2">
        <v>45464</v>
      </c>
      <c r="B2210" t="s">
        <v>52</v>
      </c>
      <c r="C2210" t="s">
        <v>5</v>
      </c>
      <c r="D2210">
        <v>4</v>
      </c>
      <c r="E2210" s="17">
        <f>VLOOKUP(C2210,'SKU Price List'!$H$2:$L$27,5,FALSE)</f>
        <v>374.85</v>
      </c>
      <c r="F2210" s="17">
        <f t="shared" si="113"/>
        <v>1499.4</v>
      </c>
      <c r="G2210">
        <f>VLOOKUP(C2210,'SKU Price List'!$H$2:$L$27,3,0)</f>
        <v>357</v>
      </c>
      <c r="H2210">
        <f t="shared" si="111"/>
        <v>1428</v>
      </c>
      <c r="I2210" s="17">
        <f t="shared" si="112"/>
        <v>71.400000000000091</v>
      </c>
      <c r="J2210">
        <v>38</v>
      </c>
      <c r="K2210" s="51"/>
    </row>
    <row r="2211" spans="1:11" x14ac:dyDescent="0.45">
      <c r="A2211" s="2">
        <v>45465</v>
      </c>
      <c r="B2211" t="s">
        <v>70</v>
      </c>
      <c r="C2211" t="s">
        <v>27</v>
      </c>
      <c r="D2211">
        <v>60</v>
      </c>
      <c r="E2211" s="17">
        <f>VLOOKUP(C2211,'SKU Price List'!$H$2:$L$27,5,FALSE)</f>
        <v>843.2</v>
      </c>
      <c r="F2211" s="17">
        <f t="shared" si="113"/>
        <v>50592</v>
      </c>
      <c r="G2211">
        <f>VLOOKUP(C2211,'SKU Price List'!$H$2:$L$27,3,0)</f>
        <v>803.2</v>
      </c>
      <c r="H2211">
        <f t="shared" si="111"/>
        <v>48192</v>
      </c>
      <c r="I2211" s="17">
        <f t="shared" si="112"/>
        <v>2400</v>
      </c>
      <c r="J2211">
        <v>38</v>
      </c>
      <c r="K2211" s="51"/>
    </row>
    <row r="2212" spans="1:11" x14ac:dyDescent="0.45">
      <c r="A2212" s="2">
        <v>45465</v>
      </c>
      <c r="B2212" t="s">
        <v>70</v>
      </c>
      <c r="C2212" t="s">
        <v>24</v>
      </c>
      <c r="D2212">
        <v>23</v>
      </c>
      <c r="E2212" s="17">
        <f>VLOOKUP(C2212,'SKU Price List'!$H$2:$L$27,5,FALSE)</f>
        <v>632.40000000000009</v>
      </c>
      <c r="F2212" s="17">
        <f t="shared" si="113"/>
        <v>14545.200000000003</v>
      </c>
      <c r="G2212">
        <f>VLOOKUP(C2212,'SKU Price List'!$H$2:$L$27,3,0)</f>
        <v>602.40000000000009</v>
      </c>
      <c r="H2212">
        <f t="shared" si="111"/>
        <v>13855.200000000003</v>
      </c>
      <c r="I2212" s="17">
        <f t="shared" si="112"/>
        <v>690</v>
      </c>
      <c r="J2212">
        <v>38</v>
      </c>
      <c r="K2212" s="51"/>
    </row>
    <row r="2213" spans="1:11" x14ac:dyDescent="0.45">
      <c r="A2213" s="2">
        <v>45465</v>
      </c>
      <c r="B2213" t="s">
        <v>70</v>
      </c>
      <c r="C2213" t="s">
        <v>23</v>
      </c>
      <c r="D2213">
        <v>20</v>
      </c>
      <c r="E2213" s="17">
        <f>VLOOKUP(C2213,'SKU Price List'!$H$2:$L$27,5,FALSE)</f>
        <v>474.3</v>
      </c>
      <c r="F2213" s="17">
        <f t="shared" si="113"/>
        <v>9486</v>
      </c>
      <c r="G2213">
        <f>VLOOKUP(C2213,'SKU Price List'!$H$2:$L$27,3,0)</f>
        <v>451.8</v>
      </c>
      <c r="H2213">
        <f t="shared" si="111"/>
        <v>9036</v>
      </c>
      <c r="I2213" s="17">
        <f t="shared" si="112"/>
        <v>450</v>
      </c>
      <c r="J2213">
        <v>38</v>
      </c>
      <c r="K2213" s="51"/>
    </row>
    <row r="2214" spans="1:11" x14ac:dyDescent="0.45">
      <c r="A2214" s="2">
        <v>45465</v>
      </c>
      <c r="B2214" t="s">
        <v>70</v>
      </c>
      <c r="C2214" t="s">
        <v>12</v>
      </c>
      <c r="D2214">
        <v>5</v>
      </c>
      <c r="E2214" s="17">
        <f>VLOOKUP(C2214,'SKU Price List'!$H$2:$L$27,5,FALSE)</f>
        <v>1040</v>
      </c>
      <c r="F2214" s="17">
        <f t="shared" si="113"/>
        <v>5200</v>
      </c>
      <c r="G2214">
        <f>VLOOKUP(C2214,'SKU Price List'!$H$2:$L$27,3,0)</f>
        <v>988.8</v>
      </c>
      <c r="H2214">
        <f t="shared" si="111"/>
        <v>4944</v>
      </c>
      <c r="I2214" s="17">
        <f t="shared" si="112"/>
        <v>256</v>
      </c>
      <c r="J2214">
        <v>38</v>
      </c>
      <c r="K2214" s="51"/>
    </row>
    <row r="2215" spans="1:11" x14ac:dyDescent="0.45">
      <c r="A2215" s="2">
        <v>45465</v>
      </c>
      <c r="B2215" t="s">
        <v>70</v>
      </c>
      <c r="C2215" t="s">
        <v>8</v>
      </c>
      <c r="D2215">
        <v>30</v>
      </c>
      <c r="E2215" s="17">
        <f>VLOOKUP(C2215,'SKU Price List'!$H$2:$L$27,5,FALSE)</f>
        <v>585</v>
      </c>
      <c r="F2215" s="17">
        <f t="shared" si="113"/>
        <v>17550</v>
      </c>
      <c r="G2215">
        <f>VLOOKUP(C2215,'SKU Price List'!$H$2:$L$27,3,0)</f>
        <v>556.19999999999993</v>
      </c>
      <c r="H2215">
        <f t="shared" si="111"/>
        <v>16685.999999999996</v>
      </c>
      <c r="I2215" s="17">
        <f t="shared" si="112"/>
        <v>864.00000000000364</v>
      </c>
      <c r="J2215">
        <v>38</v>
      </c>
      <c r="K2215" s="51"/>
    </row>
    <row r="2216" spans="1:11" x14ac:dyDescent="0.45">
      <c r="A2216" s="2">
        <v>45465</v>
      </c>
      <c r="B2216" t="s">
        <v>70</v>
      </c>
      <c r="C2216" t="s">
        <v>10</v>
      </c>
      <c r="D2216">
        <v>29</v>
      </c>
      <c r="E2216" s="17">
        <f>VLOOKUP(C2216,'SKU Price List'!$H$2:$L$27,5,FALSE)</f>
        <v>682.5</v>
      </c>
      <c r="F2216" s="17">
        <f t="shared" si="113"/>
        <v>19792.5</v>
      </c>
      <c r="G2216">
        <f>VLOOKUP(C2216,'SKU Price List'!$H$2:$L$27,3,0)</f>
        <v>648.9</v>
      </c>
      <c r="H2216">
        <f t="shared" si="111"/>
        <v>18818.099999999999</v>
      </c>
      <c r="I2216" s="17">
        <f t="shared" si="112"/>
        <v>974.40000000000146</v>
      </c>
      <c r="J2216">
        <v>38</v>
      </c>
      <c r="K2216" s="51"/>
    </row>
    <row r="2217" spans="1:11" x14ac:dyDescent="0.45">
      <c r="A2217" s="2">
        <v>45465</v>
      </c>
      <c r="B2217" t="s">
        <v>70</v>
      </c>
      <c r="C2217" t="s">
        <v>22</v>
      </c>
      <c r="D2217">
        <v>3</v>
      </c>
      <c r="E2217" s="17">
        <f>VLOOKUP(C2217,'SKU Price List'!$H$2:$L$27,5,FALSE)</f>
        <v>1332.8</v>
      </c>
      <c r="F2217" s="17">
        <f t="shared" si="113"/>
        <v>3998.3999999999996</v>
      </c>
      <c r="G2217">
        <f>VLOOKUP(C2217,'SKU Price List'!$H$2:$L$27,3,0)</f>
        <v>1268.3999999999999</v>
      </c>
      <c r="H2217">
        <f t="shared" si="111"/>
        <v>3805.2</v>
      </c>
      <c r="I2217" s="17">
        <f t="shared" si="112"/>
        <v>193.19999999999982</v>
      </c>
      <c r="J2217">
        <v>38</v>
      </c>
      <c r="K2217" s="51"/>
    </row>
    <row r="2218" spans="1:11" x14ac:dyDescent="0.45">
      <c r="A2218" s="2">
        <v>45465</v>
      </c>
      <c r="B2218" t="s">
        <v>70</v>
      </c>
      <c r="C2218" t="s">
        <v>3</v>
      </c>
      <c r="D2218">
        <v>20</v>
      </c>
      <c r="E2218" s="17">
        <f>VLOOKUP(C2218,'SKU Price List'!$H$2:$L$27,5,FALSE)</f>
        <v>321.3</v>
      </c>
      <c r="F2218" s="17">
        <f t="shared" si="113"/>
        <v>6426</v>
      </c>
      <c r="G2218">
        <f>VLOOKUP(C2218,'SKU Price List'!$H$2:$L$27,3,0)</f>
        <v>306</v>
      </c>
      <c r="H2218">
        <f t="shared" si="111"/>
        <v>6120</v>
      </c>
      <c r="I2218" s="17">
        <f t="shared" si="112"/>
        <v>306</v>
      </c>
      <c r="J2218">
        <v>38</v>
      </c>
      <c r="K2218" s="51"/>
    </row>
    <row r="2219" spans="1:11" x14ac:dyDescent="0.45">
      <c r="A2219" s="2">
        <v>45465</v>
      </c>
      <c r="B2219" t="s">
        <v>70</v>
      </c>
      <c r="C2219" t="s">
        <v>4</v>
      </c>
      <c r="D2219">
        <v>10</v>
      </c>
      <c r="E2219" s="17">
        <f>VLOOKUP(C2219,'SKU Price List'!$H$2:$L$27,5,FALSE)</f>
        <v>428.40000000000003</v>
      </c>
      <c r="F2219" s="17">
        <f t="shared" si="113"/>
        <v>4284</v>
      </c>
      <c r="G2219">
        <f>VLOOKUP(C2219,'SKU Price List'!$H$2:$L$27,3,0)</f>
        <v>408</v>
      </c>
      <c r="H2219">
        <f t="shared" si="111"/>
        <v>4080</v>
      </c>
      <c r="I2219" s="17">
        <f t="shared" si="112"/>
        <v>204</v>
      </c>
      <c r="J2219">
        <v>38</v>
      </c>
      <c r="K2219" s="51"/>
    </row>
    <row r="2220" spans="1:11" x14ac:dyDescent="0.45">
      <c r="A2220" s="2">
        <v>45465</v>
      </c>
      <c r="B2220" t="s">
        <v>70</v>
      </c>
      <c r="C2220" t="s">
        <v>6</v>
      </c>
      <c r="D2220">
        <v>10</v>
      </c>
      <c r="E2220" s="17">
        <f>VLOOKUP(C2220,'SKU Price List'!$H$2:$L$27,5,FALSE)</f>
        <v>499.80000000000007</v>
      </c>
      <c r="F2220" s="17">
        <f t="shared" si="113"/>
        <v>4998.0000000000009</v>
      </c>
      <c r="G2220">
        <f>VLOOKUP(C2220,'SKU Price List'!$H$2:$L$27,3,0)</f>
        <v>476</v>
      </c>
      <c r="H2220">
        <f t="shared" si="111"/>
        <v>4760</v>
      </c>
      <c r="I2220" s="17">
        <f t="shared" si="112"/>
        <v>238.00000000000091</v>
      </c>
      <c r="J2220">
        <v>38</v>
      </c>
      <c r="K2220" s="51"/>
    </row>
    <row r="2221" spans="1:11" x14ac:dyDescent="0.45">
      <c r="A2221" s="2">
        <v>45465</v>
      </c>
      <c r="B2221" t="s">
        <v>62</v>
      </c>
      <c r="C2221" t="s">
        <v>14</v>
      </c>
      <c r="D2221">
        <v>2</v>
      </c>
      <c r="E2221" s="17">
        <f>VLOOKUP(C2221,'SKU Price List'!$H$2:$L$27,5,FALSE)</f>
        <v>957.59999999999991</v>
      </c>
      <c r="F2221" s="17">
        <f t="shared" si="113"/>
        <v>1915.1999999999998</v>
      </c>
      <c r="G2221">
        <f>VLOOKUP(C2221,'SKU Price List'!$H$2:$L$27,3,0)</f>
        <v>912</v>
      </c>
      <c r="H2221">
        <f t="shared" si="111"/>
        <v>1824</v>
      </c>
      <c r="I2221" s="17">
        <f t="shared" si="112"/>
        <v>91.199999999999818</v>
      </c>
      <c r="J2221">
        <v>38</v>
      </c>
      <c r="K2221" s="51"/>
    </row>
    <row r="2222" spans="1:11" x14ac:dyDescent="0.45">
      <c r="A2222" s="2">
        <v>45465</v>
      </c>
      <c r="B2222" t="s">
        <v>62</v>
      </c>
      <c r="C2222" t="s">
        <v>12</v>
      </c>
      <c r="D2222">
        <v>3</v>
      </c>
      <c r="E2222" s="17">
        <f>VLOOKUP(C2222,'SKU Price List'!$H$2:$L$27,5,FALSE)</f>
        <v>1040</v>
      </c>
      <c r="F2222" s="17">
        <f t="shared" si="113"/>
        <v>3120</v>
      </c>
      <c r="G2222">
        <f>VLOOKUP(C2222,'SKU Price List'!$H$2:$L$27,3,0)</f>
        <v>988.8</v>
      </c>
      <c r="H2222">
        <f t="shared" si="111"/>
        <v>2966.3999999999996</v>
      </c>
      <c r="I2222" s="17">
        <f t="shared" si="112"/>
        <v>153.60000000000036</v>
      </c>
      <c r="J2222">
        <v>38</v>
      </c>
      <c r="K2222" s="51"/>
    </row>
    <row r="2223" spans="1:11" x14ac:dyDescent="0.45">
      <c r="A2223" s="2">
        <v>45465</v>
      </c>
      <c r="B2223" t="s">
        <v>62</v>
      </c>
      <c r="C2223" t="s">
        <v>9</v>
      </c>
      <c r="D2223">
        <v>6</v>
      </c>
      <c r="E2223" s="17">
        <f>VLOOKUP(C2223,'SKU Price List'!$H$2:$L$27,5,FALSE)</f>
        <v>780</v>
      </c>
      <c r="F2223" s="17">
        <f t="shared" si="113"/>
        <v>4680</v>
      </c>
      <c r="G2223">
        <f>VLOOKUP(C2223,'SKU Price List'!$H$2:$L$27,3,0)</f>
        <v>741.59999999999991</v>
      </c>
      <c r="H2223">
        <f t="shared" si="111"/>
        <v>4449.5999999999995</v>
      </c>
      <c r="I2223" s="17">
        <f t="shared" si="112"/>
        <v>230.40000000000055</v>
      </c>
      <c r="J2223">
        <v>38</v>
      </c>
      <c r="K2223" s="51"/>
    </row>
    <row r="2224" spans="1:11" x14ac:dyDescent="0.45">
      <c r="A2224" s="2">
        <v>45465</v>
      </c>
      <c r="B2224" t="s">
        <v>62</v>
      </c>
      <c r="C2224" t="s">
        <v>8</v>
      </c>
      <c r="D2224">
        <v>6</v>
      </c>
      <c r="E2224" s="17">
        <f>VLOOKUP(C2224,'SKU Price List'!$H$2:$L$27,5,FALSE)</f>
        <v>585</v>
      </c>
      <c r="F2224" s="17">
        <f t="shared" si="113"/>
        <v>3510</v>
      </c>
      <c r="G2224">
        <f>VLOOKUP(C2224,'SKU Price List'!$H$2:$L$27,3,0)</f>
        <v>556.19999999999993</v>
      </c>
      <c r="H2224">
        <f t="shared" si="111"/>
        <v>3337.2</v>
      </c>
      <c r="I2224" s="17">
        <f t="shared" si="112"/>
        <v>172.80000000000018</v>
      </c>
      <c r="J2224">
        <v>38</v>
      </c>
      <c r="K2224" s="51"/>
    </row>
    <row r="2225" spans="1:11" x14ac:dyDescent="0.45">
      <c r="A2225" s="2">
        <v>45465</v>
      </c>
      <c r="B2225" t="s">
        <v>62</v>
      </c>
      <c r="C2225" t="s">
        <v>27</v>
      </c>
      <c r="D2225">
        <v>2</v>
      </c>
      <c r="E2225" s="17">
        <f>VLOOKUP(C2225,'SKU Price List'!$H$2:$L$27,5,FALSE)</f>
        <v>843.2</v>
      </c>
      <c r="F2225" s="17">
        <f t="shared" si="113"/>
        <v>1686.4</v>
      </c>
      <c r="G2225">
        <f>VLOOKUP(C2225,'SKU Price List'!$H$2:$L$27,3,0)</f>
        <v>803.2</v>
      </c>
      <c r="H2225">
        <f t="shared" si="111"/>
        <v>1606.4</v>
      </c>
      <c r="I2225" s="17">
        <f t="shared" si="112"/>
        <v>80</v>
      </c>
      <c r="J2225">
        <v>38</v>
      </c>
      <c r="K2225" s="51"/>
    </row>
    <row r="2226" spans="1:11" x14ac:dyDescent="0.45">
      <c r="A2226" s="2">
        <v>45465</v>
      </c>
      <c r="B2226" t="s">
        <v>62</v>
      </c>
      <c r="C2226" t="s">
        <v>23</v>
      </c>
      <c r="D2226">
        <v>2</v>
      </c>
      <c r="E2226" s="17">
        <f>VLOOKUP(C2226,'SKU Price List'!$H$2:$L$27,5,FALSE)</f>
        <v>474.3</v>
      </c>
      <c r="F2226" s="17">
        <f t="shared" si="113"/>
        <v>948.6</v>
      </c>
      <c r="G2226">
        <f>VLOOKUP(C2226,'SKU Price List'!$H$2:$L$27,3,0)</f>
        <v>451.8</v>
      </c>
      <c r="H2226">
        <f t="shared" si="111"/>
        <v>903.6</v>
      </c>
      <c r="I2226" s="17">
        <f t="shared" si="112"/>
        <v>45</v>
      </c>
      <c r="J2226">
        <v>38</v>
      </c>
      <c r="K2226" s="51"/>
    </row>
    <row r="2227" spans="1:11" x14ac:dyDescent="0.45">
      <c r="A2227" s="2">
        <v>45465</v>
      </c>
      <c r="B2227" t="s">
        <v>62</v>
      </c>
      <c r="C2227" t="s">
        <v>5</v>
      </c>
      <c r="D2227">
        <v>5</v>
      </c>
      <c r="E2227" s="17">
        <f>VLOOKUP(C2227,'SKU Price List'!$H$2:$L$27,5,FALSE)</f>
        <v>374.85</v>
      </c>
      <c r="F2227" s="17">
        <f t="shared" si="113"/>
        <v>1874.25</v>
      </c>
      <c r="G2227">
        <f>VLOOKUP(C2227,'SKU Price List'!$H$2:$L$27,3,0)</f>
        <v>357</v>
      </c>
      <c r="H2227">
        <f t="shared" si="111"/>
        <v>1785</v>
      </c>
      <c r="I2227" s="17">
        <f t="shared" si="112"/>
        <v>89.25</v>
      </c>
      <c r="J2227">
        <v>38</v>
      </c>
      <c r="K2227" s="51"/>
    </row>
    <row r="2228" spans="1:11" x14ac:dyDescent="0.45">
      <c r="A2228" s="2">
        <v>45465</v>
      </c>
      <c r="B2228" t="s">
        <v>62</v>
      </c>
      <c r="C2228" t="s">
        <v>22</v>
      </c>
      <c r="D2228">
        <v>2</v>
      </c>
      <c r="E2228" s="17">
        <f>VLOOKUP(C2228,'SKU Price List'!$H$2:$L$27,5,FALSE)</f>
        <v>1332.8</v>
      </c>
      <c r="F2228" s="17">
        <f t="shared" si="113"/>
        <v>2665.6</v>
      </c>
      <c r="G2228">
        <f>VLOOKUP(C2228,'SKU Price List'!$H$2:$L$27,3,0)</f>
        <v>1268.3999999999999</v>
      </c>
      <c r="H2228">
        <f t="shared" si="111"/>
        <v>2536.7999999999997</v>
      </c>
      <c r="I2228" s="17">
        <f t="shared" si="112"/>
        <v>128.80000000000018</v>
      </c>
      <c r="J2228">
        <v>38</v>
      </c>
      <c r="K2228" s="51"/>
    </row>
    <row r="2229" spans="1:11" x14ac:dyDescent="0.45">
      <c r="A2229" s="2">
        <v>45466</v>
      </c>
      <c r="B2229" t="s">
        <v>38</v>
      </c>
      <c r="C2229" t="s">
        <v>21</v>
      </c>
      <c r="D2229">
        <v>4</v>
      </c>
      <c r="E2229" s="17">
        <f>VLOOKUP(C2229,'SKU Price List'!$H$2:$L$27,5,FALSE)</f>
        <v>999.6</v>
      </c>
      <c r="F2229" s="17">
        <f t="shared" si="113"/>
        <v>3998.4</v>
      </c>
      <c r="G2229">
        <f>VLOOKUP(C2229,'SKU Price List'!$H$2:$L$27,3,0)</f>
        <v>951.3</v>
      </c>
      <c r="H2229">
        <f t="shared" si="111"/>
        <v>3805.2</v>
      </c>
      <c r="I2229" s="17">
        <f t="shared" si="112"/>
        <v>193.20000000000027</v>
      </c>
      <c r="J2229">
        <v>38</v>
      </c>
      <c r="K2229" s="51"/>
    </row>
    <row r="2230" spans="1:11" x14ac:dyDescent="0.45">
      <c r="A2230" s="2">
        <v>45466</v>
      </c>
      <c r="B2230" t="s">
        <v>38</v>
      </c>
      <c r="C2230" t="s">
        <v>9</v>
      </c>
      <c r="D2230">
        <v>2</v>
      </c>
      <c r="E2230" s="17">
        <f>VLOOKUP(C2230,'SKU Price List'!$H$2:$L$27,5,FALSE)</f>
        <v>780</v>
      </c>
      <c r="F2230" s="17">
        <f t="shared" si="113"/>
        <v>1560</v>
      </c>
      <c r="G2230">
        <f>VLOOKUP(C2230,'SKU Price List'!$H$2:$L$27,3,0)</f>
        <v>741.59999999999991</v>
      </c>
      <c r="H2230">
        <f t="shared" si="111"/>
        <v>1483.1999999999998</v>
      </c>
      <c r="I2230" s="17">
        <f t="shared" si="112"/>
        <v>76.800000000000182</v>
      </c>
      <c r="J2230">
        <v>38</v>
      </c>
      <c r="K2230" s="51"/>
    </row>
    <row r="2231" spans="1:11" x14ac:dyDescent="0.45">
      <c r="A2231" s="2">
        <v>45466</v>
      </c>
      <c r="B2231" t="s">
        <v>38</v>
      </c>
      <c r="C2231" t="s">
        <v>23</v>
      </c>
      <c r="D2231">
        <v>1</v>
      </c>
      <c r="E2231" s="17">
        <f>VLOOKUP(C2231,'SKU Price List'!$H$2:$L$27,5,FALSE)</f>
        <v>474.3</v>
      </c>
      <c r="F2231" s="17">
        <f t="shared" si="113"/>
        <v>474.3</v>
      </c>
      <c r="G2231">
        <f>VLOOKUP(C2231,'SKU Price List'!$H$2:$L$27,3,0)</f>
        <v>451.8</v>
      </c>
      <c r="H2231">
        <f t="shared" si="111"/>
        <v>451.8</v>
      </c>
      <c r="I2231" s="17">
        <f t="shared" si="112"/>
        <v>22.5</v>
      </c>
      <c r="J2231">
        <v>38</v>
      </c>
      <c r="K2231" s="51"/>
    </row>
    <row r="2232" spans="1:11" x14ac:dyDescent="0.45">
      <c r="A2232" s="2">
        <v>45466</v>
      </c>
      <c r="B2232" t="s">
        <v>38</v>
      </c>
      <c r="C2232" t="s">
        <v>26</v>
      </c>
      <c r="D2232">
        <v>2</v>
      </c>
      <c r="E2232" s="17">
        <f>VLOOKUP(C2232,'SKU Price List'!$H$2:$L$27,5,FALSE)</f>
        <v>737.80000000000007</v>
      </c>
      <c r="F2232" s="17">
        <f t="shared" si="113"/>
        <v>1475.6000000000001</v>
      </c>
      <c r="G2232">
        <f>VLOOKUP(C2232,'SKU Price List'!$H$2:$L$27,3,0)</f>
        <v>702.80000000000007</v>
      </c>
      <c r="H2232">
        <f t="shared" si="111"/>
        <v>1405.6000000000001</v>
      </c>
      <c r="I2232" s="17">
        <f t="shared" si="112"/>
        <v>70</v>
      </c>
      <c r="J2232">
        <v>38</v>
      </c>
      <c r="K2232" s="51"/>
    </row>
    <row r="2233" spans="1:11" x14ac:dyDescent="0.45">
      <c r="A2233" s="2">
        <v>45466</v>
      </c>
      <c r="B2233" t="s">
        <v>38</v>
      </c>
      <c r="C2233" t="s">
        <v>6</v>
      </c>
      <c r="D2233">
        <v>2</v>
      </c>
      <c r="E2233" s="17">
        <f>VLOOKUP(C2233,'SKU Price List'!$H$2:$L$27,5,FALSE)</f>
        <v>499.80000000000007</v>
      </c>
      <c r="F2233" s="17">
        <f t="shared" si="113"/>
        <v>999.60000000000014</v>
      </c>
      <c r="G2233">
        <f>VLOOKUP(C2233,'SKU Price List'!$H$2:$L$27,3,0)</f>
        <v>476</v>
      </c>
      <c r="H2233">
        <f t="shared" si="111"/>
        <v>952</v>
      </c>
      <c r="I2233" s="17">
        <f t="shared" si="112"/>
        <v>47.600000000000136</v>
      </c>
      <c r="J2233">
        <v>38</v>
      </c>
      <c r="K2233" s="51"/>
    </row>
    <row r="2234" spans="1:11" x14ac:dyDescent="0.45">
      <c r="A2234" s="2">
        <v>45466</v>
      </c>
      <c r="B2234" t="s">
        <v>38</v>
      </c>
      <c r="C2234" t="s">
        <v>3</v>
      </c>
      <c r="D2234">
        <v>4</v>
      </c>
      <c r="E2234" s="17">
        <f>VLOOKUP(C2234,'SKU Price List'!$H$2:$L$27,5,FALSE)</f>
        <v>321.3</v>
      </c>
      <c r="F2234" s="17">
        <f t="shared" si="113"/>
        <v>1285.2</v>
      </c>
      <c r="G2234">
        <f>VLOOKUP(C2234,'SKU Price List'!$H$2:$L$27,3,0)</f>
        <v>306</v>
      </c>
      <c r="H2234">
        <f t="shared" si="111"/>
        <v>1224</v>
      </c>
      <c r="I2234" s="17">
        <f t="shared" si="112"/>
        <v>61.200000000000045</v>
      </c>
      <c r="J2234">
        <v>38</v>
      </c>
      <c r="K2234" s="51"/>
    </row>
    <row r="2235" spans="1:11" x14ac:dyDescent="0.45">
      <c r="A2235" s="2">
        <v>45466</v>
      </c>
      <c r="B2235" t="s">
        <v>81</v>
      </c>
      <c r="C2235" t="s">
        <v>21</v>
      </c>
      <c r="D2235">
        <v>10</v>
      </c>
      <c r="E2235" s="17">
        <f>VLOOKUP(C2235,'SKU Price List'!$H$2:$L$27,5,FALSE)</f>
        <v>999.6</v>
      </c>
      <c r="F2235" s="17">
        <f t="shared" si="113"/>
        <v>9996</v>
      </c>
      <c r="G2235">
        <f>VLOOKUP(C2235,'SKU Price List'!$H$2:$L$27,3,0)</f>
        <v>951.3</v>
      </c>
      <c r="H2235">
        <f t="shared" si="111"/>
        <v>9513</v>
      </c>
      <c r="I2235" s="17">
        <f t="shared" si="112"/>
        <v>483</v>
      </c>
      <c r="J2235">
        <v>38</v>
      </c>
      <c r="K2235" s="51"/>
    </row>
    <row r="2236" spans="1:11" x14ac:dyDescent="0.45">
      <c r="A2236" s="2">
        <v>45466</v>
      </c>
      <c r="B2236" t="s">
        <v>81</v>
      </c>
      <c r="C2236" t="s">
        <v>25</v>
      </c>
      <c r="D2236">
        <v>10</v>
      </c>
      <c r="E2236" s="17">
        <f>VLOOKUP(C2236,'SKU Price List'!$H$2:$L$27,5,FALSE)</f>
        <v>553.35</v>
      </c>
      <c r="F2236" s="17">
        <f t="shared" si="113"/>
        <v>5533.5</v>
      </c>
      <c r="G2236">
        <f>VLOOKUP(C2236,'SKU Price List'!$H$2:$L$27,3,0)</f>
        <v>527.1</v>
      </c>
      <c r="H2236">
        <f t="shared" si="111"/>
        <v>5271</v>
      </c>
      <c r="I2236" s="17">
        <f t="shared" si="112"/>
        <v>262.5</v>
      </c>
      <c r="J2236">
        <v>38</v>
      </c>
      <c r="K2236" s="51"/>
    </row>
    <row r="2237" spans="1:11" x14ac:dyDescent="0.45">
      <c r="A2237" s="2">
        <v>45466</v>
      </c>
      <c r="B2237" t="s">
        <v>81</v>
      </c>
      <c r="C2237" t="s">
        <v>9</v>
      </c>
      <c r="D2237">
        <v>4</v>
      </c>
      <c r="E2237" s="17">
        <f>VLOOKUP(C2237,'SKU Price List'!$H$2:$L$27,5,FALSE)</f>
        <v>780</v>
      </c>
      <c r="F2237" s="17">
        <f t="shared" si="113"/>
        <v>3120</v>
      </c>
      <c r="G2237">
        <f>VLOOKUP(C2237,'SKU Price List'!$H$2:$L$27,3,0)</f>
        <v>741.59999999999991</v>
      </c>
      <c r="H2237">
        <f t="shared" si="111"/>
        <v>2966.3999999999996</v>
      </c>
      <c r="I2237" s="17">
        <f t="shared" si="112"/>
        <v>153.60000000000036</v>
      </c>
      <c r="J2237">
        <v>38</v>
      </c>
      <c r="K2237" s="51"/>
    </row>
    <row r="2238" spans="1:11" x14ac:dyDescent="0.45">
      <c r="A2238" s="2">
        <v>45466</v>
      </c>
      <c r="B2238" t="s">
        <v>43</v>
      </c>
      <c r="C2238" t="s">
        <v>27</v>
      </c>
      <c r="D2238">
        <v>13</v>
      </c>
      <c r="E2238" s="17">
        <f>VLOOKUP(C2238,'SKU Price List'!$H$2:$L$27,5,FALSE)</f>
        <v>843.2</v>
      </c>
      <c r="F2238" s="17">
        <f t="shared" si="113"/>
        <v>10961.6</v>
      </c>
      <c r="G2238">
        <f>VLOOKUP(C2238,'SKU Price List'!$H$2:$L$27,3,0)</f>
        <v>803.2</v>
      </c>
      <c r="H2238">
        <f t="shared" si="111"/>
        <v>10441.6</v>
      </c>
      <c r="I2238" s="17">
        <f t="shared" si="112"/>
        <v>520</v>
      </c>
      <c r="J2238">
        <v>38</v>
      </c>
      <c r="K2238" s="51"/>
    </row>
    <row r="2239" spans="1:11" x14ac:dyDescent="0.45">
      <c r="A2239" s="2">
        <v>45466</v>
      </c>
      <c r="B2239" t="s">
        <v>43</v>
      </c>
      <c r="C2239" t="s">
        <v>7</v>
      </c>
      <c r="D2239">
        <v>2</v>
      </c>
      <c r="E2239" s="17">
        <f>VLOOKUP(C2239,'SKU Price List'!$H$2:$L$27,5,FALSE)</f>
        <v>571.20000000000005</v>
      </c>
      <c r="F2239" s="17">
        <f t="shared" si="113"/>
        <v>1142.4000000000001</v>
      </c>
      <c r="G2239">
        <f>VLOOKUP(C2239,'SKU Price List'!$H$2:$L$27,3,0)</f>
        <v>544</v>
      </c>
      <c r="H2239">
        <f t="shared" si="111"/>
        <v>1088</v>
      </c>
      <c r="I2239" s="17">
        <f t="shared" si="112"/>
        <v>54.400000000000091</v>
      </c>
      <c r="J2239">
        <v>38</v>
      </c>
      <c r="K2239" s="51"/>
    </row>
    <row r="2240" spans="1:11" x14ac:dyDescent="0.45">
      <c r="A2240" s="2">
        <v>45467</v>
      </c>
      <c r="B2240" t="s">
        <v>66</v>
      </c>
      <c r="C2240" t="s">
        <v>16</v>
      </c>
      <c r="D2240">
        <v>3</v>
      </c>
      <c r="E2240" s="17">
        <f>VLOOKUP(C2240,'SKU Price List'!$H$2:$L$27,5,FALSE)</f>
        <v>1117.2</v>
      </c>
      <c r="F2240" s="17">
        <f t="shared" si="113"/>
        <v>3351.6000000000004</v>
      </c>
      <c r="G2240">
        <f>VLOOKUP(C2240,'SKU Price List'!$H$2:$L$27,3,0)</f>
        <v>1064</v>
      </c>
      <c r="H2240">
        <f t="shared" si="111"/>
        <v>3192</v>
      </c>
      <c r="I2240" s="17">
        <f t="shared" si="112"/>
        <v>159.60000000000036</v>
      </c>
      <c r="J2240">
        <v>39</v>
      </c>
      <c r="K2240" s="51"/>
    </row>
    <row r="2241" spans="1:11" x14ac:dyDescent="0.45">
      <c r="A2241" s="2">
        <v>45467</v>
      </c>
      <c r="B2241" t="s">
        <v>66</v>
      </c>
      <c r="C2241" t="s">
        <v>9</v>
      </c>
      <c r="D2241">
        <v>2</v>
      </c>
      <c r="E2241" s="17">
        <f>VLOOKUP(C2241,'SKU Price List'!$H$2:$L$27,5,FALSE)</f>
        <v>780</v>
      </c>
      <c r="F2241" s="17">
        <f t="shared" si="113"/>
        <v>1560</v>
      </c>
      <c r="G2241">
        <f>VLOOKUP(C2241,'SKU Price List'!$H$2:$L$27,3,0)</f>
        <v>741.59999999999991</v>
      </c>
      <c r="H2241">
        <f t="shared" si="111"/>
        <v>1483.1999999999998</v>
      </c>
      <c r="I2241" s="17">
        <f t="shared" si="112"/>
        <v>76.800000000000182</v>
      </c>
      <c r="J2241">
        <v>39</v>
      </c>
      <c r="K2241" s="51"/>
    </row>
    <row r="2242" spans="1:11" x14ac:dyDescent="0.45">
      <c r="A2242" s="2">
        <v>45467</v>
      </c>
      <c r="B2242" t="s">
        <v>66</v>
      </c>
      <c r="C2242" t="s">
        <v>14</v>
      </c>
      <c r="D2242">
        <v>1</v>
      </c>
      <c r="E2242" s="17">
        <f>VLOOKUP(C2242,'SKU Price List'!$H$2:$L$27,5,FALSE)</f>
        <v>957.59999999999991</v>
      </c>
      <c r="F2242" s="17">
        <f t="shared" si="113"/>
        <v>957.59999999999991</v>
      </c>
      <c r="G2242">
        <f>VLOOKUP(C2242,'SKU Price List'!$H$2:$L$27,3,0)</f>
        <v>912</v>
      </c>
      <c r="H2242">
        <f t="shared" ref="H2242:H2305" si="114">G2242*D2242</f>
        <v>912</v>
      </c>
      <c r="I2242" s="17">
        <f t="shared" ref="I2242:I2305" si="115">F2242-H2242</f>
        <v>45.599999999999909</v>
      </c>
      <c r="J2242">
        <v>39</v>
      </c>
      <c r="K2242" s="51"/>
    </row>
    <row r="2243" spans="1:11" x14ac:dyDescent="0.45">
      <c r="A2243" s="2">
        <v>45467</v>
      </c>
      <c r="B2243" t="s">
        <v>85</v>
      </c>
      <c r="C2243" t="s">
        <v>26</v>
      </c>
      <c r="D2243">
        <v>15</v>
      </c>
      <c r="E2243" s="17">
        <f>VLOOKUP(C2243,'SKU Price List'!$H$2:$L$27,5,FALSE)</f>
        <v>737.80000000000007</v>
      </c>
      <c r="F2243" s="17">
        <f t="shared" si="113"/>
        <v>11067.000000000002</v>
      </c>
      <c r="G2243">
        <f>VLOOKUP(C2243,'SKU Price List'!$H$2:$L$27,3,0)</f>
        <v>702.80000000000007</v>
      </c>
      <c r="H2243">
        <f t="shared" si="114"/>
        <v>10542.000000000002</v>
      </c>
      <c r="I2243" s="17">
        <f t="shared" si="115"/>
        <v>525</v>
      </c>
      <c r="J2243">
        <v>39</v>
      </c>
      <c r="K2243" s="51"/>
    </row>
    <row r="2244" spans="1:11" x14ac:dyDescent="0.45">
      <c r="A2244" s="2">
        <v>45467</v>
      </c>
      <c r="B2244" t="s">
        <v>85</v>
      </c>
      <c r="C2244" t="s">
        <v>23</v>
      </c>
      <c r="D2244">
        <v>1</v>
      </c>
      <c r="E2244" s="17">
        <f>VLOOKUP(C2244,'SKU Price List'!$H$2:$L$27,5,FALSE)</f>
        <v>474.3</v>
      </c>
      <c r="F2244" s="17">
        <f t="shared" si="113"/>
        <v>474.3</v>
      </c>
      <c r="G2244">
        <f>VLOOKUP(C2244,'SKU Price List'!$H$2:$L$27,3,0)</f>
        <v>451.8</v>
      </c>
      <c r="H2244">
        <f t="shared" si="114"/>
        <v>451.8</v>
      </c>
      <c r="I2244" s="17">
        <f t="shared" si="115"/>
        <v>22.5</v>
      </c>
      <c r="J2244">
        <v>39</v>
      </c>
      <c r="K2244" s="51"/>
    </row>
    <row r="2245" spans="1:11" x14ac:dyDescent="0.45">
      <c r="A2245" s="2">
        <v>45467</v>
      </c>
      <c r="B2245" t="s">
        <v>85</v>
      </c>
      <c r="C2245" t="s">
        <v>13</v>
      </c>
      <c r="D2245">
        <v>5</v>
      </c>
      <c r="E2245" s="17">
        <f>VLOOKUP(C2245,'SKU Price List'!$H$2:$L$27,5,FALSE)</f>
        <v>718.19999999999993</v>
      </c>
      <c r="F2245" s="17">
        <f t="shared" si="113"/>
        <v>3590.9999999999995</v>
      </c>
      <c r="G2245">
        <f>VLOOKUP(C2245,'SKU Price List'!$H$2:$L$27,3,0)</f>
        <v>684</v>
      </c>
      <c r="H2245">
        <f t="shared" si="114"/>
        <v>3420</v>
      </c>
      <c r="I2245" s="17">
        <f t="shared" si="115"/>
        <v>170.99999999999955</v>
      </c>
      <c r="J2245">
        <v>39</v>
      </c>
      <c r="K2245" s="51"/>
    </row>
    <row r="2246" spans="1:11" x14ac:dyDescent="0.45">
      <c r="A2246" s="2">
        <v>45467</v>
      </c>
      <c r="B2246" t="s">
        <v>85</v>
      </c>
      <c r="C2246" t="s">
        <v>6</v>
      </c>
      <c r="D2246">
        <v>10</v>
      </c>
      <c r="E2246" s="17">
        <f>VLOOKUP(C2246,'SKU Price List'!$H$2:$L$27,5,FALSE)</f>
        <v>499.80000000000007</v>
      </c>
      <c r="F2246" s="17">
        <f t="shared" si="113"/>
        <v>4998.0000000000009</v>
      </c>
      <c r="G2246">
        <f>VLOOKUP(C2246,'SKU Price List'!$H$2:$L$27,3,0)</f>
        <v>476</v>
      </c>
      <c r="H2246">
        <f t="shared" si="114"/>
        <v>4760</v>
      </c>
      <c r="I2246" s="17">
        <f t="shared" si="115"/>
        <v>238.00000000000091</v>
      </c>
      <c r="J2246">
        <v>39</v>
      </c>
      <c r="K2246" s="51"/>
    </row>
    <row r="2247" spans="1:11" x14ac:dyDescent="0.45">
      <c r="A2247" s="2">
        <v>45467</v>
      </c>
      <c r="B2247" t="s">
        <v>85</v>
      </c>
      <c r="C2247" t="s">
        <v>9</v>
      </c>
      <c r="D2247">
        <v>15</v>
      </c>
      <c r="E2247" s="17">
        <f>VLOOKUP(C2247,'SKU Price List'!$H$2:$L$27,5,FALSE)</f>
        <v>780</v>
      </c>
      <c r="F2247" s="17">
        <f t="shared" si="113"/>
        <v>11700</v>
      </c>
      <c r="G2247">
        <f>VLOOKUP(C2247,'SKU Price List'!$H$2:$L$27,3,0)</f>
        <v>741.59999999999991</v>
      </c>
      <c r="H2247">
        <f t="shared" si="114"/>
        <v>11123.999999999998</v>
      </c>
      <c r="I2247" s="17">
        <f t="shared" si="115"/>
        <v>576.00000000000182</v>
      </c>
      <c r="J2247">
        <v>39</v>
      </c>
      <c r="K2247" s="51"/>
    </row>
    <row r="2248" spans="1:11" x14ac:dyDescent="0.45">
      <c r="A2248" s="2">
        <v>45467</v>
      </c>
      <c r="B2248" t="s">
        <v>85</v>
      </c>
      <c r="C2248" t="s">
        <v>17</v>
      </c>
      <c r="D2248">
        <v>5</v>
      </c>
      <c r="E2248" s="17">
        <f>VLOOKUP(C2248,'SKU Price List'!$H$2:$L$27,5,FALSE)</f>
        <v>1276.8</v>
      </c>
      <c r="F2248" s="17">
        <f t="shared" si="113"/>
        <v>6384</v>
      </c>
      <c r="G2248">
        <f>VLOOKUP(C2248,'SKU Price List'!$H$2:$L$27,3,0)</f>
        <v>1216</v>
      </c>
      <c r="H2248">
        <f t="shared" si="114"/>
        <v>6080</v>
      </c>
      <c r="I2248" s="17">
        <f t="shared" si="115"/>
        <v>304</v>
      </c>
      <c r="J2248">
        <v>39</v>
      </c>
      <c r="K2248" s="51"/>
    </row>
    <row r="2249" spans="1:11" x14ac:dyDescent="0.45">
      <c r="A2249" s="2">
        <v>45467</v>
      </c>
      <c r="B2249" t="s">
        <v>85</v>
      </c>
      <c r="C2249" t="s">
        <v>14</v>
      </c>
      <c r="D2249">
        <v>5</v>
      </c>
      <c r="E2249" s="17">
        <f>VLOOKUP(C2249,'SKU Price List'!$H$2:$L$27,5,FALSE)</f>
        <v>957.59999999999991</v>
      </c>
      <c r="F2249" s="17">
        <f t="shared" si="113"/>
        <v>4788</v>
      </c>
      <c r="G2249">
        <f>VLOOKUP(C2249,'SKU Price List'!$H$2:$L$27,3,0)</f>
        <v>912</v>
      </c>
      <c r="H2249">
        <f t="shared" si="114"/>
        <v>4560</v>
      </c>
      <c r="I2249" s="17">
        <f t="shared" si="115"/>
        <v>228</v>
      </c>
      <c r="J2249">
        <v>39</v>
      </c>
      <c r="K2249" s="51"/>
    </row>
    <row r="2250" spans="1:11" x14ac:dyDescent="0.45">
      <c r="A2250" s="2">
        <v>45468</v>
      </c>
      <c r="B2250" t="s">
        <v>33</v>
      </c>
      <c r="C2250" t="s">
        <v>27</v>
      </c>
      <c r="D2250">
        <v>4</v>
      </c>
      <c r="E2250" s="17">
        <f>VLOOKUP(C2250,'SKU Price List'!$H$2:$L$27,5,FALSE)</f>
        <v>843.2</v>
      </c>
      <c r="F2250" s="17">
        <f t="shared" si="113"/>
        <v>3372.8</v>
      </c>
      <c r="G2250">
        <f>VLOOKUP(C2250,'SKU Price List'!$H$2:$L$27,3,0)</f>
        <v>803.2</v>
      </c>
      <c r="H2250">
        <f t="shared" si="114"/>
        <v>3212.8</v>
      </c>
      <c r="I2250" s="17">
        <f t="shared" si="115"/>
        <v>160</v>
      </c>
      <c r="J2250">
        <v>39</v>
      </c>
      <c r="K2250" s="51"/>
    </row>
    <row r="2251" spans="1:11" x14ac:dyDescent="0.45">
      <c r="A2251" s="2">
        <v>45468</v>
      </c>
      <c r="B2251" t="s">
        <v>33</v>
      </c>
      <c r="C2251" t="s">
        <v>13</v>
      </c>
      <c r="D2251">
        <v>4</v>
      </c>
      <c r="E2251" s="17">
        <f>VLOOKUP(C2251,'SKU Price List'!$H$2:$L$27,5,FALSE)</f>
        <v>718.19999999999993</v>
      </c>
      <c r="F2251" s="17">
        <f t="shared" si="113"/>
        <v>2872.7999999999997</v>
      </c>
      <c r="G2251">
        <f>VLOOKUP(C2251,'SKU Price List'!$H$2:$L$27,3,0)</f>
        <v>684</v>
      </c>
      <c r="H2251">
        <f t="shared" si="114"/>
        <v>2736</v>
      </c>
      <c r="I2251" s="17">
        <f t="shared" si="115"/>
        <v>136.79999999999973</v>
      </c>
      <c r="J2251">
        <v>39</v>
      </c>
      <c r="K2251" s="51"/>
    </row>
    <row r="2252" spans="1:11" x14ac:dyDescent="0.45">
      <c r="A2252" s="2">
        <v>45468</v>
      </c>
      <c r="B2252" t="s">
        <v>33</v>
      </c>
      <c r="C2252" t="s">
        <v>14</v>
      </c>
      <c r="D2252">
        <v>2</v>
      </c>
      <c r="E2252" s="17">
        <f>VLOOKUP(C2252,'SKU Price List'!$H$2:$L$27,5,FALSE)</f>
        <v>957.59999999999991</v>
      </c>
      <c r="F2252" s="17">
        <f t="shared" si="113"/>
        <v>1915.1999999999998</v>
      </c>
      <c r="G2252">
        <f>VLOOKUP(C2252,'SKU Price List'!$H$2:$L$27,3,0)</f>
        <v>912</v>
      </c>
      <c r="H2252">
        <f t="shared" si="114"/>
        <v>1824</v>
      </c>
      <c r="I2252" s="17">
        <f t="shared" si="115"/>
        <v>91.199999999999818</v>
      </c>
      <c r="J2252">
        <v>39</v>
      </c>
      <c r="K2252" s="51"/>
    </row>
    <row r="2253" spans="1:11" x14ac:dyDescent="0.45">
      <c r="A2253" s="2">
        <v>45468</v>
      </c>
      <c r="B2253" t="s">
        <v>72</v>
      </c>
      <c r="C2253" t="s">
        <v>12</v>
      </c>
      <c r="D2253">
        <v>150</v>
      </c>
      <c r="E2253" s="17">
        <f>VLOOKUP(C2253,'SKU Price List'!$H$2:$L$27,5,FALSE)</f>
        <v>1040</v>
      </c>
      <c r="F2253" s="17">
        <f t="shared" si="113"/>
        <v>156000</v>
      </c>
      <c r="G2253">
        <f>VLOOKUP(C2253,'SKU Price List'!$H$2:$L$27,3,0)</f>
        <v>988.8</v>
      </c>
      <c r="H2253">
        <f t="shared" si="114"/>
        <v>148320</v>
      </c>
      <c r="I2253" s="17">
        <f t="shared" si="115"/>
        <v>7680</v>
      </c>
      <c r="J2253">
        <v>39</v>
      </c>
      <c r="K2253" s="51"/>
    </row>
    <row r="2254" spans="1:11" x14ac:dyDescent="0.45">
      <c r="A2254" s="2">
        <v>45468</v>
      </c>
      <c r="B2254" t="s">
        <v>72</v>
      </c>
      <c r="C2254" t="s">
        <v>9</v>
      </c>
      <c r="D2254">
        <v>28</v>
      </c>
      <c r="E2254" s="17">
        <f>VLOOKUP(C2254,'SKU Price List'!$H$2:$L$27,5,FALSE)</f>
        <v>780</v>
      </c>
      <c r="F2254" s="17">
        <f t="shared" si="113"/>
        <v>21840</v>
      </c>
      <c r="G2254">
        <f>VLOOKUP(C2254,'SKU Price List'!$H$2:$L$27,3,0)</f>
        <v>741.59999999999991</v>
      </c>
      <c r="H2254">
        <f t="shared" si="114"/>
        <v>20764.799999999996</v>
      </c>
      <c r="I2254" s="17">
        <f t="shared" si="115"/>
        <v>1075.2000000000044</v>
      </c>
      <c r="J2254">
        <v>39</v>
      </c>
      <c r="K2254" s="51"/>
    </row>
    <row r="2255" spans="1:11" x14ac:dyDescent="0.45">
      <c r="A2255" s="2">
        <v>45468</v>
      </c>
      <c r="B2255" t="s">
        <v>72</v>
      </c>
      <c r="C2255" t="s">
        <v>11</v>
      </c>
      <c r="D2255">
        <v>2</v>
      </c>
      <c r="E2255" s="17">
        <f>VLOOKUP(C2255,'SKU Price List'!$H$2:$L$27,5,FALSE)</f>
        <v>910</v>
      </c>
      <c r="F2255" s="17">
        <f t="shared" si="113"/>
        <v>1820</v>
      </c>
      <c r="G2255">
        <f>VLOOKUP(C2255,'SKU Price List'!$H$2:$L$27,3,0)</f>
        <v>865.19999999999993</v>
      </c>
      <c r="H2255">
        <f t="shared" si="114"/>
        <v>1730.3999999999999</v>
      </c>
      <c r="I2255" s="17">
        <f t="shared" si="115"/>
        <v>89.600000000000136</v>
      </c>
      <c r="J2255">
        <v>39</v>
      </c>
      <c r="K2255" s="51"/>
    </row>
    <row r="2256" spans="1:11" x14ac:dyDescent="0.45">
      <c r="A2256" s="2">
        <v>45469</v>
      </c>
      <c r="B2256" t="s">
        <v>47</v>
      </c>
      <c r="C2256" t="s">
        <v>17</v>
      </c>
      <c r="D2256">
        <v>5</v>
      </c>
      <c r="E2256" s="17">
        <f>VLOOKUP(C2256,'SKU Price List'!$H$2:$L$27,5,FALSE)</f>
        <v>1276.8</v>
      </c>
      <c r="F2256" s="17">
        <f t="shared" si="113"/>
        <v>6384</v>
      </c>
      <c r="G2256">
        <f>VLOOKUP(C2256,'SKU Price List'!$H$2:$L$27,3,0)</f>
        <v>1216</v>
      </c>
      <c r="H2256">
        <f t="shared" si="114"/>
        <v>6080</v>
      </c>
      <c r="I2256" s="17">
        <f t="shared" si="115"/>
        <v>304</v>
      </c>
      <c r="J2256">
        <v>39</v>
      </c>
      <c r="K2256" s="51"/>
    </row>
    <row r="2257" spans="1:11" x14ac:dyDescent="0.45">
      <c r="A2257" s="2">
        <v>45469</v>
      </c>
      <c r="B2257" t="s">
        <v>47</v>
      </c>
      <c r="C2257" t="s">
        <v>14</v>
      </c>
      <c r="D2257">
        <v>10</v>
      </c>
      <c r="E2257" s="17">
        <f>VLOOKUP(C2257,'SKU Price List'!$H$2:$L$27,5,FALSE)</f>
        <v>957.59999999999991</v>
      </c>
      <c r="F2257" s="17">
        <f t="shared" ref="F2257:F2303" si="116">E2257*D2257</f>
        <v>9576</v>
      </c>
      <c r="G2257">
        <f>VLOOKUP(C2257,'SKU Price List'!$H$2:$L$27,3,0)</f>
        <v>912</v>
      </c>
      <c r="H2257">
        <f t="shared" si="114"/>
        <v>9120</v>
      </c>
      <c r="I2257" s="17">
        <f t="shared" si="115"/>
        <v>456</v>
      </c>
      <c r="J2257">
        <v>39</v>
      </c>
      <c r="K2257" s="51"/>
    </row>
    <row r="2258" spans="1:11" x14ac:dyDescent="0.45">
      <c r="A2258" s="2">
        <v>45469</v>
      </c>
      <c r="B2258" t="s">
        <v>47</v>
      </c>
      <c r="C2258" t="s">
        <v>13</v>
      </c>
      <c r="D2258">
        <v>5</v>
      </c>
      <c r="E2258" s="17">
        <f>VLOOKUP(C2258,'SKU Price List'!$H$2:$L$27,5,FALSE)</f>
        <v>718.19999999999993</v>
      </c>
      <c r="F2258" s="17">
        <f t="shared" si="116"/>
        <v>3590.9999999999995</v>
      </c>
      <c r="G2258">
        <f>VLOOKUP(C2258,'SKU Price List'!$H$2:$L$27,3,0)</f>
        <v>684</v>
      </c>
      <c r="H2258">
        <f t="shared" si="114"/>
        <v>3420</v>
      </c>
      <c r="I2258" s="17">
        <f t="shared" si="115"/>
        <v>170.99999999999955</v>
      </c>
      <c r="J2258">
        <v>39</v>
      </c>
      <c r="K2258" s="51"/>
    </row>
    <row r="2259" spans="1:11" x14ac:dyDescent="0.45">
      <c r="A2259" s="2">
        <v>45469</v>
      </c>
      <c r="B2259" t="s">
        <v>47</v>
      </c>
      <c r="C2259" t="s">
        <v>12</v>
      </c>
      <c r="D2259">
        <v>5</v>
      </c>
      <c r="E2259" s="17">
        <f>VLOOKUP(C2259,'SKU Price List'!$H$2:$L$27,5,FALSE)</f>
        <v>1040</v>
      </c>
      <c r="F2259" s="17">
        <f t="shared" si="116"/>
        <v>5200</v>
      </c>
      <c r="G2259">
        <f>VLOOKUP(C2259,'SKU Price List'!$H$2:$L$27,3,0)</f>
        <v>988.8</v>
      </c>
      <c r="H2259">
        <f t="shared" si="114"/>
        <v>4944</v>
      </c>
      <c r="I2259" s="17">
        <f t="shared" si="115"/>
        <v>256</v>
      </c>
      <c r="J2259">
        <v>39</v>
      </c>
      <c r="K2259" s="51"/>
    </row>
    <row r="2260" spans="1:11" x14ac:dyDescent="0.45">
      <c r="A2260" s="2">
        <v>45469</v>
      </c>
      <c r="B2260" t="s">
        <v>47</v>
      </c>
      <c r="C2260" t="s">
        <v>11</v>
      </c>
      <c r="D2260">
        <v>2</v>
      </c>
      <c r="E2260" s="17">
        <f>VLOOKUP(C2260,'SKU Price List'!$H$2:$L$27,5,FALSE)</f>
        <v>910</v>
      </c>
      <c r="F2260" s="17">
        <f t="shared" si="116"/>
        <v>1820</v>
      </c>
      <c r="G2260">
        <f>VLOOKUP(C2260,'SKU Price List'!$H$2:$L$27,3,0)</f>
        <v>865.19999999999993</v>
      </c>
      <c r="H2260">
        <f t="shared" si="114"/>
        <v>1730.3999999999999</v>
      </c>
      <c r="I2260" s="17">
        <f t="shared" si="115"/>
        <v>89.600000000000136</v>
      </c>
      <c r="J2260">
        <v>39</v>
      </c>
      <c r="K2260" s="51"/>
    </row>
    <row r="2261" spans="1:11" x14ac:dyDescent="0.45">
      <c r="A2261" s="2">
        <v>45469</v>
      </c>
      <c r="B2261" t="s">
        <v>47</v>
      </c>
      <c r="C2261" t="s">
        <v>9</v>
      </c>
      <c r="D2261">
        <v>10</v>
      </c>
      <c r="E2261" s="17">
        <f>VLOOKUP(C2261,'SKU Price List'!$H$2:$L$27,5,FALSE)</f>
        <v>780</v>
      </c>
      <c r="F2261" s="17">
        <f t="shared" si="116"/>
        <v>7800</v>
      </c>
      <c r="G2261">
        <f>VLOOKUP(C2261,'SKU Price List'!$H$2:$L$27,3,0)</f>
        <v>741.59999999999991</v>
      </c>
      <c r="H2261">
        <f t="shared" si="114"/>
        <v>7415.9999999999991</v>
      </c>
      <c r="I2261" s="17">
        <f t="shared" si="115"/>
        <v>384.00000000000091</v>
      </c>
      <c r="J2261">
        <v>39</v>
      </c>
      <c r="K2261" s="51"/>
    </row>
    <row r="2262" spans="1:11" x14ac:dyDescent="0.45">
      <c r="A2262" s="2">
        <v>45469</v>
      </c>
      <c r="B2262" t="s">
        <v>47</v>
      </c>
      <c r="C2262" t="s">
        <v>8</v>
      </c>
      <c r="D2262">
        <v>5</v>
      </c>
      <c r="E2262" s="17">
        <f>VLOOKUP(C2262,'SKU Price List'!$H$2:$L$27,5,FALSE)</f>
        <v>585</v>
      </c>
      <c r="F2262" s="17">
        <f t="shared" si="116"/>
        <v>2925</v>
      </c>
      <c r="G2262">
        <f>VLOOKUP(C2262,'SKU Price List'!$H$2:$L$27,3,0)</f>
        <v>556.19999999999993</v>
      </c>
      <c r="H2262">
        <f t="shared" si="114"/>
        <v>2780.9999999999995</v>
      </c>
      <c r="I2262" s="17">
        <f t="shared" si="115"/>
        <v>144.00000000000045</v>
      </c>
      <c r="J2262">
        <v>39</v>
      </c>
      <c r="K2262" s="51"/>
    </row>
    <row r="2263" spans="1:11" x14ac:dyDescent="0.45">
      <c r="A2263" s="2">
        <v>45469</v>
      </c>
      <c r="B2263" t="s">
        <v>47</v>
      </c>
      <c r="C2263" t="s">
        <v>23</v>
      </c>
      <c r="D2263">
        <v>10</v>
      </c>
      <c r="E2263" s="17">
        <f>VLOOKUP(C2263,'SKU Price List'!$H$2:$L$27,5,FALSE)</f>
        <v>474.3</v>
      </c>
      <c r="F2263" s="17">
        <f t="shared" si="116"/>
        <v>4743</v>
      </c>
      <c r="G2263">
        <f>VLOOKUP(C2263,'SKU Price List'!$H$2:$L$27,3,0)</f>
        <v>451.8</v>
      </c>
      <c r="H2263">
        <f t="shared" si="114"/>
        <v>4518</v>
      </c>
      <c r="I2263" s="17">
        <f t="shared" si="115"/>
        <v>225</v>
      </c>
      <c r="J2263">
        <v>39</v>
      </c>
      <c r="K2263" s="51"/>
    </row>
    <row r="2264" spans="1:11" x14ac:dyDescent="0.45">
      <c r="A2264" s="2">
        <v>45469</v>
      </c>
      <c r="B2264" t="s">
        <v>47</v>
      </c>
      <c r="C2264" t="s">
        <v>24</v>
      </c>
      <c r="D2264">
        <v>10</v>
      </c>
      <c r="E2264" s="17">
        <f>VLOOKUP(C2264,'SKU Price List'!$H$2:$L$27,5,FALSE)</f>
        <v>632.40000000000009</v>
      </c>
      <c r="F2264" s="17">
        <f t="shared" si="116"/>
        <v>6324.0000000000009</v>
      </c>
      <c r="G2264">
        <f>VLOOKUP(C2264,'SKU Price List'!$H$2:$L$27,3,0)</f>
        <v>602.40000000000009</v>
      </c>
      <c r="H2264">
        <f t="shared" si="114"/>
        <v>6024.0000000000009</v>
      </c>
      <c r="I2264" s="17">
        <f t="shared" si="115"/>
        <v>300</v>
      </c>
      <c r="J2264">
        <v>39</v>
      </c>
      <c r="K2264" s="51"/>
    </row>
    <row r="2265" spans="1:11" x14ac:dyDescent="0.45">
      <c r="A2265" s="2">
        <v>45469</v>
      </c>
      <c r="B2265" t="s">
        <v>47</v>
      </c>
      <c r="C2265" t="s">
        <v>4</v>
      </c>
      <c r="D2265">
        <v>10</v>
      </c>
      <c r="E2265" s="17">
        <f>VLOOKUP(C2265,'SKU Price List'!$H$2:$L$27,5,FALSE)</f>
        <v>428.40000000000003</v>
      </c>
      <c r="F2265" s="17">
        <f t="shared" si="116"/>
        <v>4284</v>
      </c>
      <c r="G2265">
        <f>VLOOKUP(C2265,'SKU Price List'!$H$2:$L$27,3,0)</f>
        <v>408</v>
      </c>
      <c r="H2265">
        <f t="shared" si="114"/>
        <v>4080</v>
      </c>
      <c r="I2265" s="17">
        <f t="shared" si="115"/>
        <v>204</v>
      </c>
      <c r="J2265">
        <v>39</v>
      </c>
      <c r="K2265" s="51"/>
    </row>
    <row r="2266" spans="1:11" x14ac:dyDescent="0.45">
      <c r="A2266" s="2">
        <v>45469</v>
      </c>
      <c r="B2266" t="s">
        <v>47</v>
      </c>
      <c r="C2266" t="s">
        <v>3</v>
      </c>
      <c r="D2266">
        <v>10</v>
      </c>
      <c r="E2266" s="17">
        <f>VLOOKUP(C2266,'SKU Price List'!$H$2:$L$27,5,FALSE)</f>
        <v>321.3</v>
      </c>
      <c r="F2266" s="17">
        <f t="shared" si="116"/>
        <v>3213</v>
      </c>
      <c r="G2266">
        <f>VLOOKUP(C2266,'SKU Price List'!$H$2:$L$27,3,0)</f>
        <v>306</v>
      </c>
      <c r="H2266">
        <f t="shared" si="114"/>
        <v>3060</v>
      </c>
      <c r="I2266" s="17">
        <f t="shared" si="115"/>
        <v>153</v>
      </c>
      <c r="J2266">
        <v>39</v>
      </c>
      <c r="K2266" s="51"/>
    </row>
    <row r="2267" spans="1:11" x14ac:dyDescent="0.45">
      <c r="A2267" s="2">
        <v>45469</v>
      </c>
      <c r="B2267" t="s">
        <v>37</v>
      </c>
      <c r="C2267" t="s">
        <v>9</v>
      </c>
      <c r="D2267">
        <v>10</v>
      </c>
      <c r="E2267" s="17">
        <f>VLOOKUP(C2267,'SKU Price List'!$H$2:$L$27,5,FALSE)</f>
        <v>780</v>
      </c>
      <c r="F2267" s="17">
        <f t="shared" si="116"/>
        <v>7800</v>
      </c>
      <c r="G2267">
        <f>VLOOKUP(C2267,'SKU Price List'!$H$2:$L$27,3,0)</f>
        <v>741.59999999999991</v>
      </c>
      <c r="H2267">
        <f t="shared" si="114"/>
        <v>7415.9999999999991</v>
      </c>
      <c r="I2267" s="17">
        <f t="shared" si="115"/>
        <v>384.00000000000091</v>
      </c>
      <c r="J2267">
        <v>39</v>
      </c>
      <c r="K2267" s="51"/>
    </row>
    <row r="2268" spans="1:11" x14ac:dyDescent="0.45">
      <c r="A2268" s="2">
        <v>45469</v>
      </c>
      <c r="B2268" t="s">
        <v>37</v>
      </c>
      <c r="C2268" t="s">
        <v>24</v>
      </c>
      <c r="D2268">
        <v>10</v>
      </c>
      <c r="E2268" s="17">
        <f>VLOOKUP(C2268,'SKU Price List'!$H$2:$L$27,5,FALSE)</f>
        <v>632.40000000000009</v>
      </c>
      <c r="F2268" s="17">
        <f t="shared" si="116"/>
        <v>6324.0000000000009</v>
      </c>
      <c r="G2268">
        <f>VLOOKUP(C2268,'SKU Price List'!$H$2:$L$27,3,0)</f>
        <v>602.40000000000009</v>
      </c>
      <c r="H2268">
        <f t="shared" si="114"/>
        <v>6024.0000000000009</v>
      </c>
      <c r="I2268" s="17">
        <f t="shared" si="115"/>
        <v>300</v>
      </c>
      <c r="J2268">
        <v>39</v>
      </c>
      <c r="K2268" s="51"/>
    </row>
    <row r="2269" spans="1:11" x14ac:dyDescent="0.45">
      <c r="A2269" s="2">
        <v>45470</v>
      </c>
      <c r="B2269" t="s">
        <v>60</v>
      </c>
      <c r="C2269" t="s">
        <v>12</v>
      </c>
      <c r="D2269">
        <v>10</v>
      </c>
      <c r="E2269" s="17">
        <f>VLOOKUP(C2269,'SKU Price List'!$H$2:$L$27,5,FALSE)</f>
        <v>1040</v>
      </c>
      <c r="F2269" s="17">
        <f t="shared" si="116"/>
        <v>10400</v>
      </c>
      <c r="G2269">
        <f>VLOOKUP(C2269,'SKU Price List'!$H$2:$L$27,3,0)</f>
        <v>988.8</v>
      </c>
      <c r="H2269">
        <f t="shared" si="114"/>
        <v>9888</v>
      </c>
      <c r="I2269" s="17">
        <f t="shared" si="115"/>
        <v>512</v>
      </c>
      <c r="J2269">
        <v>39</v>
      </c>
      <c r="K2269" s="51"/>
    </row>
    <row r="2270" spans="1:11" x14ac:dyDescent="0.45">
      <c r="A2270" s="2">
        <v>45470</v>
      </c>
      <c r="B2270" t="s">
        <v>60</v>
      </c>
      <c r="C2270" t="s">
        <v>9</v>
      </c>
      <c r="D2270">
        <v>10</v>
      </c>
      <c r="E2270" s="17">
        <f>VLOOKUP(C2270,'SKU Price List'!$H$2:$L$27,5,FALSE)</f>
        <v>780</v>
      </c>
      <c r="F2270" s="17">
        <f t="shared" si="116"/>
        <v>7800</v>
      </c>
      <c r="G2270">
        <f>VLOOKUP(C2270,'SKU Price List'!$H$2:$L$27,3,0)</f>
        <v>741.59999999999991</v>
      </c>
      <c r="H2270">
        <f t="shared" si="114"/>
        <v>7415.9999999999991</v>
      </c>
      <c r="I2270" s="17">
        <f t="shared" si="115"/>
        <v>384.00000000000091</v>
      </c>
      <c r="J2270">
        <v>39</v>
      </c>
      <c r="K2270" s="51"/>
    </row>
    <row r="2271" spans="1:11" x14ac:dyDescent="0.45">
      <c r="A2271" s="2">
        <v>45470</v>
      </c>
      <c r="B2271" t="s">
        <v>60</v>
      </c>
      <c r="C2271" t="s">
        <v>18</v>
      </c>
      <c r="D2271">
        <v>8</v>
      </c>
      <c r="E2271" s="17">
        <f>VLOOKUP(C2271,'SKU Price List'!$H$2:$L$27,5,FALSE)</f>
        <v>1523.2</v>
      </c>
      <c r="F2271" s="17">
        <f t="shared" si="116"/>
        <v>12185.6</v>
      </c>
      <c r="G2271">
        <f>VLOOKUP(C2271,'SKU Price List'!$H$2:$L$27,3,0)</f>
        <v>1449.6</v>
      </c>
      <c r="H2271">
        <f t="shared" si="114"/>
        <v>11596.8</v>
      </c>
      <c r="I2271" s="17">
        <f t="shared" si="115"/>
        <v>588.80000000000109</v>
      </c>
      <c r="J2271">
        <v>39</v>
      </c>
      <c r="K2271" s="51"/>
    </row>
    <row r="2272" spans="1:11" x14ac:dyDescent="0.45">
      <c r="A2272" s="2">
        <v>45470</v>
      </c>
      <c r="B2272" t="s">
        <v>60</v>
      </c>
      <c r="C2272" t="s">
        <v>17</v>
      </c>
      <c r="D2272">
        <v>2</v>
      </c>
      <c r="E2272" s="17">
        <f>VLOOKUP(C2272,'SKU Price List'!$H$2:$L$27,5,FALSE)</f>
        <v>1276.8</v>
      </c>
      <c r="F2272" s="17">
        <f t="shared" si="116"/>
        <v>2553.6</v>
      </c>
      <c r="G2272">
        <f>VLOOKUP(C2272,'SKU Price List'!$H$2:$L$27,3,0)</f>
        <v>1216</v>
      </c>
      <c r="H2272">
        <f t="shared" si="114"/>
        <v>2432</v>
      </c>
      <c r="I2272" s="17">
        <f t="shared" si="115"/>
        <v>121.59999999999991</v>
      </c>
      <c r="J2272">
        <v>39</v>
      </c>
      <c r="K2272" s="51"/>
    </row>
    <row r="2273" spans="1:11" x14ac:dyDescent="0.45">
      <c r="A2273" s="2">
        <v>45470</v>
      </c>
      <c r="B2273" t="s">
        <v>60</v>
      </c>
      <c r="C2273" t="s">
        <v>13</v>
      </c>
      <c r="D2273">
        <v>9</v>
      </c>
      <c r="E2273" s="17">
        <f>VLOOKUP(C2273,'SKU Price List'!$H$2:$L$27,5,FALSE)</f>
        <v>718.19999999999993</v>
      </c>
      <c r="F2273" s="17">
        <f t="shared" si="116"/>
        <v>6463.7999999999993</v>
      </c>
      <c r="G2273">
        <f>VLOOKUP(C2273,'SKU Price List'!$H$2:$L$27,3,0)</f>
        <v>684</v>
      </c>
      <c r="H2273">
        <f t="shared" si="114"/>
        <v>6156</v>
      </c>
      <c r="I2273" s="17">
        <f t="shared" si="115"/>
        <v>307.79999999999927</v>
      </c>
      <c r="J2273">
        <v>39</v>
      </c>
      <c r="K2273" s="51"/>
    </row>
    <row r="2274" spans="1:11" x14ac:dyDescent="0.45">
      <c r="A2274" s="2">
        <v>45470</v>
      </c>
      <c r="B2274" t="s">
        <v>60</v>
      </c>
      <c r="C2274" t="s">
        <v>15</v>
      </c>
      <c r="D2274">
        <v>8</v>
      </c>
      <c r="E2274" s="17">
        <f>VLOOKUP(C2274,'SKU Price List'!$H$2:$L$27,5,FALSE)</f>
        <v>837.9</v>
      </c>
      <c r="F2274" s="17">
        <f t="shared" si="116"/>
        <v>6703.2</v>
      </c>
      <c r="G2274">
        <f>VLOOKUP(C2274,'SKU Price List'!$H$2:$L$27,3,0)</f>
        <v>798</v>
      </c>
      <c r="H2274">
        <f t="shared" si="114"/>
        <v>6384</v>
      </c>
      <c r="I2274" s="17">
        <f t="shared" si="115"/>
        <v>319.19999999999982</v>
      </c>
      <c r="J2274">
        <v>39</v>
      </c>
      <c r="K2274" s="51"/>
    </row>
    <row r="2275" spans="1:11" x14ac:dyDescent="0.45">
      <c r="A2275" s="2">
        <v>45470</v>
      </c>
      <c r="B2275" t="s">
        <v>60</v>
      </c>
      <c r="C2275" t="s">
        <v>3</v>
      </c>
      <c r="D2275">
        <v>7</v>
      </c>
      <c r="E2275" s="17">
        <f>VLOOKUP(C2275,'SKU Price List'!$H$2:$L$27,5,FALSE)</f>
        <v>321.3</v>
      </c>
      <c r="F2275" s="17">
        <f t="shared" si="116"/>
        <v>2249.1</v>
      </c>
      <c r="G2275">
        <f>VLOOKUP(C2275,'SKU Price List'!$H$2:$L$27,3,0)</f>
        <v>306</v>
      </c>
      <c r="H2275">
        <f t="shared" si="114"/>
        <v>2142</v>
      </c>
      <c r="I2275" s="17">
        <f t="shared" si="115"/>
        <v>107.09999999999991</v>
      </c>
      <c r="J2275">
        <v>39</v>
      </c>
      <c r="K2275" s="51"/>
    </row>
    <row r="2276" spans="1:11" x14ac:dyDescent="0.45">
      <c r="A2276" s="2">
        <v>45470</v>
      </c>
      <c r="B2276" t="s">
        <v>60</v>
      </c>
      <c r="C2276" t="s">
        <v>4</v>
      </c>
      <c r="D2276">
        <v>10</v>
      </c>
      <c r="E2276" s="17">
        <f>VLOOKUP(C2276,'SKU Price List'!$H$2:$L$27,5,FALSE)</f>
        <v>428.40000000000003</v>
      </c>
      <c r="F2276" s="17">
        <f t="shared" si="116"/>
        <v>4284</v>
      </c>
      <c r="G2276">
        <f>VLOOKUP(C2276,'SKU Price List'!$H$2:$L$27,3,0)</f>
        <v>408</v>
      </c>
      <c r="H2276">
        <f t="shared" si="114"/>
        <v>4080</v>
      </c>
      <c r="I2276" s="17">
        <f t="shared" si="115"/>
        <v>204</v>
      </c>
      <c r="J2276">
        <v>39</v>
      </c>
      <c r="K2276" s="51"/>
    </row>
    <row r="2277" spans="1:11" x14ac:dyDescent="0.45">
      <c r="A2277" s="2">
        <v>45470</v>
      </c>
      <c r="B2277" t="s">
        <v>60</v>
      </c>
      <c r="C2277" t="s">
        <v>7</v>
      </c>
      <c r="D2277">
        <v>10</v>
      </c>
      <c r="E2277" s="17">
        <f>VLOOKUP(C2277,'SKU Price List'!$H$2:$L$27,5,FALSE)</f>
        <v>571.20000000000005</v>
      </c>
      <c r="F2277" s="17">
        <f t="shared" si="116"/>
        <v>5712</v>
      </c>
      <c r="G2277">
        <f>VLOOKUP(C2277,'SKU Price List'!$H$2:$L$27,3,0)</f>
        <v>544</v>
      </c>
      <c r="H2277">
        <f t="shared" si="114"/>
        <v>5440</v>
      </c>
      <c r="I2277" s="17">
        <f t="shared" si="115"/>
        <v>272</v>
      </c>
      <c r="J2277">
        <v>39</v>
      </c>
      <c r="K2277" s="51"/>
    </row>
    <row r="2278" spans="1:11" x14ac:dyDescent="0.45">
      <c r="A2278" s="2">
        <v>45470</v>
      </c>
      <c r="B2278" t="s">
        <v>60</v>
      </c>
      <c r="C2278" t="s">
        <v>6</v>
      </c>
      <c r="D2278">
        <v>10</v>
      </c>
      <c r="E2278" s="17">
        <f>VLOOKUP(C2278,'SKU Price List'!$H$2:$L$27,5,FALSE)</f>
        <v>499.80000000000007</v>
      </c>
      <c r="F2278" s="17">
        <f t="shared" si="116"/>
        <v>4998.0000000000009</v>
      </c>
      <c r="G2278">
        <f>VLOOKUP(C2278,'SKU Price List'!$H$2:$L$27,3,0)</f>
        <v>476</v>
      </c>
      <c r="H2278">
        <f t="shared" si="114"/>
        <v>4760</v>
      </c>
      <c r="I2278" s="17">
        <f t="shared" si="115"/>
        <v>238.00000000000091</v>
      </c>
      <c r="J2278">
        <v>39</v>
      </c>
      <c r="K2278" s="51"/>
    </row>
    <row r="2279" spans="1:11" x14ac:dyDescent="0.45">
      <c r="A2279" s="2">
        <v>45470</v>
      </c>
      <c r="B2279" t="s">
        <v>60</v>
      </c>
      <c r="C2279" t="s">
        <v>5</v>
      </c>
      <c r="D2279">
        <v>3</v>
      </c>
      <c r="E2279" s="17">
        <f>VLOOKUP(C2279,'SKU Price List'!$H$2:$L$27,5,FALSE)</f>
        <v>374.85</v>
      </c>
      <c r="F2279" s="17">
        <f t="shared" si="116"/>
        <v>1124.5500000000002</v>
      </c>
      <c r="G2279">
        <f>VLOOKUP(C2279,'SKU Price List'!$H$2:$L$27,3,0)</f>
        <v>357</v>
      </c>
      <c r="H2279">
        <f t="shared" si="114"/>
        <v>1071</v>
      </c>
      <c r="I2279" s="17">
        <f t="shared" si="115"/>
        <v>53.550000000000182</v>
      </c>
      <c r="J2279">
        <v>39</v>
      </c>
      <c r="K2279" s="51"/>
    </row>
    <row r="2280" spans="1:11" x14ac:dyDescent="0.45">
      <c r="A2280" s="2">
        <v>45470</v>
      </c>
      <c r="B2280" t="s">
        <v>36</v>
      </c>
      <c r="C2280" t="s">
        <v>17</v>
      </c>
      <c r="D2280">
        <v>3</v>
      </c>
      <c r="E2280" s="17">
        <f>VLOOKUP(C2280,'SKU Price List'!$H$2:$L$27,5,FALSE)</f>
        <v>1276.8</v>
      </c>
      <c r="F2280" s="17">
        <f t="shared" si="116"/>
        <v>3830.3999999999996</v>
      </c>
      <c r="G2280">
        <f>VLOOKUP(C2280,'SKU Price List'!$H$2:$L$27,3,0)</f>
        <v>1216</v>
      </c>
      <c r="H2280">
        <f t="shared" si="114"/>
        <v>3648</v>
      </c>
      <c r="I2280" s="17">
        <f t="shared" si="115"/>
        <v>182.39999999999964</v>
      </c>
      <c r="J2280">
        <v>39</v>
      </c>
      <c r="K2280" s="51"/>
    </row>
    <row r="2281" spans="1:11" x14ac:dyDescent="0.45">
      <c r="A2281" s="2">
        <v>45470</v>
      </c>
      <c r="B2281" t="s">
        <v>36</v>
      </c>
      <c r="C2281" t="s">
        <v>7</v>
      </c>
      <c r="D2281">
        <v>5</v>
      </c>
      <c r="E2281" s="17">
        <f>VLOOKUP(C2281,'SKU Price List'!$H$2:$L$27,5,FALSE)</f>
        <v>571.20000000000005</v>
      </c>
      <c r="F2281" s="17">
        <f t="shared" si="116"/>
        <v>2856</v>
      </c>
      <c r="G2281">
        <f>VLOOKUP(C2281,'SKU Price List'!$H$2:$L$27,3,0)</f>
        <v>544</v>
      </c>
      <c r="H2281">
        <f t="shared" si="114"/>
        <v>2720</v>
      </c>
      <c r="I2281" s="17">
        <f t="shared" si="115"/>
        <v>136</v>
      </c>
      <c r="J2281">
        <v>39</v>
      </c>
      <c r="K2281" s="51"/>
    </row>
    <row r="2282" spans="1:11" x14ac:dyDescent="0.45">
      <c r="A2282" s="2">
        <v>45470</v>
      </c>
      <c r="B2282" t="s">
        <v>36</v>
      </c>
      <c r="C2282" t="s">
        <v>8</v>
      </c>
      <c r="D2282">
        <v>4</v>
      </c>
      <c r="E2282" s="17">
        <f>VLOOKUP(C2282,'SKU Price List'!$H$2:$L$27,5,FALSE)</f>
        <v>585</v>
      </c>
      <c r="F2282" s="17">
        <f t="shared" si="116"/>
        <v>2340</v>
      </c>
      <c r="G2282">
        <f>VLOOKUP(C2282,'SKU Price List'!$H$2:$L$27,3,0)</f>
        <v>556.19999999999993</v>
      </c>
      <c r="H2282">
        <f t="shared" si="114"/>
        <v>2224.7999999999997</v>
      </c>
      <c r="I2282" s="17">
        <f t="shared" si="115"/>
        <v>115.20000000000027</v>
      </c>
      <c r="J2282">
        <v>39</v>
      </c>
      <c r="K2282" s="51"/>
    </row>
    <row r="2283" spans="1:11" x14ac:dyDescent="0.45">
      <c r="A2283" s="2">
        <v>45471</v>
      </c>
      <c r="B2283" t="s">
        <v>56</v>
      </c>
      <c r="C2283" t="s">
        <v>17</v>
      </c>
      <c r="D2283">
        <v>5</v>
      </c>
      <c r="E2283" s="17">
        <f>VLOOKUP(C2283,'SKU Price List'!$H$2:$L$27,5,FALSE)</f>
        <v>1276.8</v>
      </c>
      <c r="F2283" s="17">
        <f t="shared" si="116"/>
        <v>6384</v>
      </c>
      <c r="G2283">
        <f>VLOOKUP(C2283,'SKU Price List'!$H$2:$L$27,3,0)</f>
        <v>1216</v>
      </c>
      <c r="H2283">
        <f t="shared" si="114"/>
        <v>6080</v>
      </c>
      <c r="I2283" s="17">
        <f t="shared" si="115"/>
        <v>304</v>
      </c>
      <c r="J2283">
        <v>39</v>
      </c>
      <c r="K2283" s="51"/>
    </row>
    <row r="2284" spans="1:11" x14ac:dyDescent="0.45">
      <c r="A2284" s="2">
        <v>45471</v>
      </c>
      <c r="B2284" t="s">
        <v>56</v>
      </c>
      <c r="C2284" t="s">
        <v>27</v>
      </c>
      <c r="D2284">
        <v>4</v>
      </c>
      <c r="E2284" s="17">
        <f>VLOOKUP(C2284,'SKU Price List'!$H$2:$L$27,5,FALSE)</f>
        <v>843.2</v>
      </c>
      <c r="F2284" s="17">
        <f t="shared" si="116"/>
        <v>3372.8</v>
      </c>
      <c r="G2284">
        <f>VLOOKUP(C2284,'SKU Price List'!$H$2:$L$27,3,0)</f>
        <v>803.2</v>
      </c>
      <c r="H2284">
        <f t="shared" si="114"/>
        <v>3212.8</v>
      </c>
      <c r="I2284" s="17">
        <f t="shared" si="115"/>
        <v>160</v>
      </c>
      <c r="J2284">
        <v>39</v>
      </c>
      <c r="K2284" s="51"/>
    </row>
    <row r="2285" spans="1:11" x14ac:dyDescent="0.45">
      <c r="A2285" s="2">
        <v>45471</v>
      </c>
      <c r="B2285" t="s">
        <v>33</v>
      </c>
      <c r="C2285" t="s">
        <v>17</v>
      </c>
      <c r="D2285">
        <v>5</v>
      </c>
      <c r="E2285" s="17">
        <f>VLOOKUP(C2285,'SKU Price List'!$H$2:$L$27,5,FALSE)</f>
        <v>1276.8</v>
      </c>
      <c r="F2285" s="17">
        <f t="shared" si="116"/>
        <v>6384</v>
      </c>
      <c r="G2285">
        <f>VLOOKUP(C2285,'SKU Price List'!$H$2:$L$27,3,0)</f>
        <v>1216</v>
      </c>
      <c r="H2285">
        <f t="shared" si="114"/>
        <v>6080</v>
      </c>
      <c r="I2285" s="17">
        <f t="shared" si="115"/>
        <v>304</v>
      </c>
      <c r="J2285">
        <v>39</v>
      </c>
      <c r="K2285" s="51"/>
    </row>
    <row r="2286" spans="1:11" x14ac:dyDescent="0.45">
      <c r="A2286" s="2">
        <v>45471</v>
      </c>
      <c r="B2286" t="s">
        <v>33</v>
      </c>
      <c r="C2286" t="s">
        <v>14</v>
      </c>
      <c r="D2286">
        <v>5</v>
      </c>
      <c r="E2286" s="17">
        <f>VLOOKUP(C2286,'SKU Price List'!$H$2:$L$27,5,FALSE)</f>
        <v>957.59999999999991</v>
      </c>
      <c r="F2286" s="17">
        <f t="shared" si="116"/>
        <v>4788</v>
      </c>
      <c r="G2286">
        <f>VLOOKUP(C2286,'SKU Price List'!$H$2:$L$27,3,0)</f>
        <v>912</v>
      </c>
      <c r="H2286">
        <f t="shared" si="114"/>
        <v>4560</v>
      </c>
      <c r="I2286" s="17">
        <f t="shared" si="115"/>
        <v>228</v>
      </c>
      <c r="J2286">
        <v>39</v>
      </c>
      <c r="K2286" s="51"/>
    </row>
    <row r="2287" spans="1:11" x14ac:dyDescent="0.45">
      <c r="A2287" s="2">
        <v>45471</v>
      </c>
      <c r="B2287" t="s">
        <v>33</v>
      </c>
      <c r="C2287" t="s">
        <v>27</v>
      </c>
      <c r="D2287">
        <v>10</v>
      </c>
      <c r="E2287" s="17">
        <f>VLOOKUP(C2287,'SKU Price List'!$H$2:$L$27,5,FALSE)</f>
        <v>843.2</v>
      </c>
      <c r="F2287" s="17">
        <f t="shared" si="116"/>
        <v>8432</v>
      </c>
      <c r="G2287">
        <f>VLOOKUP(C2287,'SKU Price List'!$H$2:$L$27,3,0)</f>
        <v>803.2</v>
      </c>
      <c r="H2287">
        <f t="shared" si="114"/>
        <v>8032</v>
      </c>
      <c r="I2287" s="17">
        <f t="shared" si="115"/>
        <v>400</v>
      </c>
      <c r="J2287">
        <v>39</v>
      </c>
      <c r="K2287" s="51"/>
    </row>
    <row r="2288" spans="1:11" x14ac:dyDescent="0.45">
      <c r="A2288" s="2">
        <v>45471</v>
      </c>
      <c r="B2288" t="s">
        <v>33</v>
      </c>
      <c r="C2288" t="s">
        <v>9</v>
      </c>
      <c r="D2288">
        <v>5</v>
      </c>
      <c r="E2288" s="17">
        <f>VLOOKUP(C2288,'SKU Price List'!$H$2:$L$27,5,FALSE)</f>
        <v>780</v>
      </c>
      <c r="F2288" s="17">
        <f t="shared" si="116"/>
        <v>3900</v>
      </c>
      <c r="G2288">
        <f>VLOOKUP(C2288,'SKU Price List'!$H$2:$L$27,3,0)</f>
        <v>741.59999999999991</v>
      </c>
      <c r="H2288">
        <f t="shared" si="114"/>
        <v>3707.9999999999995</v>
      </c>
      <c r="I2288" s="17">
        <f t="shared" si="115"/>
        <v>192.00000000000045</v>
      </c>
      <c r="J2288">
        <v>39</v>
      </c>
      <c r="K2288" s="51"/>
    </row>
    <row r="2289" spans="1:11" x14ac:dyDescent="0.45">
      <c r="A2289" s="2">
        <v>45471</v>
      </c>
      <c r="B2289" t="s">
        <v>92</v>
      </c>
      <c r="C2289" t="s">
        <v>20</v>
      </c>
      <c r="D2289">
        <v>3</v>
      </c>
      <c r="E2289" s="17">
        <f>VLOOKUP(C2289,'SKU Price List'!$H$2:$L$27,5,FALSE)</f>
        <v>1142.4000000000001</v>
      </c>
      <c r="F2289" s="17">
        <f t="shared" si="116"/>
        <v>3427.2000000000003</v>
      </c>
      <c r="G2289">
        <f>VLOOKUP(C2289,'SKU Price List'!$H$2:$L$27,3,0)</f>
        <v>1087.1999999999998</v>
      </c>
      <c r="H2289">
        <f t="shared" si="114"/>
        <v>3261.5999999999995</v>
      </c>
      <c r="I2289" s="17">
        <f t="shared" si="115"/>
        <v>165.60000000000082</v>
      </c>
      <c r="J2289">
        <v>39</v>
      </c>
      <c r="K2289" s="51"/>
    </row>
    <row r="2290" spans="1:11" x14ac:dyDescent="0.45">
      <c r="A2290" s="2">
        <v>45471</v>
      </c>
      <c r="B2290" t="s">
        <v>92</v>
      </c>
      <c r="C2290" t="s">
        <v>7</v>
      </c>
      <c r="D2290">
        <v>4</v>
      </c>
      <c r="E2290" s="17">
        <f>VLOOKUP(C2290,'SKU Price List'!$H$2:$L$27,5,FALSE)</f>
        <v>571.20000000000005</v>
      </c>
      <c r="F2290" s="17">
        <f t="shared" si="116"/>
        <v>2284.8000000000002</v>
      </c>
      <c r="G2290">
        <f>VLOOKUP(C2290,'SKU Price List'!$H$2:$L$27,3,0)</f>
        <v>544</v>
      </c>
      <c r="H2290">
        <f t="shared" si="114"/>
        <v>2176</v>
      </c>
      <c r="I2290" s="17">
        <f t="shared" si="115"/>
        <v>108.80000000000018</v>
      </c>
      <c r="J2290">
        <v>39</v>
      </c>
      <c r="K2290" s="51"/>
    </row>
    <row r="2291" spans="1:11" x14ac:dyDescent="0.45">
      <c r="A2291" s="2">
        <v>45472</v>
      </c>
      <c r="B2291" t="s">
        <v>81</v>
      </c>
      <c r="C2291" t="s">
        <v>18</v>
      </c>
      <c r="D2291">
        <v>7</v>
      </c>
      <c r="E2291" s="17">
        <f>VLOOKUP(C2291,'SKU Price List'!$H$2:$L$27,5,FALSE)</f>
        <v>1523.2</v>
      </c>
      <c r="F2291" s="17">
        <f t="shared" si="116"/>
        <v>10662.4</v>
      </c>
      <c r="G2291">
        <f>VLOOKUP(C2291,'SKU Price List'!$H$2:$L$27,3,0)</f>
        <v>1449.6</v>
      </c>
      <c r="H2291">
        <f t="shared" si="114"/>
        <v>10147.199999999999</v>
      </c>
      <c r="I2291" s="17">
        <f t="shared" si="115"/>
        <v>515.20000000000073</v>
      </c>
      <c r="J2291">
        <v>39</v>
      </c>
      <c r="K2291" s="51"/>
    </row>
    <row r="2292" spans="1:11" x14ac:dyDescent="0.45">
      <c r="A2292" s="2">
        <v>45472</v>
      </c>
      <c r="B2292" t="s">
        <v>81</v>
      </c>
      <c r="C2292" t="s">
        <v>9</v>
      </c>
      <c r="D2292">
        <v>4</v>
      </c>
      <c r="E2292" s="17">
        <f>VLOOKUP(C2292,'SKU Price List'!$H$2:$L$27,5,FALSE)</f>
        <v>780</v>
      </c>
      <c r="F2292" s="17">
        <f t="shared" si="116"/>
        <v>3120</v>
      </c>
      <c r="G2292">
        <f>VLOOKUP(C2292,'SKU Price List'!$H$2:$L$27,3,0)</f>
        <v>741.59999999999991</v>
      </c>
      <c r="H2292">
        <f t="shared" si="114"/>
        <v>2966.3999999999996</v>
      </c>
      <c r="I2292" s="17">
        <f t="shared" si="115"/>
        <v>153.60000000000036</v>
      </c>
      <c r="J2292">
        <v>39</v>
      </c>
      <c r="K2292" s="51"/>
    </row>
    <row r="2293" spans="1:11" x14ac:dyDescent="0.45">
      <c r="A2293" s="2">
        <v>45472</v>
      </c>
      <c r="B2293" t="s">
        <v>81</v>
      </c>
      <c r="C2293" t="s">
        <v>12</v>
      </c>
      <c r="D2293">
        <v>2</v>
      </c>
      <c r="E2293" s="17">
        <f>VLOOKUP(C2293,'SKU Price List'!$H$2:$L$27,5,FALSE)</f>
        <v>1040</v>
      </c>
      <c r="F2293" s="17">
        <f t="shared" si="116"/>
        <v>2080</v>
      </c>
      <c r="G2293">
        <f>VLOOKUP(C2293,'SKU Price List'!$H$2:$L$27,3,0)</f>
        <v>988.8</v>
      </c>
      <c r="H2293">
        <f t="shared" si="114"/>
        <v>1977.6</v>
      </c>
      <c r="I2293" s="17">
        <f t="shared" si="115"/>
        <v>102.40000000000009</v>
      </c>
      <c r="J2293">
        <v>39</v>
      </c>
      <c r="K2293" s="51"/>
    </row>
    <row r="2294" spans="1:11" x14ac:dyDescent="0.45">
      <c r="A2294" s="2">
        <v>45472</v>
      </c>
      <c r="B2294" t="s">
        <v>52</v>
      </c>
      <c r="C2294" t="s">
        <v>10</v>
      </c>
      <c r="D2294">
        <v>3</v>
      </c>
      <c r="E2294" s="17">
        <f>VLOOKUP(C2294,'SKU Price List'!$H$2:$L$27,5,FALSE)</f>
        <v>682.5</v>
      </c>
      <c r="F2294" s="17">
        <f t="shared" si="116"/>
        <v>2047.5</v>
      </c>
      <c r="G2294">
        <f>VLOOKUP(C2294,'SKU Price List'!$H$2:$L$27,3,0)</f>
        <v>648.9</v>
      </c>
      <c r="H2294">
        <f t="shared" si="114"/>
        <v>1946.6999999999998</v>
      </c>
      <c r="I2294" s="17">
        <f t="shared" si="115"/>
        <v>100.80000000000018</v>
      </c>
      <c r="J2294">
        <v>39</v>
      </c>
      <c r="K2294" s="51"/>
    </row>
    <row r="2295" spans="1:11" x14ac:dyDescent="0.45">
      <c r="A2295" s="2">
        <v>45472</v>
      </c>
      <c r="B2295" t="s">
        <v>52</v>
      </c>
      <c r="C2295" t="s">
        <v>9</v>
      </c>
      <c r="D2295">
        <v>2</v>
      </c>
      <c r="E2295" s="17">
        <f>VLOOKUP(C2295,'SKU Price List'!$H$2:$L$27,5,FALSE)</f>
        <v>780</v>
      </c>
      <c r="F2295" s="17">
        <f t="shared" si="116"/>
        <v>1560</v>
      </c>
      <c r="G2295">
        <f>VLOOKUP(C2295,'SKU Price List'!$H$2:$L$27,3,0)</f>
        <v>741.59999999999991</v>
      </c>
      <c r="H2295">
        <f t="shared" si="114"/>
        <v>1483.1999999999998</v>
      </c>
      <c r="I2295" s="17">
        <f t="shared" si="115"/>
        <v>76.800000000000182</v>
      </c>
      <c r="J2295">
        <v>39</v>
      </c>
      <c r="K2295" s="51"/>
    </row>
    <row r="2296" spans="1:11" x14ac:dyDescent="0.45">
      <c r="A2296" s="2">
        <v>45472</v>
      </c>
      <c r="B2296" t="s">
        <v>52</v>
      </c>
      <c r="C2296" t="s">
        <v>23</v>
      </c>
      <c r="D2296">
        <v>1</v>
      </c>
      <c r="E2296" s="17">
        <f>VLOOKUP(C2296,'SKU Price List'!$H$2:$L$27,5,FALSE)</f>
        <v>474.3</v>
      </c>
      <c r="F2296" s="17">
        <f t="shared" si="116"/>
        <v>474.3</v>
      </c>
      <c r="G2296">
        <f>VLOOKUP(C2296,'SKU Price List'!$H$2:$L$27,3,0)</f>
        <v>451.8</v>
      </c>
      <c r="H2296">
        <f t="shared" si="114"/>
        <v>451.8</v>
      </c>
      <c r="I2296" s="17">
        <f t="shared" si="115"/>
        <v>22.5</v>
      </c>
      <c r="J2296">
        <v>39</v>
      </c>
      <c r="K2296" s="51"/>
    </row>
    <row r="2297" spans="1:11" x14ac:dyDescent="0.45">
      <c r="A2297" s="2">
        <v>45473</v>
      </c>
      <c r="B2297" t="s">
        <v>75</v>
      </c>
      <c r="C2297" t="s">
        <v>24</v>
      </c>
      <c r="D2297">
        <v>25</v>
      </c>
      <c r="E2297" s="17">
        <f>VLOOKUP(C2297,'SKU Price List'!$H$2:$L$27,5,FALSE)</f>
        <v>632.40000000000009</v>
      </c>
      <c r="F2297" s="17">
        <f t="shared" si="116"/>
        <v>15810.000000000002</v>
      </c>
      <c r="G2297">
        <f>VLOOKUP(C2297,'SKU Price List'!$H$2:$L$27,3,0)</f>
        <v>602.40000000000009</v>
      </c>
      <c r="H2297">
        <f t="shared" si="114"/>
        <v>15060.000000000002</v>
      </c>
      <c r="I2297" s="17">
        <f t="shared" si="115"/>
        <v>750</v>
      </c>
      <c r="J2297">
        <v>39</v>
      </c>
      <c r="K2297" s="51"/>
    </row>
    <row r="2298" spans="1:11" x14ac:dyDescent="0.45">
      <c r="A2298" s="2">
        <v>45473</v>
      </c>
      <c r="B2298" t="s">
        <v>75</v>
      </c>
      <c r="C2298" t="s">
        <v>9</v>
      </c>
      <c r="D2298">
        <v>10</v>
      </c>
      <c r="E2298" s="17">
        <f>VLOOKUP(C2298,'SKU Price List'!$H$2:$L$27,5,FALSE)</f>
        <v>780</v>
      </c>
      <c r="F2298" s="17">
        <f t="shared" si="116"/>
        <v>7800</v>
      </c>
      <c r="G2298">
        <f>VLOOKUP(C2298,'SKU Price List'!$H$2:$L$27,3,0)</f>
        <v>741.59999999999991</v>
      </c>
      <c r="H2298">
        <f t="shared" si="114"/>
        <v>7415.9999999999991</v>
      </c>
      <c r="I2298" s="17">
        <f t="shared" si="115"/>
        <v>384.00000000000091</v>
      </c>
      <c r="J2298">
        <v>39</v>
      </c>
      <c r="K2298" s="51"/>
    </row>
    <row r="2299" spans="1:11" x14ac:dyDescent="0.45">
      <c r="A2299" s="2">
        <v>45473</v>
      </c>
      <c r="B2299" t="s">
        <v>75</v>
      </c>
      <c r="C2299" t="s">
        <v>4</v>
      </c>
      <c r="D2299">
        <v>25</v>
      </c>
      <c r="E2299" s="17">
        <f>VLOOKUP(C2299,'SKU Price List'!$H$2:$L$27,5,FALSE)</f>
        <v>428.40000000000003</v>
      </c>
      <c r="F2299" s="17">
        <f t="shared" si="116"/>
        <v>10710</v>
      </c>
      <c r="G2299">
        <f>VLOOKUP(C2299,'SKU Price List'!$H$2:$L$27,3,0)</f>
        <v>408</v>
      </c>
      <c r="H2299">
        <f t="shared" si="114"/>
        <v>10200</v>
      </c>
      <c r="I2299" s="17">
        <f t="shared" si="115"/>
        <v>510</v>
      </c>
      <c r="J2299">
        <v>39</v>
      </c>
      <c r="K2299" s="51"/>
    </row>
    <row r="2300" spans="1:11" x14ac:dyDescent="0.45">
      <c r="A2300" s="2">
        <v>45473</v>
      </c>
      <c r="B2300" t="s">
        <v>75</v>
      </c>
      <c r="C2300" t="s">
        <v>20</v>
      </c>
      <c r="D2300">
        <v>20</v>
      </c>
      <c r="E2300" s="17">
        <f>VLOOKUP(C2300,'SKU Price List'!$H$2:$L$27,5,FALSE)</f>
        <v>1142.4000000000001</v>
      </c>
      <c r="F2300" s="17">
        <f t="shared" si="116"/>
        <v>22848</v>
      </c>
      <c r="G2300">
        <f>VLOOKUP(C2300,'SKU Price List'!$H$2:$L$27,3,0)</f>
        <v>1087.1999999999998</v>
      </c>
      <c r="H2300">
        <f t="shared" si="114"/>
        <v>21743.999999999996</v>
      </c>
      <c r="I2300" s="17">
        <f t="shared" si="115"/>
        <v>1104.0000000000036</v>
      </c>
      <c r="J2300">
        <v>39</v>
      </c>
      <c r="K2300" s="51"/>
    </row>
    <row r="2301" spans="1:11" x14ac:dyDescent="0.45">
      <c r="A2301" s="2">
        <v>45473</v>
      </c>
      <c r="B2301" t="s">
        <v>75</v>
      </c>
      <c r="C2301" t="s">
        <v>14</v>
      </c>
      <c r="D2301">
        <v>10</v>
      </c>
      <c r="E2301" s="17">
        <f>VLOOKUP(C2301,'SKU Price List'!$H$2:$L$27,5,FALSE)</f>
        <v>957.59999999999991</v>
      </c>
      <c r="F2301" s="17">
        <f t="shared" si="116"/>
        <v>9576</v>
      </c>
      <c r="G2301">
        <f>VLOOKUP(C2301,'SKU Price List'!$H$2:$L$27,3,0)</f>
        <v>912</v>
      </c>
      <c r="H2301">
        <f t="shared" si="114"/>
        <v>9120</v>
      </c>
      <c r="I2301" s="17">
        <f t="shared" si="115"/>
        <v>456</v>
      </c>
      <c r="J2301">
        <v>39</v>
      </c>
      <c r="K2301" s="51"/>
    </row>
    <row r="2302" spans="1:11" x14ac:dyDescent="0.45">
      <c r="A2302" s="2">
        <v>45473</v>
      </c>
      <c r="B2302" t="s">
        <v>33</v>
      </c>
      <c r="C2302" t="s">
        <v>17</v>
      </c>
      <c r="D2302">
        <v>10</v>
      </c>
      <c r="E2302" s="17">
        <f>VLOOKUP(C2302,'SKU Price List'!$H$2:$L$27,5,FALSE)</f>
        <v>1276.8</v>
      </c>
      <c r="F2302" s="17">
        <f t="shared" si="116"/>
        <v>12768</v>
      </c>
      <c r="G2302">
        <f>VLOOKUP(C2302,'SKU Price List'!$H$2:$L$27,3,0)</f>
        <v>1216</v>
      </c>
      <c r="H2302">
        <f t="shared" si="114"/>
        <v>12160</v>
      </c>
      <c r="I2302" s="17">
        <f t="shared" si="115"/>
        <v>608</v>
      </c>
      <c r="J2302">
        <v>39</v>
      </c>
      <c r="K2302" s="51"/>
    </row>
    <row r="2303" spans="1:11" x14ac:dyDescent="0.45">
      <c r="A2303" s="2">
        <v>45473</v>
      </c>
      <c r="B2303" t="s">
        <v>33</v>
      </c>
      <c r="C2303" t="s">
        <v>12</v>
      </c>
      <c r="D2303">
        <v>5</v>
      </c>
      <c r="E2303" s="17">
        <f>VLOOKUP(C2303,'SKU Price List'!$H$2:$L$27,5,FALSE)</f>
        <v>1040</v>
      </c>
      <c r="F2303" s="17">
        <f t="shared" si="116"/>
        <v>5200</v>
      </c>
      <c r="G2303">
        <f>VLOOKUP(C2303,'SKU Price List'!$H$2:$L$27,3,0)</f>
        <v>988.8</v>
      </c>
      <c r="H2303">
        <f t="shared" si="114"/>
        <v>4944</v>
      </c>
      <c r="I2303" s="17">
        <f t="shared" si="115"/>
        <v>256</v>
      </c>
      <c r="J2303">
        <v>39</v>
      </c>
      <c r="K2303" s="51"/>
    </row>
    <row r="2304" spans="1:11" x14ac:dyDescent="0.45">
      <c r="A2304" s="2">
        <v>45474</v>
      </c>
      <c r="B2304" t="s">
        <v>70</v>
      </c>
      <c r="C2304" t="s">
        <v>12</v>
      </c>
      <c r="D2304">
        <v>20</v>
      </c>
      <c r="E2304" s="17">
        <f>VLOOKUP(C2304,'SKU Price List'!$H$2:$L$27,5,FALSE)</f>
        <v>1040</v>
      </c>
      <c r="F2304" s="17">
        <f t="shared" ref="F2304:F2367" si="117">E2304*D2304</f>
        <v>20800</v>
      </c>
      <c r="G2304">
        <f>VLOOKUP(C2304,'SKU Price List'!$H$2:$L$27,3,0)</f>
        <v>988.8</v>
      </c>
      <c r="H2304">
        <f t="shared" si="114"/>
        <v>19776</v>
      </c>
      <c r="I2304" s="17">
        <f t="shared" si="115"/>
        <v>1024</v>
      </c>
      <c r="J2304">
        <v>40</v>
      </c>
      <c r="K2304" s="51"/>
    </row>
    <row r="2305" spans="1:11" x14ac:dyDescent="0.45">
      <c r="A2305" s="2">
        <v>45474</v>
      </c>
      <c r="B2305" t="s">
        <v>70</v>
      </c>
      <c r="C2305" t="s">
        <v>11</v>
      </c>
      <c r="D2305">
        <v>5</v>
      </c>
      <c r="E2305" s="17">
        <f>VLOOKUP(C2305,'SKU Price List'!$H$2:$L$27,5,FALSE)</f>
        <v>910</v>
      </c>
      <c r="F2305" s="17">
        <f t="shared" si="117"/>
        <v>4550</v>
      </c>
      <c r="G2305">
        <f>VLOOKUP(C2305,'SKU Price List'!$H$2:$L$27,3,0)</f>
        <v>865.19999999999993</v>
      </c>
      <c r="H2305">
        <f t="shared" si="114"/>
        <v>4326</v>
      </c>
      <c r="I2305" s="17">
        <f t="shared" si="115"/>
        <v>224</v>
      </c>
      <c r="J2305">
        <v>40</v>
      </c>
      <c r="K2305" s="51"/>
    </row>
    <row r="2306" spans="1:11" x14ac:dyDescent="0.45">
      <c r="A2306" s="2">
        <v>45474</v>
      </c>
      <c r="B2306" t="s">
        <v>70</v>
      </c>
      <c r="C2306" t="s">
        <v>10</v>
      </c>
      <c r="D2306">
        <v>10</v>
      </c>
      <c r="E2306" s="17">
        <f>VLOOKUP(C2306,'SKU Price List'!$H$2:$L$27,5,FALSE)</f>
        <v>682.5</v>
      </c>
      <c r="F2306" s="17">
        <f t="shared" si="117"/>
        <v>6825</v>
      </c>
      <c r="G2306">
        <f>VLOOKUP(C2306,'SKU Price List'!$H$2:$L$27,3,0)</f>
        <v>648.9</v>
      </c>
      <c r="H2306">
        <f t="shared" ref="H2306:H2369" si="118">G2306*D2306</f>
        <v>6489</v>
      </c>
      <c r="I2306" s="17">
        <f t="shared" ref="I2306:I2369" si="119">F2306-H2306</f>
        <v>336</v>
      </c>
      <c r="J2306">
        <v>40</v>
      </c>
      <c r="K2306" s="51"/>
    </row>
    <row r="2307" spans="1:11" x14ac:dyDescent="0.45">
      <c r="A2307" s="2">
        <v>45474</v>
      </c>
      <c r="B2307" t="s">
        <v>70</v>
      </c>
      <c r="C2307" t="s">
        <v>8</v>
      </c>
      <c r="D2307">
        <v>5</v>
      </c>
      <c r="E2307" s="17">
        <f>VLOOKUP(C2307,'SKU Price List'!$H$2:$L$27,5,FALSE)</f>
        <v>585</v>
      </c>
      <c r="F2307" s="17">
        <f t="shared" si="117"/>
        <v>2925</v>
      </c>
      <c r="G2307">
        <f>VLOOKUP(C2307,'SKU Price List'!$H$2:$L$27,3,0)</f>
        <v>556.19999999999993</v>
      </c>
      <c r="H2307">
        <f t="shared" si="118"/>
        <v>2780.9999999999995</v>
      </c>
      <c r="I2307" s="17">
        <f t="shared" si="119"/>
        <v>144.00000000000045</v>
      </c>
      <c r="J2307">
        <v>40</v>
      </c>
      <c r="K2307" s="51"/>
    </row>
    <row r="2308" spans="1:11" x14ac:dyDescent="0.45">
      <c r="A2308" s="2">
        <v>45474</v>
      </c>
      <c r="B2308" t="s">
        <v>70</v>
      </c>
      <c r="C2308" t="s">
        <v>27</v>
      </c>
      <c r="D2308">
        <v>60</v>
      </c>
      <c r="E2308" s="17">
        <f>VLOOKUP(C2308,'SKU Price List'!$H$2:$L$27,5,FALSE)</f>
        <v>843.2</v>
      </c>
      <c r="F2308" s="17">
        <f t="shared" si="117"/>
        <v>50592</v>
      </c>
      <c r="G2308">
        <f>VLOOKUP(C2308,'SKU Price List'!$H$2:$L$27,3,0)</f>
        <v>803.2</v>
      </c>
      <c r="H2308">
        <f t="shared" si="118"/>
        <v>48192</v>
      </c>
      <c r="I2308" s="17">
        <f t="shared" si="119"/>
        <v>2400</v>
      </c>
      <c r="J2308">
        <v>40</v>
      </c>
      <c r="K2308" s="51"/>
    </row>
    <row r="2309" spans="1:11" x14ac:dyDescent="0.45">
      <c r="A2309" s="2">
        <v>45474</v>
      </c>
      <c r="B2309" t="s">
        <v>70</v>
      </c>
      <c r="C2309" t="s">
        <v>24</v>
      </c>
      <c r="D2309">
        <v>75</v>
      </c>
      <c r="E2309" s="17">
        <f>VLOOKUP(C2309,'SKU Price List'!$H$2:$L$27,5,FALSE)</f>
        <v>632.40000000000009</v>
      </c>
      <c r="F2309" s="17">
        <f t="shared" si="117"/>
        <v>47430.000000000007</v>
      </c>
      <c r="G2309">
        <f>VLOOKUP(C2309,'SKU Price List'!$H$2:$L$27,3,0)</f>
        <v>602.40000000000009</v>
      </c>
      <c r="H2309">
        <f t="shared" si="118"/>
        <v>45180.000000000007</v>
      </c>
      <c r="I2309" s="17">
        <f t="shared" si="119"/>
        <v>2250</v>
      </c>
      <c r="J2309">
        <v>40</v>
      </c>
      <c r="K2309" s="51"/>
    </row>
    <row r="2310" spans="1:11" x14ac:dyDescent="0.45">
      <c r="A2310" s="2">
        <v>45474</v>
      </c>
      <c r="B2310" t="s">
        <v>70</v>
      </c>
      <c r="C2310" t="s">
        <v>23</v>
      </c>
      <c r="D2310">
        <v>20</v>
      </c>
      <c r="E2310" s="17">
        <f>VLOOKUP(C2310,'SKU Price List'!$H$2:$L$27,5,FALSE)</f>
        <v>474.3</v>
      </c>
      <c r="F2310" s="17">
        <f t="shared" si="117"/>
        <v>9486</v>
      </c>
      <c r="G2310">
        <f>VLOOKUP(C2310,'SKU Price List'!$H$2:$L$27,3,0)</f>
        <v>451.8</v>
      </c>
      <c r="H2310">
        <f t="shared" si="118"/>
        <v>9036</v>
      </c>
      <c r="I2310" s="17">
        <f t="shared" si="119"/>
        <v>450</v>
      </c>
      <c r="J2310">
        <v>40</v>
      </c>
      <c r="K2310" s="51"/>
    </row>
    <row r="2311" spans="1:11" x14ac:dyDescent="0.45">
      <c r="A2311" s="2">
        <v>45474</v>
      </c>
      <c r="B2311" t="s">
        <v>70</v>
      </c>
      <c r="C2311" t="s">
        <v>20</v>
      </c>
      <c r="D2311">
        <v>5</v>
      </c>
      <c r="E2311" s="17">
        <f>VLOOKUP(C2311,'SKU Price List'!$H$2:$L$27,5,FALSE)</f>
        <v>1142.4000000000001</v>
      </c>
      <c r="F2311" s="17">
        <f t="shared" si="117"/>
        <v>5712</v>
      </c>
      <c r="G2311">
        <f>VLOOKUP(C2311,'SKU Price List'!$H$2:$L$27,3,0)</f>
        <v>1087.1999999999998</v>
      </c>
      <c r="H2311">
        <f t="shared" si="118"/>
        <v>5435.9999999999991</v>
      </c>
      <c r="I2311" s="17">
        <f t="shared" si="119"/>
        <v>276.00000000000091</v>
      </c>
      <c r="J2311">
        <v>40</v>
      </c>
      <c r="K2311" s="51"/>
    </row>
    <row r="2312" spans="1:11" x14ac:dyDescent="0.45">
      <c r="A2312" s="2">
        <v>45474</v>
      </c>
      <c r="B2312" t="s">
        <v>60</v>
      </c>
      <c r="C2312" t="s">
        <v>4</v>
      </c>
      <c r="D2312">
        <v>10</v>
      </c>
      <c r="E2312" s="17">
        <f>VLOOKUP(C2312,'SKU Price List'!$H$2:$L$27,5,FALSE)</f>
        <v>428.40000000000003</v>
      </c>
      <c r="F2312" s="17">
        <f t="shared" si="117"/>
        <v>4284</v>
      </c>
      <c r="G2312">
        <f>VLOOKUP(C2312,'SKU Price List'!$H$2:$L$27,3,0)</f>
        <v>408</v>
      </c>
      <c r="H2312">
        <f t="shared" si="118"/>
        <v>4080</v>
      </c>
      <c r="I2312" s="17">
        <f t="shared" si="119"/>
        <v>204</v>
      </c>
      <c r="J2312">
        <v>40</v>
      </c>
      <c r="K2312" s="51"/>
    </row>
    <row r="2313" spans="1:11" x14ac:dyDescent="0.45">
      <c r="A2313" s="2">
        <v>45474</v>
      </c>
      <c r="B2313" t="s">
        <v>60</v>
      </c>
      <c r="C2313" t="s">
        <v>6</v>
      </c>
      <c r="D2313">
        <v>5</v>
      </c>
      <c r="E2313" s="17">
        <f>VLOOKUP(C2313,'SKU Price List'!$H$2:$L$27,5,FALSE)</f>
        <v>499.80000000000007</v>
      </c>
      <c r="F2313" s="17">
        <f t="shared" si="117"/>
        <v>2499.0000000000005</v>
      </c>
      <c r="G2313">
        <f>VLOOKUP(C2313,'SKU Price List'!$H$2:$L$27,3,0)</f>
        <v>476</v>
      </c>
      <c r="H2313">
        <f t="shared" si="118"/>
        <v>2380</v>
      </c>
      <c r="I2313" s="17">
        <f t="shared" si="119"/>
        <v>119.00000000000045</v>
      </c>
      <c r="J2313">
        <v>40</v>
      </c>
      <c r="K2313" s="51"/>
    </row>
    <row r="2314" spans="1:11" x14ac:dyDescent="0.45">
      <c r="A2314" s="2">
        <v>45474</v>
      </c>
      <c r="B2314" t="s">
        <v>60</v>
      </c>
      <c r="C2314" t="s">
        <v>23</v>
      </c>
      <c r="D2314">
        <v>10</v>
      </c>
      <c r="E2314" s="17">
        <f>VLOOKUP(C2314,'SKU Price List'!$H$2:$L$27,5,FALSE)</f>
        <v>474.3</v>
      </c>
      <c r="F2314" s="17">
        <f t="shared" si="117"/>
        <v>4743</v>
      </c>
      <c r="G2314">
        <f>VLOOKUP(C2314,'SKU Price List'!$H$2:$L$27,3,0)</f>
        <v>451.8</v>
      </c>
      <c r="H2314">
        <f t="shared" si="118"/>
        <v>4518</v>
      </c>
      <c r="I2314" s="17">
        <f t="shared" si="119"/>
        <v>225</v>
      </c>
      <c r="J2314">
        <v>40</v>
      </c>
      <c r="K2314" s="51"/>
    </row>
    <row r="2315" spans="1:11" x14ac:dyDescent="0.45">
      <c r="A2315" s="2">
        <v>45474</v>
      </c>
      <c r="B2315" t="s">
        <v>60</v>
      </c>
      <c r="C2315" t="s">
        <v>9</v>
      </c>
      <c r="D2315">
        <v>10</v>
      </c>
      <c r="E2315" s="17">
        <f>VLOOKUP(C2315,'SKU Price List'!$H$2:$L$27,5,FALSE)</f>
        <v>780</v>
      </c>
      <c r="F2315" s="17">
        <f t="shared" si="117"/>
        <v>7800</v>
      </c>
      <c r="G2315">
        <f>VLOOKUP(C2315,'SKU Price List'!$H$2:$L$27,3,0)</f>
        <v>741.59999999999991</v>
      </c>
      <c r="H2315">
        <f t="shared" si="118"/>
        <v>7415.9999999999991</v>
      </c>
      <c r="I2315" s="17">
        <f t="shared" si="119"/>
        <v>384.00000000000091</v>
      </c>
      <c r="J2315">
        <v>40</v>
      </c>
      <c r="K2315" s="51"/>
    </row>
    <row r="2316" spans="1:11" x14ac:dyDescent="0.45">
      <c r="A2316" s="2">
        <v>45474</v>
      </c>
      <c r="B2316" t="s">
        <v>60</v>
      </c>
      <c r="C2316" t="s">
        <v>12</v>
      </c>
      <c r="D2316">
        <v>5</v>
      </c>
      <c r="E2316" s="17">
        <f>VLOOKUP(C2316,'SKU Price List'!$H$2:$L$27,5,FALSE)</f>
        <v>1040</v>
      </c>
      <c r="F2316" s="17">
        <f t="shared" si="117"/>
        <v>5200</v>
      </c>
      <c r="G2316">
        <f>VLOOKUP(C2316,'SKU Price List'!$H$2:$L$27,3,0)</f>
        <v>988.8</v>
      </c>
      <c r="H2316">
        <f t="shared" si="118"/>
        <v>4944</v>
      </c>
      <c r="I2316" s="17">
        <f t="shared" si="119"/>
        <v>256</v>
      </c>
      <c r="J2316">
        <v>40</v>
      </c>
      <c r="K2316" s="51"/>
    </row>
    <row r="2317" spans="1:11" x14ac:dyDescent="0.45">
      <c r="A2317" s="2">
        <v>45474</v>
      </c>
      <c r="B2317" t="s">
        <v>60</v>
      </c>
      <c r="C2317" t="s">
        <v>13</v>
      </c>
      <c r="D2317">
        <v>10</v>
      </c>
      <c r="E2317" s="17">
        <f>VLOOKUP(C2317,'SKU Price List'!$H$2:$L$27,5,FALSE)</f>
        <v>718.19999999999993</v>
      </c>
      <c r="F2317" s="17">
        <f t="shared" si="117"/>
        <v>7181.9999999999991</v>
      </c>
      <c r="G2317">
        <f>VLOOKUP(C2317,'SKU Price List'!$H$2:$L$27,3,0)</f>
        <v>684</v>
      </c>
      <c r="H2317">
        <f t="shared" si="118"/>
        <v>6840</v>
      </c>
      <c r="I2317" s="17">
        <f t="shared" si="119"/>
        <v>341.99999999999909</v>
      </c>
      <c r="J2317">
        <v>40</v>
      </c>
      <c r="K2317" s="51"/>
    </row>
    <row r="2318" spans="1:11" x14ac:dyDescent="0.45">
      <c r="A2318" s="2">
        <v>45474</v>
      </c>
      <c r="B2318" t="s">
        <v>60</v>
      </c>
      <c r="C2318" t="s">
        <v>17</v>
      </c>
      <c r="D2318">
        <v>10</v>
      </c>
      <c r="E2318" s="17">
        <f>VLOOKUP(C2318,'SKU Price List'!$H$2:$L$27,5,FALSE)</f>
        <v>1276.8</v>
      </c>
      <c r="F2318" s="17">
        <f t="shared" si="117"/>
        <v>12768</v>
      </c>
      <c r="G2318">
        <f>VLOOKUP(C2318,'SKU Price List'!$H$2:$L$27,3,0)</f>
        <v>1216</v>
      </c>
      <c r="H2318">
        <f t="shared" si="118"/>
        <v>12160</v>
      </c>
      <c r="I2318" s="17">
        <f t="shared" si="119"/>
        <v>608</v>
      </c>
      <c r="J2318">
        <v>40</v>
      </c>
      <c r="K2318" s="51"/>
    </row>
    <row r="2319" spans="1:11" x14ac:dyDescent="0.45">
      <c r="A2319" s="2">
        <v>45475</v>
      </c>
      <c r="B2319" t="s">
        <v>72</v>
      </c>
      <c r="C2319" t="s">
        <v>18</v>
      </c>
      <c r="D2319">
        <v>30</v>
      </c>
      <c r="E2319" s="17">
        <f>VLOOKUP(C2319,'SKU Price List'!$H$2:$L$27,5,FALSE)</f>
        <v>1523.2</v>
      </c>
      <c r="F2319" s="17">
        <f t="shared" si="117"/>
        <v>45696</v>
      </c>
      <c r="G2319">
        <f>VLOOKUP(C2319,'SKU Price List'!$H$2:$L$27,3,0)</f>
        <v>1449.6</v>
      </c>
      <c r="H2319">
        <f t="shared" si="118"/>
        <v>43488</v>
      </c>
      <c r="I2319" s="17">
        <f t="shared" si="119"/>
        <v>2208</v>
      </c>
      <c r="J2319">
        <v>40</v>
      </c>
      <c r="K2319" s="51"/>
    </row>
    <row r="2320" spans="1:11" x14ac:dyDescent="0.45">
      <c r="A2320" s="2">
        <v>45475</v>
      </c>
      <c r="B2320" t="s">
        <v>33</v>
      </c>
      <c r="C2320" t="s">
        <v>13</v>
      </c>
      <c r="D2320">
        <v>4</v>
      </c>
      <c r="E2320" s="17">
        <f>VLOOKUP(C2320,'SKU Price List'!$H$2:$L$27,5,FALSE)</f>
        <v>718.19999999999993</v>
      </c>
      <c r="F2320" s="17">
        <f t="shared" si="117"/>
        <v>2872.7999999999997</v>
      </c>
      <c r="G2320">
        <f>VLOOKUP(C2320,'SKU Price List'!$H$2:$L$27,3,0)</f>
        <v>684</v>
      </c>
      <c r="H2320">
        <f t="shared" si="118"/>
        <v>2736</v>
      </c>
      <c r="I2320" s="17">
        <f t="shared" si="119"/>
        <v>136.79999999999973</v>
      </c>
      <c r="J2320">
        <v>40</v>
      </c>
      <c r="K2320" s="51"/>
    </row>
    <row r="2321" spans="1:11" x14ac:dyDescent="0.45">
      <c r="A2321" s="2">
        <v>45475</v>
      </c>
      <c r="B2321" t="s">
        <v>33</v>
      </c>
      <c r="C2321" t="s">
        <v>9</v>
      </c>
      <c r="D2321">
        <v>1</v>
      </c>
      <c r="E2321" s="17">
        <f>VLOOKUP(C2321,'SKU Price List'!$H$2:$L$27,5,FALSE)</f>
        <v>780</v>
      </c>
      <c r="F2321" s="17">
        <f t="shared" si="117"/>
        <v>780</v>
      </c>
      <c r="G2321">
        <f>VLOOKUP(C2321,'SKU Price List'!$H$2:$L$27,3,0)</f>
        <v>741.59999999999991</v>
      </c>
      <c r="H2321">
        <f t="shared" si="118"/>
        <v>741.59999999999991</v>
      </c>
      <c r="I2321" s="17">
        <f t="shared" si="119"/>
        <v>38.400000000000091</v>
      </c>
      <c r="J2321">
        <v>40</v>
      </c>
      <c r="K2321" s="51"/>
    </row>
    <row r="2322" spans="1:11" x14ac:dyDescent="0.45">
      <c r="A2322" s="2">
        <v>45475</v>
      </c>
      <c r="B2322" t="s">
        <v>33</v>
      </c>
      <c r="C2322" t="s">
        <v>24</v>
      </c>
      <c r="D2322">
        <v>5</v>
      </c>
      <c r="E2322" s="17">
        <f>VLOOKUP(C2322,'SKU Price List'!$H$2:$L$27,5,FALSE)</f>
        <v>632.40000000000009</v>
      </c>
      <c r="F2322" s="17">
        <f t="shared" si="117"/>
        <v>3162.0000000000005</v>
      </c>
      <c r="G2322">
        <f>VLOOKUP(C2322,'SKU Price List'!$H$2:$L$27,3,0)</f>
        <v>602.40000000000009</v>
      </c>
      <c r="H2322">
        <f t="shared" si="118"/>
        <v>3012.0000000000005</v>
      </c>
      <c r="I2322" s="17">
        <f t="shared" si="119"/>
        <v>150</v>
      </c>
      <c r="J2322">
        <v>40</v>
      </c>
      <c r="K2322" s="51"/>
    </row>
    <row r="2323" spans="1:11" x14ac:dyDescent="0.45">
      <c r="A2323" s="2">
        <v>45475</v>
      </c>
      <c r="B2323" t="s">
        <v>33</v>
      </c>
      <c r="C2323" t="s">
        <v>14</v>
      </c>
      <c r="D2323">
        <v>1</v>
      </c>
      <c r="E2323" s="17">
        <f>VLOOKUP(C2323,'SKU Price List'!$H$2:$L$27,5,FALSE)</f>
        <v>957.59999999999991</v>
      </c>
      <c r="F2323" s="17">
        <f t="shared" si="117"/>
        <v>957.59999999999991</v>
      </c>
      <c r="G2323">
        <f>VLOOKUP(C2323,'SKU Price List'!$H$2:$L$27,3,0)</f>
        <v>912</v>
      </c>
      <c r="H2323">
        <f t="shared" si="118"/>
        <v>912</v>
      </c>
      <c r="I2323" s="17">
        <f t="shared" si="119"/>
        <v>45.599999999999909</v>
      </c>
      <c r="J2323">
        <v>40</v>
      </c>
      <c r="K2323" s="51"/>
    </row>
    <row r="2324" spans="1:11" x14ac:dyDescent="0.45">
      <c r="A2324" s="2">
        <v>45475</v>
      </c>
      <c r="B2324" t="s">
        <v>33</v>
      </c>
      <c r="C2324" t="s">
        <v>8</v>
      </c>
      <c r="D2324">
        <v>1</v>
      </c>
      <c r="E2324" s="17">
        <f>VLOOKUP(C2324,'SKU Price List'!$H$2:$L$27,5,FALSE)</f>
        <v>585</v>
      </c>
      <c r="F2324" s="17">
        <f t="shared" si="117"/>
        <v>585</v>
      </c>
      <c r="G2324">
        <f>VLOOKUP(C2324,'SKU Price List'!$H$2:$L$27,3,0)</f>
        <v>556.19999999999993</v>
      </c>
      <c r="H2324">
        <f t="shared" si="118"/>
        <v>556.19999999999993</v>
      </c>
      <c r="I2324" s="17">
        <f t="shared" si="119"/>
        <v>28.800000000000068</v>
      </c>
      <c r="J2324">
        <v>40</v>
      </c>
      <c r="K2324" s="51"/>
    </row>
    <row r="2325" spans="1:11" x14ac:dyDescent="0.45">
      <c r="A2325" s="2">
        <v>45476</v>
      </c>
      <c r="B2325" t="s">
        <v>72</v>
      </c>
      <c r="C2325" t="s">
        <v>18</v>
      </c>
      <c r="D2325">
        <v>20</v>
      </c>
      <c r="E2325" s="17">
        <f>VLOOKUP(C2325,'SKU Price List'!$H$2:$L$27,5,FALSE)</f>
        <v>1523.2</v>
      </c>
      <c r="F2325" s="17">
        <f t="shared" si="117"/>
        <v>30464</v>
      </c>
      <c r="G2325">
        <f>VLOOKUP(C2325,'SKU Price List'!$H$2:$L$27,3,0)</f>
        <v>1449.6</v>
      </c>
      <c r="H2325">
        <f t="shared" si="118"/>
        <v>28992</v>
      </c>
      <c r="I2325" s="17">
        <f t="shared" si="119"/>
        <v>1472</v>
      </c>
      <c r="J2325">
        <v>40</v>
      </c>
      <c r="K2325" s="51"/>
    </row>
    <row r="2326" spans="1:11" x14ac:dyDescent="0.45">
      <c r="A2326" s="2">
        <v>45476</v>
      </c>
      <c r="B2326" t="s">
        <v>72</v>
      </c>
      <c r="C2326" t="s">
        <v>7</v>
      </c>
      <c r="D2326">
        <v>50</v>
      </c>
      <c r="E2326" s="17">
        <f>VLOOKUP(C2326,'SKU Price List'!$H$2:$L$27,5,FALSE)</f>
        <v>571.20000000000005</v>
      </c>
      <c r="F2326" s="17">
        <f t="shared" si="117"/>
        <v>28560.000000000004</v>
      </c>
      <c r="G2326">
        <f>VLOOKUP(C2326,'SKU Price List'!$H$2:$L$27,3,0)</f>
        <v>544</v>
      </c>
      <c r="H2326">
        <f t="shared" si="118"/>
        <v>27200</v>
      </c>
      <c r="I2326" s="17">
        <f t="shared" si="119"/>
        <v>1360.0000000000036</v>
      </c>
      <c r="J2326">
        <v>40</v>
      </c>
      <c r="K2326" s="51"/>
    </row>
    <row r="2327" spans="1:11" x14ac:dyDescent="0.45">
      <c r="A2327" s="2">
        <v>45476</v>
      </c>
      <c r="B2327" t="s">
        <v>72</v>
      </c>
      <c r="C2327" t="s">
        <v>7</v>
      </c>
      <c r="D2327">
        <v>30</v>
      </c>
      <c r="E2327" s="17">
        <f>VLOOKUP(C2327,'SKU Price List'!$H$2:$L$27,5,FALSE)</f>
        <v>571.20000000000005</v>
      </c>
      <c r="F2327" s="17">
        <f t="shared" si="117"/>
        <v>17136</v>
      </c>
      <c r="G2327">
        <f>VLOOKUP(C2327,'SKU Price List'!$H$2:$L$27,3,0)</f>
        <v>544</v>
      </c>
      <c r="H2327">
        <f t="shared" si="118"/>
        <v>16320</v>
      </c>
      <c r="I2327" s="17">
        <f t="shared" si="119"/>
        <v>816</v>
      </c>
      <c r="J2327">
        <v>40</v>
      </c>
      <c r="K2327" s="51"/>
    </row>
    <row r="2328" spans="1:11" x14ac:dyDescent="0.45">
      <c r="A2328" s="2">
        <v>45476</v>
      </c>
      <c r="B2328" t="s">
        <v>72</v>
      </c>
      <c r="C2328" t="s">
        <v>5</v>
      </c>
      <c r="D2328">
        <v>10</v>
      </c>
      <c r="E2328" s="17">
        <f>VLOOKUP(C2328,'SKU Price List'!$H$2:$L$27,5,FALSE)</f>
        <v>374.85</v>
      </c>
      <c r="F2328" s="17">
        <f t="shared" si="117"/>
        <v>3748.5</v>
      </c>
      <c r="G2328">
        <f>VLOOKUP(C2328,'SKU Price List'!$H$2:$L$27,3,0)</f>
        <v>357</v>
      </c>
      <c r="H2328">
        <f t="shared" si="118"/>
        <v>3570</v>
      </c>
      <c r="I2328" s="17">
        <f t="shared" si="119"/>
        <v>178.5</v>
      </c>
      <c r="J2328">
        <v>40</v>
      </c>
      <c r="K2328" s="51"/>
    </row>
    <row r="2329" spans="1:11" x14ac:dyDescent="0.45">
      <c r="A2329" s="2">
        <v>45476</v>
      </c>
      <c r="B2329" t="s">
        <v>72</v>
      </c>
      <c r="C2329" t="s">
        <v>4</v>
      </c>
      <c r="D2329">
        <v>30</v>
      </c>
      <c r="E2329" s="17">
        <f>VLOOKUP(C2329,'SKU Price List'!$H$2:$L$27,5,FALSE)</f>
        <v>428.40000000000003</v>
      </c>
      <c r="F2329" s="17">
        <f t="shared" si="117"/>
        <v>12852.000000000002</v>
      </c>
      <c r="G2329">
        <f>VLOOKUP(C2329,'SKU Price List'!$H$2:$L$27,3,0)</f>
        <v>408</v>
      </c>
      <c r="H2329">
        <f t="shared" si="118"/>
        <v>12240</v>
      </c>
      <c r="I2329" s="17">
        <f t="shared" si="119"/>
        <v>612.00000000000182</v>
      </c>
      <c r="J2329">
        <v>40</v>
      </c>
      <c r="K2329" s="51"/>
    </row>
    <row r="2330" spans="1:11" x14ac:dyDescent="0.45">
      <c r="A2330" s="2">
        <v>45476</v>
      </c>
      <c r="B2330" t="s">
        <v>72</v>
      </c>
      <c r="C2330" t="s">
        <v>9</v>
      </c>
      <c r="D2330">
        <v>40</v>
      </c>
      <c r="E2330" s="17">
        <f>VLOOKUP(C2330,'SKU Price List'!$H$2:$L$27,5,FALSE)</f>
        <v>780</v>
      </c>
      <c r="F2330" s="17">
        <f t="shared" si="117"/>
        <v>31200</v>
      </c>
      <c r="G2330">
        <f>VLOOKUP(C2330,'SKU Price List'!$H$2:$L$27,3,0)</f>
        <v>741.59999999999991</v>
      </c>
      <c r="H2330">
        <f t="shared" si="118"/>
        <v>29663.999999999996</v>
      </c>
      <c r="I2330" s="17">
        <f t="shared" si="119"/>
        <v>1536.0000000000036</v>
      </c>
      <c r="J2330">
        <v>40</v>
      </c>
      <c r="K2330" s="51"/>
    </row>
    <row r="2331" spans="1:11" x14ac:dyDescent="0.45">
      <c r="A2331" s="2">
        <v>45476</v>
      </c>
      <c r="B2331" t="s">
        <v>72</v>
      </c>
      <c r="C2331" t="s">
        <v>8</v>
      </c>
      <c r="D2331">
        <v>25</v>
      </c>
      <c r="E2331" s="17">
        <f>VLOOKUP(C2331,'SKU Price List'!$H$2:$L$27,5,FALSE)</f>
        <v>585</v>
      </c>
      <c r="F2331" s="17">
        <f t="shared" si="117"/>
        <v>14625</v>
      </c>
      <c r="G2331">
        <f>VLOOKUP(C2331,'SKU Price List'!$H$2:$L$27,3,0)</f>
        <v>556.19999999999993</v>
      </c>
      <c r="H2331">
        <f t="shared" si="118"/>
        <v>13904.999999999998</v>
      </c>
      <c r="I2331" s="17">
        <f t="shared" si="119"/>
        <v>720.00000000000182</v>
      </c>
      <c r="J2331">
        <v>40</v>
      </c>
      <c r="K2331" s="51"/>
    </row>
    <row r="2332" spans="1:11" x14ac:dyDescent="0.45">
      <c r="A2332" s="2">
        <v>45476</v>
      </c>
      <c r="B2332" t="s">
        <v>72</v>
      </c>
      <c r="C2332" t="s">
        <v>25</v>
      </c>
      <c r="D2332">
        <v>10</v>
      </c>
      <c r="E2332" s="17">
        <f>VLOOKUP(C2332,'SKU Price List'!$H$2:$L$27,5,FALSE)</f>
        <v>553.35</v>
      </c>
      <c r="F2332" s="17">
        <f t="shared" si="117"/>
        <v>5533.5</v>
      </c>
      <c r="G2332">
        <f>VLOOKUP(C2332,'SKU Price List'!$H$2:$L$27,3,0)</f>
        <v>527.1</v>
      </c>
      <c r="H2332">
        <f t="shared" si="118"/>
        <v>5271</v>
      </c>
      <c r="I2332" s="17">
        <f t="shared" si="119"/>
        <v>262.5</v>
      </c>
      <c r="J2332">
        <v>40</v>
      </c>
      <c r="K2332" s="51"/>
    </row>
    <row r="2333" spans="1:11" x14ac:dyDescent="0.45">
      <c r="A2333" s="2">
        <v>45476</v>
      </c>
      <c r="B2333" t="s">
        <v>72</v>
      </c>
      <c r="C2333" t="s">
        <v>23</v>
      </c>
      <c r="D2333">
        <v>30</v>
      </c>
      <c r="E2333" s="17">
        <f>VLOOKUP(C2333,'SKU Price List'!$H$2:$L$27,5,FALSE)</f>
        <v>474.3</v>
      </c>
      <c r="F2333" s="17">
        <f t="shared" si="117"/>
        <v>14229</v>
      </c>
      <c r="G2333">
        <f>VLOOKUP(C2333,'SKU Price List'!$H$2:$L$27,3,0)</f>
        <v>451.8</v>
      </c>
      <c r="H2333">
        <f t="shared" si="118"/>
        <v>13554</v>
      </c>
      <c r="I2333" s="17">
        <f t="shared" si="119"/>
        <v>675</v>
      </c>
      <c r="J2333">
        <v>40</v>
      </c>
      <c r="K2333" s="51"/>
    </row>
    <row r="2334" spans="1:11" x14ac:dyDescent="0.45">
      <c r="A2334" s="2">
        <v>45477</v>
      </c>
      <c r="B2334" t="s">
        <v>79</v>
      </c>
      <c r="C2334" t="s">
        <v>14</v>
      </c>
      <c r="D2334">
        <v>10</v>
      </c>
      <c r="E2334" s="17">
        <f>VLOOKUP(C2334,'SKU Price List'!$H$2:$L$27,5,FALSE)</f>
        <v>957.59999999999991</v>
      </c>
      <c r="F2334" s="17">
        <f t="shared" si="117"/>
        <v>9576</v>
      </c>
      <c r="G2334">
        <f>VLOOKUP(C2334,'SKU Price List'!$H$2:$L$27,3,0)</f>
        <v>912</v>
      </c>
      <c r="H2334">
        <f t="shared" si="118"/>
        <v>9120</v>
      </c>
      <c r="I2334" s="17">
        <f t="shared" si="119"/>
        <v>456</v>
      </c>
      <c r="J2334">
        <v>40</v>
      </c>
      <c r="K2334" s="51"/>
    </row>
    <row r="2335" spans="1:11" x14ac:dyDescent="0.45">
      <c r="A2335" s="2">
        <v>45477</v>
      </c>
      <c r="B2335" t="s">
        <v>79</v>
      </c>
      <c r="C2335" t="s">
        <v>12</v>
      </c>
      <c r="D2335">
        <v>10</v>
      </c>
      <c r="E2335" s="17">
        <f>VLOOKUP(C2335,'SKU Price List'!$H$2:$L$27,5,FALSE)</f>
        <v>1040</v>
      </c>
      <c r="F2335" s="17">
        <f t="shared" si="117"/>
        <v>10400</v>
      </c>
      <c r="G2335">
        <f>VLOOKUP(C2335,'SKU Price List'!$H$2:$L$27,3,0)</f>
        <v>988.8</v>
      </c>
      <c r="H2335">
        <f t="shared" si="118"/>
        <v>9888</v>
      </c>
      <c r="I2335" s="17">
        <f t="shared" si="119"/>
        <v>512</v>
      </c>
      <c r="J2335">
        <v>40</v>
      </c>
      <c r="K2335" s="51"/>
    </row>
    <row r="2336" spans="1:11" x14ac:dyDescent="0.45">
      <c r="A2336" s="2">
        <v>45477</v>
      </c>
      <c r="B2336" t="s">
        <v>79</v>
      </c>
      <c r="C2336" t="s">
        <v>7</v>
      </c>
      <c r="D2336">
        <v>5</v>
      </c>
      <c r="E2336" s="17">
        <f>VLOOKUP(C2336,'SKU Price List'!$H$2:$L$27,5,FALSE)</f>
        <v>571.20000000000005</v>
      </c>
      <c r="F2336" s="17">
        <f t="shared" si="117"/>
        <v>2856</v>
      </c>
      <c r="G2336">
        <f>VLOOKUP(C2336,'SKU Price List'!$H$2:$L$27,3,0)</f>
        <v>544</v>
      </c>
      <c r="H2336">
        <f t="shared" si="118"/>
        <v>2720</v>
      </c>
      <c r="I2336" s="17">
        <f t="shared" si="119"/>
        <v>136</v>
      </c>
      <c r="J2336">
        <v>40</v>
      </c>
      <c r="K2336" s="51"/>
    </row>
    <row r="2337" spans="1:11" x14ac:dyDescent="0.45">
      <c r="A2337" s="2">
        <v>45477</v>
      </c>
      <c r="B2337" t="s">
        <v>79</v>
      </c>
      <c r="C2337" t="s">
        <v>4</v>
      </c>
      <c r="D2337">
        <v>15</v>
      </c>
      <c r="E2337" s="17">
        <f>VLOOKUP(C2337,'SKU Price List'!$H$2:$L$27,5,FALSE)</f>
        <v>428.40000000000003</v>
      </c>
      <c r="F2337" s="17">
        <f t="shared" si="117"/>
        <v>6426.0000000000009</v>
      </c>
      <c r="G2337">
        <f>VLOOKUP(C2337,'SKU Price List'!$H$2:$L$27,3,0)</f>
        <v>408</v>
      </c>
      <c r="H2337">
        <f t="shared" si="118"/>
        <v>6120</v>
      </c>
      <c r="I2337" s="17">
        <f t="shared" si="119"/>
        <v>306.00000000000091</v>
      </c>
      <c r="J2337">
        <v>40</v>
      </c>
      <c r="K2337" s="51"/>
    </row>
    <row r="2338" spans="1:11" x14ac:dyDescent="0.45">
      <c r="A2338" s="2">
        <v>45477</v>
      </c>
      <c r="B2338" t="s">
        <v>79</v>
      </c>
      <c r="C2338" t="s">
        <v>3</v>
      </c>
      <c r="D2338">
        <v>15</v>
      </c>
      <c r="E2338" s="17">
        <f>VLOOKUP(C2338,'SKU Price List'!$H$2:$L$27,5,FALSE)</f>
        <v>321.3</v>
      </c>
      <c r="F2338" s="17">
        <f t="shared" si="117"/>
        <v>4819.5</v>
      </c>
      <c r="G2338">
        <f>VLOOKUP(C2338,'SKU Price List'!$H$2:$L$27,3,0)</f>
        <v>306</v>
      </c>
      <c r="H2338">
        <f t="shared" si="118"/>
        <v>4590</v>
      </c>
      <c r="I2338" s="17">
        <f t="shared" si="119"/>
        <v>229.5</v>
      </c>
      <c r="J2338">
        <v>40</v>
      </c>
      <c r="K2338" s="51"/>
    </row>
    <row r="2339" spans="1:11" x14ac:dyDescent="0.45">
      <c r="A2339" s="2">
        <v>45477</v>
      </c>
      <c r="B2339" t="s">
        <v>79</v>
      </c>
      <c r="C2339" t="s">
        <v>14</v>
      </c>
      <c r="D2339">
        <v>10</v>
      </c>
      <c r="E2339" s="17">
        <f>VLOOKUP(C2339,'SKU Price List'!$H$2:$L$27,5,FALSE)</f>
        <v>957.59999999999991</v>
      </c>
      <c r="F2339" s="17">
        <f t="shared" si="117"/>
        <v>9576</v>
      </c>
      <c r="G2339">
        <f>VLOOKUP(C2339,'SKU Price List'!$H$2:$L$27,3,0)</f>
        <v>912</v>
      </c>
      <c r="H2339">
        <f t="shared" si="118"/>
        <v>9120</v>
      </c>
      <c r="I2339" s="17">
        <f t="shared" si="119"/>
        <v>456</v>
      </c>
      <c r="J2339">
        <v>40</v>
      </c>
      <c r="K2339" s="51"/>
    </row>
    <row r="2340" spans="1:11" x14ac:dyDescent="0.45">
      <c r="A2340" s="2">
        <v>45477</v>
      </c>
      <c r="B2340" t="s">
        <v>79</v>
      </c>
      <c r="C2340" t="s">
        <v>13</v>
      </c>
      <c r="D2340">
        <v>10</v>
      </c>
      <c r="E2340" s="17">
        <f>VLOOKUP(C2340,'SKU Price List'!$H$2:$L$27,5,FALSE)</f>
        <v>718.19999999999993</v>
      </c>
      <c r="F2340" s="17">
        <f t="shared" si="117"/>
        <v>7181.9999999999991</v>
      </c>
      <c r="G2340">
        <f>VLOOKUP(C2340,'SKU Price List'!$H$2:$L$27,3,0)</f>
        <v>684</v>
      </c>
      <c r="H2340">
        <f t="shared" si="118"/>
        <v>6840</v>
      </c>
      <c r="I2340" s="17">
        <f t="shared" si="119"/>
        <v>341.99999999999909</v>
      </c>
      <c r="J2340">
        <v>40</v>
      </c>
      <c r="K2340" s="51"/>
    </row>
    <row r="2341" spans="1:11" x14ac:dyDescent="0.45">
      <c r="A2341" s="2">
        <v>45477</v>
      </c>
      <c r="B2341" t="s">
        <v>79</v>
      </c>
      <c r="C2341" t="s">
        <v>9</v>
      </c>
      <c r="D2341">
        <v>10</v>
      </c>
      <c r="E2341" s="17">
        <f>VLOOKUP(C2341,'SKU Price List'!$H$2:$L$27,5,FALSE)</f>
        <v>780</v>
      </c>
      <c r="F2341" s="17">
        <f t="shared" si="117"/>
        <v>7800</v>
      </c>
      <c r="G2341">
        <f>VLOOKUP(C2341,'SKU Price List'!$H$2:$L$27,3,0)</f>
        <v>741.59999999999991</v>
      </c>
      <c r="H2341">
        <f t="shared" si="118"/>
        <v>7415.9999999999991</v>
      </c>
      <c r="I2341" s="17">
        <f t="shared" si="119"/>
        <v>384.00000000000091</v>
      </c>
      <c r="J2341">
        <v>40</v>
      </c>
      <c r="K2341" s="51"/>
    </row>
    <row r="2342" spans="1:11" x14ac:dyDescent="0.45">
      <c r="A2342" s="2">
        <v>45477</v>
      </c>
      <c r="B2342" t="s">
        <v>37</v>
      </c>
      <c r="C2342" t="s">
        <v>7</v>
      </c>
      <c r="D2342">
        <v>10</v>
      </c>
      <c r="E2342" s="17">
        <f>VLOOKUP(C2342,'SKU Price List'!$H$2:$L$27,5,FALSE)</f>
        <v>571.20000000000005</v>
      </c>
      <c r="F2342" s="17">
        <f t="shared" si="117"/>
        <v>5712</v>
      </c>
      <c r="G2342">
        <f>VLOOKUP(C2342,'SKU Price List'!$H$2:$L$27,3,0)</f>
        <v>544</v>
      </c>
      <c r="H2342">
        <f t="shared" si="118"/>
        <v>5440</v>
      </c>
      <c r="I2342" s="17">
        <f t="shared" si="119"/>
        <v>272</v>
      </c>
      <c r="J2342">
        <v>40</v>
      </c>
      <c r="K2342" s="51"/>
    </row>
    <row r="2343" spans="1:11" x14ac:dyDescent="0.45">
      <c r="A2343" s="2">
        <v>45477</v>
      </c>
      <c r="B2343" t="s">
        <v>37</v>
      </c>
      <c r="C2343" t="s">
        <v>15</v>
      </c>
      <c r="D2343">
        <v>4</v>
      </c>
      <c r="E2343" s="17">
        <f>VLOOKUP(C2343,'SKU Price List'!$H$2:$L$27,5,FALSE)</f>
        <v>837.9</v>
      </c>
      <c r="F2343" s="17">
        <f t="shared" si="117"/>
        <v>3351.6</v>
      </c>
      <c r="G2343">
        <f>VLOOKUP(C2343,'SKU Price List'!$H$2:$L$27,3,0)</f>
        <v>798</v>
      </c>
      <c r="H2343">
        <f t="shared" si="118"/>
        <v>3192</v>
      </c>
      <c r="I2343" s="17">
        <f t="shared" si="119"/>
        <v>159.59999999999991</v>
      </c>
      <c r="J2343">
        <v>40</v>
      </c>
      <c r="K2343" s="51"/>
    </row>
    <row r="2344" spans="1:11" x14ac:dyDescent="0.45">
      <c r="A2344" s="2">
        <v>45477</v>
      </c>
      <c r="B2344" t="s">
        <v>37</v>
      </c>
      <c r="C2344" t="s">
        <v>24</v>
      </c>
      <c r="D2344">
        <v>15</v>
      </c>
      <c r="E2344" s="17">
        <f>VLOOKUP(C2344,'SKU Price List'!$H$2:$L$27,5,FALSE)</f>
        <v>632.40000000000009</v>
      </c>
      <c r="F2344" s="17">
        <f t="shared" si="117"/>
        <v>9486.0000000000018</v>
      </c>
      <c r="G2344">
        <f>VLOOKUP(C2344,'SKU Price List'!$H$2:$L$27,3,0)</f>
        <v>602.40000000000009</v>
      </c>
      <c r="H2344">
        <f t="shared" si="118"/>
        <v>9036.0000000000018</v>
      </c>
      <c r="I2344" s="17">
        <f t="shared" si="119"/>
        <v>450</v>
      </c>
      <c r="J2344">
        <v>40</v>
      </c>
      <c r="K2344" s="51"/>
    </row>
    <row r="2345" spans="1:11" x14ac:dyDescent="0.45">
      <c r="A2345" s="2">
        <v>45478</v>
      </c>
      <c r="B2345" t="s">
        <v>55</v>
      </c>
      <c r="C2345" t="s">
        <v>18</v>
      </c>
      <c r="D2345">
        <v>40</v>
      </c>
      <c r="E2345" s="17">
        <f>VLOOKUP(C2345,'SKU Price List'!$H$2:$L$27,5,FALSE)</f>
        <v>1523.2</v>
      </c>
      <c r="F2345" s="17">
        <f t="shared" si="117"/>
        <v>60928</v>
      </c>
      <c r="G2345">
        <f>VLOOKUP(C2345,'SKU Price List'!$H$2:$L$27,3,0)</f>
        <v>1449.6</v>
      </c>
      <c r="H2345">
        <f t="shared" si="118"/>
        <v>57984</v>
      </c>
      <c r="I2345" s="17">
        <f t="shared" si="119"/>
        <v>2944</v>
      </c>
      <c r="J2345">
        <v>40</v>
      </c>
      <c r="K2345" s="51"/>
    </row>
    <row r="2346" spans="1:11" x14ac:dyDescent="0.45">
      <c r="A2346" s="2">
        <v>45478</v>
      </c>
      <c r="B2346" t="s">
        <v>55</v>
      </c>
      <c r="C2346" t="s">
        <v>20</v>
      </c>
      <c r="D2346">
        <v>20</v>
      </c>
      <c r="E2346" s="17">
        <f>VLOOKUP(C2346,'SKU Price List'!$H$2:$L$27,5,FALSE)</f>
        <v>1142.4000000000001</v>
      </c>
      <c r="F2346" s="17">
        <f t="shared" si="117"/>
        <v>22848</v>
      </c>
      <c r="G2346">
        <f>VLOOKUP(C2346,'SKU Price List'!$H$2:$L$27,3,0)</f>
        <v>1087.1999999999998</v>
      </c>
      <c r="H2346">
        <f t="shared" si="118"/>
        <v>21743.999999999996</v>
      </c>
      <c r="I2346" s="17">
        <f t="shared" si="119"/>
        <v>1104.0000000000036</v>
      </c>
      <c r="J2346">
        <v>40</v>
      </c>
      <c r="K2346" s="51"/>
    </row>
    <row r="2347" spans="1:11" x14ac:dyDescent="0.45">
      <c r="A2347" s="2">
        <v>45478</v>
      </c>
      <c r="B2347" t="s">
        <v>55</v>
      </c>
      <c r="C2347" t="s">
        <v>9</v>
      </c>
      <c r="D2347">
        <v>30</v>
      </c>
      <c r="E2347" s="17">
        <f>VLOOKUP(C2347,'SKU Price List'!$H$2:$L$27,5,FALSE)</f>
        <v>780</v>
      </c>
      <c r="F2347" s="17">
        <f t="shared" si="117"/>
        <v>23400</v>
      </c>
      <c r="G2347">
        <f>VLOOKUP(C2347,'SKU Price List'!$H$2:$L$27,3,0)</f>
        <v>741.59999999999991</v>
      </c>
      <c r="H2347">
        <f t="shared" si="118"/>
        <v>22247.999999999996</v>
      </c>
      <c r="I2347" s="17">
        <f t="shared" si="119"/>
        <v>1152.0000000000036</v>
      </c>
      <c r="J2347">
        <v>40</v>
      </c>
      <c r="K2347" s="51"/>
    </row>
    <row r="2348" spans="1:11" x14ac:dyDescent="0.45">
      <c r="A2348" s="2">
        <v>45478</v>
      </c>
      <c r="B2348" t="s">
        <v>55</v>
      </c>
      <c r="C2348" t="s">
        <v>8</v>
      </c>
      <c r="D2348">
        <v>25</v>
      </c>
      <c r="E2348" s="17">
        <f>VLOOKUP(C2348,'SKU Price List'!$H$2:$L$27,5,FALSE)</f>
        <v>585</v>
      </c>
      <c r="F2348" s="17">
        <f t="shared" si="117"/>
        <v>14625</v>
      </c>
      <c r="G2348">
        <f>VLOOKUP(C2348,'SKU Price List'!$H$2:$L$27,3,0)</f>
        <v>556.19999999999993</v>
      </c>
      <c r="H2348">
        <f t="shared" si="118"/>
        <v>13904.999999999998</v>
      </c>
      <c r="I2348" s="17">
        <f t="shared" si="119"/>
        <v>720.00000000000182</v>
      </c>
      <c r="J2348">
        <v>40</v>
      </c>
      <c r="K2348" s="51"/>
    </row>
    <row r="2349" spans="1:11" x14ac:dyDescent="0.45">
      <c r="A2349" s="2">
        <v>45478</v>
      </c>
      <c r="B2349" t="s">
        <v>94</v>
      </c>
      <c r="C2349" t="s">
        <v>3</v>
      </c>
      <c r="D2349">
        <v>25</v>
      </c>
      <c r="E2349" s="17">
        <f>VLOOKUP(C2349,'SKU Price List'!$H$2:$L$27,5,FALSE)</f>
        <v>321.3</v>
      </c>
      <c r="F2349" s="17">
        <f t="shared" si="117"/>
        <v>8032.5</v>
      </c>
      <c r="G2349">
        <f>VLOOKUP(C2349,'SKU Price List'!$H$2:$L$27,3,0)</f>
        <v>306</v>
      </c>
      <c r="H2349">
        <f t="shared" si="118"/>
        <v>7650</v>
      </c>
      <c r="I2349" s="17">
        <f t="shared" si="119"/>
        <v>382.5</v>
      </c>
      <c r="J2349">
        <v>40</v>
      </c>
      <c r="K2349" s="51"/>
    </row>
    <row r="2350" spans="1:11" x14ac:dyDescent="0.45">
      <c r="A2350" s="2">
        <v>45478</v>
      </c>
      <c r="B2350" t="s">
        <v>94</v>
      </c>
      <c r="C2350" t="s">
        <v>8</v>
      </c>
      <c r="D2350">
        <v>20</v>
      </c>
      <c r="E2350" s="17">
        <f>VLOOKUP(C2350,'SKU Price List'!$H$2:$L$27,5,FALSE)</f>
        <v>585</v>
      </c>
      <c r="F2350" s="17">
        <f t="shared" si="117"/>
        <v>11700</v>
      </c>
      <c r="G2350">
        <f>VLOOKUP(C2350,'SKU Price List'!$H$2:$L$27,3,0)</f>
        <v>556.19999999999993</v>
      </c>
      <c r="H2350">
        <f t="shared" si="118"/>
        <v>11123.999999999998</v>
      </c>
      <c r="I2350" s="17">
        <f t="shared" si="119"/>
        <v>576.00000000000182</v>
      </c>
      <c r="J2350">
        <v>40</v>
      </c>
      <c r="K2350" s="51"/>
    </row>
    <row r="2351" spans="1:11" x14ac:dyDescent="0.45">
      <c r="A2351" s="2">
        <v>45478</v>
      </c>
      <c r="B2351" t="s">
        <v>94</v>
      </c>
      <c r="C2351" t="s">
        <v>23</v>
      </c>
      <c r="D2351">
        <v>10</v>
      </c>
      <c r="E2351" s="17">
        <f>VLOOKUP(C2351,'SKU Price List'!$H$2:$L$27,5,FALSE)</f>
        <v>474.3</v>
      </c>
      <c r="F2351" s="17">
        <f t="shared" si="117"/>
        <v>4743</v>
      </c>
      <c r="G2351">
        <f>VLOOKUP(C2351,'SKU Price List'!$H$2:$L$27,3,0)</f>
        <v>451.8</v>
      </c>
      <c r="H2351">
        <f t="shared" si="118"/>
        <v>4518</v>
      </c>
      <c r="I2351" s="17">
        <f t="shared" si="119"/>
        <v>225</v>
      </c>
      <c r="J2351">
        <v>40</v>
      </c>
      <c r="K2351" s="51"/>
    </row>
    <row r="2352" spans="1:11" x14ac:dyDescent="0.45">
      <c r="A2352" s="2">
        <v>45478</v>
      </c>
      <c r="B2352" t="s">
        <v>94</v>
      </c>
      <c r="C2352" t="s">
        <v>13</v>
      </c>
      <c r="D2352">
        <v>13</v>
      </c>
      <c r="E2352" s="17">
        <f>VLOOKUP(C2352,'SKU Price List'!$H$2:$L$27,5,FALSE)</f>
        <v>718.19999999999993</v>
      </c>
      <c r="F2352" s="17">
        <f t="shared" si="117"/>
        <v>9336.5999999999985</v>
      </c>
      <c r="G2352">
        <f>VLOOKUP(C2352,'SKU Price List'!$H$2:$L$27,3,0)</f>
        <v>684</v>
      </c>
      <c r="H2352">
        <f t="shared" si="118"/>
        <v>8892</v>
      </c>
      <c r="I2352" s="17">
        <f t="shared" si="119"/>
        <v>444.59999999999854</v>
      </c>
      <c r="J2352">
        <v>40</v>
      </c>
      <c r="K2352" s="51"/>
    </row>
    <row r="2353" spans="1:11" x14ac:dyDescent="0.45">
      <c r="A2353" s="2">
        <v>45478</v>
      </c>
      <c r="B2353" t="s">
        <v>94</v>
      </c>
      <c r="C2353" t="s">
        <v>19</v>
      </c>
      <c r="D2353">
        <v>2</v>
      </c>
      <c r="E2353" s="17">
        <f>VLOOKUP(C2353,'SKU Price List'!$H$2:$L$27,5,FALSE)</f>
        <v>856.80000000000007</v>
      </c>
      <c r="F2353" s="17">
        <f t="shared" si="117"/>
        <v>1713.6000000000001</v>
      </c>
      <c r="G2353">
        <f>VLOOKUP(C2353,'SKU Price List'!$H$2:$L$27,3,0)</f>
        <v>815.4</v>
      </c>
      <c r="H2353">
        <f t="shared" si="118"/>
        <v>1630.8</v>
      </c>
      <c r="I2353" s="17">
        <f t="shared" si="119"/>
        <v>82.800000000000182</v>
      </c>
      <c r="J2353">
        <v>40</v>
      </c>
      <c r="K2353" s="51"/>
    </row>
    <row r="2354" spans="1:11" x14ac:dyDescent="0.45">
      <c r="A2354" s="2">
        <v>45479</v>
      </c>
      <c r="B2354" t="s">
        <v>89</v>
      </c>
      <c r="C2354" t="s">
        <v>7</v>
      </c>
      <c r="D2354">
        <v>30</v>
      </c>
      <c r="E2354" s="17">
        <f>VLOOKUP(C2354,'SKU Price List'!$H$2:$L$27,5,FALSE)</f>
        <v>571.20000000000005</v>
      </c>
      <c r="F2354" s="17">
        <f t="shared" si="117"/>
        <v>17136</v>
      </c>
      <c r="G2354">
        <f>VLOOKUP(C2354,'SKU Price List'!$H$2:$L$27,3,0)</f>
        <v>544</v>
      </c>
      <c r="H2354">
        <f t="shared" si="118"/>
        <v>16320</v>
      </c>
      <c r="I2354" s="17">
        <f t="shared" si="119"/>
        <v>816</v>
      </c>
      <c r="J2354">
        <v>40</v>
      </c>
      <c r="K2354" s="51"/>
    </row>
    <row r="2355" spans="1:11" x14ac:dyDescent="0.45">
      <c r="A2355" s="2">
        <v>45479</v>
      </c>
      <c r="B2355" t="s">
        <v>89</v>
      </c>
      <c r="C2355" t="s">
        <v>4</v>
      </c>
      <c r="D2355">
        <v>25</v>
      </c>
      <c r="E2355" s="17">
        <f>VLOOKUP(C2355,'SKU Price List'!$H$2:$L$27,5,FALSE)</f>
        <v>428.40000000000003</v>
      </c>
      <c r="F2355" s="17">
        <f t="shared" si="117"/>
        <v>10710</v>
      </c>
      <c r="G2355">
        <f>VLOOKUP(C2355,'SKU Price List'!$H$2:$L$27,3,0)</f>
        <v>408</v>
      </c>
      <c r="H2355">
        <f t="shared" si="118"/>
        <v>10200</v>
      </c>
      <c r="I2355" s="17">
        <f t="shared" si="119"/>
        <v>510</v>
      </c>
      <c r="J2355">
        <v>40</v>
      </c>
      <c r="K2355" s="51"/>
    </row>
    <row r="2356" spans="1:11" x14ac:dyDescent="0.45">
      <c r="A2356" s="2">
        <v>45479</v>
      </c>
      <c r="B2356" t="s">
        <v>89</v>
      </c>
      <c r="C2356" t="s">
        <v>6</v>
      </c>
      <c r="D2356">
        <v>20</v>
      </c>
      <c r="E2356" s="17">
        <f>VLOOKUP(C2356,'SKU Price List'!$H$2:$L$27,5,FALSE)</f>
        <v>499.80000000000007</v>
      </c>
      <c r="F2356" s="17">
        <f t="shared" si="117"/>
        <v>9996.0000000000018</v>
      </c>
      <c r="G2356">
        <f>VLOOKUP(C2356,'SKU Price List'!$H$2:$L$27,3,0)</f>
        <v>476</v>
      </c>
      <c r="H2356">
        <f t="shared" si="118"/>
        <v>9520</v>
      </c>
      <c r="I2356" s="17">
        <f t="shared" si="119"/>
        <v>476.00000000000182</v>
      </c>
      <c r="J2356">
        <v>40</v>
      </c>
      <c r="K2356" s="51"/>
    </row>
    <row r="2357" spans="1:11" x14ac:dyDescent="0.45">
      <c r="A2357" s="2">
        <v>45479</v>
      </c>
      <c r="B2357" t="s">
        <v>89</v>
      </c>
      <c r="C2357" t="s">
        <v>8</v>
      </c>
      <c r="D2357">
        <v>24</v>
      </c>
      <c r="E2357" s="17">
        <f>VLOOKUP(C2357,'SKU Price List'!$H$2:$L$27,5,FALSE)</f>
        <v>585</v>
      </c>
      <c r="F2357" s="17">
        <f t="shared" si="117"/>
        <v>14040</v>
      </c>
      <c r="G2357">
        <f>VLOOKUP(C2357,'SKU Price List'!$H$2:$L$27,3,0)</f>
        <v>556.19999999999993</v>
      </c>
      <c r="H2357">
        <f t="shared" si="118"/>
        <v>13348.8</v>
      </c>
      <c r="I2357" s="17">
        <f t="shared" si="119"/>
        <v>691.20000000000073</v>
      </c>
      <c r="J2357">
        <v>40</v>
      </c>
      <c r="K2357" s="51"/>
    </row>
    <row r="2358" spans="1:11" x14ac:dyDescent="0.45">
      <c r="A2358" s="2">
        <v>45479</v>
      </c>
      <c r="B2358" t="s">
        <v>89</v>
      </c>
      <c r="C2358" t="s">
        <v>27</v>
      </c>
      <c r="D2358">
        <v>10</v>
      </c>
      <c r="E2358" s="17">
        <f>VLOOKUP(C2358,'SKU Price List'!$H$2:$L$27,5,FALSE)</f>
        <v>843.2</v>
      </c>
      <c r="F2358" s="17">
        <f t="shared" si="117"/>
        <v>8432</v>
      </c>
      <c r="G2358">
        <f>VLOOKUP(C2358,'SKU Price List'!$H$2:$L$27,3,0)</f>
        <v>803.2</v>
      </c>
      <c r="H2358">
        <f t="shared" si="118"/>
        <v>8032</v>
      </c>
      <c r="I2358" s="17">
        <f t="shared" si="119"/>
        <v>400</v>
      </c>
      <c r="J2358">
        <v>40</v>
      </c>
      <c r="K2358" s="51"/>
    </row>
    <row r="2359" spans="1:11" x14ac:dyDescent="0.45">
      <c r="A2359" s="2">
        <v>45479</v>
      </c>
      <c r="B2359" t="s">
        <v>89</v>
      </c>
      <c r="C2359" t="s">
        <v>18</v>
      </c>
      <c r="D2359">
        <v>5</v>
      </c>
      <c r="E2359" s="17">
        <f>VLOOKUP(C2359,'SKU Price List'!$H$2:$L$27,5,FALSE)</f>
        <v>1523.2</v>
      </c>
      <c r="F2359" s="17">
        <f t="shared" si="117"/>
        <v>7616</v>
      </c>
      <c r="G2359">
        <f>VLOOKUP(C2359,'SKU Price List'!$H$2:$L$27,3,0)</f>
        <v>1449.6</v>
      </c>
      <c r="H2359">
        <f t="shared" si="118"/>
        <v>7248</v>
      </c>
      <c r="I2359" s="17">
        <f t="shared" si="119"/>
        <v>368</v>
      </c>
      <c r="J2359">
        <v>40</v>
      </c>
      <c r="K2359" s="51"/>
    </row>
    <row r="2360" spans="1:11" x14ac:dyDescent="0.45">
      <c r="A2360" s="2">
        <v>45479</v>
      </c>
      <c r="B2360" t="s">
        <v>47</v>
      </c>
      <c r="C2360" t="s">
        <v>24</v>
      </c>
      <c r="D2360">
        <v>10</v>
      </c>
      <c r="E2360" s="17">
        <f>VLOOKUP(C2360,'SKU Price List'!$H$2:$L$27,5,FALSE)</f>
        <v>632.40000000000009</v>
      </c>
      <c r="F2360" s="17">
        <f t="shared" si="117"/>
        <v>6324.0000000000009</v>
      </c>
      <c r="G2360">
        <f>VLOOKUP(C2360,'SKU Price List'!$H$2:$L$27,3,0)</f>
        <v>602.40000000000009</v>
      </c>
      <c r="H2360">
        <f t="shared" si="118"/>
        <v>6024.0000000000009</v>
      </c>
      <c r="I2360" s="17">
        <f t="shared" si="119"/>
        <v>300</v>
      </c>
      <c r="J2360">
        <v>40</v>
      </c>
      <c r="K2360" s="51"/>
    </row>
    <row r="2361" spans="1:11" x14ac:dyDescent="0.45">
      <c r="A2361" s="2">
        <v>45479</v>
      </c>
      <c r="B2361" t="s">
        <v>47</v>
      </c>
      <c r="C2361" t="s">
        <v>23</v>
      </c>
      <c r="D2361">
        <v>3</v>
      </c>
      <c r="E2361" s="17">
        <f>VLOOKUP(C2361,'SKU Price List'!$H$2:$L$27,5,FALSE)</f>
        <v>474.3</v>
      </c>
      <c r="F2361" s="17">
        <f t="shared" si="117"/>
        <v>1422.9</v>
      </c>
      <c r="G2361">
        <f>VLOOKUP(C2361,'SKU Price List'!$H$2:$L$27,3,0)</f>
        <v>451.8</v>
      </c>
      <c r="H2361">
        <f t="shared" si="118"/>
        <v>1355.4</v>
      </c>
      <c r="I2361" s="17">
        <f t="shared" si="119"/>
        <v>67.5</v>
      </c>
      <c r="J2361">
        <v>40</v>
      </c>
      <c r="K2361" s="51"/>
    </row>
    <row r="2362" spans="1:11" x14ac:dyDescent="0.45">
      <c r="A2362" s="2">
        <v>45480</v>
      </c>
      <c r="B2362" t="s">
        <v>60</v>
      </c>
      <c r="C2362" t="s">
        <v>12</v>
      </c>
      <c r="D2362">
        <v>10</v>
      </c>
      <c r="E2362" s="17">
        <f>VLOOKUP(C2362,'SKU Price List'!$H$2:$L$27,5,FALSE)</f>
        <v>1040</v>
      </c>
      <c r="F2362" s="17">
        <f t="shared" si="117"/>
        <v>10400</v>
      </c>
      <c r="G2362">
        <f>VLOOKUP(C2362,'SKU Price List'!$H$2:$L$27,3,0)</f>
        <v>988.8</v>
      </c>
      <c r="H2362">
        <f t="shared" si="118"/>
        <v>9888</v>
      </c>
      <c r="I2362" s="17">
        <f t="shared" si="119"/>
        <v>512</v>
      </c>
      <c r="J2362">
        <v>40</v>
      </c>
      <c r="K2362" s="51"/>
    </row>
    <row r="2363" spans="1:11" x14ac:dyDescent="0.45">
      <c r="A2363" s="2">
        <v>45480</v>
      </c>
      <c r="B2363" t="s">
        <v>60</v>
      </c>
      <c r="C2363" t="s">
        <v>9</v>
      </c>
      <c r="D2363">
        <v>10</v>
      </c>
      <c r="E2363" s="17">
        <f>VLOOKUP(C2363,'SKU Price List'!$H$2:$L$27,5,FALSE)</f>
        <v>780</v>
      </c>
      <c r="F2363" s="17">
        <f t="shared" si="117"/>
        <v>7800</v>
      </c>
      <c r="G2363">
        <f>VLOOKUP(C2363,'SKU Price List'!$H$2:$L$27,3,0)</f>
        <v>741.59999999999991</v>
      </c>
      <c r="H2363">
        <f t="shared" si="118"/>
        <v>7415.9999999999991</v>
      </c>
      <c r="I2363" s="17">
        <f t="shared" si="119"/>
        <v>384.00000000000091</v>
      </c>
      <c r="J2363">
        <v>40</v>
      </c>
      <c r="K2363" s="51"/>
    </row>
    <row r="2364" spans="1:11" x14ac:dyDescent="0.45">
      <c r="A2364" s="2">
        <v>45480</v>
      </c>
      <c r="B2364" t="s">
        <v>60</v>
      </c>
      <c r="C2364" t="s">
        <v>8</v>
      </c>
      <c r="D2364">
        <v>5</v>
      </c>
      <c r="E2364" s="17">
        <f>VLOOKUP(C2364,'SKU Price List'!$H$2:$L$27,5,FALSE)</f>
        <v>585</v>
      </c>
      <c r="F2364" s="17">
        <f t="shared" si="117"/>
        <v>2925</v>
      </c>
      <c r="G2364">
        <f>VLOOKUP(C2364,'SKU Price List'!$H$2:$L$27,3,0)</f>
        <v>556.19999999999993</v>
      </c>
      <c r="H2364">
        <f t="shared" si="118"/>
        <v>2780.9999999999995</v>
      </c>
      <c r="I2364" s="17">
        <f t="shared" si="119"/>
        <v>144.00000000000045</v>
      </c>
      <c r="J2364">
        <v>40</v>
      </c>
      <c r="K2364" s="51"/>
    </row>
    <row r="2365" spans="1:11" x14ac:dyDescent="0.45">
      <c r="A2365" s="2">
        <v>45480</v>
      </c>
      <c r="B2365" t="s">
        <v>60</v>
      </c>
      <c r="C2365" t="s">
        <v>13</v>
      </c>
      <c r="D2365">
        <v>2</v>
      </c>
      <c r="E2365" s="17">
        <f>VLOOKUP(C2365,'SKU Price List'!$H$2:$L$27,5,FALSE)</f>
        <v>718.19999999999993</v>
      </c>
      <c r="F2365" s="17">
        <f t="shared" si="117"/>
        <v>1436.3999999999999</v>
      </c>
      <c r="G2365">
        <f>VLOOKUP(C2365,'SKU Price List'!$H$2:$L$27,3,0)</f>
        <v>684</v>
      </c>
      <c r="H2365">
        <f t="shared" si="118"/>
        <v>1368</v>
      </c>
      <c r="I2365" s="17">
        <f t="shared" si="119"/>
        <v>68.399999999999864</v>
      </c>
      <c r="J2365">
        <v>40</v>
      </c>
      <c r="K2365" s="51"/>
    </row>
    <row r="2366" spans="1:11" x14ac:dyDescent="0.45">
      <c r="A2366" s="2">
        <v>45480</v>
      </c>
      <c r="B2366" t="s">
        <v>60</v>
      </c>
      <c r="C2366" t="s">
        <v>3</v>
      </c>
      <c r="D2366">
        <v>7</v>
      </c>
      <c r="E2366" s="17">
        <f>VLOOKUP(C2366,'SKU Price List'!$H$2:$L$27,5,FALSE)</f>
        <v>321.3</v>
      </c>
      <c r="F2366" s="17">
        <f t="shared" si="117"/>
        <v>2249.1</v>
      </c>
      <c r="G2366">
        <f>VLOOKUP(C2366,'SKU Price List'!$H$2:$L$27,3,0)</f>
        <v>306</v>
      </c>
      <c r="H2366">
        <f t="shared" si="118"/>
        <v>2142</v>
      </c>
      <c r="I2366" s="17">
        <f t="shared" si="119"/>
        <v>107.09999999999991</v>
      </c>
      <c r="J2366">
        <v>40</v>
      </c>
      <c r="K2366" s="51"/>
    </row>
    <row r="2367" spans="1:11" x14ac:dyDescent="0.45">
      <c r="A2367" s="2">
        <v>45480</v>
      </c>
      <c r="B2367" t="s">
        <v>33</v>
      </c>
      <c r="C2367" t="s">
        <v>17</v>
      </c>
      <c r="D2367">
        <v>5</v>
      </c>
      <c r="E2367" s="17">
        <f>VLOOKUP(C2367,'SKU Price List'!$H$2:$L$27,5,FALSE)</f>
        <v>1276.8</v>
      </c>
      <c r="F2367" s="17">
        <f t="shared" si="117"/>
        <v>6384</v>
      </c>
      <c r="G2367">
        <f>VLOOKUP(C2367,'SKU Price List'!$H$2:$L$27,3,0)</f>
        <v>1216</v>
      </c>
      <c r="H2367">
        <f t="shared" si="118"/>
        <v>6080</v>
      </c>
      <c r="I2367" s="17">
        <f t="shared" si="119"/>
        <v>304</v>
      </c>
      <c r="J2367">
        <v>40</v>
      </c>
      <c r="K2367" s="51"/>
    </row>
    <row r="2368" spans="1:11" x14ac:dyDescent="0.45">
      <c r="A2368" s="2">
        <v>45480</v>
      </c>
      <c r="B2368" t="s">
        <v>33</v>
      </c>
      <c r="C2368" t="s">
        <v>7</v>
      </c>
      <c r="D2368">
        <v>5</v>
      </c>
      <c r="E2368" s="17">
        <f>VLOOKUP(C2368,'SKU Price List'!$H$2:$L$27,5,FALSE)</f>
        <v>571.20000000000005</v>
      </c>
      <c r="F2368" s="17">
        <f t="shared" ref="F2368:F2431" si="120">E2368*D2368</f>
        <v>2856</v>
      </c>
      <c r="G2368">
        <f>VLOOKUP(C2368,'SKU Price List'!$H$2:$L$27,3,0)</f>
        <v>544</v>
      </c>
      <c r="H2368">
        <f t="shared" si="118"/>
        <v>2720</v>
      </c>
      <c r="I2368" s="17">
        <f t="shared" si="119"/>
        <v>136</v>
      </c>
      <c r="J2368">
        <v>40</v>
      </c>
      <c r="K2368" s="51"/>
    </row>
    <row r="2369" spans="1:11" x14ac:dyDescent="0.45">
      <c r="A2369" s="2">
        <v>45480</v>
      </c>
      <c r="B2369" t="s">
        <v>33</v>
      </c>
      <c r="C2369" t="s">
        <v>8</v>
      </c>
      <c r="D2369">
        <v>5</v>
      </c>
      <c r="E2369" s="17">
        <f>VLOOKUP(C2369,'SKU Price List'!$H$2:$L$27,5,FALSE)</f>
        <v>585</v>
      </c>
      <c r="F2369" s="17">
        <f t="shared" si="120"/>
        <v>2925</v>
      </c>
      <c r="G2369">
        <f>VLOOKUP(C2369,'SKU Price List'!$H$2:$L$27,3,0)</f>
        <v>556.19999999999993</v>
      </c>
      <c r="H2369">
        <f t="shared" si="118"/>
        <v>2780.9999999999995</v>
      </c>
      <c r="I2369" s="17">
        <f t="shared" si="119"/>
        <v>144.00000000000045</v>
      </c>
      <c r="J2369">
        <v>40</v>
      </c>
      <c r="K2369" s="51"/>
    </row>
    <row r="2370" spans="1:11" x14ac:dyDescent="0.45">
      <c r="A2370" s="2">
        <v>45481</v>
      </c>
      <c r="B2370" t="s">
        <v>81</v>
      </c>
      <c r="C2370" t="s">
        <v>18</v>
      </c>
      <c r="D2370">
        <v>7</v>
      </c>
      <c r="E2370" s="17">
        <f>VLOOKUP(C2370,'SKU Price List'!$H$2:$L$27,5,FALSE)</f>
        <v>1523.2</v>
      </c>
      <c r="F2370" s="17">
        <f t="shared" si="120"/>
        <v>10662.4</v>
      </c>
      <c r="G2370">
        <f>VLOOKUP(C2370,'SKU Price List'!$H$2:$L$27,3,0)</f>
        <v>1449.6</v>
      </c>
      <c r="H2370">
        <f t="shared" ref="H2370:H2433" si="121">G2370*D2370</f>
        <v>10147.199999999999</v>
      </c>
      <c r="I2370" s="17">
        <f t="shared" ref="I2370:I2433" si="122">F2370-H2370</f>
        <v>515.20000000000073</v>
      </c>
      <c r="J2370">
        <v>41</v>
      </c>
      <c r="K2370" s="51"/>
    </row>
    <row r="2371" spans="1:11" x14ac:dyDescent="0.45">
      <c r="A2371" s="2">
        <v>45481</v>
      </c>
      <c r="B2371" t="s">
        <v>81</v>
      </c>
      <c r="C2371" t="s">
        <v>9</v>
      </c>
      <c r="D2371">
        <v>4</v>
      </c>
      <c r="E2371" s="17">
        <f>VLOOKUP(C2371,'SKU Price List'!$H$2:$L$27,5,FALSE)</f>
        <v>780</v>
      </c>
      <c r="F2371" s="17">
        <f t="shared" si="120"/>
        <v>3120</v>
      </c>
      <c r="G2371">
        <f>VLOOKUP(C2371,'SKU Price List'!$H$2:$L$27,3,0)</f>
        <v>741.59999999999991</v>
      </c>
      <c r="H2371">
        <f t="shared" si="121"/>
        <v>2966.3999999999996</v>
      </c>
      <c r="I2371" s="17">
        <f t="shared" si="122"/>
        <v>153.60000000000036</v>
      </c>
      <c r="J2371">
        <v>41</v>
      </c>
      <c r="K2371" s="51"/>
    </row>
    <row r="2372" spans="1:11" x14ac:dyDescent="0.45">
      <c r="A2372" s="2">
        <v>45481</v>
      </c>
      <c r="B2372" t="s">
        <v>81</v>
      </c>
      <c r="C2372" t="s">
        <v>12</v>
      </c>
      <c r="D2372">
        <v>2</v>
      </c>
      <c r="E2372" s="17">
        <f>VLOOKUP(C2372,'SKU Price List'!$H$2:$L$27,5,FALSE)</f>
        <v>1040</v>
      </c>
      <c r="F2372" s="17">
        <f t="shared" si="120"/>
        <v>2080</v>
      </c>
      <c r="G2372">
        <f>VLOOKUP(C2372,'SKU Price List'!$H$2:$L$27,3,0)</f>
        <v>988.8</v>
      </c>
      <c r="H2372">
        <f t="shared" si="121"/>
        <v>1977.6</v>
      </c>
      <c r="I2372" s="17">
        <f t="shared" si="122"/>
        <v>102.40000000000009</v>
      </c>
      <c r="J2372">
        <v>41</v>
      </c>
      <c r="K2372" s="51"/>
    </row>
    <row r="2373" spans="1:11" x14ac:dyDescent="0.45">
      <c r="A2373" s="2">
        <v>45481</v>
      </c>
      <c r="B2373" t="s">
        <v>56</v>
      </c>
      <c r="C2373" t="s">
        <v>17</v>
      </c>
      <c r="D2373">
        <v>10</v>
      </c>
      <c r="E2373" s="17">
        <f>VLOOKUP(C2373,'SKU Price List'!$H$2:$L$27,5,FALSE)</f>
        <v>1276.8</v>
      </c>
      <c r="F2373" s="17">
        <f t="shared" si="120"/>
        <v>12768</v>
      </c>
      <c r="G2373">
        <f>VLOOKUP(C2373,'SKU Price List'!$H$2:$L$27,3,0)</f>
        <v>1216</v>
      </c>
      <c r="H2373">
        <f t="shared" si="121"/>
        <v>12160</v>
      </c>
      <c r="I2373" s="17">
        <f t="shared" si="122"/>
        <v>608</v>
      </c>
      <c r="J2373">
        <v>41</v>
      </c>
      <c r="K2373" s="51"/>
    </row>
    <row r="2374" spans="1:11" x14ac:dyDescent="0.45">
      <c r="A2374" s="2">
        <v>45481</v>
      </c>
      <c r="B2374" t="s">
        <v>56</v>
      </c>
      <c r="C2374" t="s">
        <v>14</v>
      </c>
      <c r="D2374">
        <v>8</v>
      </c>
      <c r="E2374" s="17">
        <f>VLOOKUP(C2374,'SKU Price List'!$H$2:$L$27,5,FALSE)</f>
        <v>957.59999999999991</v>
      </c>
      <c r="F2374" s="17">
        <f t="shared" si="120"/>
        <v>7660.7999999999993</v>
      </c>
      <c r="G2374">
        <f>VLOOKUP(C2374,'SKU Price List'!$H$2:$L$27,3,0)</f>
        <v>912</v>
      </c>
      <c r="H2374">
        <f t="shared" si="121"/>
        <v>7296</v>
      </c>
      <c r="I2374" s="17">
        <f t="shared" si="122"/>
        <v>364.79999999999927</v>
      </c>
      <c r="J2374">
        <v>41</v>
      </c>
      <c r="K2374" s="51"/>
    </row>
    <row r="2375" spans="1:11" x14ac:dyDescent="0.45">
      <c r="A2375" s="2">
        <v>45481</v>
      </c>
      <c r="B2375" t="s">
        <v>56</v>
      </c>
      <c r="C2375" t="s">
        <v>24</v>
      </c>
      <c r="D2375">
        <v>10</v>
      </c>
      <c r="E2375" s="17">
        <f>VLOOKUP(C2375,'SKU Price List'!$H$2:$L$27,5,FALSE)</f>
        <v>632.40000000000009</v>
      </c>
      <c r="F2375" s="17">
        <f t="shared" si="120"/>
        <v>6324.0000000000009</v>
      </c>
      <c r="G2375">
        <f>VLOOKUP(C2375,'SKU Price List'!$H$2:$L$27,3,0)</f>
        <v>602.40000000000009</v>
      </c>
      <c r="H2375">
        <f t="shared" si="121"/>
        <v>6024.0000000000009</v>
      </c>
      <c r="I2375" s="17">
        <f t="shared" si="122"/>
        <v>300</v>
      </c>
      <c r="J2375">
        <v>41</v>
      </c>
      <c r="K2375" s="51"/>
    </row>
    <row r="2376" spans="1:11" x14ac:dyDescent="0.45">
      <c r="A2376" s="2">
        <v>45481</v>
      </c>
      <c r="B2376" t="s">
        <v>56</v>
      </c>
      <c r="C2376" t="s">
        <v>9</v>
      </c>
      <c r="D2376">
        <v>5</v>
      </c>
      <c r="E2376" s="17">
        <f>VLOOKUP(C2376,'SKU Price List'!$H$2:$L$27,5,FALSE)</f>
        <v>780</v>
      </c>
      <c r="F2376" s="17">
        <f t="shared" si="120"/>
        <v>3900</v>
      </c>
      <c r="G2376">
        <f>VLOOKUP(C2376,'SKU Price List'!$H$2:$L$27,3,0)</f>
        <v>741.59999999999991</v>
      </c>
      <c r="H2376">
        <f t="shared" si="121"/>
        <v>3707.9999999999995</v>
      </c>
      <c r="I2376" s="17">
        <f t="shared" si="122"/>
        <v>192.00000000000045</v>
      </c>
      <c r="J2376">
        <v>41</v>
      </c>
      <c r="K2376" s="51"/>
    </row>
    <row r="2377" spans="1:11" x14ac:dyDescent="0.45">
      <c r="A2377" s="2">
        <v>45482</v>
      </c>
      <c r="B2377" t="s">
        <v>95</v>
      </c>
      <c r="C2377" t="s">
        <v>17</v>
      </c>
      <c r="D2377">
        <v>10</v>
      </c>
      <c r="E2377" s="17">
        <f>VLOOKUP(C2377,'SKU Price List'!$H$2:$L$27,5,FALSE)</f>
        <v>1276.8</v>
      </c>
      <c r="F2377" s="17">
        <f t="shared" si="120"/>
        <v>12768</v>
      </c>
      <c r="G2377">
        <f>VLOOKUP(C2377,'SKU Price List'!$H$2:$L$27,3,0)</f>
        <v>1216</v>
      </c>
      <c r="H2377">
        <f t="shared" si="121"/>
        <v>12160</v>
      </c>
      <c r="I2377" s="17">
        <f t="shared" si="122"/>
        <v>608</v>
      </c>
      <c r="J2377">
        <v>41</v>
      </c>
      <c r="K2377" s="51"/>
    </row>
    <row r="2378" spans="1:11" x14ac:dyDescent="0.45">
      <c r="A2378" s="2">
        <v>45482</v>
      </c>
      <c r="B2378" t="s">
        <v>95</v>
      </c>
      <c r="C2378" t="s">
        <v>27</v>
      </c>
      <c r="D2378">
        <v>4</v>
      </c>
      <c r="E2378" s="17">
        <f>VLOOKUP(C2378,'SKU Price List'!$H$2:$L$27,5,FALSE)</f>
        <v>843.2</v>
      </c>
      <c r="F2378" s="17">
        <f t="shared" si="120"/>
        <v>3372.8</v>
      </c>
      <c r="G2378">
        <f>VLOOKUP(C2378,'SKU Price List'!$H$2:$L$27,3,0)</f>
        <v>803.2</v>
      </c>
      <c r="H2378">
        <f t="shared" si="121"/>
        <v>3212.8</v>
      </c>
      <c r="I2378" s="17">
        <f t="shared" si="122"/>
        <v>160</v>
      </c>
      <c r="J2378">
        <v>41</v>
      </c>
      <c r="K2378" s="51"/>
    </row>
    <row r="2379" spans="1:11" x14ac:dyDescent="0.45">
      <c r="A2379" s="2">
        <v>45482</v>
      </c>
      <c r="B2379" t="s">
        <v>52</v>
      </c>
      <c r="C2379" t="s">
        <v>10</v>
      </c>
      <c r="D2379">
        <v>3</v>
      </c>
      <c r="E2379" s="17">
        <f>VLOOKUP(C2379,'SKU Price List'!$H$2:$L$27,5,FALSE)</f>
        <v>682.5</v>
      </c>
      <c r="F2379" s="17">
        <f t="shared" si="120"/>
        <v>2047.5</v>
      </c>
      <c r="G2379">
        <f>VLOOKUP(C2379,'SKU Price List'!$H$2:$L$27,3,0)</f>
        <v>648.9</v>
      </c>
      <c r="H2379">
        <f t="shared" si="121"/>
        <v>1946.6999999999998</v>
      </c>
      <c r="I2379" s="17">
        <f t="shared" si="122"/>
        <v>100.80000000000018</v>
      </c>
      <c r="J2379">
        <v>41</v>
      </c>
      <c r="K2379" s="51"/>
    </row>
    <row r="2380" spans="1:11" x14ac:dyDescent="0.45">
      <c r="A2380" s="2">
        <v>45482</v>
      </c>
      <c r="B2380" t="s">
        <v>52</v>
      </c>
      <c r="C2380" t="s">
        <v>9</v>
      </c>
      <c r="D2380">
        <v>4</v>
      </c>
      <c r="E2380" s="17">
        <f>VLOOKUP(C2380,'SKU Price List'!$H$2:$L$27,5,FALSE)</f>
        <v>780</v>
      </c>
      <c r="F2380" s="17">
        <f t="shared" si="120"/>
        <v>3120</v>
      </c>
      <c r="G2380">
        <f>VLOOKUP(C2380,'SKU Price List'!$H$2:$L$27,3,0)</f>
        <v>741.59999999999991</v>
      </c>
      <c r="H2380">
        <f t="shared" si="121"/>
        <v>2966.3999999999996</v>
      </c>
      <c r="I2380" s="17">
        <f t="shared" si="122"/>
        <v>153.60000000000036</v>
      </c>
      <c r="J2380">
        <v>41</v>
      </c>
      <c r="K2380" s="51"/>
    </row>
    <row r="2381" spans="1:11" x14ac:dyDescent="0.45">
      <c r="A2381" s="2">
        <v>45482</v>
      </c>
      <c r="B2381" t="s">
        <v>52</v>
      </c>
      <c r="C2381" t="s">
        <v>23</v>
      </c>
      <c r="D2381">
        <v>5</v>
      </c>
      <c r="E2381" s="17">
        <f>VLOOKUP(C2381,'SKU Price List'!$H$2:$L$27,5,FALSE)</f>
        <v>474.3</v>
      </c>
      <c r="F2381" s="17">
        <f t="shared" si="120"/>
        <v>2371.5</v>
      </c>
      <c r="G2381">
        <f>VLOOKUP(C2381,'SKU Price List'!$H$2:$L$27,3,0)</f>
        <v>451.8</v>
      </c>
      <c r="H2381">
        <f t="shared" si="121"/>
        <v>2259</v>
      </c>
      <c r="I2381" s="17">
        <f t="shared" si="122"/>
        <v>112.5</v>
      </c>
      <c r="J2381">
        <v>41</v>
      </c>
      <c r="K2381" s="51"/>
    </row>
    <row r="2382" spans="1:11" x14ac:dyDescent="0.45">
      <c r="A2382" s="2">
        <v>45482</v>
      </c>
      <c r="B2382" t="s">
        <v>92</v>
      </c>
      <c r="C2382" t="s">
        <v>23</v>
      </c>
      <c r="D2382">
        <v>5</v>
      </c>
      <c r="E2382" s="17">
        <f>VLOOKUP(C2382,'SKU Price List'!$H$2:$L$27,5,FALSE)</f>
        <v>474.3</v>
      </c>
      <c r="F2382" s="17">
        <f t="shared" si="120"/>
        <v>2371.5</v>
      </c>
      <c r="G2382">
        <f>VLOOKUP(C2382,'SKU Price List'!$H$2:$L$27,3,0)</f>
        <v>451.8</v>
      </c>
      <c r="H2382">
        <f t="shared" si="121"/>
        <v>2259</v>
      </c>
      <c r="I2382" s="17">
        <f t="shared" si="122"/>
        <v>112.5</v>
      </c>
      <c r="J2382">
        <v>41</v>
      </c>
      <c r="K2382" s="51"/>
    </row>
    <row r="2383" spans="1:11" x14ac:dyDescent="0.45">
      <c r="A2383" s="2">
        <v>45482</v>
      </c>
      <c r="B2383" t="s">
        <v>92</v>
      </c>
      <c r="C2383" t="s">
        <v>12</v>
      </c>
      <c r="D2383">
        <v>5</v>
      </c>
      <c r="E2383" s="17">
        <f>VLOOKUP(C2383,'SKU Price List'!$H$2:$L$27,5,FALSE)</f>
        <v>1040</v>
      </c>
      <c r="F2383" s="17">
        <f t="shared" si="120"/>
        <v>5200</v>
      </c>
      <c r="G2383">
        <f>VLOOKUP(C2383,'SKU Price List'!$H$2:$L$27,3,0)</f>
        <v>988.8</v>
      </c>
      <c r="H2383">
        <f t="shared" si="121"/>
        <v>4944</v>
      </c>
      <c r="I2383" s="17">
        <f t="shared" si="122"/>
        <v>256</v>
      </c>
      <c r="J2383">
        <v>41</v>
      </c>
      <c r="K2383" s="51"/>
    </row>
    <row r="2384" spans="1:11" x14ac:dyDescent="0.45">
      <c r="A2384" s="2">
        <v>45483</v>
      </c>
      <c r="B2384" t="s">
        <v>34</v>
      </c>
      <c r="C2384" t="s">
        <v>4</v>
      </c>
      <c r="D2384">
        <v>8</v>
      </c>
      <c r="E2384" s="17">
        <f>VLOOKUP(C2384,'SKU Price List'!$H$2:$L$27,5,FALSE)</f>
        <v>428.40000000000003</v>
      </c>
      <c r="F2384" s="17">
        <f t="shared" si="120"/>
        <v>3427.2000000000003</v>
      </c>
      <c r="G2384">
        <f>VLOOKUP(C2384,'SKU Price List'!$H$2:$L$27,3,0)</f>
        <v>408</v>
      </c>
      <c r="H2384">
        <f t="shared" si="121"/>
        <v>3264</v>
      </c>
      <c r="I2384" s="17">
        <f t="shared" si="122"/>
        <v>163.20000000000027</v>
      </c>
      <c r="J2384">
        <v>41</v>
      </c>
      <c r="K2384" s="51"/>
    </row>
    <row r="2385" spans="1:11" x14ac:dyDescent="0.45">
      <c r="A2385" s="2">
        <v>45483</v>
      </c>
      <c r="B2385" t="s">
        <v>34</v>
      </c>
      <c r="C2385" t="s">
        <v>5</v>
      </c>
      <c r="D2385">
        <v>4</v>
      </c>
      <c r="E2385" s="17">
        <f>VLOOKUP(C2385,'SKU Price List'!$H$2:$L$27,5,FALSE)</f>
        <v>374.85</v>
      </c>
      <c r="F2385" s="17">
        <f t="shared" si="120"/>
        <v>1499.4</v>
      </c>
      <c r="G2385">
        <f>VLOOKUP(C2385,'SKU Price List'!$H$2:$L$27,3,0)</f>
        <v>357</v>
      </c>
      <c r="H2385">
        <f t="shared" si="121"/>
        <v>1428</v>
      </c>
      <c r="I2385" s="17">
        <f t="shared" si="122"/>
        <v>71.400000000000091</v>
      </c>
      <c r="J2385">
        <v>41</v>
      </c>
      <c r="K2385" s="51"/>
    </row>
    <row r="2386" spans="1:11" x14ac:dyDescent="0.45">
      <c r="A2386" s="2">
        <v>45483</v>
      </c>
      <c r="B2386" t="s">
        <v>34</v>
      </c>
      <c r="C2386" t="s">
        <v>24</v>
      </c>
      <c r="D2386">
        <v>5</v>
      </c>
      <c r="E2386" s="17">
        <f>VLOOKUP(C2386,'SKU Price List'!$H$2:$L$27,5,FALSE)</f>
        <v>632.40000000000009</v>
      </c>
      <c r="F2386" s="17">
        <f t="shared" si="120"/>
        <v>3162.0000000000005</v>
      </c>
      <c r="G2386">
        <f>VLOOKUP(C2386,'SKU Price List'!$H$2:$L$27,3,0)</f>
        <v>602.40000000000009</v>
      </c>
      <c r="H2386">
        <f t="shared" si="121"/>
        <v>3012.0000000000005</v>
      </c>
      <c r="I2386" s="17">
        <f t="shared" si="122"/>
        <v>150</v>
      </c>
      <c r="J2386">
        <v>41</v>
      </c>
      <c r="K2386" s="51"/>
    </row>
    <row r="2387" spans="1:11" x14ac:dyDescent="0.45">
      <c r="A2387" s="2">
        <v>45483</v>
      </c>
      <c r="B2387" t="s">
        <v>34</v>
      </c>
      <c r="C2387" t="s">
        <v>14</v>
      </c>
      <c r="D2387">
        <v>5</v>
      </c>
      <c r="E2387" s="17">
        <f>VLOOKUP(C2387,'SKU Price List'!$H$2:$L$27,5,FALSE)</f>
        <v>957.59999999999991</v>
      </c>
      <c r="F2387" s="17">
        <f t="shared" si="120"/>
        <v>4788</v>
      </c>
      <c r="G2387">
        <f>VLOOKUP(C2387,'SKU Price List'!$H$2:$L$27,3,0)</f>
        <v>912</v>
      </c>
      <c r="H2387">
        <f t="shared" si="121"/>
        <v>4560</v>
      </c>
      <c r="I2387" s="17">
        <f t="shared" si="122"/>
        <v>228</v>
      </c>
      <c r="J2387">
        <v>41</v>
      </c>
      <c r="K2387" s="51"/>
    </row>
    <row r="2388" spans="1:11" x14ac:dyDescent="0.45">
      <c r="A2388" s="2">
        <v>45483</v>
      </c>
      <c r="B2388" t="s">
        <v>34</v>
      </c>
      <c r="C2388" t="s">
        <v>9</v>
      </c>
      <c r="D2388">
        <v>2</v>
      </c>
      <c r="E2388" s="17">
        <f>VLOOKUP(C2388,'SKU Price List'!$H$2:$L$27,5,FALSE)</f>
        <v>780</v>
      </c>
      <c r="F2388" s="17">
        <f t="shared" si="120"/>
        <v>1560</v>
      </c>
      <c r="G2388">
        <f>VLOOKUP(C2388,'SKU Price List'!$H$2:$L$27,3,0)</f>
        <v>741.59999999999991</v>
      </c>
      <c r="H2388">
        <f t="shared" si="121"/>
        <v>1483.1999999999998</v>
      </c>
      <c r="I2388" s="17">
        <f t="shared" si="122"/>
        <v>76.800000000000182</v>
      </c>
      <c r="J2388">
        <v>41</v>
      </c>
      <c r="K2388" s="51"/>
    </row>
    <row r="2389" spans="1:11" x14ac:dyDescent="0.45">
      <c r="A2389" s="2">
        <v>45483</v>
      </c>
      <c r="B2389" t="s">
        <v>47</v>
      </c>
      <c r="C2389" t="s">
        <v>17</v>
      </c>
      <c r="D2389">
        <v>15</v>
      </c>
      <c r="E2389" s="17">
        <f>VLOOKUP(C2389,'SKU Price List'!$H$2:$L$27,5,FALSE)</f>
        <v>1276.8</v>
      </c>
      <c r="F2389" s="17">
        <f t="shared" si="120"/>
        <v>19152</v>
      </c>
      <c r="G2389">
        <f>VLOOKUP(C2389,'SKU Price List'!$H$2:$L$27,3,0)</f>
        <v>1216</v>
      </c>
      <c r="H2389">
        <f t="shared" si="121"/>
        <v>18240</v>
      </c>
      <c r="I2389" s="17">
        <f t="shared" si="122"/>
        <v>912</v>
      </c>
      <c r="J2389">
        <v>41</v>
      </c>
      <c r="K2389" s="51"/>
    </row>
    <row r="2390" spans="1:11" x14ac:dyDescent="0.45">
      <c r="A2390" s="2">
        <v>45483</v>
      </c>
      <c r="B2390" t="s">
        <v>47</v>
      </c>
      <c r="C2390" t="s">
        <v>14</v>
      </c>
      <c r="D2390">
        <v>15</v>
      </c>
      <c r="E2390" s="17">
        <f>VLOOKUP(C2390,'SKU Price List'!$H$2:$L$27,5,FALSE)</f>
        <v>957.59999999999991</v>
      </c>
      <c r="F2390" s="17">
        <f t="shared" si="120"/>
        <v>14363.999999999998</v>
      </c>
      <c r="G2390">
        <f>VLOOKUP(C2390,'SKU Price List'!$H$2:$L$27,3,0)</f>
        <v>912</v>
      </c>
      <c r="H2390">
        <f t="shared" si="121"/>
        <v>13680</v>
      </c>
      <c r="I2390" s="17">
        <f t="shared" si="122"/>
        <v>683.99999999999818</v>
      </c>
      <c r="J2390">
        <v>41</v>
      </c>
      <c r="K2390" s="51"/>
    </row>
    <row r="2391" spans="1:11" x14ac:dyDescent="0.45">
      <c r="A2391" s="2">
        <v>45483</v>
      </c>
      <c r="B2391" t="s">
        <v>47</v>
      </c>
      <c r="C2391" t="s">
        <v>27</v>
      </c>
      <c r="D2391">
        <v>10</v>
      </c>
      <c r="E2391" s="17">
        <f>VLOOKUP(C2391,'SKU Price List'!$H$2:$L$27,5,FALSE)</f>
        <v>843.2</v>
      </c>
      <c r="F2391" s="17">
        <f t="shared" si="120"/>
        <v>8432</v>
      </c>
      <c r="G2391">
        <f>VLOOKUP(C2391,'SKU Price List'!$H$2:$L$27,3,0)</f>
        <v>803.2</v>
      </c>
      <c r="H2391">
        <f t="shared" si="121"/>
        <v>8032</v>
      </c>
      <c r="I2391" s="17">
        <f t="shared" si="122"/>
        <v>400</v>
      </c>
      <c r="J2391">
        <v>41</v>
      </c>
      <c r="K2391" s="51"/>
    </row>
    <row r="2392" spans="1:11" x14ac:dyDescent="0.45">
      <c r="A2392" s="2">
        <v>45483</v>
      </c>
      <c r="B2392" t="s">
        <v>47</v>
      </c>
      <c r="C2392" t="s">
        <v>9</v>
      </c>
      <c r="D2392">
        <v>5</v>
      </c>
      <c r="E2392" s="17">
        <f>VLOOKUP(C2392,'SKU Price List'!$H$2:$L$27,5,FALSE)</f>
        <v>780</v>
      </c>
      <c r="F2392" s="17">
        <f t="shared" si="120"/>
        <v>3900</v>
      </c>
      <c r="G2392">
        <f>VLOOKUP(C2392,'SKU Price List'!$H$2:$L$27,3,0)</f>
        <v>741.59999999999991</v>
      </c>
      <c r="H2392">
        <f t="shared" si="121"/>
        <v>3707.9999999999995</v>
      </c>
      <c r="I2392" s="17">
        <f t="shared" si="122"/>
        <v>192.00000000000045</v>
      </c>
      <c r="J2392">
        <v>41</v>
      </c>
      <c r="K2392" s="51"/>
    </row>
    <row r="2393" spans="1:11" x14ac:dyDescent="0.45">
      <c r="A2393" s="2">
        <v>45484</v>
      </c>
      <c r="B2393" t="s">
        <v>85</v>
      </c>
      <c r="C2393" t="s">
        <v>6</v>
      </c>
      <c r="D2393">
        <v>8</v>
      </c>
      <c r="E2393" s="17">
        <f>VLOOKUP(C2393,'SKU Price List'!$H$2:$L$27,5,FALSE)</f>
        <v>499.80000000000007</v>
      </c>
      <c r="F2393" s="17">
        <f t="shared" si="120"/>
        <v>3998.4000000000005</v>
      </c>
      <c r="G2393">
        <f>VLOOKUP(C2393,'SKU Price List'!$H$2:$L$27,3,0)</f>
        <v>476</v>
      </c>
      <c r="H2393">
        <f t="shared" si="121"/>
        <v>3808</v>
      </c>
      <c r="I2393" s="17">
        <f t="shared" si="122"/>
        <v>190.40000000000055</v>
      </c>
      <c r="J2393">
        <v>41</v>
      </c>
      <c r="K2393" s="51"/>
    </row>
    <row r="2394" spans="1:11" x14ac:dyDescent="0.45">
      <c r="A2394" s="2">
        <v>45484</v>
      </c>
      <c r="B2394" t="s">
        <v>85</v>
      </c>
      <c r="C2394" t="s">
        <v>9</v>
      </c>
      <c r="D2394">
        <v>10</v>
      </c>
      <c r="E2394" s="17">
        <f>VLOOKUP(C2394,'SKU Price List'!$H$2:$L$27,5,FALSE)</f>
        <v>780</v>
      </c>
      <c r="F2394" s="17">
        <f t="shared" si="120"/>
        <v>7800</v>
      </c>
      <c r="G2394">
        <f>VLOOKUP(C2394,'SKU Price List'!$H$2:$L$27,3,0)</f>
        <v>741.59999999999991</v>
      </c>
      <c r="H2394">
        <f t="shared" si="121"/>
        <v>7415.9999999999991</v>
      </c>
      <c r="I2394" s="17">
        <f t="shared" si="122"/>
        <v>384.00000000000091</v>
      </c>
      <c r="J2394">
        <v>41</v>
      </c>
      <c r="K2394" s="51"/>
    </row>
    <row r="2395" spans="1:11" x14ac:dyDescent="0.45">
      <c r="A2395" s="2">
        <v>45484</v>
      </c>
      <c r="B2395" t="s">
        <v>85</v>
      </c>
      <c r="C2395" t="s">
        <v>26</v>
      </c>
      <c r="D2395">
        <v>6</v>
      </c>
      <c r="E2395" s="17">
        <f>VLOOKUP(C2395,'SKU Price List'!$H$2:$L$27,5,FALSE)</f>
        <v>737.80000000000007</v>
      </c>
      <c r="F2395" s="17">
        <f t="shared" si="120"/>
        <v>4426.8</v>
      </c>
      <c r="G2395">
        <f>VLOOKUP(C2395,'SKU Price List'!$H$2:$L$27,3,0)</f>
        <v>702.80000000000007</v>
      </c>
      <c r="H2395">
        <f t="shared" si="121"/>
        <v>4216.8</v>
      </c>
      <c r="I2395" s="17">
        <f t="shared" si="122"/>
        <v>210</v>
      </c>
      <c r="J2395">
        <v>41</v>
      </c>
      <c r="K2395" s="51"/>
    </row>
    <row r="2396" spans="1:11" x14ac:dyDescent="0.45">
      <c r="A2396" s="2">
        <v>45484</v>
      </c>
      <c r="B2396" t="s">
        <v>85</v>
      </c>
      <c r="C2396" t="s">
        <v>16</v>
      </c>
      <c r="D2396">
        <v>8</v>
      </c>
      <c r="E2396" s="17">
        <f>VLOOKUP(C2396,'SKU Price List'!$H$2:$L$27,5,FALSE)</f>
        <v>1117.2</v>
      </c>
      <c r="F2396" s="17">
        <f t="shared" si="120"/>
        <v>8937.6</v>
      </c>
      <c r="G2396">
        <f>VLOOKUP(C2396,'SKU Price List'!$H$2:$L$27,3,0)</f>
        <v>1064</v>
      </c>
      <c r="H2396">
        <f t="shared" si="121"/>
        <v>8512</v>
      </c>
      <c r="I2396" s="17">
        <f t="shared" si="122"/>
        <v>425.60000000000036</v>
      </c>
      <c r="J2396">
        <v>41</v>
      </c>
      <c r="K2396" s="51"/>
    </row>
    <row r="2397" spans="1:11" x14ac:dyDescent="0.45">
      <c r="A2397" s="2">
        <v>45484</v>
      </c>
      <c r="B2397" t="s">
        <v>85</v>
      </c>
      <c r="C2397" t="s">
        <v>17</v>
      </c>
      <c r="D2397">
        <v>8</v>
      </c>
      <c r="E2397" s="17">
        <f>VLOOKUP(C2397,'SKU Price List'!$H$2:$L$27,5,FALSE)</f>
        <v>1276.8</v>
      </c>
      <c r="F2397" s="17">
        <f t="shared" si="120"/>
        <v>10214.4</v>
      </c>
      <c r="G2397">
        <f>VLOOKUP(C2397,'SKU Price List'!$H$2:$L$27,3,0)</f>
        <v>1216</v>
      </c>
      <c r="H2397">
        <f t="shared" si="121"/>
        <v>9728</v>
      </c>
      <c r="I2397" s="17">
        <f t="shared" si="122"/>
        <v>486.39999999999964</v>
      </c>
      <c r="J2397">
        <v>41</v>
      </c>
      <c r="K2397" s="51"/>
    </row>
    <row r="2398" spans="1:11" x14ac:dyDescent="0.45">
      <c r="A2398" s="2">
        <v>45484</v>
      </c>
      <c r="B2398" t="s">
        <v>88</v>
      </c>
      <c r="C2398" t="s">
        <v>17</v>
      </c>
      <c r="D2398">
        <v>20</v>
      </c>
      <c r="E2398" s="17">
        <f>VLOOKUP(C2398,'SKU Price List'!$H$2:$L$27,5,FALSE)</f>
        <v>1276.8</v>
      </c>
      <c r="F2398" s="17">
        <f t="shared" si="120"/>
        <v>25536</v>
      </c>
      <c r="G2398">
        <f>VLOOKUP(C2398,'SKU Price List'!$H$2:$L$27,3,0)</f>
        <v>1216</v>
      </c>
      <c r="H2398">
        <f t="shared" si="121"/>
        <v>24320</v>
      </c>
      <c r="I2398" s="17">
        <f t="shared" si="122"/>
        <v>1216</v>
      </c>
      <c r="J2398">
        <v>41</v>
      </c>
      <c r="K2398" s="51"/>
    </row>
    <row r="2399" spans="1:11" x14ac:dyDescent="0.45">
      <c r="A2399" s="2">
        <v>45484</v>
      </c>
      <c r="B2399" t="s">
        <v>88</v>
      </c>
      <c r="C2399" t="s">
        <v>12</v>
      </c>
      <c r="D2399">
        <v>10</v>
      </c>
      <c r="E2399" s="17">
        <f>VLOOKUP(C2399,'SKU Price List'!$H$2:$L$27,5,FALSE)</f>
        <v>1040</v>
      </c>
      <c r="F2399" s="17">
        <f t="shared" si="120"/>
        <v>10400</v>
      </c>
      <c r="G2399">
        <f>VLOOKUP(C2399,'SKU Price List'!$H$2:$L$27,3,0)</f>
        <v>988.8</v>
      </c>
      <c r="H2399">
        <f t="shared" si="121"/>
        <v>9888</v>
      </c>
      <c r="I2399" s="17">
        <f t="shared" si="122"/>
        <v>512</v>
      </c>
      <c r="J2399">
        <v>41</v>
      </c>
      <c r="K2399" s="51"/>
    </row>
    <row r="2400" spans="1:11" x14ac:dyDescent="0.45">
      <c r="A2400" s="2">
        <v>45485</v>
      </c>
      <c r="B2400" t="s">
        <v>38</v>
      </c>
      <c r="C2400" t="s">
        <v>18</v>
      </c>
      <c r="D2400">
        <v>10</v>
      </c>
      <c r="E2400" s="17">
        <f>VLOOKUP(C2400,'SKU Price List'!$H$2:$L$27,5,FALSE)</f>
        <v>1523.2</v>
      </c>
      <c r="F2400" s="17">
        <f t="shared" si="120"/>
        <v>15232</v>
      </c>
      <c r="G2400">
        <f>VLOOKUP(C2400,'SKU Price List'!$H$2:$L$27,3,0)</f>
        <v>1449.6</v>
      </c>
      <c r="H2400">
        <f t="shared" si="121"/>
        <v>14496</v>
      </c>
      <c r="I2400" s="17">
        <f t="shared" si="122"/>
        <v>736</v>
      </c>
      <c r="J2400">
        <v>41</v>
      </c>
      <c r="K2400" s="51"/>
    </row>
    <row r="2401" spans="1:11" x14ac:dyDescent="0.45">
      <c r="A2401" s="2">
        <v>45485</v>
      </c>
      <c r="B2401" t="s">
        <v>38</v>
      </c>
      <c r="C2401" t="s">
        <v>12</v>
      </c>
      <c r="D2401">
        <v>3</v>
      </c>
      <c r="E2401" s="17">
        <f>VLOOKUP(C2401,'SKU Price List'!$H$2:$L$27,5,FALSE)</f>
        <v>1040</v>
      </c>
      <c r="F2401" s="17">
        <f t="shared" si="120"/>
        <v>3120</v>
      </c>
      <c r="G2401">
        <f>VLOOKUP(C2401,'SKU Price List'!$H$2:$L$27,3,0)</f>
        <v>988.8</v>
      </c>
      <c r="H2401">
        <f t="shared" si="121"/>
        <v>2966.3999999999996</v>
      </c>
      <c r="I2401" s="17">
        <f t="shared" si="122"/>
        <v>153.60000000000036</v>
      </c>
      <c r="J2401">
        <v>41</v>
      </c>
      <c r="K2401" s="51"/>
    </row>
    <row r="2402" spans="1:11" x14ac:dyDescent="0.45">
      <c r="A2402" s="2">
        <v>45485</v>
      </c>
      <c r="B2402" t="s">
        <v>32</v>
      </c>
      <c r="C2402" t="s">
        <v>12</v>
      </c>
      <c r="D2402">
        <v>2</v>
      </c>
      <c r="E2402" s="17">
        <f>VLOOKUP(C2402,'SKU Price List'!$H$2:$L$27,5,FALSE)</f>
        <v>1040</v>
      </c>
      <c r="F2402" s="17">
        <f t="shared" si="120"/>
        <v>2080</v>
      </c>
      <c r="G2402">
        <f>VLOOKUP(C2402,'SKU Price List'!$H$2:$L$27,3,0)</f>
        <v>988.8</v>
      </c>
      <c r="H2402">
        <f t="shared" si="121"/>
        <v>1977.6</v>
      </c>
      <c r="I2402" s="17">
        <f t="shared" si="122"/>
        <v>102.40000000000009</v>
      </c>
      <c r="J2402">
        <v>41</v>
      </c>
      <c r="K2402" s="51"/>
    </row>
    <row r="2403" spans="1:11" x14ac:dyDescent="0.45">
      <c r="A2403" s="2">
        <v>45485</v>
      </c>
      <c r="B2403" t="s">
        <v>32</v>
      </c>
      <c r="C2403" t="s">
        <v>9</v>
      </c>
      <c r="D2403">
        <v>1</v>
      </c>
      <c r="E2403" s="17">
        <f>VLOOKUP(C2403,'SKU Price List'!$H$2:$L$27,5,FALSE)</f>
        <v>780</v>
      </c>
      <c r="F2403" s="17">
        <f t="shared" si="120"/>
        <v>780</v>
      </c>
      <c r="G2403">
        <f>VLOOKUP(C2403,'SKU Price List'!$H$2:$L$27,3,0)</f>
        <v>741.59999999999991</v>
      </c>
      <c r="H2403">
        <f t="shared" si="121"/>
        <v>741.59999999999991</v>
      </c>
      <c r="I2403" s="17">
        <f t="shared" si="122"/>
        <v>38.400000000000091</v>
      </c>
      <c r="J2403">
        <v>41</v>
      </c>
      <c r="K2403" s="51"/>
    </row>
    <row r="2404" spans="1:11" x14ac:dyDescent="0.45">
      <c r="A2404" s="2">
        <v>45485</v>
      </c>
      <c r="B2404" t="s">
        <v>33</v>
      </c>
      <c r="C2404" t="s">
        <v>12</v>
      </c>
      <c r="D2404">
        <v>4</v>
      </c>
      <c r="E2404" s="17">
        <f>VLOOKUP(C2404,'SKU Price List'!$H$2:$L$27,5,FALSE)</f>
        <v>1040</v>
      </c>
      <c r="F2404" s="17">
        <f t="shared" si="120"/>
        <v>4160</v>
      </c>
      <c r="G2404">
        <f>VLOOKUP(C2404,'SKU Price List'!$H$2:$L$27,3,0)</f>
        <v>988.8</v>
      </c>
      <c r="H2404">
        <f t="shared" si="121"/>
        <v>3955.2</v>
      </c>
      <c r="I2404" s="17">
        <f t="shared" si="122"/>
        <v>204.80000000000018</v>
      </c>
      <c r="J2404">
        <v>41</v>
      </c>
      <c r="K2404" s="51"/>
    </row>
    <row r="2405" spans="1:11" x14ac:dyDescent="0.45">
      <c r="A2405" s="2">
        <v>45485</v>
      </c>
      <c r="B2405" t="s">
        <v>33</v>
      </c>
      <c r="C2405" t="s">
        <v>27</v>
      </c>
      <c r="D2405">
        <v>5</v>
      </c>
      <c r="E2405" s="17">
        <f>VLOOKUP(C2405,'SKU Price List'!$H$2:$L$27,5,FALSE)</f>
        <v>843.2</v>
      </c>
      <c r="F2405" s="17">
        <f t="shared" si="120"/>
        <v>4216</v>
      </c>
      <c r="G2405">
        <f>VLOOKUP(C2405,'SKU Price List'!$H$2:$L$27,3,0)</f>
        <v>803.2</v>
      </c>
      <c r="H2405">
        <f t="shared" si="121"/>
        <v>4016</v>
      </c>
      <c r="I2405" s="17">
        <f t="shared" si="122"/>
        <v>200</v>
      </c>
      <c r="J2405">
        <v>41</v>
      </c>
      <c r="K2405" s="51"/>
    </row>
    <row r="2406" spans="1:11" x14ac:dyDescent="0.45">
      <c r="A2406" s="2">
        <v>45485</v>
      </c>
      <c r="B2406" t="s">
        <v>33</v>
      </c>
      <c r="C2406" t="s">
        <v>3</v>
      </c>
      <c r="D2406">
        <v>5</v>
      </c>
      <c r="E2406" s="17">
        <f>VLOOKUP(C2406,'SKU Price List'!$H$2:$L$27,5,FALSE)</f>
        <v>321.3</v>
      </c>
      <c r="F2406" s="17">
        <f t="shared" si="120"/>
        <v>1606.5</v>
      </c>
      <c r="G2406">
        <f>VLOOKUP(C2406,'SKU Price List'!$H$2:$L$27,3,0)</f>
        <v>306</v>
      </c>
      <c r="H2406">
        <f t="shared" si="121"/>
        <v>1530</v>
      </c>
      <c r="I2406" s="17">
        <f t="shared" si="122"/>
        <v>76.5</v>
      </c>
      <c r="J2406">
        <v>41</v>
      </c>
      <c r="K2406" s="51"/>
    </row>
    <row r="2407" spans="1:11" x14ac:dyDescent="0.45">
      <c r="A2407" s="2">
        <v>45485</v>
      </c>
      <c r="B2407" t="s">
        <v>33</v>
      </c>
      <c r="C2407" t="s">
        <v>19</v>
      </c>
      <c r="D2407">
        <v>1</v>
      </c>
      <c r="E2407" s="17">
        <f>VLOOKUP(C2407,'SKU Price List'!$H$2:$L$27,5,FALSE)</f>
        <v>856.80000000000007</v>
      </c>
      <c r="F2407" s="17">
        <f t="shared" si="120"/>
        <v>856.80000000000007</v>
      </c>
      <c r="G2407">
        <f>VLOOKUP(C2407,'SKU Price List'!$H$2:$L$27,3,0)</f>
        <v>815.4</v>
      </c>
      <c r="H2407">
        <f t="shared" si="121"/>
        <v>815.4</v>
      </c>
      <c r="I2407" s="17">
        <f t="shared" si="122"/>
        <v>41.400000000000091</v>
      </c>
      <c r="J2407">
        <v>41</v>
      </c>
      <c r="K2407" s="51"/>
    </row>
    <row r="2408" spans="1:11" x14ac:dyDescent="0.45">
      <c r="A2408" s="2">
        <v>45486</v>
      </c>
      <c r="B2408" t="s">
        <v>89</v>
      </c>
      <c r="C2408" t="s">
        <v>26</v>
      </c>
      <c r="D2408">
        <v>14</v>
      </c>
      <c r="E2408" s="17">
        <f>VLOOKUP(C2408,'SKU Price List'!$H$2:$L$27,5,FALSE)</f>
        <v>737.80000000000007</v>
      </c>
      <c r="F2408" s="17">
        <f t="shared" si="120"/>
        <v>10329.200000000001</v>
      </c>
      <c r="G2408">
        <f>VLOOKUP(C2408,'SKU Price List'!$H$2:$L$27,3,0)</f>
        <v>702.80000000000007</v>
      </c>
      <c r="H2408">
        <f t="shared" si="121"/>
        <v>9839.2000000000007</v>
      </c>
      <c r="I2408" s="17">
        <f t="shared" si="122"/>
        <v>490</v>
      </c>
      <c r="J2408">
        <v>41</v>
      </c>
      <c r="K2408" s="51"/>
    </row>
    <row r="2409" spans="1:11" x14ac:dyDescent="0.45">
      <c r="A2409" s="2">
        <v>45486</v>
      </c>
      <c r="B2409" t="s">
        <v>89</v>
      </c>
      <c r="C2409" t="s">
        <v>12</v>
      </c>
      <c r="D2409">
        <v>40</v>
      </c>
      <c r="E2409" s="17">
        <f>VLOOKUP(C2409,'SKU Price List'!$H$2:$L$27,5,FALSE)</f>
        <v>1040</v>
      </c>
      <c r="F2409" s="17">
        <f t="shared" si="120"/>
        <v>41600</v>
      </c>
      <c r="G2409">
        <f>VLOOKUP(C2409,'SKU Price List'!$H$2:$L$27,3,0)</f>
        <v>988.8</v>
      </c>
      <c r="H2409">
        <f t="shared" si="121"/>
        <v>39552</v>
      </c>
      <c r="I2409" s="17">
        <f t="shared" si="122"/>
        <v>2048</v>
      </c>
      <c r="J2409">
        <v>41</v>
      </c>
      <c r="K2409" s="51"/>
    </row>
    <row r="2410" spans="1:11" x14ac:dyDescent="0.45">
      <c r="A2410" s="2">
        <v>45486</v>
      </c>
      <c r="B2410" t="s">
        <v>89</v>
      </c>
      <c r="C2410" t="s">
        <v>14</v>
      </c>
      <c r="D2410">
        <v>20</v>
      </c>
      <c r="E2410" s="17">
        <f>VLOOKUP(C2410,'SKU Price List'!$H$2:$L$27,5,FALSE)</f>
        <v>957.59999999999991</v>
      </c>
      <c r="F2410" s="17">
        <f t="shared" si="120"/>
        <v>19152</v>
      </c>
      <c r="G2410">
        <f>VLOOKUP(C2410,'SKU Price List'!$H$2:$L$27,3,0)</f>
        <v>912</v>
      </c>
      <c r="H2410">
        <f t="shared" si="121"/>
        <v>18240</v>
      </c>
      <c r="I2410" s="17">
        <f t="shared" si="122"/>
        <v>912</v>
      </c>
      <c r="J2410">
        <v>41</v>
      </c>
      <c r="K2410" s="51"/>
    </row>
    <row r="2411" spans="1:11" x14ac:dyDescent="0.45">
      <c r="A2411" s="2">
        <v>45486</v>
      </c>
      <c r="B2411" t="s">
        <v>89</v>
      </c>
      <c r="C2411" t="s">
        <v>17</v>
      </c>
      <c r="D2411">
        <v>6</v>
      </c>
      <c r="E2411" s="17">
        <f>VLOOKUP(C2411,'SKU Price List'!$H$2:$L$27,5,FALSE)</f>
        <v>1276.8</v>
      </c>
      <c r="F2411" s="17">
        <f t="shared" si="120"/>
        <v>7660.7999999999993</v>
      </c>
      <c r="G2411">
        <f>VLOOKUP(C2411,'SKU Price List'!$H$2:$L$27,3,0)</f>
        <v>1216</v>
      </c>
      <c r="H2411">
        <f t="shared" si="121"/>
        <v>7296</v>
      </c>
      <c r="I2411" s="17">
        <f t="shared" si="122"/>
        <v>364.79999999999927</v>
      </c>
      <c r="J2411">
        <v>41</v>
      </c>
      <c r="K2411" s="51"/>
    </row>
    <row r="2412" spans="1:11" x14ac:dyDescent="0.45">
      <c r="A2412" s="2">
        <v>45486</v>
      </c>
      <c r="B2412" t="s">
        <v>89</v>
      </c>
      <c r="C2412" t="s">
        <v>15</v>
      </c>
      <c r="D2412">
        <v>10</v>
      </c>
      <c r="E2412" s="17">
        <f>VLOOKUP(C2412,'SKU Price List'!$H$2:$L$27,5,FALSE)</f>
        <v>837.9</v>
      </c>
      <c r="F2412" s="17">
        <f t="shared" si="120"/>
        <v>8379</v>
      </c>
      <c r="G2412">
        <f>VLOOKUP(C2412,'SKU Price List'!$H$2:$L$27,3,0)</f>
        <v>798</v>
      </c>
      <c r="H2412">
        <f t="shared" si="121"/>
        <v>7980</v>
      </c>
      <c r="I2412" s="17">
        <f t="shared" si="122"/>
        <v>399</v>
      </c>
      <c r="J2412">
        <v>41</v>
      </c>
      <c r="K2412" s="51"/>
    </row>
    <row r="2413" spans="1:11" x14ac:dyDescent="0.45">
      <c r="A2413" s="2">
        <v>45486</v>
      </c>
      <c r="B2413" t="s">
        <v>89</v>
      </c>
      <c r="C2413" t="s">
        <v>13</v>
      </c>
      <c r="D2413">
        <v>10</v>
      </c>
      <c r="E2413" s="17">
        <f>VLOOKUP(C2413,'SKU Price List'!$H$2:$L$27,5,FALSE)</f>
        <v>718.19999999999993</v>
      </c>
      <c r="F2413" s="17">
        <f t="shared" si="120"/>
        <v>7181.9999999999991</v>
      </c>
      <c r="G2413">
        <f>VLOOKUP(C2413,'SKU Price List'!$H$2:$L$27,3,0)</f>
        <v>684</v>
      </c>
      <c r="H2413">
        <f t="shared" si="121"/>
        <v>6840</v>
      </c>
      <c r="I2413" s="17">
        <f t="shared" si="122"/>
        <v>341.99999999999909</v>
      </c>
      <c r="J2413">
        <v>41</v>
      </c>
      <c r="K2413" s="51"/>
    </row>
    <row r="2414" spans="1:11" x14ac:dyDescent="0.45">
      <c r="A2414" s="2">
        <v>45486</v>
      </c>
      <c r="B2414" t="s">
        <v>89</v>
      </c>
      <c r="C2414" t="s">
        <v>7</v>
      </c>
      <c r="D2414">
        <v>10</v>
      </c>
      <c r="E2414" s="17">
        <f>VLOOKUP(C2414,'SKU Price List'!$H$2:$L$27,5,FALSE)</f>
        <v>571.20000000000005</v>
      </c>
      <c r="F2414" s="17">
        <f t="shared" si="120"/>
        <v>5712</v>
      </c>
      <c r="G2414">
        <f>VLOOKUP(C2414,'SKU Price List'!$H$2:$L$27,3,0)</f>
        <v>544</v>
      </c>
      <c r="H2414">
        <f t="shared" si="121"/>
        <v>5440</v>
      </c>
      <c r="I2414" s="17">
        <f t="shared" si="122"/>
        <v>272</v>
      </c>
      <c r="J2414">
        <v>41</v>
      </c>
      <c r="K2414" s="51"/>
    </row>
    <row r="2415" spans="1:11" x14ac:dyDescent="0.45">
      <c r="A2415" s="2">
        <v>45486</v>
      </c>
      <c r="B2415" t="s">
        <v>75</v>
      </c>
      <c r="C2415" t="s">
        <v>18</v>
      </c>
      <c r="D2415">
        <v>20</v>
      </c>
      <c r="E2415" s="17">
        <f>VLOOKUP(C2415,'SKU Price List'!$H$2:$L$27,5,FALSE)</f>
        <v>1523.2</v>
      </c>
      <c r="F2415" s="17">
        <f t="shared" si="120"/>
        <v>30464</v>
      </c>
      <c r="G2415">
        <f>VLOOKUP(C2415,'SKU Price List'!$H$2:$L$27,3,0)</f>
        <v>1449.6</v>
      </c>
      <c r="H2415">
        <f t="shared" si="121"/>
        <v>28992</v>
      </c>
      <c r="I2415" s="17">
        <f t="shared" si="122"/>
        <v>1472</v>
      </c>
      <c r="J2415">
        <v>41</v>
      </c>
      <c r="K2415" s="51"/>
    </row>
    <row r="2416" spans="1:11" x14ac:dyDescent="0.45">
      <c r="A2416" s="2">
        <v>45486</v>
      </c>
      <c r="B2416" t="s">
        <v>75</v>
      </c>
      <c r="C2416" t="s">
        <v>21</v>
      </c>
      <c r="D2416">
        <v>10</v>
      </c>
      <c r="E2416" s="17">
        <f>VLOOKUP(C2416,'SKU Price List'!$H$2:$L$27,5,FALSE)</f>
        <v>999.6</v>
      </c>
      <c r="F2416" s="17">
        <f t="shared" si="120"/>
        <v>9996</v>
      </c>
      <c r="G2416">
        <f>VLOOKUP(C2416,'SKU Price List'!$H$2:$L$27,3,0)</f>
        <v>951.3</v>
      </c>
      <c r="H2416">
        <f t="shared" si="121"/>
        <v>9513</v>
      </c>
      <c r="I2416" s="17">
        <f t="shared" si="122"/>
        <v>483</v>
      </c>
      <c r="J2416">
        <v>41</v>
      </c>
      <c r="K2416" s="51"/>
    </row>
    <row r="2417" spans="1:11" x14ac:dyDescent="0.45">
      <c r="A2417" s="2">
        <v>45486</v>
      </c>
      <c r="B2417" t="s">
        <v>75</v>
      </c>
      <c r="C2417" t="s">
        <v>19</v>
      </c>
      <c r="D2417">
        <v>30</v>
      </c>
      <c r="E2417" s="17">
        <f>VLOOKUP(C2417,'SKU Price List'!$H$2:$L$27,5,FALSE)</f>
        <v>856.80000000000007</v>
      </c>
      <c r="F2417" s="17">
        <f t="shared" si="120"/>
        <v>25704.000000000004</v>
      </c>
      <c r="G2417">
        <f>VLOOKUP(C2417,'SKU Price List'!$H$2:$L$27,3,0)</f>
        <v>815.4</v>
      </c>
      <c r="H2417">
        <f t="shared" si="121"/>
        <v>24462</v>
      </c>
      <c r="I2417" s="17">
        <f t="shared" si="122"/>
        <v>1242.0000000000036</v>
      </c>
      <c r="J2417">
        <v>41</v>
      </c>
      <c r="K2417" s="51"/>
    </row>
    <row r="2418" spans="1:11" x14ac:dyDescent="0.45">
      <c r="A2418" s="2">
        <v>45486</v>
      </c>
      <c r="B2418" t="s">
        <v>75</v>
      </c>
      <c r="C2418" t="s">
        <v>14</v>
      </c>
      <c r="D2418">
        <v>40</v>
      </c>
      <c r="E2418" s="17">
        <f>VLOOKUP(C2418,'SKU Price List'!$H$2:$L$27,5,FALSE)</f>
        <v>957.59999999999991</v>
      </c>
      <c r="F2418" s="17">
        <f t="shared" si="120"/>
        <v>38304</v>
      </c>
      <c r="G2418">
        <f>VLOOKUP(C2418,'SKU Price List'!$H$2:$L$27,3,0)</f>
        <v>912</v>
      </c>
      <c r="H2418">
        <f t="shared" si="121"/>
        <v>36480</v>
      </c>
      <c r="I2418" s="17">
        <f t="shared" si="122"/>
        <v>1824</v>
      </c>
      <c r="J2418">
        <v>41</v>
      </c>
      <c r="K2418" s="51"/>
    </row>
    <row r="2419" spans="1:11" x14ac:dyDescent="0.45">
      <c r="A2419" s="2">
        <v>45486</v>
      </c>
      <c r="B2419" t="s">
        <v>75</v>
      </c>
      <c r="C2419" t="s">
        <v>10</v>
      </c>
      <c r="D2419">
        <v>18</v>
      </c>
      <c r="E2419" s="17">
        <f>VLOOKUP(C2419,'SKU Price List'!$H$2:$L$27,5,FALSE)</f>
        <v>682.5</v>
      </c>
      <c r="F2419" s="17">
        <f t="shared" si="120"/>
        <v>12285</v>
      </c>
      <c r="G2419">
        <f>VLOOKUP(C2419,'SKU Price List'!$H$2:$L$27,3,0)</f>
        <v>648.9</v>
      </c>
      <c r="H2419">
        <f t="shared" si="121"/>
        <v>11680.199999999999</v>
      </c>
      <c r="I2419" s="17">
        <f t="shared" si="122"/>
        <v>604.80000000000109</v>
      </c>
      <c r="J2419">
        <v>41</v>
      </c>
      <c r="K2419" s="51"/>
    </row>
    <row r="2420" spans="1:11" x14ac:dyDescent="0.45">
      <c r="A2420" s="2">
        <v>45486</v>
      </c>
      <c r="B2420" t="s">
        <v>75</v>
      </c>
      <c r="C2420" t="s">
        <v>9</v>
      </c>
      <c r="D2420">
        <v>10</v>
      </c>
      <c r="E2420" s="17">
        <f>VLOOKUP(C2420,'SKU Price List'!$H$2:$L$27,5,FALSE)</f>
        <v>780</v>
      </c>
      <c r="F2420" s="17">
        <f t="shared" si="120"/>
        <v>7800</v>
      </c>
      <c r="G2420">
        <f>VLOOKUP(C2420,'SKU Price List'!$H$2:$L$27,3,0)</f>
        <v>741.59999999999991</v>
      </c>
      <c r="H2420">
        <f t="shared" si="121"/>
        <v>7415.9999999999991</v>
      </c>
      <c r="I2420" s="17">
        <f t="shared" si="122"/>
        <v>384.00000000000091</v>
      </c>
      <c r="J2420">
        <v>41</v>
      </c>
      <c r="K2420" s="51"/>
    </row>
    <row r="2421" spans="1:11" x14ac:dyDescent="0.45">
      <c r="A2421" s="2">
        <v>45487</v>
      </c>
      <c r="B2421" t="s">
        <v>38</v>
      </c>
      <c r="C2421" t="s">
        <v>27</v>
      </c>
      <c r="D2421">
        <v>8</v>
      </c>
      <c r="E2421" s="17">
        <f>VLOOKUP(C2421,'SKU Price List'!$H$2:$L$27,5,FALSE)</f>
        <v>843.2</v>
      </c>
      <c r="F2421" s="17">
        <f t="shared" si="120"/>
        <v>6745.6</v>
      </c>
      <c r="G2421">
        <f>VLOOKUP(C2421,'SKU Price List'!$H$2:$L$27,3,0)</f>
        <v>803.2</v>
      </c>
      <c r="H2421">
        <f t="shared" si="121"/>
        <v>6425.6</v>
      </c>
      <c r="I2421" s="17">
        <f t="shared" si="122"/>
        <v>320</v>
      </c>
      <c r="J2421">
        <v>41</v>
      </c>
      <c r="K2421" s="51"/>
    </row>
    <row r="2422" spans="1:11" x14ac:dyDescent="0.45">
      <c r="A2422" s="2">
        <v>45487</v>
      </c>
      <c r="B2422" t="s">
        <v>38</v>
      </c>
      <c r="C2422" t="s">
        <v>18</v>
      </c>
      <c r="D2422">
        <v>5</v>
      </c>
      <c r="E2422" s="17">
        <f>VLOOKUP(C2422,'SKU Price List'!$H$2:$L$27,5,FALSE)</f>
        <v>1523.2</v>
      </c>
      <c r="F2422" s="17">
        <f t="shared" si="120"/>
        <v>7616</v>
      </c>
      <c r="G2422">
        <f>VLOOKUP(C2422,'SKU Price List'!$H$2:$L$27,3,0)</f>
        <v>1449.6</v>
      </c>
      <c r="H2422">
        <f t="shared" si="121"/>
        <v>7248</v>
      </c>
      <c r="I2422" s="17">
        <f t="shared" si="122"/>
        <v>368</v>
      </c>
      <c r="J2422">
        <v>41</v>
      </c>
      <c r="K2422" s="51"/>
    </row>
    <row r="2423" spans="1:11" x14ac:dyDescent="0.45">
      <c r="A2423" s="2">
        <v>45487</v>
      </c>
      <c r="B2423" t="s">
        <v>38</v>
      </c>
      <c r="C2423" t="s">
        <v>12</v>
      </c>
      <c r="D2423">
        <v>3</v>
      </c>
      <c r="E2423" s="17">
        <f>VLOOKUP(C2423,'SKU Price List'!$H$2:$L$27,5,FALSE)</f>
        <v>1040</v>
      </c>
      <c r="F2423" s="17">
        <f t="shared" si="120"/>
        <v>3120</v>
      </c>
      <c r="G2423">
        <f>VLOOKUP(C2423,'SKU Price List'!$H$2:$L$27,3,0)</f>
        <v>988.8</v>
      </c>
      <c r="H2423">
        <f t="shared" si="121"/>
        <v>2966.3999999999996</v>
      </c>
      <c r="I2423" s="17">
        <f t="shared" si="122"/>
        <v>153.60000000000036</v>
      </c>
      <c r="J2423">
        <v>41</v>
      </c>
      <c r="K2423" s="51"/>
    </row>
    <row r="2424" spans="1:11" x14ac:dyDescent="0.45">
      <c r="A2424" s="2">
        <v>45487</v>
      </c>
      <c r="B2424" t="s">
        <v>38</v>
      </c>
      <c r="C2424" t="s">
        <v>11</v>
      </c>
      <c r="D2424">
        <v>3</v>
      </c>
      <c r="E2424" s="17">
        <f>VLOOKUP(C2424,'SKU Price List'!$H$2:$L$27,5,FALSE)</f>
        <v>910</v>
      </c>
      <c r="F2424" s="17">
        <f t="shared" si="120"/>
        <v>2730</v>
      </c>
      <c r="G2424">
        <f>VLOOKUP(C2424,'SKU Price List'!$H$2:$L$27,3,0)</f>
        <v>865.19999999999993</v>
      </c>
      <c r="H2424">
        <f t="shared" si="121"/>
        <v>2595.6</v>
      </c>
      <c r="I2424" s="17">
        <f t="shared" si="122"/>
        <v>134.40000000000009</v>
      </c>
      <c r="J2424">
        <v>41</v>
      </c>
      <c r="K2424" s="51"/>
    </row>
    <row r="2425" spans="1:11" x14ac:dyDescent="0.45">
      <c r="A2425" s="2">
        <v>45487</v>
      </c>
      <c r="B2425" t="s">
        <v>38</v>
      </c>
      <c r="C2425" t="s">
        <v>27</v>
      </c>
      <c r="D2425">
        <v>5</v>
      </c>
      <c r="E2425" s="17">
        <f>VLOOKUP(C2425,'SKU Price List'!$H$2:$L$27,5,FALSE)</f>
        <v>843.2</v>
      </c>
      <c r="F2425" s="17">
        <f t="shared" si="120"/>
        <v>4216</v>
      </c>
      <c r="G2425">
        <f>VLOOKUP(C2425,'SKU Price List'!$H$2:$L$27,3,0)</f>
        <v>803.2</v>
      </c>
      <c r="H2425">
        <f t="shared" si="121"/>
        <v>4016</v>
      </c>
      <c r="I2425" s="17">
        <f t="shared" si="122"/>
        <v>200</v>
      </c>
      <c r="J2425">
        <v>41</v>
      </c>
      <c r="K2425" s="51"/>
    </row>
    <row r="2426" spans="1:11" x14ac:dyDescent="0.45">
      <c r="A2426" s="2">
        <v>45488</v>
      </c>
      <c r="B2426" t="s">
        <v>81</v>
      </c>
      <c r="C2426" t="s">
        <v>21</v>
      </c>
      <c r="D2426">
        <v>8</v>
      </c>
      <c r="E2426" s="17">
        <f>VLOOKUP(C2426,'SKU Price List'!$H$2:$L$27,5,FALSE)</f>
        <v>999.6</v>
      </c>
      <c r="F2426" s="17">
        <f t="shared" si="120"/>
        <v>7996.8</v>
      </c>
      <c r="G2426">
        <f>VLOOKUP(C2426,'SKU Price List'!$H$2:$L$27,3,0)</f>
        <v>951.3</v>
      </c>
      <c r="H2426">
        <f t="shared" si="121"/>
        <v>7610.4</v>
      </c>
      <c r="I2426" s="17">
        <f t="shared" si="122"/>
        <v>386.40000000000055</v>
      </c>
      <c r="J2426">
        <v>42</v>
      </c>
      <c r="K2426" s="51"/>
    </row>
    <row r="2427" spans="1:11" x14ac:dyDescent="0.45">
      <c r="A2427" s="2">
        <v>45488</v>
      </c>
      <c r="B2427" t="s">
        <v>81</v>
      </c>
      <c r="C2427" t="s">
        <v>11</v>
      </c>
      <c r="D2427">
        <v>2</v>
      </c>
      <c r="E2427" s="17">
        <f>VLOOKUP(C2427,'SKU Price List'!$H$2:$L$27,5,FALSE)</f>
        <v>910</v>
      </c>
      <c r="F2427" s="17">
        <f t="shared" si="120"/>
        <v>1820</v>
      </c>
      <c r="G2427">
        <f>VLOOKUP(C2427,'SKU Price List'!$H$2:$L$27,3,0)</f>
        <v>865.19999999999993</v>
      </c>
      <c r="H2427">
        <f t="shared" si="121"/>
        <v>1730.3999999999999</v>
      </c>
      <c r="I2427" s="17">
        <f t="shared" si="122"/>
        <v>89.600000000000136</v>
      </c>
      <c r="J2427">
        <v>42</v>
      </c>
      <c r="K2427" s="51"/>
    </row>
    <row r="2428" spans="1:11" x14ac:dyDescent="0.45">
      <c r="A2428" s="2">
        <v>45488</v>
      </c>
      <c r="B2428" t="s">
        <v>81</v>
      </c>
      <c r="C2428" t="s">
        <v>12</v>
      </c>
      <c r="D2428">
        <v>2</v>
      </c>
      <c r="E2428" s="17">
        <f>VLOOKUP(C2428,'SKU Price List'!$H$2:$L$27,5,FALSE)</f>
        <v>1040</v>
      </c>
      <c r="F2428" s="17">
        <f t="shared" si="120"/>
        <v>2080</v>
      </c>
      <c r="G2428">
        <f>VLOOKUP(C2428,'SKU Price List'!$H$2:$L$27,3,0)</f>
        <v>988.8</v>
      </c>
      <c r="H2428">
        <f t="shared" si="121"/>
        <v>1977.6</v>
      </c>
      <c r="I2428" s="17">
        <f t="shared" si="122"/>
        <v>102.40000000000009</v>
      </c>
      <c r="J2428">
        <v>42</v>
      </c>
      <c r="K2428" s="51"/>
    </row>
    <row r="2429" spans="1:11" x14ac:dyDescent="0.45">
      <c r="A2429" s="2">
        <v>45488</v>
      </c>
      <c r="B2429" t="s">
        <v>81</v>
      </c>
      <c r="C2429" t="s">
        <v>27</v>
      </c>
      <c r="D2429">
        <v>6</v>
      </c>
      <c r="E2429" s="17">
        <f>VLOOKUP(C2429,'SKU Price List'!$H$2:$L$27,5,FALSE)</f>
        <v>843.2</v>
      </c>
      <c r="F2429" s="17">
        <f t="shared" si="120"/>
        <v>5059.2000000000007</v>
      </c>
      <c r="G2429">
        <f>VLOOKUP(C2429,'SKU Price List'!$H$2:$L$27,3,0)</f>
        <v>803.2</v>
      </c>
      <c r="H2429">
        <f t="shared" si="121"/>
        <v>4819.2000000000007</v>
      </c>
      <c r="I2429" s="17">
        <f t="shared" si="122"/>
        <v>240</v>
      </c>
      <c r="J2429">
        <v>42</v>
      </c>
      <c r="K2429" s="51"/>
    </row>
    <row r="2430" spans="1:11" x14ac:dyDescent="0.45">
      <c r="A2430" s="2">
        <v>45488</v>
      </c>
      <c r="B2430" t="s">
        <v>81</v>
      </c>
      <c r="C2430" t="s">
        <v>24</v>
      </c>
      <c r="D2430">
        <v>6</v>
      </c>
      <c r="E2430" s="17">
        <f>VLOOKUP(C2430,'SKU Price List'!$H$2:$L$27,5,FALSE)</f>
        <v>632.40000000000009</v>
      </c>
      <c r="F2430" s="17">
        <f t="shared" si="120"/>
        <v>3794.4000000000005</v>
      </c>
      <c r="G2430">
        <f>VLOOKUP(C2430,'SKU Price List'!$H$2:$L$27,3,0)</f>
        <v>602.40000000000009</v>
      </c>
      <c r="H2430">
        <f t="shared" si="121"/>
        <v>3614.4000000000005</v>
      </c>
      <c r="I2430" s="17">
        <f t="shared" si="122"/>
        <v>180</v>
      </c>
      <c r="J2430">
        <v>42</v>
      </c>
      <c r="K2430" s="51"/>
    </row>
    <row r="2431" spans="1:11" x14ac:dyDescent="0.45">
      <c r="A2431" s="2">
        <v>45488</v>
      </c>
      <c r="B2431" t="s">
        <v>44</v>
      </c>
      <c r="C2431" t="s">
        <v>18</v>
      </c>
      <c r="D2431">
        <v>11</v>
      </c>
      <c r="E2431" s="17">
        <f>VLOOKUP(C2431,'SKU Price List'!$H$2:$L$27,5,FALSE)</f>
        <v>1523.2</v>
      </c>
      <c r="F2431" s="17">
        <f t="shared" si="120"/>
        <v>16755.2</v>
      </c>
      <c r="G2431">
        <f>VLOOKUP(C2431,'SKU Price List'!$H$2:$L$27,3,0)</f>
        <v>1449.6</v>
      </c>
      <c r="H2431">
        <f t="shared" si="121"/>
        <v>15945.599999999999</v>
      </c>
      <c r="I2431" s="17">
        <f t="shared" si="122"/>
        <v>809.60000000000218</v>
      </c>
      <c r="J2431">
        <v>42</v>
      </c>
      <c r="K2431" s="51"/>
    </row>
    <row r="2432" spans="1:11" x14ac:dyDescent="0.45">
      <c r="A2432" s="2">
        <v>45488</v>
      </c>
      <c r="B2432" t="s">
        <v>44</v>
      </c>
      <c r="C2432" t="s">
        <v>27</v>
      </c>
      <c r="D2432">
        <v>8</v>
      </c>
      <c r="E2432" s="17">
        <f>VLOOKUP(C2432,'SKU Price List'!$H$2:$L$27,5,FALSE)</f>
        <v>843.2</v>
      </c>
      <c r="F2432" s="17">
        <f t="shared" ref="F2432:F2495" si="123">E2432*D2432</f>
        <v>6745.6</v>
      </c>
      <c r="G2432">
        <f>VLOOKUP(C2432,'SKU Price List'!$H$2:$L$27,3,0)</f>
        <v>803.2</v>
      </c>
      <c r="H2432">
        <f t="shared" si="121"/>
        <v>6425.6</v>
      </c>
      <c r="I2432" s="17">
        <f t="shared" si="122"/>
        <v>320</v>
      </c>
      <c r="J2432">
        <v>42</v>
      </c>
      <c r="K2432" s="51"/>
    </row>
    <row r="2433" spans="1:11" x14ac:dyDescent="0.45">
      <c r="A2433" s="2">
        <v>45488</v>
      </c>
      <c r="B2433" t="s">
        <v>44</v>
      </c>
      <c r="C2433" t="s">
        <v>7</v>
      </c>
      <c r="D2433">
        <v>10</v>
      </c>
      <c r="E2433" s="17">
        <f>VLOOKUP(C2433,'SKU Price List'!$H$2:$L$27,5,FALSE)</f>
        <v>571.20000000000005</v>
      </c>
      <c r="F2433" s="17">
        <f t="shared" si="123"/>
        <v>5712</v>
      </c>
      <c r="G2433">
        <f>VLOOKUP(C2433,'SKU Price List'!$H$2:$L$27,3,0)</f>
        <v>544</v>
      </c>
      <c r="H2433">
        <f t="shared" si="121"/>
        <v>5440</v>
      </c>
      <c r="I2433" s="17">
        <f t="shared" si="122"/>
        <v>272</v>
      </c>
      <c r="J2433">
        <v>42</v>
      </c>
      <c r="K2433" s="51"/>
    </row>
    <row r="2434" spans="1:11" x14ac:dyDescent="0.45">
      <c r="A2434" s="2">
        <v>45489</v>
      </c>
      <c r="B2434" t="s">
        <v>33</v>
      </c>
      <c r="C2434" t="s">
        <v>14</v>
      </c>
      <c r="D2434">
        <v>2</v>
      </c>
      <c r="E2434" s="17">
        <f>VLOOKUP(C2434,'SKU Price List'!$H$2:$L$27,5,FALSE)</f>
        <v>957.59999999999991</v>
      </c>
      <c r="F2434" s="17">
        <f t="shared" si="123"/>
        <v>1915.1999999999998</v>
      </c>
      <c r="G2434">
        <f>VLOOKUP(C2434,'SKU Price List'!$H$2:$L$27,3,0)</f>
        <v>912</v>
      </c>
      <c r="H2434">
        <f t="shared" ref="H2434:H2497" si="124">G2434*D2434</f>
        <v>1824</v>
      </c>
      <c r="I2434" s="17">
        <f t="shared" ref="I2434:I2497" si="125">F2434-H2434</f>
        <v>91.199999999999818</v>
      </c>
      <c r="J2434">
        <v>42</v>
      </c>
      <c r="K2434" s="51"/>
    </row>
    <row r="2435" spans="1:11" x14ac:dyDescent="0.45">
      <c r="A2435" s="2">
        <v>45489</v>
      </c>
      <c r="B2435" t="s">
        <v>33</v>
      </c>
      <c r="C2435" t="s">
        <v>24</v>
      </c>
      <c r="D2435">
        <v>5</v>
      </c>
      <c r="E2435" s="17">
        <f>VLOOKUP(C2435,'SKU Price List'!$H$2:$L$27,5,FALSE)</f>
        <v>632.40000000000009</v>
      </c>
      <c r="F2435" s="17">
        <f t="shared" si="123"/>
        <v>3162.0000000000005</v>
      </c>
      <c r="G2435">
        <f>VLOOKUP(C2435,'SKU Price List'!$H$2:$L$27,3,0)</f>
        <v>602.40000000000009</v>
      </c>
      <c r="H2435">
        <f t="shared" si="124"/>
        <v>3012.0000000000005</v>
      </c>
      <c r="I2435" s="17">
        <f t="shared" si="125"/>
        <v>150</v>
      </c>
      <c r="J2435">
        <v>42</v>
      </c>
      <c r="K2435" s="51"/>
    </row>
    <row r="2436" spans="1:11" x14ac:dyDescent="0.45">
      <c r="A2436" s="2">
        <v>45489</v>
      </c>
      <c r="B2436" t="s">
        <v>33</v>
      </c>
      <c r="C2436" t="s">
        <v>9</v>
      </c>
      <c r="D2436">
        <v>3</v>
      </c>
      <c r="E2436" s="17">
        <f>VLOOKUP(C2436,'SKU Price List'!$H$2:$L$27,5,FALSE)</f>
        <v>780</v>
      </c>
      <c r="F2436" s="17">
        <f t="shared" si="123"/>
        <v>2340</v>
      </c>
      <c r="G2436">
        <f>VLOOKUP(C2436,'SKU Price List'!$H$2:$L$27,3,0)</f>
        <v>741.59999999999991</v>
      </c>
      <c r="H2436">
        <f t="shared" si="124"/>
        <v>2224.7999999999997</v>
      </c>
      <c r="I2436" s="17">
        <f t="shared" si="125"/>
        <v>115.20000000000027</v>
      </c>
      <c r="J2436">
        <v>42</v>
      </c>
      <c r="K2436" s="51"/>
    </row>
    <row r="2437" spans="1:11" x14ac:dyDescent="0.45">
      <c r="A2437" s="2">
        <v>45489</v>
      </c>
      <c r="B2437" t="s">
        <v>33</v>
      </c>
      <c r="C2437" t="s">
        <v>12</v>
      </c>
      <c r="D2437">
        <v>2</v>
      </c>
      <c r="E2437" s="17">
        <f>VLOOKUP(C2437,'SKU Price List'!$H$2:$L$27,5,FALSE)</f>
        <v>1040</v>
      </c>
      <c r="F2437" s="17">
        <f t="shared" si="123"/>
        <v>2080</v>
      </c>
      <c r="G2437">
        <f>VLOOKUP(C2437,'SKU Price List'!$H$2:$L$27,3,0)</f>
        <v>988.8</v>
      </c>
      <c r="H2437">
        <f t="shared" si="124"/>
        <v>1977.6</v>
      </c>
      <c r="I2437" s="17">
        <f t="shared" si="125"/>
        <v>102.40000000000009</v>
      </c>
      <c r="J2437">
        <v>42</v>
      </c>
      <c r="K2437" s="51"/>
    </row>
    <row r="2438" spans="1:11" x14ac:dyDescent="0.45">
      <c r="A2438" s="2">
        <v>45489</v>
      </c>
      <c r="B2438" t="s">
        <v>37</v>
      </c>
      <c r="C2438" t="s">
        <v>14</v>
      </c>
      <c r="D2438">
        <v>20</v>
      </c>
      <c r="E2438" s="17">
        <f>VLOOKUP(C2438,'SKU Price List'!$H$2:$L$27,5,FALSE)</f>
        <v>957.59999999999991</v>
      </c>
      <c r="F2438" s="17">
        <f t="shared" si="123"/>
        <v>19152</v>
      </c>
      <c r="G2438">
        <f>VLOOKUP(C2438,'SKU Price List'!$H$2:$L$27,3,0)</f>
        <v>912</v>
      </c>
      <c r="H2438">
        <f t="shared" si="124"/>
        <v>18240</v>
      </c>
      <c r="I2438" s="17">
        <f t="shared" si="125"/>
        <v>912</v>
      </c>
      <c r="J2438">
        <v>42</v>
      </c>
      <c r="K2438" s="51"/>
    </row>
    <row r="2439" spans="1:11" x14ac:dyDescent="0.45">
      <c r="A2439" s="2">
        <v>45489</v>
      </c>
      <c r="B2439" t="s">
        <v>37</v>
      </c>
      <c r="C2439" t="s">
        <v>24</v>
      </c>
      <c r="D2439">
        <v>20</v>
      </c>
      <c r="E2439" s="17">
        <f>VLOOKUP(C2439,'SKU Price List'!$H$2:$L$27,5,FALSE)</f>
        <v>632.40000000000009</v>
      </c>
      <c r="F2439" s="17">
        <f t="shared" si="123"/>
        <v>12648.000000000002</v>
      </c>
      <c r="G2439">
        <f>VLOOKUP(C2439,'SKU Price List'!$H$2:$L$27,3,0)</f>
        <v>602.40000000000009</v>
      </c>
      <c r="H2439">
        <f t="shared" si="124"/>
        <v>12048.000000000002</v>
      </c>
      <c r="I2439" s="17">
        <f t="shared" si="125"/>
        <v>600</v>
      </c>
      <c r="J2439">
        <v>42</v>
      </c>
      <c r="K2439" s="51"/>
    </row>
    <row r="2440" spans="1:11" x14ac:dyDescent="0.45">
      <c r="A2440" s="2">
        <v>45489</v>
      </c>
      <c r="B2440" t="s">
        <v>37</v>
      </c>
      <c r="C2440" t="s">
        <v>7</v>
      </c>
      <c r="D2440">
        <v>10</v>
      </c>
      <c r="E2440" s="17">
        <f>VLOOKUP(C2440,'SKU Price List'!$H$2:$L$27,5,FALSE)</f>
        <v>571.20000000000005</v>
      </c>
      <c r="F2440" s="17">
        <f t="shared" si="123"/>
        <v>5712</v>
      </c>
      <c r="G2440">
        <f>VLOOKUP(C2440,'SKU Price List'!$H$2:$L$27,3,0)</f>
        <v>544</v>
      </c>
      <c r="H2440">
        <f t="shared" si="124"/>
        <v>5440</v>
      </c>
      <c r="I2440" s="17">
        <f t="shared" si="125"/>
        <v>272</v>
      </c>
      <c r="J2440">
        <v>42</v>
      </c>
      <c r="K2440" s="51"/>
    </row>
    <row r="2441" spans="1:11" x14ac:dyDescent="0.45">
      <c r="A2441" s="2">
        <v>45490</v>
      </c>
      <c r="B2441" t="s">
        <v>49</v>
      </c>
      <c r="C2441" t="s">
        <v>9</v>
      </c>
      <c r="D2441">
        <v>10</v>
      </c>
      <c r="E2441" s="17">
        <f>VLOOKUP(C2441,'SKU Price List'!$H$2:$L$27,5,FALSE)</f>
        <v>780</v>
      </c>
      <c r="F2441" s="17">
        <f t="shared" si="123"/>
        <v>7800</v>
      </c>
      <c r="G2441">
        <f>VLOOKUP(C2441,'SKU Price List'!$H$2:$L$27,3,0)</f>
        <v>741.59999999999991</v>
      </c>
      <c r="H2441">
        <f t="shared" si="124"/>
        <v>7415.9999999999991</v>
      </c>
      <c r="I2441" s="17">
        <f t="shared" si="125"/>
        <v>384.00000000000091</v>
      </c>
      <c r="J2441">
        <v>42</v>
      </c>
      <c r="K2441" s="51"/>
    </row>
    <row r="2442" spans="1:11" x14ac:dyDescent="0.45">
      <c r="A2442" s="2">
        <v>45490</v>
      </c>
      <c r="B2442" t="s">
        <v>49</v>
      </c>
      <c r="C2442" t="s">
        <v>23</v>
      </c>
      <c r="D2442">
        <v>3</v>
      </c>
      <c r="E2442" s="17">
        <f>VLOOKUP(C2442,'SKU Price List'!$H$2:$L$27,5,FALSE)</f>
        <v>474.3</v>
      </c>
      <c r="F2442" s="17">
        <f t="shared" si="123"/>
        <v>1422.9</v>
      </c>
      <c r="G2442">
        <f>VLOOKUP(C2442,'SKU Price List'!$H$2:$L$27,3,0)</f>
        <v>451.8</v>
      </c>
      <c r="H2442">
        <f t="shared" si="124"/>
        <v>1355.4</v>
      </c>
      <c r="I2442" s="17">
        <f t="shared" si="125"/>
        <v>67.5</v>
      </c>
      <c r="J2442">
        <v>42</v>
      </c>
      <c r="K2442" s="51"/>
    </row>
    <row r="2443" spans="1:11" x14ac:dyDescent="0.45">
      <c r="A2443" s="2">
        <v>45490</v>
      </c>
      <c r="B2443" t="s">
        <v>49</v>
      </c>
      <c r="C2443" t="s">
        <v>27</v>
      </c>
      <c r="D2443">
        <v>4</v>
      </c>
      <c r="E2443" s="17">
        <f>VLOOKUP(C2443,'SKU Price List'!$H$2:$L$27,5,FALSE)</f>
        <v>843.2</v>
      </c>
      <c r="F2443" s="17">
        <f t="shared" si="123"/>
        <v>3372.8</v>
      </c>
      <c r="G2443">
        <f>VLOOKUP(C2443,'SKU Price List'!$H$2:$L$27,3,0)</f>
        <v>803.2</v>
      </c>
      <c r="H2443">
        <f t="shared" si="124"/>
        <v>3212.8</v>
      </c>
      <c r="I2443" s="17">
        <f t="shared" si="125"/>
        <v>160</v>
      </c>
      <c r="J2443">
        <v>42</v>
      </c>
      <c r="K2443" s="51"/>
    </row>
    <row r="2444" spans="1:11" x14ac:dyDescent="0.45">
      <c r="A2444" s="2">
        <v>45490</v>
      </c>
      <c r="B2444" t="s">
        <v>49</v>
      </c>
      <c r="C2444" t="s">
        <v>24</v>
      </c>
      <c r="D2444">
        <v>6</v>
      </c>
      <c r="E2444" s="17">
        <f>VLOOKUP(C2444,'SKU Price List'!$H$2:$L$27,5,FALSE)</f>
        <v>632.40000000000009</v>
      </c>
      <c r="F2444" s="17">
        <f t="shared" si="123"/>
        <v>3794.4000000000005</v>
      </c>
      <c r="G2444">
        <f>VLOOKUP(C2444,'SKU Price List'!$H$2:$L$27,3,0)</f>
        <v>602.40000000000009</v>
      </c>
      <c r="H2444">
        <f t="shared" si="124"/>
        <v>3614.4000000000005</v>
      </c>
      <c r="I2444" s="17">
        <f t="shared" si="125"/>
        <v>180</v>
      </c>
      <c r="J2444">
        <v>42</v>
      </c>
      <c r="K2444" s="51"/>
    </row>
    <row r="2445" spans="1:11" x14ac:dyDescent="0.45">
      <c r="A2445" s="2">
        <v>45490</v>
      </c>
      <c r="B2445" t="s">
        <v>49</v>
      </c>
      <c r="C2445" t="s">
        <v>23</v>
      </c>
      <c r="D2445">
        <v>2</v>
      </c>
      <c r="E2445" s="17">
        <f>VLOOKUP(C2445,'SKU Price List'!$H$2:$L$27,5,FALSE)</f>
        <v>474.3</v>
      </c>
      <c r="F2445" s="17">
        <f t="shared" si="123"/>
        <v>948.6</v>
      </c>
      <c r="G2445">
        <f>VLOOKUP(C2445,'SKU Price List'!$H$2:$L$27,3,0)</f>
        <v>451.8</v>
      </c>
      <c r="H2445">
        <f t="shared" si="124"/>
        <v>903.6</v>
      </c>
      <c r="I2445" s="17">
        <f t="shared" si="125"/>
        <v>45</v>
      </c>
      <c r="J2445">
        <v>42</v>
      </c>
      <c r="K2445" s="51"/>
    </row>
    <row r="2446" spans="1:11" x14ac:dyDescent="0.45">
      <c r="A2446" s="2">
        <v>45490</v>
      </c>
      <c r="B2446" t="s">
        <v>43</v>
      </c>
      <c r="C2446" t="s">
        <v>27</v>
      </c>
      <c r="D2446">
        <v>15</v>
      </c>
      <c r="E2446" s="17">
        <f>VLOOKUP(C2446,'SKU Price List'!$H$2:$L$27,5,FALSE)</f>
        <v>843.2</v>
      </c>
      <c r="F2446" s="17">
        <f t="shared" si="123"/>
        <v>12648</v>
      </c>
      <c r="G2446">
        <f>VLOOKUP(C2446,'SKU Price List'!$H$2:$L$27,3,0)</f>
        <v>803.2</v>
      </c>
      <c r="H2446">
        <f t="shared" si="124"/>
        <v>12048</v>
      </c>
      <c r="I2446" s="17">
        <f t="shared" si="125"/>
        <v>600</v>
      </c>
      <c r="J2446">
        <v>42</v>
      </c>
      <c r="K2446" s="51"/>
    </row>
    <row r="2447" spans="1:11" x14ac:dyDescent="0.45">
      <c r="A2447" s="2">
        <v>45490</v>
      </c>
      <c r="B2447" t="s">
        <v>43</v>
      </c>
      <c r="C2447" t="s">
        <v>7</v>
      </c>
      <c r="D2447">
        <v>3</v>
      </c>
      <c r="E2447" s="17">
        <f>VLOOKUP(C2447,'SKU Price List'!$H$2:$L$27,5,FALSE)</f>
        <v>571.20000000000005</v>
      </c>
      <c r="F2447" s="17">
        <f t="shared" si="123"/>
        <v>1713.6000000000001</v>
      </c>
      <c r="G2447">
        <f>VLOOKUP(C2447,'SKU Price List'!$H$2:$L$27,3,0)</f>
        <v>544</v>
      </c>
      <c r="H2447">
        <f t="shared" si="124"/>
        <v>1632</v>
      </c>
      <c r="I2447" s="17">
        <f t="shared" si="125"/>
        <v>81.600000000000136</v>
      </c>
      <c r="J2447">
        <v>42</v>
      </c>
      <c r="K2447" s="51"/>
    </row>
    <row r="2448" spans="1:11" x14ac:dyDescent="0.45">
      <c r="A2448" s="2">
        <v>45491</v>
      </c>
      <c r="B2448" t="s">
        <v>50</v>
      </c>
      <c r="C2448" t="s">
        <v>27</v>
      </c>
      <c r="D2448">
        <v>10</v>
      </c>
      <c r="E2448" s="17">
        <f>VLOOKUP(C2448,'SKU Price List'!$H$2:$L$27,5,FALSE)</f>
        <v>843.2</v>
      </c>
      <c r="F2448" s="17">
        <f t="shared" si="123"/>
        <v>8432</v>
      </c>
      <c r="G2448">
        <f>VLOOKUP(C2448,'SKU Price List'!$H$2:$L$27,3,0)</f>
        <v>803.2</v>
      </c>
      <c r="H2448">
        <f t="shared" si="124"/>
        <v>8032</v>
      </c>
      <c r="I2448" s="17">
        <f t="shared" si="125"/>
        <v>400</v>
      </c>
      <c r="J2448">
        <v>42</v>
      </c>
      <c r="K2448" s="51"/>
    </row>
    <row r="2449" spans="1:11" x14ac:dyDescent="0.45">
      <c r="A2449" s="2">
        <v>45491</v>
      </c>
      <c r="B2449" t="s">
        <v>50</v>
      </c>
      <c r="C2449" t="s">
        <v>23</v>
      </c>
      <c r="D2449">
        <v>15</v>
      </c>
      <c r="E2449" s="17">
        <f>VLOOKUP(C2449,'SKU Price List'!$H$2:$L$27,5,FALSE)</f>
        <v>474.3</v>
      </c>
      <c r="F2449" s="17">
        <f t="shared" si="123"/>
        <v>7114.5</v>
      </c>
      <c r="G2449">
        <f>VLOOKUP(C2449,'SKU Price List'!$H$2:$L$27,3,0)</f>
        <v>451.8</v>
      </c>
      <c r="H2449">
        <f t="shared" si="124"/>
        <v>6777</v>
      </c>
      <c r="I2449" s="17">
        <f t="shared" si="125"/>
        <v>337.5</v>
      </c>
      <c r="J2449">
        <v>42</v>
      </c>
      <c r="K2449" s="51"/>
    </row>
    <row r="2450" spans="1:11" x14ac:dyDescent="0.45">
      <c r="A2450" s="2">
        <v>45491</v>
      </c>
      <c r="B2450" t="s">
        <v>50</v>
      </c>
      <c r="C2450" t="s">
        <v>24</v>
      </c>
      <c r="D2450">
        <v>5</v>
      </c>
      <c r="E2450" s="17">
        <f>VLOOKUP(C2450,'SKU Price List'!$H$2:$L$27,5,FALSE)</f>
        <v>632.40000000000009</v>
      </c>
      <c r="F2450" s="17">
        <f t="shared" si="123"/>
        <v>3162.0000000000005</v>
      </c>
      <c r="G2450">
        <f>VLOOKUP(C2450,'SKU Price List'!$H$2:$L$27,3,0)</f>
        <v>602.40000000000009</v>
      </c>
      <c r="H2450">
        <f t="shared" si="124"/>
        <v>3012.0000000000005</v>
      </c>
      <c r="I2450" s="17">
        <f t="shared" si="125"/>
        <v>150</v>
      </c>
      <c r="J2450">
        <v>42</v>
      </c>
      <c r="K2450" s="51"/>
    </row>
    <row r="2451" spans="1:11" x14ac:dyDescent="0.45">
      <c r="A2451" s="2">
        <v>45491</v>
      </c>
      <c r="B2451" t="s">
        <v>34</v>
      </c>
      <c r="C2451" t="s">
        <v>14</v>
      </c>
      <c r="D2451">
        <v>5</v>
      </c>
      <c r="E2451" s="17">
        <f>VLOOKUP(C2451,'SKU Price List'!$H$2:$L$27,5,FALSE)</f>
        <v>957.59999999999991</v>
      </c>
      <c r="F2451" s="17">
        <f t="shared" si="123"/>
        <v>4788</v>
      </c>
      <c r="G2451">
        <f>VLOOKUP(C2451,'SKU Price List'!$H$2:$L$27,3,0)</f>
        <v>912</v>
      </c>
      <c r="H2451">
        <f t="shared" si="124"/>
        <v>4560</v>
      </c>
      <c r="I2451" s="17">
        <f t="shared" si="125"/>
        <v>228</v>
      </c>
      <c r="J2451">
        <v>42</v>
      </c>
      <c r="K2451" s="51"/>
    </row>
    <row r="2452" spans="1:11" x14ac:dyDescent="0.45">
      <c r="A2452" s="2">
        <v>45491</v>
      </c>
      <c r="B2452" t="s">
        <v>34</v>
      </c>
      <c r="C2452" t="s">
        <v>13</v>
      </c>
      <c r="D2452">
        <v>4</v>
      </c>
      <c r="E2452" s="17">
        <f>VLOOKUP(C2452,'SKU Price List'!$H$2:$L$27,5,FALSE)</f>
        <v>718.19999999999993</v>
      </c>
      <c r="F2452" s="17">
        <f t="shared" si="123"/>
        <v>2872.7999999999997</v>
      </c>
      <c r="G2452">
        <f>VLOOKUP(C2452,'SKU Price List'!$H$2:$L$27,3,0)</f>
        <v>684</v>
      </c>
      <c r="H2452">
        <f t="shared" si="124"/>
        <v>2736</v>
      </c>
      <c r="I2452" s="17">
        <f t="shared" si="125"/>
        <v>136.79999999999973</v>
      </c>
      <c r="J2452">
        <v>42</v>
      </c>
      <c r="K2452" s="51"/>
    </row>
    <row r="2453" spans="1:11" x14ac:dyDescent="0.45">
      <c r="A2453" s="2">
        <v>45491</v>
      </c>
      <c r="B2453" t="s">
        <v>34</v>
      </c>
      <c r="C2453" t="s">
        <v>4</v>
      </c>
      <c r="D2453">
        <v>10</v>
      </c>
      <c r="E2453" s="17">
        <f>VLOOKUP(C2453,'SKU Price List'!$H$2:$L$27,5,FALSE)</f>
        <v>428.40000000000003</v>
      </c>
      <c r="F2453" s="17">
        <f t="shared" si="123"/>
        <v>4284</v>
      </c>
      <c r="G2453">
        <f>VLOOKUP(C2453,'SKU Price List'!$H$2:$L$27,3,0)</f>
        <v>408</v>
      </c>
      <c r="H2453">
        <f t="shared" si="124"/>
        <v>4080</v>
      </c>
      <c r="I2453" s="17">
        <f t="shared" si="125"/>
        <v>204</v>
      </c>
      <c r="J2453">
        <v>42</v>
      </c>
      <c r="K2453" s="51"/>
    </row>
    <row r="2454" spans="1:11" x14ac:dyDescent="0.45">
      <c r="A2454" s="2">
        <v>45491</v>
      </c>
      <c r="B2454" t="s">
        <v>34</v>
      </c>
      <c r="C2454" t="s">
        <v>24</v>
      </c>
      <c r="D2454">
        <v>2</v>
      </c>
      <c r="E2454" s="17">
        <f>VLOOKUP(C2454,'SKU Price List'!$H$2:$L$27,5,FALSE)</f>
        <v>632.40000000000009</v>
      </c>
      <c r="F2454" s="17">
        <f t="shared" si="123"/>
        <v>1264.8000000000002</v>
      </c>
      <c r="G2454">
        <f>VLOOKUP(C2454,'SKU Price List'!$H$2:$L$27,3,0)</f>
        <v>602.40000000000009</v>
      </c>
      <c r="H2454">
        <f t="shared" si="124"/>
        <v>1204.8000000000002</v>
      </c>
      <c r="I2454" s="17">
        <f t="shared" si="125"/>
        <v>60</v>
      </c>
      <c r="J2454">
        <v>42</v>
      </c>
      <c r="K2454" s="51"/>
    </row>
    <row r="2455" spans="1:11" x14ac:dyDescent="0.45">
      <c r="A2455" s="2">
        <v>45492</v>
      </c>
      <c r="B2455" t="s">
        <v>51</v>
      </c>
      <c r="C2455" t="s">
        <v>13</v>
      </c>
      <c r="D2455">
        <v>6</v>
      </c>
      <c r="E2455" s="17">
        <f>VLOOKUP(C2455,'SKU Price List'!$H$2:$L$27,5,FALSE)</f>
        <v>718.19999999999993</v>
      </c>
      <c r="F2455" s="17">
        <f t="shared" si="123"/>
        <v>4309.2</v>
      </c>
      <c r="G2455">
        <f>VLOOKUP(C2455,'SKU Price List'!$H$2:$L$27,3,0)</f>
        <v>684</v>
      </c>
      <c r="H2455">
        <f t="shared" si="124"/>
        <v>4104</v>
      </c>
      <c r="I2455" s="17">
        <f t="shared" si="125"/>
        <v>205.19999999999982</v>
      </c>
      <c r="J2455">
        <v>42</v>
      </c>
      <c r="K2455" s="51"/>
    </row>
    <row r="2456" spans="1:11" x14ac:dyDescent="0.45">
      <c r="A2456" s="2">
        <v>45492</v>
      </c>
      <c r="B2456" t="s">
        <v>51</v>
      </c>
      <c r="C2456" t="s">
        <v>10</v>
      </c>
      <c r="D2456">
        <v>2</v>
      </c>
      <c r="E2456" s="17">
        <f>VLOOKUP(C2456,'SKU Price List'!$H$2:$L$27,5,FALSE)</f>
        <v>682.5</v>
      </c>
      <c r="F2456" s="17">
        <f t="shared" si="123"/>
        <v>1365</v>
      </c>
      <c r="G2456">
        <f>VLOOKUP(C2456,'SKU Price List'!$H$2:$L$27,3,0)</f>
        <v>648.9</v>
      </c>
      <c r="H2456">
        <f t="shared" si="124"/>
        <v>1297.8</v>
      </c>
      <c r="I2456" s="17">
        <f t="shared" si="125"/>
        <v>67.200000000000045</v>
      </c>
      <c r="J2456">
        <v>42</v>
      </c>
      <c r="K2456" s="51"/>
    </row>
    <row r="2457" spans="1:11" x14ac:dyDescent="0.45">
      <c r="A2457" s="2">
        <v>45492</v>
      </c>
      <c r="B2457" t="s">
        <v>51</v>
      </c>
      <c r="C2457" t="s">
        <v>9</v>
      </c>
      <c r="D2457">
        <v>12</v>
      </c>
      <c r="E2457" s="17">
        <f>VLOOKUP(C2457,'SKU Price List'!$H$2:$L$27,5,FALSE)</f>
        <v>780</v>
      </c>
      <c r="F2457" s="17">
        <f t="shared" si="123"/>
        <v>9360</v>
      </c>
      <c r="G2457">
        <f>VLOOKUP(C2457,'SKU Price List'!$H$2:$L$27,3,0)</f>
        <v>741.59999999999991</v>
      </c>
      <c r="H2457">
        <f t="shared" si="124"/>
        <v>8899.1999999999989</v>
      </c>
      <c r="I2457" s="17">
        <f t="shared" si="125"/>
        <v>460.80000000000109</v>
      </c>
      <c r="J2457">
        <v>42</v>
      </c>
      <c r="K2457" s="51"/>
    </row>
    <row r="2458" spans="1:11" x14ac:dyDescent="0.45">
      <c r="A2458" s="2">
        <v>45492</v>
      </c>
      <c r="B2458" t="s">
        <v>51</v>
      </c>
      <c r="C2458" t="s">
        <v>23</v>
      </c>
      <c r="D2458">
        <v>12</v>
      </c>
      <c r="E2458" s="17">
        <f>VLOOKUP(C2458,'SKU Price List'!$H$2:$L$27,5,FALSE)</f>
        <v>474.3</v>
      </c>
      <c r="F2458" s="17">
        <f t="shared" si="123"/>
        <v>5691.6</v>
      </c>
      <c r="G2458">
        <f>VLOOKUP(C2458,'SKU Price List'!$H$2:$L$27,3,0)</f>
        <v>451.8</v>
      </c>
      <c r="H2458">
        <f t="shared" si="124"/>
        <v>5421.6</v>
      </c>
      <c r="I2458" s="17">
        <f t="shared" si="125"/>
        <v>270</v>
      </c>
      <c r="J2458">
        <v>42</v>
      </c>
      <c r="K2458" s="51"/>
    </row>
    <row r="2459" spans="1:11" x14ac:dyDescent="0.45">
      <c r="A2459" s="2">
        <v>45492</v>
      </c>
      <c r="B2459" t="s">
        <v>38</v>
      </c>
      <c r="C2459" t="s">
        <v>7</v>
      </c>
      <c r="D2459">
        <v>12</v>
      </c>
      <c r="E2459" s="17">
        <f>VLOOKUP(C2459,'SKU Price List'!$H$2:$L$27,5,FALSE)</f>
        <v>571.20000000000005</v>
      </c>
      <c r="F2459" s="17">
        <f t="shared" si="123"/>
        <v>6854.4000000000005</v>
      </c>
      <c r="G2459">
        <f>VLOOKUP(C2459,'SKU Price List'!$H$2:$L$27,3,0)</f>
        <v>544</v>
      </c>
      <c r="H2459">
        <f t="shared" si="124"/>
        <v>6528</v>
      </c>
      <c r="I2459" s="17">
        <f t="shared" si="125"/>
        <v>326.40000000000055</v>
      </c>
      <c r="J2459">
        <v>42</v>
      </c>
      <c r="K2459" s="51"/>
    </row>
    <row r="2460" spans="1:11" x14ac:dyDescent="0.45">
      <c r="A2460" s="2">
        <v>45492</v>
      </c>
      <c r="B2460" t="s">
        <v>45</v>
      </c>
      <c r="C2460" t="s">
        <v>17</v>
      </c>
      <c r="D2460">
        <v>25</v>
      </c>
      <c r="E2460" s="17">
        <f>VLOOKUP(C2460,'SKU Price List'!$H$2:$L$27,5,FALSE)</f>
        <v>1276.8</v>
      </c>
      <c r="F2460" s="17">
        <f t="shared" si="123"/>
        <v>31920</v>
      </c>
      <c r="G2460">
        <f>VLOOKUP(C2460,'SKU Price List'!$H$2:$L$27,3,0)</f>
        <v>1216</v>
      </c>
      <c r="H2460">
        <f t="shared" si="124"/>
        <v>30400</v>
      </c>
      <c r="I2460" s="17">
        <f t="shared" si="125"/>
        <v>1520</v>
      </c>
      <c r="J2460">
        <v>42</v>
      </c>
      <c r="K2460" s="51"/>
    </row>
    <row r="2461" spans="1:11" x14ac:dyDescent="0.45">
      <c r="A2461" s="2">
        <v>45493</v>
      </c>
      <c r="B2461" t="s">
        <v>54</v>
      </c>
      <c r="C2461" t="s">
        <v>18</v>
      </c>
      <c r="D2461">
        <v>10</v>
      </c>
      <c r="E2461" s="17">
        <f>VLOOKUP(C2461,'SKU Price List'!$H$2:$L$27,5,FALSE)</f>
        <v>1523.2</v>
      </c>
      <c r="F2461" s="17">
        <f t="shared" si="123"/>
        <v>15232</v>
      </c>
      <c r="G2461">
        <f>VLOOKUP(C2461,'SKU Price List'!$H$2:$L$27,3,0)</f>
        <v>1449.6</v>
      </c>
      <c r="H2461">
        <f t="shared" si="124"/>
        <v>14496</v>
      </c>
      <c r="I2461" s="17">
        <f t="shared" si="125"/>
        <v>736</v>
      </c>
      <c r="J2461">
        <v>42</v>
      </c>
      <c r="K2461" s="51"/>
    </row>
    <row r="2462" spans="1:11" x14ac:dyDescent="0.45">
      <c r="A2462" s="2">
        <v>45493</v>
      </c>
      <c r="B2462" t="s">
        <v>54</v>
      </c>
      <c r="C2462" t="s">
        <v>20</v>
      </c>
      <c r="D2462">
        <v>5</v>
      </c>
      <c r="E2462" s="17">
        <f>VLOOKUP(C2462,'SKU Price List'!$H$2:$L$27,5,FALSE)</f>
        <v>1142.4000000000001</v>
      </c>
      <c r="F2462" s="17">
        <f t="shared" si="123"/>
        <v>5712</v>
      </c>
      <c r="G2462">
        <f>VLOOKUP(C2462,'SKU Price List'!$H$2:$L$27,3,0)</f>
        <v>1087.1999999999998</v>
      </c>
      <c r="H2462">
        <f t="shared" si="124"/>
        <v>5435.9999999999991</v>
      </c>
      <c r="I2462" s="17">
        <f t="shared" si="125"/>
        <v>276.00000000000091</v>
      </c>
      <c r="J2462">
        <v>42</v>
      </c>
      <c r="K2462" s="51"/>
    </row>
    <row r="2463" spans="1:11" x14ac:dyDescent="0.45">
      <c r="A2463" s="2">
        <v>45493</v>
      </c>
      <c r="B2463" t="s">
        <v>54</v>
      </c>
      <c r="C2463" t="s">
        <v>22</v>
      </c>
      <c r="D2463">
        <v>3</v>
      </c>
      <c r="E2463" s="17">
        <f>VLOOKUP(C2463,'SKU Price List'!$H$2:$L$27,5,FALSE)</f>
        <v>1332.8</v>
      </c>
      <c r="F2463" s="17">
        <f t="shared" si="123"/>
        <v>3998.3999999999996</v>
      </c>
      <c r="G2463">
        <f>VLOOKUP(C2463,'SKU Price List'!$H$2:$L$27,3,0)</f>
        <v>1268.3999999999999</v>
      </c>
      <c r="H2463">
        <f t="shared" si="124"/>
        <v>3805.2</v>
      </c>
      <c r="I2463" s="17">
        <f t="shared" si="125"/>
        <v>193.19999999999982</v>
      </c>
      <c r="J2463">
        <v>42</v>
      </c>
      <c r="K2463" s="51"/>
    </row>
    <row r="2464" spans="1:11" x14ac:dyDescent="0.45">
      <c r="A2464" s="2">
        <v>45493</v>
      </c>
      <c r="B2464" t="s">
        <v>54</v>
      </c>
      <c r="C2464" t="s">
        <v>21</v>
      </c>
      <c r="D2464">
        <v>5</v>
      </c>
      <c r="E2464" s="17">
        <f>VLOOKUP(C2464,'SKU Price List'!$H$2:$L$27,5,FALSE)</f>
        <v>999.6</v>
      </c>
      <c r="F2464" s="17">
        <f t="shared" si="123"/>
        <v>4998</v>
      </c>
      <c r="G2464">
        <f>VLOOKUP(C2464,'SKU Price List'!$H$2:$L$27,3,0)</f>
        <v>951.3</v>
      </c>
      <c r="H2464">
        <f t="shared" si="124"/>
        <v>4756.5</v>
      </c>
      <c r="I2464" s="17">
        <f t="shared" si="125"/>
        <v>241.5</v>
      </c>
      <c r="J2464">
        <v>42</v>
      </c>
      <c r="K2464" s="51"/>
    </row>
    <row r="2465" spans="1:11" x14ac:dyDescent="0.45">
      <c r="A2465" s="2">
        <v>45493</v>
      </c>
      <c r="B2465" t="s">
        <v>54</v>
      </c>
      <c r="C2465" t="s">
        <v>14</v>
      </c>
      <c r="D2465">
        <v>2</v>
      </c>
      <c r="E2465" s="17">
        <f>VLOOKUP(C2465,'SKU Price List'!$H$2:$L$27,5,FALSE)</f>
        <v>957.59999999999991</v>
      </c>
      <c r="F2465" s="17">
        <f t="shared" si="123"/>
        <v>1915.1999999999998</v>
      </c>
      <c r="G2465">
        <f>VLOOKUP(C2465,'SKU Price List'!$H$2:$L$27,3,0)</f>
        <v>912</v>
      </c>
      <c r="H2465">
        <f t="shared" si="124"/>
        <v>1824</v>
      </c>
      <c r="I2465" s="17">
        <f t="shared" si="125"/>
        <v>91.199999999999818</v>
      </c>
      <c r="J2465">
        <v>42</v>
      </c>
      <c r="K2465" s="51"/>
    </row>
    <row r="2466" spans="1:11" x14ac:dyDescent="0.45">
      <c r="A2466" s="2">
        <v>45493</v>
      </c>
      <c r="B2466" t="s">
        <v>54</v>
      </c>
      <c r="C2466" t="s">
        <v>12</v>
      </c>
      <c r="D2466">
        <v>5</v>
      </c>
      <c r="E2466" s="17">
        <f>VLOOKUP(C2466,'SKU Price List'!$H$2:$L$27,5,FALSE)</f>
        <v>1040</v>
      </c>
      <c r="F2466" s="17">
        <f t="shared" si="123"/>
        <v>5200</v>
      </c>
      <c r="G2466">
        <f>VLOOKUP(C2466,'SKU Price List'!$H$2:$L$27,3,0)</f>
        <v>988.8</v>
      </c>
      <c r="H2466">
        <f t="shared" si="124"/>
        <v>4944</v>
      </c>
      <c r="I2466" s="17">
        <f t="shared" si="125"/>
        <v>256</v>
      </c>
      <c r="J2466">
        <v>42</v>
      </c>
      <c r="K2466" s="51"/>
    </row>
    <row r="2467" spans="1:11" x14ac:dyDescent="0.45">
      <c r="A2467" s="2">
        <v>45493</v>
      </c>
      <c r="B2467" t="s">
        <v>46</v>
      </c>
      <c r="C2467" t="s">
        <v>14</v>
      </c>
      <c r="D2467">
        <v>2</v>
      </c>
      <c r="E2467" s="17">
        <f>VLOOKUP(C2467,'SKU Price List'!$H$2:$L$27,5,FALSE)</f>
        <v>957.59999999999991</v>
      </c>
      <c r="F2467" s="17">
        <f t="shared" si="123"/>
        <v>1915.1999999999998</v>
      </c>
      <c r="G2467">
        <f>VLOOKUP(C2467,'SKU Price List'!$H$2:$L$27,3,0)</f>
        <v>912</v>
      </c>
      <c r="H2467">
        <f t="shared" si="124"/>
        <v>1824</v>
      </c>
      <c r="I2467" s="17">
        <f t="shared" si="125"/>
        <v>91.199999999999818</v>
      </c>
      <c r="J2467">
        <v>42</v>
      </c>
      <c r="K2467" s="51"/>
    </row>
    <row r="2468" spans="1:11" x14ac:dyDescent="0.45">
      <c r="A2468" s="2">
        <v>45493</v>
      </c>
      <c r="B2468" t="s">
        <v>46</v>
      </c>
      <c r="C2468" t="s">
        <v>23</v>
      </c>
      <c r="D2468">
        <v>12</v>
      </c>
      <c r="E2468" s="17">
        <f>VLOOKUP(C2468,'SKU Price List'!$H$2:$L$27,5,FALSE)</f>
        <v>474.3</v>
      </c>
      <c r="F2468" s="17">
        <f t="shared" si="123"/>
        <v>5691.6</v>
      </c>
      <c r="G2468">
        <f>VLOOKUP(C2468,'SKU Price List'!$H$2:$L$27,3,0)</f>
        <v>451.8</v>
      </c>
      <c r="H2468">
        <f t="shared" si="124"/>
        <v>5421.6</v>
      </c>
      <c r="I2468" s="17">
        <f t="shared" si="125"/>
        <v>270</v>
      </c>
      <c r="J2468">
        <v>42</v>
      </c>
      <c r="K2468" s="51"/>
    </row>
    <row r="2469" spans="1:11" x14ac:dyDescent="0.45">
      <c r="A2469" s="2">
        <v>45493</v>
      </c>
      <c r="B2469" t="s">
        <v>46</v>
      </c>
      <c r="C2469" t="s">
        <v>24</v>
      </c>
      <c r="D2469">
        <v>5</v>
      </c>
      <c r="E2469" s="17">
        <f>VLOOKUP(C2469,'SKU Price List'!$H$2:$L$27,5,FALSE)</f>
        <v>632.40000000000009</v>
      </c>
      <c r="F2469" s="17">
        <f t="shared" si="123"/>
        <v>3162.0000000000005</v>
      </c>
      <c r="G2469">
        <f>VLOOKUP(C2469,'SKU Price List'!$H$2:$L$27,3,0)</f>
        <v>602.40000000000009</v>
      </c>
      <c r="H2469">
        <f t="shared" si="124"/>
        <v>3012.0000000000005</v>
      </c>
      <c r="I2469" s="17">
        <f t="shared" si="125"/>
        <v>150</v>
      </c>
      <c r="J2469">
        <v>42</v>
      </c>
      <c r="K2469" s="51"/>
    </row>
    <row r="2470" spans="1:11" x14ac:dyDescent="0.45">
      <c r="A2470" s="2">
        <v>45493</v>
      </c>
      <c r="B2470" t="s">
        <v>46</v>
      </c>
      <c r="C2470" t="s">
        <v>9</v>
      </c>
      <c r="D2470">
        <v>4</v>
      </c>
      <c r="E2470" s="17">
        <f>VLOOKUP(C2470,'SKU Price List'!$H$2:$L$27,5,FALSE)</f>
        <v>780</v>
      </c>
      <c r="F2470" s="17">
        <f t="shared" si="123"/>
        <v>3120</v>
      </c>
      <c r="G2470">
        <f>VLOOKUP(C2470,'SKU Price List'!$H$2:$L$27,3,0)</f>
        <v>741.59999999999991</v>
      </c>
      <c r="H2470">
        <f t="shared" si="124"/>
        <v>2966.3999999999996</v>
      </c>
      <c r="I2470" s="17">
        <f t="shared" si="125"/>
        <v>153.60000000000036</v>
      </c>
      <c r="J2470">
        <v>42</v>
      </c>
      <c r="K2470" s="51"/>
    </row>
    <row r="2471" spans="1:11" x14ac:dyDescent="0.45">
      <c r="A2471" s="2">
        <v>45494</v>
      </c>
      <c r="B2471" t="s">
        <v>40</v>
      </c>
      <c r="C2471" t="s">
        <v>17</v>
      </c>
      <c r="D2471">
        <v>20</v>
      </c>
      <c r="E2471" s="17">
        <f>VLOOKUP(C2471,'SKU Price List'!$H$2:$L$27,5,FALSE)</f>
        <v>1276.8</v>
      </c>
      <c r="F2471" s="17">
        <f t="shared" si="123"/>
        <v>25536</v>
      </c>
      <c r="G2471">
        <f>VLOOKUP(C2471,'SKU Price List'!$H$2:$L$27,3,0)</f>
        <v>1216</v>
      </c>
      <c r="H2471">
        <f t="shared" si="124"/>
        <v>24320</v>
      </c>
      <c r="I2471" s="17">
        <f t="shared" si="125"/>
        <v>1216</v>
      </c>
      <c r="J2471">
        <v>42</v>
      </c>
      <c r="K2471" s="51"/>
    </row>
    <row r="2472" spans="1:11" x14ac:dyDescent="0.45">
      <c r="A2472" s="2">
        <v>45494</v>
      </c>
      <c r="B2472" t="s">
        <v>40</v>
      </c>
      <c r="C2472" t="s">
        <v>24</v>
      </c>
      <c r="D2472">
        <v>15</v>
      </c>
      <c r="E2472" s="17">
        <f>VLOOKUP(C2472,'SKU Price List'!$H$2:$L$27,5,FALSE)</f>
        <v>632.40000000000009</v>
      </c>
      <c r="F2472" s="17">
        <f t="shared" si="123"/>
        <v>9486.0000000000018</v>
      </c>
      <c r="G2472">
        <f>VLOOKUP(C2472,'SKU Price List'!$H$2:$L$27,3,0)</f>
        <v>602.40000000000009</v>
      </c>
      <c r="H2472">
        <f t="shared" si="124"/>
        <v>9036.0000000000018</v>
      </c>
      <c r="I2472" s="17">
        <f t="shared" si="125"/>
        <v>450</v>
      </c>
      <c r="J2472">
        <v>42</v>
      </c>
      <c r="K2472" s="51"/>
    </row>
    <row r="2473" spans="1:11" x14ac:dyDescent="0.45">
      <c r="A2473" s="2">
        <v>45494</v>
      </c>
      <c r="B2473" t="s">
        <v>40</v>
      </c>
      <c r="C2473" t="s">
        <v>9</v>
      </c>
      <c r="D2473">
        <v>2</v>
      </c>
      <c r="E2473" s="17">
        <f>VLOOKUP(C2473,'SKU Price List'!$H$2:$L$27,5,FALSE)</f>
        <v>780</v>
      </c>
      <c r="F2473" s="17">
        <f t="shared" si="123"/>
        <v>1560</v>
      </c>
      <c r="G2473">
        <f>VLOOKUP(C2473,'SKU Price List'!$H$2:$L$27,3,0)</f>
        <v>741.59999999999991</v>
      </c>
      <c r="H2473">
        <f t="shared" si="124"/>
        <v>1483.1999999999998</v>
      </c>
      <c r="I2473" s="17">
        <f t="shared" si="125"/>
        <v>76.800000000000182</v>
      </c>
      <c r="J2473">
        <v>42</v>
      </c>
      <c r="K2473" s="51"/>
    </row>
    <row r="2474" spans="1:11" x14ac:dyDescent="0.45">
      <c r="A2474" s="2">
        <v>45494</v>
      </c>
      <c r="B2474" t="s">
        <v>40</v>
      </c>
      <c r="C2474" t="s">
        <v>8</v>
      </c>
      <c r="D2474">
        <v>1</v>
      </c>
      <c r="E2474" s="17">
        <f>VLOOKUP(C2474,'SKU Price List'!$H$2:$L$27,5,FALSE)</f>
        <v>585</v>
      </c>
      <c r="F2474" s="17">
        <f t="shared" si="123"/>
        <v>585</v>
      </c>
      <c r="G2474">
        <f>VLOOKUP(C2474,'SKU Price List'!$H$2:$L$27,3,0)</f>
        <v>556.19999999999993</v>
      </c>
      <c r="H2474">
        <f t="shared" si="124"/>
        <v>556.19999999999993</v>
      </c>
      <c r="I2474" s="17">
        <f t="shared" si="125"/>
        <v>28.800000000000068</v>
      </c>
      <c r="J2474">
        <v>42</v>
      </c>
      <c r="K2474" s="51"/>
    </row>
    <row r="2475" spans="1:11" x14ac:dyDescent="0.45">
      <c r="A2475" s="2">
        <v>45494</v>
      </c>
      <c r="B2475" t="s">
        <v>33</v>
      </c>
      <c r="C2475" t="s">
        <v>24</v>
      </c>
      <c r="D2475">
        <v>5</v>
      </c>
      <c r="E2475" s="17">
        <f>VLOOKUP(C2475,'SKU Price List'!$H$2:$L$27,5,FALSE)</f>
        <v>632.40000000000009</v>
      </c>
      <c r="F2475" s="17">
        <f t="shared" si="123"/>
        <v>3162.0000000000005</v>
      </c>
      <c r="G2475">
        <f>VLOOKUP(C2475,'SKU Price List'!$H$2:$L$27,3,0)</f>
        <v>602.40000000000009</v>
      </c>
      <c r="H2475">
        <f t="shared" si="124"/>
        <v>3012.0000000000005</v>
      </c>
      <c r="I2475" s="17">
        <f t="shared" si="125"/>
        <v>150</v>
      </c>
      <c r="J2475">
        <v>42</v>
      </c>
      <c r="K2475" s="51"/>
    </row>
    <row r="2476" spans="1:11" x14ac:dyDescent="0.45">
      <c r="A2476" s="2">
        <v>45494</v>
      </c>
      <c r="B2476" t="s">
        <v>33</v>
      </c>
      <c r="C2476" t="s">
        <v>17</v>
      </c>
      <c r="D2476">
        <v>5</v>
      </c>
      <c r="E2476" s="17">
        <f>VLOOKUP(C2476,'SKU Price List'!$H$2:$L$27,5,FALSE)</f>
        <v>1276.8</v>
      </c>
      <c r="F2476" s="17">
        <f t="shared" si="123"/>
        <v>6384</v>
      </c>
      <c r="G2476">
        <f>VLOOKUP(C2476,'SKU Price List'!$H$2:$L$27,3,0)</f>
        <v>1216</v>
      </c>
      <c r="H2476">
        <f t="shared" si="124"/>
        <v>6080</v>
      </c>
      <c r="I2476" s="17">
        <f t="shared" si="125"/>
        <v>304</v>
      </c>
      <c r="J2476">
        <v>42</v>
      </c>
      <c r="K2476" s="51"/>
    </row>
    <row r="2477" spans="1:11" x14ac:dyDescent="0.45">
      <c r="A2477" s="2">
        <v>45494</v>
      </c>
      <c r="B2477" t="s">
        <v>33</v>
      </c>
      <c r="C2477" t="s">
        <v>12</v>
      </c>
      <c r="D2477">
        <v>2</v>
      </c>
      <c r="E2477" s="17">
        <f>VLOOKUP(C2477,'SKU Price List'!$H$2:$L$27,5,FALSE)</f>
        <v>1040</v>
      </c>
      <c r="F2477" s="17">
        <f t="shared" si="123"/>
        <v>2080</v>
      </c>
      <c r="G2477">
        <f>VLOOKUP(C2477,'SKU Price List'!$H$2:$L$27,3,0)</f>
        <v>988.8</v>
      </c>
      <c r="H2477">
        <f t="shared" si="124"/>
        <v>1977.6</v>
      </c>
      <c r="I2477" s="17">
        <f t="shared" si="125"/>
        <v>102.40000000000009</v>
      </c>
      <c r="J2477">
        <v>42</v>
      </c>
      <c r="K2477" s="51"/>
    </row>
    <row r="2478" spans="1:11" x14ac:dyDescent="0.45">
      <c r="A2478" s="2">
        <v>45495</v>
      </c>
      <c r="B2478" t="s">
        <v>38</v>
      </c>
      <c r="C2478" t="s">
        <v>18</v>
      </c>
      <c r="D2478">
        <v>20</v>
      </c>
      <c r="E2478" s="17">
        <f>VLOOKUP(C2478,'SKU Price List'!$H$2:$L$27,5,FALSE)</f>
        <v>1523.2</v>
      </c>
      <c r="F2478" s="17">
        <f t="shared" si="123"/>
        <v>30464</v>
      </c>
      <c r="G2478">
        <f>VLOOKUP(C2478,'SKU Price List'!$H$2:$L$27,3,0)</f>
        <v>1449.6</v>
      </c>
      <c r="H2478">
        <f t="shared" si="124"/>
        <v>28992</v>
      </c>
      <c r="I2478" s="17">
        <f t="shared" si="125"/>
        <v>1472</v>
      </c>
      <c r="J2478">
        <v>43</v>
      </c>
      <c r="K2478" s="51"/>
    </row>
    <row r="2479" spans="1:11" x14ac:dyDescent="0.45">
      <c r="A2479" s="2">
        <v>45495</v>
      </c>
      <c r="B2479" t="s">
        <v>38</v>
      </c>
      <c r="C2479" t="s">
        <v>7</v>
      </c>
      <c r="D2479">
        <v>7</v>
      </c>
      <c r="E2479" s="17">
        <f>VLOOKUP(C2479,'SKU Price List'!$H$2:$L$27,5,FALSE)</f>
        <v>571.20000000000005</v>
      </c>
      <c r="F2479" s="17">
        <f t="shared" si="123"/>
        <v>3998.4000000000005</v>
      </c>
      <c r="G2479">
        <f>VLOOKUP(C2479,'SKU Price List'!$H$2:$L$27,3,0)</f>
        <v>544</v>
      </c>
      <c r="H2479">
        <f t="shared" si="124"/>
        <v>3808</v>
      </c>
      <c r="I2479" s="17">
        <f t="shared" si="125"/>
        <v>190.40000000000055</v>
      </c>
      <c r="J2479">
        <v>43</v>
      </c>
      <c r="K2479" s="51"/>
    </row>
    <row r="2480" spans="1:11" x14ac:dyDescent="0.45">
      <c r="A2480" s="2">
        <v>45495</v>
      </c>
      <c r="B2480" t="s">
        <v>38</v>
      </c>
      <c r="C2480" t="s">
        <v>16</v>
      </c>
      <c r="D2480">
        <v>5</v>
      </c>
      <c r="E2480" s="17">
        <f>VLOOKUP(C2480,'SKU Price List'!$H$2:$L$27,5,FALSE)</f>
        <v>1117.2</v>
      </c>
      <c r="F2480" s="17">
        <f t="shared" si="123"/>
        <v>5586</v>
      </c>
      <c r="G2480">
        <f>VLOOKUP(C2480,'SKU Price List'!$H$2:$L$27,3,0)</f>
        <v>1064</v>
      </c>
      <c r="H2480">
        <f t="shared" si="124"/>
        <v>5320</v>
      </c>
      <c r="I2480" s="17">
        <f t="shared" si="125"/>
        <v>266</v>
      </c>
      <c r="J2480">
        <v>43</v>
      </c>
      <c r="K2480" s="51"/>
    </row>
    <row r="2481" spans="1:11" x14ac:dyDescent="0.45">
      <c r="A2481" s="2">
        <v>45495</v>
      </c>
      <c r="B2481" t="s">
        <v>56</v>
      </c>
      <c r="C2481" t="s">
        <v>16</v>
      </c>
      <c r="D2481">
        <v>5</v>
      </c>
      <c r="E2481" s="17">
        <f>VLOOKUP(C2481,'SKU Price List'!$H$2:$L$27,5,FALSE)</f>
        <v>1117.2</v>
      </c>
      <c r="F2481" s="17">
        <f t="shared" si="123"/>
        <v>5586</v>
      </c>
      <c r="G2481">
        <f>VLOOKUP(C2481,'SKU Price List'!$H$2:$L$27,3,0)</f>
        <v>1064</v>
      </c>
      <c r="H2481">
        <f t="shared" si="124"/>
        <v>5320</v>
      </c>
      <c r="I2481" s="17">
        <f t="shared" si="125"/>
        <v>266</v>
      </c>
      <c r="J2481">
        <v>43</v>
      </c>
      <c r="K2481" s="51"/>
    </row>
    <row r="2482" spans="1:11" x14ac:dyDescent="0.45">
      <c r="A2482" s="2">
        <v>45495</v>
      </c>
      <c r="B2482" t="s">
        <v>56</v>
      </c>
      <c r="C2482" t="s">
        <v>13</v>
      </c>
      <c r="D2482">
        <v>2</v>
      </c>
      <c r="E2482" s="17">
        <f>VLOOKUP(C2482,'SKU Price List'!$H$2:$L$27,5,FALSE)</f>
        <v>718.19999999999993</v>
      </c>
      <c r="F2482" s="17">
        <f t="shared" si="123"/>
        <v>1436.3999999999999</v>
      </c>
      <c r="G2482">
        <f>VLOOKUP(C2482,'SKU Price List'!$H$2:$L$27,3,0)</f>
        <v>684</v>
      </c>
      <c r="H2482">
        <f t="shared" si="124"/>
        <v>1368</v>
      </c>
      <c r="I2482" s="17">
        <f t="shared" si="125"/>
        <v>68.399999999999864</v>
      </c>
      <c r="J2482">
        <v>43</v>
      </c>
      <c r="K2482" s="51"/>
    </row>
    <row r="2483" spans="1:11" x14ac:dyDescent="0.45">
      <c r="A2483" s="2">
        <v>45495</v>
      </c>
      <c r="B2483" t="s">
        <v>56</v>
      </c>
      <c r="C2483" t="s">
        <v>4</v>
      </c>
      <c r="D2483">
        <v>7</v>
      </c>
      <c r="E2483" s="17">
        <f>VLOOKUP(C2483,'SKU Price List'!$H$2:$L$27,5,FALSE)</f>
        <v>428.40000000000003</v>
      </c>
      <c r="F2483" s="17">
        <f t="shared" si="123"/>
        <v>2998.8</v>
      </c>
      <c r="G2483">
        <f>VLOOKUP(C2483,'SKU Price List'!$H$2:$L$27,3,0)</f>
        <v>408</v>
      </c>
      <c r="H2483">
        <f t="shared" si="124"/>
        <v>2856</v>
      </c>
      <c r="I2483" s="17">
        <f t="shared" si="125"/>
        <v>142.80000000000018</v>
      </c>
      <c r="J2483">
        <v>43</v>
      </c>
      <c r="K2483" s="51"/>
    </row>
    <row r="2484" spans="1:11" x14ac:dyDescent="0.45">
      <c r="A2484" s="2">
        <v>45495</v>
      </c>
      <c r="B2484" t="s">
        <v>56</v>
      </c>
      <c r="C2484" t="s">
        <v>8</v>
      </c>
      <c r="D2484">
        <v>9</v>
      </c>
      <c r="E2484" s="17">
        <f>VLOOKUP(C2484,'SKU Price List'!$H$2:$L$27,5,FALSE)</f>
        <v>585</v>
      </c>
      <c r="F2484" s="17">
        <f t="shared" si="123"/>
        <v>5265</v>
      </c>
      <c r="G2484">
        <f>VLOOKUP(C2484,'SKU Price List'!$H$2:$L$27,3,0)</f>
        <v>556.19999999999993</v>
      </c>
      <c r="H2484">
        <f t="shared" si="124"/>
        <v>5005.7999999999993</v>
      </c>
      <c r="I2484" s="17">
        <f t="shared" si="125"/>
        <v>259.20000000000073</v>
      </c>
      <c r="J2484">
        <v>43</v>
      </c>
      <c r="K2484" s="51"/>
    </row>
    <row r="2485" spans="1:11" x14ac:dyDescent="0.45">
      <c r="A2485" s="2">
        <v>45495</v>
      </c>
      <c r="B2485" t="s">
        <v>93</v>
      </c>
      <c r="C2485" t="s">
        <v>7</v>
      </c>
      <c r="D2485">
        <v>12</v>
      </c>
      <c r="E2485" s="17">
        <f>VLOOKUP(C2485,'SKU Price List'!$H$2:$L$27,5,FALSE)</f>
        <v>571.20000000000005</v>
      </c>
      <c r="F2485" s="17">
        <f t="shared" si="123"/>
        <v>6854.4000000000005</v>
      </c>
      <c r="G2485">
        <f>VLOOKUP(C2485,'SKU Price List'!$H$2:$L$27,3,0)</f>
        <v>544</v>
      </c>
      <c r="H2485">
        <f t="shared" si="124"/>
        <v>6528</v>
      </c>
      <c r="I2485" s="17">
        <f t="shared" si="125"/>
        <v>326.40000000000055</v>
      </c>
      <c r="J2485">
        <v>43</v>
      </c>
      <c r="K2485" s="51"/>
    </row>
    <row r="2486" spans="1:11" x14ac:dyDescent="0.45">
      <c r="A2486" s="2">
        <v>45495</v>
      </c>
      <c r="B2486" t="s">
        <v>93</v>
      </c>
      <c r="C2486" t="s">
        <v>16</v>
      </c>
      <c r="D2486">
        <v>4</v>
      </c>
      <c r="E2486" s="17">
        <f>VLOOKUP(C2486,'SKU Price List'!$H$2:$L$27,5,FALSE)</f>
        <v>1117.2</v>
      </c>
      <c r="F2486" s="17">
        <f t="shared" si="123"/>
        <v>4468.8</v>
      </c>
      <c r="G2486">
        <f>VLOOKUP(C2486,'SKU Price List'!$H$2:$L$27,3,0)</f>
        <v>1064</v>
      </c>
      <c r="H2486">
        <f t="shared" si="124"/>
        <v>4256</v>
      </c>
      <c r="I2486" s="17">
        <f t="shared" si="125"/>
        <v>212.80000000000018</v>
      </c>
      <c r="J2486">
        <v>43</v>
      </c>
      <c r="K2486" s="51"/>
    </row>
    <row r="2487" spans="1:11" x14ac:dyDescent="0.45">
      <c r="A2487" s="2">
        <v>45496</v>
      </c>
      <c r="B2487" t="s">
        <v>43</v>
      </c>
      <c r="C2487" t="s">
        <v>27</v>
      </c>
      <c r="D2487">
        <v>5</v>
      </c>
      <c r="E2487" s="17">
        <f>VLOOKUP(C2487,'SKU Price List'!$H$2:$L$27,5,FALSE)</f>
        <v>843.2</v>
      </c>
      <c r="F2487" s="17">
        <f t="shared" si="123"/>
        <v>4216</v>
      </c>
      <c r="G2487">
        <f>VLOOKUP(C2487,'SKU Price List'!$H$2:$L$27,3,0)</f>
        <v>803.2</v>
      </c>
      <c r="H2487">
        <f t="shared" si="124"/>
        <v>4016</v>
      </c>
      <c r="I2487" s="17">
        <f t="shared" si="125"/>
        <v>200</v>
      </c>
      <c r="J2487">
        <v>43</v>
      </c>
      <c r="K2487" s="51"/>
    </row>
    <row r="2488" spans="1:11" x14ac:dyDescent="0.45">
      <c r="A2488" s="2">
        <v>45496</v>
      </c>
      <c r="B2488" t="s">
        <v>43</v>
      </c>
      <c r="C2488" t="s">
        <v>7</v>
      </c>
      <c r="D2488">
        <v>2</v>
      </c>
      <c r="E2488" s="17">
        <f>VLOOKUP(C2488,'SKU Price List'!$H$2:$L$27,5,FALSE)</f>
        <v>571.20000000000005</v>
      </c>
      <c r="F2488" s="17">
        <f t="shared" si="123"/>
        <v>1142.4000000000001</v>
      </c>
      <c r="G2488">
        <f>VLOOKUP(C2488,'SKU Price List'!$H$2:$L$27,3,0)</f>
        <v>544</v>
      </c>
      <c r="H2488">
        <f t="shared" si="124"/>
        <v>1088</v>
      </c>
      <c r="I2488" s="17">
        <f t="shared" si="125"/>
        <v>54.400000000000091</v>
      </c>
      <c r="J2488">
        <v>43</v>
      </c>
      <c r="K2488" s="51"/>
    </row>
    <row r="2489" spans="1:11" x14ac:dyDescent="0.45">
      <c r="A2489" s="2">
        <v>45496</v>
      </c>
      <c r="B2489" t="s">
        <v>58</v>
      </c>
      <c r="C2489" t="s">
        <v>26</v>
      </c>
      <c r="D2489">
        <v>16</v>
      </c>
      <c r="E2489" s="17">
        <f>VLOOKUP(C2489,'SKU Price List'!$H$2:$L$27,5,FALSE)</f>
        <v>737.80000000000007</v>
      </c>
      <c r="F2489" s="17">
        <f t="shared" si="123"/>
        <v>11804.800000000001</v>
      </c>
      <c r="G2489">
        <f>VLOOKUP(C2489,'SKU Price List'!$H$2:$L$27,3,0)</f>
        <v>702.80000000000007</v>
      </c>
      <c r="H2489">
        <f t="shared" si="124"/>
        <v>11244.800000000001</v>
      </c>
      <c r="I2489" s="17">
        <f t="shared" si="125"/>
        <v>560</v>
      </c>
      <c r="J2489">
        <v>43</v>
      </c>
      <c r="K2489" s="51"/>
    </row>
    <row r="2490" spans="1:11" x14ac:dyDescent="0.45">
      <c r="A2490" s="2">
        <v>45496</v>
      </c>
      <c r="B2490" t="s">
        <v>58</v>
      </c>
      <c r="C2490" t="s">
        <v>23</v>
      </c>
      <c r="D2490">
        <v>10</v>
      </c>
      <c r="E2490" s="17">
        <f>VLOOKUP(C2490,'SKU Price List'!$H$2:$L$27,5,FALSE)</f>
        <v>474.3</v>
      </c>
      <c r="F2490" s="17">
        <f t="shared" si="123"/>
        <v>4743</v>
      </c>
      <c r="G2490">
        <f>VLOOKUP(C2490,'SKU Price List'!$H$2:$L$27,3,0)</f>
        <v>451.8</v>
      </c>
      <c r="H2490">
        <f t="shared" si="124"/>
        <v>4518</v>
      </c>
      <c r="I2490" s="17">
        <f t="shared" si="125"/>
        <v>225</v>
      </c>
      <c r="J2490">
        <v>43</v>
      </c>
      <c r="K2490" s="51"/>
    </row>
    <row r="2491" spans="1:11" x14ac:dyDescent="0.45">
      <c r="A2491" s="2">
        <v>45496</v>
      </c>
      <c r="B2491" t="s">
        <v>58</v>
      </c>
      <c r="C2491" t="s">
        <v>11</v>
      </c>
      <c r="D2491">
        <v>16</v>
      </c>
      <c r="E2491" s="17">
        <f>VLOOKUP(C2491,'SKU Price List'!$H$2:$L$27,5,FALSE)</f>
        <v>910</v>
      </c>
      <c r="F2491" s="17">
        <f t="shared" si="123"/>
        <v>14560</v>
      </c>
      <c r="G2491">
        <f>VLOOKUP(C2491,'SKU Price List'!$H$2:$L$27,3,0)</f>
        <v>865.19999999999993</v>
      </c>
      <c r="H2491">
        <f t="shared" si="124"/>
        <v>13843.199999999999</v>
      </c>
      <c r="I2491" s="17">
        <f t="shared" si="125"/>
        <v>716.80000000000109</v>
      </c>
      <c r="J2491">
        <v>43</v>
      </c>
      <c r="K2491" s="51"/>
    </row>
    <row r="2492" spans="1:11" x14ac:dyDescent="0.45">
      <c r="A2492" s="2">
        <v>45496</v>
      </c>
      <c r="B2492" t="s">
        <v>47</v>
      </c>
      <c r="C2492" t="s">
        <v>12</v>
      </c>
      <c r="D2492">
        <v>2</v>
      </c>
      <c r="E2492" s="17">
        <f>VLOOKUP(C2492,'SKU Price List'!$H$2:$L$27,5,FALSE)</f>
        <v>1040</v>
      </c>
      <c r="F2492" s="17">
        <f t="shared" si="123"/>
        <v>2080</v>
      </c>
      <c r="G2492">
        <f>VLOOKUP(C2492,'SKU Price List'!$H$2:$L$27,3,0)</f>
        <v>988.8</v>
      </c>
      <c r="H2492">
        <f t="shared" si="124"/>
        <v>1977.6</v>
      </c>
      <c r="I2492" s="17">
        <f t="shared" si="125"/>
        <v>102.40000000000009</v>
      </c>
      <c r="J2492">
        <v>43</v>
      </c>
      <c r="K2492" s="51"/>
    </row>
    <row r="2493" spans="1:11" x14ac:dyDescent="0.45">
      <c r="A2493" s="2">
        <v>45496</v>
      </c>
      <c r="B2493" t="s">
        <v>47</v>
      </c>
      <c r="C2493" t="s">
        <v>16</v>
      </c>
      <c r="D2493">
        <v>5</v>
      </c>
      <c r="E2493" s="17">
        <f>VLOOKUP(C2493,'SKU Price List'!$H$2:$L$27,5,FALSE)</f>
        <v>1117.2</v>
      </c>
      <c r="F2493" s="17">
        <f t="shared" si="123"/>
        <v>5586</v>
      </c>
      <c r="G2493">
        <f>VLOOKUP(C2493,'SKU Price List'!$H$2:$L$27,3,0)</f>
        <v>1064</v>
      </c>
      <c r="H2493">
        <f t="shared" si="124"/>
        <v>5320</v>
      </c>
      <c r="I2493" s="17">
        <f t="shared" si="125"/>
        <v>266</v>
      </c>
      <c r="J2493">
        <v>43</v>
      </c>
      <c r="K2493" s="51"/>
    </row>
    <row r="2494" spans="1:11" x14ac:dyDescent="0.45">
      <c r="A2494" s="2">
        <v>45496</v>
      </c>
      <c r="B2494" t="s">
        <v>47</v>
      </c>
      <c r="C2494" t="s">
        <v>23</v>
      </c>
      <c r="D2494">
        <v>2</v>
      </c>
      <c r="E2494" s="17">
        <f>VLOOKUP(C2494,'SKU Price List'!$H$2:$L$27,5,FALSE)</f>
        <v>474.3</v>
      </c>
      <c r="F2494" s="17">
        <f t="shared" si="123"/>
        <v>948.6</v>
      </c>
      <c r="G2494">
        <f>VLOOKUP(C2494,'SKU Price List'!$H$2:$L$27,3,0)</f>
        <v>451.8</v>
      </c>
      <c r="H2494">
        <f t="shared" si="124"/>
        <v>903.6</v>
      </c>
      <c r="I2494" s="17">
        <f t="shared" si="125"/>
        <v>45</v>
      </c>
      <c r="J2494">
        <v>43</v>
      </c>
      <c r="K2494" s="51"/>
    </row>
    <row r="2495" spans="1:11" x14ac:dyDescent="0.45">
      <c r="A2495" s="2">
        <v>45496</v>
      </c>
      <c r="B2495" t="s">
        <v>47</v>
      </c>
      <c r="C2495" t="s">
        <v>9</v>
      </c>
      <c r="D2495">
        <v>4</v>
      </c>
      <c r="E2495" s="17">
        <f>VLOOKUP(C2495,'SKU Price List'!$H$2:$L$27,5,FALSE)</f>
        <v>780</v>
      </c>
      <c r="F2495" s="17">
        <f t="shared" si="123"/>
        <v>3120</v>
      </c>
      <c r="G2495">
        <f>VLOOKUP(C2495,'SKU Price List'!$H$2:$L$27,3,0)</f>
        <v>741.59999999999991</v>
      </c>
      <c r="H2495">
        <f t="shared" si="124"/>
        <v>2966.3999999999996</v>
      </c>
      <c r="I2495" s="17">
        <f t="shared" si="125"/>
        <v>153.60000000000036</v>
      </c>
      <c r="J2495">
        <v>43</v>
      </c>
      <c r="K2495" s="51"/>
    </row>
    <row r="2496" spans="1:11" x14ac:dyDescent="0.45">
      <c r="A2496" s="2">
        <v>45497</v>
      </c>
      <c r="B2496" t="s">
        <v>32</v>
      </c>
      <c r="C2496" t="s">
        <v>14</v>
      </c>
      <c r="D2496">
        <v>2</v>
      </c>
      <c r="E2496" s="17">
        <f>VLOOKUP(C2496,'SKU Price List'!$H$2:$L$27,5,FALSE)</f>
        <v>957.59999999999991</v>
      </c>
      <c r="F2496" s="17">
        <f t="shared" ref="F2496:F2559" si="126">E2496*D2496</f>
        <v>1915.1999999999998</v>
      </c>
      <c r="G2496">
        <f>VLOOKUP(C2496,'SKU Price List'!$H$2:$L$27,3,0)</f>
        <v>912</v>
      </c>
      <c r="H2496">
        <f t="shared" si="124"/>
        <v>1824</v>
      </c>
      <c r="I2496" s="17">
        <f t="shared" si="125"/>
        <v>91.199999999999818</v>
      </c>
      <c r="J2496">
        <v>43</v>
      </c>
      <c r="K2496" s="51"/>
    </row>
    <row r="2497" spans="1:11" x14ac:dyDescent="0.45">
      <c r="A2497" s="2">
        <v>45497</v>
      </c>
      <c r="B2497" t="s">
        <v>32</v>
      </c>
      <c r="C2497" t="s">
        <v>8</v>
      </c>
      <c r="D2497">
        <v>5</v>
      </c>
      <c r="E2497" s="17">
        <f>VLOOKUP(C2497,'SKU Price List'!$H$2:$L$27,5,FALSE)</f>
        <v>585</v>
      </c>
      <c r="F2497" s="17">
        <f t="shared" si="126"/>
        <v>2925</v>
      </c>
      <c r="G2497">
        <f>VLOOKUP(C2497,'SKU Price List'!$H$2:$L$27,3,0)</f>
        <v>556.19999999999993</v>
      </c>
      <c r="H2497">
        <f t="shared" si="124"/>
        <v>2780.9999999999995</v>
      </c>
      <c r="I2497" s="17">
        <f t="shared" si="125"/>
        <v>144.00000000000045</v>
      </c>
      <c r="J2497">
        <v>43</v>
      </c>
      <c r="K2497" s="51"/>
    </row>
    <row r="2498" spans="1:11" x14ac:dyDescent="0.45">
      <c r="A2498" s="2">
        <v>45497</v>
      </c>
      <c r="B2498" t="s">
        <v>60</v>
      </c>
      <c r="C2498" t="s">
        <v>15</v>
      </c>
      <c r="D2498">
        <v>10</v>
      </c>
      <c r="E2498" s="17">
        <f>VLOOKUP(C2498,'SKU Price List'!$H$2:$L$27,5,FALSE)</f>
        <v>837.9</v>
      </c>
      <c r="F2498" s="17">
        <f t="shared" si="126"/>
        <v>8379</v>
      </c>
      <c r="G2498">
        <f>VLOOKUP(C2498,'SKU Price List'!$H$2:$L$27,3,0)</f>
        <v>798</v>
      </c>
      <c r="H2498">
        <f t="shared" ref="H2498:H2561" si="127">G2498*D2498</f>
        <v>7980</v>
      </c>
      <c r="I2498" s="17">
        <f t="shared" ref="I2498:I2561" si="128">F2498-H2498</f>
        <v>399</v>
      </c>
      <c r="J2498">
        <v>43</v>
      </c>
      <c r="K2498" s="51"/>
    </row>
    <row r="2499" spans="1:11" x14ac:dyDescent="0.45">
      <c r="A2499" s="2">
        <v>45497</v>
      </c>
      <c r="B2499" t="s">
        <v>60</v>
      </c>
      <c r="C2499" t="s">
        <v>17</v>
      </c>
      <c r="D2499">
        <v>5</v>
      </c>
      <c r="E2499" s="17">
        <f>VLOOKUP(C2499,'SKU Price List'!$H$2:$L$27,5,FALSE)</f>
        <v>1276.8</v>
      </c>
      <c r="F2499" s="17">
        <f t="shared" si="126"/>
        <v>6384</v>
      </c>
      <c r="G2499">
        <f>VLOOKUP(C2499,'SKU Price List'!$H$2:$L$27,3,0)</f>
        <v>1216</v>
      </c>
      <c r="H2499">
        <f t="shared" si="127"/>
        <v>6080</v>
      </c>
      <c r="I2499" s="17">
        <f t="shared" si="128"/>
        <v>304</v>
      </c>
      <c r="J2499">
        <v>43</v>
      </c>
      <c r="K2499" s="51"/>
    </row>
    <row r="2500" spans="1:11" x14ac:dyDescent="0.45">
      <c r="A2500" s="2">
        <v>45497</v>
      </c>
      <c r="B2500" t="s">
        <v>60</v>
      </c>
      <c r="C2500" t="s">
        <v>14</v>
      </c>
      <c r="D2500">
        <v>13</v>
      </c>
      <c r="E2500" s="17">
        <f>VLOOKUP(C2500,'SKU Price List'!$H$2:$L$27,5,FALSE)</f>
        <v>957.59999999999991</v>
      </c>
      <c r="F2500" s="17">
        <f t="shared" si="126"/>
        <v>12448.8</v>
      </c>
      <c r="G2500">
        <f>VLOOKUP(C2500,'SKU Price List'!$H$2:$L$27,3,0)</f>
        <v>912</v>
      </c>
      <c r="H2500">
        <f t="shared" si="127"/>
        <v>11856</v>
      </c>
      <c r="I2500" s="17">
        <f t="shared" si="128"/>
        <v>592.79999999999927</v>
      </c>
      <c r="J2500">
        <v>43</v>
      </c>
      <c r="K2500" s="51"/>
    </row>
    <row r="2501" spans="1:11" x14ac:dyDescent="0.45">
      <c r="A2501" s="2">
        <v>45497</v>
      </c>
      <c r="B2501" t="s">
        <v>60</v>
      </c>
      <c r="C2501" t="s">
        <v>13</v>
      </c>
      <c r="D2501">
        <v>4</v>
      </c>
      <c r="E2501" s="17">
        <f>VLOOKUP(C2501,'SKU Price List'!$H$2:$L$27,5,FALSE)</f>
        <v>718.19999999999993</v>
      </c>
      <c r="F2501" s="17">
        <f t="shared" si="126"/>
        <v>2872.7999999999997</v>
      </c>
      <c r="G2501">
        <f>VLOOKUP(C2501,'SKU Price List'!$H$2:$L$27,3,0)</f>
        <v>684</v>
      </c>
      <c r="H2501">
        <f t="shared" si="127"/>
        <v>2736</v>
      </c>
      <c r="I2501" s="17">
        <f t="shared" si="128"/>
        <v>136.79999999999973</v>
      </c>
      <c r="J2501">
        <v>43</v>
      </c>
      <c r="K2501" s="51"/>
    </row>
    <row r="2502" spans="1:11" x14ac:dyDescent="0.45">
      <c r="A2502" s="2">
        <v>45497</v>
      </c>
      <c r="B2502" t="s">
        <v>41</v>
      </c>
      <c r="C2502" t="s">
        <v>17</v>
      </c>
      <c r="D2502">
        <v>3</v>
      </c>
      <c r="E2502" s="17">
        <f>VLOOKUP(C2502,'SKU Price List'!$H$2:$L$27,5,FALSE)</f>
        <v>1276.8</v>
      </c>
      <c r="F2502" s="17">
        <f t="shared" si="126"/>
        <v>3830.3999999999996</v>
      </c>
      <c r="G2502">
        <f>VLOOKUP(C2502,'SKU Price List'!$H$2:$L$27,3,0)</f>
        <v>1216</v>
      </c>
      <c r="H2502">
        <f t="shared" si="127"/>
        <v>3648</v>
      </c>
      <c r="I2502" s="17">
        <f t="shared" si="128"/>
        <v>182.39999999999964</v>
      </c>
      <c r="J2502">
        <v>43</v>
      </c>
      <c r="K2502" s="51"/>
    </row>
    <row r="2503" spans="1:11" x14ac:dyDescent="0.45">
      <c r="A2503" s="2">
        <v>45497</v>
      </c>
      <c r="B2503" t="s">
        <v>41</v>
      </c>
      <c r="C2503" t="s">
        <v>27</v>
      </c>
      <c r="D2503">
        <v>3</v>
      </c>
      <c r="E2503" s="17">
        <f>VLOOKUP(C2503,'SKU Price List'!$H$2:$L$27,5,FALSE)</f>
        <v>843.2</v>
      </c>
      <c r="F2503" s="17">
        <f t="shared" si="126"/>
        <v>2529.6000000000004</v>
      </c>
      <c r="G2503">
        <f>VLOOKUP(C2503,'SKU Price List'!$H$2:$L$27,3,0)</f>
        <v>803.2</v>
      </c>
      <c r="H2503">
        <f t="shared" si="127"/>
        <v>2409.6000000000004</v>
      </c>
      <c r="I2503" s="17">
        <f t="shared" si="128"/>
        <v>120</v>
      </c>
      <c r="J2503">
        <v>43</v>
      </c>
      <c r="K2503" s="51"/>
    </row>
    <row r="2504" spans="1:11" x14ac:dyDescent="0.45">
      <c r="A2504" s="2">
        <v>45497</v>
      </c>
      <c r="B2504" t="s">
        <v>41</v>
      </c>
      <c r="C2504" t="s">
        <v>9</v>
      </c>
      <c r="D2504">
        <v>2</v>
      </c>
      <c r="E2504" s="17">
        <f>VLOOKUP(C2504,'SKU Price List'!$H$2:$L$27,5,FALSE)</f>
        <v>780</v>
      </c>
      <c r="F2504" s="17">
        <f t="shared" si="126"/>
        <v>1560</v>
      </c>
      <c r="G2504">
        <f>VLOOKUP(C2504,'SKU Price List'!$H$2:$L$27,3,0)</f>
        <v>741.59999999999991</v>
      </c>
      <c r="H2504">
        <f t="shared" si="127"/>
        <v>1483.1999999999998</v>
      </c>
      <c r="I2504" s="17">
        <f t="shared" si="128"/>
        <v>76.800000000000182</v>
      </c>
      <c r="J2504">
        <v>43</v>
      </c>
      <c r="K2504" s="51"/>
    </row>
    <row r="2505" spans="1:11" x14ac:dyDescent="0.45">
      <c r="A2505" s="2">
        <v>45497</v>
      </c>
      <c r="B2505" t="s">
        <v>41</v>
      </c>
      <c r="C2505" t="s">
        <v>5</v>
      </c>
      <c r="D2505">
        <v>10</v>
      </c>
      <c r="E2505" s="17">
        <f>VLOOKUP(C2505,'SKU Price List'!$H$2:$L$27,5,FALSE)</f>
        <v>374.85</v>
      </c>
      <c r="F2505" s="17">
        <f t="shared" si="126"/>
        <v>3748.5</v>
      </c>
      <c r="G2505">
        <f>VLOOKUP(C2505,'SKU Price List'!$H$2:$L$27,3,0)</f>
        <v>357</v>
      </c>
      <c r="H2505">
        <f t="shared" si="127"/>
        <v>3570</v>
      </c>
      <c r="I2505" s="17">
        <f t="shared" si="128"/>
        <v>178.5</v>
      </c>
      <c r="J2505">
        <v>43</v>
      </c>
      <c r="K2505" s="51"/>
    </row>
    <row r="2506" spans="1:11" x14ac:dyDescent="0.45">
      <c r="A2506" s="2">
        <v>45497</v>
      </c>
      <c r="B2506" t="s">
        <v>41</v>
      </c>
      <c r="C2506" t="s">
        <v>4</v>
      </c>
      <c r="D2506">
        <v>4</v>
      </c>
      <c r="E2506" s="17">
        <f>VLOOKUP(C2506,'SKU Price List'!$H$2:$L$27,5,FALSE)</f>
        <v>428.40000000000003</v>
      </c>
      <c r="F2506" s="17">
        <f t="shared" si="126"/>
        <v>1713.6000000000001</v>
      </c>
      <c r="G2506">
        <f>VLOOKUP(C2506,'SKU Price List'!$H$2:$L$27,3,0)</f>
        <v>408</v>
      </c>
      <c r="H2506">
        <f t="shared" si="127"/>
        <v>1632</v>
      </c>
      <c r="I2506" s="17">
        <f t="shared" si="128"/>
        <v>81.600000000000136</v>
      </c>
      <c r="J2506">
        <v>43</v>
      </c>
      <c r="K2506" s="51"/>
    </row>
    <row r="2507" spans="1:11" x14ac:dyDescent="0.45">
      <c r="A2507" s="2">
        <v>45498</v>
      </c>
      <c r="B2507" t="s">
        <v>40</v>
      </c>
      <c r="C2507" t="s">
        <v>14</v>
      </c>
      <c r="D2507">
        <v>20</v>
      </c>
      <c r="E2507" s="17">
        <f>VLOOKUP(C2507,'SKU Price List'!$H$2:$L$27,5,FALSE)</f>
        <v>957.59999999999991</v>
      </c>
      <c r="F2507" s="17">
        <f t="shared" si="126"/>
        <v>19152</v>
      </c>
      <c r="G2507">
        <f>VLOOKUP(C2507,'SKU Price List'!$H$2:$L$27,3,0)</f>
        <v>912</v>
      </c>
      <c r="H2507">
        <f t="shared" si="127"/>
        <v>18240</v>
      </c>
      <c r="I2507" s="17">
        <f t="shared" si="128"/>
        <v>912</v>
      </c>
      <c r="J2507">
        <v>43</v>
      </c>
      <c r="K2507" s="51"/>
    </row>
    <row r="2508" spans="1:11" x14ac:dyDescent="0.45">
      <c r="A2508" s="2">
        <v>45498</v>
      </c>
      <c r="B2508" t="s">
        <v>40</v>
      </c>
      <c r="C2508" t="s">
        <v>24</v>
      </c>
      <c r="D2508">
        <v>18</v>
      </c>
      <c r="E2508" s="17">
        <f>VLOOKUP(C2508,'SKU Price List'!$H$2:$L$27,5,FALSE)</f>
        <v>632.40000000000009</v>
      </c>
      <c r="F2508" s="17">
        <f t="shared" si="126"/>
        <v>11383.2</v>
      </c>
      <c r="G2508">
        <f>VLOOKUP(C2508,'SKU Price List'!$H$2:$L$27,3,0)</f>
        <v>602.40000000000009</v>
      </c>
      <c r="H2508">
        <f t="shared" si="127"/>
        <v>10843.2</v>
      </c>
      <c r="I2508" s="17">
        <f t="shared" si="128"/>
        <v>540</v>
      </c>
      <c r="J2508">
        <v>43</v>
      </c>
      <c r="K2508" s="51"/>
    </row>
    <row r="2509" spans="1:11" x14ac:dyDescent="0.45">
      <c r="A2509" s="2">
        <v>45498</v>
      </c>
      <c r="B2509" t="s">
        <v>40</v>
      </c>
      <c r="C2509" t="s">
        <v>9</v>
      </c>
      <c r="D2509">
        <v>6</v>
      </c>
      <c r="E2509" s="17">
        <f>VLOOKUP(C2509,'SKU Price List'!$H$2:$L$27,5,FALSE)</f>
        <v>780</v>
      </c>
      <c r="F2509" s="17">
        <f t="shared" si="126"/>
        <v>4680</v>
      </c>
      <c r="G2509">
        <f>VLOOKUP(C2509,'SKU Price List'!$H$2:$L$27,3,0)</f>
        <v>741.59999999999991</v>
      </c>
      <c r="H2509">
        <f t="shared" si="127"/>
        <v>4449.5999999999995</v>
      </c>
      <c r="I2509" s="17">
        <f t="shared" si="128"/>
        <v>230.40000000000055</v>
      </c>
      <c r="J2509">
        <v>43</v>
      </c>
      <c r="K2509" s="51"/>
    </row>
    <row r="2510" spans="1:11" x14ac:dyDescent="0.45">
      <c r="A2510" s="2">
        <v>45498</v>
      </c>
      <c r="B2510" t="s">
        <v>38</v>
      </c>
      <c r="C2510" t="s">
        <v>7</v>
      </c>
      <c r="D2510">
        <v>30</v>
      </c>
      <c r="E2510" s="17">
        <f>VLOOKUP(C2510,'SKU Price List'!$H$2:$L$27,5,FALSE)</f>
        <v>571.20000000000005</v>
      </c>
      <c r="F2510" s="17">
        <f t="shared" si="126"/>
        <v>17136</v>
      </c>
      <c r="G2510">
        <f>VLOOKUP(C2510,'SKU Price List'!$H$2:$L$27,3,0)</f>
        <v>544</v>
      </c>
      <c r="H2510">
        <f t="shared" si="127"/>
        <v>16320</v>
      </c>
      <c r="I2510" s="17">
        <f t="shared" si="128"/>
        <v>816</v>
      </c>
      <c r="J2510">
        <v>43</v>
      </c>
      <c r="K2510" s="51"/>
    </row>
    <row r="2511" spans="1:11" x14ac:dyDescent="0.45">
      <c r="A2511" s="2">
        <v>45498</v>
      </c>
      <c r="B2511" t="s">
        <v>38</v>
      </c>
      <c r="C2511" t="s">
        <v>6</v>
      </c>
      <c r="D2511">
        <v>25</v>
      </c>
      <c r="E2511" s="17">
        <f>VLOOKUP(C2511,'SKU Price List'!$H$2:$L$27,5,FALSE)</f>
        <v>499.80000000000007</v>
      </c>
      <c r="F2511" s="17">
        <f t="shared" si="126"/>
        <v>12495.000000000002</v>
      </c>
      <c r="G2511">
        <f>VLOOKUP(C2511,'SKU Price List'!$H$2:$L$27,3,0)</f>
        <v>476</v>
      </c>
      <c r="H2511">
        <f t="shared" si="127"/>
        <v>11900</v>
      </c>
      <c r="I2511" s="17">
        <f t="shared" si="128"/>
        <v>595.00000000000182</v>
      </c>
      <c r="J2511">
        <v>43</v>
      </c>
      <c r="K2511" s="51"/>
    </row>
    <row r="2512" spans="1:11" x14ac:dyDescent="0.45">
      <c r="A2512" s="2">
        <v>45498</v>
      </c>
      <c r="B2512" t="s">
        <v>38</v>
      </c>
      <c r="C2512" t="s">
        <v>24</v>
      </c>
      <c r="D2512">
        <v>6</v>
      </c>
      <c r="E2512" s="17">
        <f>VLOOKUP(C2512,'SKU Price List'!$H$2:$L$27,5,FALSE)</f>
        <v>632.40000000000009</v>
      </c>
      <c r="F2512" s="17">
        <f t="shared" si="126"/>
        <v>3794.4000000000005</v>
      </c>
      <c r="G2512">
        <f>VLOOKUP(C2512,'SKU Price List'!$H$2:$L$27,3,0)</f>
        <v>602.40000000000009</v>
      </c>
      <c r="H2512">
        <f t="shared" si="127"/>
        <v>3614.4000000000005</v>
      </c>
      <c r="I2512" s="17">
        <f t="shared" si="128"/>
        <v>180</v>
      </c>
      <c r="J2512">
        <v>43</v>
      </c>
      <c r="K2512" s="51"/>
    </row>
    <row r="2513" spans="1:11" x14ac:dyDescent="0.45">
      <c r="A2513" s="2">
        <v>45498</v>
      </c>
      <c r="B2513" t="s">
        <v>38</v>
      </c>
      <c r="C2513" t="s">
        <v>23</v>
      </c>
      <c r="D2513">
        <v>20</v>
      </c>
      <c r="E2513" s="17">
        <f>VLOOKUP(C2513,'SKU Price List'!$H$2:$L$27,5,FALSE)</f>
        <v>474.3</v>
      </c>
      <c r="F2513" s="17">
        <f t="shared" si="126"/>
        <v>9486</v>
      </c>
      <c r="G2513">
        <f>VLOOKUP(C2513,'SKU Price List'!$H$2:$L$27,3,0)</f>
        <v>451.8</v>
      </c>
      <c r="H2513">
        <f t="shared" si="127"/>
        <v>9036</v>
      </c>
      <c r="I2513" s="17">
        <f t="shared" si="128"/>
        <v>450</v>
      </c>
      <c r="J2513">
        <v>43</v>
      </c>
      <c r="K2513" s="51"/>
    </row>
    <row r="2514" spans="1:11" x14ac:dyDescent="0.45">
      <c r="A2514" s="2">
        <v>45498</v>
      </c>
      <c r="B2514" t="s">
        <v>38</v>
      </c>
      <c r="C2514" t="s">
        <v>12</v>
      </c>
      <c r="D2514">
        <v>8</v>
      </c>
      <c r="E2514" s="17">
        <f>VLOOKUP(C2514,'SKU Price List'!$H$2:$L$27,5,FALSE)</f>
        <v>1040</v>
      </c>
      <c r="F2514" s="17">
        <f t="shared" si="126"/>
        <v>8320</v>
      </c>
      <c r="G2514">
        <f>VLOOKUP(C2514,'SKU Price List'!$H$2:$L$27,3,0)</f>
        <v>988.8</v>
      </c>
      <c r="H2514">
        <f t="shared" si="127"/>
        <v>7910.4</v>
      </c>
      <c r="I2514" s="17">
        <f t="shared" si="128"/>
        <v>409.60000000000036</v>
      </c>
      <c r="J2514">
        <v>43</v>
      </c>
      <c r="K2514" s="51"/>
    </row>
    <row r="2515" spans="1:11" x14ac:dyDescent="0.45">
      <c r="A2515" s="2">
        <v>45498</v>
      </c>
      <c r="B2515" t="s">
        <v>38</v>
      </c>
      <c r="C2515" t="s">
        <v>6</v>
      </c>
      <c r="D2515">
        <v>10</v>
      </c>
      <c r="E2515" s="17">
        <f>VLOOKUP(C2515,'SKU Price List'!$H$2:$L$27,5,FALSE)</f>
        <v>499.80000000000007</v>
      </c>
      <c r="F2515" s="17">
        <f t="shared" si="126"/>
        <v>4998.0000000000009</v>
      </c>
      <c r="G2515">
        <f>VLOOKUP(C2515,'SKU Price List'!$H$2:$L$27,3,0)</f>
        <v>476</v>
      </c>
      <c r="H2515">
        <f t="shared" si="127"/>
        <v>4760</v>
      </c>
      <c r="I2515" s="17">
        <f t="shared" si="128"/>
        <v>238.00000000000091</v>
      </c>
      <c r="J2515">
        <v>43</v>
      </c>
      <c r="K2515" s="51"/>
    </row>
    <row r="2516" spans="1:11" x14ac:dyDescent="0.45">
      <c r="A2516" s="2">
        <v>45499</v>
      </c>
      <c r="B2516" t="s">
        <v>61</v>
      </c>
      <c r="C2516" t="s">
        <v>18</v>
      </c>
      <c r="D2516">
        <v>2</v>
      </c>
      <c r="E2516" s="17">
        <f>VLOOKUP(C2516,'SKU Price List'!$H$2:$L$27,5,FALSE)</f>
        <v>1523.2</v>
      </c>
      <c r="F2516" s="17">
        <f t="shared" si="126"/>
        <v>3046.4</v>
      </c>
      <c r="G2516">
        <f>VLOOKUP(C2516,'SKU Price List'!$H$2:$L$27,3,0)</f>
        <v>1449.6</v>
      </c>
      <c r="H2516">
        <f t="shared" si="127"/>
        <v>2899.2</v>
      </c>
      <c r="I2516" s="17">
        <f t="shared" si="128"/>
        <v>147.20000000000027</v>
      </c>
      <c r="J2516">
        <v>43</v>
      </c>
      <c r="K2516" s="51"/>
    </row>
    <row r="2517" spans="1:11" x14ac:dyDescent="0.45">
      <c r="A2517" s="2">
        <v>45499</v>
      </c>
      <c r="B2517" t="s">
        <v>61</v>
      </c>
      <c r="C2517" t="s">
        <v>20</v>
      </c>
      <c r="D2517">
        <v>5</v>
      </c>
      <c r="E2517" s="17">
        <f>VLOOKUP(C2517,'SKU Price List'!$H$2:$L$27,5,FALSE)</f>
        <v>1142.4000000000001</v>
      </c>
      <c r="F2517" s="17">
        <f t="shared" si="126"/>
        <v>5712</v>
      </c>
      <c r="G2517">
        <f>VLOOKUP(C2517,'SKU Price List'!$H$2:$L$27,3,0)</f>
        <v>1087.1999999999998</v>
      </c>
      <c r="H2517">
        <f t="shared" si="127"/>
        <v>5435.9999999999991</v>
      </c>
      <c r="I2517" s="17">
        <f t="shared" si="128"/>
        <v>276.00000000000091</v>
      </c>
      <c r="J2517">
        <v>43</v>
      </c>
      <c r="K2517" s="51"/>
    </row>
    <row r="2518" spans="1:11" x14ac:dyDescent="0.45">
      <c r="A2518" s="2">
        <v>45499</v>
      </c>
      <c r="B2518" t="s">
        <v>61</v>
      </c>
      <c r="C2518" t="s">
        <v>12</v>
      </c>
      <c r="D2518">
        <v>5</v>
      </c>
      <c r="E2518" s="17">
        <f>VLOOKUP(C2518,'SKU Price List'!$H$2:$L$27,5,FALSE)</f>
        <v>1040</v>
      </c>
      <c r="F2518" s="17">
        <f t="shared" si="126"/>
        <v>5200</v>
      </c>
      <c r="G2518">
        <f>VLOOKUP(C2518,'SKU Price List'!$H$2:$L$27,3,0)</f>
        <v>988.8</v>
      </c>
      <c r="H2518">
        <f t="shared" si="127"/>
        <v>4944</v>
      </c>
      <c r="I2518" s="17">
        <f t="shared" si="128"/>
        <v>256</v>
      </c>
      <c r="J2518">
        <v>43</v>
      </c>
      <c r="K2518" s="51"/>
    </row>
    <row r="2519" spans="1:11" x14ac:dyDescent="0.45">
      <c r="A2519" s="2">
        <v>45499</v>
      </c>
      <c r="B2519" t="s">
        <v>61</v>
      </c>
      <c r="C2519" t="s">
        <v>9</v>
      </c>
      <c r="D2519">
        <v>20</v>
      </c>
      <c r="E2519" s="17">
        <f>VLOOKUP(C2519,'SKU Price List'!$H$2:$L$27,5,FALSE)</f>
        <v>780</v>
      </c>
      <c r="F2519" s="17">
        <f t="shared" si="126"/>
        <v>15600</v>
      </c>
      <c r="G2519">
        <f>VLOOKUP(C2519,'SKU Price List'!$H$2:$L$27,3,0)</f>
        <v>741.59999999999991</v>
      </c>
      <c r="H2519">
        <f t="shared" si="127"/>
        <v>14831.999999999998</v>
      </c>
      <c r="I2519" s="17">
        <f t="shared" si="128"/>
        <v>768.00000000000182</v>
      </c>
      <c r="J2519">
        <v>43</v>
      </c>
      <c r="K2519" s="51"/>
    </row>
    <row r="2520" spans="1:11" x14ac:dyDescent="0.45">
      <c r="A2520" s="2">
        <v>45499</v>
      </c>
      <c r="B2520" t="s">
        <v>61</v>
      </c>
      <c r="C2520" t="s">
        <v>8</v>
      </c>
      <c r="D2520">
        <v>15</v>
      </c>
      <c r="E2520" s="17">
        <f>VLOOKUP(C2520,'SKU Price List'!$H$2:$L$27,5,FALSE)</f>
        <v>585</v>
      </c>
      <c r="F2520" s="17">
        <f t="shared" si="126"/>
        <v>8775</v>
      </c>
      <c r="G2520">
        <f>VLOOKUP(C2520,'SKU Price List'!$H$2:$L$27,3,0)</f>
        <v>556.19999999999993</v>
      </c>
      <c r="H2520">
        <f t="shared" si="127"/>
        <v>8342.9999999999982</v>
      </c>
      <c r="I2520" s="17">
        <f t="shared" si="128"/>
        <v>432.00000000000182</v>
      </c>
      <c r="J2520">
        <v>43</v>
      </c>
      <c r="K2520" s="51"/>
    </row>
    <row r="2521" spans="1:11" x14ac:dyDescent="0.45">
      <c r="A2521" s="2">
        <v>45499</v>
      </c>
      <c r="B2521" t="s">
        <v>61</v>
      </c>
      <c r="C2521" t="s">
        <v>4</v>
      </c>
      <c r="D2521">
        <v>10</v>
      </c>
      <c r="E2521" s="17">
        <f>VLOOKUP(C2521,'SKU Price List'!$H$2:$L$27,5,FALSE)</f>
        <v>428.40000000000003</v>
      </c>
      <c r="F2521" s="17">
        <f t="shared" si="126"/>
        <v>4284</v>
      </c>
      <c r="G2521">
        <f>VLOOKUP(C2521,'SKU Price List'!$H$2:$L$27,3,0)</f>
        <v>408</v>
      </c>
      <c r="H2521">
        <f t="shared" si="127"/>
        <v>4080</v>
      </c>
      <c r="I2521" s="17">
        <f t="shared" si="128"/>
        <v>204</v>
      </c>
      <c r="J2521">
        <v>43</v>
      </c>
      <c r="K2521" s="51"/>
    </row>
    <row r="2522" spans="1:11" x14ac:dyDescent="0.45">
      <c r="A2522" s="2">
        <v>45499</v>
      </c>
      <c r="B2522" t="s">
        <v>61</v>
      </c>
      <c r="C2522" t="s">
        <v>3</v>
      </c>
      <c r="D2522">
        <v>5</v>
      </c>
      <c r="E2522" s="17">
        <f>VLOOKUP(C2522,'SKU Price List'!$H$2:$L$27,5,FALSE)</f>
        <v>321.3</v>
      </c>
      <c r="F2522" s="17">
        <f t="shared" si="126"/>
        <v>1606.5</v>
      </c>
      <c r="G2522">
        <f>VLOOKUP(C2522,'SKU Price List'!$H$2:$L$27,3,0)</f>
        <v>306</v>
      </c>
      <c r="H2522">
        <f t="shared" si="127"/>
        <v>1530</v>
      </c>
      <c r="I2522" s="17">
        <f t="shared" si="128"/>
        <v>76.5</v>
      </c>
      <c r="J2522">
        <v>43</v>
      </c>
      <c r="K2522" s="51"/>
    </row>
    <row r="2523" spans="1:11" x14ac:dyDescent="0.45">
      <c r="A2523" s="2">
        <v>45499</v>
      </c>
      <c r="B2523" t="s">
        <v>32</v>
      </c>
      <c r="C2523" t="s">
        <v>7</v>
      </c>
      <c r="D2523">
        <v>12</v>
      </c>
      <c r="E2523" s="17">
        <f>VLOOKUP(C2523,'SKU Price List'!$H$2:$L$27,5,FALSE)</f>
        <v>571.20000000000005</v>
      </c>
      <c r="F2523" s="17">
        <f t="shared" si="126"/>
        <v>6854.4000000000005</v>
      </c>
      <c r="G2523">
        <f>VLOOKUP(C2523,'SKU Price List'!$H$2:$L$27,3,0)</f>
        <v>544</v>
      </c>
      <c r="H2523">
        <f t="shared" si="127"/>
        <v>6528</v>
      </c>
      <c r="I2523" s="17">
        <f t="shared" si="128"/>
        <v>326.40000000000055</v>
      </c>
      <c r="J2523">
        <v>43</v>
      </c>
      <c r="K2523" s="51"/>
    </row>
    <row r="2524" spans="1:11" x14ac:dyDescent="0.45">
      <c r="A2524" s="2">
        <v>45500</v>
      </c>
      <c r="B2524" t="s">
        <v>62</v>
      </c>
      <c r="C2524" t="s">
        <v>12</v>
      </c>
      <c r="D2524">
        <v>5</v>
      </c>
      <c r="E2524" s="17">
        <f>VLOOKUP(C2524,'SKU Price List'!$H$2:$L$27,5,FALSE)</f>
        <v>1040</v>
      </c>
      <c r="F2524" s="17">
        <f t="shared" si="126"/>
        <v>5200</v>
      </c>
      <c r="G2524">
        <f>VLOOKUP(C2524,'SKU Price List'!$H$2:$L$27,3,0)</f>
        <v>988.8</v>
      </c>
      <c r="H2524">
        <f t="shared" si="127"/>
        <v>4944</v>
      </c>
      <c r="I2524" s="17">
        <f t="shared" si="128"/>
        <v>256</v>
      </c>
      <c r="J2524">
        <v>43</v>
      </c>
      <c r="K2524" s="51"/>
    </row>
    <row r="2525" spans="1:11" x14ac:dyDescent="0.45">
      <c r="A2525" s="2">
        <v>45500</v>
      </c>
      <c r="B2525" t="s">
        <v>62</v>
      </c>
      <c r="C2525" t="s">
        <v>8</v>
      </c>
      <c r="D2525">
        <v>10</v>
      </c>
      <c r="E2525" s="17">
        <f>VLOOKUP(C2525,'SKU Price List'!$H$2:$L$27,5,FALSE)</f>
        <v>585</v>
      </c>
      <c r="F2525" s="17">
        <f t="shared" si="126"/>
        <v>5850</v>
      </c>
      <c r="G2525">
        <f>VLOOKUP(C2525,'SKU Price List'!$H$2:$L$27,3,0)</f>
        <v>556.19999999999993</v>
      </c>
      <c r="H2525">
        <f t="shared" si="127"/>
        <v>5561.9999999999991</v>
      </c>
      <c r="I2525" s="17">
        <f t="shared" si="128"/>
        <v>288.00000000000091</v>
      </c>
      <c r="J2525">
        <v>43</v>
      </c>
      <c r="K2525" s="51"/>
    </row>
    <row r="2526" spans="1:11" x14ac:dyDescent="0.45">
      <c r="A2526" s="2">
        <v>45500</v>
      </c>
      <c r="B2526" t="s">
        <v>62</v>
      </c>
      <c r="C2526" t="s">
        <v>24</v>
      </c>
      <c r="D2526">
        <v>2</v>
      </c>
      <c r="E2526" s="17">
        <f>VLOOKUP(C2526,'SKU Price List'!$H$2:$L$27,5,FALSE)</f>
        <v>632.40000000000009</v>
      </c>
      <c r="F2526" s="17">
        <f t="shared" si="126"/>
        <v>1264.8000000000002</v>
      </c>
      <c r="G2526">
        <f>VLOOKUP(C2526,'SKU Price List'!$H$2:$L$27,3,0)</f>
        <v>602.40000000000009</v>
      </c>
      <c r="H2526">
        <f t="shared" si="127"/>
        <v>1204.8000000000002</v>
      </c>
      <c r="I2526" s="17">
        <f t="shared" si="128"/>
        <v>60</v>
      </c>
      <c r="J2526">
        <v>43</v>
      </c>
      <c r="K2526" s="51"/>
    </row>
    <row r="2527" spans="1:11" x14ac:dyDescent="0.45">
      <c r="A2527" s="2">
        <v>45500</v>
      </c>
      <c r="B2527" t="s">
        <v>62</v>
      </c>
      <c r="C2527" t="s">
        <v>14</v>
      </c>
      <c r="D2527">
        <v>5</v>
      </c>
      <c r="E2527" s="17">
        <f>VLOOKUP(C2527,'SKU Price List'!$H$2:$L$27,5,FALSE)</f>
        <v>957.59999999999991</v>
      </c>
      <c r="F2527" s="17">
        <f t="shared" si="126"/>
        <v>4788</v>
      </c>
      <c r="G2527">
        <f>VLOOKUP(C2527,'SKU Price List'!$H$2:$L$27,3,0)</f>
        <v>912</v>
      </c>
      <c r="H2527">
        <f t="shared" si="127"/>
        <v>4560</v>
      </c>
      <c r="I2527" s="17">
        <f t="shared" si="128"/>
        <v>228</v>
      </c>
      <c r="J2527">
        <v>43</v>
      </c>
      <c r="K2527" s="51"/>
    </row>
    <row r="2528" spans="1:11" x14ac:dyDescent="0.45">
      <c r="A2528" s="2">
        <v>45500</v>
      </c>
      <c r="B2528" t="s">
        <v>62</v>
      </c>
      <c r="C2528" t="s">
        <v>9</v>
      </c>
      <c r="D2528">
        <v>10</v>
      </c>
      <c r="E2528" s="17">
        <f>VLOOKUP(C2528,'SKU Price List'!$H$2:$L$27,5,FALSE)</f>
        <v>780</v>
      </c>
      <c r="F2528" s="17">
        <f t="shared" si="126"/>
        <v>7800</v>
      </c>
      <c r="G2528">
        <f>VLOOKUP(C2528,'SKU Price List'!$H$2:$L$27,3,0)</f>
        <v>741.59999999999991</v>
      </c>
      <c r="H2528">
        <f t="shared" si="127"/>
        <v>7415.9999999999991</v>
      </c>
      <c r="I2528" s="17">
        <f t="shared" si="128"/>
        <v>384.00000000000091</v>
      </c>
      <c r="J2528">
        <v>43</v>
      </c>
      <c r="K2528" s="51"/>
    </row>
    <row r="2529" spans="1:11" x14ac:dyDescent="0.45">
      <c r="A2529" s="2">
        <v>45500</v>
      </c>
      <c r="B2529" t="s">
        <v>38</v>
      </c>
      <c r="C2529" t="s">
        <v>18</v>
      </c>
      <c r="D2529">
        <v>15</v>
      </c>
      <c r="E2529" s="17">
        <f>VLOOKUP(C2529,'SKU Price List'!$H$2:$L$27,5,FALSE)</f>
        <v>1523.2</v>
      </c>
      <c r="F2529" s="17">
        <f t="shared" si="126"/>
        <v>22848</v>
      </c>
      <c r="G2529">
        <f>VLOOKUP(C2529,'SKU Price List'!$H$2:$L$27,3,0)</f>
        <v>1449.6</v>
      </c>
      <c r="H2529">
        <f t="shared" si="127"/>
        <v>21744</v>
      </c>
      <c r="I2529" s="17">
        <f t="shared" si="128"/>
        <v>1104</v>
      </c>
      <c r="J2529">
        <v>43</v>
      </c>
      <c r="K2529" s="51"/>
    </row>
    <row r="2530" spans="1:11" x14ac:dyDescent="0.45">
      <c r="A2530" s="2">
        <v>45500</v>
      </c>
      <c r="B2530" t="s">
        <v>38</v>
      </c>
      <c r="C2530" t="s">
        <v>12</v>
      </c>
      <c r="D2530">
        <v>20</v>
      </c>
      <c r="E2530" s="17">
        <f>VLOOKUP(C2530,'SKU Price List'!$H$2:$L$27,5,FALSE)</f>
        <v>1040</v>
      </c>
      <c r="F2530" s="17">
        <f t="shared" si="126"/>
        <v>20800</v>
      </c>
      <c r="G2530">
        <f>VLOOKUP(C2530,'SKU Price List'!$H$2:$L$27,3,0)</f>
        <v>988.8</v>
      </c>
      <c r="H2530">
        <f t="shared" si="127"/>
        <v>19776</v>
      </c>
      <c r="I2530" s="17">
        <f t="shared" si="128"/>
        <v>1024</v>
      </c>
      <c r="J2530">
        <v>43</v>
      </c>
      <c r="K2530" s="51"/>
    </row>
    <row r="2531" spans="1:11" x14ac:dyDescent="0.45">
      <c r="A2531" s="2">
        <v>45501</v>
      </c>
      <c r="B2531" t="s">
        <v>60</v>
      </c>
      <c r="C2531" t="s">
        <v>8</v>
      </c>
      <c r="D2531">
        <v>5</v>
      </c>
      <c r="E2531" s="17">
        <f>VLOOKUP(C2531,'SKU Price List'!$H$2:$L$27,5,FALSE)</f>
        <v>585</v>
      </c>
      <c r="F2531" s="17">
        <f t="shared" si="126"/>
        <v>2925</v>
      </c>
      <c r="G2531">
        <f>VLOOKUP(C2531,'SKU Price List'!$H$2:$L$27,3,0)</f>
        <v>556.19999999999993</v>
      </c>
      <c r="H2531">
        <f t="shared" si="127"/>
        <v>2780.9999999999995</v>
      </c>
      <c r="I2531" s="17">
        <f t="shared" si="128"/>
        <v>144.00000000000045</v>
      </c>
      <c r="J2531">
        <v>43</v>
      </c>
      <c r="K2531" s="51"/>
    </row>
    <row r="2532" spans="1:11" x14ac:dyDescent="0.45">
      <c r="A2532" s="2">
        <v>45501</v>
      </c>
      <c r="B2532" t="s">
        <v>60</v>
      </c>
      <c r="C2532" t="s">
        <v>24</v>
      </c>
      <c r="D2532">
        <v>5</v>
      </c>
      <c r="E2532" s="17">
        <f>VLOOKUP(C2532,'SKU Price List'!$H$2:$L$27,5,FALSE)</f>
        <v>632.40000000000009</v>
      </c>
      <c r="F2532" s="17">
        <f t="shared" si="126"/>
        <v>3162.0000000000005</v>
      </c>
      <c r="G2532">
        <f>VLOOKUP(C2532,'SKU Price List'!$H$2:$L$27,3,0)</f>
        <v>602.40000000000009</v>
      </c>
      <c r="H2532">
        <f t="shared" si="127"/>
        <v>3012.0000000000005</v>
      </c>
      <c r="I2532" s="17">
        <f t="shared" si="128"/>
        <v>150</v>
      </c>
      <c r="J2532">
        <v>43</v>
      </c>
      <c r="K2532" s="51"/>
    </row>
    <row r="2533" spans="1:11" x14ac:dyDescent="0.45">
      <c r="A2533" s="2">
        <v>45501</v>
      </c>
      <c r="B2533" t="s">
        <v>60</v>
      </c>
      <c r="C2533" t="s">
        <v>7</v>
      </c>
      <c r="D2533">
        <v>10</v>
      </c>
      <c r="E2533" s="17">
        <f>VLOOKUP(C2533,'SKU Price List'!$H$2:$L$27,5,FALSE)</f>
        <v>571.20000000000005</v>
      </c>
      <c r="F2533" s="17">
        <f t="shared" si="126"/>
        <v>5712</v>
      </c>
      <c r="G2533">
        <f>VLOOKUP(C2533,'SKU Price List'!$H$2:$L$27,3,0)</f>
        <v>544</v>
      </c>
      <c r="H2533">
        <f t="shared" si="127"/>
        <v>5440</v>
      </c>
      <c r="I2533" s="17">
        <f t="shared" si="128"/>
        <v>272</v>
      </c>
      <c r="J2533">
        <v>43</v>
      </c>
      <c r="K2533" s="51"/>
    </row>
    <row r="2534" spans="1:11" x14ac:dyDescent="0.45">
      <c r="A2534" s="2">
        <v>45501</v>
      </c>
      <c r="B2534" t="s">
        <v>64</v>
      </c>
      <c r="C2534" t="s">
        <v>20</v>
      </c>
      <c r="D2534">
        <v>2</v>
      </c>
      <c r="E2534" s="17">
        <f>VLOOKUP(C2534,'SKU Price List'!$H$2:$L$27,5,FALSE)</f>
        <v>1142.4000000000001</v>
      </c>
      <c r="F2534" s="17">
        <f t="shared" si="126"/>
        <v>2284.8000000000002</v>
      </c>
      <c r="G2534">
        <f>VLOOKUP(C2534,'SKU Price List'!$H$2:$L$27,3,0)</f>
        <v>1087.1999999999998</v>
      </c>
      <c r="H2534">
        <f t="shared" si="127"/>
        <v>2174.3999999999996</v>
      </c>
      <c r="I2534" s="17">
        <f t="shared" si="128"/>
        <v>110.40000000000055</v>
      </c>
      <c r="J2534">
        <v>43</v>
      </c>
      <c r="K2534" s="51"/>
    </row>
    <row r="2535" spans="1:11" x14ac:dyDescent="0.45">
      <c r="A2535" s="2">
        <v>45501</v>
      </c>
      <c r="B2535" t="s">
        <v>64</v>
      </c>
      <c r="C2535" t="s">
        <v>17</v>
      </c>
      <c r="D2535">
        <v>5</v>
      </c>
      <c r="E2535" s="17">
        <f>VLOOKUP(C2535,'SKU Price List'!$H$2:$L$27,5,FALSE)</f>
        <v>1276.8</v>
      </c>
      <c r="F2535" s="17">
        <f t="shared" si="126"/>
        <v>6384</v>
      </c>
      <c r="G2535">
        <f>VLOOKUP(C2535,'SKU Price List'!$H$2:$L$27,3,0)</f>
        <v>1216</v>
      </c>
      <c r="H2535">
        <f t="shared" si="127"/>
        <v>6080</v>
      </c>
      <c r="I2535" s="17">
        <f t="shared" si="128"/>
        <v>304</v>
      </c>
      <c r="J2535">
        <v>43</v>
      </c>
      <c r="K2535" s="51"/>
    </row>
    <row r="2536" spans="1:11" x14ac:dyDescent="0.45">
      <c r="A2536" s="2">
        <v>45501</v>
      </c>
      <c r="B2536" t="s">
        <v>64</v>
      </c>
      <c r="C2536" t="s">
        <v>14</v>
      </c>
      <c r="D2536">
        <v>10</v>
      </c>
      <c r="E2536" s="17">
        <f>VLOOKUP(C2536,'SKU Price List'!$H$2:$L$27,5,FALSE)</f>
        <v>957.59999999999991</v>
      </c>
      <c r="F2536" s="17">
        <f t="shared" si="126"/>
        <v>9576</v>
      </c>
      <c r="G2536">
        <f>VLOOKUP(C2536,'SKU Price List'!$H$2:$L$27,3,0)</f>
        <v>912</v>
      </c>
      <c r="H2536">
        <f t="shared" si="127"/>
        <v>9120</v>
      </c>
      <c r="I2536" s="17">
        <f t="shared" si="128"/>
        <v>456</v>
      </c>
      <c r="J2536">
        <v>43</v>
      </c>
      <c r="K2536" s="51"/>
    </row>
    <row r="2537" spans="1:11" x14ac:dyDescent="0.45">
      <c r="A2537" s="2">
        <v>45501</v>
      </c>
      <c r="B2537" t="s">
        <v>64</v>
      </c>
      <c r="C2537" t="s">
        <v>13</v>
      </c>
      <c r="D2537">
        <v>10</v>
      </c>
      <c r="E2537" s="17">
        <f>VLOOKUP(C2537,'SKU Price List'!$H$2:$L$27,5,FALSE)</f>
        <v>718.19999999999993</v>
      </c>
      <c r="F2537" s="17">
        <f t="shared" si="126"/>
        <v>7181.9999999999991</v>
      </c>
      <c r="G2537">
        <f>VLOOKUP(C2537,'SKU Price List'!$H$2:$L$27,3,0)</f>
        <v>684</v>
      </c>
      <c r="H2537">
        <f t="shared" si="127"/>
        <v>6840</v>
      </c>
      <c r="I2537" s="17">
        <f t="shared" si="128"/>
        <v>341.99999999999909</v>
      </c>
      <c r="J2537">
        <v>43</v>
      </c>
      <c r="K2537" s="51"/>
    </row>
    <row r="2538" spans="1:11" x14ac:dyDescent="0.45">
      <c r="A2538" s="2">
        <v>45501</v>
      </c>
      <c r="B2538" t="s">
        <v>64</v>
      </c>
      <c r="C2538" t="s">
        <v>24</v>
      </c>
      <c r="D2538">
        <v>5</v>
      </c>
      <c r="E2538" s="17">
        <f>VLOOKUP(C2538,'SKU Price List'!$H$2:$L$27,5,FALSE)</f>
        <v>632.40000000000009</v>
      </c>
      <c r="F2538" s="17">
        <f t="shared" si="126"/>
        <v>3162.0000000000005</v>
      </c>
      <c r="G2538">
        <f>VLOOKUP(C2538,'SKU Price List'!$H$2:$L$27,3,0)</f>
        <v>602.40000000000009</v>
      </c>
      <c r="H2538">
        <f t="shared" si="127"/>
        <v>3012.0000000000005</v>
      </c>
      <c r="I2538" s="17">
        <f t="shared" si="128"/>
        <v>150</v>
      </c>
      <c r="J2538">
        <v>43</v>
      </c>
      <c r="K2538" s="51"/>
    </row>
    <row r="2539" spans="1:11" x14ac:dyDescent="0.45">
      <c r="A2539" s="2">
        <v>45501</v>
      </c>
      <c r="B2539" t="s">
        <v>43</v>
      </c>
      <c r="C2539" t="s">
        <v>27</v>
      </c>
      <c r="D2539">
        <v>5</v>
      </c>
      <c r="E2539" s="17">
        <f>VLOOKUP(C2539,'SKU Price List'!$H$2:$L$27,5,FALSE)</f>
        <v>843.2</v>
      </c>
      <c r="F2539" s="17">
        <f t="shared" si="126"/>
        <v>4216</v>
      </c>
      <c r="G2539">
        <f>VLOOKUP(C2539,'SKU Price List'!$H$2:$L$27,3,0)</f>
        <v>803.2</v>
      </c>
      <c r="H2539">
        <f t="shared" si="127"/>
        <v>4016</v>
      </c>
      <c r="I2539" s="17">
        <f t="shared" si="128"/>
        <v>200</v>
      </c>
      <c r="J2539">
        <v>43</v>
      </c>
      <c r="K2539" s="51"/>
    </row>
    <row r="2540" spans="1:11" x14ac:dyDescent="0.45">
      <c r="A2540" s="2">
        <v>45502</v>
      </c>
      <c r="B2540" t="s">
        <v>65</v>
      </c>
      <c r="C2540" t="s">
        <v>18</v>
      </c>
      <c r="D2540">
        <v>2</v>
      </c>
      <c r="E2540" s="17">
        <f>VLOOKUP(C2540,'SKU Price List'!$H$2:$L$27,5,FALSE)</f>
        <v>1523.2</v>
      </c>
      <c r="F2540" s="17">
        <f t="shared" si="126"/>
        <v>3046.4</v>
      </c>
      <c r="G2540">
        <f>VLOOKUP(C2540,'SKU Price List'!$H$2:$L$27,3,0)</f>
        <v>1449.6</v>
      </c>
      <c r="H2540">
        <f t="shared" si="127"/>
        <v>2899.2</v>
      </c>
      <c r="I2540" s="17">
        <f t="shared" si="128"/>
        <v>147.20000000000027</v>
      </c>
      <c r="J2540">
        <v>44</v>
      </c>
      <c r="K2540" s="51"/>
    </row>
    <row r="2541" spans="1:11" x14ac:dyDescent="0.45">
      <c r="A2541" s="2">
        <v>45502</v>
      </c>
      <c r="B2541" t="s">
        <v>65</v>
      </c>
      <c r="C2541" t="s">
        <v>9</v>
      </c>
      <c r="D2541">
        <v>5</v>
      </c>
      <c r="E2541" s="17">
        <f>VLOOKUP(C2541,'SKU Price List'!$H$2:$L$27,5,FALSE)</f>
        <v>780</v>
      </c>
      <c r="F2541" s="17">
        <f t="shared" si="126"/>
        <v>3900</v>
      </c>
      <c r="G2541">
        <f>VLOOKUP(C2541,'SKU Price List'!$H$2:$L$27,3,0)</f>
        <v>741.59999999999991</v>
      </c>
      <c r="H2541">
        <f t="shared" si="127"/>
        <v>3707.9999999999995</v>
      </c>
      <c r="I2541" s="17">
        <f t="shared" si="128"/>
        <v>192.00000000000045</v>
      </c>
      <c r="J2541">
        <v>44</v>
      </c>
      <c r="K2541" s="51"/>
    </row>
    <row r="2542" spans="1:11" x14ac:dyDescent="0.45">
      <c r="A2542" s="2">
        <v>45502</v>
      </c>
      <c r="B2542" t="s">
        <v>65</v>
      </c>
      <c r="C2542" t="s">
        <v>23</v>
      </c>
      <c r="D2542">
        <v>5</v>
      </c>
      <c r="E2542" s="17">
        <f>VLOOKUP(C2542,'SKU Price List'!$H$2:$L$27,5,FALSE)</f>
        <v>474.3</v>
      </c>
      <c r="F2542" s="17">
        <f t="shared" si="126"/>
        <v>2371.5</v>
      </c>
      <c r="G2542">
        <f>VLOOKUP(C2542,'SKU Price List'!$H$2:$L$27,3,0)</f>
        <v>451.8</v>
      </c>
      <c r="H2542">
        <f t="shared" si="127"/>
        <v>2259</v>
      </c>
      <c r="I2542" s="17">
        <f t="shared" si="128"/>
        <v>112.5</v>
      </c>
      <c r="J2542">
        <v>44</v>
      </c>
      <c r="K2542" s="51"/>
    </row>
    <row r="2543" spans="1:11" x14ac:dyDescent="0.45">
      <c r="A2543" s="2">
        <v>45502</v>
      </c>
      <c r="B2543" t="s">
        <v>55</v>
      </c>
      <c r="C2543" t="s">
        <v>18</v>
      </c>
      <c r="D2543">
        <v>5</v>
      </c>
      <c r="E2543" s="17">
        <f>VLOOKUP(C2543,'SKU Price List'!$H$2:$L$27,5,FALSE)</f>
        <v>1523.2</v>
      </c>
      <c r="F2543" s="17">
        <f t="shared" si="126"/>
        <v>7616</v>
      </c>
      <c r="G2543">
        <f>VLOOKUP(C2543,'SKU Price List'!$H$2:$L$27,3,0)</f>
        <v>1449.6</v>
      </c>
      <c r="H2543">
        <f t="shared" si="127"/>
        <v>7248</v>
      </c>
      <c r="I2543" s="17">
        <f t="shared" si="128"/>
        <v>368</v>
      </c>
      <c r="J2543">
        <v>44</v>
      </c>
      <c r="K2543" s="51"/>
    </row>
    <row r="2544" spans="1:11" x14ac:dyDescent="0.45">
      <c r="A2544" s="2">
        <v>45502</v>
      </c>
      <c r="B2544" t="s">
        <v>55</v>
      </c>
      <c r="C2544" t="s">
        <v>20</v>
      </c>
      <c r="D2544">
        <v>10</v>
      </c>
      <c r="E2544" s="17">
        <f>VLOOKUP(C2544,'SKU Price List'!$H$2:$L$27,5,FALSE)</f>
        <v>1142.4000000000001</v>
      </c>
      <c r="F2544" s="17">
        <f t="shared" si="126"/>
        <v>11424</v>
      </c>
      <c r="G2544">
        <f>VLOOKUP(C2544,'SKU Price List'!$H$2:$L$27,3,0)</f>
        <v>1087.1999999999998</v>
      </c>
      <c r="H2544">
        <f t="shared" si="127"/>
        <v>10871.999999999998</v>
      </c>
      <c r="I2544" s="17">
        <f t="shared" si="128"/>
        <v>552.00000000000182</v>
      </c>
      <c r="J2544">
        <v>44</v>
      </c>
      <c r="K2544" s="51"/>
    </row>
    <row r="2545" spans="1:11" x14ac:dyDescent="0.45">
      <c r="A2545" s="2">
        <v>45502</v>
      </c>
      <c r="B2545" t="s">
        <v>55</v>
      </c>
      <c r="C2545" t="s">
        <v>9</v>
      </c>
      <c r="D2545">
        <v>15</v>
      </c>
      <c r="E2545" s="17">
        <f>VLOOKUP(C2545,'SKU Price List'!$H$2:$L$27,5,FALSE)</f>
        <v>780</v>
      </c>
      <c r="F2545" s="17">
        <f t="shared" si="126"/>
        <v>11700</v>
      </c>
      <c r="G2545">
        <f>VLOOKUP(C2545,'SKU Price List'!$H$2:$L$27,3,0)</f>
        <v>741.59999999999991</v>
      </c>
      <c r="H2545">
        <f t="shared" si="127"/>
        <v>11123.999999999998</v>
      </c>
      <c r="I2545" s="17">
        <f t="shared" si="128"/>
        <v>576.00000000000182</v>
      </c>
      <c r="J2545">
        <v>44</v>
      </c>
      <c r="K2545" s="51"/>
    </row>
    <row r="2546" spans="1:11" x14ac:dyDescent="0.45">
      <c r="A2546" s="2">
        <v>45502</v>
      </c>
      <c r="B2546" t="s">
        <v>55</v>
      </c>
      <c r="C2546" t="s">
        <v>8</v>
      </c>
      <c r="D2546">
        <v>12</v>
      </c>
      <c r="E2546" s="17">
        <f>VLOOKUP(C2546,'SKU Price List'!$H$2:$L$27,5,FALSE)</f>
        <v>585</v>
      </c>
      <c r="F2546" s="17">
        <f t="shared" si="126"/>
        <v>7020</v>
      </c>
      <c r="G2546">
        <f>VLOOKUP(C2546,'SKU Price List'!$H$2:$L$27,3,0)</f>
        <v>556.19999999999993</v>
      </c>
      <c r="H2546">
        <f t="shared" si="127"/>
        <v>6674.4</v>
      </c>
      <c r="I2546" s="17">
        <f t="shared" si="128"/>
        <v>345.60000000000036</v>
      </c>
      <c r="J2546">
        <v>44</v>
      </c>
      <c r="K2546" s="51"/>
    </row>
    <row r="2547" spans="1:11" x14ac:dyDescent="0.45">
      <c r="A2547" s="2">
        <v>45502</v>
      </c>
      <c r="B2547" t="s">
        <v>55</v>
      </c>
      <c r="C2547" t="s">
        <v>23</v>
      </c>
      <c r="D2547">
        <v>20</v>
      </c>
      <c r="E2547" s="17">
        <f>VLOOKUP(C2547,'SKU Price List'!$H$2:$L$27,5,FALSE)</f>
        <v>474.3</v>
      </c>
      <c r="F2547" s="17">
        <f t="shared" si="126"/>
        <v>9486</v>
      </c>
      <c r="G2547">
        <f>VLOOKUP(C2547,'SKU Price List'!$H$2:$L$27,3,0)</f>
        <v>451.8</v>
      </c>
      <c r="H2547">
        <f t="shared" si="127"/>
        <v>9036</v>
      </c>
      <c r="I2547" s="17">
        <f t="shared" si="128"/>
        <v>450</v>
      </c>
      <c r="J2547">
        <v>44</v>
      </c>
      <c r="K2547" s="51"/>
    </row>
    <row r="2548" spans="1:11" x14ac:dyDescent="0.45">
      <c r="A2548" s="2">
        <v>45503</v>
      </c>
      <c r="B2548" t="s">
        <v>53</v>
      </c>
      <c r="C2548" t="s">
        <v>12</v>
      </c>
      <c r="D2548">
        <v>35</v>
      </c>
      <c r="E2548" s="17">
        <f>VLOOKUP(C2548,'SKU Price List'!$H$2:$L$27,5,FALSE)</f>
        <v>1040</v>
      </c>
      <c r="F2548" s="17">
        <f t="shared" si="126"/>
        <v>36400</v>
      </c>
      <c r="G2548">
        <f>VLOOKUP(C2548,'SKU Price List'!$H$2:$L$27,3,0)</f>
        <v>988.8</v>
      </c>
      <c r="H2548">
        <f t="shared" si="127"/>
        <v>34608</v>
      </c>
      <c r="I2548" s="17">
        <f t="shared" si="128"/>
        <v>1792</v>
      </c>
      <c r="J2548">
        <v>44</v>
      </c>
      <c r="K2548" s="51"/>
    </row>
    <row r="2549" spans="1:11" x14ac:dyDescent="0.45">
      <c r="A2549" s="2">
        <v>45503</v>
      </c>
      <c r="B2549" t="s">
        <v>53</v>
      </c>
      <c r="C2549" t="s">
        <v>18</v>
      </c>
      <c r="D2549">
        <v>20</v>
      </c>
      <c r="E2549" s="17">
        <f>VLOOKUP(C2549,'SKU Price List'!$H$2:$L$27,5,FALSE)</f>
        <v>1523.2</v>
      </c>
      <c r="F2549" s="17">
        <f t="shared" si="126"/>
        <v>30464</v>
      </c>
      <c r="G2549">
        <f>VLOOKUP(C2549,'SKU Price List'!$H$2:$L$27,3,0)</f>
        <v>1449.6</v>
      </c>
      <c r="H2549">
        <f t="shared" si="127"/>
        <v>28992</v>
      </c>
      <c r="I2549" s="17">
        <f t="shared" si="128"/>
        <v>1472</v>
      </c>
      <c r="J2549">
        <v>44</v>
      </c>
      <c r="K2549" s="51"/>
    </row>
    <row r="2550" spans="1:11" x14ac:dyDescent="0.45">
      <c r="A2550" s="2">
        <v>45503</v>
      </c>
      <c r="B2550" t="s">
        <v>47</v>
      </c>
      <c r="C2550" t="s">
        <v>17</v>
      </c>
      <c r="D2550">
        <v>5</v>
      </c>
      <c r="E2550" s="17">
        <f>VLOOKUP(C2550,'SKU Price List'!$H$2:$L$27,5,FALSE)</f>
        <v>1276.8</v>
      </c>
      <c r="F2550" s="17">
        <f t="shared" si="126"/>
        <v>6384</v>
      </c>
      <c r="G2550">
        <f>VLOOKUP(C2550,'SKU Price List'!$H$2:$L$27,3,0)</f>
        <v>1216</v>
      </c>
      <c r="H2550">
        <f t="shared" si="127"/>
        <v>6080</v>
      </c>
      <c r="I2550" s="17">
        <f t="shared" si="128"/>
        <v>304</v>
      </c>
      <c r="J2550">
        <v>44</v>
      </c>
      <c r="K2550" s="51"/>
    </row>
    <row r="2551" spans="1:11" x14ac:dyDescent="0.45">
      <c r="A2551" s="2">
        <v>45503</v>
      </c>
      <c r="B2551" t="s">
        <v>47</v>
      </c>
      <c r="C2551" t="s">
        <v>15</v>
      </c>
      <c r="D2551">
        <v>8</v>
      </c>
      <c r="E2551" s="17">
        <f>VLOOKUP(C2551,'SKU Price List'!$H$2:$L$27,5,FALSE)</f>
        <v>837.9</v>
      </c>
      <c r="F2551" s="17">
        <f t="shared" si="126"/>
        <v>6703.2</v>
      </c>
      <c r="G2551">
        <f>VLOOKUP(C2551,'SKU Price List'!$H$2:$L$27,3,0)</f>
        <v>798</v>
      </c>
      <c r="H2551">
        <f t="shared" si="127"/>
        <v>6384</v>
      </c>
      <c r="I2551" s="17">
        <f t="shared" si="128"/>
        <v>319.19999999999982</v>
      </c>
      <c r="J2551">
        <v>44</v>
      </c>
      <c r="K2551" s="51"/>
    </row>
    <row r="2552" spans="1:11" x14ac:dyDescent="0.45">
      <c r="A2552" s="2">
        <v>45503</v>
      </c>
      <c r="B2552" t="s">
        <v>47</v>
      </c>
      <c r="C2552" t="s">
        <v>8</v>
      </c>
      <c r="D2552">
        <v>10</v>
      </c>
      <c r="E2552" s="17">
        <f>VLOOKUP(C2552,'SKU Price List'!$H$2:$L$27,5,FALSE)</f>
        <v>585</v>
      </c>
      <c r="F2552" s="17">
        <f t="shared" si="126"/>
        <v>5850</v>
      </c>
      <c r="G2552">
        <f>VLOOKUP(C2552,'SKU Price List'!$H$2:$L$27,3,0)</f>
        <v>556.19999999999993</v>
      </c>
      <c r="H2552">
        <f t="shared" si="127"/>
        <v>5561.9999999999991</v>
      </c>
      <c r="I2552" s="17">
        <f t="shared" si="128"/>
        <v>288.00000000000091</v>
      </c>
      <c r="J2552">
        <v>44</v>
      </c>
      <c r="K2552" s="51"/>
    </row>
    <row r="2553" spans="1:11" x14ac:dyDescent="0.45">
      <c r="A2553" s="2">
        <v>45503</v>
      </c>
      <c r="B2553" t="s">
        <v>47</v>
      </c>
      <c r="C2553" t="s">
        <v>24</v>
      </c>
      <c r="D2553">
        <v>10</v>
      </c>
      <c r="E2553" s="17">
        <f>VLOOKUP(C2553,'SKU Price List'!$H$2:$L$27,5,FALSE)</f>
        <v>632.40000000000009</v>
      </c>
      <c r="F2553" s="17">
        <f t="shared" si="126"/>
        <v>6324.0000000000009</v>
      </c>
      <c r="G2553">
        <f>VLOOKUP(C2553,'SKU Price List'!$H$2:$L$27,3,0)</f>
        <v>602.40000000000009</v>
      </c>
      <c r="H2553">
        <f t="shared" si="127"/>
        <v>6024.0000000000009</v>
      </c>
      <c r="I2553" s="17">
        <f t="shared" si="128"/>
        <v>300</v>
      </c>
      <c r="J2553">
        <v>44</v>
      </c>
      <c r="K2553" s="51"/>
    </row>
    <row r="2554" spans="1:11" x14ac:dyDescent="0.45">
      <c r="A2554" s="2">
        <v>45503</v>
      </c>
      <c r="B2554" t="s">
        <v>47</v>
      </c>
      <c r="C2554" t="s">
        <v>4</v>
      </c>
      <c r="D2554">
        <v>15</v>
      </c>
      <c r="E2554" s="17">
        <f>VLOOKUP(C2554,'SKU Price List'!$H$2:$L$27,5,FALSE)</f>
        <v>428.40000000000003</v>
      </c>
      <c r="F2554" s="17">
        <f t="shared" si="126"/>
        <v>6426.0000000000009</v>
      </c>
      <c r="G2554">
        <f>VLOOKUP(C2554,'SKU Price List'!$H$2:$L$27,3,0)</f>
        <v>408</v>
      </c>
      <c r="H2554">
        <f t="shared" si="127"/>
        <v>6120</v>
      </c>
      <c r="I2554" s="17">
        <f t="shared" si="128"/>
        <v>306.00000000000091</v>
      </c>
      <c r="J2554">
        <v>44</v>
      </c>
      <c r="K2554" s="51"/>
    </row>
    <row r="2555" spans="1:11" x14ac:dyDescent="0.45">
      <c r="A2555" s="2">
        <v>45504</v>
      </c>
      <c r="B2555" t="s">
        <v>44</v>
      </c>
      <c r="C2555" t="s">
        <v>14</v>
      </c>
      <c r="D2555">
        <v>2</v>
      </c>
      <c r="E2555" s="17">
        <f>VLOOKUP(C2555,'SKU Price List'!$H$2:$L$27,5,FALSE)</f>
        <v>957.59999999999991</v>
      </c>
      <c r="F2555" s="17">
        <f t="shared" si="126"/>
        <v>1915.1999999999998</v>
      </c>
      <c r="G2555">
        <f>VLOOKUP(C2555,'SKU Price List'!$H$2:$L$27,3,0)</f>
        <v>912</v>
      </c>
      <c r="H2555">
        <f t="shared" si="127"/>
        <v>1824</v>
      </c>
      <c r="I2555" s="17">
        <f t="shared" si="128"/>
        <v>91.199999999999818</v>
      </c>
      <c r="J2555">
        <v>44</v>
      </c>
      <c r="K2555" s="51"/>
    </row>
    <row r="2556" spans="1:11" x14ac:dyDescent="0.45">
      <c r="A2556" s="2">
        <v>45504</v>
      </c>
      <c r="B2556" t="s">
        <v>44</v>
      </c>
      <c r="C2556" t="s">
        <v>13</v>
      </c>
      <c r="D2556">
        <v>10</v>
      </c>
      <c r="E2556" s="17">
        <f>VLOOKUP(C2556,'SKU Price List'!$H$2:$L$27,5,FALSE)</f>
        <v>718.19999999999993</v>
      </c>
      <c r="F2556" s="17">
        <f t="shared" si="126"/>
        <v>7181.9999999999991</v>
      </c>
      <c r="G2556">
        <f>VLOOKUP(C2556,'SKU Price List'!$H$2:$L$27,3,0)</f>
        <v>684</v>
      </c>
      <c r="H2556">
        <f t="shared" si="127"/>
        <v>6840</v>
      </c>
      <c r="I2556" s="17">
        <f t="shared" si="128"/>
        <v>341.99999999999909</v>
      </c>
      <c r="J2556">
        <v>44</v>
      </c>
      <c r="K2556" s="51"/>
    </row>
    <row r="2557" spans="1:11" x14ac:dyDescent="0.45">
      <c r="A2557" s="2">
        <v>45504</v>
      </c>
      <c r="B2557" t="s">
        <v>44</v>
      </c>
      <c r="C2557" t="s">
        <v>9</v>
      </c>
      <c r="D2557">
        <v>5</v>
      </c>
      <c r="E2557" s="17">
        <f>VLOOKUP(C2557,'SKU Price List'!$H$2:$L$27,5,FALSE)</f>
        <v>780</v>
      </c>
      <c r="F2557" s="17">
        <f t="shared" si="126"/>
        <v>3900</v>
      </c>
      <c r="G2557">
        <f>VLOOKUP(C2557,'SKU Price List'!$H$2:$L$27,3,0)</f>
        <v>741.59999999999991</v>
      </c>
      <c r="H2557">
        <f t="shared" si="127"/>
        <v>3707.9999999999995</v>
      </c>
      <c r="I2557" s="17">
        <f t="shared" si="128"/>
        <v>192.00000000000045</v>
      </c>
      <c r="J2557">
        <v>44</v>
      </c>
      <c r="K2557" s="51"/>
    </row>
    <row r="2558" spans="1:11" x14ac:dyDescent="0.45">
      <c r="A2558" s="2">
        <v>45504</v>
      </c>
      <c r="B2558" t="s">
        <v>44</v>
      </c>
      <c r="C2558" t="s">
        <v>24</v>
      </c>
      <c r="D2558">
        <v>10</v>
      </c>
      <c r="E2558" s="17">
        <f>VLOOKUP(C2558,'SKU Price List'!$H$2:$L$27,5,FALSE)</f>
        <v>632.40000000000009</v>
      </c>
      <c r="F2558" s="17">
        <f t="shared" si="126"/>
        <v>6324.0000000000009</v>
      </c>
      <c r="G2558">
        <f>VLOOKUP(C2558,'SKU Price List'!$H$2:$L$27,3,0)</f>
        <v>602.40000000000009</v>
      </c>
      <c r="H2558">
        <f t="shared" si="127"/>
        <v>6024.0000000000009</v>
      </c>
      <c r="I2558" s="17">
        <f t="shared" si="128"/>
        <v>300</v>
      </c>
      <c r="J2558">
        <v>44</v>
      </c>
      <c r="K2558" s="51"/>
    </row>
    <row r="2559" spans="1:11" x14ac:dyDescent="0.45">
      <c r="A2559" s="2">
        <v>45504</v>
      </c>
      <c r="B2559" t="s">
        <v>44</v>
      </c>
      <c r="C2559" t="s">
        <v>23</v>
      </c>
      <c r="D2559">
        <v>5</v>
      </c>
      <c r="E2559" s="17">
        <f>VLOOKUP(C2559,'SKU Price List'!$H$2:$L$27,5,FALSE)</f>
        <v>474.3</v>
      </c>
      <c r="F2559" s="17">
        <f t="shared" si="126"/>
        <v>2371.5</v>
      </c>
      <c r="G2559">
        <f>VLOOKUP(C2559,'SKU Price List'!$H$2:$L$27,3,0)</f>
        <v>451.8</v>
      </c>
      <c r="H2559">
        <f t="shared" si="127"/>
        <v>2259</v>
      </c>
      <c r="I2559" s="17">
        <f t="shared" si="128"/>
        <v>112.5</v>
      </c>
      <c r="J2559">
        <v>44</v>
      </c>
      <c r="K2559" s="51"/>
    </row>
    <row r="2560" spans="1:11" x14ac:dyDescent="0.45">
      <c r="A2560" s="2">
        <v>45504</v>
      </c>
      <c r="B2560" t="s">
        <v>44</v>
      </c>
      <c r="C2560" t="s">
        <v>5</v>
      </c>
      <c r="D2560">
        <v>4</v>
      </c>
      <c r="E2560" s="17">
        <f>VLOOKUP(C2560,'SKU Price List'!$H$2:$L$27,5,FALSE)</f>
        <v>374.85</v>
      </c>
      <c r="F2560" s="17">
        <f t="shared" ref="F2560:F2563" si="129">E2560*D2560</f>
        <v>1499.4</v>
      </c>
      <c r="G2560">
        <f>VLOOKUP(C2560,'SKU Price List'!$H$2:$L$27,3,0)</f>
        <v>357</v>
      </c>
      <c r="H2560">
        <f t="shared" si="127"/>
        <v>1428</v>
      </c>
      <c r="I2560" s="17">
        <f t="shared" si="128"/>
        <v>71.400000000000091</v>
      </c>
      <c r="J2560">
        <v>44</v>
      </c>
      <c r="K2560" s="51"/>
    </row>
    <row r="2561" spans="1:11" x14ac:dyDescent="0.45">
      <c r="A2561" s="2">
        <v>45504</v>
      </c>
      <c r="B2561" t="s">
        <v>37</v>
      </c>
      <c r="C2561" t="s">
        <v>17</v>
      </c>
      <c r="D2561">
        <v>10</v>
      </c>
      <c r="E2561" s="17">
        <f>VLOOKUP(C2561,'SKU Price List'!$H$2:$L$27,5,FALSE)</f>
        <v>1276.8</v>
      </c>
      <c r="F2561" s="17">
        <f t="shared" si="129"/>
        <v>12768</v>
      </c>
      <c r="G2561">
        <f>VLOOKUP(C2561,'SKU Price List'!$H$2:$L$27,3,0)</f>
        <v>1216</v>
      </c>
      <c r="H2561">
        <f t="shared" si="127"/>
        <v>12160</v>
      </c>
      <c r="I2561" s="17">
        <f t="shared" si="128"/>
        <v>608</v>
      </c>
      <c r="J2561">
        <v>44</v>
      </c>
      <c r="K2561" s="51"/>
    </row>
    <row r="2562" spans="1:11" x14ac:dyDescent="0.45">
      <c r="A2562" s="2">
        <v>45504</v>
      </c>
      <c r="B2562" t="s">
        <v>37</v>
      </c>
      <c r="C2562" t="s">
        <v>14</v>
      </c>
      <c r="D2562">
        <v>8</v>
      </c>
      <c r="E2562" s="17">
        <f>VLOOKUP(C2562,'SKU Price List'!$H$2:$L$27,5,FALSE)</f>
        <v>957.59999999999991</v>
      </c>
      <c r="F2562" s="17">
        <f t="shared" si="129"/>
        <v>7660.7999999999993</v>
      </c>
      <c r="G2562">
        <f>VLOOKUP(C2562,'SKU Price List'!$H$2:$L$27,3,0)</f>
        <v>912</v>
      </c>
      <c r="H2562">
        <f t="shared" ref="H2562:H2625" si="130">G2562*D2562</f>
        <v>7296</v>
      </c>
      <c r="I2562" s="17">
        <f t="shared" ref="I2562:I2625" si="131">F2562-H2562</f>
        <v>364.79999999999927</v>
      </c>
      <c r="J2562">
        <v>44</v>
      </c>
      <c r="K2562" s="51"/>
    </row>
    <row r="2563" spans="1:11" x14ac:dyDescent="0.45">
      <c r="A2563" s="2">
        <v>45504</v>
      </c>
      <c r="B2563" t="s">
        <v>37</v>
      </c>
      <c r="C2563" t="s">
        <v>8</v>
      </c>
      <c r="D2563">
        <v>2</v>
      </c>
      <c r="E2563" s="17">
        <f>VLOOKUP(C2563,'SKU Price List'!$H$2:$L$27,5,FALSE)</f>
        <v>585</v>
      </c>
      <c r="F2563" s="17">
        <f t="shared" si="129"/>
        <v>1170</v>
      </c>
      <c r="G2563">
        <f>VLOOKUP(C2563,'SKU Price List'!$H$2:$L$27,3,0)</f>
        <v>556.19999999999993</v>
      </c>
      <c r="H2563">
        <f t="shared" si="130"/>
        <v>1112.3999999999999</v>
      </c>
      <c r="I2563" s="17">
        <f t="shared" si="131"/>
        <v>57.600000000000136</v>
      </c>
      <c r="J2563">
        <v>44</v>
      </c>
      <c r="K2563" s="51"/>
    </row>
    <row r="2564" spans="1:11" x14ac:dyDescent="0.45">
      <c r="A2564" s="2">
        <v>45505</v>
      </c>
      <c r="B2564" t="s">
        <v>38</v>
      </c>
      <c r="C2564" t="s">
        <v>18</v>
      </c>
      <c r="D2564">
        <v>11</v>
      </c>
      <c r="E2564" s="17">
        <f>VLOOKUP(C2564,'SKU Price List'!$H$2:$L$27,5,FALSE)</f>
        <v>1523.2</v>
      </c>
      <c r="F2564" s="17">
        <f t="shared" ref="F2564:F2577" si="132">E2564*D2564</f>
        <v>16755.2</v>
      </c>
      <c r="G2564">
        <f>VLOOKUP(C2564,'SKU Price List'!$H$2:$L$27,3,0)</f>
        <v>1449.6</v>
      </c>
      <c r="H2564">
        <f t="shared" si="130"/>
        <v>15945.599999999999</v>
      </c>
      <c r="I2564" s="17">
        <f t="shared" si="131"/>
        <v>809.60000000000218</v>
      </c>
      <c r="J2564">
        <v>44</v>
      </c>
      <c r="K2564" s="51"/>
    </row>
    <row r="2565" spans="1:11" x14ac:dyDescent="0.45">
      <c r="A2565" s="2">
        <v>45505</v>
      </c>
      <c r="B2565" t="s">
        <v>38</v>
      </c>
      <c r="C2565" t="s">
        <v>27</v>
      </c>
      <c r="D2565">
        <v>8</v>
      </c>
      <c r="E2565" s="17">
        <f>VLOOKUP(C2565,'SKU Price List'!$H$2:$L$27,5,FALSE)</f>
        <v>843.2</v>
      </c>
      <c r="F2565" s="17">
        <f t="shared" si="132"/>
        <v>6745.6</v>
      </c>
      <c r="G2565">
        <f>VLOOKUP(C2565,'SKU Price List'!$H$2:$L$27,3,0)</f>
        <v>803.2</v>
      </c>
      <c r="H2565">
        <f t="shared" si="130"/>
        <v>6425.6</v>
      </c>
      <c r="I2565" s="17">
        <f t="shared" si="131"/>
        <v>320</v>
      </c>
      <c r="J2565">
        <v>44</v>
      </c>
      <c r="K2565" s="51"/>
    </row>
    <row r="2566" spans="1:11" x14ac:dyDescent="0.45">
      <c r="A2566" s="2">
        <v>45505</v>
      </c>
      <c r="B2566" t="s">
        <v>38</v>
      </c>
      <c r="C2566" s="3" t="s">
        <v>20</v>
      </c>
      <c r="D2566">
        <v>4</v>
      </c>
      <c r="E2566" s="17">
        <f>VLOOKUP(C2566,'SKU Price List'!$H$2:$L$27,5,FALSE)</f>
        <v>1142.4000000000001</v>
      </c>
      <c r="F2566" s="17">
        <f t="shared" si="132"/>
        <v>4569.6000000000004</v>
      </c>
      <c r="G2566">
        <f>VLOOKUP(C2566,'SKU Price List'!$H$2:$L$27,3,0)</f>
        <v>1087.1999999999998</v>
      </c>
      <c r="H2566">
        <f t="shared" si="130"/>
        <v>4348.7999999999993</v>
      </c>
      <c r="I2566" s="17">
        <f t="shared" si="131"/>
        <v>220.80000000000109</v>
      </c>
      <c r="J2566">
        <v>44</v>
      </c>
      <c r="K2566" s="51"/>
    </row>
    <row r="2567" spans="1:11" x14ac:dyDescent="0.45">
      <c r="A2567" s="2">
        <v>45505</v>
      </c>
      <c r="B2567" t="s">
        <v>38</v>
      </c>
      <c r="C2567" t="s">
        <v>19</v>
      </c>
      <c r="D2567">
        <v>3</v>
      </c>
      <c r="E2567" s="17">
        <f>VLOOKUP(C2567,'SKU Price List'!$H$2:$L$27,5,FALSE)</f>
        <v>856.80000000000007</v>
      </c>
      <c r="F2567" s="17">
        <f t="shared" si="132"/>
        <v>2570.4</v>
      </c>
      <c r="G2567">
        <f>VLOOKUP(C2567,'SKU Price List'!$H$2:$L$27,3,0)</f>
        <v>815.4</v>
      </c>
      <c r="H2567">
        <f t="shared" si="130"/>
        <v>2446.1999999999998</v>
      </c>
      <c r="I2567" s="17">
        <f t="shared" si="131"/>
        <v>124.20000000000027</v>
      </c>
      <c r="J2567">
        <v>44</v>
      </c>
      <c r="K2567" s="51"/>
    </row>
    <row r="2568" spans="1:11" x14ac:dyDescent="0.45">
      <c r="A2568" s="2">
        <v>45505</v>
      </c>
      <c r="B2568" t="s">
        <v>85</v>
      </c>
      <c r="C2568" t="s">
        <v>17</v>
      </c>
      <c r="D2568">
        <v>5</v>
      </c>
      <c r="E2568" s="17">
        <f>VLOOKUP(C2568,'SKU Price List'!$H$2:$L$27,5,FALSE)</f>
        <v>1276.8</v>
      </c>
      <c r="F2568" s="17">
        <f t="shared" si="132"/>
        <v>6384</v>
      </c>
      <c r="G2568">
        <f>VLOOKUP(C2568,'SKU Price List'!$H$2:$L$27,3,0)</f>
        <v>1216</v>
      </c>
      <c r="H2568">
        <f t="shared" si="130"/>
        <v>6080</v>
      </c>
      <c r="I2568" s="17">
        <f t="shared" si="131"/>
        <v>304</v>
      </c>
      <c r="J2568">
        <v>44</v>
      </c>
      <c r="K2568" s="51"/>
    </row>
    <row r="2569" spans="1:11" x14ac:dyDescent="0.45">
      <c r="A2569" s="2">
        <v>45505</v>
      </c>
      <c r="B2569" t="s">
        <v>85</v>
      </c>
      <c r="C2569" t="s">
        <v>14</v>
      </c>
      <c r="D2569">
        <v>10</v>
      </c>
      <c r="E2569" s="17">
        <f>VLOOKUP(C2569,'SKU Price List'!$H$2:$L$27,5,FALSE)</f>
        <v>957.59999999999991</v>
      </c>
      <c r="F2569" s="17">
        <f t="shared" si="132"/>
        <v>9576</v>
      </c>
      <c r="G2569">
        <f>VLOOKUP(C2569,'SKU Price List'!$H$2:$L$27,3,0)</f>
        <v>912</v>
      </c>
      <c r="H2569">
        <f t="shared" si="130"/>
        <v>9120</v>
      </c>
      <c r="I2569" s="17">
        <f t="shared" si="131"/>
        <v>456</v>
      </c>
      <c r="J2569">
        <v>44</v>
      </c>
      <c r="K2569" s="51"/>
    </row>
    <row r="2570" spans="1:11" x14ac:dyDescent="0.45">
      <c r="A2570" s="2">
        <v>45505</v>
      </c>
      <c r="B2570" t="s">
        <v>85</v>
      </c>
      <c r="C2570" t="s">
        <v>13</v>
      </c>
      <c r="D2570">
        <v>10</v>
      </c>
      <c r="E2570" s="17">
        <f>VLOOKUP(C2570,'SKU Price List'!$H$2:$L$27,5,FALSE)</f>
        <v>718.19999999999993</v>
      </c>
      <c r="F2570" s="17">
        <f t="shared" si="132"/>
        <v>7181.9999999999991</v>
      </c>
      <c r="G2570">
        <f>VLOOKUP(C2570,'SKU Price List'!$H$2:$L$27,3,0)</f>
        <v>684</v>
      </c>
      <c r="H2570">
        <f t="shared" si="130"/>
        <v>6840</v>
      </c>
      <c r="I2570" s="17">
        <f t="shared" si="131"/>
        <v>341.99999999999909</v>
      </c>
      <c r="J2570">
        <v>44</v>
      </c>
      <c r="K2570" s="51"/>
    </row>
    <row r="2571" spans="1:11" x14ac:dyDescent="0.45">
      <c r="A2571" s="2">
        <v>45505</v>
      </c>
      <c r="B2571" t="s">
        <v>85</v>
      </c>
      <c r="C2571" t="s">
        <v>12</v>
      </c>
      <c r="D2571">
        <v>10</v>
      </c>
      <c r="E2571" s="17">
        <f>VLOOKUP(C2571,'SKU Price List'!$H$2:$L$27,5,FALSE)</f>
        <v>1040</v>
      </c>
      <c r="F2571" s="17">
        <f t="shared" si="132"/>
        <v>10400</v>
      </c>
      <c r="G2571">
        <f>VLOOKUP(C2571,'SKU Price List'!$H$2:$L$27,3,0)</f>
        <v>988.8</v>
      </c>
      <c r="H2571">
        <f t="shared" si="130"/>
        <v>9888</v>
      </c>
      <c r="I2571" s="17">
        <f t="shared" si="131"/>
        <v>512</v>
      </c>
      <c r="J2571">
        <v>44</v>
      </c>
      <c r="K2571" s="51"/>
    </row>
    <row r="2572" spans="1:11" x14ac:dyDescent="0.45">
      <c r="A2572" s="2">
        <v>45505</v>
      </c>
      <c r="B2572" t="s">
        <v>85</v>
      </c>
      <c r="C2572" t="s">
        <v>3</v>
      </c>
      <c r="D2572">
        <v>10</v>
      </c>
      <c r="E2572" s="17">
        <f>VLOOKUP(C2572,'SKU Price List'!$H$2:$L$27,5,FALSE)</f>
        <v>321.3</v>
      </c>
      <c r="F2572" s="17">
        <f t="shared" si="132"/>
        <v>3213</v>
      </c>
      <c r="G2572">
        <f>VLOOKUP(C2572,'SKU Price List'!$H$2:$L$27,3,0)</f>
        <v>306</v>
      </c>
      <c r="H2572">
        <f t="shared" si="130"/>
        <v>3060</v>
      </c>
      <c r="I2572" s="17">
        <f t="shared" si="131"/>
        <v>153</v>
      </c>
      <c r="J2572">
        <v>44</v>
      </c>
      <c r="K2572" s="51"/>
    </row>
    <row r="2573" spans="1:11" x14ac:dyDescent="0.45">
      <c r="A2573" s="2">
        <v>45506</v>
      </c>
      <c r="B2573" t="s">
        <v>77</v>
      </c>
      <c r="C2573" t="s">
        <v>18</v>
      </c>
      <c r="D2573">
        <v>15</v>
      </c>
      <c r="E2573" s="17">
        <f>VLOOKUP(C2573,'SKU Price List'!$H$2:$L$27,5,FALSE)</f>
        <v>1523.2</v>
      </c>
      <c r="F2573" s="17">
        <f t="shared" si="132"/>
        <v>22848</v>
      </c>
      <c r="G2573">
        <f>VLOOKUP(C2573,'SKU Price List'!$H$2:$L$27,3,0)</f>
        <v>1449.6</v>
      </c>
      <c r="H2573">
        <f t="shared" si="130"/>
        <v>21744</v>
      </c>
      <c r="I2573" s="17">
        <f t="shared" si="131"/>
        <v>1104</v>
      </c>
      <c r="J2573">
        <v>44</v>
      </c>
      <c r="K2573" s="51"/>
    </row>
    <row r="2574" spans="1:11" x14ac:dyDescent="0.45">
      <c r="A2574" s="2">
        <v>45506</v>
      </c>
      <c r="B2574" t="s">
        <v>77</v>
      </c>
      <c r="C2574" t="s">
        <v>20</v>
      </c>
      <c r="D2574">
        <v>15</v>
      </c>
      <c r="E2574" s="17">
        <f>VLOOKUP(C2574,'SKU Price List'!$H$2:$L$27,5,FALSE)</f>
        <v>1142.4000000000001</v>
      </c>
      <c r="F2574" s="17">
        <f t="shared" si="132"/>
        <v>17136</v>
      </c>
      <c r="G2574">
        <f>VLOOKUP(C2574,'SKU Price List'!$H$2:$L$27,3,0)</f>
        <v>1087.1999999999998</v>
      </c>
      <c r="H2574">
        <f t="shared" si="130"/>
        <v>16307.999999999996</v>
      </c>
      <c r="I2574" s="17">
        <f t="shared" si="131"/>
        <v>828.00000000000364</v>
      </c>
      <c r="J2574">
        <v>44</v>
      </c>
      <c r="K2574" s="51"/>
    </row>
    <row r="2575" spans="1:11" x14ac:dyDescent="0.45">
      <c r="A2575" s="2">
        <v>45506</v>
      </c>
      <c r="B2575" t="s">
        <v>77</v>
      </c>
      <c r="C2575" t="s">
        <v>21</v>
      </c>
      <c r="D2575">
        <v>15</v>
      </c>
      <c r="E2575" s="17">
        <f>VLOOKUP(C2575,'SKU Price List'!$H$2:$L$27,5,FALSE)</f>
        <v>999.6</v>
      </c>
      <c r="F2575" s="17">
        <f t="shared" si="132"/>
        <v>14994</v>
      </c>
      <c r="G2575">
        <f>VLOOKUP(C2575,'SKU Price List'!$H$2:$L$27,3,0)</f>
        <v>951.3</v>
      </c>
      <c r="H2575">
        <f t="shared" si="130"/>
        <v>14269.5</v>
      </c>
      <c r="I2575" s="17">
        <f t="shared" si="131"/>
        <v>724.5</v>
      </c>
      <c r="J2575">
        <v>44</v>
      </c>
      <c r="K2575" s="51"/>
    </row>
    <row r="2576" spans="1:11" x14ac:dyDescent="0.45">
      <c r="A2576" s="2">
        <v>45506</v>
      </c>
      <c r="B2576" t="s">
        <v>77</v>
      </c>
      <c r="C2576" t="s">
        <v>19</v>
      </c>
      <c r="D2576">
        <v>13</v>
      </c>
      <c r="E2576" s="17">
        <f>VLOOKUP(C2576,'SKU Price List'!$H$2:$L$27,5,FALSE)</f>
        <v>856.80000000000007</v>
      </c>
      <c r="F2576" s="17">
        <f t="shared" si="132"/>
        <v>11138.400000000001</v>
      </c>
      <c r="G2576">
        <f>VLOOKUP(C2576,'SKU Price List'!$H$2:$L$27,3,0)</f>
        <v>815.4</v>
      </c>
      <c r="H2576">
        <f t="shared" si="130"/>
        <v>10600.199999999999</v>
      </c>
      <c r="I2576" s="17">
        <f t="shared" si="131"/>
        <v>538.20000000000255</v>
      </c>
      <c r="J2576">
        <v>44</v>
      </c>
      <c r="K2576" s="51"/>
    </row>
    <row r="2577" spans="1:11" x14ac:dyDescent="0.45">
      <c r="A2577" s="2">
        <v>45506</v>
      </c>
      <c r="B2577" t="s">
        <v>77</v>
      </c>
      <c r="C2577" t="s">
        <v>17</v>
      </c>
      <c r="D2577">
        <v>10</v>
      </c>
      <c r="E2577" s="17">
        <f>VLOOKUP(C2577,'SKU Price List'!$H$2:$L$27,5,FALSE)</f>
        <v>1276.8</v>
      </c>
      <c r="F2577" s="17">
        <f t="shared" si="132"/>
        <v>12768</v>
      </c>
      <c r="G2577">
        <f>VLOOKUP(C2577,'SKU Price List'!$H$2:$L$27,3,0)</f>
        <v>1216</v>
      </c>
      <c r="H2577">
        <f t="shared" si="130"/>
        <v>12160</v>
      </c>
      <c r="I2577" s="17">
        <f t="shared" si="131"/>
        <v>608</v>
      </c>
      <c r="J2577">
        <v>44</v>
      </c>
      <c r="K2577" s="51"/>
    </row>
    <row r="2578" spans="1:11" x14ac:dyDescent="0.45">
      <c r="A2578" s="2">
        <v>45506</v>
      </c>
      <c r="B2578" t="s">
        <v>77</v>
      </c>
      <c r="C2578" t="s">
        <v>14</v>
      </c>
      <c r="D2578">
        <v>16</v>
      </c>
      <c r="E2578" s="17">
        <f>VLOOKUP(C2578,'SKU Price List'!$H$2:$L$27,5,FALSE)</f>
        <v>957.59999999999991</v>
      </c>
      <c r="F2578" s="17">
        <f t="shared" ref="F2578:F2641" si="133">E2578*D2578</f>
        <v>15321.599999999999</v>
      </c>
      <c r="G2578">
        <f>VLOOKUP(C2578,'SKU Price List'!$H$2:$L$27,3,0)</f>
        <v>912</v>
      </c>
      <c r="H2578">
        <f t="shared" si="130"/>
        <v>14592</v>
      </c>
      <c r="I2578" s="17">
        <f t="shared" si="131"/>
        <v>729.59999999999854</v>
      </c>
      <c r="J2578">
        <v>44</v>
      </c>
      <c r="K2578" s="51"/>
    </row>
    <row r="2579" spans="1:11" x14ac:dyDescent="0.45">
      <c r="A2579" s="2">
        <v>45506</v>
      </c>
      <c r="B2579" t="s">
        <v>77</v>
      </c>
      <c r="C2579" t="s">
        <v>14</v>
      </c>
      <c r="D2579">
        <v>6</v>
      </c>
      <c r="E2579" s="17">
        <f>VLOOKUP(C2579,'SKU Price List'!$H$2:$L$27,5,FALSE)</f>
        <v>957.59999999999991</v>
      </c>
      <c r="F2579" s="17">
        <f t="shared" si="133"/>
        <v>5745.5999999999995</v>
      </c>
      <c r="G2579">
        <f>VLOOKUP(C2579,'SKU Price List'!$H$2:$L$27,3,0)</f>
        <v>912</v>
      </c>
      <c r="H2579">
        <f t="shared" si="130"/>
        <v>5472</v>
      </c>
      <c r="I2579" s="17">
        <f t="shared" si="131"/>
        <v>273.59999999999945</v>
      </c>
      <c r="J2579">
        <v>44</v>
      </c>
      <c r="K2579" s="51"/>
    </row>
    <row r="2580" spans="1:11" x14ac:dyDescent="0.45">
      <c r="A2580" s="2">
        <v>45506</v>
      </c>
      <c r="B2580" t="s">
        <v>77</v>
      </c>
      <c r="C2580" t="s">
        <v>13</v>
      </c>
      <c r="D2580">
        <v>10</v>
      </c>
      <c r="E2580" s="17">
        <f>VLOOKUP(C2580,'SKU Price List'!$H$2:$L$27,5,FALSE)</f>
        <v>718.19999999999993</v>
      </c>
      <c r="F2580" s="17">
        <f t="shared" si="133"/>
        <v>7181.9999999999991</v>
      </c>
      <c r="G2580">
        <f>VLOOKUP(C2580,'SKU Price List'!$H$2:$L$27,3,0)</f>
        <v>684</v>
      </c>
      <c r="H2580">
        <f t="shared" si="130"/>
        <v>6840</v>
      </c>
      <c r="I2580" s="17">
        <f t="shared" si="131"/>
        <v>341.99999999999909</v>
      </c>
      <c r="J2580">
        <v>44</v>
      </c>
      <c r="K2580" s="51"/>
    </row>
    <row r="2581" spans="1:11" x14ac:dyDescent="0.45">
      <c r="A2581" s="2">
        <v>45506</v>
      </c>
      <c r="B2581" t="s">
        <v>77</v>
      </c>
      <c r="C2581" t="s">
        <v>15</v>
      </c>
      <c r="D2581">
        <v>10</v>
      </c>
      <c r="E2581" s="17">
        <f>VLOOKUP(C2581,'SKU Price List'!$H$2:$L$27,5,FALSE)</f>
        <v>837.9</v>
      </c>
      <c r="F2581" s="17">
        <f t="shared" si="133"/>
        <v>8379</v>
      </c>
      <c r="G2581">
        <f>VLOOKUP(C2581,'SKU Price List'!$H$2:$L$27,3,0)</f>
        <v>798</v>
      </c>
      <c r="H2581">
        <f t="shared" si="130"/>
        <v>7980</v>
      </c>
      <c r="I2581" s="17">
        <f t="shared" si="131"/>
        <v>399</v>
      </c>
      <c r="J2581">
        <v>44</v>
      </c>
      <c r="K2581" s="51"/>
    </row>
    <row r="2582" spans="1:11" x14ac:dyDescent="0.45">
      <c r="A2582" s="2">
        <v>45506</v>
      </c>
      <c r="B2582" t="s">
        <v>77</v>
      </c>
      <c r="C2582" t="s">
        <v>12</v>
      </c>
      <c r="D2582">
        <v>10</v>
      </c>
      <c r="E2582" s="17">
        <f>VLOOKUP(C2582,'SKU Price List'!$H$2:$L$27,5,FALSE)</f>
        <v>1040</v>
      </c>
      <c r="F2582" s="17">
        <f t="shared" si="133"/>
        <v>10400</v>
      </c>
      <c r="G2582">
        <f>VLOOKUP(C2582,'SKU Price List'!$H$2:$L$27,3,0)</f>
        <v>988.8</v>
      </c>
      <c r="H2582">
        <f t="shared" si="130"/>
        <v>9888</v>
      </c>
      <c r="I2582" s="17">
        <f t="shared" si="131"/>
        <v>512</v>
      </c>
      <c r="J2582">
        <v>44</v>
      </c>
      <c r="K2582" s="51"/>
    </row>
    <row r="2583" spans="1:11" x14ac:dyDescent="0.45">
      <c r="A2583" s="2">
        <v>45506</v>
      </c>
      <c r="B2583" t="s">
        <v>77</v>
      </c>
      <c r="C2583" t="s">
        <v>9</v>
      </c>
      <c r="D2583">
        <v>30</v>
      </c>
      <c r="E2583" s="17">
        <f>VLOOKUP(C2583,'SKU Price List'!$H$2:$L$27,5,FALSE)</f>
        <v>780</v>
      </c>
      <c r="F2583" s="17">
        <f t="shared" si="133"/>
        <v>23400</v>
      </c>
      <c r="G2583">
        <f>VLOOKUP(C2583,'SKU Price List'!$H$2:$L$27,3,0)</f>
        <v>741.59999999999991</v>
      </c>
      <c r="H2583">
        <f t="shared" si="130"/>
        <v>22247.999999999996</v>
      </c>
      <c r="I2583" s="17">
        <f t="shared" si="131"/>
        <v>1152.0000000000036</v>
      </c>
      <c r="J2583">
        <v>44</v>
      </c>
      <c r="K2583" s="51"/>
    </row>
    <row r="2584" spans="1:11" x14ac:dyDescent="0.45">
      <c r="A2584" s="2">
        <v>45506</v>
      </c>
      <c r="B2584" t="s">
        <v>77</v>
      </c>
      <c r="C2584" t="s">
        <v>8</v>
      </c>
      <c r="D2584">
        <v>30</v>
      </c>
      <c r="E2584" s="17">
        <f>VLOOKUP(C2584,'SKU Price List'!$H$2:$L$27,5,FALSE)</f>
        <v>585</v>
      </c>
      <c r="F2584" s="17">
        <f t="shared" si="133"/>
        <v>17550</v>
      </c>
      <c r="G2584">
        <f>VLOOKUP(C2584,'SKU Price List'!$H$2:$L$27,3,0)</f>
        <v>556.19999999999993</v>
      </c>
      <c r="H2584">
        <f t="shared" si="130"/>
        <v>16685.999999999996</v>
      </c>
      <c r="I2584" s="17">
        <f t="shared" si="131"/>
        <v>864.00000000000364</v>
      </c>
      <c r="J2584">
        <v>44</v>
      </c>
      <c r="K2584" s="51"/>
    </row>
    <row r="2585" spans="1:11" x14ac:dyDescent="0.45">
      <c r="A2585" s="2">
        <v>45506</v>
      </c>
      <c r="B2585" t="s">
        <v>77</v>
      </c>
      <c r="C2585" t="s">
        <v>10</v>
      </c>
      <c r="D2585">
        <v>10</v>
      </c>
      <c r="E2585" s="17">
        <f>VLOOKUP(C2585,'SKU Price List'!$H$2:$L$27,5,FALSE)</f>
        <v>682.5</v>
      </c>
      <c r="F2585" s="17">
        <f t="shared" si="133"/>
        <v>6825</v>
      </c>
      <c r="G2585">
        <f>VLOOKUP(C2585,'SKU Price List'!$H$2:$L$27,3,0)</f>
        <v>648.9</v>
      </c>
      <c r="H2585">
        <f t="shared" si="130"/>
        <v>6489</v>
      </c>
      <c r="I2585" s="17">
        <f t="shared" si="131"/>
        <v>336</v>
      </c>
      <c r="J2585">
        <v>44</v>
      </c>
      <c r="K2585" s="51"/>
    </row>
    <row r="2586" spans="1:11" x14ac:dyDescent="0.45">
      <c r="A2586" s="2">
        <v>45506</v>
      </c>
      <c r="B2586" t="s">
        <v>77</v>
      </c>
      <c r="C2586" t="s">
        <v>27</v>
      </c>
      <c r="D2586">
        <v>15</v>
      </c>
      <c r="E2586" s="17">
        <f>VLOOKUP(C2586,'SKU Price List'!$H$2:$L$27,5,FALSE)</f>
        <v>843.2</v>
      </c>
      <c r="F2586" s="17">
        <f t="shared" si="133"/>
        <v>12648</v>
      </c>
      <c r="G2586">
        <f>VLOOKUP(C2586,'SKU Price List'!$H$2:$L$27,3,0)</f>
        <v>803.2</v>
      </c>
      <c r="H2586">
        <f t="shared" si="130"/>
        <v>12048</v>
      </c>
      <c r="I2586" s="17">
        <f t="shared" si="131"/>
        <v>600</v>
      </c>
      <c r="J2586">
        <v>44</v>
      </c>
      <c r="K2586" s="51"/>
    </row>
    <row r="2587" spans="1:11" x14ac:dyDescent="0.45">
      <c r="A2587" s="2">
        <v>45506</v>
      </c>
      <c r="B2587" t="s">
        <v>77</v>
      </c>
      <c r="C2587" t="s">
        <v>26</v>
      </c>
      <c r="D2587">
        <v>10</v>
      </c>
      <c r="E2587" s="17">
        <f>VLOOKUP(C2587,'SKU Price List'!$H$2:$L$27,5,FALSE)</f>
        <v>737.80000000000007</v>
      </c>
      <c r="F2587" s="17">
        <f t="shared" si="133"/>
        <v>7378.0000000000009</v>
      </c>
      <c r="G2587">
        <f>VLOOKUP(C2587,'SKU Price List'!$H$2:$L$27,3,0)</f>
        <v>702.80000000000007</v>
      </c>
      <c r="H2587">
        <f t="shared" si="130"/>
        <v>7028.0000000000009</v>
      </c>
      <c r="I2587" s="17">
        <f t="shared" si="131"/>
        <v>350</v>
      </c>
      <c r="J2587">
        <v>44</v>
      </c>
      <c r="K2587" s="51"/>
    </row>
    <row r="2588" spans="1:11" x14ac:dyDescent="0.45">
      <c r="A2588" s="2">
        <v>45506</v>
      </c>
      <c r="B2588" t="s">
        <v>77</v>
      </c>
      <c r="C2588" t="s">
        <v>25</v>
      </c>
      <c r="D2588">
        <v>20</v>
      </c>
      <c r="E2588" s="17">
        <f>VLOOKUP(C2588,'SKU Price List'!$H$2:$L$27,5,FALSE)</f>
        <v>553.35</v>
      </c>
      <c r="F2588" s="17">
        <f t="shared" si="133"/>
        <v>11067</v>
      </c>
      <c r="G2588">
        <f>VLOOKUP(C2588,'SKU Price List'!$H$2:$L$27,3,0)</f>
        <v>527.1</v>
      </c>
      <c r="H2588">
        <f t="shared" si="130"/>
        <v>10542</v>
      </c>
      <c r="I2588" s="17">
        <f t="shared" si="131"/>
        <v>525</v>
      </c>
      <c r="J2588">
        <v>44</v>
      </c>
      <c r="K2588" s="51"/>
    </row>
    <row r="2589" spans="1:11" x14ac:dyDescent="0.45">
      <c r="A2589" s="2">
        <v>45506</v>
      </c>
      <c r="B2589" t="s">
        <v>77</v>
      </c>
      <c r="C2589" t="s">
        <v>23</v>
      </c>
      <c r="D2589">
        <v>20</v>
      </c>
      <c r="E2589" s="17">
        <f>VLOOKUP(C2589,'SKU Price List'!$H$2:$L$27,5,FALSE)</f>
        <v>474.3</v>
      </c>
      <c r="F2589" s="17">
        <f t="shared" si="133"/>
        <v>9486</v>
      </c>
      <c r="G2589">
        <f>VLOOKUP(C2589,'SKU Price List'!$H$2:$L$27,3,0)</f>
        <v>451.8</v>
      </c>
      <c r="H2589">
        <f t="shared" si="130"/>
        <v>9036</v>
      </c>
      <c r="I2589" s="17">
        <f t="shared" si="131"/>
        <v>450</v>
      </c>
      <c r="J2589">
        <v>44</v>
      </c>
      <c r="K2589" s="51"/>
    </row>
    <row r="2590" spans="1:11" x14ac:dyDescent="0.45">
      <c r="A2590" s="2">
        <v>45506</v>
      </c>
      <c r="B2590" t="s">
        <v>77</v>
      </c>
      <c r="C2590" t="s">
        <v>24</v>
      </c>
      <c r="D2590">
        <v>25</v>
      </c>
      <c r="E2590" s="17">
        <f>VLOOKUP(C2590,'SKU Price List'!$H$2:$L$27,5,FALSE)</f>
        <v>632.40000000000009</v>
      </c>
      <c r="F2590" s="17">
        <f t="shared" si="133"/>
        <v>15810.000000000002</v>
      </c>
      <c r="G2590">
        <f>VLOOKUP(C2590,'SKU Price List'!$H$2:$L$27,3,0)</f>
        <v>602.40000000000009</v>
      </c>
      <c r="H2590">
        <f t="shared" si="130"/>
        <v>15060.000000000002</v>
      </c>
      <c r="I2590" s="17">
        <f t="shared" si="131"/>
        <v>750</v>
      </c>
      <c r="J2590">
        <v>44</v>
      </c>
      <c r="K2590" s="51"/>
    </row>
    <row r="2591" spans="1:11" x14ac:dyDescent="0.45">
      <c r="A2591" s="2">
        <v>45506</v>
      </c>
      <c r="B2591" t="s">
        <v>77</v>
      </c>
      <c r="C2591" t="s">
        <v>7</v>
      </c>
      <c r="D2591">
        <v>20</v>
      </c>
      <c r="E2591" s="17">
        <f>VLOOKUP(C2591,'SKU Price List'!$H$2:$L$27,5,FALSE)</f>
        <v>571.20000000000005</v>
      </c>
      <c r="F2591" s="17">
        <f t="shared" si="133"/>
        <v>11424</v>
      </c>
      <c r="G2591">
        <f>VLOOKUP(C2591,'SKU Price List'!$H$2:$L$27,3,0)</f>
        <v>544</v>
      </c>
      <c r="H2591">
        <f t="shared" si="130"/>
        <v>10880</v>
      </c>
      <c r="I2591" s="17">
        <f t="shared" si="131"/>
        <v>544</v>
      </c>
      <c r="J2591">
        <v>44</v>
      </c>
      <c r="K2591" s="51"/>
    </row>
    <row r="2592" spans="1:11" x14ac:dyDescent="0.45">
      <c r="A2592" s="2">
        <v>45506</v>
      </c>
      <c r="B2592" t="s">
        <v>77</v>
      </c>
      <c r="C2592" t="s">
        <v>6</v>
      </c>
      <c r="D2592">
        <v>5</v>
      </c>
      <c r="E2592" s="17">
        <f>VLOOKUP(C2592,'SKU Price List'!$H$2:$L$27,5,FALSE)</f>
        <v>499.80000000000007</v>
      </c>
      <c r="F2592" s="17">
        <f t="shared" si="133"/>
        <v>2499.0000000000005</v>
      </c>
      <c r="G2592">
        <f>VLOOKUP(C2592,'SKU Price List'!$H$2:$L$27,3,0)</f>
        <v>476</v>
      </c>
      <c r="H2592">
        <f t="shared" si="130"/>
        <v>2380</v>
      </c>
      <c r="I2592" s="17">
        <f t="shared" si="131"/>
        <v>119.00000000000045</v>
      </c>
      <c r="J2592">
        <v>44</v>
      </c>
      <c r="K2592" s="51"/>
    </row>
    <row r="2593" spans="1:11" x14ac:dyDescent="0.45">
      <c r="A2593" s="2">
        <v>45506</v>
      </c>
      <c r="B2593" t="s">
        <v>77</v>
      </c>
      <c r="C2593" t="s">
        <v>4</v>
      </c>
      <c r="D2593">
        <v>25</v>
      </c>
      <c r="E2593" s="17">
        <f>VLOOKUP(C2593,'SKU Price List'!$H$2:$L$27,5,FALSE)</f>
        <v>428.40000000000003</v>
      </c>
      <c r="F2593" s="17">
        <f t="shared" si="133"/>
        <v>10710</v>
      </c>
      <c r="G2593">
        <f>VLOOKUP(C2593,'SKU Price List'!$H$2:$L$27,3,0)</f>
        <v>408</v>
      </c>
      <c r="H2593">
        <f t="shared" si="130"/>
        <v>10200</v>
      </c>
      <c r="I2593" s="17">
        <f t="shared" si="131"/>
        <v>510</v>
      </c>
      <c r="J2593">
        <v>44</v>
      </c>
      <c r="K2593" s="51"/>
    </row>
    <row r="2594" spans="1:11" x14ac:dyDescent="0.45">
      <c r="A2594" s="2">
        <v>45506</v>
      </c>
      <c r="B2594" t="s">
        <v>77</v>
      </c>
      <c r="C2594" t="s">
        <v>3</v>
      </c>
      <c r="D2594">
        <v>30</v>
      </c>
      <c r="E2594" s="17">
        <f>VLOOKUP(C2594,'SKU Price List'!$H$2:$L$27,5,FALSE)</f>
        <v>321.3</v>
      </c>
      <c r="F2594" s="17">
        <f t="shared" si="133"/>
        <v>9639</v>
      </c>
      <c r="G2594">
        <f>VLOOKUP(C2594,'SKU Price List'!$H$2:$L$27,3,0)</f>
        <v>306</v>
      </c>
      <c r="H2594">
        <f t="shared" si="130"/>
        <v>9180</v>
      </c>
      <c r="I2594" s="17">
        <f t="shared" si="131"/>
        <v>459</v>
      </c>
      <c r="J2594">
        <v>44</v>
      </c>
      <c r="K2594" s="51"/>
    </row>
    <row r="2595" spans="1:11" x14ac:dyDescent="0.45">
      <c r="A2595" s="2">
        <v>45506</v>
      </c>
      <c r="B2595" t="s">
        <v>77</v>
      </c>
      <c r="C2595" t="s">
        <v>5</v>
      </c>
      <c r="D2595">
        <v>6</v>
      </c>
      <c r="E2595" s="17">
        <f>VLOOKUP(C2595,'SKU Price List'!$H$2:$L$27,5,FALSE)</f>
        <v>374.85</v>
      </c>
      <c r="F2595" s="17">
        <f t="shared" si="133"/>
        <v>2249.1000000000004</v>
      </c>
      <c r="G2595">
        <f>VLOOKUP(C2595,'SKU Price List'!$H$2:$L$27,3,0)</f>
        <v>357</v>
      </c>
      <c r="H2595">
        <f t="shared" si="130"/>
        <v>2142</v>
      </c>
      <c r="I2595" s="17">
        <f t="shared" si="131"/>
        <v>107.10000000000036</v>
      </c>
      <c r="J2595">
        <v>44</v>
      </c>
      <c r="K2595" s="51"/>
    </row>
    <row r="2596" spans="1:11" x14ac:dyDescent="0.45">
      <c r="A2596" s="2">
        <v>45506</v>
      </c>
      <c r="B2596" t="s">
        <v>33</v>
      </c>
      <c r="C2596" t="s">
        <v>14</v>
      </c>
      <c r="D2596">
        <v>10</v>
      </c>
      <c r="E2596" s="17">
        <f>VLOOKUP(C2596,'SKU Price List'!$H$2:$L$27,5,FALSE)</f>
        <v>957.59999999999991</v>
      </c>
      <c r="F2596" s="17">
        <f t="shared" si="133"/>
        <v>9576</v>
      </c>
      <c r="G2596">
        <f>VLOOKUP(C2596,'SKU Price List'!$H$2:$L$27,3,0)</f>
        <v>912</v>
      </c>
      <c r="H2596">
        <f t="shared" si="130"/>
        <v>9120</v>
      </c>
      <c r="I2596" s="17">
        <f t="shared" si="131"/>
        <v>456</v>
      </c>
      <c r="J2596">
        <v>44</v>
      </c>
      <c r="K2596" s="51"/>
    </row>
    <row r="2597" spans="1:11" x14ac:dyDescent="0.45">
      <c r="A2597" s="2">
        <v>45506</v>
      </c>
      <c r="B2597" t="s">
        <v>33</v>
      </c>
      <c r="C2597" t="s">
        <v>13</v>
      </c>
      <c r="D2597">
        <v>8</v>
      </c>
      <c r="E2597" s="17">
        <f>VLOOKUP(C2597,'SKU Price List'!$H$2:$L$27,5,FALSE)</f>
        <v>718.19999999999993</v>
      </c>
      <c r="F2597" s="17">
        <f t="shared" si="133"/>
        <v>5745.5999999999995</v>
      </c>
      <c r="G2597">
        <f>VLOOKUP(C2597,'SKU Price List'!$H$2:$L$27,3,0)</f>
        <v>684</v>
      </c>
      <c r="H2597">
        <f t="shared" si="130"/>
        <v>5472</v>
      </c>
      <c r="I2597" s="17">
        <f t="shared" si="131"/>
        <v>273.59999999999945</v>
      </c>
      <c r="J2597">
        <v>44</v>
      </c>
      <c r="K2597" s="51"/>
    </row>
    <row r="2598" spans="1:11" x14ac:dyDescent="0.45">
      <c r="A2598" s="2">
        <v>45506</v>
      </c>
      <c r="B2598" t="s">
        <v>33</v>
      </c>
      <c r="C2598" t="s">
        <v>7</v>
      </c>
      <c r="D2598">
        <v>4</v>
      </c>
      <c r="E2598" s="17">
        <f>VLOOKUP(C2598,'SKU Price List'!$H$2:$L$27,5,FALSE)</f>
        <v>571.20000000000005</v>
      </c>
      <c r="F2598" s="17">
        <f t="shared" si="133"/>
        <v>2284.8000000000002</v>
      </c>
      <c r="G2598">
        <f>VLOOKUP(C2598,'SKU Price List'!$H$2:$L$27,3,0)</f>
        <v>544</v>
      </c>
      <c r="H2598">
        <f t="shared" si="130"/>
        <v>2176</v>
      </c>
      <c r="I2598" s="17">
        <f t="shared" si="131"/>
        <v>108.80000000000018</v>
      </c>
      <c r="J2598">
        <v>44</v>
      </c>
      <c r="K2598" s="51"/>
    </row>
    <row r="2599" spans="1:11" x14ac:dyDescent="0.45">
      <c r="A2599" s="2">
        <v>45507</v>
      </c>
      <c r="B2599" t="s">
        <v>72</v>
      </c>
      <c r="C2599" t="s">
        <v>12</v>
      </c>
      <c r="D2599">
        <v>100</v>
      </c>
      <c r="E2599" s="17">
        <f>VLOOKUP(C2599,'SKU Price List'!$H$2:$L$27,5,FALSE)</f>
        <v>1040</v>
      </c>
      <c r="F2599" s="17">
        <f t="shared" si="133"/>
        <v>104000</v>
      </c>
      <c r="G2599">
        <f>VLOOKUP(C2599,'SKU Price List'!$H$2:$L$27,3,0)</f>
        <v>988.8</v>
      </c>
      <c r="H2599">
        <f t="shared" si="130"/>
        <v>98880</v>
      </c>
      <c r="I2599" s="17">
        <f t="shared" si="131"/>
        <v>5120</v>
      </c>
      <c r="J2599">
        <v>44</v>
      </c>
      <c r="K2599" s="51"/>
    </row>
    <row r="2600" spans="1:11" x14ac:dyDescent="0.45">
      <c r="A2600" s="2">
        <v>45507</v>
      </c>
      <c r="B2600" t="s">
        <v>38</v>
      </c>
      <c r="C2600" t="s">
        <v>18</v>
      </c>
      <c r="D2600">
        <v>15</v>
      </c>
      <c r="E2600" s="17">
        <f>VLOOKUP(C2600,'SKU Price List'!$H$2:$L$27,5,FALSE)</f>
        <v>1523.2</v>
      </c>
      <c r="F2600" s="17">
        <f t="shared" si="133"/>
        <v>22848</v>
      </c>
      <c r="G2600">
        <f>VLOOKUP(C2600,'SKU Price List'!$H$2:$L$27,3,0)</f>
        <v>1449.6</v>
      </c>
      <c r="H2600">
        <f t="shared" si="130"/>
        <v>21744</v>
      </c>
      <c r="I2600" s="17">
        <f t="shared" si="131"/>
        <v>1104</v>
      </c>
      <c r="J2600">
        <v>44</v>
      </c>
      <c r="K2600" s="51"/>
    </row>
    <row r="2601" spans="1:11" x14ac:dyDescent="0.45">
      <c r="A2601" s="2">
        <v>45508</v>
      </c>
      <c r="B2601" t="s">
        <v>96</v>
      </c>
      <c r="C2601" t="s">
        <v>18</v>
      </c>
      <c r="D2601">
        <v>20</v>
      </c>
      <c r="E2601" s="17">
        <f>VLOOKUP(C2601,'SKU Price List'!$H$2:$L$27,5,FALSE)</f>
        <v>1523.2</v>
      </c>
      <c r="F2601" s="17">
        <f t="shared" si="133"/>
        <v>30464</v>
      </c>
      <c r="G2601">
        <f>VLOOKUP(C2601,'SKU Price List'!$H$2:$L$27,3,0)</f>
        <v>1449.6</v>
      </c>
      <c r="H2601">
        <f t="shared" si="130"/>
        <v>28992</v>
      </c>
      <c r="I2601" s="17">
        <f t="shared" si="131"/>
        <v>1472</v>
      </c>
      <c r="J2601">
        <v>44</v>
      </c>
      <c r="K2601" s="51"/>
    </row>
    <row r="2602" spans="1:11" x14ac:dyDescent="0.45">
      <c r="A2602" s="2">
        <v>45508</v>
      </c>
      <c r="B2602" t="s">
        <v>96</v>
      </c>
      <c r="C2602" t="s">
        <v>7</v>
      </c>
      <c r="D2602">
        <v>20</v>
      </c>
      <c r="E2602" s="17">
        <f>VLOOKUP(C2602,'SKU Price List'!$H$2:$L$27,5,FALSE)</f>
        <v>571.20000000000005</v>
      </c>
      <c r="F2602" s="17">
        <f t="shared" si="133"/>
        <v>11424</v>
      </c>
      <c r="G2602">
        <f>VLOOKUP(C2602,'SKU Price List'!$H$2:$L$27,3,0)</f>
        <v>544</v>
      </c>
      <c r="H2602">
        <f t="shared" si="130"/>
        <v>10880</v>
      </c>
      <c r="I2602" s="17">
        <f t="shared" si="131"/>
        <v>544</v>
      </c>
      <c r="J2602">
        <v>44</v>
      </c>
      <c r="K2602" s="51"/>
    </row>
    <row r="2603" spans="1:11" x14ac:dyDescent="0.45">
      <c r="A2603" s="2">
        <v>45508</v>
      </c>
      <c r="B2603" t="s">
        <v>96</v>
      </c>
      <c r="C2603" t="s">
        <v>12</v>
      </c>
      <c r="D2603">
        <v>1</v>
      </c>
      <c r="E2603" s="17">
        <f>VLOOKUP(C2603,'SKU Price List'!$H$2:$L$27,5,FALSE)</f>
        <v>1040</v>
      </c>
      <c r="F2603" s="17">
        <f t="shared" si="133"/>
        <v>1040</v>
      </c>
      <c r="G2603">
        <f>VLOOKUP(C2603,'SKU Price List'!$H$2:$L$27,3,0)</f>
        <v>988.8</v>
      </c>
      <c r="H2603">
        <f t="shared" si="130"/>
        <v>988.8</v>
      </c>
      <c r="I2603" s="17">
        <f t="shared" si="131"/>
        <v>51.200000000000045</v>
      </c>
      <c r="J2603">
        <v>44</v>
      </c>
      <c r="K2603" s="51"/>
    </row>
    <row r="2604" spans="1:11" x14ac:dyDescent="0.45">
      <c r="A2604" s="2">
        <v>45508</v>
      </c>
      <c r="B2604" t="s">
        <v>96</v>
      </c>
      <c r="C2604" t="s">
        <v>11</v>
      </c>
      <c r="D2604">
        <v>5</v>
      </c>
      <c r="E2604" s="17">
        <f>VLOOKUP(C2604,'SKU Price List'!$H$2:$L$27,5,FALSE)</f>
        <v>910</v>
      </c>
      <c r="F2604" s="17">
        <f t="shared" si="133"/>
        <v>4550</v>
      </c>
      <c r="G2604">
        <f>VLOOKUP(C2604,'SKU Price List'!$H$2:$L$27,3,0)</f>
        <v>865.19999999999993</v>
      </c>
      <c r="H2604">
        <f t="shared" si="130"/>
        <v>4326</v>
      </c>
      <c r="I2604" s="17">
        <f t="shared" si="131"/>
        <v>224</v>
      </c>
      <c r="J2604">
        <v>44</v>
      </c>
      <c r="K2604" s="51"/>
    </row>
    <row r="2605" spans="1:11" x14ac:dyDescent="0.45">
      <c r="A2605" s="2">
        <v>45508</v>
      </c>
      <c r="B2605" t="s">
        <v>81</v>
      </c>
      <c r="C2605" t="s">
        <v>16</v>
      </c>
      <c r="D2605">
        <v>1</v>
      </c>
      <c r="E2605" s="17">
        <f>VLOOKUP(C2605,'SKU Price List'!$H$2:$L$27,5,FALSE)</f>
        <v>1117.2</v>
      </c>
      <c r="F2605" s="17">
        <f t="shared" si="133"/>
        <v>1117.2</v>
      </c>
      <c r="G2605">
        <f>VLOOKUP(C2605,'SKU Price List'!$H$2:$L$27,3,0)</f>
        <v>1064</v>
      </c>
      <c r="H2605">
        <f t="shared" si="130"/>
        <v>1064</v>
      </c>
      <c r="I2605" s="17">
        <f t="shared" si="131"/>
        <v>53.200000000000045</v>
      </c>
      <c r="J2605">
        <v>44</v>
      </c>
      <c r="K2605" s="51"/>
    </row>
    <row r="2606" spans="1:11" x14ac:dyDescent="0.45">
      <c r="A2606" s="2">
        <v>45508</v>
      </c>
      <c r="B2606" t="s">
        <v>81</v>
      </c>
      <c r="C2606" t="s">
        <v>9</v>
      </c>
      <c r="D2606">
        <v>8</v>
      </c>
      <c r="E2606" s="17">
        <f>VLOOKUP(C2606,'SKU Price List'!$H$2:$L$27,5,FALSE)</f>
        <v>780</v>
      </c>
      <c r="F2606" s="17">
        <f t="shared" si="133"/>
        <v>6240</v>
      </c>
      <c r="G2606">
        <f>VLOOKUP(C2606,'SKU Price List'!$H$2:$L$27,3,0)</f>
        <v>741.59999999999991</v>
      </c>
      <c r="H2606">
        <f t="shared" si="130"/>
        <v>5932.7999999999993</v>
      </c>
      <c r="I2606" s="17">
        <f t="shared" si="131"/>
        <v>307.20000000000073</v>
      </c>
      <c r="J2606">
        <v>44</v>
      </c>
      <c r="K2606" s="51"/>
    </row>
    <row r="2607" spans="1:11" x14ac:dyDescent="0.45">
      <c r="A2607" s="2">
        <v>45508</v>
      </c>
      <c r="B2607" t="s">
        <v>81</v>
      </c>
      <c r="C2607" t="s">
        <v>27</v>
      </c>
      <c r="D2607">
        <v>6</v>
      </c>
      <c r="E2607" s="17">
        <f>VLOOKUP(C2607,'SKU Price List'!$H$2:$L$27,5,FALSE)</f>
        <v>843.2</v>
      </c>
      <c r="F2607" s="17">
        <f t="shared" si="133"/>
        <v>5059.2000000000007</v>
      </c>
      <c r="G2607">
        <f>VLOOKUP(C2607,'SKU Price List'!$H$2:$L$27,3,0)</f>
        <v>803.2</v>
      </c>
      <c r="H2607">
        <f t="shared" si="130"/>
        <v>4819.2000000000007</v>
      </c>
      <c r="I2607" s="17">
        <f t="shared" si="131"/>
        <v>240</v>
      </c>
      <c r="J2607">
        <v>44</v>
      </c>
      <c r="K2607" s="51"/>
    </row>
    <row r="2608" spans="1:11" x14ac:dyDescent="0.45">
      <c r="A2608" s="2">
        <v>45508</v>
      </c>
      <c r="B2608" t="s">
        <v>81</v>
      </c>
      <c r="C2608" t="s">
        <v>25</v>
      </c>
      <c r="D2608">
        <v>6</v>
      </c>
      <c r="E2608" s="17">
        <f>VLOOKUP(C2608,'SKU Price List'!$H$2:$L$27,5,FALSE)</f>
        <v>553.35</v>
      </c>
      <c r="F2608" s="17">
        <f t="shared" si="133"/>
        <v>3320.1000000000004</v>
      </c>
      <c r="G2608">
        <f>VLOOKUP(C2608,'SKU Price List'!$H$2:$L$27,3,0)</f>
        <v>527.1</v>
      </c>
      <c r="H2608">
        <f t="shared" si="130"/>
        <v>3162.6000000000004</v>
      </c>
      <c r="I2608" s="17">
        <f t="shared" si="131"/>
        <v>157.5</v>
      </c>
      <c r="J2608">
        <v>44</v>
      </c>
      <c r="K2608" s="51"/>
    </row>
    <row r="2609" spans="1:11" x14ac:dyDescent="0.45">
      <c r="A2609" s="2">
        <v>45508</v>
      </c>
      <c r="B2609" t="s">
        <v>81</v>
      </c>
      <c r="C2609" t="s">
        <v>7</v>
      </c>
      <c r="D2609">
        <v>6</v>
      </c>
      <c r="E2609" s="17">
        <f>VLOOKUP(C2609,'SKU Price List'!$H$2:$L$27,5,FALSE)</f>
        <v>571.20000000000005</v>
      </c>
      <c r="F2609" s="17">
        <f t="shared" si="133"/>
        <v>3427.2000000000003</v>
      </c>
      <c r="G2609">
        <f>VLOOKUP(C2609,'SKU Price List'!$H$2:$L$27,3,0)</f>
        <v>544</v>
      </c>
      <c r="H2609">
        <f t="shared" si="130"/>
        <v>3264</v>
      </c>
      <c r="I2609" s="17">
        <f t="shared" si="131"/>
        <v>163.20000000000027</v>
      </c>
      <c r="J2609">
        <v>44</v>
      </c>
      <c r="K2609" s="51"/>
    </row>
    <row r="2610" spans="1:11" x14ac:dyDescent="0.45">
      <c r="A2610" s="2">
        <v>45509</v>
      </c>
      <c r="B2610" t="s">
        <v>97</v>
      </c>
      <c r="C2610" t="s">
        <v>18</v>
      </c>
      <c r="D2610">
        <v>49</v>
      </c>
      <c r="E2610" s="17">
        <f>VLOOKUP(C2610,'SKU Price List'!$H$2:$L$27,5,FALSE)</f>
        <v>1523.2</v>
      </c>
      <c r="F2610" s="17">
        <f t="shared" si="133"/>
        <v>74636.800000000003</v>
      </c>
      <c r="G2610">
        <f>VLOOKUP(C2610,'SKU Price List'!$H$2:$L$27,3,0)</f>
        <v>1449.6</v>
      </c>
      <c r="H2610">
        <f t="shared" si="130"/>
        <v>71030.399999999994</v>
      </c>
      <c r="I2610" s="17">
        <f t="shared" si="131"/>
        <v>3606.4000000000087</v>
      </c>
      <c r="J2610">
        <v>45</v>
      </c>
      <c r="K2610" s="51"/>
    </row>
    <row r="2611" spans="1:11" x14ac:dyDescent="0.45">
      <c r="A2611" s="2">
        <v>45509</v>
      </c>
      <c r="B2611" t="s">
        <v>97</v>
      </c>
      <c r="C2611" t="s">
        <v>22</v>
      </c>
      <c r="D2611">
        <v>12</v>
      </c>
      <c r="E2611" s="17">
        <f>VLOOKUP(C2611,'SKU Price List'!$H$2:$L$27,5,FALSE)</f>
        <v>1332.8</v>
      </c>
      <c r="F2611" s="17">
        <f t="shared" si="133"/>
        <v>15993.599999999999</v>
      </c>
      <c r="G2611">
        <f>VLOOKUP(C2611,'SKU Price List'!$H$2:$L$27,3,0)</f>
        <v>1268.3999999999999</v>
      </c>
      <c r="H2611">
        <f t="shared" si="130"/>
        <v>15220.8</v>
      </c>
      <c r="I2611" s="17">
        <f t="shared" si="131"/>
        <v>772.79999999999927</v>
      </c>
      <c r="J2611">
        <v>45</v>
      </c>
      <c r="K2611" s="51"/>
    </row>
    <row r="2612" spans="1:11" x14ac:dyDescent="0.45">
      <c r="A2612" s="2">
        <v>45509</v>
      </c>
      <c r="B2612" t="s">
        <v>97</v>
      </c>
      <c r="C2612" t="s">
        <v>20</v>
      </c>
      <c r="D2612">
        <v>24</v>
      </c>
      <c r="E2612" s="17">
        <f>VLOOKUP(C2612,'SKU Price List'!$H$2:$L$27,5,FALSE)</f>
        <v>1142.4000000000001</v>
      </c>
      <c r="F2612" s="17">
        <f t="shared" si="133"/>
        <v>27417.600000000002</v>
      </c>
      <c r="G2612">
        <f>VLOOKUP(C2612,'SKU Price List'!$H$2:$L$27,3,0)</f>
        <v>1087.1999999999998</v>
      </c>
      <c r="H2612">
        <f t="shared" si="130"/>
        <v>26092.799999999996</v>
      </c>
      <c r="I2612" s="17">
        <f t="shared" si="131"/>
        <v>1324.8000000000065</v>
      </c>
      <c r="J2612">
        <v>45</v>
      </c>
      <c r="K2612" s="51"/>
    </row>
    <row r="2613" spans="1:11" x14ac:dyDescent="0.45">
      <c r="A2613" s="2">
        <v>45509</v>
      </c>
      <c r="B2613" t="s">
        <v>97</v>
      </c>
      <c r="C2613" t="s">
        <v>19</v>
      </c>
      <c r="D2613">
        <v>2</v>
      </c>
      <c r="E2613" s="17">
        <f>VLOOKUP(C2613,'SKU Price List'!$H$2:$L$27,5,FALSE)</f>
        <v>856.80000000000007</v>
      </c>
      <c r="F2613" s="17">
        <f t="shared" si="133"/>
        <v>1713.6000000000001</v>
      </c>
      <c r="G2613">
        <f>VLOOKUP(C2613,'SKU Price List'!$H$2:$L$27,3,0)</f>
        <v>815.4</v>
      </c>
      <c r="H2613">
        <f t="shared" si="130"/>
        <v>1630.8</v>
      </c>
      <c r="I2613" s="17">
        <f t="shared" si="131"/>
        <v>82.800000000000182</v>
      </c>
      <c r="J2613">
        <v>45</v>
      </c>
      <c r="K2613" s="51"/>
    </row>
    <row r="2614" spans="1:11" x14ac:dyDescent="0.45">
      <c r="A2614" s="2">
        <v>45509</v>
      </c>
      <c r="B2614" t="s">
        <v>97</v>
      </c>
      <c r="C2614" t="s">
        <v>12</v>
      </c>
      <c r="D2614">
        <v>12</v>
      </c>
      <c r="E2614" s="17">
        <f>VLOOKUP(C2614,'SKU Price List'!$H$2:$L$27,5,FALSE)</f>
        <v>1040</v>
      </c>
      <c r="F2614" s="17">
        <f t="shared" si="133"/>
        <v>12480</v>
      </c>
      <c r="G2614">
        <f>VLOOKUP(C2614,'SKU Price List'!$H$2:$L$27,3,0)</f>
        <v>988.8</v>
      </c>
      <c r="H2614">
        <f t="shared" si="130"/>
        <v>11865.599999999999</v>
      </c>
      <c r="I2614" s="17">
        <f t="shared" si="131"/>
        <v>614.40000000000146</v>
      </c>
      <c r="J2614">
        <v>45</v>
      </c>
      <c r="K2614" s="51"/>
    </row>
    <row r="2615" spans="1:11" x14ac:dyDescent="0.45">
      <c r="A2615" s="2">
        <v>45509</v>
      </c>
      <c r="B2615" t="s">
        <v>97</v>
      </c>
      <c r="C2615" t="s">
        <v>9</v>
      </c>
      <c r="D2615">
        <v>12</v>
      </c>
      <c r="E2615" s="17">
        <f>VLOOKUP(C2615,'SKU Price List'!$H$2:$L$27,5,FALSE)</f>
        <v>780</v>
      </c>
      <c r="F2615" s="17">
        <f t="shared" si="133"/>
        <v>9360</v>
      </c>
      <c r="G2615">
        <f>VLOOKUP(C2615,'SKU Price List'!$H$2:$L$27,3,0)</f>
        <v>741.59999999999991</v>
      </c>
      <c r="H2615">
        <f t="shared" si="130"/>
        <v>8899.1999999999989</v>
      </c>
      <c r="I2615" s="17">
        <f t="shared" si="131"/>
        <v>460.80000000000109</v>
      </c>
      <c r="J2615">
        <v>45</v>
      </c>
      <c r="K2615" s="51"/>
    </row>
    <row r="2616" spans="1:11" x14ac:dyDescent="0.45">
      <c r="A2616" s="2">
        <v>45509</v>
      </c>
      <c r="B2616" t="s">
        <v>97</v>
      </c>
      <c r="C2616" t="s">
        <v>8</v>
      </c>
      <c r="D2616">
        <v>12</v>
      </c>
      <c r="E2616" s="17">
        <f>VLOOKUP(C2616,'SKU Price List'!$H$2:$L$27,5,FALSE)</f>
        <v>585</v>
      </c>
      <c r="F2616" s="17">
        <f t="shared" si="133"/>
        <v>7020</v>
      </c>
      <c r="G2616">
        <f>VLOOKUP(C2616,'SKU Price List'!$H$2:$L$27,3,0)</f>
        <v>556.19999999999993</v>
      </c>
      <c r="H2616">
        <f t="shared" si="130"/>
        <v>6674.4</v>
      </c>
      <c r="I2616" s="17">
        <f t="shared" si="131"/>
        <v>345.60000000000036</v>
      </c>
      <c r="J2616">
        <v>45</v>
      </c>
      <c r="K2616" s="51"/>
    </row>
    <row r="2617" spans="1:11" x14ac:dyDescent="0.45">
      <c r="A2617" s="2">
        <v>45509</v>
      </c>
      <c r="B2617" t="s">
        <v>97</v>
      </c>
      <c r="C2617" t="s">
        <v>27</v>
      </c>
      <c r="D2617">
        <v>12</v>
      </c>
      <c r="E2617" s="17">
        <f>VLOOKUP(C2617,'SKU Price List'!$H$2:$L$27,5,FALSE)</f>
        <v>843.2</v>
      </c>
      <c r="F2617" s="17">
        <f t="shared" si="133"/>
        <v>10118.400000000001</v>
      </c>
      <c r="G2617">
        <f>VLOOKUP(C2617,'SKU Price List'!$H$2:$L$27,3,0)</f>
        <v>803.2</v>
      </c>
      <c r="H2617">
        <f t="shared" si="130"/>
        <v>9638.4000000000015</v>
      </c>
      <c r="I2617" s="17">
        <f t="shared" si="131"/>
        <v>480</v>
      </c>
      <c r="J2617">
        <v>45</v>
      </c>
      <c r="K2617" s="51"/>
    </row>
    <row r="2618" spans="1:11" x14ac:dyDescent="0.45">
      <c r="A2618" s="2">
        <v>45509</v>
      </c>
      <c r="B2618" t="s">
        <v>97</v>
      </c>
      <c r="C2618" t="s">
        <v>24</v>
      </c>
      <c r="D2618">
        <v>12</v>
      </c>
      <c r="E2618" s="17">
        <f>VLOOKUP(C2618,'SKU Price List'!$H$2:$L$27,5,FALSE)</f>
        <v>632.40000000000009</v>
      </c>
      <c r="F2618" s="17">
        <f t="shared" si="133"/>
        <v>7588.8000000000011</v>
      </c>
      <c r="G2618">
        <f>VLOOKUP(C2618,'SKU Price List'!$H$2:$L$27,3,0)</f>
        <v>602.40000000000009</v>
      </c>
      <c r="H2618">
        <f t="shared" si="130"/>
        <v>7228.8000000000011</v>
      </c>
      <c r="I2618" s="17">
        <f t="shared" si="131"/>
        <v>360</v>
      </c>
      <c r="J2618">
        <v>45</v>
      </c>
      <c r="K2618" s="51"/>
    </row>
    <row r="2619" spans="1:11" x14ac:dyDescent="0.45">
      <c r="A2619" s="2">
        <v>45509</v>
      </c>
      <c r="B2619" t="s">
        <v>97</v>
      </c>
      <c r="C2619" t="s">
        <v>23</v>
      </c>
      <c r="D2619">
        <v>12</v>
      </c>
      <c r="E2619" s="17">
        <f>VLOOKUP(C2619,'SKU Price List'!$H$2:$L$27,5,FALSE)</f>
        <v>474.3</v>
      </c>
      <c r="F2619" s="17">
        <f t="shared" si="133"/>
        <v>5691.6</v>
      </c>
      <c r="G2619">
        <f>VLOOKUP(C2619,'SKU Price List'!$H$2:$L$27,3,0)</f>
        <v>451.8</v>
      </c>
      <c r="H2619">
        <f t="shared" si="130"/>
        <v>5421.6</v>
      </c>
      <c r="I2619" s="17">
        <f t="shared" si="131"/>
        <v>270</v>
      </c>
      <c r="J2619">
        <v>45</v>
      </c>
      <c r="K2619" s="51"/>
    </row>
    <row r="2620" spans="1:11" x14ac:dyDescent="0.45">
      <c r="A2620" s="2">
        <v>45509</v>
      </c>
      <c r="B2620" t="s">
        <v>97</v>
      </c>
      <c r="C2620" t="s">
        <v>7</v>
      </c>
      <c r="D2620">
        <v>10</v>
      </c>
      <c r="E2620" s="17">
        <f>VLOOKUP(C2620,'SKU Price List'!$H$2:$L$27,5,FALSE)</f>
        <v>571.20000000000005</v>
      </c>
      <c r="F2620" s="17">
        <f t="shared" si="133"/>
        <v>5712</v>
      </c>
      <c r="G2620">
        <f>VLOOKUP(C2620,'SKU Price List'!$H$2:$L$27,3,0)</f>
        <v>544</v>
      </c>
      <c r="H2620">
        <f t="shared" si="130"/>
        <v>5440</v>
      </c>
      <c r="I2620" s="17">
        <f t="shared" si="131"/>
        <v>272</v>
      </c>
      <c r="J2620">
        <v>45</v>
      </c>
      <c r="K2620" s="51"/>
    </row>
    <row r="2621" spans="1:11" x14ac:dyDescent="0.45">
      <c r="A2621" s="2">
        <v>45509</v>
      </c>
      <c r="B2621" t="s">
        <v>97</v>
      </c>
      <c r="C2621" t="s">
        <v>4</v>
      </c>
      <c r="D2621">
        <v>10</v>
      </c>
      <c r="E2621" s="17">
        <f>VLOOKUP(C2621,'SKU Price List'!$H$2:$L$27,5,FALSE)</f>
        <v>428.40000000000003</v>
      </c>
      <c r="F2621" s="17">
        <f t="shared" si="133"/>
        <v>4284</v>
      </c>
      <c r="G2621">
        <f>VLOOKUP(C2621,'SKU Price List'!$H$2:$L$27,3,0)</f>
        <v>408</v>
      </c>
      <c r="H2621">
        <f t="shared" si="130"/>
        <v>4080</v>
      </c>
      <c r="I2621" s="17">
        <f t="shared" si="131"/>
        <v>204</v>
      </c>
      <c r="J2621">
        <v>45</v>
      </c>
      <c r="K2621" s="51"/>
    </row>
    <row r="2622" spans="1:11" x14ac:dyDescent="0.45">
      <c r="A2622" s="2">
        <v>45509</v>
      </c>
      <c r="B2622" t="s">
        <v>98</v>
      </c>
      <c r="C2622" t="s">
        <v>17</v>
      </c>
      <c r="D2622">
        <v>18</v>
      </c>
      <c r="E2622" s="17">
        <f>VLOOKUP(C2622,'SKU Price List'!$H$2:$L$27,5,FALSE)</f>
        <v>1276.8</v>
      </c>
      <c r="F2622" s="17">
        <f t="shared" si="133"/>
        <v>22982.399999999998</v>
      </c>
      <c r="G2622">
        <f>VLOOKUP(C2622,'SKU Price List'!$H$2:$L$27,3,0)</f>
        <v>1216</v>
      </c>
      <c r="H2622">
        <f t="shared" si="130"/>
        <v>21888</v>
      </c>
      <c r="I2622" s="17">
        <f t="shared" si="131"/>
        <v>1094.3999999999978</v>
      </c>
      <c r="J2622">
        <v>45</v>
      </c>
      <c r="K2622" s="51"/>
    </row>
    <row r="2623" spans="1:11" x14ac:dyDescent="0.45">
      <c r="A2623" s="2">
        <v>45509</v>
      </c>
      <c r="B2623" t="s">
        <v>98</v>
      </c>
      <c r="C2623" t="s">
        <v>7</v>
      </c>
      <c r="D2623">
        <v>6</v>
      </c>
      <c r="E2623" s="17">
        <f>VLOOKUP(C2623,'SKU Price List'!$H$2:$L$27,5,FALSE)</f>
        <v>571.20000000000005</v>
      </c>
      <c r="F2623" s="17">
        <f t="shared" si="133"/>
        <v>3427.2000000000003</v>
      </c>
      <c r="G2623">
        <f>VLOOKUP(C2623,'SKU Price List'!$H$2:$L$27,3,0)</f>
        <v>544</v>
      </c>
      <c r="H2623">
        <f t="shared" si="130"/>
        <v>3264</v>
      </c>
      <c r="I2623" s="17">
        <f t="shared" si="131"/>
        <v>163.20000000000027</v>
      </c>
      <c r="J2623">
        <v>45</v>
      </c>
      <c r="K2623" s="51"/>
    </row>
    <row r="2624" spans="1:11" x14ac:dyDescent="0.45">
      <c r="A2624" s="2">
        <v>45510</v>
      </c>
      <c r="B2624" t="s">
        <v>70</v>
      </c>
      <c r="C2624" t="s">
        <v>18</v>
      </c>
      <c r="D2624">
        <v>10</v>
      </c>
      <c r="E2624" s="17">
        <f>VLOOKUP(C2624,'SKU Price List'!$H$2:$L$27,5,FALSE)</f>
        <v>1523.2</v>
      </c>
      <c r="F2624" s="17">
        <f t="shared" si="133"/>
        <v>15232</v>
      </c>
      <c r="G2624">
        <f>VLOOKUP(C2624,'SKU Price List'!$H$2:$L$27,3,0)</f>
        <v>1449.6</v>
      </c>
      <c r="H2624">
        <f t="shared" si="130"/>
        <v>14496</v>
      </c>
      <c r="I2624" s="17">
        <f t="shared" si="131"/>
        <v>736</v>
      </c>
      <c r="J2624">
        <v>45</v>
      </c>
      <c r="K2624" s="51"/>
    </row>
    <row r="2625" spans="1:11" x14ac:dyDescent="0.45">
      <c r="A2625" s="2">
        <v>45510</v>
      </c>
      <c r="B2625" t="s">
        <v>70</v>
      </c>
      <c r="C2625" t="s">
        <v>20</v>
      </c>
      <c r="D2625">
        <v>10</v>
      </c>
      <c r="E2625" s="17">
        <f>VLOOKUP(C2625,'SKU Price List'!$H$2:$L$27,5,FALSE)</f>
        <v>1142.4000000000001</v>
      </c>
      <c r="F2625" s="17">
        <f t="shared" si="133"/>
        <v>11424</v>
      </c>
      <c r="G2625">
        <f>VLOOKUP(C2625,'SKU Price List'!$H$2:$L$27,3,0)</f>
        <v>1087.1999999999998</v>
      </c>
      <c r="H2625">
        <f t="shared" si="130"/>
        <v>10871.999999999998</v>
      </c>
      <c r="I2625" s="17">
        <f t="shared" si="131"/>
        <v>552.00000000000182</v>
      </c>
      <c r="J2625">
        <v>45</v>
      </c>
      <c r="K2625" s="51"/>
    </row>
    <row r="2626" spans="1:11" x14ac:dyDescent="0.45">
      <c r="A2626" s="2">
        <v>45510</v>
      </c>
      <c r="B2626" t="s">
        <v>70</v>
      </c>
      <c r="C2626" t="s">
        <v>22</v>
      </c>
      <c r="D2626">
        <v>9</v>
      </c>
      <c r="E2626" s="17">
        <f>VLOOKUP(C2626,'SKU Price List'!$H$2:$L$27,5,FALSE)</f>
        <v>1332.8</v>
      </c>
      <c r="F2626" s="17">
        <f t="shared" si="133"/>
        <v>11995.199999999999</v>
      </c>
      <c r="G2626">
        <f>VLOOKUP(C2626,'SKU Price List'!$H$2:$L$27,3,0)</f>
        <v>1268.3999999999999</v>
      </c>
      <c r="H2626">
        <f t="shared" ref="H2626:H2689" si="134">G2626*D2626</f>
        <v>11415.599999999999</v>
      </c>
      <c r="I2626" s="17">
        <f t="shared" ref="I2626:I2689" si="135">F2626-H2626</f>
        <v>579.60000000000036</v>
      </c>
      <c r="J2626">
        <v>45</v>
      </c>
      <c r="K2626" s="51"/>
    </row>
    <row r="2627" spans="1:11" x14ac:dyDescent="0.45">
      <c r="A2627" s="2">
        <v>45510</v>
      </c>
      <c r="B2627" t="s">
        <v>70</v>
      </c>
      <c r="C2627" t="s">
        <v>21</v>
      </c>
      <c r="D2627">
        <v>5</v>
      </c>
      <c r="E2627" s="17">
        <f>VLOOKUP(C2627,'SKU Price List'!$H$2:$L$27,5,FALSE)</f>
        <v>999.6</v>
      </c>
      <c r="F2627" s="17">
        <f t="shared" si="133"/>
        <v>4998</v>
      </c>
      <c r="G2627">
        <f>VLOOKUP(C2627,'SKU Price List'!$H$2:$L$27,3,0)</f>
        <v>951.3</v>
      </c>
      <c r="H2627">
        <f t="shared" si="134"/>
        <v>4756.5</v>
      </c>
      <c r="I2627" s="17">
        <f t="shared" si="135"/>
        <v>241.5</v>
      </c>
      <c r="J2627">
        <v>45</v>
      </c>
      <c r="K2627" s="51"/>
    </row>
    <row r="2628" spans="1:11" x14ac:dyDescent="0.45">
      <c r="A2628" s="2">
        <v>45510</v>
      </c>
      <c r="B2628" t="s">
        <v>70</v>
      </c>
      <c r="C2628" t="s">
        <v>14</v>
      </c>
      <c r="D2628">
        <v>10</v>
      </c>
      <c r="E2628" s="17">
        <f>VLOOKUP(C2628,'SKU Price List'!$H$2:$L$27,5,FALSE)</f>
        <v>957.59999999999991</v>
      </c>
      <c r="F2628" s="17">
        <f t="shared" si="133"/>
        <v>9576</v>
      </c>
      <c r="G2628">
        <f>VLOOKUP(C2628,'SKU Price List'!$H$2:$L$27,3,0)</f>
        <v>912</v>
      </c>
      <c r="H2628">
        <f t="shared" si="134"/>
        <v>9120</v>
      </c>
      <c r="I2628" s="17">
        <f t="shared" si="135"/>
        <v>456</v>
      </c>
      <c r="J2628">
        <v>45</v>
      </c>
      <c r="K2628" s="51"/>
    </row>
    <row r="2629" spans="1:11" x14ac:dyDescent="0.45">
      <c r="A2629" s="2">
        <v>45510</v>
      </c>
      <c r="B2629" t="s">
        <v>70</v>
      </c>
      <c r="C2629" t="s">
        <v>16</v>
      </c>
      <c r="D2629">
        <v>1</v>
      </c>
      <c r="E2629" s="17">
        <f>VLOOKUP(C2629,'SKU Price List'!$H$2:$L$27,5,FALSE)</f>
        <v>1117.2</v>
      </c>
      <c r="F2629" s="17">
        <f t="shared" si="133"/>
        <v>1117.2</v>
      </c>
      <c r="G2629">
        <f>VLOOKUP(C2629,'SKU Price List'!$H$2:$L$27,3,0)</f>
        <v>1064</v>
      </c>
      <c r="H2629">
        <f t="shared" si="134"/>
        <v>1064</v>
      </c>
      <c r="I2629" s="17">
        <f t="shared" si="135"/>
        <v>53.200000000000045</v>
      </c>
      <c r="J2629">
        <v>45</v>
      </c>
      <c r="K2629" s="51"/>
    </row>
    <row r="2630" spans="1:11" x14ac:dyDescent="0.45">
      <c r="A2630" s="2">
        <v>45510</v>
      </c>
      <c r="B2630" t="s">
        <v>70</v>
      </c>
      <c r="C2630" t="s">
        <v>11</v>
      </c>
      <c r="D2630">
        <v>5</v>
      </c>
      <c r="E2630" s="17">
        <f>VLOOKUP(C2630,'SKU Price List'!$H$2:$L$27,5,FALSE)</f>
        <v>910</v>
      </c>
      <c r="F2630" s="17">
        <f t="shared" si="133"/>
        <v>4550</v>
      </c>
      <c r="G2630">
        <f>VLOOKUP(C2630,'SKU Price List'!$H$2:$L$27,3,0)</f>
        <v>865.19999999999993</v>
      </c>
      <c r="H2630">
        <f t="shared" si="134"/>
        <v>4326</v>
      </c>
      <c r="I2630" s="17">
        <f t="shared" si="135"/>
        <v>224</v>
      </c>
      <c r="J2630">
        <v>45</v>
      </c>
      <c r="K2630" s="51"/>
    </row>
    <row r="2631" spans="1:11" x14ac:dyDescent="0.45">
      <c r="A2631" s="2">
        <v>45510</v>
      </c>
      <c r="B2631" t="s">
        <v>70</v>
      </c>
      <c r="C2631" t="s">
        <v>9</v>
      </c>
      <c r="D2631">
        <v>10</v>
      </c>
      <c r="E2631" s="17">
        <f>VLOOKUP(C2631,'SKU Price List'!$H$2:$L$27,5,FALSE)</f>
        <v>780</v>
      </c>
      <c r="F2631" s="17">
        <f t="shared" si="133"/>
        <v>7800</v>
      </c>
      <c r="G2631">
        <f>VLOOKUP(C2631,'SKU Price List'!$H$2:$L$27,3,0)</f>
        <v>741.59999999999991</v>
      </c>
      <c r="H2631">
        <f t="shared" si="134"/>
        <v>7415.9999999999991</v>
      </c>
      <c r="I2631" s="17">
        <f t="shared" si="135"/>
        <v>384.00000000000091</v>
      </c>
      <c r="J2631">
        <v>45</v>
      </c>
      <c r="K2631" s="51"/>
    </row>
    <row r="2632" spans="1:11" x14ac:dyDescent="0.45">
      <c r="A2632" s="2">
        <v>45510</v>
      </c>
      <c r="B2632" t="s">
        <v>70</v>
      </c>
      <c r="C2632" t="s">
        <v>8</v>
      </c>
      <c r="D2632">
        <v>10</v>
      </c>
      <c r="E2632" s="17">
        <f>VLOOKUP(C2632,'SKU Price List'!$H$2:$L$27,5,FALSE)</f>
        <v>585</v>
      </c>
      <c r="F2632" s="17">
        <f t="shared" si="133"/>
        <v>5850</v>
      </c>
      <c r="G2632">
        <f>VLOOKUP(C2632,'SKU Price List'!$H$2:$L$27,3,0)</f>
        <v>556.19999999999993</v>
      </c>
      <c r="H2632">
        <f t="shared" si="134"/>
        <v>5561.9999999999991</v>
      </c>
      <c r="I2632" s="17">
        <f t="shared" si="135"/>
        <v>288.00000000000091</v>
      </c>
      <c r="J2632">
        <v>45</v>
      </c>
      <c r="K2632" s="51"/>
    </row>
    <row r="2633" spans="1:11" x14ac:dyDescent="0.45">
      <c r="A2633" s="2">
        <v>45510</v>
      </c>
      <c r="B2633" t="s">
        <v>70</v>
      </c>
      <c r="C2633" t="s">
        <v>27</v>
      </c>
      <c r="D2633">
        <v>75</v>
      </c>
      <c r="E2633" s="17">
        <f>VLOOKUP(C2633,'SKU Price List'!$H$2:$L$27,5,FALSE)</f>
        <v>843.2</v>
      </c>
      <c r="F2633" s="17">
        <f t="shared" si="133"/>
        <v>63240</v>
      </c>
      <c r="G2633">
        <f>VLOOKUP(C2633,'SKU Price List'!$H$2:$L$27,3,0)</f>
        <v>803.2</v>
      </c>
      <c r="H2633">
        <f t="shared" si="134"/>
        <v>60240</v>
      </c>
      <c r="I2633" s="17">
        <f t="shared" si="135"/>
        <v>3000</v>
      </c>
      <c r="J2633">
        <v>45</v>
      </c>
      <c r="K2633" s="51"/>
    </row>
    <row r="2634" spans="1:11" x14ac:dyDescent="0.45">
      <c r="A2634" s="2">
        <v>45510</v>
      </c>
      <c r="B2634" t="s">
        <v>70</v>
      </c>
      <c r="C2634" t="s">
        <v>24</v>
      </c>
      <c r="D2634">
        <v>50</v>
      </c>
      <c r="E2634" s="17">
        <f>VLOOKUP(C2634,'SKU Price List'!$H$2:$L$27,5,FALSE)</f>
        <v>632.40000000000009</v>
      </c>
      <c r="F2634" s="17">
        <f t="shared" si="133"/>
        <v>31620.000000000004</v>
      </c>
      <c r="G2634">
        <f>VLOOKUP(C2634,'SKU Price List'!$H$2:$L$27,3,0)</f>
        <v>602.40000000000009</v>
      </c>
      <c r="H2634">
        <f t="shared" si="134"/>
        <v>30120.000000000004</v>
      </c>
      <c r="I2634" s="17">
        <f t="shared" si="135"/>
        <v>1500</v>
      </c>
      <c r="J2634">
        <v>45</v>
      </c>
      <c r="K2634" s="51"/>
    </row>
    <row r="2635" spans="1:11" x14ac:dyDescent="0.45">
      <c r="A2635" s="2">
        <v>45510</v>
      </c>
      <c r="B2635" t="s">
        <v>70</v>
      </c>
      <c r="C2635" t="s">
        <v>26</v>
      </c>
      <c r="D2635">
        <v>50</v>
      </c>
      <c r="E2635" s="17">
        <f>VLOOKUP(C2635,'SKU Price List'!$H$2:$L$27,5,FALSE)</f>
        <v>737.80000000000007</v>
      </c>
      <c r="F2635" s="17">
        <f t="shared" si="133"/>
        <v>36890</v>
      </c>
      <c r="G2635">
        <f>VLOOKUP(C2635,'SKU Price List'!$H$2:$L$27,3,0)</f>
        <v>702.80000000000007</v>
      </c>
      <c r="H2635">
        <f t="shared" si="134"/>
        <v>35140</v>
      </c>
      <c r="I2635" s="17">
        <f t="shared" si="135"/>
        <v>1750</v>
      </c>
      <c r="J2635">
        <v>45</v>
      </c>
      <c r="K2635" s="51"/>
    </row>
    <row r="2636" spans="1:11" x14ac:dyDescent="0.45">
      <c r="A2636" s="2">
        <v>45510</v>
      </c>
      <c r="B2636" t="s">
        <v>70</v>
      </c>
      <c r="C2636" t="s">
        <v>5</v>
      </c>
      <c r="D2636">
        <v>10</v>
      </c>
      <c r="E2636" s="17">
        <f>VLOOKUP(C2636,'SKU Price List'!$H$2:$L$27,5,FALSE)</f>
        <v>374.85</v>
      </c>
      <c r="F2636" s="17">
        <f t="shared" si="133"/>
        <v>3748.5</v>
      </c>
      <c r="G2636">
        <f>VLOOKUP(C2636,'SKU Price List'!$H$2:$L$27,3,0)</f>
        <v>357</v>
      </c>
      <c r="H2636">
        <f t="shared" si="134"/>
        <v>3570</v>
      </c>
      <c r="I2636" s="17">
        <f t="shared" si="135"/>
        <v>178.5</v>
      </c>
      <c r="J2636">
        <v>45</v>
      </c>
      <c r="K2636" s="51"/>
    </row>
    <row r="2637" spans="1:11" x14ac:dyDescent="0.45">
      <c r="A2637" s="2">
        <v>45510</v>
      </c>
      <c r="B2637" t="s">
        <v>70</v>
      </c>
      <c r="C2637" t="s">
        <v>4</v>
      </c>
      <c r="D2637">
        <v>10</v>
      </c>
      <c r="E2637" s="17">
        <f>VLOOKUP(C2637,'SKU Price List'!$H$2:$L$27,5,FALSE)</f>
        <v>428.40000000000003</v>
      </c>
      <c r="F2637" s="17">
        <f t="shared" si="133"/>
        <v>4284</v>
      </c>
      <c r="G2637">
        <f>VLOOKUP(C2637,'SKU Price List'!$H$2:$L$27,3,0)</f>
        <v>408</v>
      </c>
      <c r="H2637">
        <f t="shared" si="134"/>
        <v>4080</v>
      </c>
      <c r="I2637" s="17">
        <f t="shared" si="135"/>
        <v>204</v>
      </c>
      <c r="J2637">
        <v>45</v>
      </c>
      <c r="K2637" s="51"/>
    </row>
    <row r="2638" spans="1:11" x14ac:dyDescent="0.45">
      <c r="A2638" s="2">
        <v>45510</v>
      </c>
      <c r="B2638" t="s">
        <v>70</v>
      </c>
      <c r="C2638" t="s">
        <v>7</v>
      </c>
      <c r="D2638">
        <v>40</v>
      </c>
      <c r="E2638" s="17">
        <f>VLOOKUP(C2638,'SKU Price List'!$H$2:$L$27,5,FALSE)</f>
        <v>571.20000000000005</v>
      </c>
      <c r="F2638" s="17">
        <f t="shared" si="133"/>
        <v>22848</v>
      </c>
      <c r="G2638">
        <f>VLOOKUP(C2638,'SKU Price List'!$H$2:$L$27,3,0)</f>
        <v>544</v>
      </c>
      <c r="H2638">
        <f t="shared" si="134"/>
        <v>21760</v>
      </c>
      <c r="I2638" s="17">
        <f t="shared" si="135"/>
        <v>1088</v>
      </c>
      <c r="J2638">
        <v>45</v>
      </c>
      <c r="K2638" s="51"/>
    </row>
    <row r="2639" spans="1:11" x14ac:dyDescent="0.45">
      <c r="A2639" s="2">
        <v>45510</v>
      </c>
      <c r="B2639" t="s">
        <v>79</v>
      </c>
      <c r="C2639" t="s">
        <v>9</v>
      </c>
      <c r="D2639">
        <v>10</v>
      </c>
      <c r="E2639" s="17">
        <f>VLOOKUP(C2639,'SKU Price List'!$H$2:$L$27,5,FALSE)</f>
        <v>780</v>
      </c>
      <c r="F2639" s="17">
        <f t="shared" si="133"/>
        <v>7800</v>
      </c>
      <c r="G2639">
        <f>VLOOKUP(C2639,'SKU Price List'!$H$2:$L$27,3,0)</f>
        <v>741.59999999999991</v>
      </c>
      <c r="H2639">
        <f t="shared" si="134"/>
        <v>7415.9999999999991</v>
      </c>
      <c r="I2639" s="17">
        <f t="shared" si="135"/>
        <v>384.00000000000091</v>
      </c>
      <c r="J2639">
        <v>45</v>
      </c>
      <c r="K2639" s="51"/>
    </row>
    <row r="2640" spans="1:11" x14ac:dyDescent="0.45">
      <c r="A2640" s="2">
        <v>45510</v>
      </c>
      <c r="B2640" t="s">
        <v>79</v>
      </c>
      <c r="C2640" t="s">
        <v>8</v>
      </c>
      <c r="D2640">
        <v>10</v>
      </c>
      <c r="E2640" s="17">
        <f>VLOOKUP(C2640,'SKU Price List'!$H$2:$L$27,5,FALSE)</f>
        <v>585</v>
      </c>
      <c r="F2640" s="17">
        <f t="shared" si="133"/>
        <v>5850</v>
      </c>
      <c r="G2640">
        <f>VLOOKUP(C2640,'SKU Price List'!$H$2:$L$27,3,0)</f>
        <v>556.19999999999993</v>
      </c>
      <c r="H2640">
        <f t="shared" si="134"/>
        <v>5561.9999999999991</v>
      </c>
      <c r="I2640" s="17">
        <f t="shared" si="135"/>
        <v>288.00000000000091</v>
      </c>
      <c r="J2640">
        <v>45</v>
      </c>
      <c r="K2640" s="51"/>
    </row>
    <row r="2641" spans="1:11" x14ac:dyDescent="0.45">
      <c r="A2641" s="2">
        <v>45511</v>
      </c>
      <c r="B2641" t="s">
        <v>47</v>
      </c>
      <c r="C2641" t="s">
        <v>17</v>
      </c>
      <c r="D2641">
        <v>4</v>
      </c>
      <c r="E2641" s="17">
        <f>VLOOKUP(C2641,'SKU Price List'!$H$2:$L$27,5,FALSE)</f>
        <v>1276.8</v>
      </c>
      <c r="F2641" s="17">
        <f t="shared" si="133"/>
        <v>5107.2</v>
      </c>
      <c r="G2641">
        <f>VLOOKUP(C2641,'SKU Price List'!$H$2:$L$27,3,0)</f>
        <v>1216</v>
      </c>
      <c r="H2641">
        <f t="shared" si="134"/>
        <v>4864</v>
      </c>
      <c r="I2641" s="17">
        <f t="shared" si="135"/>
        <v>243.19999999999982</v>
      </c>
      <c r="J2641">
        <v>45</v>
      </c>
      <c r="K2641" s="51"/>
    </row>
    <row r="2642" spans="1:11" x14ac:dyDescent="0.45">
      <c r="A2642" s="2">
        <v>45511</v>
      </c>
      <c r="B2642" t="s">
        <v>47</v>
      </c>
      <c r="C2642" t="s">
        <v>14</v>
      </c>
      <c r="D2642">
        <v>8</v>
      </c>
      <c r="E2642" s="17">
        <f>VLOOKUP(C2642,'SKU Price List'!$H$2:$L$27,5,FALSE)</f>
        <v>957.59999999999991</v>
      </c>
      <c r="F2642" s="17">
        <f t="shared" ref="F2642:F2705" si="136">E2642*D2642</f>
        <v>7660.7999999999993</v>
      </c>
      <c r="G2642">
        <f>VLOOKUP(C2642,'SKU Price List'!$H$2:$L$27,3,0)</f>
        <v>912</v>
      </c>
      <c r="H2642">
        <f t="shared" si="134"/>
        <v>7296</v>
      </c>
      <c r="I2642" s="17">
        <f t="shared" si="135"/>
        <v>364.79999999999927</v>
      </c>
      <c r="J2642">
        <v>45</v>
      </c>
      <c r="K2642" s="51"/>
    </row>
    <row r="2643" spans="1:11" x14ac:dyDescent="0.45">
      <c r="A2643" s="2">
        <v>45511</v>
      </c>
      <c r="B2643" t="s">
        <v>47</v>
      </c>
      <c r="C2643" t="s">
        <v>13</v>
      </c>
      <c r="D2643">
        <v>8</v>
      </c>
      <c r="E2643" s="17">
        <f>VLOOKUP(C2643,'SKU Price List'!$H$2:$L$27,5,FALSE)</f>
        <v>718.19999999999993</v>
      </c>
      <c r="F2643" s="17">
        <f t="shared" si="136"/>
        <v>5745.5999999999995</v>
      </c>
      <c r="G2643">
        <f>VLOOKUP(C2643,'SKU Price List'!$H$2:$L$27,3,0)</f>
        <v>684</v>
      </c>
      <c r="H2643">
        <f t="shared" si="134"/>
        <v>5472</v>
      </c>
      <c r="I2643" s="17">
        <f t="shared" si="135"/>
        <v>273.59999999999945</v>
      </c>
      <c r="J2643">
        <v>45</v>
      </c>
      <c r="K2643" s="51"/>
    </row>
    <row r="2644" spans="1:11" x14ac:dyDescent="0.45">
      <c r="A2644" s="2">
        <v>45511</v>
      </c>
      <c r="B2644" t="s">
        <v>47</v>
      </c>
      <c r="C2644" t="s">
        <v>15</v>
      </c>
      <c r="D2644">
        <v>10</v>
      </c>
      <c r="E2644" s="17">
        <f>VLOOKUP(C2644,'SKU Price List'!$H$2:$L$27,5,FALSE)</f>
        <v>837.9</v>
      </c>
      <c r="F2644" s="17">
        <f t="shared" si="136"/>
        <v>8379</v>
      </c>
      <c r="G2644">
        <f>VLOOKUP(C2644,'SKU Price List'!$H$2:$L$27,3,0)</f>
        <v>798</v>
      </c>
      <c r="H2644">
        <f t="shared" si="134"/>
        <v>7980</v>
      </c>
      <c r="I2644" s="17">
        <f t="shared" si="135"/>
        <v>399</v>
      </c>
      <c r="J2644">
        <v>45</v>
      </c>
      <c r="K2644" s="51"/>
    </row>
    <row r="2645" spans="1:11" x14ac:dyDescent="0.45">
      <c r="A2645" s="2">
        <v>45511</v>
      </c>
      <c r="B2645" t="s">
        <v>47</v>
      </c>
      <c r="C2645" t="s">
        <v>9</v>
      </c>
      <c r="D2645">
        <v>10</v>
      </c>
      <c r="E2645" s="17">
        <f>VLOOKUP(C2645,'SKU Price List'!$H$2:$L$27,5,FALSE)</f>
        <v>780</v>
      </c>
      <c r="F2645" s="17">
        <f t="shared" si="136"/>
        <v>7800</v>
      </c>
      <c r="G2645">
        <f>VLOOKUP(C2645,'SKU Price List'!$H$2:$L$27,3,0)</f>
        <v>741.59999999999991</v>
      </c>
      <c r="H2645">
        <f t="shared" si="134"/>
        <v>7415.9999999999991</v>
      </c>
      <c r="I2645" s="17">
        <f t="shared" si="135"/>
        <v>384.00000000000091</v>
      </c>
      <c r="J2645">
        <v>45</v>
      </c>
      <c r="K2645" s="51"/>
    </row>
    <row r="2646" spans="1:11" x14ac:dyDescent="0.45">
      <c r="A2646" s="2">
        <v>45511</v>
      </c>
      <c r="B2646" t="s">
        <v>47</v>
      </c>
      <c r="C2646" t="s">
        <v>8</v>
      </c>
      <c r="D2646">
        <v>10</v>
      </c>
      <c r="E2646" s="17">
        <f>VLOOKUP(C2646,'SKU Price List'!$H$2:$L$27,5,FALSE)</f>
        <v>585</v>
      </c>
      <c r="F2646" s="17">
        <f t="shared" si="136"/>
        <v>5850</v>
      </c>
      <c r="G2646">
        <f>VLOOKUP(C2646,'SKU Price List'!$H$2:$L$27,3,0)</f>
        <v>556.19999999999993</v>
      </c>
      <c r="H2646">
        <f t="shared" si="134"/>
        <v>5561.9999999999991</v>
      </c>
      <c r="I2646" s="17">
        <f t="shared" si="135"/>
        <v>288.00000000000091</v>
      </c>
      <c r="J2646">
        <v>45</v>
      </c>
      <c r="K2646" s="51"/>
    </row>
    <row r="2647" spans="1:11" x14ac:dyDescent="0.45">
      <c r="A2647" s="2">
        <v>45511</v>
      </c>
      <c r="B2647" t="s">
        <v>47</v>
      </c>
      <c r="C2647" t="s">
        <v>10</v>
      </c>
      <c r="D2647">
        <v>2</v>
      </c>
      <c r="E2647" s="17">
        <f>VLOOKUP(C2647,'SKU Price List'!$H$2:$L$27,5,FALSE)</f>
        <v>682.5</v>
      </c>
      <c r="F2647" s="17">
        <f t="shared" si="136"/>
        <v>1365</v>
      </c>
      <c r="G2647">
        <f>VLOOKUP(C2647,'SKU Price List'!$H$2:$L$27,3,0)</f>
        <v>648.9</v>
      </c>
      <c r="H2647">
        <f t="shared" si="134"/>
        <v>1297.8</v>
      </c>
      <c r="I2647" s="17">
        <f t="shared" si="135"/>
        <v>67.200000000000045</v>
      </c>
      <c r="J2647">
        <v>45</v>
      </c>
      <c r="K2647" s="51"/>
    </row>
    <row r="2648" spans="1:11" x14ac:dyDescent="0.45">
      <c r="A2648" s="2">
        <v>45511</v>
      </c>
      <c r="B2648" t="s">
        <v>47</v>
      </c>
      <c r="C2648" t="s">
        <v>4</v>
      </c>
      <c r="D2648">
        <v>5</v>
      </c>
      <c r="E2648" s="17">
        <f>VLOOKUP(C2648,'SKU Price List'!$H$2:$L$27,5,FALSE)</f>
        <v>428.40000000000003</v>
      </c>
      <c r="F2648" s="17">
        <f t="shared" si="136"/>
        <v>2142</v>
      </c>
      <c r="G2648">
        <f>VLOOKUP(C2648,'SKU Price List'!$H$2:$L$27,3,0)</f>
        <v>408</v>
      </c>
      <c r="H2648">
        <f t="shared" si="134"/>
        <v>2040</v>
      </c>
      <c r="I2648" s="17">
        <f t="shared" si="135"/>
        <v>102</v>
      </c>
      <c r="J2648">
        <v>45</v>
      </c>
      <c r="K2648" s="51"/>
    </row>
    <row r="2649" spans="1:11" x14ac:dyDescent="0.45">
      <c r="A2649" s="2">
        <v>45511</v>
      </c>
      <c r="B2649" t="s">
        <v>47</v>
      </c>
      <c r="C2649" t="s">
        <v>3</v>
      </c>
      <c r="D2649">
        <v>8</v>
      </c>
      <c r="E2649" s="17">
        <f>VLOOKUP(C2649,'SKU Price List'!$H$2:$L$27,5,FALSE)</f>
        <v>321.3</v>
      </c>
      <c r="F2649" s="17">
        <f t="shared" si="136"/>
        <v>2570.4</v>
      </c>
      <c r="G2649">
        <f>VLOOKUP(C2649,'SKU Price List'!$H$2:$L$27,3,0)</f>
        <v>306</v>
      </c>
      <c r="H2649">
        <f t="shared" si="134"/>
        <v>2448</v>
      </c>
      <c r="I2649" s="17">
        <f t="shared" si="135"/>
        <v>122.40000000000009</v>
      </c>
      <c r="J2649">
        <v>45</v>
      </c>
      <c r="K2649" s="51"/>
    </row>
    <row r="2650" spans="1:11" x14ac:dyDescent="0.45">
      <c r="A2650" s="2">
        <v>45511</v>
      </c>
      <c r="B2650" t="s">
        <v>47</v>
      </c>
      <c r="C2650" t="s">
        <v>18</v>
      </c>
      <c r="D2650">
        <v>2</v>
      </c>
      <c r="E2650" s="17">
        <f>VLOOKUP(C2650,'SKU Price List'!$H$2:$L$27,5,FALSE)</f>
        <v>1523.2</v>
      </c>
      <c r="F2650" s="17">
        <f t="shared" si="136"/>
        <v>3046.4</v>
      </c>
      <c r="G2650">
        <f>VLOOKUP(C2650,'SKU Price List'!$H$2:$L$27,3,0)</f>
        <v>1449.6</v>
      </c>
      <c r="H2650">
        <f t="shared" si="134"/>
        <v>2899.2</v>
      </c>
      <c r="I2650" s="17">
        <f t="shared" si="135"/>
        <v>147.20000000000027</v>
      </c>
      <c r="J2650">
        <v>45</v>
      </c>
      <c r="K2650" s="51"/>
    </row>
    <row r="2651" spans="1:11" x14ac:dyDescent="0.45">
      <c r="A2651" s="2">
        <v>45511</v>
      </c>
      <c r="B2651" t="s">
        <v>47</v>
      </c>
      <c r="C2651" t="s">
        <v>20</v>
      </c>
      <c r="D2651">
        <v>2</v>
      </c>
      <c r="E2651" s="17">
        <f>VLOOKUP(C2651,'SKU Price List'!$H$2:$L$27,5,FALSE)</f>
        <v>1142.4000000000001</v>
      </c>
      <c r="F2651" s="17">
        <f t="shared" si="136"/>
        <v>2284.8000000000002</v>
      </c>
      <c r="G2651">
        <f>VLOOKUP(C2651,'SKU Price List'!$H$2:$L$27,3,0)</f>
        <v>1087.1999999999998</v>
      </c>
      <c r="H2651">
        <f t="shared" si="134"/>
        <v>2174.3999999999996</v>
      </c>
      <c r="I2651" s="17">
        <f t="shared" si="135"/>
        <v>110.40000000000055</v>
      </c>
      <c r="J2651">
        <v>45</v>
      </c>
      <c r="K2651" s="51"/>
    </row>
    <row r="2652" spans="1:11" x14ac:dyDescent="0.45">
      <c r="A2652" s="2">
        <v>45511</v>
      </c>
      <c r="B2652" t="s">
        <v>47</v>
      </c>
      <c r="C2652" t="s">
        <v>19</v>
      </c>
      <c r="D2652">
        <v>2</v>
      </c>
      <c r="E2652" s="17">
        <f>VLOOKUP(C2652,'SKU Price List'!$H$2:$L$27,5,FALSE)</f>
        <v>856.80000000000007</v>
      </c>
      <c r="F2652" s="17">
        <f t="shared" si="136"/>
        <v>1713.6000000000001</v>
      </c>
      <c r="G2652">
        <f>VLOOKUP(C2652,'SKU Price List'!$H$2:$L$27,3,0)</f>
        <v>815.4</v>
      </c>
      <c r="H2652">
        <f t="shared" si="134"/>
        <v>1630.8</v>
      </c>
      <c r="I2652" s="17">
        <f t="shared" si="135"/>
        <v>82.800000000000182</v>
      </c>
      <c r="J2652">
        <v>45</v>
      </c>
      <c r="K2652" s="51"/>
    </row>
    <row r="2653" spans="1:11" x14ac:dyDescent="0.45">
      <c r="A2653" s="2">
        <v>45511</v>
      </c>
      <c r="B2653" t="s">
        <v>47</v>
      </c>
      <c r="C2653" t="s">
        <v>24</v>
      </c>
      <c r="D2653">
        <v>10</v>
      </c>
      <c r="E2653" s="17">
        <f>VLOOKUP(C2653,'SKU Price List'!$H$2:$L$27,5,FALSE)</f>
        <v>632.40000000000009</v>
      </c>
      <c r="F2653" s="17">
        <f t="shared" si="136"/>
        <v>6324.0000000000009</v>
      </c>
      <c r="G2653">
        <f>VLOOKUP(C2653,'SKU Price List'!$H$2:$L$27,3,0)</f>
        <v>602.40000000000009</v>
      </c>
      <c r="H2653">
        <f t="shared" si="134"/>
        <v>6024.0000000000009</v>
      </c>
      <c r="I2653" s="17">
        <f t="shared" si="135"/>
        <v>300</v>
      </c>
      <c r="J2653">
        <v>45</v>
      </c>
      <c r="K2653" s="51"/>
    </row>
    <row r="2654" spans="1:11" x14ac:dyDescent="0.45">
      <c r="A2654" s="2">
        <v>45511</v>
      </c>
      <c r="B2654" t="s">
        <v>84</v>
      </c>
      <c r="C2654" t="s">
        <v>15</v>
      </c>
      <c r="D2654">
        <v>1</v>
      </c>
      <c r="E2654" s="17">
        <f>VLOOKUP(C2654,'SKU Price List'!$H$2:$L$27,5,FALSE)</f>
        <v>837.9</v>
      </c>
      <c r="F2654" s="17">
        <f t="shared" si="136"/>
        <v>837.9</v>
      </c>
      <c r="G2654">
        <f>VLOOKUP(C2654,'SKU Price List'!$H$2:$L$27,3,0)</f>
        <v>798</v>
      </c>
      <c r="H2654">
        <f t="shared" si="134"/>
        <v>798</v>
      </c>
      <c r="I2654" s="17">
        <f t="shared" si="135"/>
        <v>39.899999999999977</v>
      </c>
      <c r="J2654">
        <v>45</v>
      </c>
      <c r="K2654" s="51"/>
    </row>
    <row r="2655" spans="1:11" x14ac:dyDescent="0.45">
      <c r="A2655" s="2">
        <v>45512</v>
      </c>
      <c r="B2655" t="s">
        <v>72</v>
      </c>
      <c r="C2655" t="s">
        <v>12</v>
      </c>
      <c r="D2655">
        <v>75</v>
      </c>
      <c r="E2655" s="17">
        <f>VLOOKUP(C2655,'SKU Price List'!$H$2:$L$27,5,FALSE)</f>
        <v>1040</v>
      </c>
      <c r="F2655" s="17">
        <f t="shared" si="136"/>
        <v>78000</v>
      </c>
      <c r="G2655">
        <f>VLOOKUP(C2655,'SKU Price List'!$H$2:$L$27,3,0)</f>
        <v>988.8</v>
      </c>
      <c r="H2655">
        <f t="shared" si="134"/>
        <v>74160</v>
      </c>
      <c r="I2655" s="17">
        <f t="shared" si="135"/>
        <v>3840</v>
      </c>
      <c r="J2655">
        <v>45</v>
      </c>
      <c r="K2655" s="51"/>
    </row>
    <row r="2656" spans="1:11" x14ac:dyDescent="0.45">
      <c r="A2656" s="2">
        <v>45512</v>
      </c>
      <c r="B2656" t="s">
        <v>34</v>
      </c>
      <c r="C2656" t="s">
        <v>14</v>
      </c>
      <c r="D2656">
        <v>12</v>
      </c>
      <c r="E2656" s="17">
        <f>VLOOKUP(C2656,'SKU Price List'!$H$2:$L$27,5,FALSE)</f>
        <v>957.59999999999991</v>
      </c>
      <c r="F2656" s="17">
        <f t="shared" si="136"/>
        <v>11491.199999999999</v>
      </c>
      <c r="G2656">
        <f>VLOOKUP(C2656,'SKU Price List'!$H$2:$L$27,3,0)</f>
        <v>912</v>
      </c>
      <c r="H2656">
        <f t="shared" si="134"/>
        <v>10944</v>
      </c>
      <c r="I2656" s="17">
        <f t="shared" si="135"/>
        <v>547.19999999999891</v>
      </c>
      <c r="J2656">
        <v>45</v>
      </c>
      <c r="K2656" s="51"/>
    </row>
    <row r="2657" spans="1:11" x14ac:dyDescent="0.45">
      <c r="A2657" s="2">
        <v>45512</v>
      </c>
      <c r="B2657" t="s">
        <v>34</v>
      </c>
      <c r="C2657" t="s">
        <v>16</v>
      </c>
      <c r="D2657">
        <v>6</v>
      </c>
      <c r="E2657" s="17">
        <f>VLOOKUP(C2657,'SKU Price List'!$H$2:$L$27,5,FALSE)</f>
        <v>1117.2</v>
      </c>
      <c r="F2657" s="17">
        <f t="shared" si="136"/>
        <v>6703.2000000000007</v>
      </c>
      <c r="G2657">
        <f>VLOOKUP(C2657,'SKU Price List'!$H$2:$L$27,3,0)</f>
        <v>1064</v>
      </c>
      <c r="H2657">
        <f t="shared" si="134"/>
        <v>6384</v>
      </c>
      <c r="I2657" s="17">
        <f t="shared" si="135"/>
        <v>319.20000000000073</v>
      </c>
      <c r="J2657">
        <v>45</v>
      </c>
      <c r="K2657" s="51"/>
    </row>
    <row r="2658" spans="1:11" x14ac:dyDescent="0.45">
      <c r="A2658" s="2">
        <v>45512</v>
      </c>
      <c r="B2658" t="s">
        <v>34</v>
      </c>
      <c r="C2658" t="s">
        <v>24</v>
      </c>
      <c r="D2658">
        <v>14</v>
      </c>
      <c r="E2658" s="17">
        <f>VLOOKUP(C2658,'SKU Price List'!$H$2:$L$27,5,FALSE)</f>
        <v>632.40000000000009</v>
      </c>
      <c r="F2658" s="17">
        <f t="shared" si="136"/>
        <v>8853.6000000000022</v>
      </c>
      <c r="G2658">
        <f>VLOOKUP(C2658,'SKU Price List'!$H$2:$L$27,3,0)</f>
        <v>602.40000000000009</v>
      </c>
      <c r="H2658">
        <f t="shared" si="134"/>
        <v>8433.6000000000022</v>
      </c>
      <c r="I2658" s="17">
        <f t="shared" si="135"/>
        <v>420</v>
      </c>
      <c r="J2658">
        <v>45</v>
      </c>
      <c r="K2658" s="51"/>
    </row>
    <row r="2659" spans="1:11" x14ac:dyDescent="0.45">
      <c r="A2659" s="2">
        <v>45512</v>
      </c>
      <c r="B2659" t="s">
        <v>34</v>
      </c>
      <c r="C2659" t="s">
        <v>26</v>
      </c>
      <c r="D2659">
        <v>6</v>
      </c>
      <c r="E2659" s="17">
        <f>VLOOKUP(C2659,'SKU Price List'!$H$2:$L$27,5,FALSE)</f>
        <v>737.80000000000007</v>
      </c>
      <c r="F2659" s="17">
        <f t="shared" si="136"/>
        <v>4426.8</v>
      </c>
      <c r="G2659">
        <f>VLOOKUP(C2659,'SKU Price List'!$H$2:$L$27,3,0)</f>
        <v>702.80000000000007</v>
      </c>
      <c r="H2659">
        <f t="shared" si="134"/>
        <v>4216.8</v>
      </c>
      <c r="I2659" s="17">
        <f t="shared" si="135"/>
        <v>210</v>
      </c>
      <c r="J2659">
        <v>45</v>
      </c>
      <c r="K2659" s="51"/>
    </row>
    <row r="2660" spans="1:11" x14ac:dyDescent="0.45">
      <c r="A2660" s="2">
        <v>45512</v>
      </c>
      <c r="B2660" t="s">
        <v>34</v>
      </c>
      <c r="C2660" t="s">
        <v>4</v>
      </c>
      <c r="D2660">
        <v>5</v>
      </c>
      <c r="E2660" s="17">
        <f>VLOOKUP(C2660,'SKU Price List'!$H$2:$L$27,5,FALSE)</f>
        <v>428.40000000000003</v>
      </c>
      <c r="F2660" s="17">
        <f t="shared" si="136"/>
        <v>2142</v>
      </c>
      <c r="G2660">
        <f>VLOOKUP(C2660,'SKU Price List'!$H$2:$L$27,3,0)</f>
        <v>408</v>
      </c>
      <c r="H2660">
        <f t="shared" si="134"/>
        <v>2040</v>
      </c>
      <c r="I2660" s="17">
        <f t="shared" si="135"/>
        <v>102</v>
      </c>
      <c r="J2660">
        <v>45</v>
      </c>
      <c r="K2660" s="51"/>
    </row>
    <row r="2661" spans="1:11" x14ac:dyDescent="0.45">
      <c r="A2661" s="2">
        <v>45512</v>
      </c>
      <c r="B2661" t="s">
        <v>34</v>
      </c>
      <c r="C2661" t="s">
        <v>3</v>
      </c>
      <c r="D2661">
        <v>6</v>
      </c>
      <c r="E2661" s="17">
        <f>VLOOKUP(C2661,'SKU Price List'!$H$2:$L$27,5,FALSE)</f>
        <v>321.3</v>
      </c>
      <c r="F2661" s="17">
        <f t="shared" si="136"/>
        <v>1927.8000000000002</v>
      </c>
      <c r="G2661">
        <f>VLOOKUP(C2661,'SKU Price List'!$H$2:$L$27,3,0)</f>
        <v>306</v>
      </c>
      <c r="H2661">
        <f t="shared" si="134"/>
        <v>1836</v>
      </c>
      <c r="I2661" s="17">
        <f t="shared" si="135"/>
        <v>91.800000000000182</v>
      </c>
      <c r="J2661">
        <v>45</v>
      </c>
      <c r="K2661" s="51"/>
    </row>
    <row r="2662" spans="1:11" x14ac:dyDescent="0.45">
      <c r="A2662" s="2">
        <v>45512</v>
      </c>
      <c r="B2662" t="s">
        <v>34</v>
      </c>
      <c r="C2662" t="s">
        <v>5</v>
      </c>
      <c r="D2662">
        <v>2</v>
      </c>
      <c r="E2662" s="17">
        <f>VLOOKUP(C2662,'SKU Price List'!$H$2:$L$27,5,FALSE)</f>
        <v>374.85</v>
      </c>
      <c r="F2662" s="17">
        <f t="shared" si="136"/>
        <v>749.7</v>
      </c>
      <c r="G2662">
        <f>VLOOKUP(C2662,'SKU Price List'!$H$2:$L$27,3,0)</f>
        <v>357</v>
      </c>
      <c r="H2662">
        <f t="shared" si="134"/>
        <v>714</v>
      </c>
      <c r="I2662" s="17">
        <f t="shared" si="135"/>
        <v>35.700000000000045</v>
      </c>
      <c r="J2662">
        <v>45</v>
      </c>
      <c r="K2662" s="51"/>
    </row>
    <row r="2663" spans="1:11" x14ac:dyDescent="0.45">
      <c r="A2663" s="2">
        <v>45512</v>
      </c>
      <c r="B2663" t="s">
        <v>34</v>
      </c>
      <c r="C2663" t="s">
        <v>6</v>
      </c>
      <c r="D2663">
        <v>10</v>
      </c>
      <c r="E2663" s="17">
        <f>VLOOKUP(C2663,'SKU Price List'!$H$2:$L$27,5,FALSE)</f>
        <v>499.80000000000007</v>
      </c>
      <c r="F2663" s="17">
        <f t="shared" si="136"/>
        <v>4998.0000000000009</v>
      </c>
      <c r="G2663">
        <f>VLOOKUP(C2663,'SKU Price List'!$H$2:$L$27,3,0)</f>
        <v>476</v>
      </c>
      <c r="H2663">
        <f t="shared" si="134"/>
        <v>4760</v>
      </c>
      <c r="I2663" s="17">
        <f t="shared" si="135"/>
        <v>238.00000000000091</v>
      </c>
      <c r="J2663">
        <v>45</v>
      </c>
      <c r="K2663" s="51"/>
    </row>
    <row r="2664" spans="1:11" x14ac:dyDescent="0.45">
      <c r="A2664" s="2">
        <v>45513</v>
      </c>
      <c r="B2664" t="s">
        <v>79</v>
      </c>
      <c r="C2664" t="s">
        <v>11</v>
      </c>
      <c r="D2664">
        <v>5</v>
      </c>
      <c r="E2664" s="17">
        <f>VLOOKUP(C2664,'SKU Price List'!$H$2:$L$27,5,FALSE)</f>
        <v>910</v>
      </c>
      <c r="F2664" s="17">
        <f t="shared" si="136"/>
        <v>4550</v>
      </c>
      <c r="G2664">
        <f>VLOOKUP(C2664,'SKU Price List'!$H$2:$L$27,3,0)</f>
        <v>865.19999999999993</v>
      </c>
      <c r="H2664">
        <f t="shared" si="134"/>
        <v>4326</v>
      </c>
      <c r="I2664" s="17">
        <f t="shared" si="135"/>
        <v>224</v>
      </c>
      <c r="J2664">
        <v>45</v>
      </c>
      <c r="K2664" s="51"/>
    </row>
    <row r="2665" spans="1:11" x14ac:dyDescent="0.45">
      <c r="A2665" s="2">
        <v>45513</v>
      </c>
      <c r="B2665" t="s">
        <v>79</v>
      </c>
      <c r="C2665" t="s">
        <v>9</v>
      </c>
      <c r="D2665">
        <v>5</v>
      </c>
      <c r="E2665" s="17">
        <f>VLOOKUP(C2665,'SKU Price List'!$H$2:$L$27,5,FALSE)</f>
        <v>780</v>
      </c>
      <c r="F2665" s="17">
        <f t="shared" si="136"/>
        <v>3900</v>
      </c>
      <c r="G2665">
        <f>VLOOKUP(C2665,'SKU Price List'!$H$2:$L$27,3,0)</f>
        <v>741.59999999999991</v>
      </c>
      <c r="H2665">
        <f t="shared" si="134"/>
        <v>3707.9999999999995</v>
      </c>
      <c r="I2665" s="17">
        <f t="shared" si="135"/>
        <v>192.00000000000045</v>
      </c>
      <c r="J2665">
        <v>45</v>
      </c>
      <c r="K2665" s="51"/>
    </row>
    <row r="2666" spans="1:11" x14ac:dyDescent="0.45">
      <c r="A2666" s="2">
        <v>45513</v>
      </c>
      <c r="B2666" t="s">
        <v>37</v>
      </c>
      <c r="C2666" t="s">
        <v>17</v>
      </c>
      <c r="D2666">
        <v>50</v>
      </c>
      <c r="E2666" s="17">
        <f>VLOOKUP(C2666,'SKU Price List'!$H$2:$L$27,5,FALSE)</f>
        <v>1276.8</v>
      </c>
      <c r="F2666" s="17">
        <f t="shared" si="136"/>
        <v>63840</v>
      </c>
      <c r="G2666">
        <f>VLOOKUP(C2666,'SKU Price List'!$H$2:$L$27,3,0)</f>
        <v>1216</v>
      </c>
      <c r="H2666">
        <f t="shared" si="134"/>
        <v>60800</v>
      </c>
      <c r="I2666" s="17">
        <f t="shared" si="135"/>
        <v>3040</v>
      </c>
      <c r="J2666">
        <v>45</v>
      </c>
      <c r="K2666" s="51"/>
    </row>
    <row r="2667" spans="1:11" x14ac:dyDescent="0.45">
      <c r="A2667" s="2">
        <v>45513</v>
      </c>
      <c r="B2667" t="s">
        <v>37</v>
      </c>
      <c r="C2667" t="s">
        <v>9</v>
      </c>
      <c r="D2667">
        <v>25</v>
      </c>
      <c r="E2667" s="17">
        <f>VLOOKUP(C2667,'SKU Price List'!$H$2:$L$27,5,FALSE)</f>
        <v>780</v>
      </c>
      <c r="F2667" s="17">
        <f t="shared" si="136"/>
        <v>19500</v>
      </c>
      <c r="G2667">
        <f>VLOOKUP(C2667,'SKU Price List'!$H$2:$L$27,3,0)</f>
        <v>741.59999999999991</v>
      </c>
      <c r="H2667">
        <f t="shared" si="134"/>
        <v>18539.999999999996</v>
      </c>
      <c r="I2667" s="17">
        <f t="shared" si="135"/>
        <v>960.00000000000364</v>
      </c>
      <c r="J2667">
        <v>45</v>
      </c>
      <c r="K2667" s="51"/>
    </row>
    <row r="2668" spans="1:11" x14ac:dyDescent="0.45">
      <c r="A2668" s="2">
        <v>45513</v>
      </c>
      <c r="B2668" t="s">
        <v>37</v>
      </c>
      <c r="C2668" t="s">
        <v>27</v>
      </c>
      <c r="D2668">
        <v>21</v>
      </c>
      <c r="E2668" s="17">
        <f>VLOOKUP(C2668,'SKU Price List'!$H$2:$L$27,5,FALSE)</f>
        <v>843.2</v>
      </c>
      <c r="F2668" s="17">
        <f t="shared" si="136"/>
        <v>17707.2</v>
      </c>
      <c r="G2668">
        <f>VLOOKUP(C2668,'SKU Price List'!$H$2:$L$27,3,0)</f>
        <v>803.2</v>
      </c>
      <c r="H2668">
        <f t="shared" si="134"/>
        <v>16867.2</v>
      </c>
      <c r="I2668" s="17">
        <f t="shared" si="135"/>
        <v>840</v>
      </c>
      <c r="J2668">
        <v>45</v>
      </c>
      <c r="K2668" s="51"/>
    </row>
    <row r="2669" spans="1:11" x14ac:dyDescent="0.45">
      <c r="A2669" s="2">
        <v>45513</v>
      </c>
      <c r="B2669" t="s">
        <v>37</v>
      </c>
      <c r="C2669" t="s">
        <v>24</v>
      </c>
      <c r="D2669">
        <v>4</v>
      </c>
      <c r="E2669" s="17">
        <f>VLOOKUP(C2669,'SKU Price List'!$H$2:$L$27,5,FALSE)</f>
        <v>632.40000000000009</v>
      </c>
      <c r="F2669" s="17">
        <f t="shared" si="136"/>
        <v>2529.6000000000004</v>
      </c>
      <c r="G2669">
        <f>VLOOKUP(C2669,'SKU Price List'!$H$2:$L$27,3,0)</f>
        <v>602.40000000000009</v>
      </c>
      <c r="H2669">
        <f t="shared" si="134"/>
        <v>2409.6000000000004</v>
      </c>
      <c r="I2669" s="17">
        <f t="shared" si="135"/>
        <v>120</v>
      </c>
      <c r="J2669">
        <v>45</v>
      </c>
      <c r="K2669" s="51"/>
    </row>
    <row r="2670" spans="1:11" x14ac:dyDescent="0.45">
      <c r="A2670" s="2">
        <v>45513</v>
      </c>
      <c r="B2670" t="s">
        <v>67</v>
      </c>
      <c r="C2670" t="s">
        <v>18</v>
      </c>
      <c r="D2670">
        <v>7</v>
      </c>
      <c r="E2670" s="17">
        <f>VLOOKUP(C2670,'SKU Price List'!$H$2:$L$27,5,FALSE)</f>
        <v>1523.2</v>
      </c>
      <c r="F2670" s="17">
        <f t="shared" si="136"/>
        <v>10662.4</v>
      </c>
      <c r="G2670">
        <f>VLOOKUP(C2670,'SKU Price List'!$H$2:$L$27,3,0)</f>
        <v>1449.6</v>
      </c>
      <c r="H2670">
        <f t="shared" si="134"/>
        <v>10147.199999999999</v>
      </c>
      <c r="I2670" s="17">
        <f t="shared" si="135"/>
        <v>515.20000000000073</v>
      </c>
      <c r="J2670">
        <v>45</v>
      </c>
      <c r="K2670" s="51"/>
    </row>
    <row r="2671" spans="1:11" x14ac:dyDescent="0.45">
      <c r="A2671" s="2">
        <v>45513</v>
      </c>
      <c r="B2671" t="s">
        <v>67</v>
      </c>
      <c r="C2671" t="s">
        <v>7</v>
      </c>
      <c r="D2671">
        <v>2</v>
      </c>
      <c r="E2671" s="17">
        <f>VLOOKUP(C2671,'SKU Price List'!$H$2:$L$27,5,FALSE)</f>
        <v>571.20000000000005</v>
      </c>
      <c r="F2671" s="17">
        <f t="shared" si="136"/>
        <v>1142.4000000000001</v>
      </c>
      <c r="G2671">
        <f>VLOOKUP(C2671,'SKU Price List'!$H$2:$L$27,3,0)</f>
        <v>544</v>
      </c>
      <c r="H2671">
        <f t="shared" si="134"/>
        <v>1088</v>
      </c>
      <c r="I2671" s="17">
        <f t="shared" si="135"/>
        <v>54.400000000000091</v>
      </c>
      <c r="J2671">
        <v>45</v>
      </c>
      <c r="K2671" s="51"/>
    </row>
    <row r="2672" spans="1:11" x14ac:dyDescent="0.45">
      <c r="A2672" s="2">
        <v>45513</v>
      </c>
      <c r="B2672" t="s">
        <v>67</v>
      </c>
      <c r="C2672" t="s">
        <v>12</v>
      </c>
      <c r="D2672">
        <v>1</v>
      </c>
      <c r="E2672" s="17">
        <f>VLOOKUP(C2672,'SKU Price List'!$H$2:$L$27,5,FALSE)</f>
        <v>1040</v>
      </c>
      <c r="F2672" s="17">
        <f t="shared" si="136"/>
        <v>1040</v>
      </c>
      <c r="G2672">
        <f>VLOOKUP(C2672,'SKU Price List'!$H$2:$L$27,3,0)</f>
        <v>988.8</v>
      </c>
      <c r="H2672">
        <f t="shared" si="134"/>
        <v>988.8</v>
      </c>
      <c r="I2672" s="17">
        <f t="shared" si="135"/>
        <v>51.200000000000045</v>
      </c>
      <c r="J2672">
        <v>45</v>
      </c>
      <c r="K2672" s="51"/>
    </row>
    <row r="2673" spans="1:11" x14ac:dyDescent="0.45">
      <c r="A2673" s="2">
        <v>45514</v>
      </c>
      <c r="B2673" t="s">
        <v>33</v>
      </c>
      <c r="C2673" t="s">
        <v>16</v>
      </c>
      <c r="D2673">
        <v>3</v>
      </c>
      <c r="E2673" s="17">
        <f>VLOOKUP(C2673,'SKU Price List'!$H$2:$L$27,5,FALSE)</f>
        <v>1117.2</v>
      </c>
      <c r="F2673" s="17">
        <f t="shared" si="136"/>
        <v>3351.6000000000004</v>
      </c>
      <c r="G2673">
        <f>VLOOKUP(C2673,'SKU Price List'!$H$2:$L$27,3,0)</f>
        <v>1064</v>
      </c>
      <c r="H2673">
        <f t="shared" si="134"/>
        <v>3192</v>
      </c>
      <c r="I2673" s="17">
        <f t="shared" si="135"/>
        <v>159.60000000000036</v>
      </c>
      <c r="J2673">
        <v>45</v>
      </c>
      <c r="K2673" s="51"/>
    </row>
    <row r="2674" spans="1:11" x14ac:dyDescent="0.45">
      <c r="A2674" s="2">
        <v>45514</v>
      </c>
      <c r="B2674" t="s">
        <v>33</v>
      </c>
      <c r="C2674" t="s">
        <v>13</v>
      </c>
      <c r="D2674">
        <v>2</v>
      </c>
      <c r="E2674" s="17">
        <f>VLOOKUP(C2674,'SKU Price List'!$H$2:$L$27,5,FALSE)</f>
        <v>718.19999999999993</v>
      </c>
      <c r="F2674" s="17">
        <f t="shared" si="136"/>
        <v>1436.3999999999999</v>
      </c>
      <c r="G2674">
        <f>VLOOKUP(C2674,'SKU Price List'!$H$2:$L$27,3,0)</f>
        <v>684</v>
      </c>
      <c r="H2674">
        <f t="shared" si="134"/>
        <v>1368</v>
      </c>
      <c r="I2674" s="17">
        <f t="shared" si="135"/>
        <v>68.399999999999864</v>
      </c>
      <c r="J2674">
        <v>45</v>
      </c>
      <c r="K2674" s="51"/>
    </row>
    <row r="2675" spans="1:11" x14ac:dyDescent="0.45">
      <c r="A2675" s="2">
        <v>45514</v>
      </c>
      <c r="B2675" t="s">
        <v>43</v>
      </c>
      <c r="C2675" t="s">
        <v>15</v>
      </c>
      <c r="D2675">
        <v>8</v>
      </c>
      <c r="E2675" s="17">
        <f>VLOOKUP(C2675,'SKU Price List'!$H$2:$L$27,5,FALSE)</f>
        <v>837.9</v>
      </c>
      <c r="F2675" s="17">
        <f t="shared" si="136"/>
        <v>6703.2</v>
      </c>
      <c r="G2675">
        <f>VLOOKUP(C2675,'SKU Price List'!$H$2:$L$27,3,0)</f>
        <v>798</v>
      </c>
      <c r="H2675">
        <f t="shared" si="134"/>
        <v>6384</v>
      </c>
      <c r="I2675" s="17">
        <f t="shared" si="135"/>
        <v>319.19999999999982</v>
      </c>
      <c r="J2675">
        <v>45</v>
      </c>
      <c r="K2675" s="51"/>
    </row>
    <row r="2676" spans="1:11" x14ac:dyDescent="0.45">
      <c r="A2676" s="2">
        <v>45514</v>
      </c>
      <c r="B2676" t="s">
        <v>43</v>
      </c>
      <c r="C2676" t="s">
        <v>25</v>
      </c>
      <c r="D2676">
        <v>8</v>
      </c>
      <c r="E2676" s="17">
        <f>VLOOKUP(C2676,'SKU Price List'!$H$2:$L$27,5,FALSE)</f>
        <v>553.35</v>
      </c>
      <c r="F2676" s="17">
        <f t="shared" si="136"/>
        <v>4426.8</v>
      </c>
      <c r="G2676">
        <f>VLOOKUP(C2676,'SKU Price List'!$H$2:$L$27,3,0)</f>
        <v>527.1</v>
      </c>
      <c r="H2676">
        <f t="shared" si="134"/>
        <v>4216.8</v>
      </c>
      <c r="I2676" s="17">
        <f t="shared" si="135"/>
        <v>210</v>
      </c>
      <c r="J2676">
        <v>45</v>
      </c>
      <c r="K2676" s="51"/>
    </row>
    <row r="2677" spans="1:11" x14ac:dyDescent="0.45">
      <c r="A2677" s="2">
        <v>45514</v>
      </c>
      <c r="B2677" t="s">
        <v>43</v>
      </c>
      <c r="C2677" t="s">
        <v>13</v>
      </c>
      <c r="D2677">
        <v>1</v>
      </c>
      <c r="E2677" s="17">
        <f>VLOOKUP(C2677,'SKU Price List'!$H$2:$L$27,5,FALSE)</f>
        <v>718.19999999999993</v>
      </c>
      <c r="F2677" s="17">
        <f t="shared" si="136"/>
        <v>718.19999999999993</v>
      </c>
      <c r="G2677">
        <f>VLOOKUP(C2677,'SKU Price List'!$H$2:$L$27,3,0)</f>
        <v>684</v>
      </c>
      <c r="H2677">
        <f t="shared" si="134"/>
        <v>684</v>
      </c>
      <c r="I2677" s="17">
        <f t="shared" si="135"/>
        <v>34.199999999999932</v>
      </c>
      <c r="J2677">
        <v>45</v>
      </c>
      <c r="K2677" s="51"/>
    </row>
    <row r="2678" spans="1:11" x14ac:dyDescent="0.45">
      <c r="A2678" s="2">
        <v>45514</v>
      </c>
      <c r="B2678" t="s">
        <v>99</v>
      </c>
      <c r="C2678" t="s">
        <v>13</v>
      </c>
      <c r="D2678">
        <v>2</v>
      </c>
      <c r="E2678" s="17">
        <f>VLOOKUP(C2678,'SKU Price List'!$H$2:$L$27,5,FALSE)</f>
        <v>718.19999999999993</v>
      </c>
      <c r="F2678" s="17">
        <f t="shared" si="136"/>
        <v>1436.3999999999999</v>
      </c>
      <c r="G2678">
        <f>VLOOKUP(C2678,'SKU Price List'!$H$2:$L$27,3,0)</f>
        <v>684</v>
      </c>
      <c r="H2678">
        <f t="shared" si="134"/>
        <v>1368</v>
      </c>
      <c r="I2678" s="17">
        <f t="shared" si="135"/>
        <v>68.399999999999864</v>
      </c>
      <c r="J2678">
        <v>45</v>
      </c>
      <c r="K2678" s="51"/>
    </row>
    <row r="2679" spans="1:11" x14ac:dyDescent="0.45">
      <c r="A2679" s="2">
        <v>45514</v>
      </c>
      <c r="B2679" t="s">
        <v>99</v>
      </c>
      <c r="C2679" t="s">
        <v>8</v>
      </c>
      <c r="D2679">
        <v>10</v>
      </c>
      <c r="E2679" s="17">
        <f>VLOOKUP(C2679,'SKU Price List'!$H$2:$L$27,5,FALSE)</f>
        <v>585</v>
      </c>
      <c r="F2679" s="17">
        <f t="shared" si="136"/>
        <v>5850</v>
      </c>
      <c r="G2679">
        <f>VLOOKUP(C2679,'SKU Price List'!$H$2:$L$27,3,0)</f>
        <v>556.19999999999993</v>
      </c>
      <c r="H2679">
        <f t="shared" si="134"/>
        <v>5561.9999999999991</v>
      </c>
      <c r="I2679" s="17">
        <f t="shared" si="135"/>
        <v>288.00000000000091</v>
      </c>
      <c r="J2679">
        <v>45</v>
      </c>
      <c r="K2679" s="51"/>
    </row>
    <row r="2680" spans="1:11" x14ac:dyDescent="0.45">
      <c r="A2680" s="2">
        <v>45514</v>
      </c>
      <c r="B2680" t="s">
        <v>99</v>
      </c>
      <c r="C2680" t="s">
        <v>24</v>
      </c>
      <c r="D2680">
        <v>8</v>
      </c>
      <c r="E2680" s="17">
        <f>VLOOKUP(C2680,'SKU Price List'!$H$2:$L$27,5,FALSE)</f>
        <v>632.40000000000009</v>
      </c>
      <c r="F2680" s="17">
        <f t="shared" si="136"/>
        <v>5059.2000000000007</v>
      </c>
      <c r="G2680">
        <f>VLOOKUP(C2680,'SKU Price List'!$H$2:$L$27,3,0)</f>
        <v>602.40000000000009</v>
      </c>
      <c r="H2680">
        <f t="shared" si="134"/>
        <v>4819.2000000000007</v>
      </c>
      <c r="I2680" s="17">
        <f t="shared" si="135"/>
        <v>240</v>
      </c>
      <c r="J2680">
        <v>45</v>
      </c>
      <c r="K2680" s="51"/>
    </row>
    <row r="2681" spans="1:11" x14ac:dyDescent="0.45">
      <c r="A2681" s="2">
        <v>45514</v>
      </c>
      <c r="B2681" t="s">
        <v>99</v>
      </c>
      <c r="C2681" t="s">
        <v>6</v>
      </c>
      <c r="D2681">
        <v>10</v>
      </c>
      <c r="E2681" s="17">
        <f>VLOOKUP(C2681,'SKU Price List'!$H$2:$L$27,5,FALSE)</f>
        <v>499.80000000000007</v>
      </c>
      <c r="F2681" s="17">
        <f t="shared" si="136"/>
        <v>4998.0000000000009</v>
      </c>
      <c r="G2681">
        <f>VLOOKUP(C2681,'SKU Price List'!$H$2:$L$27,3,0)</f>
        <v>476</v>
      </c>
      <c r="H2681">
        <f t="shared" si="134"/>
        <v>4760</v>
      </c>
      <c r="I2681" s="17">
        <f t="shared" si="135"/>
        <v>238.00000000000091</v>
      </c>
      <c r="J2681">
        <v>45</v>
      </c>
      <c r="K2681" s="51"/>
    </row>
    <row r="2682" spans="1:11" x14ac:dyDescent="0.45">
      <c r="A2682" s="2">
        <v>45514</v>
      </c>
      <c r="B2682" t="s">
        <v>99</v>
      </c>
      <c r="C2682" t="s">
        <v>3</v>
      </c>
      <c r="D2682">
        <v>9</v>
      </c>
      <c r="E2682" s="17">
        <f>VLOOKUP(C2682,'SKU Price List'!$H$2:$L$27,5,FALSE)</f>
        <v>321.3</v>
      </c>
      <c r="F2682" s="17">
        <f t="shared" si="136"/>
        <v>2891.7000000000003</v>
      </c>
      <c r="G2682">
        <f>VLOOKUP(C2682,'SKU Price List'!$H$2:$L$27,3,0)</f>
        <v>306</v>
      </c>
      <c r="H2682">
        <f t="shared" si="134"/>
        <v>2754</v>
      </c>
      <c r="I2682" s="17">
        <f t="shared" si="135"/>
        <v>137.70000000000027</v>
      </c>
      <c r="J2682">
        <v>45</v>
      </c>
      <c r="K2682" s="51"/>
    </row>
    <row r="2683" spans="1:11" x14ac:dyDescent="0.45">
      <c r="A2683" s="2">
        <v>45515</v>
      </c>
      <c r="B2683" t="s">
        <v>32</v>
      </c>
      <c r="C2683" t="s">
        <v>6</v>
      </c>
      <c r="D2683">
        <v>4</v>
      </c>
      <c r="E2683" s="17">
        <f>VLOOKUP(C2683,'SKU Price List'!$H$2:$L$27,5,FALSE)</f>
        <v>499.80000000000007</v>
      </c>
      <c r="F2683" s="17">
        <f t="shared" si="136"/>
        <v>1999.2000000000003</v>
      </c>
      <c r="G2683">
        <f>VLOOKUP(C2683,'SKU Price List'!$H$2:$L$27,3,0)</f>
        <v>476</v>
      </c>
      <c r="H2683">
        <f t="shared" si="134"/>
        <v>1904</v>
      </c>
      <c r="I2683" s="17">
        <f t="shared" si="135"/>
        <v>95.200000000000273</v>
      </c>
      <c r="J2683">
        <v>45</v>
      </c>
      <c r="K2683" s="51"/>
    </row>
    <row r="2684" spans="1:11" x14ac:dyDescent="0.45">
      <c r="A2684" s="2">
        <v>45515</v>
      </c>
      <c r="B2684" t="s">
        <v>32</v>
      </c>
      <c r="C2684" t="s">
        <v>19</v>
      </c>
      <c r="D2684">
        <v>10</v>
      </c>
      <c r="E2684" s="17">
        <f>VLOOKUP(C2684,'SKU Price List'!$H$2:$L$27,5,FALSE)</f>
        <v>856.80000000000007</v>
      </c>
      <c r="F2684" s="17">
        <f t="shared" si="136"/>
        <v>8568</v>
      </c>
      <c r="G2684">
        <f>VLOOKUP(C2684,'SKU Price List'!$H$2:$L$27,3,0)</f>
        <v>815.4</v>
      </c>
      <c r="H2684">
        <f t="shared" si="134"/>
        <v>8154</v>
      </c>
      <c r="I2684" s="17">
        <f t="shared" si="135"/>
        <v>414</v>
      </c>
      <c r="J2684">
        <v>45</v>
      </c>
      <c r="K2684" s="51"/>
    </row>
    <row r="2685" spans="1:11" x14ac:dyDescent="0.45">
      <c r="A2685" s="2">
        <v>45515</v>
      </c>
      <c r="B2685" t="s">
        <v>32</v>
      </c>
      <c r="C2685" t="s">
        <v>8</v>
      </c>
      <c r="D2685">
        <v>5</v>
      </c>
      <c r="E2685" s="17">
        <f>VLOOKUP(C2685,'SKU Price List'!$H$2:$L$27,5,FALSE)</f>
        <v>585</v>
      </c>
      <c r="F2685" s="17">
        <f t="shared" si="136"/>
        <v>2925</v>
      </c>
      <c r="G2685">
        <f>VLOOKUP(C2685,'SKU Price List'!$H$2:$L$27,3,0)</f>
        <v>556.19999999999993</v>
      </c>
      <c r="H2685">
        <f t="shared" si="134"/>
        <v>2780.9999999999995</v>
      </c>
      <c r="I2685" s="17">
        <f t="shared" si="135"/>
        <v>144.00000000000045</v>
      </c>
      <c r="J2685">
        <v>45</v>
      </c>
      <c r="K2685" s="51"/>
    </row>
    <row r="2686" spans="1:11" x14ac:dyDescent="0.45">
      <c r="A2686" s="2">
        <v>45515</v>
      </c>
      <c r="B2686" t="s">
        <v>32</v>
      </c>
      <c r="C2686" t="s">
        <v>23</v>
      </c>
      <c r="D2686">
        <v>25</v>
      </c>
      <c r="E2686" s="17">
        <f>VLOOKUP(C2686,'SKU Price List'!$H$2:$L$27,5,FALSE)</f>
        <v>474.3</v>
      </c>
      <c r="F2686" s="17">
        <f t="shared" si="136"/>
        <v>11857.5</v>
      </c>
      <c r="G2686">
        <f>VLOOKUP(C2686,'SKU Price List'!$H$2:$L$27,3,0)</f>
        <v>451.8</v>
      </c>
      <c r="H2686">
        <f t="shared" si="134"/>
        <v>11295</v>
      </c>
      <c r="I2686" s="17">
        <f t="shared" si="135"/>
        <v>562.5</v>
      </c>
      <c r="J2686">
        <v>45</v>
      </c>
      <c r="K2686" s="51"/>
    </row>
    <row r="2687" spans="1:11" x14ac:dyDescent="0.45">
      <c r="A2687" s="2">
        <v>45515</v>
      </c>
      <c r="B2687" t="s">
        <v>51</v>
      </c>
      <c r="C2687" t="s">
        <v>15</v>
      </c>
      <c r="D2687">
        <v>12</v>
      </c>
      <c r="E2687" s="17">
        <f>VLOOKUP(C2687,'SKU Price List'!$H$2:$L$27,5,FALSE)</f>
        <v>837.9</v>
      </c>
      <c r="F2687" s="17">
        <f t="shared" si="136"/>
        <v>10054.799999999999</v>
      </c>
      <c r="G2687">
        <f>VLOOKUP(C2687,'SKU Price List'!$H$2:$L$27,3,0)</f>
        <v>798</v>
      </c>
      <c r="H2687">
        <f t="shared" si="134"/>
        <v>9576</v>
      </c>
      <c r="I2687" s="17">
        <f t="shared" si="135"/>
        <v>478.79999999999927</v>
      </c>
      <c r="J2687">
        <v>45</v>
      </c>
      <c r="K2687" s="51"/>
    </row>
    <row r="2688" spans="1:11" x14ac:dyDescent="0.45">
      <c r="A2688" s="2">
        <v>45515</v>
      </c>
      <c r="B2688" t="s">
        <v>51</v>
      </c>
      <c r="C2688" t="s">
        <v>21</v>
      </c>
      <c r="D2688">
        <v>8</v>
      </c>
      <c r="E2688" s="17">
        <f>VLOOKUP(C2688,'SKU Price List'!$H$2:$L$27,5,FALSE)</f>
        <v>999.6</v>
      </c>
      <c r="F2688" s="17">
        <f t="shared" si="136"/>
        <v>7996.8</v>
      </c>
      <c r="G2688">
        <f>VLOOKUP(C2688,'SKU Price List'!$H$2:$L$27,3,0)</f>
        <v>951.3</v>
      </c>
      <c r="H2688">
        <f t="shared" si="134"/>
        <v>7610.4</v>
      </c>
      <c r="I2688" s="17">
        <f t="shared" si="135"/>
        <v>386.40000000000055</v>
      </c>
      <c r="J2688">
        <v>45</v>
      </c>
      <c r="K2688" s="51"/>
    </row>
    <row r="2689" spans="1:11" x14ac:dyDescent="0.45">
      <c r="A2689" s="2">
        <v>45515</v>
      </c>
      <c r="B2689" t="s">
        <v>51</v>
      </c>
      <c r="C2689" t="s">
        <v>9</v>
      </c>
      <c r="D2689">
        <v>10</v>
      </c>
      <c r="E2689" s="17">
        <f>VLOOKUP(C2689,'SKU Price List'!$H$2:$L$27,5,FALSE)</f>
        <v>780</v>
      </c>
      <c r="F2689" s="17">
        <f t="shared" si="136"/>
        <v>7800</v>
      </c>
      <c r="G2689">
        <f>VLOOKUP(C2689,'SKU Price List'!$H$2:$L$27,3,0)</f>
        <v>741.59999999999991</v>
      </c>
      <c r="H2689">
        <f t="shared" si="134"/>
        <v>7415.9999999999991</v>
      </c>
      <c r="I2689" s="17">
        <f t="shared" si="135"/>
        <v>384.00000000000091</v>
      </c>
      <c r="J2689">
        <v>45</v>
      </c>
      <c r="K2689" s="51"/>
    </row>
    <row r="2690" spans="1:11" x14ac:dyDescent="0.45">
      <c r="A2690" s="2">
        <v>45516</v>
      </c>
      <c r="B2690" t="s">
        <v>47</v>
      </c>
      <c r="C2690" t="s">
        <v>14</v>
      </c>
      <c r="D2690">
        <v>10</v>
      </c>
      <c r="E2690" s="17">
        <f>VLOOKUP(C2690,'SKU Price List'!$H$2:$L$27,5,FALSE)</f>
        <v>957.59999999999991</v>
      </c>
      <c r="F2690" s="17">
        <f t="shared" si="136"/>
        <v>9576</v>
      </c>
      <c r="G2690">
        <f>VLOOKUP(C2690,'SKU Price List'!$H$2:$L$27,3,0)</f>
        <v>912</v>
      </c>
      <c r="H2690">
        <f t="shared" ref="H2690:H2753" si="137">G2690*D2690</f>
        <v>9120</v>
      </c>
      <c r="I2690" s="17">
        <f t="shared" ref="I2690:I2753" si="138">F2690-H2690</f>
        <v>456</v>
      </c>
      <c r="J2690">
        <v>46</v>
      </c>
      <c r="K2690" s="51"/>
    </row>
    <row r="2691" spans="1:11" x14ac:dyDescent="0.45">
      <c r="A2691" s="2">
        <v>45516</v>
      </c>
      <c r="B2691" t="s">
        <v>47</v>
      </c>
      <c r="C2691" t="s">
        <v>13</v>
      </c>
      <c r="D2691">
        <v>10</v>
      </c>
      <c r="E2691" s="17">
        <f>VLOOKUP(C2691,'SKU Price List'!$H$2:$L$27,5,FALSE)</f>
        <v>718.19999999999993</v>
      </c>
      <c r="F2691" s="17">
        <f t="shared" si="136"/>
        <v>7181.9999999999991</v>
      </c>
      <c r="G2691">
        <f>VLOOKUP(C2691,'SKU Price List'!$H$2:$L$27,3,0)</f>
        <v>684</v>
      </c>
      <c r="H2691">
        <f t="shared" si="137"/>
        <v>6840</v>
      </c>
      <c r="I2691" s="17">
        <f t="shared" si="138"/>
        <v>341.99999999999909</v>
      </c>
      <c r="J2691">
        <v>46</v>
      </c>
      <c r="K2691" s="51"/>
    </row>
    <row r="2692" spans="1:11" x14ac:dyDescent="0.45">
      <c r="A2692" s="2">
        <v>45516</v>
      </c>
      <c r="B2692" t="s">
        <v>47</v>
      </c>
      <c r="C2692" t="s">
        <v>15</v>
      </c>
      <c r="D2692">
        <v>8</v>
      </c>
      <c r="E2692" s="17">
        <f>VLOOKUP(C2692,'SKU Price List'!$H$2:$L$27,5,FALSE)</f>
        <v>837.9</v>
      </c>
      <c r="F2692" s="17">
        <f t="shared" si="136"/>
        <v>6703.2</v>
      </c>
      <c r="G2692">
        <f>VLOOKUP(C2692,'SKU Price List'!$H$2:$L$27,3,0)</f>
        <v>798</v>
      </c>
      <c r="H2692">
        <f t="shared" si="137"/>
        <v>6384</v>
      </c>
      <c r="I2692" s="17">
        <f t="shared" si="138"/>
        <v>319.19999999999982</v>
      </c>
      <c r="J2692">
        <v>46</v>
      </c>
      <c r="K2692" s="51"/>
    </row>
    <row r="2693" spans="1:11" x14ac:dyDescent="0.45">
      <c r="A2693" s="2">
        <v>45516</v>
      </c>
      <c r="B2693" t="s">
        <v>47</v>
      </c>
      <c r="C2693" t="s">
        <v>9</v>
      </c>
      <c r="D2693">
        <v>10</v>
      </c>
      <c r="E2693" s="17">
        <f>VLOOKUP(C2693,'SKU Price List'!$H$2:$L$27,5,FALSE)</f>
        <v>780</v>
      </c>
      <c r="F2693" s="17">
        <f t="shared" si="136"/>
        <v>7800</v>
      </c>
      <c r="G2693">
        <f>VLOOKUP(C2693,'SKU Price List'!$H$2:$L$27,3,0)</f>
        <v>741.59999999999991</v>
      </c>
      <c r="H2693">
        <f t="shared" si="137"/>
        <v>7415.9999999999991</v>
      </c>
      <c r="I2693" s="17">
        <f t="shared" si="138"/>
        <v>384.00000000000091</v>
      </c>
      <c r="J2693">
        <v>46</v>
      </c>
      <c r="K2693" s="51"/>
    </row>
    <row r="2694" spans="1:11" x14ac:dyDescent="0.45">
      <c r="A2694" s="2">
        <v>45516</v>
      </c>
      <c r="B2694" t="s">
        <v>47</v>
      </c>
      <c r="C2694" t="s">
        <v>10</v>
      </c>
      <c r="D2694">
        <v>4</v>
      </c>
      <c r="E2694" s="17">
        <f>VLOOKUP(C2694,'SKU Price List'!$H$2:$L$27,5,FALSE)</f>
        <v>682.5</v>
      </c>
      <c r="F2694" s="17">
        <f t="shared" si="136"/>
        <v>2730</v>
      </c>
      <c r="G2694">
        <f>VLOOKUP(C2694,'SKU Price List'!$H$2:$L$27,3,0)</f>
        <v>648.9</v>
      </c>
      <c r="H2694">
        <f t="shared" si="137"/>
        <v>2595.6</v>
      </c>
      <c r="I2694" s="17">
        <f t="shared" si="138"/>
        <v>134.40000000000009</v>
      </c>
      <c r="J2694">
        <v>46</v>
      </c>
      <c r="K2694" s="51"/>
    </row>
    <row r="2695" spans="1:11" x14ac:dyDescent="0.45">
      <c r="A2695" s="2">
        <v>45516</v>
      </c>
      <c r="B2695" t="s">
        <v>47</v>
      </c>
      <c r="C2695" t="s">
        <v>4</v>
      </c>
      <c r="D2695">
        <v>5</v>
      </c>
      <c r="E2695" s="17">
        <f>VLOOKUP(C2695,'SKU Price List'!$H$2:$L$27,5,FALSE)</f>
        <v>428.40000000000003</v>
      </c>
      <c r="F2695" s="17">
        <f t="shared" si="136"/>
        <v>2142</v>
      </c>
      <c r="G2695">
        <f>VLOOKUP(C2695,'SKU Price List'!$H$2:$L$27,3,0)</f>
        <v>408</v>
      </c>
      <c r="H2695">
        <f t="shared" si="137"/>
        <v>2040</v>
      </c>
      <c r="I2695" s="17">
        <f t="shared" si="138"/>
        <v>102</v>
      </c>
      <c r="J2695">
        <v>46</v>
      </c>
      <c r="K2695" s="51"/>
    </row>
    <row r="2696" spans="1:11" x14ac:dyDescent="0.45">
      <c r="A2696" s="2">
        <v>45516</v>
      </c>
      <c r="B2696" t="s">
        <v>65</v>
      </c>
      <c r="C2696" t="s">
        <v>17</v>
      </c>
      <c r="D2696">
        <v>3</v>
      </c>
      <c r="E2696" s="17">
        <f>VLOOKUP(C2696,'SKU Price List'!$H$2:$L$27,5,FALSE)</f>
        <v>1276.8</v>
      </c>
      <c r="F2696" s="17">
        <f t="shared" si="136"/>
        <v>3830.3999999999996</v>
      </c>
      <c r="G2696">
        <f>VLOOKUP(C2696,'SKU Price List'!$H$2:$L$27,3,0)</f>
        <v>1216</v>
      </c>
      <c r="H2696">
        <f t="shared" si="137"/>
        <v>3648</v>
      </c>
      <c r="I2696" s="17">
        <f t="shared" si="138"/>
        <v>182.39999999999964</v>
      </c>
      <c r="J2696">
        <v>46</v>
      </c>
      <c r="K2696" s="51"/>
    </row>
    <row r="2697" spans="1:11" x14ac:dyDescent="0.45">
      <c r="A2697" s="2">
        <v>45516</v>
      </c>
      <c r="B2697" t="s">
        <v>65</v>
      </c>
      <c r="C2697" t="s">
        <v>14</v>
      </c>
      <c r="D2697">
        <v>8</v>
      </c>
      <c r="E2697" s="17">
        <f>VLOOKUP(C2697,'SKU Price List'!$H$2:$L$27,5,FALSE)</f>
        <v>957.59999999999991</v>
      </c>
      <c r="F2697" s="17">
        <f t="shared" si="136"/>
        <v>7660.7999999999993</v>
      </c>
      <c r="G2697">
        <f>VLOOKUP(C2697,'SKU Price List'!$H$2:$L$27,3,0)</f>
        <v>912</v>
      </c>
      <c r="H2697">
        <f t="shared" si="137"/>
        <v>7296</v>
      </c>
      <c r="I2697" s="17">
        <f t="shared" si="138"/>
        <v>364.79999999999927</v>
      </c>
      <c r="J2697">
        <v>46</v>
      </c>
      <c r="K2697" s="51"/>
    </row>
    <row r="2698" spans="1:11" x14ac:dyDescent="0.45">
      <c r="A2698" s="2">
        <v>45516</v>
      </c>
      <c r="B2698" t="s">
        <v>65</v>
      </c>
      <c r="C2698" t="s">
        <v>13</v>
      </c>
      <c r="D2698">
        <v>8</v>
      </c>
      <c r="E2698" s="17">
        <f>VLOOKUP(C2698,'SKU Price List'!$H$2:$L$27,5,FALSE)</f>
        <v>718.19999999999993</v>
      </c>
      <c r="F2698" s="17">
        <f t="shared" si="136"/>
        <v>5745.5999999999995</v>
      </c>
      <c r="G2698">
        <f>VLOOKUP(C2698,'SKU Price List'!$H$2:$L$27,3,0)</f>
        <v>684</v>
      </c>
      <c r="H2698">
        <f t="shared" si="137"/>
        <v>5472</v>
      </c>
      <c r="I2698" s="17">
        <f t="shared" si="138"/>
        <v>273.59999999999945</v>
      </c>
      <c r="J2698">
        <v>46</v>
      </c>
      <c r="K2698" s="51"/>
    </row>
    <row r="2699" spans="1:11" x14ac:dyDescent="0.45">
      <c r="A2699" s="2">
        <v>45516</v>
      </c>
      <c r="B2699" t="s">
        <v>65</v>
      </c>
      <c r="C2699" t="s">
        <v>20</v>
      </c>
      <c r="D2699">
        <v>5</v>
      </c>
      <c r="E2699" s="17">
        <f>VLOOKUP(C2699,'SKU Price List'!$H$2:$L$27,5,FALSE)</f>
        <v>1142.4000000000001</v>
      </c>
      <c r="F2699" s="17">
        <f t="shared" si="136"/>
        <v>5712</v>
      </c>
      <c r="G2699">
        <f>VLOOKUP(C2699,'SKU Price List'!$H$2:$L$27,3,0)</f>
        <v>1087.1999999999998</v>
      </c>
      <c r="H2699">
        <f t="shared" si="137"/>
        <v>5435.9999999999991</v>
      </c>
      <c r="I2699" s="17">
        <f t="shared" si="138"/>
        <v>276.00000000000091</v>
      </c>
      <c r="J2699">
        <v>46</v>
      </c>
      <c r="K2699" s="51"/>
    </row>
    <row r="2700" spans="1:11" x14ac:dyDescent="0.45">
      <c r="A2700" s="2">
        <v>45516</v>
      </c>
      <c r="B2700" t="s">
        <v>65</v>
      </c>
      <c r="C2700" t="s">
        <v>19</v>
      </c>
      <c r="D2700">
        <v>5</v>
      </c>
      <c r="E2700" s="17">
        <f>VLOOKUP(C2700,'SKU Price List'!$H$2:$L$27,5,FALSE)</f>
        <v>856.80000000000007</v>
      </c>
      <c r="F2700" s="17">
        <f t="shared" si="136"/>
        <v>4284</v>
      </c>
      <c r="G2700">
        <f>VLOOKUP(C2700,'SKU Price List'!$H$2:$L$27,3,0)</f>
        <v>815.4</v>
      </c>
      <c r="H2700">
        <f t="shared" si="137"/>
        <v>4077</v>
      </c>
      <c r="I2700" s="17">
        <f t="shared" si="138"/>
        <v>207</v>
      </c>
      <c r="J2700">
        <v>46</v>
      </c>
      <c r="K2700" s="51"/>
    </row>
    <row r="2701" spans="1:11" x14ac:dyDescent="0.45">
      <c r="A2701" s="2">
        <v>45516</v>
      </c>
      <c r="B2701" t="s">
        <v>65</v>
      </c>
      <c r="C2701" t="s">
        <v>9</v>
      </c>
      <c r="D2701">
        <v>6</v>
      </c>
      <c r="E2701" s="17">
        <f>VLOOKUP(C2701,'SKU Price List'!$H$2:$L$27,5,FALSE)</f>
        <v>780</v>
      </c>
      <c r="F2701" s="17">
        <f t="shared" si="136"/>
        <v>4680</v>
      </c>
      <c r="G2701">
        <f>VLOOKUP(C2701,'SKU Price List'!$H$2:$L$27,3,0)</f>
        <v>741.59999999999991</v>
      </c>
      <c r="H2701">
        <f t="shared" si="137"/>
        <v>4449.5999999999995</v>
      </c>
      <c r="I2701" s="17">
        <f t="shared" si="138"/>
        <v>230.40000000000055</v>
      </c>
      <c r="J2701">
        <v>46</v>
      </c>
      <c r="K2701" s="51"/>
    </row>
    <row r="2702" spans="1:11" x14ac:dyDescent="0.45">
      <c r="A2702" s="2">
        <v>45516</v>
      </c>
      <c r="B2702" t="s">
        <v>65</v>
      </c>
      <c r="C2702" t="s">
        <v>8</v>
      </c>
      <c r="D2702">
        <v>6</v>
      </c>
      <c r="E2702" s="17">
        <f>VLOOKUP(C2702,'SKU Price List'!$H$2:$L$27,5,FALSE)</f>
        <v>585</v>
      </c>
      <c r="F2702" s="17">
        <f t="shared" si="136"/>
        <v>3510</v>
      </c>
      <c r="G2702">
        <f>VLOOKUP(C2702,'SKU Price List'!$H$2:$L$27,3,0)</f>
        <v>556.19999999999993</v>
      </c>
      <c r="H2702">
        <f t="shared" si="137"/>
        <v>3337.2</v>
      </c>
      <c r="I2702" s="17">
        <f t="shared" si="138"/>
        <v>172.80000000000018</v>
      </c>
      <c r="J2702">
        <v>46</v>
      </c>
      <c r="K2702" s="51"/>
    </row>
    <row r="2703" spans="1:11" x14ac:dyDescent="0.45">
      <c r="A2703" s="2">
        <v>45516</v>
      </c>
      <c r="B2703" t="s">
        <v>65</v>
      </c>
      <c r="C2703" t="s">
        <v>24</v>
      </c>
      <c r="D2703">
        <v>8</v>
      </c>
      <c r="E2703" s="17">
        <f>VLOOKUP(C2703,'SKU Price List'!$H$2:$L$27,5,FALSE)</f>
        <v>632.40000000000009</v>
      </c>
      <c r="F2703" s="17">
        <f t="shared" si="136"/>
        <v>5059.2000000000007</v>
      </c>
      <c r="G2703">
        <f>VLOOKUP(C2703,'SKU Price List'!$H$2:$L$27,3,0)</f>
        <v>602.40000000000009</v>
      </c>
      <c r="H2703">
        <f t="shared" si="137"/>
        <v>4819.2000000000007</v>
      </c>
      <c r="I2703" s="17">
        <f t="shared" si="138"/>
        <v>240</v>
      </c>
      <c r="J2703">
        <v>46</v>
      </c>
      <c r="K2703" s="51"/>
    </row>
    <row r="2704" spans="1:11" x14ac:dyDescent="0.45">
      <c r="A2704" s="2">
        <v>45516</v>
      </c>
      <c r="B2704" t="s">
        <v>65</v>
      </c>
      <c r="C2704" t="s">
        <v>23</v>
      </c>
      <c r="D2704">
        <v>6</v>
      </c>
      <c r="E2704" s="17">
        <f>VLOOKUP(C2704,'SKU Price List'!$H$2:$L$27,5,FALSE)</f>
        <v>474.3</v>
      </c>
      <c r="F2704" s="17">
        <f t="shared" si="136"/>
        <v>2845.8</v>
      </c>
      <c r="G2704">
        <f>VLOOKUP(C2704,'SKU Price List'!$H$2:$L$27,3,0)</f>
        <v>451.8</v>
      </c>
      <c r="H2704">
        <f t="shared" si="137"/>
        <v>2710.8</v>
      </c>
      <c r="I2704" s="17">
        <f t="shared" si="138"/>
        <v>135</v>
      </c>
      <c r="J2704">
        <v>46</v>
      </c>
      <c r="K2704" s="51"/>
    </row>
    <row r="2705" spans="1:11" x14ac:dyDescent="0.45">
      <c r="A2705" s="2">
        <v>45516</v>
      </c>
      <c r="B2705" t="s">
        <v>65</v>
      </c>
      <c r="C2705" t="s">
        <v>7</v>
      </c>
      <c r="D2705">
        <v>5</v>
      </c>
      <c r="E2705" s="17">
        <f>VLOOKUP(C2705,'SKU Price List'!$H$2:$L$27,5,FALSE)</f>
        <v>571.20000000000005</v>
      </c>
      <c r="F2705" s="17">
        <f t="shared" si="136"/>
        <v>2856</v>
      </c>
      <c r="G2705">
        <f>VLOOKUP(C2705,'SKU Price List'!$H$2:$L$27,3,0)</f>
        <v>544</v>
      </c>
      <c r="H2705">
        <f t="shared" si="137"/>
        <v>2720</v>
      </c>
      <c r="I2705" s="17">
        <f t="shared" si="138"/>
        <v>136</v>
      </c>
      <c r="J2705">
        <v>46</v>
      </c>
      <c r="K2705" s="51"/>
    </row>
    <row r="2706" spans="1:11" x14ac:dyDescent="0.45">
      <c r="A2706" s="2">
        <v>45517</v>
      </c>
      <c r="B2706" t="s">
        <v>66</v>
      </c>
      <c r="C2706" t="s">
        <v>14</v>
      </c>
      <c r="D2706">
        <v>5</v>
      </c>
      <c r="E2706" s="17">
        <f>VLOOKUP(C2706,'SKU Price List'!$H$2:$L$27,5,FALSE)</f>
        <v>957.59999999999991</v>
      </c>
      <c r="F2706" s="17">
        <f t="shared" ref="F2706:F2769" si="139">E2706*D2706</f>
        <v>4788</v>
      </c>
      <c r="G2706">
        <f>VLOOKUP(C2706,'SKU Price List'!$H$2:$L$27,3,0)</f>
        <v>912</v>
      </c>
      <c r="H2706">
        <f t="shared" si="137"/>
        <v>4560</v>
      </c>
      <c r="I2706" s="17">
        <f t="shared" si="138"/>
        <v>228</v>
      </c>
      <c r="J2706">
        <v>46</v>
      </c>
      <c r="K2706" s="51"/>
    </row>
    <row r="2707" spans="1:11" x14ac:dyDescent="0.45">
      <c r="A2707" s="2">
        <v>45517</v>
      </c>
      <c r="B2707" t="s">
        <v>66</v>
      </c>
      <c r="C2707" t="s">
        <v>17</v>
      </c>
      <c r="D2707">
        <v>4</v>
      </c>
      <c r="E2707" s="17">
        <f>VLOOKUP(C2707,'SKU Price List'!$H$2:$L$27,5,FALSE)</f>
        <v>1276.8</v>
      </c>
      <c r="F2707" s="17">
        <f t="shared" si="139"/>
        <v>5107.2</v>
      </c>
      <c r="G2707">
        <f>VLOOKUP(C2707,'SKU Price List'!$H$2:$L$27,3,0)</f>
        <v>1216</v>
      </c>
      <c r="H2707">
        <f t="shared" si="137"/>
        <v>4864</v>
      </c>
      <c r="I2707" s="17">
        <f t="shared" si="138"/>
        <v>243.19999999999982</v>
      </c>
      <c r="J2707">
        <v>46</v>
      </c>
      <c r="K2707" s="51"/>
    </row>
    <row r="2708" spans="1:11" x14ac:dyDescent="0.45">
      <c r="A2708" s="2">
        <v>45517</v>
      </c>
      <c r="B2708" t="s">
        <v>66</v>
      </c>
      <c r="C2708" t="s">
        <v>9</v>
      </c>
      <c r="D2708">
        <v>5</v>
      </c>
      <c r="E2708" s="17">
        <f>VLOOKUP(C2708,'SKU Price List'!$H$2:$L$27,5,FALSE)</f>
        <v>780</v>
      </c>
      <c r="F2708" s="17">
        <f t="shared" si="139"/>
        <v>3900</v>
      </c>
      <c r="G2708">
        <f>VLOOKUP(C2708,'SKU Price List'!$H$2:$L$27,3,0)</f>
        <v>741.59999999999991</v>
      </c>
      <c r="H2708">
        <f t="shared" si="137"/>
        <v>3707.9999999999995</v>
      </c>
      <c r="I2708" s="17">
        <f t="shared" si="138"/>
        <v>192.00000000000045</v>
      </c>
      <c r="J2708">
        <v>46</v>
      </c>
      <c r="K2708" s="51"/>
    </row>
    <row r="2709" spans="1:11" x14ac:dyDescent="0.45">
      <c r="A2709" s="2">
        <v>45517</v>
      </c>
      <c r="B2709" t="s">
        <v>66</v>
      </c>
      <c r="C2709" t="s">
        <v>8</v>
      </c>
      <c r="D2709">
        <v>5</v>
      </c>
      <c r="E2709" s="17">
        <f>VLOOKUP(C2709,'SKU Price List'!$H$2:$L$27,5,FALSE)</f>
        <v>585</v>
      </c>
      <c r="F2709" s="17">
        <f t="shared" si="139"/>
        <v>2925</v>
      </c>
      <c r="G2709">
        <f>VLOOKUP(C2709,'SKU Price List'!$H$2:$L$27,3,0)</f>
        <v>556.19999999999993</v>
      </c>
      <c r="H2709">
        <f t="shared" si="137"/>
        <v>2780.9999999999995</v>
      </c>
      <c r="I2709" s="17">
        <f t="shared" si="138"/>
        <v>144.00000000000045</v>
      </c>
      <c r="J2709">
        <v>46</v>
      </c>
      <c r="K2709" s="51"/>
    </row>
    <row r="2710" spans="1:11" x14ac:dyDescent="0.45">
      <c r="A2710" s="2">
        <v>45517</v>
      </c>
      <c r="B2710" t="s">
        <v>66</v>
      </c>
      <c r="C2710" t="s">
        <v>12</v>
      </c>
      <c r="D2710">
        <v>5</v>
      </c>
      <c r="E2710" s="17">
        <f>VLOOKUP(C2710,'SKU Price List'!$H$2:$L$27,5,FALSE)</f>
        <v>1040</v>
      </c>
      <c r="F2710" s="17">
        <f t="shared" si="139"/>
        <v>5200</v>
      </c>
      <c r="G2710">
        <f>VLOOKUP(C2710,'SKU Price List'!$H$2:$L$27,3,0)</f>
        <v>988.8</v>
      </c>
      <c r="H2710">
        <f t="shared" si="137"/>
        <v>4944</v>
      </c>
      <c r="I2710" s="17">
        <f t="shared" si="138"/>
        <v>256</v>
      </c>
      <c r="J2710">
        <v>46</v>
      </c>
      <c r="K2710" s="51"/>
    </row>
    <row r="2711" spans="1:11" x14ac:dyDescent="0.45">
      <c r="A2711" s="2">
        <v>45517</v>
      </c>
      <c r="B2711" t="s">
        <v>37</v>
      </c>
      <c r="C2711" t="s">
        <v>17</v>
      </c>
      <c r="D2711">
        <v>20</v>
      </c>
      <c r="E2711" s="17">
        <f>VLOOKUP(C2711,'SKU Price List'!$H$2:$L$27,5,FALSE)</f>
        <v>1276.8</v>
      </c>
      <c r="F2711" s="17">
        <f t="shared" si="139"/>
        <v>25536</v>
      </c>
      <c r="G2711">
        <f>VLOOKUP(C2711,'SKU Price List'!$H$2:$L$27,3,0)</f>
        <v>1216</v>
      </c>
      <c r="H2711">
        <f t="shared" si="137"/>
        <v>24320</v>
      </c>
      <c r="I2711" s="17">
        <f t="shared" si="138"/>
        <v>1216</v>
      </c>
      <c r="J2711">
        <v>46</v>
      </c>
      <c r="K2711" s="51"/>
    </row>
    <row r="2712" spans="1:11" x14ac:dyDescent="0.45">
      <c r="A2712" s="2">
        <v>45517</v>
      </c>
      <c r="B2712" t="s">
        <v>37</v>
      </c>
      <c r="C2712" t="s">
        <v>14</v>
      </c>
      <c r="D2712">
        <v>10</v>
      </c>
      <c r="E2712" s="17">
        <f>VLOOKUP(C2712,'SKU Price List'!$H$2:$L$27,5,FALSE)</f>
        <v>957.59999999999991</v>
      </c>
      <c r="F2712" s="17">
        <f t="shared" si="139"/>
        <v>9576</v>
      </c>
      <c r="G2712">
        <f>VLOOKUP(C2712,'SKU Price List'!$H$2:$L$27,3,0)</f>
        <v>912</v>
      </c>
      <c r="H2712">
        <f t="shared" si="137"/>
        <v>9120</v>
      </c>
      <c r="I2712" s="17">
        <f t="shared" si="138"/>
        <v>456</v>
      </c>
      <c r="J2712">
        <v>46</v>
      </c>
      <c r="K2712" s="51"/>
    </row>
    <row r="2713" spans="1:11" x14ac:dyDescent="0.45">
      <c r="A2713" s="2">
        <v>45517</v>
      </c>
      <c r="B2713" t="s">
        <v>37</v>
      </c>
      <c r="C2713" t="s">
        <v>24</v>
      </c>
      <c r="D2713">
        <v>8</v>
      </c>
      <c r="E2713" s="17">
        <f>VLOOKUP(C2713,'SKU Price List'!$H$2:$L$27,5,FALSE)</f>
        <v>632.40000000000009</v>
      </c>
      <c r="F2713" s="17">
        <f t="shared" si="139"/>
        <v>5059.2000000000007</v>
      </c>
      <c r="G2713">
        <f>VLOOKUP(C2713,'SKU Price List'!$H$2:$L$27,3,0)</f>
        <v>602.40000000000009</v>
      </c>
      <c r="H2713">
        <f t="shared" si="137"/>
        <v>4819.2000000000007</v>
      </c>
      <c r="I2713" s="17">
        <f t="shared" si="138"/>
        <v>240</v>
      </c>
      <c r="J2713">
        <v>46</v>
      </c>
      <c r="K2713" s="51"/>
    </row>
    <row r="2714" spans="1:11" x14ac:dyDescent="0.45">
      <c r="A2714" s="2">
        <v>45518</v>
      </c>
      <c r="B2714" t="s">
        <v>55</v>
      </c>
      <c r="C2714" t="s">
        <v>20</v>
      </c>
      <c r="D2714">
        <v>10</v>
      </c>
      <c r="E2714" s="17">
        <f>VLOOKUP(C2714,'SKU Price List'!$H$2:$L$27,5,FALSE)</f>
        <v>1142.4000000000001</v>
      </c>
      <c r="F2714" s="17">
        <f t="shared" si="139"/>
        <v>11424</v>
      </c>
      <c r="G2714">
        <f>VLOOKUP(C2714,'SKU Price List'!$H$2:$L$27,3,0)</f>
        <v>1087.1999999999998</v>
      </c>
      <c r="H2714">
        <f t="shared" si="137"/>
        <v>10871.999999999998</v>
      </c>
      <c r="I2714" s="17">
        <f t="shared" si="138"/>
        <v>552.00000000000182</v>
      </c>
      <c r="J2714">
        <v>46</v>
      </c>
      <c r="K2714" s="51"/>
    </row>
    <row r="2715" spans="1:11" x14ac:dyDescent="0.45">
      <c r="A2715" s="2">
        <v>45518</v>
      </c>
      <c r="B2715" t="s">
        <v>55</v>
      </c>
      <c r="C2715" t="s">
        <v>9</v>
      </c>
      <c r="D2715">
        <v>20</v>
      </c>
      <c r="E2715" s="17">
        <f>VLOOKUP(C2715,'SKU Price List'!$H$2:$L$27,5,FALSE)</f>
        <v>780</v>
      </c>
      <c r="F2715" s="17">
        <f t="shared" si="139"/>
        <v>15600</v>
      </c>
      <c r="G2715">
        <f>VLOOKUP(C2715,'SKU Price List'!$H$2:$L$27,3,0)</f>
        <v>741.59999999999991</v>
      </c>
      <c r="H2715">
        <f t="shared" si="137"/>
        <v>14831.999999999998</v>
      </c>
      <c r="I2715" s="17">
        <f t="shared" si="138"/>
        <v>768.00000000000182</v>
      </c>
      <c r="J2715">
        <v>46</v>
      </c>
      <c r="K2715" s="51"/>
    </row>
    <row r="2716" spans="1:11" x14ac:dyDescent="0.45">
      <c r="A2716" s="2">
        <v>45518</v>
      </c>
      <c r="B2716" t="s">
        <v>55</v>
      </c>
      <c r="C2716" t="s">
        <v>23</v>
      </c>
      <c r="D2716">
        <v>25</v>
      </c>
      <c r="E2716" s="17">
        <f>VLOOKUP(C2716,'SKU Price List'!$H$2:$L$27,5,FALSE)</f>
        <v>474.3</v>
      </c>
      <c r="F2716" s="17">
        <f t="shared" si="139"/>
        <v>11857.5</v>
      </c>
      <c r="G2716">
        <f>VLOOKUP(C2716,'SKU Price List'!$H$2:$L$27,3,0)</f>
        <v>451.8</v>
      </c>
      <c r="H2716">
        <f t="shared" si="137"/>
        <v>11295</v>
      </c>
      <c r="I2716" s="17">
        <f t="shared" si="138"/>
        <v>562.5</v>
      </c>
      <c r="J2716">
        <v>46</v>
      </c>
      <c r="K2716" s="51"/>
    </row>
    <row r="2717" spans="1:11" x14ac:dyDescent="0.45">
      <c r="A2717" s="2">
        <v>45518</v>
      </c>
      <c r="B2717" t="s">
        <v>55</v>
      </c>
      <c r="C2717" t="s">
        <v>8</v>
      </c>
      <c r="D2717">
        <v>20</v>
      </c>
      <c r="E2717" s="17">
        <f>VLOOKUP(C2717,'SKU Price List'!$H$2:$L$27,5,FALSE)</f>
        <v>585</v>
      </c>
      <c r="F2717" s="17">
        <f t="shared" si="139"/>
        <v>11700</v>
      </c>
      <c r="G2717">
        <f>VLOOKUP(C2717,'SKU Price List'!$H$2:$L$27,3,0)</f>
        <v>556.19999999999993</v>
      </c>
      <c r="H2717">
        <f t="shared" si="137"/>
        <v>11123.999999999998</v>
      </c>
      <c r="I2717" s="17">
        <f t="shared" si="138"/>
        <v>576.00000000000182</v>
      </c>
      <c r="J2717">
        <v>46</v>
      </c>
      <c r="K2717" s="51"/>
    </row>
    <row r="2718" spans="1:11" x14ac:dyDescent="0.45">
      <c r="A2718" s="2">
        <v>45518</v>
      </c>
      <c r="B2718" t="s">
        <v>50</v>
      </c>
      <c r="C2718" t="s">
        <v>27</v>
      </c>
      <c r="D2718">
        <v>15</v>
      </c>
      <c r="E2718" s="17">
        <f>VLOOKUP(C2718,'SKU Price List'!$H$2:$L$27,5,FALSE)</f>
        <v>843.2</v>
      </c>
      <c r="F2718" s="17">
        <f t="shared" si="139"/>
        <v>12648</v>
      </c>
      <c r="G2718">
        <f>VLOOKUP(C2718,'SKU Price List'!$H$2:$L$27,3,0)</f>
        <v>803.2</v>
      </c>
      <c r="H2718">
        <f t="shared" si="137"/>
        <v>12048</v>
      </c>
      <c r="I2718" s="17">
        <f t="shared" si="138"/>
        <v>600</v>
      </c>
      <c r="J2718">
        <v>46</v>
      </c>
      <c r="K2718" s="51"/>
    </row>
    <row r="2719" spans="1:11" x14ac:dyDescent="0.45">
      <c r="A2719" s="2">
        <v>45519</v>
      </c>
      <c r="B2719" t="s">
        <v>34</v>
      </c>
      <c r="C2719" t="s">
        <v>4</v>
      </c>
      <c r="D2719">
        <v>6</v>
      </c>
      <c r="E2719" s="17">
        <f>VLOOKUP(C2719,'SKU Price List'!$H$2:$L$27,5,FALSE)</f>
        <v>428.40000000000003</v>
      </c>
      <c r="F2719" s="17">
        <f t="shared" si="139"/>
        <v>2570.4</v>
      </c>
      <c r="G2719">
        <f>VLOOKUP(C2719,'SKU Price List'!$H$2:$L$27,3,0)</f>
        <v>408</v>
      </c>
      <c r="H2719">
        <f t="shared" si="137"/>
        <v>2448</v>
      </c>
      <c r="I2719" s="17">
        <f t="shared" si="138"/>
        <v>122.40000000000009</v>
      </c>
      <c r="J2719">
        <v>46</v>
      </c>
      <c r="K2719" s="51"/>
    </row>
    <row r="2720" spans="1:11" x14ac:dyDescent="0.45">
      <c r="A2720" s="2">
        <v>45519</v>
      </c>
      <c r="B2720" t="s">
        <v>34</v>
      </c>
      <c r="C2720" t="s">
        <v>11</v>
      </c>
      <c r="D2720">
        <v>6</v>
      </c>
      <c r="E2720" s="17">
        <f>VLOOKUP(C2720,'SKU Price List'!$H$2:$L$27,5,FALSE)</f>
        <v>910</v>
      </c>
      <c r="F2720" s="17">
        <f t="shared" si="139"/>
        <v>5460</v>
      </c>
      <c r="G2720">
        <f>VLOOKUP(C2720,'SKU Price List'!$H$2:$L$27,3,0)</f>
        <v>865.19999999999993</v>
      </c>
      <c r="H2720">
        <f t="shared" si="137"/>
        <v>5191.2</v>
      </c>
      <c r="I2720" s="17">
        <f t="shared" si="138"/>
        <v>268.80000000000018</v>
      </c>
      <c r="J2720">
        <v>46</v>
      </c>
      <c r="K2720" s="51"/>
    </row>
    <row r="2721" spans="1:11" x14ac:dyDescent="0.45">
      <c r="A2721" s="2">
        <v>45519</v>
      </c>
      <c r="B2721" t="s">
        <v>34</v>
      </c>
      <c r="C2721" t="s">
        <v>14</v>
      </c>
      <c r="D2721">
        <v>10</v>
      </c>
      <c r="E2721" s="17">
        <f>VLOOKUP(C2721,'SKU Price List'!$H$2:$L$27,5,FALSE)</f>
        <v>957.59999999999991</v>
      </c>
      <c r="F2721" s="17">
        <f t="shared" si="139"/>
        <v>9576</v>
      </c>
      <c r="G2721">
        <f>VLOOKUP(C2721,'SKU Price List'!$H$2:$L$27,3,0)</f>
        <v>912</v>
      </c>
      <c r="H2721">
        <f t="shared" si="137"/>
        <v>9120</v>
      </c>
      <c r="I2721" s="17">
        <f t="shared" si="138"/>
        <v>456</v>
      </c>
      <c r="J2721">
        <v>46</v>
      </c>
      <c r="K2721" s="51"/>
    </row>
    <row r="2722" spans="1:11" x14ac:dyDescent="0.45">
      <c r="A2722" s="2">
        <v>45519</v>
      </c>
      <c r="B2722" t="s">
        <v>33</v>
      </c>
      <c r="C2722" t="s">
        <v>27</v>
      </c>
      <c r="D2722">
        <v>2</v>
      </c>
      <c r="E2722" s="17">
        <f>VLOOKUP(C2722,'SKU Price List'!$H$2:$L$27,5,FALSE)</f>
        <v>843.2</v>
      </c>
      <c r="F2722" s="17">
        <f t="shared" si="139"/>
        <v>1686.4</v>
      </c>
      <c r="G2722">
        <f>VLOOKUP(C2722,'SKU Price List'!$H$2:$L$27,3,0)</f>
        <v>803.2</v>
      </c>
      <c r="H2722">
        <f t="shared" si="137"/>
        <v>1606.4</v>
      </c>
      <c r="I2722" s="17">
        <f t="shared" si="138"/>
        <v>80</v>
      </c>
      <c r="J2722">
        <v>46</v>
      </c>
      <c r="K2722" s="51"/>
    </row>
    <row r="2723" spans="1:11" x14ac:dyDescent="0.45">
      <c r="A2723" s="2">
        <v>45519</v>
      </c>
      <c r="B2723" t="s">
        <v>33</v>
      </c>
      <c r="C2723" t="s">
        <v>23</v>
      </c>
      <c r="D2723">
        <v>2</v>
      </c>
      <c r="E2723" s="17">
        <f>VLOOKUP(C2723,'SKU Price List'!$H$2:$L$27,5,FALSE)</f>
        <v>474.3</v>
      </c>
      <c r="F2723" s="17">
        <f t="shared" si="139"/>
        <v>948.6</v>
      </c>
      <c r="G2723">
        <f>VLOOKUP(C2723,'SKU Price List'!$H$2:$L$27,3,0)</f>
        <v>451.8</v>
      </c>
      <c r="H2723">
        <f t="shared" si="137"/>
        <v>903.6</v>
      </c>
      <c r="I2723" s="17">
        <f t="shared" si="138"/>
        <v>45</v>
      </c>
      <c r="J2723">
        <v>46</v>
      </c>
      <c r="K2723" s="51"/>
    </row>
    <row r="2724" spans="1:11" x14ac:dyDescent="0.45">
      <c r="A2724" s="2">
        <v>45519</v>
      </c>
      <c r="B2724" t="s">
        <v>33</v>
      </c>
      <c r="C2724" t="s">
        <v>8</v>
      </c>
      <c r="D2724">
        <v>3</v>
      </c>
      <c r="E2724" s="17">
        <f>VLOOKUP(C2724,'SKU Price List'!$H$2:$L$27,5,FALSE)</f>
        <v>585</v>
      </c>
      <c r="F2724" s="17">
        <f t="shared" si="139"/>
        <v>1755</v>
      </c>
      <c r="G2724">
        <f>VLOOKUP(C2724,'SKU Price List'!$H$2:$L$27,3,0)</f>
        <v>556.19999999999993</v>
      </c>
      <c r="H2724">
        <f t="shared" si="137"/>
        <v>1668.6</v>
      </c>
      <c r="I2724" s="17">
        <f t="shared" si="138"/>
        <v>86.400000000000091</v>
      </c>
      <c r="J2724">
        <v>46</v>
      </c>
      <c r="K2724" s="51"/>
    </row>
    <row r="2725" spans="1:11" x14ac:dyDescent="0.45">
      <c r="A2725" s="2">
        <v>45519</v>
      </c>
      <c r="B2725" t="s">
        <v>33</v>
      </c>
      <c r="C2725" t="s">
        <v>3</v>
      </c>
      <c r="D2725">
        <v>6</v>
      </c>
      <c r="E2725" s="17">
        <f>VLOOKUP(C2725,'SKU Price List'!$H$2:$L$27,5,FALSE)</f>
        <v>321.3</v>
      </c>
      <c r="F2725" s="17">
        <f t="shared" si="139"/>
        <v>1927.8000000000002</v>
      </c>
      <c r="G2725">
        <f>VLOOKUP(C2725,'SKU Price List'!$H$2:$L$27,3,0)</f>
        <v>306</v>
      </c>
      <c r="H2725">
        <f t="shared" si="137"/>
        <v>1836</v>
      </c>
      <c r="I2725" s="17">
        <f t="shared" si="138"/>
        <v>91.800000000000182</v>
      </c>
      <c r="J2725">
        <v>46</v>
      </c>
      <c r="K2725" s="51"/>
    </row>
    <row r="2726" spans="1:11" x14ac:dyDescent="0.45">
      <c r="A2726" s="2">
        <v>45519</v>
      </c>
      <c r="B2726" t="s">
        <v>33</v>
      </c>
      <c r="C2726" t="s">
        <v>13</v>
      </c>
      <c r="D2726">
        <v>1</v>
      </c>
      <c r="E2726" s="17">
        <f>VLOOKUP(C2726,'SKU Price List'!$H$2:$L$27,5,FALSE)</f>
        <v>718.19999999999993</v>
      </c>
      <c r="F2726" s="17">
        <f t="shared" si="139"/>
        <v>718.19999999999993</v>
      </c>
      <c r="G2726">
        <f>VLOOKUP(C2726,'SKU Price List'!$H$2:$L$27,3,0)</f>
        <v>684</v>
      </c>
      <c r="H2726">
        <f t="shared" si="137"/>
        <v>684</v>
      </c>
      <c r="I2726" s="17">
        <f t="shared" si="138"/>
        <v>34.199999999999932</v>
      </c>
      <c r="J2726">
        <v>46</v>
      </c>
      <c r="K2726" s="51"/>
    </row>
    <row r="2727" spans="1:11" x14ac:dyDescent="0.45">
      <c r="A2727" s="2">
        <v>45520</v>
      </c>
      <c r="B2727" t="s">
        <v>71</v>
      </c>
      <c r="C2727" t="s">
        <v>20</v>
      </c>
      <c r="D2727">
        <v>2</v>
      </c>
      <c r="E2727" s="17">
        <f>VLOOKUP(C2727,'SKU Price List'!$H$2:$L$27,5,FALSE)</f>
        <v>1142.4000000000001</v>
      </c>
      <c r="F2727" s="17">
        <f t="shared" si="139"/>
        <v>2284.8000000000002</v>
      </c>
      <c r="G2727">
        <f>VLOOKUP(C2727,'SKU Price List'!$H$2:$L$27,3,0)</f>
        <v>1087.1999999999998</v>
      </c>
      <c r="H2727">
        <f t="shared" si="137"/>
        <v>2174.3999999999996</v>
      </c>
      <c r="I2727" s="17">
        <f t="shared" si="138"/>
        <v>110.40000000000055</v>
      </c>
      <c r="J2727">
        <v>46</v>
      </c>
      <c r="K2727" s="51"/>
    </row>
    <row r="2728" spans="1:11" x14ac:dyDescent="0.45">
      <c r="A2728" s="2">
        <v>45520</v>
      </c>
      <c r="B2728" t="s">
        <v>71</v>
      </c>
      <c r="C2728" t="s">
        <v>19</v>
      </c>
      <c r="D2728">
        <v>2</v>
      </c>
      <c r="E2728" s="17">
        <f>VLOOKUP(C2728,'SKU Price List'!$H$2:$L$27,5,FALSE)</f>
        <v>856.80000000000007</v>
      </c>
      <c r="F2728" s="17">
        <f t="shared" si="139"/>
        <v>1713.6000000000001</v>
      </c>
      <c r="G2728">
        <f>VLOOKUP(C2728,'SKU Price List'!$H$2:$L$27,3,0)</f>
        <v>815.4</v>
      </c>
      <c r="H2728">
        <f t="shared" si="137"/>
        <v>1630.8</v>
      </c>
      <c r="I2728" s="17">
        <f t="shared" si="138"/>
        <v>82.800000000000182</v>
      </c>
      <c r="J2728">
        <v>46</v>
      </c>
      <c r="K2728" s="51"/>
    </row>
    <row r="2729" spans="1:11" x14ac:dyDescent="0.45">
      <c r="A2729" s="2">
        <v>45520</v>
      </c>
      <c r="B2729" t="s">
        <v>71</v>
      </c>
      <c r="C2729" t="s">
        <v>14</v>
      </c>
      <c r="D2729">
        <v>1</v>
      </c>
      <c r="E2729" s="17">
        <f>VLOOKUP(C2729,'SKU Price List'!$H$2:$L$27,5,FALSE)</f>
        <v>957.59999999999991</v>
      </c>
      <c r="F2729" s="17">
        <f t="shared" si="139"/>
        <v>957.59999999999991</v>
      </c>
      <c r="G2729">
        <f>VLOOKUP(C2729,'SKU Price List'!$H$2:$L$27,3,0)</f>
        <v>912</v>
      </c>
      <c r="H2729">
        <f t="shared" si="137"/>
        <v>912</v>
      </c>
      <c r="I2729" s="17">
        <f t="shared" si="138"/>
        <v>45.599999999999909</v>
      </c>
      <c r="J2729">
        <v>46</v>
      </c>
      <c r="K2729" s="51"/>
    </row>
    <row r="2730" spans="1:11" x14ac:dyDescent="0.45">
      <c r="A2730" s="2">
        <v>45520</v>
      </c>
      <c r="B2730" t="s">
        <v>71</v>
      </c>
      <c r="C2730" t="s">
        <v>13</v>
      </c>
      <c r="D2730">
        <v>1</v>
      </c>
      <c r="E2730" s="17">
        <f>VLOOKUP(C2730,'SKU Price List'!$H$2:$L$27,5,FALSE)</f>
        <v>718.19999999999993</v>
      </c>
      <c r="F2730" s="17">
        <f t="shared" si="139"/>
        <v>718.19999999999993</v>
      </c>
      <c r="G2730">
        <f>VLOOKUP(C2730,'SKU Price List'!$H$2:$L$27,3,0)</f>
        <v>684</v>
      </c>
      <c r="H2730">
        <f t="shared" si="137"/>
        <v>684</v>
      </c>
      <c r="I2730" s="17">
        <f t="shared" si="138"/>
        <v>34.199999999999932</v>
      </c>
      <c r="J2730">
        <v>46</v>
      </c>
      <c r="K2730" s="51"/>
    </row>
    <row r="2731" spans="1:11" x14ac:dyDescent="0.45">
      <c r="A2731" s="2">
        <v>45520</v>
      </c>
      <c r="B2731" t="s">
        <v>32</v>
      </c>
      <c r="C2731" t="s">
        <v>7</v>
      </c>
      <c r="D2731">
        <v>30</v>
      </c>
      <c r="E2731" s="17">
        <f>VLOOKUP(C2731,'SKU Price List'!$H$2:$L$27,5,FALSE)</f>
        <v>571.20000000000005</v>
      </c>
      <c r="F2731" s="17">
        <f t="shared" si="139"/>
        <v>17136</v>
      </c>
      <c r="G2731">
        <f>VLOOKUP(C2731,'SKU Price List'!$H$2:$L$27,3,0)</f>
        <v>544</v>
      </c>
      <c r="H2731">
        <f t="shared" si="137"/>
        <v>16320</v>
      </c>
      <c r="I2731" s="17">
        <f t="shared" si="138"/>
        <v>816</v>
      </c>
      <c r="J2731">
        <v>46</v>
      </c>
      <c r="K2731" s="51"/>
    </row>
    <row r="2732" spans="1:11" x14ac:dyDescent="0.45">
      <c r="A2732" s="2">
        <v>45520</v>
      </c>
      <c r="B2732" t="s">
        <v>32</v>
      </c>
      <c r="C2732" t="s">
        <v>6</v>
      </c>
      <c r="D2732">
        <v>20</v>
      </c>
      <c r="E2732" s="17">
        <f>VLOOKUP(C2732,'SKU Price List'!$H$2:$L$27,5,FALSE)</f>
        <v>499.80000000000007</v>
      </c>
      <c r="F2732" s="17">
        <f t="shared" si="139"/>
        <v>9996.0000000000018</v>
      </c>
      <c r="G2732">
        <f>VLOOKUP(C2732,'SKU Price List'!$H$2:$L$27,3,0)</f>
        <v>476</v>
      </c>
      <c r="H2732">
        <f t="shared" si="137"/>
        <v>9520</v>
      </c>
      <c r="I2732" s="17">
        <f t="shared" si="138"/>
        <v>476.00000000000182</v>
      </c>
      <c r="J2732">
        <v>46</v>
      </c>
      <c r="K2732" s="51"/>
    </row>
    <row r="2733" spans="1:11" x14ac:dyDescent="0.45">
      <c r="A2733" s="2">
        <v>45521</v>
      </c>
      <c r="B2733" t="s">
        <v>58</v>
      </c>
      <c r="C2733" t="s">
        <v>20</v>
      </c>
      <c r="D2733">
        <v>4</v>
      </c>
      <c r="E2733" s="17">
        <f>VLOOKUP(C2733,'SKU Price List'!$H$2:$L$27,5,FALSE)</f>
        <v>1142.4000000000001</v>
      </c>
      <c r="F2733" s="17">
        <f t="shared" si="139"/>
        <v>4569.6000000000004</v>
      </c>
      <c r="G2733">
        <f>VLOOKUP(C2733,'SKU Price List'!$H$2:$L$27,3,0)</f>
        <v>1087.1999999999998</v>
      </c>
      <c r="H2733">
        <f t="shared" si="137"/>
        <v>4348.7999999999993</v>
      </c>
      <c r="I2733" s="17">
        <f t="shared" si="138"/>
        <v>220.80000000000109</v>
      </c>
      <c r="J2733">
        <v>46</v>
      </c>
      <c r="K2733" s="51"/>
    </row>
    <row r="2734" spans="1:11" x14ac:dyDescent="0.45">
      <c r="A2734" s="2">
        <v>45521</v>
      </c>
      <c r="B2734" t="s">
        <v>58</v>
      </c>
      <c r="C2734" t="s">
        <v>13</v>
      </c>
      <c r="D2734">
        <v>2</v>
      </c>
      <c r="E2734" s="17">
        <f>VLOOKUP(C2734,'SKU Price List'!$H$2:$L$27,5,FALSE)</f>
        <v>718.19999999999993</v>
      </c>
      <c r="F2734" s="17">
        <f t="shared" si="139"/>
        <v>1436.3999999999999</v>
      </c>
      <c r="G2734">
        <f>VLOOKUP(C2734,'SKU Price List'!$H$2:$L$27,3,0)</f>
        <v>684</v>
      </c>
      <c r="H2734">
        <f t="shared" si="137"/>
        <v>1368</v>
      </c>
      <c r="I2734" s="17">
        <f t="shared" si="138"/>
        <v>68.399999999999864</v>
      </c>
      <c r="J2734">
        <v>46</v>
      </c>
      <c r="K2734" s="51"/>
    </row>
    <row r="2735" spans="1:11" x14ac:dyDescent="0.45">
      <c r="A2735" s="2">
        <v>45521</v>
      </c>
      <c r="B2735" t="s">
        <v>58</v>
      </c>
      <c r="C2735" t="s">
        <v>23</v>
      </c>
      <c r="D2735">
        <v>3</v>
      </c>
      <c r="E2735" s="17">
        <f>VLOOKUP(C2735,'SKU Price List'!$H$2:$L$27,5,FALSE)</f>
        <v>474.3</v>
      </c>
      <c r="F2735" s="17">
        <f t="shared" si="139"/>
        <v>1422.9</v>
      </c>
      <c r="G2735">
        <f>VLOOKUP(C2735,'SKU Price List'!$H$2:$L$27,3,0)</f>
        <v>451.8</v>
      </c>
      <c r="H2735">
        <f t="shared" si="137"/>
        <v>1355.4</v>
      </c>
      <c r="I2735" s="17">
        <f t="shared" si="138"/>
        <v>67.5</v>
      </c>
      <c r="J2735">
        <v>46</v>
      </c>
      <c r="K2735" s="51"/>
    </row>
    <row r="2736" spans="1:11" x14ac:dyDescent="0.45">
      <c r="A2736" s="2">
        <v>45521</v>
      </c>
      <c r="B2736" t="s">
        <v>64</v>
      </c>
      <c r="C2736" t="s">
        <v>14</v>
      </c>
      <c r="D2736">
        <v>13</v>
      </c>
      <c r="E2736" s="17">
        <f>VLOOKUP(C2736,'SKU Price List'!$H$2:$L$27,5,FALSE)</f>
        <v>957.59999999999991</v>
      </c>
      <c r="F2736" s="17">
        <f t="shared" si="139"/>
        <v>12448.8</v>
      </c>
      <c r="G2736">
        <f>VLOOKUP(C2736,'SKU Price List'!$H$2:$L$27,3,0)</f>
        <v>912</v>
      </c>
      <c r="H2736">
        <f t="shared" si="137"/>
        <v>11856</v>
      </c>
      <c r="I2736" s="17">
        <f t="shared" si="138"/>
        <v>592.79999999999927</v>
      </c>
      <c r="J2736">
        <v>46</v>
      </c>
      <c r="K2736" s="51"/>
    </row>
    <row r="2737" spans="1:11" x14ac:dyDescent="0.45">
      <c r="A2737" s="2">
        <v>45521</v>
      </c>
      <c r="B2737" t="s">
        <v>64</v>
      </c>
      <c r="C2737" t="s">
        <v>17</v>
      </c>
      <c r="D2737">
        <v>7</v>
      </c>
      <c r="E2737" s="17">
        <f>VLOOKUP(C2737,'SKU Price List'!$H$2:$L$27,5,FALSE)</f>
        <v>1276.8</v>
      </c>
      <c r="F2737" s="17">
        <f t="shared" si="139"/>
        <v>8937.6</v>
      </c>
      <c r="G2737">
        <f>VLOOKUP(C2737,'SKU Price List'!$H$2:$L$27,3,0)</f>
        <v>1216</v>
      </c>
      <c r="H2737">
        <f t="shared" si="137"/>
        <v>8512</v>
      </c>
      <c r="I2737" s="17">
        <f t="shared" si="138"/>
        <v>425.60000000000036</v>
      </c>
      <c r="J2737">
        <v>46</v>
      </c>
      <c r="K2737" s="51"/>
    </row>
    <row r="2738" spans="1:11" x14ac:dyDescent="0.45">
      <c r="A2738" s="2">
        <v>45521</v>
      </c>
      <c r="B2738" t="s">
        <v>64</v>
      </c>
      <c r="C2738" t="s">
        <v>7</v>
      </c>
      <c r="D2738">
        <v>20</v>
      </c>
      <c r="E2738" s="17">
        <f>VLOOKUP(C2738,'SKU Price List'!$H$2:$L$27,5,FALSE)</f>
        <v>571.20000000000005</v>
      </c>
      <c r="F2738" s="17">
        <f t="shared" si="139"/>
        <v>11424</v>
      </c>
      <c r="G2738">
        <f>VLOOKUP(C2738,'SKU Price List'!$H$2:$L$27,3,0)</f>
        <v>544</v>
      </c>
      <c r="H2738">
        <f t="shared" si="137"/>
        <v>10880</v>
      </c>
      <c r="I2738" s="17">
        <f t="shared" si="138"/>
        <v>544</v>
      </c>
      <c r="J2738">
        <v>46</v>
      </c>
      <c r="K2738" s="51"/>
    </row>
    <row r="2739" spans="1:11" x14ac:dyDescent="0.45">
      <c r="A2739" s="2">
        <v>45522</v>
      </c>
      <c r="B2739" t="s">
        <v>38</v>
      </c>
      <c r="C2739" t="s">
        <v>18</v>
      </c>
      <c r="D2739">
        <v>10</v>
      </c>
      <c r="E2739" s="17">
        <f>VLOOKUP(C2739,'SKU Price List'!$H$2:$L$27,5,FALSE)</f>
        <v>1523.2</v>
      </c>
      <c r="F2739" s="17">
        <f t="shared" si="139"/>
        <v>15232</v>
      </c>
      <c r="G2739">
        <f>VLOOKUP(C2739,'SKU Price List'!$H$2:$L$27,3,0)</f>
        <v>1449.6</v>
      </c>
      <c r="H2739">
        <f t="shared" si="137"/>
        <v>14496</v>
      </c>
      <c r="I2739" s="17">
        <f t="shared" si="138"/>
        <v>736</v>
      </c>
      <c r="J2739">
        <v>46</v>
      </c>
      <c r="K2739" s="51"/>
    </row>
    <row r="2740" spans="1:11" x14ac:dyDescent="0.45">
      <c r="A2740" s="2">
        <v>45522</v>
      </c>
      <c r="B2740" t="s">
        <v>38</v>
      </c>
      <c r="C2740" t="s">
        <v>27</v>
      </c>
      <c r="D2740">
        <v>6</v>
      </c>
      <c r="E2740" s="17">
        <f>VLOOKUP(C2740,'SKU Price List'!$H$2:$L$27,5,FALSE)</f>
        <v>843.2</v>
      </c>
      <c r="F2740" s="17">
        <f t="shared" si="139"/>
        <v>5059.2000000000007</v>
      </c>
      <c r="G2740">
        <f>VLOOKUP(C2740,'SKU Price List'!$H$2:$L$27,3,0)</f>
        <v>803.2</v>
      </c>
      <c r="H2740">
        <f t="shared" si="137"/>
        <v>4819.2000000000007</v>
      </c>
      <c r="I2740" s="17">
        <f t="shared" si="138"/>
        <v>240</v>
      </c>
      <c r="J2740">
        <v>46</v>
      </c>
      <c r="K2740" s="51"/>
    </row>
    <row r="2741" spans="1:11" x14ac:dyDescent="0.45">
      <c r="A2741" s="2">
        <v>45522</v>
      </c>
      <c r="B2741" t="s">
        <v>37</v>
      </c>
      <c r="C2741" t="s">
        <v>17</v>
      </c>
      <c r="D2741">
        <v>17</v>
      </c>
      <c r="E2741" s="17">
        <f>VLOOKUP(C2741,'SKU Price List'!$H$2:$L$27,5,FALSE)</f>
        <v>1276.8</v>
      </c>
      <c r="F2741" s="17">
        <f t="shared" si="139"/>
        <v>21705.599999999999</v>
      </c>
      <c r="G2741">
        <f>VLOOKUP(C2741,'SKU Price List'!$H$2:$L$27,3,0)</f>
        <v>1216</v>
      </c>
      <c r="H2741">
        <f t="shared" si="137"/>
        <v>20672</v>
      </c>
      <c r="I2741" s="17">
        <f t="shared" si="138"/>
        <v>1033.5999999999985</v>
      </c>
      <c r="J2741">
        <v>46</v>
      </c>
      <c r="K2741" s="51"/>
    </row>
    <row r="2742" spans="1:11" x14ac:dyDescent="0.45">
      <c r="A2742" s="2">
        <v>45522</v>
      </c>
      <c r="B2742" t="s">
        <v>37</v>
      </c>
      <c r="C2742" t="s">
        <v>12</v>
      </c>
      <c r="D2742">
        <v>20</v>
      </c>
      <c r="E2742" s="17">
        <f>VLOOKUP(C2742,'SKU Price List'!$H$2:$L$27,5,FALSE)</f>
        <v>1040</v>
      </c>
      <c r="F2742" s="17">
        <f t="shared" si="139"/>
        <v>20800</v>
      </c>
      <c r="G2742">
        <f>VLOOKUP(C2742,'SKU Price List'!$H$2:$L$27,3,0)</f>
        <v>988.8</v>
      </c>
      <c r="H2742">
        <f t="shared" si="137"/>
        <v>19776</v>
      </c>
      <c r="I2742" s="17">
        <f t="shared" si="138"/>
        <v>1024</v>
      </c>
      <c r="J2742">
        <v>46</v>
      </c>
      <c r="K2742" s="51"/>
    </row>
    <row r="2743" spans="1:11" x14ac:dyDescent="0.45">
      <c r="A2743" s="2">
        <v>45523</v>
      </c>
      <c r="B2743" t="s">
        <v>53</v>
      </c>
      <c r="C2743" t="s">
        <v>17</v>
      </c>
      <c r="D2743">
        <v>15</v>
      </c>
      <c r="E2743" s="17">
        <f>VLOOKUP(C2743,'SKU Price List'!$H$2:$L$27,5,FALSE)</f>
        <v>1276.8</v>
      </c>
      <c r="F2743" s="17">
        <f t="shared" si="139"/>
        <v>19152</v>
      </c>
      <c r="G2743">
        <f>VLOOKUP(C2743,'SKU Price List'!$H$2:$L$27,3,0)</f>
        <v>1216</v>
      </c>
      <c r="H2743">
        <f t="shared" si="137"/>
        <v>18240</v>
      </c>
      <c r="I2743" s="17">
        <f t="shared" si="138"/>
        <v>912</v>
      </c>
      <c r="J2743">
        <v>47</v>
      </c>
      <c r="K2743" s="51"/>
    </row>
    <row r="2744" spans="1:11" x14ac:dyDescent="0.45">
      <c r="A2744" s="2">
        <v>45523</v>
      </c>
      <c r="B2744" t="s">
        <v>53</v>
      </c>
      <c r="C2744" t="s">
        <v>7</v>
      </c>
      <c r="D2744">
        <v>5</v>
      </c>
      <c r="E2744" s="17">
        <f>VLOOKUP(C2744,'SKU Price List'!$H$2:$L$27,5,FALSE)</f>
        <v>571.20000000000005</v>
      </c>
      <c r="F2744" s="17">
        <f t="shared" si="139"/>
        <v>2856</v>
      </c>
      <c r="G2744">
        <f>VLOOKUP(C2744,'SKU Price List'!$H$2:$L$27,3,0)</f>
        <v>544</v>
      </c>
      <c r="H2744">
        <f t="shared" si="137"/>
        <v>2720</v>
      </c>
      <c r="I2744" s="17">
        <f t="shared" si="138"/>
        <v>136</v>
      </c>
      <c r="J2744">
        <v>47</v>
      </c>
      <c r="K2744" s="51"/>
    </row>
    <row r="2745" spans="1:11" x14ac:dyDescent="0.45">
      <c r="A2745" s="2">
        <v>45523</v>
      </c>
      <c r="B2745" t="s">
        <v>33</v>
      </c>
      <c r="C2745" t="s">
        <v>24</v>
      </c>
      <c r="D2745">
        <v>5</v>
      </c>
      <c r="E2745" s="17">
        <f>VLOOKUP(C2745,'SKU Price List'!$H$2:$L$27,5,FALSE)</f>
        <v>632.40000000000009</v>
      </c>
      <c r="F2745" s="17">
        <f t="shared" si="139"/>
        <v>3162.0000000000005</v>
      </c>
      <c r="G2745">
        <f>VLOOKUP(C2745,'SKU Price List'!$H$2:$L$27,3,0)</f>
        <v>602.40000000000009</v>
      </c>
      <c r="H2745">
        <f t="shared" si="137"/>
        <v>3012.0000000000005</v>
      </c>
      <c r="I2745" s="17">
        <f t="shared" si="138"/>
        <v>150</v>
      </c>
      <c r="J2745">
        <v>47</v>
      </c>
      <c r="K2745" s="51"/>
    </row>
    <row r="2746" spans="1:11" x14ac:dyDescent="0.45">
      <c r="A2746" s="2">
        <v>45523</v>
      </c>
      <c r="B2746" t="s">
        <v>33</v>
      </c>
      <c r="C2746" t="s">
        <v>12</v>
      </c>
      <c r="D2746">
        <v>4</v>
      </c>
      <c r="E2746" s="17">
        <f>VLOOKUP(C2746,'SKU Price List'!$H$2:$L$27,5,FALSE)</f>
        <v>1040</v>
      </c>
      <c r="F2746" s="17">
        <f t="shared" si="139"/>
        <v>4160</v>
      </c>
      <c r="G2746">
        <f>VLOOKUP(C2746,'SKU Price List'!$H$2:$L$27,3,0)</f>
        <v>988.8</v>
      </c>
      <c r="H2746">
        <f t="shared" si="137"/>
        <v>3955.2</v>
      </c>
      <c r="I2746" s="17">
        <f t="shared" si="138"/>
        <v>204.80000000000018</v>
      </c>
      <c r="J2746">
        <v>47</v>
      </c>
      <c r="K2746" s="51"/>
    </row>
    <row r="2747" spans="1:11" x14ac:dyDescent="0.45">
      <c r="A2747" s="2">
        <v>45523</v>
      </c>
      <c r="B2747" t="s">
        <v>33</v>
      </c>
      <c r="C2747" t="s">
        <v>14</v>
      </c>
      <c r="D2747">
        <v>2</v>
      </c>
      <c r="E2747" s="17">
        <f>VLOOKUP(C2747,'SKU Price List'!$H$2:$L$27,5,FALSE)</f>
        <v>957.59999999999991</v>
      </c>
      <c r="F2747" s="17">
        <f t="shared" si="139"/>
        <v>1915.1999999999998</v>
      </c>
      <c r="G2747">
        <f>VLOOKUP(C2747,'SKU Price List'!$H$2:$L$27,3,0)</f>
        <v>912</v>
      </c>
      <c r="H2747">
        <f t="shared" si="137"/>
        <v>1824</v>
      </c>
      <c r="I2747" s="17">
        <f t="shared" si="138"/>
        <v>91.199999999999818</v>
      </c>
      <c r="J2747">
        <v>47</v>
      </c>
      <c r="K2747" s="51"/>
    </row>
    <row r="2748" spans="1:11" x14ac:dyDescent="0.45">
      <c r="A2748" s="2">
        <v>45523</v>
      </c>
      <c r="B2748" t="s">
        <v>33</v>
      </c>
      <c r="C2748" t="s">
        <v>13</v>
      </c>
      <c r="D2748">
        <v>5</v>
      </c>
      <c r="E2748" s="17">
        <f>VLOOKUP(C2748,'SKU Price List'!$H$2:$L$27,5,FALSE)</f>
        <v>718.19999999999993</v>
      </c>
      <c r="F2748" s="17">
        <f t="shared" si="139"/>
        <v>3590.9999999999995</v>
      </c>
      <c r="G2748">
        <f>VLOOKUP(C2748,'SKU Price List'!$H$2:$L$27,3,0)</f>
        <v>684</v>
      </c>
      <c r="H2748">
        <f t="shared" si="137"/>
        <v>3420</v>
      </c>
      <c r="I2748" s="17">
        <f t="shared" si="138"/>
        <v>170.99999999999955</v>
      </c>
      <c r="J2748">
        <v>47</v>
      </c>
      <c r="K2748" s="51"/>
    </row>
    <row r="2749" spans="1:11" x14ac:dyDescent="0.45">
      <c r="A2749" s="2">
        <v>45523</v>
      </c>
      <c r="B2749" t="s">
        <v>33</v>
      </c>
      <c r="C2749" t="s">
        <v>23</v>
      </c>
      <c r="D2749">
        <v>2</v>
      </c>
      <c r="E2749" s="17">
        <f>VLOOKUP(C2749,'SKU Price List'!$H$2:$L$27,5,FALSE)</f>
        <v>474.3</v>
      </c>
      <c r="F2749" s="17">
        <f t="shared" si="139"/>
        <v>948.6</v>
      </c>
      <c r="G2749">
        <f>VLOOKUP(C2749,'SKU Price List'!$H$2:$L$27,3,0)</f>
        <v>451.8</v>
      </c>
      <c r="H2749">
        <f t="shared" si="137"/>
        <v>903.6</v>
      </c>
      <c r="I2749" s="17">
        <f t="shared" si="138"/>
        <v>45</v>
      </c>
      <c r="J2749">
        <v>47</v>
      </c>
      <c r="K2749" s="51"/>
    </row>
    <row r="2750" spans="1:11" x14ac:dyDescent="0.45">
      <c r="A2750" s="2">
        <v>45523</v>
      </c>
      <c r="B2750" t="s">
        <v>52</v>
      </c>
      <c r="C2750" t="s">
        <v>21</v>
      </c>
      <c r="D2750">
        <v>2</v>
      </c>
      <c r="E2750" s="17">
        <f>VLOOKUP(C2750,'SKU Price List'!$H$2:$L$27,5,FALSE)</f>
        <v>999.6</v>
      </c>
      <c r="F2750" s="17">
        <f t="shared" si="139"/>
        <v>1999.2</v>
      </c>
      <c r="G2750">
        <f>VLOOKUP(C2750,'SKU Price List'!$H$2:$L$27,3,0)</f>
        <v>951.3</v>
      </c>
      <c r="H2750">
        <f t="shared" si="137"/>
        <v>1902.6</v>
      </c>
      <c r="I2750" s="17">
        <f t="shared" si="138"/>
        <v>96.600000000000136</v>
      </c>
      <c r="J2750">
        <v>47</v>
      </c>
      <c r="K2750" s="51"/>
    </row>
    <row r="2751" spans="1:11" x14ac:dyDescent="0.45">
      <c r="A2751" s="2">
        <v>45523</v>
      </c>
      <c r="B2751" t="s">
        <v>52</v>
      </c>
      <c r="C2751" t="s">
        <v>10</v>
      </c>
      <c r="D2751">
        <v>2</v>
      </c>
      <c r="E2751" s="17">
        <f>VLOOKUP(C2751,'SKU Price List'!$H$2:$L$27,5,FALSE)</f>
        <v>682.5</v>
      </c>
      <c r="F2751" s="17">
        <f t="shared" si="139"/>
        <v>1365</v>
      </c>
      <c r="G2751">
        <f>VLOOKUP(C2751,'SKU Price List'!$H$2:$L$27,3,0)</f>
        <v>648.9</v>
      </c>
      <c r="H2751">
        <f t="shared" si="137"/>
        <v>1297.8</v>
      </c>
      <c r="I2751" s="17">
        <f t="shared" si="138"/>
        <v>67.200000000000045</v>
      </c>
      <c r="J2751">
        <v>47</v>
      </c>
      <c r="K2751" s="51"/>
    </row>
    <row r="2752" spans="1:11" x14ac:dyDescent="0.45">
      <c r="A2752" s="2">
        <v>45523</v>
      </c>
      <c r="B2752" t="s">
        <v>52</v>
      </c>
      <c r="C2752" t="s">
        <v>9</v>
      </c>
      <c r="D2752">
        <v>1</v>
      </c>
      <c r="E2752" s="17">
        <f>VLOOKUP(C2752,'SKU Price List'!$H$2:$L$27,5,FALSE)</f>
        <v>780</v>
      </c>
      <c r="F2752" s="17">
        <f t="shared" si="139"/>
        <v>780</v>
      </c>
      <c r="G2752">
        <f>VLOOKUP(C2752,'SKU Price List'!$H$2:$L$27,3,0)</f>
        <v>741.59999999999991</v>
      </c>
      <c r="H2752">
        <f t="shared" si="137"/>
        <v>741.59999999999991</v>
      </c>
      <c r="I2752" s="17">
        <f t="shared" si="138"/>
        <v>38.400000000000091</v>
      </c>
      <c r="J2752">
        <v>47</v>
      </c>
      <c r="K2752" s="51"/>
    </row>
    <row r="2753" spans="1:11" x14ac:dyDescent="0.45">
      <c r="A2753" s="2">
        <v>45523</v>
      </c>
      <c r="B2753" t="s">
        <v>52</v>
      </c>
      <c r="C2753" t="s">
        <v>8</v>
      </c>
      <c r="D2753">
        <v>2</v>
      </c>
      <c r="E2753" s="17">
        <f>VLOOKUP(C2753,'SKU Price List'!$H$2:$L$27,5,FALSE)</f>
        <v>585</v>
      </c>
      <c r="F2753" s="17">
        <f t="shared" si="139"/>
        <v>1170</v>
      </c>
      <c r="G2753">
        <f>VLOOKUP(C2753,'SKU Price List'!$H$2:$L$27,3,0)</f>
        <v>556.19999999999993</v>
      </c>
      <c r="H2753">
        <f t="shared" si="137"/>
        <v>1112.3999999999999</v>
      </c>
      <c r="I2753" s="17">
        <f t="shared" si="138"/>
        <v>57.600000000000136</v>
      </c>
      <c r="J2753">
        <v>47</v>
      </c>
      <c r="K2753" s="51"/>
    </row>
    <row r="2754" spans="1:11" x14ac:dyDescent="0.45">
      <c r="A2754" s="2">
        <v>45523</v>
      </c>
      <c r="B2754" t="s">
        <v>52</v>
      </c>
      <c r="C2754" t="s">
        <v>23</v>
      </c>
      <c r="D2754">
        <v>3</v>
      </c>
      <c r="E2754" s="17">
        <f>VLOOKUP(C2754,'SKU Price List'!$H$2:$L$27,5,FALSE)</f>
        <v>474.3</v>
      </c>
      <c r="F2754" s="17">
        <f t="shared" si="139"/>
        <v>1422.9</v>
      </c>
      <c r="G2754">
        <f>VLOOKUP(C2754,'SKU Price List'!$H$2:$L$27,3,0)</f>
        <v>451.8</v>
      </c>
      <c r="H2754">
        <f t="shared" ref="H2754:H2817" si="140">G2754*D2754</f>
        <v>1355.4</v>
      </c>
      <c r="I2754" s="17">
        <f t="shared" ref="I2754:I2817" si="141">F2754-H2754</f>
        <v>67.5</v>
      </c>
      <c r="J2754">
        <v>47</v>
      </c>
      <c r="K2754" s="51"/>
    </row>
    <row r="2755" spans="1:11" x14ac:dyDescent="0.45">
      <c r="A2755" s="2">
        <v>45523</v>
      </c>
      <c r="B2755" t="s">
        <v>52</v>
      </c>
      <c r="C2755" t="s">
        <v>3</v>
      </c>
      <c r="D2755">
        <v>4</v>
      </c>
      <c r="E2755" s="17">
        <f>VLOOKUP(C2755,'SKU Price List'!$H$2:$L$27,5,FALSE)</f>
        <v>321.3</v>
      </c>
      <c r="F2755" s="17">
        <f t="shared" si="139"/>
        <v>1285.2</v>
      </c>
      <c r="G2755">
        <f>VLOOKUP(C2755,'SKU Price List'!$H$2:$L$27,3,0)</f>
        <v>306</v>
      </c>
      <c r="H2755">
        <f t="shared" si="140"/>
        <v>1224</v>
      </c>
      <c r="I2755" s="17">
        <f t="shared" si="141"/>
        <v>61.200000000000045</v>
      </c>
      <c r="J2755">
        <v>47</v>
      </c>
      <c r="K2755" s="51"/>
    </row>
    <row r="2756" spans="1:11" x14ac:dyDescent="0.45">
      <c r="A2756" s="2">
        <v>45524</v>
      </c>
      <c r="B2756" t="s">
        <v>56</v>
      </c>
      <c r="C2756" t="s">
        <v>23</v>
      </c>
      <c r="D2756">
        <v>9</v>
      </c>
      <c r="E2756" s="17">
        <f>VLOOKUP(C2756,'SKU Price List'!$H$2:$L$27,5,FALSE)</f>
        <v>474.3</v>
      </c>
      <c r="F2756" s="17">
        <f t="shared" si="139"/>
        <v>4268.7</v>
      </c>
      <c r="G2756">
        <f>VLOOKUP(C2756,'SKU Price List'!$H$2:$L$27,3,0)</f>
        <v>451.8</v>
      </c>
      <c r="H2756">
        <f t="shared" si="140"/>
        <v>4066.2000000000003</v>
      </c>
      <c r="I2756" s="17">
        <f t="shared" si="141"/>
        <v>202.49999999999955</v>
      </c>
      <c r="J2756">
        <v>47</v>
      </c>
      <c r="K2756" s="51"/>
    </row>
    <row r="2757" spans="1:11" x14ac:dyDescent="0.45">
      <c r="A2757" s="2">
        <v>45524</v>
      </c>
      <c r="B2757" t="s">
        <v>56</v>
      </c>
      <c r="C2757" t="s">
        <v>7</v>
      </c>
      <c r="D2757">
        <v>5</v>
      </c>
      <c r="E2757" s="17">
        <f>VLOOKUP(C2757,'SKU Price List'!$H$2:$L$27,5,FALSE)</f>
        <v>571.20000000000005</v>
      </c>
      <c r="F2757" s="17">
        <f t="shared" si="139"/>
        <v>2856</v>
      </c>
      <c r="G2757">
        <f>VLOOKUP(C2757,'SKU Price List'!$H$2:$L$27,3,0)</f>
        <v>544</v>
      </c>
      <c r="H2757">
        <f t="shared" si="140"/>
        <v>2720</v>
      </c>
      <c r="I2757" s="17">
        <f t="shared" si="141"/>
        <v>136</v>
      </c>
      <c r="J2757">
        <v>47</v>
      </c>
      <c r="K2757" s="51"/>
    </row>
    <row r="2758" spans="1:11" x14ac:dyDescent="0.45">
      <c r="A2758" s="2">
        <v>45524</v>
      </c>
      <c r="B2758" t="s">
        <v>56</v>
      </c>
      <c r="C2758" t="s">
        <v>4</v>
      </c>
      <c r="D2758">
        <v>10</v>
      </c>
      <c r="E2758" s="17">
        <f>VLOOKUP(C2758,'SKU Price List'!$H$2:$L$27,5,FALSE)</f>
        <v>428.40000000000003</v>
      </c>
      <c r="F2758" s="17">
        <f t="shared" si="139"/>
        <v>4284</v>
      </c>
      <c r="G2758">
        <f>VLOOKUP(C2758,'SKU Price List'!$H$2:$L$27,3,0)</f>
        <v>408</v>
      </c>
      <c r="H2758">
        <f t="shared" si="140"/>
        <v>4080</v>
      </c>
      <c r="I2758" s="17">
        <f t="shared" si="141"/>
        <v>204</v>
      </c>
      <c r="J2758">
        <v>47</v>
      </c>
      <c r="K2758" s="51"/>
    </row>
    <row r="2759" spans="1:11" x14ac:dyDescent="0.45">
      <c r="A2759" s="2">
        <v>45524</v>
      </c>
      <c r="B2759" t="s">
        <v>47</v>
      </c>
      <c r="C2759" t="s">
        <v>17</v>
      </c>
      <c r="D2759">
        <v>5</v>
      </c>
      <c r="E2759" s="17">
        <f>VLOOKUP(C2759,'SKU Price List'!$H$2:$L$27,5,FALSE)</f>
        <v>1276.8</v>
      </c>
      <c r="F2759" s="17">
        <f t="shared" si="139"/>
        <v>6384</v>
      </c>
      <c r="G2759">
        <f>VLOOKUP(C2759,'SKU Price List'!$H$2:$L$27,3,0)</f>
        <v>1216</v>
      </c>
      <c r="H2759">
        <f t="shared" si="140"/>
        <v>6080</v>
      </c>
      <c r="I2759" s="17">
        <f t="shared" si="141"/>
        <v>304</v>
      </c>
      <c r="J2759">
        <v>47</v>
      </c>
      <c r="K2759" s="51"/>
    </row>
    <row r="2760" spans="1:11" x14ac:dyDescent="0.45">
      <c r="A2760" s="2">
        <v>45524</v>
      </c>
      <c r="B2760" t="s">
        <v>47</v>
      </c>
      <c r="C2760" t="s">
        <v>7</v>
      </c>
      <c r="D2760">
        <v>2</v>
      </c>
      <c r="E2760" s="17">
        <f>VLOOKUP(C2760,'SKU Price List'!$H$2:$L$27,5,FALSE)</f>
        <v>571.20000000000005</v>
      </c>
      <c r="F2760" s="17">
        <f t="shared" si="139"/>
        <v>1142.4000000000001</v>
      </c>
      <c r="G2760">
        <f>VLOOKUP(C2760,'SKU Price List'!$H$2:$L$27,3,0)</f>
        <v>544</v>
      </c>
      <c r="H2760">
        <f t="shared" si="140"/>
        <v>1088</v>
      </c>
      <c r="I2760" s="17">
        <f t="shared" si="141"/>
        <v>54.400000000000091</v>
      </c>
      <c r="J2760">
        <v>47</v>
      </c>
      <c r="K2760" s="51"/>
    </row>
    <row r="2761" spans="1:11" x14ac:dyDescent="0.45">
      <c r="A2761" s="2">
        <v>45524</v>
      </c>
      <c r="B2761" t="s">
        <v>47</v>
      </c>
      <c r="C2761" t="s">
        <v>27</v>
      </c>
      <c r="D2761">
        <v>15</v>
      </c>
      <c r="E2761" s="17">
        <f>VLOOKUP(C2761,'SKU Price List'!$H$2:$L$27,5,FALSE)</f>
        <v>843.2</v>
      </c>
      <c r="F2761" s="17">
        <f t="shared" si="139"/>
        <v>12648</v>
      </c>
      <c r="G2761">
        <f>VLOOKUP(C2761,'SKU Price List'!$H$2:$L$27,3,0)</f>
        <v>803.2</v>
      </c>
      <c r="H2761">
        <f t="shared" si="140"/>
        <v>12048</v>
      </c>
      <c r="I2761" s="17">
        <f t="shared" si="141"/>
        <v>600</v>
      </c>
      <c r="J2761">
        <v>47</v>
      </c>
      <c r="K2761" s="51"/>
    </row>
    <row r="2762" spans="1:11" x14ac:dyDescent="0.45">
      <c r="A2762" s="2">
        <v>45524</v>
      </c>
      <c r="B2762" t="s">
        <v>47</v>
      </c>
      <c r="C2762" t="s">
        <v>4</v>
      </c>
      <c r="D2762">
        <v>12</v>
      </c>
      <c r="E2762" s="17">
        <f>VLOOKUP(C2762,'SKU Price List'!$H$2:$L$27,5,FALSE)</f>
        <v>428.40000000000003</v>
      </c>
      <c r="F2762" s="17">
        <f t="shared" si="139"/>
        <v>5140.8</v>
      </c>
      <c r="G2762">
        <f>VLOOKUP(C2762,'SKU Price List'!$H$2:$L$27,3,0)</f>
        <v>408</v>
      </c>
      <c r="H2762">
        <f t="shared" si="140"/>
        <v>4896</v>
      </c>
      <c r="I2762" s="17">
        <f t="shared" si="141"/>
        <v>244.80000000000018</v>
      </c>
      <c r="J2762">
        <v>47</v>
      </c>
      <c r="K2762" s="51"/>
    </row>
    <row r="2763" spans="1:11" x14ac:dyDescent="0.45">
      <c r="A2763" s="2">
        <v>45524</v>
      </c>
      <c r="B2763" t="s">
        <v>47</v>
      </c>
      <c r="C2763" t="s">
        <v>8</v>
      </c>
      <c r="D2763">
        <v>4</v>
      </c>
      <c r="E2763" s="17">
        <f>VLOOKUP(C2763,'SKU Price List'!$H$2:$L$27,5,FALSE)</f>
        <v>585</v>
      </c>
      <c r="F2763" s="17">
        <f t="shared" si="139"/>
        <v>2340</v>
      </c>
      <c r="G2763">
        <f>VLOOKUP(C2763,'SKU Price List'!$H$2:$L$27,3,0)</f>
        <v>556.19999999999993</v>
      </c>
      <c r="H2763">
        <f t="shared" si="140"/>
        <v>2224.7999999999997</v>
      </c>
      <c r="I2763" s="17">
        <f t="shared" si="141"/>
        <v>115.20000000000027</v>
      </c>
      <c r="J2763">
        <v>47</v>
      </c>
      <c r="K2763" s="51"/>
    </row>
    <row r="2764" spans="1:11" x14ac:dyDescent="0.45">
      <c r="A2764" s="2">
        <v>45525</v>
      </c>
      <c r="B2764" t="s">
        <v>60</v>
      </c>
      <c r="C2764" t="s">
        <v>4</v>
      </c>
      <c r="D2764">
        <v>10</v>
      </c>
      <c r="E2764" s="17">
        <f>VLOOKUP(C2764,'SKU Price List'!$H$2:$L$27,5,FALSE)</f>
        <v>428.40000000000003</v>
      </c>
      <c r="F2764" s="17">
        <f t="shared" si="139"/>
        <v>4284</v>
      </c>
      <c r="G2764">
        <f>VLOOKUP(C2764,'SKU Price List'!$H$2:$L$27,3,0)</f>
        <v>408</v>
      </c>
      <c r="H2764">
        <f t="shared" si="140"/>
        <v>4080</v>
      </c>
      <c r="I2764" s="17">
        <f t="shared" si="141"/>
        <v>204</v>
      </c>
      <c r="J2764">
        <v>47</v>
      </c>
      <c r="K2764" s="51"/>
    </row>
    <row r="2765" spans="1:11" x14ac:dyDescent="0.45">
      <c r="A2765" s="2">
        <v>45525</v>
      </c>
      <c r="B2765" t="s">
        <v>60</v>
      </c>
      <c r="C2765" t="s">
        <v>7</v>
      </c>
      <c r="D2765">
        <v>10</v>
      </c>
      <c r="E2765" s="17">
        <f>VLOOKUP(C2765,'SKU Price List'!$H$2:$L$27,5,FALSE)</f>
        <v>571.20000000000005</v>
      </c>
      <c r="F2765" s="17">
        <f t="shared" si="139"/>
        <v>5712</v>
      </c>
      <c r="G2765">
        <f>VLOOKUP(C2765,'SKU Price List'!$H$2:$L$27,3,0)</f>
        <v>544</v>
      </c>
      <c r="H2765">
        <f t="shared" si="140"/>
        <v>5440</v>
      </c>
      <c r="I2765" s="17">
        <f t="shared" si="141"/>
        <v>272</v>
      </c>
      <c r="J2765">
        <v>47</v>
      </c>
      <c r="K2765" s="51"/>
    </row>
    <row r="2766" spans="1:11" x14ac:dyDescent="0.45">
      <c r="A2766" s="2">
        <v>45525</v>
      </c>
      <c r="B2766" t="s">
        <v>60</v>
      </c>
      <c r="C2766" t="s">
        <v>13</v>
      </c>
      <c r="D2766">
        <v>8</v>
      </c>
      <c r="E2766" s="17">
        <f>VLOOKUP(C2766,'SKU Price List'!$H$2:$L$27,5,FALSE)</f>
        <v>718.19999999999993</v>
      </c>
      <c r="F2766" s="17">
        <f t="shared" si="139"/>
        <v>5745.5999999999995</v>
      </c>
      <c r="G2766">
        <f>VLOOKUP(C2766,'SKU Price List'!$H$2:$L$27,3,0)</f>
        <v>684</v>
      </c>
      <c r="H2766">
        <f t="shared" si="140"/>
        <v>5472</v>
      </c>
      <c r="I2766" s="17">
        <f t="shared" si="141"/>
        <v>273.59999999999945</v>
      </c>
      <c r="J2766">
        <v>47</v>
      </c>
      <c r="K2766" s="51"/>
    </row>
    <row r="2767" spans="1:11" x14ac:dyDescent="0.45">
      <c r="A2767" s="2">
        <v>45525</v>
      </c>
      <c r="B2767" t="s">
        <v>60</v>
      </c>
      <c r="C2767" t="s">
        <v>15</v>
      </c>
      <c r="D2767">
        <v>4</v>
      </c>
      <c r="E2767" s="17">
        <f>VLOOKUP(C2767,'SKU Price List'!$H$2:$L$27,5,FALSE)</f>
        <v>837.9</v>
      </c>
      <c r="F2767" s="17">
        <f t="shared" si="139"/>
        <v>3351.6</v>
      </c>
      <c r="G2767">
        <f>VLOOKUP(C2767,'SKU Price List'!$H$2:$L$27,3,0)</f>
        <v>798</v>
      </c>
      <c r="H2767">
        <f t="shared" si="140"/>
        <v>3192</v>
      </c>
      <c r="I2767" s="17">
        <f t="shared" si="141"/>
        <v>159.59999999999991</v>
      </c>
      <c r="J2767">
        <v>47</v>
      </c>
      <c r="K2767" s="51"/>
    </row>
    <row r="2768" spans="1:11" x14ac:dyDescent="0.45">
      <c r="A2768" s="2">
        <v>45525</v>
      </c>
      <c r="B2768" t="s">
        <v>60</v>
      </c>
      <c r="C2768" t="s">
        <v>8</v>
      </c>
      <c r="D2768">
        <v>5</v>
      </c>
      <c r="E2768" s="17">
        <f>VLOOKUP(C2768,'SKU Price List'!$H$2:$L$27,5,FALSE)</f>
        <v>585</v>
      </c>
      <c r="F2768" s="17">
        <f t="shared" si="139"/>
        <v>2925</v>
      </c>
      <c r="G2768">
        <f>VLOOKUP(C2768,'SKU Price List'!$H$2:$L$27,3,0)</f>
        <v>556.19999999999993</v>
      </c>
      <c r="H2768">
        <f t="shared" si="140"/>
        <v>2780.9999999999995</v>
      </c>
      <c r="I2768" s="17">
        <f t="shared" si="141"/>
        <v>144.00000000000045</v>
      </c>
      <c r="J2768">
        <v>47</v>
      </c>
      <c r="K2768" s="51"/>
    </row>
    <row r="2769" spans="1:11" x14ac:dyDescent="0.45">
      <c r="A2769" s="2">
        <v>45525</v>
      </c>
      <c r="B2769" t="s">
        <v>36</v>
      </c>
      <c r="C2769" t="s">
        <v>18</v>
      </c>
      <c r="D2769">
        <v>15</v>
      </c>
      <c r="E2769" s="17">
        <f>VLOOKUP(C2769,'SKU Price List'!$H$2:$L$27,5,FALSE)</f>
        <v>1523.2</v>
      </c>
      <c r="F2769" s="17">
        <f t="shared" si="139"/>
        <v>22848</v>
      </c>
      <c r="G2769">
        <f>VLOOKUP(C2769,'SKU Price List'!$H$2:$L$27,3,0)</f>
        <v>1449.6</v>
      </c>
      <c r="H2769">
        <f t="shared" si="140"/>
        <v>21744</v>
      </c>
      <c r="I2769" s="17">
        <f t="shared" si="141"/>
        <v>1104</v>
      </c>
      <c r="J2769">
        <v>47</v>
      </c>
      <c r="K2769" s="51"/>
    </row>
    <row r="2770" spans="1:11" x14ac:dyDescent="0.45">
      <c r="A2770" s="2">
        <v>45525</v>
      </c>
      <c r="B2770" t="s">
        <v>36</v>
      </c>
      <c r="C2770" t="s">
        <v>20</v>
      </c>
      <c r="D2770">
        <v>35</v>
      </c>
      <c r="E2770" s="17">
        <f>VLOOKUP(C2770,'SKU Price List'!$H$2:$L$27,5,FALSE)</f>
        <v>1142.4000000000001</v>
      </c>
      <c r="F2770" s="17">
        <f t="shared" ref="F2770:F2833" si="142">E2770*D2770</f>
        <v>39984</v>
      </c>
      <c r="G2770">
        <f>VLOOKUP(C2770,'SKU Price List'!$H$2:$L$27,3,0)</f>
        <v>1087.1999999999998</v>
      </c>
      <c r="H2770">
        <f t="shared" si="140"/>
        <v>38051.999999999993</v>
      </c>
      <c r="I2770" s="17">
        <f t="shared" si="141"/>
        <v>1932.0000000000073</v>
      </c>
      <c r="J2770">
        <v>47</v>
      </c>
      <c r="K2770" s="51"/>
    </row>
    <row r="2771" spans="1:11" x14ac:dyDescent="0.45">
      <c r="A2771" s="2">
        <v>45525</v>
      </c>
      <c r="B2771" t="s">
        <v>36</v>
      </c>
      <c r="C2771" t="s">
        <v>19</v>
      </c>
      <c r="D2771">
        <v>9</v>
      </c>
      <c r="E2771" s="17">
        <f>VLOOKUP(C2771,'SKU Price List'!$H$2:$L$27,5,FALSE)</f>
        <v>856.80000000000007</v>
      </c>
      <c r="F2771" s="17">
        <f t="shared" si="142"/>
        <v>7711.2000000000007</v>
      </c>
      <c r="G2771">
        <f>VLOOKUP(C2771,'SKU Price List'!$H$2:$L$27,3,0)</f>
        <v>815.4</v>
      </c>
      <c r="H2771">
        <f t="shared" si="140"/>
        <v>7338.5999999999995</v>
      </c>
      <c r="I2771" s="17">
        <f t="shared" si="141"/>
        <v>372.60000000000127</v>
      </c>
      <c r="J2771">
        <v>47</v>
      </c>
      <c r="K2771" s="51"/>
    </row>
    <row r="2772" spans="1:11" x14ac:dyDescent="0.45">
      <c r="A2772" s="2">
        <v>45525</v>
      </c>
      <c r="B2772" t="s">
        <v>36</v>
      </c>
      <c r="C2772" t="s">
        <v>8</v>
      </c>
      <c r="D2772">
        <v>20</v>
      </c>
      <c r="E2772" s="17">
        <f>VLOOKUP(C2772,'SKU Price List'!$H$2:$L$27,5,FALSE)</f>
        <v>585</v>
      </c>
      <c r="F2772" s="17">
        <f t="shared" si="142"/>
        <v>11700</v>
      </c>
      <c r="G2772">
        <f>VLOOKUP(C2772,'SKU Price List'!$H$2:$L$27,3,0)</f>
        <v>556.19999999999993</v>
      </c>
      <c r="H2772">
        <f t="shared" si="140"/>
        <v>11123.999999999998</v>
      </c>
      <c r="I2772" s="17">
        <f t="shared" si="141"/>
        <v>576.00000000000182</v>
      </c>
      <c r="J2772">
        <v>47</v>
      </c>
      <c r="K2772" s="51"/>
    </row>
    <row r="2773" spans="1:11" x14ac:dyDescent="0.45">
      <c r="A2773" s="2">
        <v>45525</v>
      </c>
      <c r="B2773" t="s">
        <v>36</v>
      </c>
      <c r="C2773" t="s">
        <v>23</v>
      </c>
      <c r="D2773">
        <v>10</v>
      </c>
      <c r="E2773" s="17">
        <f>VLOOKUP(C2773,'SKU Price List'!$H$2:$L$27,5,FALSE)</f>
        <v>474.3</v>
      </c>
      <c r="F2773" s="17">
        <f t="shared" si="142"/>
        <v>4743</v>
      </c>
      <c r="G2773">
        <f>VLOOKUP(C2773,'SKU Price List'!$H$2:$L$27,3,0)</f>
        <v>451.8</v>
      </c>
      <c r="H2773">
        <f t="shared" si="140"/>
        <v>4518</v>
      </c>
      <c r="I2773" s="17">
        <f t="shared" si="141"/>
        <v>225</v>
      </c>
      <c r="J2773">
        <v>47</v>
      </c>
      <c r="K2773" s="51"/>
    </row>
    <row r="2774" spans="1:11" x14ac:dyDescent="0.45">
      <c r="A2774" s="2">
        <v>45525</v>
      </c>
      <c r="B2774" t="s">
        <v>36</v>
      </c>
      <c r="C2774" t="s">
        <v>7</v>
      </c>
      <c r="D2774">
        <v>5</v>
      </c>
      <c r="E2774" s="17">
        <f>VLOOKUP(C2774,'SKU Price List'!$H$2:$L$27,5,FALSE)</f>
        <v>571.20000000000005</v>
      </c>
      <c r="F2774" s="17">
        <f t="shared" si="142"/>
        <v>2856</v>
      </c>
      <c r="G2774">
        <f>VLOOKUP(C2774,'SKU Price List'!$H$2:$L$27,3,0)</f>
        <v>544</v>
      </c>
      <c r="H2774">
        <f t="shared" si="140"/>
        <v>2720</v>
      </c>
      <c r="I2774" s="17">
        <f t="shared" si="141"/>
        <v>136</v>
      </c>
      <c r="J2774">
        <v>47</v>
      </c>
      <c r="K2774" s="51"/>
    </row>
    <row r="2775" spans="1:11" x14ac:dyDescent="0.45">
      <c r="A2775" s="2">
        <v>45526</v>
      </c>
      <c r="B2775" t="s">
        <v>33</v>
      </c>
      <c r="C2775" t="s">
        <v>21</v>
      </c>
      <c r="D2775">
        <v>4</v>
      </c>
      <c r="E2775" s="17">
        <f>VLOOKUP(C2775,'SKU Price List'!$H$2:$L$27,5,FALSE)</f>
        <v>999.6</v>
      </c>
      <c r="F2775" s="17">
        <f t="shared" si="142"/>
        <v>3998.4</v>
      </c>
      <c r="G2775">
        <f>VLOOKUP(C2775,'SKU Price List'!$H$2:$L$27,3,0)</f>
        <v>951.3</v>
      </c>
      <c r="H2775">
        <f t="shared" si="140"/>
        <v>3805.2</v>
      </c>
      <c r="I2775" s="17">
        <f t="shared" si="141"/>
        <v>193.20000000000027</v>
      </c>
      <c r="J2775">
        <v>47</v>
      </c>
      <c r="K2775" s="51"/>
    </row>
    <row r="2776" spans="1:11" x14ac:dyDescent="0.45">
      <c r="A2776" s="2">
        <v>45526</v>
      </c>
      <c r="B2776" t="s">
        <v>33</v>
      </c>
      <c r="C2776" t="s">
        <v>14</v>
      </c>
      <c r="D2776">
        <v>12</v>
      </c>
      <c r="E2776" s="17">
        <f>VLOOKUP(C2776,'SKU Price List'!$H$2:$L$27,5,FALSE)</f>
        <v>957.59999999999991</v>
      </c>
      <c r="F2776" s="17">
        <f t="shared" si="142"/>
        <v>11491.199999999999</v>
      </c>
      <c r="G2776">
        <f>VLOOKUP(C2776,'SKU Price List'!$H$2:$L$27,3,0)</f>
        <v>912</v>
      </c>
      <c r="H2776">
        <f t="shared" si="140"/>
        <v>10944</v>
      </c>
      <c r="I2776" s="17">
        <f t="shared" si="141"/>
        <v>547.19999999999891</v>
      </c>
      <c r="J2776">
        <v>47</v>
      </c>
      <c r="K2776" s="51"/>
    </row>
    <row r="2777" spans="1:11" x14ac:dyDescent="0.45">
      <c r="A2777" s="2">
        <v>45526</v>
      </c>
      <c r="B2777" t="s">
        <v>33</v>
      </c>
      <c r="C2777" t="s">
        <v>9</v>
      </c>
      <c r="D2777">
        <v>5</v>
      </c>
      <c r="E2777" s="17">
        <f>VLOOKUP(C2777,'SKU Price List'!$H$2:$L$27,5,FALSE)</f>
        <v>780</v>
      </c>
      <c r="F2777" s="17">
        <f t="shared" si="142"/>
        <v>3900</v>
      </c>
      <c r="G2777">
        <f>VLOOKUP(C2777,'SKU Price List'!$H$2:$L$27,3,0)</f>
        <v>741.59999999999991</v>
      </c>
      <c r="H2777">
        <f t="shared" si="140"/>
        <v>3707.9999999999995</v>
      </c>
      <c r="I2777" s="17">
        <f t="shared" si="141"/>
        <v>192.00000000000045</v>
      </c>
      <c r="J2777">
        <v>47</v>
      </c>
      <c r="K2777" s="51"/>
    </row>
    <row r="2778" spans="1:11" x14ac:dyDescent="0.45">
      <c r="A2778" s="2">
        <v>45526</v>
      </c>
      <c r="B2778" t="s">
        <v>33</v>
      </c>
      <c r="C2778" t="s">
        <v>3</v>
      </c>
      <c r="D2778">
        <v>4</v>
      </c>
      <c r="E2778" s="17">
        <f>VLOOKUP(C2778,'SKU Price List'!$H$2:$L$27,5,FALSE)</f>
        <v>321.3</v>
      </c>
      <c r="F2778" s="17">
        <f t="shared" si="142"/>
        <v>1285.2</v>
      </c>
      <c r="G2778">
        <f>VLOOKUP(C2778,'SKU Price List'!$H$2:$L$27,3,0)</f>
        <v>306</v>
      </c>
      <c r="H2778">
        <f t="shared" si="140"/>
        <v>1224</v>
      </c>
      <c r="I2778" s="17">
        <f t="shared" si="141"/>
        <v>61.200000000000045</v>
      </c>
      <c r="J2778">
        <v>47</v>
      </c>
      <c r="K2778" s="51"/>
    </row>
    <row r="2779" spans="1:11" x14ac:dyDescent="0.45">
      <c r="A2779" s="2">
        <v>45526</v>
      </c>
      <c r="B2779" t="s">
        <v>33</v>
      </c>
      <c r="C2779" t="s">
        <v>5</v>
      </c>
      <c r="D2779">
        <v>5</v>
      </c>
      <c r="E2779" s="17">
        <f>VLOOKUP(C2779,'SKU Price List'!$H$2:$L$27,5,FALSE)</f>
        <v>374.85</v>
      </c>
      <c r="F2779" s="17">
        <f t="shared" si="142"/>
        <v>1874.25</v>
      </c>
      <c r="G2779">
        <f>VLOOKUP(C2779,'SKU Price List'!$H$2:$L$27,3,0)</f>
        <v>357</v>
      </c>
      <c r="H2779">
        <f t="shared" si="140"/>
        <v>1785</v>
      </c>
      <c r="I2779" s="17">
        <f t="shared" si="141"/>
        <v>89.25</v>
      </c>
      <c r="J2779">
        <v>47</v>
      </c>
      <c r="K2779" s="51"/>
    </row>
    <row r="2780" spans="1:11" x14ac:dyDescent="0.45">
      <c r="A2780" s="2">
        <v>45526</v>
      </c>
      <c r="B2780" t="s">
        <v>35</v>
      </c>
      <c r="C2780" t="s">
        <v>21</v>
      </c>
      <c r="D2780">
        <v>2</v>
      </c>
      <c r="E2780" s="17">
        <f>VLOOKUP(C2780,'SKU Price List'!$H$2:$L$27,5,FALSE)</f>
        <v>999.6</v>
      </c>
      <c r="F2780" s="17">
        <f t="shared" si="142"/>
        <v>1999.2</v>
      </c>
      <c r="G2780">
        <f>VLOOKUP(C2780,'SKU Price List'!$H$2:$L$27,3,0)</f>
        <v>951.3</v>
      </c>
      <c r="H2780">
        <f t="shared" si="140"/>
        <v>1902.6</v>
      </c>
      <c r="I2780" s="17">
        <f t="shared" si="141"/>
        <v>96.600000000000136</v>
      </c>
      <c r="J2780">
        <v>47</v>
      </c>
      <c r="K2780" s="51"/>
    </row>
    <row r="2781" spans="1:11" x14ac:dyDescent="0.45">
      <c r="A2781" s="2">
        <v>45526</v>
      </c>
      <c r="B2781" t="s">
        <v>35</v>
      </c>
      <c r="C2781" t="s">
        <v>25</v>
      </c>
      <c r="D2781">
        <v>1</v>
      </c>
      <c r="E2781" s="17">
        <f>VLOOKUP(C2781,'SKU Price List'!$H$2:$L$27,5,FALSE)</f>
        <v>553.35</v>
      </c>
      <c r="F2781" s="17">
        <f t="shared" si="142"/>
        <v>553.35</v>
      </c>
      <c r="G2781">
        <f>VLOOKUP(C2781,'SKU Price List'!$H$2:$L$27,3,0)</f>
        <v>527.1</v>
      </c>
      <c r="H2781">
        <f t="shared" si="140"/>
        <v>527.1</v>
      </c>
      <c r="I2781" s="17">
        <f t="shared" si="141"/>
        <v>26.25</v>
      </c>
      <c r="J2781">
        <v>47</v>
      </c>
      <c r="K2781" s="51"/>
    </row>
    <row r="2782" spans="1:11" x14ac:dyDescent="0.45">
      <c r="A2782" s="2">
        <v>45526</v>
      </c>
      <c r="B2782" t="s">
        <v>35</v>
      </c>
      <c r="C2782" t="s">
        <v>10</v>
      </c>
      <c r="D2782">
        <v>2</v>
      </c>
      <c r="E2782" s="17">
        <f>VLOOKUP(C2782,'SKU Price List'!$H$2:$L$27,5,FALSE)</f>
        <v>682.5</v>
      </c>
      <c r="F2782" s="17">
        <f t="shared" si="142"/>
        <v>1365</v>
      </c>
      <c r="G2782">
        <f>VLOOKUP(C2782,'SKU Price List'!$H$2:$L$27,3,0)</f>
        <v>648.9</v>
      </c>
      <c r="H2782">
        <f t="shared" si="140"/>
        <v>1297.8</v>
      </c>
      <c r="I2782" s="17">
        <f t="shared" si="141"/>
        <v>67.200000000000045</v>
      </c>
      <c r="J2782">
        <v>47</v>
      </c>
      <c r="K2782" s="51"/>
    </row>
    <row r="2783" spans="1:11" x14ac:dyDescent="0.45">
      <c r="A2783" s="2">
        <v>45526</v>
      </c>
      <c r="B2783" t="s">
        <v>35</v>
      </c>
      <c r="C2783" t="s">
        <v>23</v>
      </c>
      <c r="D2783">
        <v>1</v>
      </c>
      <c r="E2783" s="17">
        <f>VLOOKUP(C2783,'SKU Price List'!$H$2:$L$27,5,FALSE)</f>
        <v>474.3</v>
      </c>
      <c r="F2783" s="17">
        <f t="shared" si="142"/>
        <v>474.3</v>
      </c>
      <c r="G2783">
        <f>VLOOKUP(C2783,'SKU Price List'!$H$2:$L$27,3,0)</f>
        <v>451.8</v>
      </c>
      <c r="H2783">
        <f t="shared" si="140"/>
        <v>451.8</v>
      </c>
      <c r="I2783" s="17">
        <f t="shared" si="141"/>
        <v>22.5</v>
      </c>
      <c r="J2783">
        <v>47</v>
      </c>
      <c r="K2783" s="51"/>
    </row>
    <row r="2784" spans="1:11" x14ac:dyDescent="0.45">
      <c r="A2784" s="2">
        <v>45527</v>
      </c>
      <c r="B2784" t="s">
        <v>44</v>
      </c>
      <c r="C2784" t="s">
        <v>18</v>
      </c>
      <c r="D2784">
        <v>3</v>
      </c>
      <c r="E2784" s="17">
        <f>VLOOKUP(C2784,'SKU Price List'!$H$2:$L$27,5,FALSE)</f>
        <v>1523.2</v>
      </c>
      <c r="F2784" s="17">
        <f t="shared" si="142"/>
        <v>4569.6000000000004</v>
      </c>
      <c r="G2784">
        <f>VLOOKUP(C2784,'SKU Price List'!$H$2:$L$27,3,0)</f>
        <v>1449.6</v>
      </c>
      <c r="H2784">
        <f t="shared" si="140"/>
        <v>4348.7999999999993</v>
      </c>
      <c r="I2784" s="17">
        <f t="shared" si="141"/>
        <v>220.80000000000109</v>
      </c>
      <c r="J2784">
        <v>47</v>
      </c>
      <c r="K2784" s="51"/>
    </row>
    <row r="2785" spans="1:11" x14ac:dyDescent="0.45">
      <c r="A2785" s="2">
        <v>45527</v>
      </c>
      <c r="B2785" t="s">
        <v>44</v>
      </c>
      <c r="C2785" t="s">
        <v>20</v>
      </c>
      <c r="D2785">
        <v>3</v>
      </c>
      <c r="E2785" s="17">
        <f>VLOOKUP(C2785,'SKU Price List'!$H$2:$L$27,5,FALSE)</f>
        <v>1142.4000000000001</v>
      </c>
      <c r="F2785" s="17">
        <f t="shared" si="142"/>
        <v>3427.2000000000003</v>
      </c>
      <c r="G2785">
        <f>VLOOKUP(C2785,'SKU Price List'!$H$2:$L$27,3,0)</f>
        <v>1087.1999999999998</v>
      </c>
      <c r="H2785">
        <f t="shared" si="140"/>
        <v>3261.5999999999995</v>
      </c>
      <c r="I2785" s="17">
        <f t="shared" si="141"/>
        <v>165.60000000000082</v>
      </c>
      <c r="J2785">
        <v>47</v>
      </c>
      <c r="K2785" s="51"/>
    </row>
    <row r="2786" spans="1:11" x14ac:dyDescent="0.45">
      <c r="A2786" s="2">
        <v>45527</v>
      </c>
      <c r="B2786" t="s">
        <v>44</v>
      </c>
      <c r="C2786" t="s">
        <v>19</v>
      </c>
      <c r="D2786">
        <v>4</v>
      </c>
      <c r="E2786" s="17">
        <f>VLOOKUP(C2786,'SKU Price List'!$H$2:$L$27,5,FALSE)</f>
        <v>856.80000000000007</v>
      </c>
      <c r="F2786" s="17">
        <f t="shared" si="142"/>
        <v>3427.2000000000003</v>
      </c>
      <c r="G2786">
        <f>VLOOKUP(C2786,'SKU Price List'!$H$2:$L$27,3,0)</f>
        <v>815.4</v>
      </c>
      <c r="H2786">
        <f t="shared" si="140"/>
        <v>3261.6</v>
      </c>
      <c r="I2786" s="17">
        <f t="shared" si="141"/>
        <v>165.60000000000036</v>
      </c>
      <c r="J2786">
        <v>47</v>
      </c>
      <c r="K2786" s="51"/>
    </row>
    <row r="2787" spans="1:11" x14ac:dyDescent="0.45">
      <c r="A2787" s="2">
        <v>45527</v>
      </c>
      <c r="B2787" t="s">
        <v>44</v>
      </c>
      <c r="C2787" t="s">
        <v>17</v>
      </c>
      <c r="D2787">
        <v>6</v>
      </c>
      <c r="E2787" s="17">
        <f>VLOOKUP(C2787,'SKU Price List'!$H$2:$L$27,5,FALSE)</f>
        <v>1276.8</v>
      </c>
      <c r="F2787" s="17">
        <f t="shared" si="142"/>
        <v>7660.7999999999993</v>
      </c>
      <c r="G2787">
        <f>VLOOKUP(C2787,'SKU Price List'!$H$2:$L$27,3,0)</f>
        <v>1216</v>
      </c>
      <c r="H2787">
        <f t="shared" si="140"/>
        <v>7296</v>
      </c>
      <c r="I2787" s="17">
        <f t="shared" si="141"/>
        <v>364.79999999999927</v>
      </c>
      <c r="J2787">
        <v>47</v>
      </c>
      <c r="K2787" s="51"/>
    </row>
    <row r="2788" spans="1:11" x14ac:dyDescent="0.45">
      <c r="A2788" s="2">
        <v>45527</v>
      </c>
      <c r="B2788" t="s">
        <v>44</v>
      </c>
      <c r="C2788" t="s">
        <v>13</v>
      </c>
      <c r="D2788">
        <v>8</v>
      </c>
      <c r="E2788" s="17">
        <f>VLOOKUP(C2788,'SKU Price List'!$H$2:$L$27,5,FALSE)</f>
        <v>718.19999999999993</v>
      </c>
      <c r="F2788" s="17">
        <f t="shared" si="142"/>
        <v>5745.5999999999995</v>
      </c>
      <c r="G2788">
        <f>VLOOKUP(C2788,'SKU Price List'!$H$2:$L$27,3,0)</f>
        <v>684</v>
      </c>
      <c r="H2788">
        <f t="shared" si="140"/>
        <v>5472</v>
      </c>
      <c r="I2788" s="17">
        <f t="shared" si="141"/>
        <v>273.59999999999945</v>
      </c>
      <c r="J2788">
        <v>47</v>
      </c>
      <c r="K2788" s="51"/>
    </row>
    <row r="2789" spans="1:11" x14ac:dyDescent="0.45">
      <c r="A2789" s="2">
        <v>45527</v>
      </c>
      <c r="B2789" t="s">
        <v>44</v>
      </c>
      <c r="C2789" t="s">
        <v>12</v>
      </c>
      <c r="D2789">
        <v>6</v>
      </c>
      <c r="E2789" s="17">
        <f>VLOOKUP(C2789,'SKU Price List'!$H$2:$L$27,5,FALSE)</f>
        <v>1040</v>
      </c>
      <c r="F2789" s="17">
        <f t="shared" si="142"/>
        <v>6240</v>
      </c>
      <c r="G2789">
        <f>VLOOKUP(C2789,'SKU Price List'!$H$2:$L$27,3,0)</f>
        <v>988.8</v>
      </c>
      <c r="H2789">
        <f t="shared" si="140"/>
        <v>5932.7999999999993</v>
      </c>
      <c r="I2789" s="17">
        <f t="shared" si="141"/>
        <v>307.20000000000073</v>
      </c>
      <c r="J2789">
        <v>47</v>
      </c>
      <c r="K2789" s="51"/>
    </row>
    <row r="2790" spans="1:11" x14ac:dyDescent="0.45">
      <c r="A2790" s="2">
        <v>45527</v>
      </c>
      <c r="B2790" t="s">
        <v>44</v>
      </c>
      <c r="C2790" t="s">
        <v>9</v>
      </c>
      <c r="D2790">
        <v>5</v>
      </c>
      <c r="E2790" s="17">
        <f>VLOOKUP(C2790,'SKU Price List'!$H$2:$L$27,5,FALSE)</f>
        <v>780</v>
      </c>
      <c r="F2790" s="17">
        <f t="shared" si="142"/>
        <v>3900</v>
      </c>
      <c r="G2790">
        <f>VLOOKUP(C2790,'SKU Price List'!$H$2:$L$27,3,0)</f>
        <v>741.59999999999991</v>
      </c>
      <c r="H2790">
        <f t="shared" si="140"/>
        <v>3707.9999999999995</v>
      </c>
      <c r="I2790" s="17">
        <f t="shared" si="141"/>
        <v>192.00000000000045</v>
      </c>
      <c r="J2790">
        <v>47</v>
      </c>
      <c r="K2790" s="51"/>
    </row>
    <row r="2791" spans="1:11" x14ac:dyDescent="0.45">
      <c r="A2791" s="2">
        <v>45527</v>
      </c>
      <c r="B2791" t="s">
        <v>44</v>
      </c>
      <c r="C2791" t="s">
        <v>8</v>
      </c>
      <c r="D2791">
        <v>5</v>
      </c>
      <c r="E2791" s="17">
        <f>VLOOKUP(C2791,'SKU Price List'!$H$2:$L$27,5,FALSE)</f>
        <v>585</v>
      </c>
      <c r="F2791" s="17">
        <f t="shared" si="142"/>
        <v>2925</v>
      </c>
      <c r="G2791">
        <f>VLOOKUP(C2791,'SKU Price List'!$H$2:$L$27,3,0)</f>
        <v>556.19999999999993</v>
      </c>
      <c r="H2791">
        <f t="shared" si="140"/>
        <v>2780.9999999999995</v>
      </c>
      <c r="I2791" s="17">
        <f t="shared" si="141"/>
        <v>144.00000000000045</v>
      </c>
      <c r="J2791">
        <v>47</v>
      </c>
      <c r="K2791" s="51"/>
    </row>
    <row r="2792" spans="1:11" x14ac:dyDescent="0.45">
      <c r="A2792" s="2">
        <v>45527</v>
      </c>
      <c r="B2792" t="s">
        <v>48</v>
      </c>
      <c r="C2792" t="s">
        <v>18</v>
      </c>
      <c r="D2792">
        <v>8</v>
      </c>
      <c r="E2792" s="17">
        <f>VLOOKUP(C2792,'SKU Price List'!$H$2:$L$27,5,FALSE)</f>
        <v>1523.2</v>
      </c>
      <c r="F2792" s="17">
        <f t="shared" si="142"/>
        <v>12185.6</v>
      </c>
      <c r="G2792">
        <f>VLOOKUP(C2792,'SKU Price List'!$H$2:$L$27,3,0)</f>
        <v>1449.6</v>
      </c>
      <c r="H2792">
        <f t="shared" si="140"/>
        <v>11596.8</v>
      </c>
      <c r="I2792" s="17">
        <f t="shared" si="141"/>
        <v>588.80000000000109</v>
      </c>
      <c r="J2792">
        <v>47</v>
      </c>
      <c r="K2792" s="51"/>
    </row>
    <row r="2793" spans="1:11" x14ac:dyDescent="0.45">
      <c r="A2793" s="2">
        <v>45527</v>
      </c>
      <c r="B2793" t="s">
        <v>48</v>
      </c>
      <c r="C2793" t="s">
        <v>20</v>
      </c>
      <c r="D2793">
        <v>10</v>
      </c>
      <c r="E2793" s="17">
        <f>VLOOKUP(C2793,'SKU Price List'!$H$2:$L$27,5,FALSE)</f>
        <v>1142.4000000000001</v>
      </c>
      <c r="F2793" s="17">
        <f t="shared" si="142"/>
        <v>11424</v>
      </c>
      <c r="G2793">
        <f>VLOOKUP(C2793,'SKU Price List'!$H$2:$L$27,3,0)</f>
        <v>1087.1999999999998</v>
      </c>
      <c r="H2793">
        <f t="shared" si="140"/>
        <v>10871.999999999998</v>
      </c>
      <c r="I2793" s="17">
        <f t="shared" si="141"/>
        <v>552.00000000000182</v>
      </c>
      <c r="J2793">
        <v>47</v>
      </c>
      <c r="K2793" s="51"/>
    </row>
    <row r="2794" spans="1:11" x14ac:dyDescent="0.45">
      <c r="A2794" s="2">
        <v>45527</v>
      </c>
      <c r="B2794" t="s">
        <v>48</v>
      </c>
      <c r="C2794" t="s">
        <v>19</v>
      </c>
      <c r="D2794">
        <v>4</v>
      </c>
      <c r="E2794" s="17">
        <f>VLOOKUP(C2794,'SKU Price List'!$H$2:$L$27,5,FALSE)</f>
        <v>856.80000000000007</v>
      </c>
      <c r="F2794" s="17">
        <f t="shared" si="142"/>
        <v>3427.2000000000003</v>
      </c>
      <c r="G2794">
        <f>VLOOKUP(C2794,'SKU Price List'!$H$2:$L$27,3,0)</f>
        <v>815.4</v>
      </c>
      <c r="H2794">
        <f t="shared" si="140"/>
        <v>3261.6</v>
      </c>
      <c r="I2794" s="17">
        <f t="shared" si="141"/>
        <v>165.60000000000036</v>
      </c>
      <c r="J2794">
        <v>47</v>
      </c>
      <c r="K2794" s="51"/>
    </row>
    <row r="2795" spans="1:11" x14ac:dyDescent="0.45">
      <c r="A2795" s="2">
        <v>45527</v>
      </c>
      <c r="B2795" t="s">
        <v>48</v>
      </c>
      <c r="C2795" t="s">
        <v>8</v>
      </c>
      <c r="D2795">
        <v>5</v>
      </c>
      <c r="E2795" s="17">
        <f>VLOOKUP(C2795,'SKU Price List'!$H$2:$L$27,5,FALSE)</f>
        <v>585</v>
      </c>
      <c r="F2795" s="17">
        <f t="shared" si="142"/>
        <v>2925</v>
      </c>
      <c r="G2795">
        <f>VLOOKUP(C2795,'SKU Price List'!$H$2:$L$27,3,0)</f>
        <v>556.19999999999993</v>
      </c>
      <c r="H2795">
        <f t="shared" si="140"/>
        <v>2780.9999999999995</v>
      </c>
      <c r="I2795" s="17">
        <f t="shared" si="141"/>
        <v>144.00000000000045</v>
      </c>
      <c r="J2795">
        <v>47</v>
      </c>
      <c r="K2795" s="51"/>
    </row>
    <row r="2796" spans="1:11" x14ac:dyDescent="0.45">
      <c r="A2796" s="2">
        <v>45527</v>
      </c>
      <c r="B2796" t="s">
        <v>48</v>
      </c>
      <c r="C2796" t="s">
        <v>23</v>
      </c>
      <c r="D2796">
        <v>5</v>
      </c>
      <c r="E2796" s="17">
        <f>VLOOKUP(C2796,'SKU Price List'!$H$2:$L$27,5,FALSE)</f>
        <v>474.3</v>
      </c>
      <c r="F2796" s="17">
        <f t="shared" si="142"/>
        <v>2371.5</v>
      </c>
      <c r="G2796">
        <f>VLOOKUP(C2796,'SKU Price List'!$H$2:$L$27,3,0)</f>
        <v>451.8</v>
      </c>
      <c r="H2796">
        <f t="shared" si="140"/>
        <v>2259</v>
      </c>
      <c r="I2796" s="17">
        <f t="shared" si="141"/>
        <v>112.5</v>
      </c>
      <c r="J2796">
        <v>47</v>
      </c>
      <c r="K2796" s="51"/>
    </row>
    <row r="2797" spans="1:11" x14ac:dyDescent="0.45">
      <c r="A2797" s="2">
        <v>45527</v>
      </c>
      <c r="B2797" t="s">
        <v>48</v>
      </c>
      <c r="C2797" t="s">
        <v>7</v>
      </c>
      <c r="D2797">
        <v>5</v>
      </c>
      <c r="E2797" s="17">
        <f>VLOOKUP(C2797,'SKU Price List'!$H$2:$L$27,5,FALSE)</f>
        <v>571.20000000000005</v>
      </c>
      <c r="F2797" s="17">
        <f t="shared" si="142"/>
        <v>2856</v>
      </c>
      <c r="G2797">
        <f>VLOOKUP(C2797,'SKU Price List'!$H$2:$L$27,3,0)</f>
        <v>544</v>
      </c>
      <c r="H2797">
        <f t="shared" si="140"/>
        <v>2720</v>
      </c>
      <c r="I2797" s="17">
        <f t="shared" si="141"/>
        <v>136</v>
      </c>
      <c r="J2797">
        <v>47</v>
      </c>
      <c r="K2797" s="51"/>
    </row>
    <row r="2798" spans="1:11" x14ac:dyDescent="0.45">
      <c r="A2798" s="2">
        <v>45527</v>
      </c>
      <c r="B2798" t="s">
        <v>48</v>
      </c>
      <c r="C2798" t="s">
        <v>5</v>
      </c>
      <c r="D2798">
        <v>10</v>
      </c>
      <c r="E2798" s="17">
        <f>VLOOKUP(C2798,'SKU Price List'!$H$2:$L$27,5,FALSE)</f>
        <v>374.85</v>
      </c>
      <c r="F2798" s="17">
        <f t="shared" si="142"/>
        <v>3748.5</v>
      </c>
      <c r="G2798">
        <f>VLOOKUP(C2798,'SKU Price List'!$H$2:$L$27,3,0)</f>
        <v>357</v>
      </c>
      <c r="H2798">
        <f t="shared" si="140"/>
        <v>3570</v>
      </c>
      <c r="I2798" s="17">
        <f t="shared" si="141"/>
        <v>178.5</v>
      </c>
      <c r="J2798">
        <v>47</v>
      </c>
      <c r="K2798" s="51"/>
    </row>
    <row r="2799" spans="1:11" x14ac:dyDescent="0.45">
      <c r="A2799" s="2">
        <v>45528</v>
      </c>
      <c r="B2799" t="s">
        <v>47</v>
      </c>
      <c r="C2799" t="s">
        <v>18</v>
      </c>
      <c r="D2799">
        <v>2</v>
      </c>
      <c r="E2799" s="17">
        <f>VLOOKUP(C2799,'SKU Price List'!$H$2:$L$27,5,FALSE)</f>
        <v>1523.2</v>
      </c>
      <c r="F2799" s="17">
        <f t="shared" si="142"/>
        <v>3046.4</v>
      </c>
      <c r="G2799">
        <f>VLOOKUP(C2799,'SKU Price List'!$H$2:$L$27,3,0)</f>
        <v>1449.6</v>
      </c>
      <c r="H2799">
        <f t="shared" si="140"/>
        <v>2899.2</v>
      </c>
      <c r="I2799" s="17">
        <f t="shared" si="141"/>
        <v>147.20000000000027</v>
      </c>
      <c r="J2799">
        <v>47</v>
      </c>
      <c r="K2799" s="51"/>
    </row>
    <row r="2800" spans="1:11" x14ac:dyDescent="0.45">
      <c r="A2800" s="2">
        <v>45528</v>
      </c>
      <c r="B2800" t="s">
        <v>47</v>
      </c>
      <c r="C2800" t="s">
        <v>20</v>
      </c>
      <c r="D2800">
        <v>4</v>
      </c>
      <c r="E2800" s="17">
        <f>VLOOKUP(C2800,'SKU Price List'!$H$2:$L$27,5,FALSE)</f>
        <v>1142.4000000000001</v>
      </c>
      <c r="F2800" s="17">
        <f t="shared" si="142"/>
        <v>4569.6000000000004</v>
      </c>
      <c r="G2800">
        <f>VLOOKUP(C2800,'SKU Price List'!$H$2:$L$27,3,0)</f>
        <v>1087.1999999999998</v>
      </c>
      <c r="H2800">
        <f t="shared" si="140"/>
        <v>4348.7999999999993</v>
      </c>
      <c r="I2800" s="17">
        <f t="shared" si="141"/>
        <v>220.80000000000109</v>
      </c>
      <c r="J2800">
        <v>47</v>
      </c>
      <c r="K2800" s="51"/>
    </row>
    <row r="2801" spans="1:11" x14ac:dyDescent="0.45">
      <c r="A2801" s="2">
        <v>45528</v>
      </c>
      <c r="B2801" t="s">
        <v>47</v>
      </c>
      <c r="C2801" t="s">
        <v>13</v>
      </c>
      <c r="D2801">
        <v>10</v>
      </c>
      <c r="E2801" s="17">
        <f>VLOOKUP(C2801,'SKU Price List'!$H$2:$L$27,5,FALSE)</f>
        <v>718.19999999999993</v>
      </c>
      <c r="F2801" s="17">
        <f t="shared" si="142"/>
        <v>7181.9999999999991</v>
      </c>
      <c r="G2801">
        <f>VLOOKUP(C2801,'SKU Price List'!$H$2:$L$27,3,0)</f>
        <v>684</v>
      </c>
      <c r="H2801">
        <f t="shared" si="140"/>
        <v>6840</v>
      </c>
      <c r="I2801" s="17">
        <f t="shared" si="141"/>
        <v>341.99999999999909</v>
      </c>
      <c r="J2801">
        <v>47</v>
      </c>
      <c r="K2801" s="51"/>
    </row>
    <row r="2802" spans="1:11" x14ac:dyDescent="0.45">
      <c r="A2802" s="2">
        <v>45528</v>
      </c>
      <c r="B2802" t="s">
        <v>47</v>
      </c>
      <c r="C2802" t="s">
        <v>17</v>
      </c>
      <c r="D2802">
        <v>2</v>
      </c>
      <c r="E2802" s="17">
        <f>VLOOKUP(C2802,'SKU Price List'!$H$2:$L$27,5,FALSE)</f>
        <v>1276.8</v>
      </c>
      <c r="F2802" s="17">
        <f t="shared" si="142"/>
        <v>2553.6</v>
      </c>
      <c r="G2802">
        <f>VLOOKUP(C2802,'SKU Price List'!$H$2:$L$27,3,0)</f>
        <v>1216</v>
      </c>
      <c r="H2802">
        <f t="shared" si="140"/>
        <v>2432</v>
      </c>
      <c r="I2802" s="17">
        <f t="shared" si="141"/>
        <v>121.59999999999991</v>
      </c>
      <c r="J2802">
        <v>47</v>
      </c>
      <c r="K2802" s="51"/>
    </row>
    <row r="2803" spans="1:11" x14ac:dyDescent="0.45">
      <c r="A2803" s="2">
        <v>45528</v>
      </c>
      <c r="B2803" t="s">
        <v>47</v>
      </c>
      <c r="C2803" t="s">
        <v>12</v>
      </c>
      <c r="D2803">
        <v>5</v>
      </c>
      <c r="E2803" s="17">
        <f>VLOOKUP(C2803,'SKU Price List'!$H$2:$L$27,5,FALSE)</f>
        <v>1040</v>
      </c>
      <c r="F2803" s="17">
        <f t="shared" si="142"/>
        <v>5200</v>
      </c>
      <c r="G2803">
        <f>VLOOKUP(C2803,'SKU Price List'!$H$2:$L$27,3,0)</f>
        <v>988.8</v>
      </c>
      <c r="H2803">
        <f t="shared" si="140"/>
        <v>4944</v>
      </c>
      <c r="I2803" s="17">
        <f t="shared" si="141"/>
        <v>256</v>
      </c>
      <c r="J2803">
        <v>47</v>
      </c>
      <c r="K2803" s="51"/>
    </row>
    <row r="2804" spans="1:11" x14ac:dyDescent="0.45">
      <c r="A2804" s="2">
        <v>45528</v>
      </c>
      <c r="B2804" t="s">
        <v>47</v>
      </c>
      <c r="C2804" t="s">
        <v>9</v>
      </c>
      <c r="D2804">
        <v>15</v>
      </c>
      <c r="E2804" s="17">
        <f>VLOOKUP(C2804,'SKU Price List'!$H$2:$L$27,5,FALSE)</f>
        <v>780</v>
      </c>
      <c r="F2804" s="17">
        <f t="shared" si="142"/>
        <v>11700</v>
      </c>
      <c r="G2804">
        <f>VLOOKUP(C2804,'SKU Price List'!$H$2:$L$27,3,0)</f>
        <v>741.59999999999991</v>
      </c>
      <c r="H2804">
        <f t="shared" si="140"/>
        <v>11123.999999999998</v>
      </c>
      <c r="I2804" s="17">
        <f t="shared" si="141"/>
        <v>576.00000000000182</v>
      </c>
      <c r="J2804">
        <v>47</v>
      </c>
      <c r="K2804" s="51"/>
    </row>
    <row r="2805" spans="1:11" x14ac:dyDescent="0.45">
      <c r="A2805" s="2">
        <v>45528</v>
      </c>
      <c r="B2805" t="s">
        <v>47</v>
      </c>
      <c r="C2805" t="s">
        <v>3</v>
      </c>
      <c r="D2805">
        <v>10</v>
      </c>
      <c r="E2805" s="17">
        <f>VLOOKUP(C2805,'SKU Price List'!$H$2:$L$27,5,FALSE)</f>
        <v>321.3</v>
      </c>
      <c r="F2805" s="17">
        <f t="shared" si="142"/>
        <v>3213</v>
      </c>
      <c r="G2805">
        <f>VLOOKUP(C2805,'SKU Price List'!$H$2:$L$27,3,0)</f>
        <v>306</v>
      </c>
      <c r="H2805">
        <f t="shared" si="140"/>
        <v>3060</v>
      </c>
      <c r="I2805" s="17">
        <f t="shared" si="141"/>
        <v>153</v>
      </c>
      <c r="J2805">
        <v>47</v>
      </c>
      <c r="K2805" s="51"/>
    </row>
    <row r="2806" spans="1:11" x14ac:dyDescent="0.45">
      <c r="A2806" s="2">
        <v>45528</v>
      </c>
      <c r="B2806" t="s">
        <v>47</v>
      </c>
      <c r="C2806" t="s">
        <v>4</v>
      </c>
      <c r="D2806">
        <v>8</v>
      </c>
      <c r="E2806" s="17">
        <f>VLOOKUP(C2806,'SKU Price List'!$H$2:$L$27,5,FALSE)</f>
        <v>428.40000000000003</v>
      </c>
      <c r="F2806" s="17">
        <f t="shared" si="142"/>
        <v>3427.2000000000003</v>
      </c>
      <c r="G2806">
        <f>VLOOKUP(C2806,'SKU Price List'!$H$2:$L$27,3,0)</f>
        <v>408</v>
      </c>
      <c r="H2806">
        <f t="shared" si="140"/>
        <v>3264</v>
      </c>
      <c r="I2806" s="17">
        <f t="shared" si="141"/>
        <v>163.20000000000027</v>
      </c>
      <c r="J2806">
        <v>47</v>
      </c>
      <c r="K2806" s="51"/>
    </row>
    <row r="2807" spans="1:11" x14ac:dyDescent="0.45">
      <c r="A2807" s="2">
        <v>45528</v>
      </c>
      <c r="B2807" t="s">
        <v>47</v>
      </c>
      <c r="C2807" t="s">
        <v>7</v>
      </c>
      <c r="D2807">
        <v>2</v>
      </c>
      <c r="E2807" s="17">
        <f>VLOOKUP(C2807,'SKU Price List'!$H$2:$L$27,5,FALSE)</f>
        <v>571.20000000000005</v>
      </c>
      <c r="F2807" s="17">
        <f t="shared" si="142"/>
        <v>1142.4000000000001</v>
      </c>
      <c r="G2807">
        <f>VLOOKUP(C2807,'SKU Price List'!$H$2:$L$27,3,0)</f>
        <v>544</v>
      </c>
      <c r="H2807">
        <f t="shared" si="140"/>
        <v>1088</v>
      </c>
      <c r="I2807" s="17">
        <f t="shared" si="141"/>
        <v>54.400000000000091</v>
      </c>
      <c r="J2807">
        <v>47</v>
      </c>
      <c r="K2807" s="51"/>
    </row>
    <row r="2808" spans="1:11" x14ac:dyDescent="0.45">
      <c r="A2808" s="2">
        <v>45528</v>
      </c>
      <c r="B2808" t="s">
        <v>83</v>
      </c>
      <c r="C2808" t="s">
        <v>25</v>
      </c>
      <c r="D2808">
        <v>3</v>
      </c>
      <c r="E2808" s="17">
        <f>VLOOKUP(C2808,'SKU Price List'!$H$2:$L$27,5,FALSE)</f>
        <v>553.35</v>
      </c>
      <c r="F2808" s="17">
        <f t="shared" si="142"/>
        <v>1660.0500000000002</v>
      </c>
      <c r="G2808">
        <f>VLOOKUP(C2808,'SKU Price List'!$H$2:$L$27,3,0)</f>
        <v>527.1</v>
      </c>
      <c r="H2808">
        <f t="shared" si="140"/>
        <v>1581.3000000000002</v>
      </c>
      <c r="I2808" s="17">
        <f t="shared" si="141"/>
        <v>78.75</v>
      </c>
      <c r="J2808">
        <v>47</v>
      </c>
      <c r="K2808" s="51"/>
    </row>
    <row r="2809" spans="1:11" x14ac:dyDescent="0.45">
      <c r="A2809" s="2">
        <v>45528</v>
      </c>
      <c r="B2809" t="s">
        <v>83</v>
      </c>
      <c r="C2809" t="s">
        <v>26</v>
      </c>
      <c r="D2809">
        <v>5</v>
      </c>
      <c r="E2809" s="17">
        <f>VLOOKUP(C2809,'SKU Price List'!$H$2:$L$27,5,FALSE)</f>
        <v>737.80000000000007</v>
      </c>
      <c r="F2809" s="17">
        <f t="shared" si="142"/>
        <v>3689.0000000000005</v>
      </c>
      <c r="G2809">
        <f>VLOOKUP(C2809,'SKU Price List'!$H$2:$L$27,3,0)</f>
        <v>702.80000000000007</v>
      </c>
      <c r="H2809">
        <f t="shared" si="140"/>
        <v>3514.0000000000005</v>
      </c>
      <c r="I2809" s="17">
        <f t="shared" si="141"/>
        <v>175</v>
      </c>
      <c r="J2809">
        <v>47</v>
      </c>
      <c r="K2809" s="51"/>
    </row>
    <row r="2810" spans="1:11" x14ac:dyDescent="0.45">
      <c r="A2810" s="2">
        <v>45529</v>
      </c>
      <c r="B2810" t="s">
        <v>70</v>
      </c>
      <c r="C2810" t="s">
        <v>18</v>
      </c>
      <c r="D2810">
        <v>30</v>
      </c>
      <c r="E2810" s="17">
        <f>VLOOKUP(C2810,'SKU Price List'!$H$2:$L$27,5,FALSE)</f>
        <v>1523.2</v>
      </c>
      <c r="F2810" s="17">
        <f t="shared" si="142"/>
        <v>45696</v>
      </c>
      <c r="G2810">
        <f>VLOOKUP(C2810,'SKU Price List'!$H$2:$L$27,3,0)</f>
        <v>1449.6</v>
      </c>
      <c r="H2810">
        <f t="shared" si="140"/>
        <v>43488</v>
      </c>
      <c r="I2810" s="17">
        <f t="shared" si="141"/>
        <v>2208</v>
      </c>
      <c r="J2810">
        <v>47</v>
      </c>
      <c r="K2810" s="51"/>
    </row>
    <row r="2811" spans="1:11" x14ac:dyDescent="0.45">
      <c r="A2811" s="2">
        <v>45529</v>
      </c>
      <c r="B2811" t="s">
        <v>70</v>
      </c>
      <c r="C2811" t="s">
        <v>20</v>
      </c>
      <c r="D2811">
        <v>10</v>
      </c>
      <c r="E2811" s="17">
        <f>VLOOKUP(C2811,'SKU Price List'!$H$2:$L$27,5,FALSE)</f>
        <v>1142.4000000000001</v>
      </c>
      <c r="F2811" s="17">
        <f t="shared" si="142"/>
        <v>11424</v>
      </c>
      <c r="G2811">
        <f>VLOOKUP(C2811,'SKU Price List'!$H$2:$L$27,3,0)</f>
        <v>1087.1999999999998</v>
      </c>
      <c r="H2811">
        <f t="shared" si="140"/>
        <v>10871.999999999998</v>
      </c>
      <c r="I2811" s="17">
        <f t="shared" si="141"/>
        <v>552.00000000000182</v>
      </c>
      <c r="J2811">
        <v>47</v>
      </c>
      <c r="K2811" s="51"/>
    </row>
    <row r="2812" spans="1:11" x14ac:dyDescent="0.45">
      <c r="A2812" s="2">
        <v>45529</v>
      </c>
      <c r="B2812" t="s">
        <v>70</v>
      </c>
      <c r="C2812" t="s">
        <v>19</v>
      </c>
      <c r="D2812">
        <v>10</v>
      </c>
      <c r="E2812" s="17">
        <f>VLOOKUP(C2812,'SKU Price List'!$H$2:$L$27,5,FALSE)</f>
        <v>856.80000000000007</v>
      </c>
      <c r="F2812" s="17">
        <f t="shared" si="142"/>
        <v>8568</v>
      </c>
      <c r="G2812">
        <f>VLOOKUP(C2812,'SKU Price List'!$H$2:$L$27,3,0)</f>
        <v>815.4</v>
      </c>
      <c r="H2812">
        <f t="shared" si="140"/>
        <v>8154</v>
      </c>
      <c r="I2812" s="17">
        <f t="shared" si="141"/>
        <v>414</v>
      </c>
      <c r="J2812">
        <v>47</v>
      </c>
      <c r="K2812" s="51"/>
    </row>
    <row r="2813" spans="1:11" x14ac:dyDescent="0.45">
      <c r="A2813" s="2">
        <v>45529</v>
      </c>
      <c r="B2813" t="s">
        <v>70</v>
      </c>
      <c r="C2813" t="s">
        <v>12</v>
      </c>
      <c r="D2813">
        <v>20</v>
      </c>
      <c r="E2813" s="17">
        <f>VLOOKUP(C2813,'SKU Price List'!$H$2:$L$27,5,FALSE)</f>
        <v>1040</v>
      </c>
      <c r="F2813" s="17">
        <f t="shared" si="142"/>
        <v>20800</v>
      </c>
      <c r="G2813">
        <f>VLOOKUP(C2813,'SKU Price List'!$H$2:$L$27,3,0)</f>
        <v>988.8</v>
      </c>
      <c r="H2813">
        <f t="shared" si="140"/>
        <v>19776</v>
      </c>
      <c r="I2813" s="17">
        <f t="shared" si="141"/>
        <v>1024</v>
      </c>
      <c r="J2813">
        <v>47</v>
      </c>
      <c r="K2813" s="51"/>
    </row>
    <row r="2814" spans="1:11" x14ac:dyDescent="0.45">
      <c r="A2814" s="2">
        <v>45529</v>
      </c>
      <c r="B2814" t="s">
        <v>70</v>
      </c>
      <c r="C2814" t="s">
        <v>9</v>
      </c>
      <c r="D2814">
        <v>25</v>
      </c>
      <c r="E2814" s="17">
        <f>VLOOKUP(C2814,'SKU Price List'!$H$2:$L$27,5,FALSE)</f>
        <v>780</v>
      </c>
      <c r="F2814" s="17">
        <f t="shared" si="142"/>
        <v>19500</v>
      </c>
      <c r="G2814">
        <f>VLOOKUP(C2814,'SKU Price List'!$H$2:$L$27,3,0)</f>
        <v>741.59999999999991</v>
      </c>
      <c r="H2814">
        <f t="shared" si="140"/>
        <v>18539.999999999996</v>
      </c>
      <c r="I2814" s="17">
        <f t="shared" si="141"/>
        <v>960.00000000000364</v>
      </c>
      <c r="J2814">
        <v>47</v>
      </c>
      <c r="K2814" s="51"/>
    </row>
    <row r="2815" spans="1:11" x14ac:dyDescent="0.45">
      <c r="A2815" s="2">
        <v>45529</v>
      </c>
      <c r="B2815" t="s">
        <v>70</v>
      </c>
      <c r="C2815" t="s">
        <v>8</v>
      </c>
      <c r="D2815">
        <v>15</v>
      </c>
      <c r="E2815" s="17">
        <f>VLOOKUP(C2815,'SKU Price List'!$H$2:$L$27,5,FALSE)</f>
        <v>585</v>
      </c>
      <c r="F2815" s="17">
        <f t="shared" si="142"/>
        <v>8775</v>
      </c>
      <c r="G2815">
        <f>VLOOKUP(C2815,'SKU Price List'!$H$2:$L$27,3,0)</f>
        <v>556.19999999999993</v>
      </c>
      <c r="H2815">
        <f t="shared" si="140"/>
        <v>8342.9999999999982</v>
      </c>
      <c r="I2815" s="17">
        <f t="shared" si="141"/>
        <v>432.00000000000182</v>
      </c>
      <c r="J2815">
        <v>47</v>
      </c>
      <c r="K2815" s="51"/>
    </row>
    <row r="2816" spans="1:11" x14ac:dyDescent="0.45">
      <c r="A2816" s="2">
        <v>45529</v>
      </c>
      <c r="B2816" t="s">
        <v>70</v>
      </c>
      <c r="C2816" t="s">
        <v>10</v>
      </c>
      <c r="D2816">
        <v>10</v>
      </c>
      <c r="E2816" s="17">
        <f>VLOOKUP(C2816,'SKU Price List'!$H$2:$L$27,5,FALSE)</f>
        <v>682.5</v>
      </c>
      <c r="F2816" s="17">
        <f t="shared" si="142"/>
        <v>6825</v>
      </c>
      <c r="G2816">
        <f>VLOOKUP(C2816,'SKU Price List'!$H$2:$L$27,3,0)</f>
        <v>648.9</v>
      </c>
      <c r="H2816">
        <f t="shared" si="140"/>
        <v>6489</v>
      </c>
      <c r="I2816" s="17">
        <f t="shared" si="141"/>
        <v>336</v>
      </c>
      <c r="J2816">
        <v>47</v>
      </c>
      <c r="K2816" s="51"/>
    </row>
    <row r="2817" spans="1:11" x14ac:dyDescent="0.45">
      <c r="A2817" s="2">
        <v>45529</v>
      </c>
      <c r="B2817" t="s">
        <v>70</v>
      </c>
      <c r="C2817" t="s">
        <v>24</v>
      </c>
      <c r="D2817">
        <v>20</v>
      </c>
      <c r="E2817" s="17">
        <f>VLOOKUP(C2817,'SKU Price List'!$H$2:$L$27,5,FALSE)</f>
        <v>632.40000000000009</v>
      </c>
      <c r="F2817" s="17">
        <f t="shared" si="142"/>
        <v>12648.000000000002</v>
      </c>
      <c r="G2817">
        <f>VLOOKUP(C2817,'SKU Price List'!$H$2:$L$27,3,0)</f>
        <v>602.40000000000009</v>
      </c>
      <c r="H2817">
        <f t="shared" si="140"/>
        <v>12048.000000000002</v>
      </c>
      <c r="I2817" s="17">
        <f t="shared" si="141"/>
        <v>600</v>
      </c>
      <c r="J2817">
        <v>47</v>
      </c>
      <c r="K2817" s="51"/>
    </row>
    <row r="2818" spans="1:11" x14ac:dyDescent="0.45">
      <c r="A2818" s="2">
        <v>45529</v>
      </c>
      <c r="B2818" t="s">
        <v>70</v>
      </c>
      <c r="C2818" t="s">
        <v>23</v>
      </c>
      <c r="D2818">
        <v>20</v>
      </c>
      <c r="E2818" s="17">
        <f>VLOOKUP(C2818,'SKU Price List'!$H$2:$L$27,5,FALSE)</f>
        <v>474.3</v>
      </c>
      <c r="F2818" s="17">
        <f t="shared" si="142"/>
        <v>9486</v>
      </c>
      <c r="G2818">
        <f>VLOOKUP(C2818,'SKU Price List'!$H$2:$L$27,3,0)</f>
        <v>451.8</v>
      </c>
      <c r="H2818">
        <f t="shared" ref="H2818:H2881" si="143">G2818*D2818</f>
        <v>9036</v>
      </c>
      <c r="I2818" s="17">
        <f t="shared" ref="I2818:I2881" si="144">F2818-H2818</f>
        <v>450</v>
      </c>
      <c r="J2818">
        <v>47</v>
      </c>
      <c r="K2818" s="51"/>
    </row>
    <row r="2819" spans="1:11" x14ac:dyDescent="0.45">
      <c r="A2819" s="2">
        <v>45529</v>
      </c>
      <c r="B2819" t="s">
        <v>70</v>
      </c>
      <c r="C2819" t="s">
        <v>25</v>
      </c>
      <c r="D2819">
        <v>10</v>
      </c>
      <c r="E2819" s="17">
        <f>VLOOKUP(C2819,'SKU Price List'!$H$2:$L$27,5,FALSE)</f>
        <v>553.35</v>
      </c>
      <c r="F2819" s="17">
        <f t="shared" si="142"/>
        <v>5533.5</v>
      </c>
      <c r="G2819">
        <f>VLOOKUP(C2819,'SKU Price List'!$H$2:$L$27,3,0)</f>
        <v>527.1</v>
      </c>
      <c r="H2819">
        <f t="shared" si="143"/>
        <v>5271</v>
      </c>
      <c r="I2819" s="17">
        <f t="shared" si="144"/>
        <v>262.5</v>
      </c>
      <c r="J2819">
        <v>47</v>
      </c>
      <c r="K2819" s="51"/>
    </row>
    <row r="2820" spans="1:11" x14ac:dyDescent="0.45">
      <c r="A2820" s="2">
        <v>45529</v>
      </c>
      <c r="B2820" t="s">
        <v>70</v>
      </c>
      <c r="C2820" t="s">
        <v>4</v>
      </c>
      <c r="D2820">
        <v>25</v>
      </c>
      <c r="E2820" s="17">
        <f>VLOOKUP(C2820,'SKU Price List'!$H$2:$L$27,5,FALSE)</f>
        <v>428.40000000000003</v>
      </c>
      <c r="F2820" s="17">
        <f t="shared" si="142"/>
        <v>10710</v>
      </c>
      <c r="G2820">
        <f>VLOOKUP(C2820,'SKU Price List'!$H$2:$L$27,3,0)</f>
        <v>408</v>
      </c>
      <c r="H2820">
        <f t="shared" si="143"/>
        <v>10200</v>
      </c>
      <c r="I2820" s="17">
        <f t="shared" si="144"/>
        <v>510</v>
      </c>
      <c r="J2820">
        <v>47</v>
      </c>
      <c r="K2820" s="51"/>
    </row>
    <row r="2821" spans="1:11" x14ac:dyDescent="0.45">
      <c r="A2821" s="2">
        <v>45529</v>
      </c>
      <c r="B2821" t="s">
        <v>70</v>
      </c>
      <c r="C2821" t="s">
        <v>3</v>
      </c>
      <c r="D2821">
        <v>25</v>
      </c>
      <c r="E2821" s="17">
        <f>VLOOKUP(C2821,'SKU Price List'!$H$2:$L$27,5,FALSE)</f>
        <v>321.3</v>
      </c>
      <c r="F2821" s="17">
        <f t="shared" si="142"/>
        <v>8032.5</v>
      </c>
      <c r="G2821">
        <f>VLOOKUP(C2821,'SKU Price List'!$H$2:$L$27,3,0)</f>
        <v>306</v>
      </c>
      <c r="H2821">
        <f t="shared" si="143"/>
        <v>7650</v>
      </c>
      <c r="I2821" s="17">
        <f t="shared" si="144"/>
        <v>382.5</v>
      </c>
      <c r="J2821">
        <v>47</v>
      </c>
      <c r="K2821" s="51"/>
    </row>
    <row r="2822" spans="1:11" x14ac:dyDescent="0.45">
      <c r="A2822" s="2">
        <v>45529</v>
      </c>
      <c r="B2822" t="s">
        <v>70</v>
      </c>
      <c r="C2822" t="s">
        <v>7</v>
      </c>
      <c r="D2822">
        <v>20</v>
      </c>
      <c r="E2822" s="17">
        <f>VLOOKUP(C2822,'SKU Price List'!$H$2:$L$27,5,FALSE)</f>
        <v>571.20000000000005</v>
      </c>
      <c r="F2822" s="17">
        <f t="shared" si="142"/>
        <v>11424</v>
      </c>
      <c r="G2822">
        <f>VLOOKUP(C2822,'SKU Price List'!$H$2:$L$27,3,0)</f>
        <v>544</v>
      </c>
      <c r="H2822">
        <f t="shared" si="143"/>
        <v>10880</v>
      </c>
      <c r="I2822" s="17">
        <f t="shared" si="144"/>
        <v>544</v>
      </c>
      <c r="J2822">
        <v>47</v>
      </c>
      <c r="K2822" s="51"/>
    </row>
    <row r="2823" spans="1:11" x14ac:dyDescent="0.45">
      <c r="A2823" s="2">
        <v>45529</v>
      </c>
      <c r="B2823" t="s">
        <v>43</v>
      </c>
      <c r="C2823" t="s">
        <v>17</v>
      </c>
      <c r="D2823">
        <v>10</v>
      </c>
      <c r="E2823" s="17">
        <f>VLOOKUP(C2823,'SKU Price List'!$H$2:$L$27,5,FALSE)</f>
        <v>1276.8</v>
      </c>
      <c r="F2823" s="17">
        <f t="shared" si="142"/>
        <v>12768</v>
      </c>
      <c r="G2823">
        <f>VLOOKUP(C2823,'SKU Price List'!$H$2:$L$27,3,0)</f>
        <v>1216</v>
      </c>
      <c r="H2823">
        <f t="shared" si="143"/>
        <v>12160</v>
      </c>
      <c r="I2823" s="17">
        <f t="shared" si="144"/>
        <v>608</v>
      </c>
      <c r="J2823">
        <v>47</v>
      </c>
      <c r="K2823" s="51"/>
    </row>
    <row r="2824" spans="1:11" x14ac:dyDescent="0.45">
      <c r="A2824" s="2">
        <v>45529</v>
      </c>
      <c r="B2824" t="s">
        <v>43</v>
      </c>
      <c r="C2824" t="s">
        <v>9</v>
      </c>
      <c r="D2824">
        <v>15</v>
      </c>
      <c r="E2824" s="17">
        <f>VLOOKUP(C2824,'SKU Price List'!$H$2:$L$27,5,FALSE)</f>
        <v>780</v>
      </c>
      <c r="F2824" s="17">
        <f t="shared" si="142"/>
        <v>11700</v>
      </c>
      <c r="G2824">
        <f>VLOOKUP(C2824,'SKU Price List'!$H$2:$L$27,3,0)</f>
        <v>741.59999999999991</v>
      </c>
      <c r="H2824">
        <f t="shared" si="143"/>
        <v>11123.999999999998</v>
      </c>
      <c r="I2824" s="17">
        <f t="shared" si="144"/>
        <v>576.00000000000182</v>
      </c>
      <c r="J2824">
        <v>47</v>
      </c>
      <c r="K2824" s="51"/>
    </row>
    <row r="2825" spans="1:11" x14ac:dyDescent="0.45">
      <c r="A2825" s="2">
        <v>45529</v>
      </c>
      <c r="B2825" t="s">
        <v>43</v>
      </c>
      <c r="C2825" t="s">
        <v>27</v>
      </c>
      <c r="D2825">
        <v>2</v>
      </c>
      <c r="E2825" s="17">
        <f>VLOOKUP(C2825,'SKU Price List'!$H$2:$L$27,5,FALSE)</f>
        <v>843.2</v>
      </c>
      <c r="F2825" s="17">
        <f t="shared" si="142"/>
        <v>1686.4</v>
      </c>
      <c r="G2825">
        <f>VLOOKUP(C2825,'SKU Price List'!$H$2:$L$27,3,0)</f>
        <v>803.2</v>
      </c>
      <c r="H2825">
        <f t="shared" si="143"/>
        <v>1606.4</v>
      </c>
      <c r="I2825" s="17">
        <f t="shared" si="144"/>
        <v>80</v>
      </c>
      <c r="J2825">
        <v>47</v>
      </c>
      <c r="K2825" s="51"/>
    </row>
    <row r="2826" spans="1:11" x14ac:dyDescent="0.45">
      <c r="A2826" s="2">
        <v>45530</v>
      </c>
      <c r="B2826" t="s">
        <v>44</v>
      </c>
      <c r="C2826" t="s">
        <v>18</v>
      </c>
      <c r="D2826">
        <v>2</v>
      </c>
      <c r="E2826" s="17">
        <f>VLOOKUP(C2826,'SKU Price List'!$H$2:$L$27,5,FALSE)</f>
        <v>1523.2</v>
      </c>
      <c r="F2826" s="17">
        <f t="shared" si="142"/>
        <v>3046.4</v>
      </c>
      <c r="G2826">
        <f>VLOOKUP(C2826,'SKU Price List'!$H$2:$L$27,3,0)</f>
        <v>1449.6</v>
      </c>
      <c r="H2826">
        <f t="shared" si="143"/>
        <v>2899.2</v>
      </c>
      <c r="I2826" s="17">
        <f t="shared" si="144"/>
        <v>147.20000000000027</v>
      </c>
      <c r="J2826">
        <v>48</v>
      </c>
      <c r="K2826" s="51"/>
    </row>
    <row r="2827" spans="1:11" x14ac:dyDescent="0.45">
      <c r="A2827" s="2">
        <v>45530</v>
      </c>
      <c r="B2827" t="s">
        <v>44</v>
      </c>
      <c r="C2827" t="s">
        <v>20</v>
      </c>
      <c r="D2827">
        <v>4</v>
      </c>
      <c r="E2827" s="17">
        <f>VLOOKUP(C2827,'SKU Price List'!$H$2:$L$27,5,FALSE)</f>
        <v>1142.4000000000001</v>
      </c>
      <c r="F2827" s="17">
        <f t="shared" si="142"/>
        <v>4569.6000000000004</v>
      </c>
      <c r="G2827">
        <f>VLOOKUP(C2827,'SKU Price List'!$H$2:$L$27,3,0)</f>
        <v>1087.1999999999998</v>
      </c>
      <c r="H2827">
        <f t="shared" si="143"/>
        <v>4348.7999999999993</v>
      </c>
      <c r="I2827" s="17">
        <f t="shared" si="144"/>
        <v>220.80000000000109</v>
      </c>
      <c r="J2827">
        <v>48</v>
      </c>
      <c r="K2827" s="51"/>
    </row>
    <row r="2828" spans="1:11" x14ac:dyDescent="0.45">
      <c r="A2828" s="2">
        <v>45530</v>
      </c>
      <c r="B2828" t="s">
        <v>44</v>
      </c>
      <c r="C2828" t="s">
        <v>13</v>
      </c>
      <c r="D2828">
        <v>10</v>
      </c>
      <c r="E2828" s="17">
        <f>VLOOKUP(C2828,'SKU Price List'!$H$2:$L$27,5,FALSE)</f>
        <v>718.19999999999993</v>
      </c>
      <c r="F2828" s="17">
        <f t="shared" si="142"/>
        <v>7181.9999999999991</v>
      </c>
      <c r="G2828">
        <f>VLOOKUP(C2828,'SKU Price List'!$H$2:$L$27,3,0)</f>
        <v>684</v>
      </c>
      <c r="H2828">
        <f t="shared" si="143"/>
        <v>6840</v>
      </c>
      <c r="I2828" s="17">
        <f t="shared" si="144"/>
        <v>341.99999999999909</v>
      </c>
      <c r="J2828">
        <v>48</v>
      </c>
      <c r="K2828" s="51"/>
    </row>
    <row r="2829" spans="1:11" x14ac:dyDescent="0.45">
      <c r="A2829" s="2">
        <v>45530</v>
      </c>
      <c r="B2829" t="s">
        <v>44</v>
      </c>
      <c r="C2829" t="s">
        <v>17</v>
      </c>
      <c r="D2829">
        <v>2</v>
      </c>
      <c r="E2829" s="17">
        <f>VLOOKUP(C2829,'SKU Price List'!$H$2:$L$27,5,FALSE)</f>
        <v>1276.8</v>
      </c>
      <c r="F2829" s="17">
        <f t="shared" si="142"/>
        <v>2553.6</v>
      </c>
      <c r="G2829">
        <f>VLOOKUP(C2829,'SKU Price List'!$H$2:$L$27,3,0)</f>
        <v>1216</v>
      </c>
      <c r="H2829">
        <f t="shared" si="143"/>
        <v>2432</v>
      </c>
      <c r="I2829" s="17">
        <f t="shared" si="144"/>
        <v>121.59999999999991</v>
      </c>
      <c r="J2829">
        <v>48</v>
      </c>
      <c r="K2829" s="51"/>
    </row>
    <row r="2830" spans="1:11" x14ac:dyDescent="0.45">
      <c r="A2830" s="2">
        <v>45530</v>
      </c>
      <c r="B2830" t="s">
        <v>44</v>
      </c>
      <c r="C2830" t="s">
        <v>15</v>
      </c>
      <c r="D2830">
        <v>4</v>
      </c>
      <c r="E2830" s="17">
        <f>VLOOKUP(C2830,'SKU Price List'!$H$2:$L$27,5,FALSE)</f>
        <v>837.9</v>
      </c>
      <c r="F2830" s="17">
        <f t="shared" si="142"/>
        <v>3351.6</v>
      </c>
      <c r="G2830">
        <f>VLOOKUP(C2830,'SKU Price List'!$H$2:$L$27,3,0)</f>
        <v>798</v>
      </c>
      <c r="H2830">
        <f t="shared" si="143"/>
        <v>3192</v>
      </c>
      <c r="I2830" s="17">
        <f t="shared" si="144"/>
        <v>159.59999999999991</v>
      </c>
      <c r="J2830">
        <v>48</v>
      </c>
      <c r="K2830" s="51"/>
    </row>
    <row r="2831" spans="1:11" x14ac:dyDescent="0.45">
      <c r="A2831" s="2">
        <v>45530</v>
      </c>
      <c r="B2831" t="s">
        <v>44</v>
      </c>
      <c r="C2831" t="s">
        <v>12</v>
      </c>
      <c r="D2831">
        <v>5</v>
      </c>
      <c r="E2831" s="17">
        <f>VLOOKUP(C2831,'SKU Price List'!$H$2:$L$27,5,FALSE)</f>
        <v>1040</v>
      </c>
      <c r="F2831" s="17">
        <f t="shared" si="142"/>
        <v>5200</v>
      </c>
      <c r="G2831">
        <f>VLOOKUP(C2831,'SKU Price List'!$H$2:$L$27,3,0)</f>
        <v>988.8</v>
      </c>
      <c r="H2831">
        <f t="shared" si="143"/>
        <v>4944</v>
      </c>
      <c r="I2831" s="17">
        <f t="shared" si="144"/>
        <v>256</v>
      </c>
      <c r="J2831">
        <v>48</v>
      </c>
      <c r="K2831" s="51"/>
    </row>
    <row r="2832" spans="1:11" x14ac:dyDescent="0.45">
      <c r="A2832" s="2">
        <v>45530</v>
      </c>
      <c r="B2832" t="s">
        <v>44</v>
      </c>
      <c r="C2832" t="s">
        <v>9</v>
      </c>
      <c r="D2832">
        <v>10</v>
      </c>
      <c r="E2832" s="17">
        <f>VLOOKUP(C2832,'SKU Price List'!$H$2:$L$27,5,FALSE)</f>
        <v>780</v>
      </c>
      <c r="F2832" s="17">
        <f t="shared" si="142"/>
        <v>7800</v>
      </c>
      <c r="G2832">
        <f>VLOOKUP(C2832,'SKU Price List'!$H$2:$L$27,3,0)</f>
        <v>741.59999999999991</v>
      </c>
      <c r="H2832">
        <f t="shared" si="143"/>
        <v>7415.9999999999991</v>
      </c>
      <c r="I2832" s="17">
        <f t="shared" si="144"/>
        <v>384.00000000000091</v>
      </c>
      <c r="J2832">
        <v>48</v>
      </c>
      <c r="K2832" s="51"/>
    </row>
    <row r="2833" spans="1:11" x14ac:dyDescent="0.45">
      <c r="A2833" s="2">
        <v>45530</v>
      </c>
      <c r="B2833" t="s">
        <v>56</v>
      </c>
      <c r="C2833" t="s">
        <v>10</v>
      </c>
      <c r="D2833">
        <v>10</v>
      </c>
      <c r="E2833" s="17">
        <f>VLOOKUP(C2833,'SKU Price List'!$H$2:$L$27,5,FALSE)</f>
        <v>682.5</v>
      </c>
      <c r="F2833" s="17">
        <f t="shared" si="142"/>
        <v>6825</v>
      </c>
      <c r="G2833">
        <f>VLOOKUP(C2833,'SKU Price List'!$H$2:$L$27,3,0)</f>
        <v>648.9</v>
      </c>
      <c r="H2833">
        <f t="shared" si="143"/>
        <v>6489</v>
      </c>
      <c r="I2833" s="17">
        <f t="shared" si="144"/>
        <v>336</v>
      </c>
      <c r="J2833">
        <v>48</v>
      </c>
      <c r="K2833" s="51"/>
    </row>
    <row r="2834" spans="1:11" x14ac:dyDescent="0.45">
      <c r="A2834" s="2">
        <v>45530</v>
      </c>
      <c r="B2834" t="s">
        <v>56</v>
      </c>
      <c r="C2834" t="s">
        <v>8</v>
      </c>
      <c r="D2834">
        <v>15</v>
      </c>
      <c r="E2834" s="17">
        <f>VLOOKUP(C2834,'SKU Price List'!$H$2:$L$27,5,FALSE)</f>
        <v>585</v>
      </c>
      <c r="F2834" s="17">
        <f t="shared" ref="F2834:F2871" si="145">E2834*D2834</f>
        <v>8775</v>
      </c>
      <c r="G2834">
        <f>VLOOKUP(C2834,'SKU Price List'!$H$2:$L$27,3,0)</f>
        <v>556.19999999999993</v>
      </c>
      <c r="H2834">
        <f t="shared" si="143"/>
        <v>8342.9999999999982</v>
      </c>
      <c r="I2834" s="17">
        <f t="shared" si="144"/>
        <v>432.00000000000182</v>
      </c>
      <c r="J2834">
        <v>48</v>
      </c>
      <c r="K2834" s="51"/>
    </row>
    <row r="2835" spans="1:11" x14ac:dyDescent="0.45">
      <c r="A2835" s="2">
        <v>45530</v>
      </c>
      <c r="B2835" t="s">
        <v>56</v>
      </c>
      <c r="C2835" t="s">
        <v>7</v>
      </c>
      <c r="D2835">
        <v>10</v>
      </c>
      <c r="E2835" s="17">
        <f>VLOOKUP(C2835,'SKU Price List'!$H$2:$L$27,5,FALSE)</f>
        <v>571.20000000000005</v>
      </c>
      <c r="F2835" s="17">
        <f t="shared" si="145"/>
        <v>5712</v>
      </c>
      <c r="G2835">
        <f>VLOOKUP(C2835,'SKU Price List'!$H$2:$L$27,3,0)</f>
        <v>544</v>
      </c>
      <c r="H2835">
        <f t="shared" si="143"/>
        <v>5440</v>
      </c>
      <c r="I2835" s="17">
        <f t="shared" si="144"/>
        <v>272</v>
      </c>
      <c r="J2835">
        <v>48</v>
      </c>
      <c r="K2835" s="51"/>
    </row>
    <row r="2836" spans="1:11" x14ac:dyDescent="0.45">
      <c r="A2836" s="2">
        <v>45530</v>
      </c>
      <c r="B2836" t="s">
        <v>56</v>
      </c>
      <c r="C2836" t="s">
        <v>6</v>
      </c>
      <c r="D2836">
        <v>15</v>
      </c>
      <c r="E2836" s="17">
        <f>VLOOKUP(C2836,'SKU Price List'!$H$2:$L$27,5,FALSE)</f>
        <v>499.80000000000007</v>
      </c>
      <c r="F2836" s="17">
        <f t="shared" si="145"/>
        <v>7497.0000000000009</v>
      </c>
      <c r="G2836">
        <f>VLOOKUP(C2836,'SKU Price List'!$H$2:$L$27,3,0)</f>
        <v>476</v>
      </c>
      <c r="H2836">
        <f t="shared" si="143"/>
        <v>7140</v>
      </c>
      <c r="I2836" s="17">
        <f t="shared" si="144"/>
        <v>357.00000000000091</v>
      </c>
      <c r="J2836">
        <v>48</v>
      </c>
      <c r="K2836" s="51"/>
    </row>
    <row r="2837" spans="1:11" x14ac:dyDescent="0.45">
      <c r="A2837" s="2">
        <v>45530</v>
      </c>
      <c r="B2837" t="s">
        <v>56</v>
      </c>
      <c r="C2837" t="s">
        <v>19</v>
      </c>
      <c r="D2837">
        <v>5</v>
      </c>
      <c r="E2837" s="17">
        <f>VLOOKUP(C2837,'SKU Price List'!$H$2:$L$27,5,FALSE)</f>
        <v>856.80000000000007</v>
      </c>
      <c r="F2837" s="17">
        <f t="shared" si="145"/>
        <v>4284</v>
      </c>
      <c r="G2837">
        <f>VLOOKUP(C2837,'SKU Price List'!$H$2:$L$27,3,0)</f>
        <v>815.4</v>
      </c>
      <c r="H2837">
        <f t="shared" si="143"/>
        <v>4077</v>
      </c>
      <c r="I2837" s="17">
        <f t="shared" si="144"/>
        <v>207</v>
      </c>
      <c r="J2837">
        <v>48</v>
      </c>
      <c r="K2837" s="51"/>
    </row>
    <row r="2838" spans="1:11" x14ac:dyDescent="0.45">
      <c r="A2838" s="2">
        <v>45531</v>
      </c>
      <c r="B2838" t="s">
        <v>72</v>
      </c>
      <c r="C2838" t="s">
        <v>7</v>
      </c>
      <c r="D2838">
        <v>40</v>
      </c>
      <c r="E2838" s="17">
        <f>VLOOKUP(C2838,'SKU Price List'!$H$2:$L$27,5,FALSE)</f>
        <v>571.20000000000005</v>
      </c>
      <c r="F2838" s="17">
        <f t="shared" si="145"/>
        <v>22848</v>
      </c>
      <c r="G2838">
        <f>VLOOKUP(C2838,'SKU Price List'!$H$2:$L$27,3,0)</f>
        <v>544</v>
      </c>
      <c r="H2838">
        <f t="shared" si="143"/>
        <v>21760</v>
      </c>
      <c r="I2838" s="17">
        <f t="shared" si="144"/>
        <v>1088</v>
      </c>
      <c r="J2838">
        <v>48</v>
      </c>
      <c r="K2838" s="51"/>
    </row>
    <row r="2839" spans="1:11" x14ac:dyDescent="0.45">
      <c r="A2839" s="2">
        <v>45531</v>
      </c>
      <c r="B2839" t="s">
        <v>72</v>
      </c>
      <c r="C2839" t="s">
        <v>4</v>
      </c>
      <c r="D2839">
        <v>9</v>
      </c>
      <c r="E2839" s="17">
        <f>VLOOKUP(C2839,'SKU Price List'!$H$2:$L$27,5,FALSE)</f>
        <v>428.40000000000003</v>
      </c>
      <c r="F2839" s="17">
        <f t="shared" si="145"/>
        <v>3855.6000000000004</v>
      </c>
      <c r="G2839">
        <f>VLOOKUP(C2839,'SKU Price List'!$H$2:$L$27,3,0)</f>
        <v>408</v>
      </c>
      <c r="H2839">
        <f t="shared" si="143"/>
        <v>3672</v>
      </c>
      <c r="I2839" s="17">
        <f t="shared" si="144"/>
        <v>183.60000000000036</v>
      </c>
      <c r="J2839">
        <v>48</v>
      </c>
      <c r="K2839" s="51"/>
    </row>
    <row r="2840" spans="1:11" x14ac:dyDescent="0.45">
      <c r="A2840" s="2">
        <v>45531</v>
      </c>
      <c r="B2840" t="s">
        <v>72</v>
      </c>
      <c r="C2840" t="s">
        <v>3</v>
      </c>
      <c r="D2840">
        <v>15</v>
      </c>
      <c r="E2840" s="17">
        <f>VLOOKUP(C2840,'SKU Price List'!$H$2:$L$27,5,FALSE)</f>
        <v>321.3</v>
      </c>
      <c r="F2840" s="17">
        <f t="shared" si="145"/>
        <v>4819.5</v>
      </c>
      <c r="G2840">
        <f>VLOOKUP(C2840,'SKU Price List'!$H$2:$L$27,3,0)</f>
        <v>306</v>
      </c>
      <c r="H2840">
        <f t="shared" si="143"/>
        <v>4590</v>
      </c>
      <c r="I2840" s="17">
        <f t="shared" si="144"/>
        <v>229.5</v>
      </c>
      <c r="J2840">
        <v>48</v>
      </c>
      <c r="K2840" s="51"/>
    </row>
    <row r="2841" spans="1:11" x14ac:dyDescent="0.45">
      <c r="A2841" s="2">
        <v>45531</v>
      </c>
      <c r="B2841" t="s">
        <v>72</v>
      </c>
      <c r="C2841" t="s">
        <v>5</v>
      </c>
      <c r="D2841">
        <v>5</v>
      </c>
      <c r="E2841" s="17">
        <f>VLOOKUP(C2841,'SKU Price List'!$H$2:$L$27,5,FALSE)</f>
        <v>374.85</v>
      </c>
      <c r="F2841" s="17">
        <f t="shared" si="145"/>
        <v>1874.25</v>
      </c>
      <c r="G2841">
        <f>VLOOKUP(C2841,'SKU Price List'!$H$2:$L$27,3,0)</f>
        <v>357</v>
      </c>
      <c r="H2841">
        <f t="shared" si="143"/>
        <v>1785</v>
      </c>
      <c r="I2841" s="17">
        <f t="shared" si="144"/>
        <v>89.25</v>
      </c>
      <c r="J2841">
        <v>48</v>
      </c>
      <c r="K2841" s="51"/>
    </row>
    <row r="2842" spans="1:11" x14ac:dyDescent="0.45">
      <c r="A2842" s="2">
        <v>45531</v>
      </c>
      <c r="B2842" t="s">
        <v>72</v>
      </c>
      <c r="C2842" t="s">
        <v>27</v>
      </c>
      <c r="D2842">
        <v>20</v>
      </c>
      <c r="E2842" s="17">
        <f>VLOOKUP(C2842,'SKU Price List'!$H$2:$L$27,5,FALSE)</f>
        <v>843.2</v>
      </c>
      <c r="F2842" s="17">
        <f t="shared" si="145"/>
        <v>16864</v>
      </c>
      <c r="G2842">
        <f>VLOOKUP(C2842,'SKU Price List'!$H$2:$L$27,3,0)</f>
        <v>803.2</v>
      </c>
      <c r="H2842">
        <f t="shared" si="143"/>
        <v>16064</v>
      </c>
      <c r="I2842" s="17">
        <f t="shared" si="144"/>
        <v>800</v>
      </c>
      <c r="J2842">
        <v>48</v>
      </c>
      <c r="K2842" s="51"/>
    </row>
    <row r="2843" spans="1:11" x14ac:dyDescent="0.45">
      <c r="A2843" s="2">
        <v>45531</v>
      </c>
      <c r="B2843" t="s">
        <v>72</v>
      </c>
      <c r="C2843" t="s">
        <v>23</v>
      </c>
      <c r="D2843">
        <v>35</v>
      </c>
      <c r="E2843" s="17">
        <f>VLOOKUP(C2843,'SKU Price List'!$H$2:$L$27,5,FALSE)</f>
        <v>474.3</v>
      </c>
      <c r="F2843" s="17">
        <f t="shared" si="145"/>
        <v>16600.5</v>
      </c>
      <c r="G2843">
        <f>VLOOKUP(C2843,'SKU Price List'!$H$2:$L$27,3,0)</f>
        <v>451.8</v>
      </c>
      <c r="H2843">
        <f t="shared" si="143"/>
        <v>15813</v>
      </c>
      <c r="I2843" s="17">
        <f t="shared" si="144"/>
        <v>787.5</v>
      </c>
      <c r="J2843">
        <v>48</v>
      </c>
      <c r="K2843" s="51"/>
    </row>
    <row r="2844" spans="1:11" x14ac:dyDescent="0.45">
      <c r="A2844" s="2">
        <v>45531</v>
      </c>
      <c r="B2844" t="s">
        <v>72</v>
      </c>
      <c r="C2844" t="s">
        <v>8</v>
      </c>
      <c r="D2844">
        <v>30</v>
      </c>
      <c r="E2844" s="17">
        <f>VLOOKUP(C2844,'SKU Price List'!$H$2:$L$27,5,FALSE)</f>
        <v>585</v>
      </c>
      <c r="F2844" s="17">
        <f t="shared" si="145"/>
        <v>17550</v>
      </c>
      <c r="G2844">
        <f>VLOOKUP(C2844,'SKU Price List'!$H$2:$L$27,3,0)</f>
        <v>556.19999999999993</v>
      </c>
      <c r="H2844">
        <f t="shared" si="143"/>
        <v>16685.999999999996</v>
      </c>
      <c r="I2844" s="17">
        <f t="shared" si="144"/>
        <v>864.00000000000364</v>
      </c>
      <c r="J2844">
        <v>48</v>
      </c>
      <c r="K2844" s="51"/>
    </row>
    <row r="2845" spans="1:11" x14ac:dyDescent="0.45">
      <c r="A2845" s="2">
        <v>45531</v>
      </c>
      <c r="B2845" t="s">
        <v>61</v>
      </c>
      <c r="C2845" t="s">
        <v>18</v>
      </c>
      <c r="D2845">
        <v>13</v>
      </c>
      <c r="E2845" s="17">
        <f>VLOOKUP(C2845,'SKU Price List'!$H$2:$L$27,5,FALSE)</f>
        <v>1523.2</v>
      </c>
      <c r="F2845" s="17">
        <f t="shared" si="145"/>
        <v>19801.600000000002</v>
      </c>
      <c r="G2845">
        <f>VLOOKUP(C2845,'SKU Price List'!$H$2:$L$27,3,0)</f>
        <v>1449.6</v>
      </c>
      <c r="H2845">
        <f t="shared" si="143"/>
        <v>18844.8</v>
      </c>
      <c r="I2845" s="17">
        <f t="shared" si="144"/>
        <v>956.80000000000291</v>
      </c>
      <c r="J2845">
        <v>48</v>
      </c>
      <c r="K2845" s="51"/>
    </row>
    <row r="2846" spans="1:11" x14ac:dyDescent="0.45">
      <c r="A2846" s="2">
        <v>45531</v>
      </c>
      <c r="B2846" t="s">
        <v>61</v>
      </c>
      <c r="C2846" t="s">
        <v>20</v>
      </c>
      <c r="D2846">
        <v>7</v>
      </c>
      <c r="E2846" s="17">
        <f>VLOOKUP(C2846,'SKU Price List'!$H$2:$L$27,5,FALSE)</f>
        <v>1142.4000000000001</v>
      </c>
      <c r="F2846" s="17">
        <f t="shared" si="145"/>
        <v>7996.8000000000011</v>
      </c>
      <c r="G2846">
        <f>VLOOKUP(C2846,'SKU Price List'!$H$2:$L$27,3,0)</f>
        <v>1087.1999999999998</v>
      </c>
      <c r="H2846">
        <f t="shared" si="143"/>
        <v>7610.3999999999987</v>
      </c>
      <c r="I2846" s="17">
        <f t="shared" si="144"/>
        <v>386.40000000000236</v>
      </c>
      <c r="J2846">
        <v>48</v>
      </c>
      <c r="K2846" s="51"/>
    </row>
    <row r="2847" spans="1:11" x14ac:dyDescent="0.45">
      <c r="A2847" s="2">
        <v>45531</v>
      </c>
      <c r="B2847" t="s">
        <v>61</v>
      </c>
      <c r="C2847" t="s">
        <v>21</v>
      </c>
      <c r="D2847">
        <v>5</v>
      </c>
      <c r="E2847" s="17">
        <f>VLOOKUP(C2847,'SKU Price List'!$H$2:$L$27,5,FALSE)</f>
        <v>999.6</v>
      </c>
      <c r="F2847" s="17">
        <f t="shared" si="145"/>
        <v>4998</v>
      </c>
      <c r="G2847">
        <f>VLOOKUP(C2847,'SKU Price List'!$H$2:$L$27,3,0)</f>
        <v>951.3</v>
      </c>
      <c r="H2847">
        <f t="shared" si="143"/>
        <v>4756.5</v>
      </c>
      <c r="I2847" s="17">
        <f t="shared" si="144"/>
        <v>241.5</v>
      </c>
      <c r="J2847">
        <v>48</v>
      </c>
      <c r="K2847" s="51"/>
    </row>
    <row r="2848" spans="1:11" x14ac:dyDescent="0.45">
      <c r="A2848" s="2">
        <v>45531</v>
      </c>
      <c r="B2848" t="s">
        <v>61</v>
      </c>
      <c r="C2848" t="s">
        <v>15</v>
      </c>
      <c r="D2848">
        <v>10</v>
      </c>
      <c r="E2848" s="17">
        <f>VLOOKUP(C2848,'SKU Price List'!$H$2:$L$27,5,FALSE)</f>
        <v>837.9</v>
      </c>
      <c r="F2848" s="17">
        <f t="shared" si="145"/>
        <v>8379</v>
      </c>
      <c r="G2848">
        <f>VLOOKUP(C2848,'SKU Price List'!$H$2:$L$27,3,0)</f>
        <v>798</v>
      </c>
      <c r="H2848">
        <f t="shared" si="143"/>
        <v>7980</v>
      </c>
      <c r="I2848" s="17">
        <f t="shared" si="144"/>
        <v>399</v>
      </c>
      <c r="J2848">
        <v>48</v>
      </c>
      <c r="K2848" s="51"/>
    </row>
    <row r="2849" spans="1:11" x14ac:dyDescent="0.45">
      <c r="A2849" s="2">
        <v>45531</v>
      </c>
      <c r="B2849" t="s">
        <v>61</v>
      </c>
      <c r="C2849" t="s">
        <v>10</v>
      </c>
      <c r="D2849">
        <v>12</v>
      </c>
      <c r="E2849" s="17">
        <f>VLOOKUP(C2849,'SKU Price List'!$H$2:$L$27,5,FALSE)</f>
        <v>682.5</v>
      </c>
      <c r="F2849" s="17">
        <f t="shared" si="145"/>
        <v>8190</v>
      </c>
      <c r="G2849">
        <f>VLOOKUP(C2849,'SKU Price List'!$H$2:$L$27,3,0)</f>
        <v>648.9</v>
      </c>
      <c r="H2849">
        <f t="shared" si="143"/>
        <v>7786.7999999999993</v>
      </c>
      <c r="I2849" s="17">
        <f t="shared" si="144"/>
        <v>403.20000000000073</v>
      </c>
      <c r="J2849">
        <v>48</v>
      </c>
      <c r="K2849" s="51"/>
    </row>
    <row r="2850" spans="1:11" x14ac:dyDescent="0.45">
      <c r="A2850" s="2">
        <v>45532</v>
      </c>
      <c r="B2850" t="s">
        <v>33</v>
      </c>
      <c r="C2850" t="s">
        <v>14</v>
      </c>
      <c r="D2850">
        <v>3</v>
      </c>
      <c r="E2850" s="17">
        <f>VLOOKUP(C2850,'SKU Price List'!$H$2:$L$27,5,FALSE)</f>
        <v>957.59999999999991</v>
      </c>
      <c r="F2850" s="17">
        <f t="shared" si="145"/>
        <v>2872.7999999999997</v>
      </c>
      <c r="G2850">
        <f>VLOOKUP(C2850,'SKU Price List'!$H$2:$L$27,3,0)</f>
        <v>912</v>
      </c>
      <c r="H2850">
        <f t="shared" si="143"/>
        <v>2736</v>
      </c>
      <c r="I2850" s="17">
        <f t="shared" si="144"/>
        <v>136.79999999999973</v>
      </c>
      <c r="J2850">
        <v>48</v>
      </c>
      <c r="K2850" s="51"/>
    </row>
    <row r="2851" spans="1:11" x14ac:dyDescent="0.45">
      <c r="A2851" s="2">
        <v>45532</v>
      </c>
      <c r="B2851" t="s">
        <v>33</v>
      </c>
      <c r="C2851" t="s">
        <v>12</v>
      </c>
      <c r="D2851">
        <v>2</v>
      </c>
      <c r="E2851" s="17">
        <f>VLOOKUP(C2851,'SKU Price List'!$H$2:$L$27,5,FALSE)</f>
        <v>1040</v>
      </c>
      <c r="F2851" s="17">
        <f t="shared" si="145"/>
        <v>2080</v>
      </c>
      <c r="G2851">
        <f>VLOOKUP(C2851,'SKU Price List'!$H$2:$L$27,3,0)</f>
        <v>988.8</v>
      </c>
      <c r="H2851">
        <f t="shared" si="143"/>
        <v>1977.6</v>
      </c>
      <c r="I2851" s="17">
        <f t="shared" si="144"/>
        <v>102.40000000000009</v>
      </c>
      <c r="J2851">
        <v>48</v>
      </c>
      <c r="K2851" s="51"/>
    </row>
    <row r="2852" spans="1:11" x14ac:dyDescent="0.45">
      <c r="A2852" s="2">
        <v>45532</v>
      </c>
      <c r="B2852" t="s">
        <v>33</v>
      </c>
      <c r="C2852" t="s">
        <v>26</v>
      </c>
      <c r="D2852">
        <v>4</v>
      </c>
      <c r="E2852" s="17">
        <f>VLOOKUP(C2852,'SKU Price List'!$H$2:$L$27,5,FALSE)</f>
        <v>737.80000000000007</v>
      </c>
      <c r="F2852" s="17">
        <f t="shared" si="145"/>
        <v>2951.2000000000003</v>
      </c>
      <c r="G2852">
        <f>VLOOKUP(C2852,'SKU Price List'!$H$2:$L$27,3,0)</f>
        <v>702.80000000000007</v>
      </c>
      <c r="H2852">
        <f t="shared" si="143"/>
        <v>2811.2000000000003</v>
      </c>
      <c r="I2852" s="17">
        <f t="shared" si="144"/>
        <v>140</v>
      </c>
      <c r="J2852">
        <v>48</v>
      </c>
      <c r="K2852" s="51"/>
    </row>
    <row r="2853" spans="1:11" x14ac:dyDescent="0.45">
      <c r="A2853" s="2">
        <v>45532</v>
      </c>
      <c r="B2853" t="s">
        <v>56</v>
      </c>
      <c r="C2853" t="s">
        <v>12</v>
      </c>
      <c r="D2853">
        <v>5</v>
      </c>
      <c r="E2853" s="17">
        <f>VLOOKUP(C2853,'SKU Price List'!$H$2:$L$27,5,FALSE)</f>
        <v>1040</v>
      </c>
      <c r="F2853" s="17">
        <f t="shared" si="145"/>
        <v>5200</v>
      </c>
      <c r="G2853">
        <f>VLOOKUP(C2853,'SKU Price List'!$H$2:$L$27,3,0)</f>
        <v>988.8</v>
      </c>
      <c r="H2853">
        <f t="shared" si="143"/>
        <v>4944</v>
      </c>
      <c r="I2853" s="17">
        <f t="shared" si="144"/>
        <v>256</v>
      </c>
      <c r="J2853">
        <v>48</v>
      </c>
      <c r="K2853" s="51"/>
    </row>
    <row r="2854" spans="1:11" x14ac:dyDescent="0.45">
      <c r="A2854" s="2">
        <v>45532</v>
      </c>
      <c r="B2854" t="s">
        <v>56</v>
      </c>
      <c r="C2854" t="s">
        <v>10</v>
      </c>
      <c r="D2854">
        <v>6</v>
      </c>
      <c r="E2854" s="17">
        <f>VLOOKUP(C2854,'SKU Price List'!$H$2:$L$27,5,FALSE)</f>
        <v>682.5</v>
      </c>
      <c r="F2854" s="17">
        <f t="shared" si="145"/>
        <v>4095</v>
      </c>
      <c r="G2854">
        <f>VLOOKUP(C2854,'SKU Price List'!$H$2:$L$27,3,0)</f>
        <v>648.9</v>
      </c>
      <c r="H2854">
        <f t="shared" si="143"/>
        <v>3893.3999999999996</v>
      </c>
      <c r="I2854" s="17">
        <f t="shared" si="144"/>
        <v>201.60000000000036</v>
      </c>
      <c r="J2854">
        <v>48</v>
      </c>
      <c r="K2854" s="51"/>
    </row>
    <row r="2855" spans="1:11" x14ac:dyDescent="0.45">
      <c r="A2855" s="2">
        <v>45533</v>
      </c>
      <c r="B2855" t="s">
        <v>94</v>
      </c>
      <c r="C2855" t="s">
        <v>17</v>
      </c>
      <c r="D2855">
        <v>15</v>
      </c>
      <c r="E2855" s="17">
        <f>VLOOKUP(C2855,'SKU Price List'!$H$2:$L$27,5,FALSE)</f>
        <v>1276.8</v>
      </c>
      <c r="F2855" s="17">
        <f t="shared" si="145"/>
        <v>19152</v>
      </c>
      <c r="G2855">
        <f>VLOOKUP(C2855,'SKU Price List'!$H$2:$L$27,3,0)</f>
        <v>1216</v>
      </c>
      <c r="H2855">
        <f t="shared" si="143"/>
        <v>18240</v>
      </c>
      <c r="I2855" s="17">
        <f t="shared" si="144"/>
        <v>912</v>
      </c>
      <c r="J2855">
        <v>48</v>
      </c>
      <c r="K2855" s="51"/>
    </row>
    <row r="2856" spans="1:11" x14ac:dyDescent="0.45">
      <c r="A2856" s="2">
        <v>45533</v>
      </c>
      <c r="B2856" t="s">
        <v>94</v>
      </c>
      <c r="C2856" t="s">
        <v>14</v>
      </c>
      <c r="D2856">
        <v>24</v>
      </c>
      <c r="E2856" s="17">
        <f>VLOOKUP(C2856,'SKU Price List'!$H$2:$L$27,5,FALSE)</f>
        <v>957.59999999999991</v>
      </c>
      <c r="F2856" s="17">
        <f t="shared" si="145"/>
        <v>22982.399999999998</v>
      </c>
      <c r="G2856">
        <f>VLOOKUP(C2856,'SKU Price List'!$H$2:$L$27,3,0)</f>
        <v>912</v>
      </c>
      <c r="H2856">
        <f t="shared" si="143"/>
        <v>21888</v>
      </c>
      <c r="I2856" s="17">
        <f t="shared" si="144"/>
        <v>1094.3999999999978</v>
      </c>
      <c r="J2856">
        <v>48</v>
      </c>
      <c r="K2856" s="51"/>
    </row>
    <row r="2857" spans="1:11" x14ac:dyDescent="0.45">
      <c r="A2857" s="2">
        <v>45533</v>
      </c>
      <c r="B2857" t="s">
        <v>94</v>
      </c>
      <c r="C2857" t="s">
        <v>12</v>
      </c>
      <c r="D2857">
        <v>20</v>
      </c>
      <c r="E2857" s="17">
        <f>VLOOKUP(C2857,'SKU Price List'!$H$2:$L$27,5,FALSE)</f>
        <v>1040</v>
      </c>
      <c r="F2857" s="17">
        <f t="shared" si="145"/>
        <v>20800</v>
      </c>
      <c r="G2857">
        <f>VLOOKUP(C2857,'SKU Price List'!$H$2:$L$27,3,0)</f>
        <v>988.8</v>
      </c>
      <c r="H2857">
        <f t="shared" si="143"/>
        <v>19776</v>
      </c>
      <c r="I2857" s="17">
        <f t="shared" si="144"/>
        <v>1024</v>
      </c>
      <c r="J2857">
        <v>48</v>
      </c>
      <c r="K2857" s="51"/>
    </row>
    <row r="2858" spans="1:11" x14ac:dyDescent="0.45">
      <c r="A2858" s="2">
        <v>45533</v>
      </c>
      <c r="B2858" t="s">
        <v>94</v>
      </c>
      <c r="C2858" t="s">
        <v>9</v>
      </c>
      <c r="D2858">
        <v>40</v>
      </c>
      <c r="E2858" s="17">
        <f>VLOOKUP(C2858,'SKU Price List'!$H$2:$L$27,5,FALSE)</f>
        <v>780</v>
      </c>
      <c r="F2858" s="17">
        <f t="shared" si="145"/>
        <v>31200</v>
      </c>
      <c r="G2858">
        <f>VLOOKUP(C2858,'SKU Price List'!$H$2:$L$27,3,0)</f>
        <v>741.59999999999991</v>
      </c>
      <c r="H2858">
        <f t="shared" si="143"/>
        <v>29663.999999999996</v>
      </c>
      <c r="I2858" s="17">
        <f t="shared" si="144"/>
        <v>1536.0000000000036</v>
      </c>
      <c r="J2858">
        <v>48</v>
      </c>
      <c r="K2858" s="51"/>
    </row>
    <row r="2859" spans="1:11" x14ac:dyDescent="0.45">
      <c r="A2859" s="2">
        <v>45533</v>
      </c>
      <c r="B2859" t="s">
        <v>94</v>
      </c>
      <c r="C2859" t="s">
        <v>8</v>
      </c>
      <c r="D2859">
        <v>20</v>
      </c>
      <c r="E2859" s="17">
        <f>VLOOKUP(C2859,'SKU Price List'!$H$2:$L$27,5,FALSE)</f>
        <v>585</v>
      </c>
      <c r="F2859" s="17">
        <f t="shared" si="145"/>
        <v>11700</v>
      </c>
      <c r="G2859">
        <f>VLOOKUP(C2859,'SKU Price List'!$H$2:$L$27,3,0)</f>
        <v>556.19999999999993</v>
      </c>
      <c r="H2859">
        <f t="shared" si="143"/>
        <v>11123.999999999998</v>
      </c>
      <c r="I2859" s="17">
        <f t="shared" si="144"/>
        <v>576.00000000000182</v>
      </c>
      <c r="J2859">
        <v>48</v>
      </c>
      <c r="K2859" s="51"/>
    </row>
    <row r="2860" spans="1:11" x14ac:dyDescent="0.45">
      <c r="A2860" s="2">
        <v>45533</v>
      </c>
      <c r="B2860" t="s">
        <v>94</v>
      </c>
      <c r="C2860" t="s">
        <v>27</v>
      </c>
      <c r="D2860">
        <v>20</v>
      </c>
      <c r="E2860" s="17">
        <f>VLOOKUP(C2860,'SKU Price List'!$H$2:$L$27,5,FALSE)</f>
        <v>843.2</v>
      </c>
      <c r="F2860" s="17">
        <f t="shared" si="145"/>
        <v>16864</v>
      </c>
      <c r="G2860">
        <f>VLOOKUP(C2860,'SKU Price List'!$H$2:$L$27,3,0)</f>
        <v>803.2</v>
      </c>
      <c r="H2860">
        <f t="shared" si="143"/>
        <v>16064</v>
      </c>
      <c r="I2860" s="17">
        <f t="shared" si="144"/>
        <v>800</v>
      </c>
      <c r="J2860">
        <v>48</v>
      </c>
      <c r="K2860" s="51"/>
    </row>
    <row r="2861" spans="1:11" x14ac:dyDescent="0.45">
      <c r="A2861" s="2">
        <v>45533</v>
      </c>
      <c r="B2861" t="s">
        <v>94</v>
      </c>
      <c r="C2861" t="s">
        <v>24</v>
      </c>
      <c r="D2861">
        <v>40</v>
      </c>
      <c r="E2861" s="17">
        <f>VLOOKUP(C2861,'SKU Price List'!$H$2:$L$27,5,FALSE)</f>
        <v>632.40000000000009</v>
      </c>
      <c r="F2861" s="17">
        <f t="shared" si="145"/>
        <v>25296.000000000004</v>
      </c>
      <c r="G2861">
        <f>VLOOKUP(C2861,'SKU Price List'!$H$2:$L$27,3,0)</f>
        <v>602.40000000000009</v>
      </c>
      <c r="H2861">
        <f t="shared" si="143"/>
        <v>24096.000000000004</v>
      </c>
      <c r="I2861" s="17">
        <f t="shared" si="144"/>
        <v>1200</v>
      </c>
      <c r="J2861">
        <v>48</v>
      </c>
      <c r="K2861" s="51"/>
    </row>
    <row r="2862" spans="1:11" x14ac:dyDescent="0.45">
      <c r="A2862" s="2">
        <v>45533</v>
      </c>
      <c r="B2862" t="s">
        <v>52</v>
      </c>
      <c r="C2862" t="s">
        <v>17</v>
      </c>
      <c r="D2862">
        <v>5</v>
      </c>
      <c r="E2862" s="17">
        <f>VLOOKUP(C2862,'SKU Price List'!$H$2:$L$27,5,FALSE)</f>
        <v>1276.8</v>
      </c>
      <c r="F2862" s="17">
        <f t="shared" si="145"/>
        <v>6384</v>
      </c>
      <c r="G2862">
        <f>VLOOKUP(C2862,'SKU Price List'!$H$2:$L$27,3,0)</f>
        <v>1216</v>
      </c>
      <c r="H2862">
        <f t="shared" si="143"/>
        <v>6080</v>
      </c>
      <c r="I2862" s="17">
        <f t="shared" si="144"/>
        <v>304</v>
      </c>
      <c r="J2862">
        <v>48</v>
      </c>
      <c r="K2862" s="51"/>
    </row>
    <row r="2863" spans="1:11" x14ac:dyDescent="0.45">
      <c r="A2863" s="2">
        <v>45533</v>
      </c>
      <c r="B2863" t="s">
        <v>52</v>
      </c>
      <c r="C2863" t="s">
        <v>12</v>
      </c>
      <c r="D2863">
        <v>10</v>
      </c>
      <c r="E2863" s="17">
        <f>VLOOKUP(C2863,'SKU Price List'!$H$2:$L$27,5,FALSE)</f>
        <v>1040</v>
      </c>
      <c r="F2863" s="17">
        <f t="shared" si="145"/>
        <v>10400</v>
      </c>
      <c r="G2863">
        <f>VLOOKUP(C2863,'SKU Price List'!$H$2:$L$27,3,0)</f>
        <v>988.8</v>
      </c>
      <c r="H2863">
        <f t="shared" si="143"/>
        <v>9888</v>
      </c>
      <c r="I2863" s="17">
        <f t="shared" si="144"/>
        <v>512</v>
      </c>
      <c r="J2863">
        <v>48</v>
      </c>
      <c r="K2863" s="51"/>
    </row>
    <row r="2864" spans="1:11" x14ac:dyDescent="0.45">
      <c r="A2864" s="2">
        <v>45534</v>
      </c>
      <c r="B2864" t="s">
        <v>79</v>
      </c>
      <c r="C2864" t="s">
        <v>17</v>
      </c>
      <c r="D2864">
        <v>14</v>
      </c>
      <c r="E2864" s="17">
        <f>VLOOKUP(C2864,'SKU Price List'!$H$2:$L$27,5,FALSE)</f>
        <v>1276.8</v>
      </c>
      <c r="F2864" s="17">
        <f t="shared" si="145"/>
        <v>17875.2</v>
      </c>
      <c r="G2864">
        <f>VLOOKUP(C2864,'SKU Price List'!$H$2:$L$27,3,0)</f>
        <v>1216</v>
      </c>
      <c r="H2864">
        <f t="shared" si="143"/>
        <v>17024</v>
      </c>
      <c r="I2864" s="17">
        <f t="shared" si="144"/>
        <v>851.20000000000073</v>
      </c>
      <c r="J2864">
        <v>48</v>
      </c>
      <c r="K2864" s="51"/>
    </row>
    <row r="2865" spans="1:1024 1028:2048 2052:3072 3076:4096 4100:5120 5124:6144 6148:7168 7172:8192 8196:9216 9220:10240 10244:11264 11268:12288 12292:13312 13316:14336 14340:15360 15364:16380" x14ac:dyDescent="0.45">
      <c r="A2865" s="2">
        <v>45534</v>
      </c>
      <c r="B2865" t="s">
        <v>79</v>
      </c>
      <c r="C2865" t="s">
        <v>12</v>
      </c>
      <c r="D2865">
        <v>5</v>
      </c>
      <c r="E2865" s="17">
        <f>VLOOKUP(C2865,'SKU Price List'!$H$2:$L$27,5,FALSE)</f>
        <v>1040</v>
      </c>
      <c r="F2865" s="17">
        <f t="shared" si="145"/>
        <v>5200</v>
      </c>
      <c r="G2865">
        <f>VLOOKUP(C2865,'SKU Price List'!$H$2:$L$27,3,0)</f>
        <v>988.8</v>
      </c>
      <c r="H2865">
        <f t="shared" si="143"/>
        <v>4944</v>
      </c>
      <c r="I2865" s="17">
        <f t="shared" si="144"/>
        <v>256</v>
      </c>
      <c r="J2865">
        <v>48</v>
      </c>
      <c r="K2865" s="51"/>
    </row>
    <row r="2866" spans="1:1024 1028:2048 2052:3072 3076:4096 4100:5120 5124:6144 6148:7168 7172:8192 8196:9216 9220:10240 10244:11264 11268:12288 12292:13312 13316:14336 14340:15360 15364:16380" x14ac:dyDescent="0.45">
      <c r="A2866" s="2">
        <v>45534</v>
      </c>
      <c r="B2866" t="s">
        <v>79</v>
      </c>
      <c r="C2866" t="s">
        <v>9</v>
      </c>
      <c r="D2866">
        <v>10</v>
      </c>
      <c r="E2866" s="17">
        <f>VLOOKUP(C2866,'SKU Price List'!$H$2:$L$27,5,FALSE)</f>
        <v>780</v>
      </c>
      <c r="F2866" s="17">
        <f t="shared" si="145"/>
        <v>7800</v>
      </c>
      <c r="G2866">
        <f>VLOOKUP(C2866,'SKU Price List'!$H$2:$L$27,3,0)</f>
        <v>741.59999999999991</v>
      </c>
      <c r="H2866">
        <f t="shared" si="143"/>
        <v>7415.9999999999991</v>
      </c>
      <c r="I2866" s="17">
        <f t="shared" si="144"/>
        <v>384.00000000000091</v>
      </c>
      <c r="J2866">
        <v>48</v>
      </c>
      <c r="K2866" s="51"/>
    </row>
    <row r="2867" spans="1:1024 1028:2048 2052:3072 3076:4096 4100:5120 5124:6144 6148:7168 7172:8192 8196:9216 9220:10240 10244:11264 11268:12288 12292:13312 13316:14336 14340:15360 15364:16380" x14ac:dyDescent="0.45">
      <c r="A2867" s="2">
        <v>45534</v>
      </c>
      <c r="B2867" t="s">
        <v>79</v>
      </c>
      <c r="C2867" t="s">
        <v>26</v>
      </c>
      <c r="D2867">
        <v>5</v>
      </c>
      <c r="E2867" s="17">
        <f>VLOOKUP(C2867,'SKU Price List'!$H$2:$L$27,5,FALSE)</f>
        <v>737.80000000000007</v>
      </c>
      <c r="F2867" s="17">
        <f t="shared" si="145"/>
        <v>3689.0000000000005</v>
      </c>
      <c r="G2867">
        <f>VLOOKUP(C2867,'SKU Price List'!$H$2:$L$27,3,0)</f>
        <v>702.80000000000007</v>
      </c>
      <c r="H2867">
        <f t="shared" si="143"/>
        <v>3514.0000000000005</v>
      </c>
      <c r="I2867" s="17">
        <f t="shared" si="144"/>
        <v>175</v>
      </c>
      <c r="J2867">
        <v>48</v>
      </c>
      <c r="K2867" s="51"/>
    </row>
    <row r="2868" spans="1:1024 1028:2048 2052:3072 3076:4096 4100:5120 5124:6144 6148:7168 7172:8192 8196:9216 9220:10240 10244:11264 11268:12288 12292:13312 13316:14336 14340:15360 15364:16380" x14ac:dyDescent="0.45">
      <c r="A2868" s="2">
        <v>45534</v>
      </c>
      <c r="B2868" t="s">
        <v>89</v>
      </c>
      <c r="C2868" t="s">
        <v>27</v>
      </c>
      <c r="D2868">
        <v>15</v>
      </c>
      <c r="E2868" s="17">
        <f>VLOOKUP(C2868,'SKU Price List'!$H$2:$L$27,5,FALSE)</f>
        <v>843.2</v>
      </c>
      <c r="F2868" s="17">
        <f t="shared" si="145"/>
        <v>12648</v>
      </c>
      <c r="G2868">
        <f>VLOOKUP(C2868,'SKU Price List'!$H$2:$L$27,3,0)</f>
        <v>803.2</v>
      </c>
      <c r="H2868">
        <f t="shared" si="143"/>
        <v>12048</v>
      </c>
      <c r="I2868" s="17">
        <f t="shared" si="144"/>
        <v>600</v>
      </c>
      <c r="J2868">
        <v>48</v>
      </c>
      <c r="K2868" s="51"/>
    </row>
    <row r="2869" spans="1:1024 1028:2048 2052:3072 3076:4096 4100:5120 5124:6144 6148:7168 7172:8192 8196:9216 9220:10240 10244:11264 11268:12288 12292:13312 13316:14336 14340:15360 15364:16380" x14ac:dyDescent="0.45">
      <c r="A2869" s="2">
        <v>45534</v>
      </c>
      <c r="B2869" t="s">
        <v>89</v>
      </c>
      <c r="C2869" t="s">
        <v>13</v>
      </c>
      <c r="D2869">
        <v>8</v>
      </c>
      <c r="E2869" s="17">
        <f>VLOOKUP(C2869,'SKU Price List'!$H$2:$L$27,5,FALSE)</f>
        <v>718.19999999999993</v>
      </c>
      <c r="F2869" s="17">
        <f t="shared" si="145"/>
        <v>5745.5999999999995</v>
      </c>
      <c r="G2869">
        <f>VLOOKUP(C2869,'SKU Price List'!$H$2:$L$27,3,0)</f>
        <v>684</v>
      </c>
      <c r="H2869">
        <f t="shared" si="143"/>
        <v>5472</v>
      </c>
      <c r="I2869" s="17">
        <f t="shared" si="144"/>
        <v>273.59999999999945</v>
      </c>
      <c r="J2869">
        <v>48</v>
      </c>
      <c r="K2869" s="51"/>
    </row>
    <row r="2870" spans="1:1024 1028:2048 2052:3072 3076:4096 4100:5120 5124:6144 6148:7168 7172:8192 8196:9216 9220:10240 10244:11264 11268:12288 12292:13312 13316:14336 14340:15360 15364:16380" x14ac:dyDescent="0.45">
      <c r="A2870" s="2">
        <v>45534</v>
      </c>
      <c r="B2870" t="s">
        <v>89</v>
      </c>
      <c r="C2870" t="s">
        <v>20</v>
      </c>
      <c r="D2870">
        <v>5</v>
      </c>
      <c r="E2870" s="17">
        <f>VLOOKUP(C2870,'SKU Price List'!$H$2:$L$27,5,FALSE)</f>
        <v>1142.4000000000001</v>
      </c>
      <c r="F2870" s="17">
        <f t="shared" si="145"/>
        <v>5712</v>
      </c>
      <c r="G2870">
        <f>VLOOKUP(C2870,'SKU Price List'!$H$2:$L$27,3,0)</f>
        <v>1087.1999999999998</v>
      </c>
      <c r="H2870">
        <f t="shared" si="143"/>
        <v>5435.9999999999991</v>
      </c>
      <c r="I2870" s="17">
        <f t="shared" si="144"/>
        <v>276.00000000000091</v>
      </c>
      <c r="J2870">
        <v>48</v>
      </c>
      <c r="K2870" s="51"/>
    </row>
    <row r="2871" spans="1:1024 1028:2048 2052:3072 3076:4096 4100:5120 5124:6144 6148:7168 7172:8192 8196:9216 9220:10240 10244:11264 11268:12288 12292:13312 13316:14336 14340:15360 15364:16380" x14ac:dyDescent="0.45">
      <c r="A2871" s="2">
        <v>45534</v>
      </c>
      <c r="B2871" t="s">
        <v>89</v>
      </c>
      <c r="C2871" t="s">
        <v>12</v>
      </c>
      <c r="D2871">
        <v>25</v>
      </c>
      <c r="E2871" s="17">
        <f>VLOOKUP(C2871,'SKU Price List'!$H$2:$L$27,5,FALSE)</f>
        <v>1040</v>
      </c>
      <c r="F2871" s="17">
        <f t="shared" si="145"/>
        <v>26000</v>
      </c>
      <c r="G2871">
        <f>VLOOKUP(C2871,'SKU Price List'!$H$2:$L$27,3,0)</f>
        <v>988.8</v>
      </c>
      <c r="H2871">
        <f t="shared" si="143"/>
        <v>24720</v>
      </c>
      <c r="I2871" s="17">
        <f t="shared" si="144"/>
        <v>1280</v>
      </c>
      <c r="J2871">
        <v>48</v>
      </c>
      <c r="K2871" s="51"/>
    </row>
    <row r="2872" spans="1:1024 1028:2048 2052:3072 3076:4096 4100:5120 5124:6144 6148:7168 7172:8192 8196:9216 9220:10240 10244:11264 11268:12288 12292:13312 13316:14336 14340:15360 15364:16380" x14ac:dyDescent="0.45">
      <c r="A2872" s="2">
        <v>45535</v>
      </c>
      <c r="B2872" t="s">
        <v>61</v>
      </c>
      <c r="C2872" t="s">
        <v>18</v>
      </c>
      <c r="D2872">
        <v>15</v>
      </c>
      <c r="E2872" s="17">
        <f>VLOOKUP(C2872,'SKU Price List'!$H$2:$L$27,5,FALSE)</f>
        <v>1523.2</v>
      </c>
      <c r="F2872" s="17">
        <f t="shared" ref="F2872:F2935" si="146">E2872*D2872</f>
        <v>22848</v>
      </c>
      <c r="G2872">
        <f>VLOOKUP(C2872,'SKU Price List'!$H$2:$L$27,3,0)</f>
        <v>1449.6</v>
      </c>
      <c r="H2872">
        <f t="shared" si="143"/>
        <v>21744</v>
      </c>
      <c r="I2872" s="17">
        <f t="shared" si="144"/>
        <v>1104</v>
      </c>
      <c r="J2872">
        <v>48</v>
      </c>
      <c r="K2872" s="51"/>
      <c r="L2872" s="2"/>
      <c r="P2872" s="2"/>
      <c r="T2872" s="2"/>
      <c r="X2872" s="2"/>
      <c r="AB2872" s="2"/>
      <c r="AF2872" s="2"/>
      <c r="AJ2872" s="2"/>
      <c r="AN2872" s="2"/>
      <c r="AR2872" s="2"/>
      <c r="AV2872" s="2"/>
      <c r="AZ2872" s="2"/>
      <c r="BD2872" s="2"/>
      <c r="BH2872" s="2"/>
      <c r="BL2872" s="2"/>
      <c r="BP2872" s="2"/>
      <c r="BT2872" s="2"/>
      <c r="BX2872" s="2"/>
      <c r="CB2872" s="2"/>
      <c r="CF2872" s="2"/>
      <c r="CJ2872" s="2"/>
      <c r="CN2872" s="2"/>
      <c r="CR2872" s="2"/>
      <c r="CV2872" s="2"/>
      <c r="CZ2872" s="2"/>
      <c r="DD2872" s="2"/>
      <c r="DH2872" s="2"/>
      <c r="DL2872" s="2"/>
      <c r="DP2872" s="2"/>
      <c r="DT2872" s="2"/>
      <c r="DX2872" s="2"/>
      <c r="EB2872" s="2"/>
      <c r="EF2872" s="2"/>
      <c r="EJ2872" s="2"/>
      <c r="EN2872" s="2"/>
      <c r="ER2872" s="2"/>
      <c r="EV2872" s="2"/>
      <c r="EZ2872" s="2"/>
      <c r="FD2872" s="2"/>
      <c r="FH2872" s="2"/>
      <c r="FL2872" s="2"/>
      <c r="FP2872" s="2"/>
      <c r="FT2872" s="2"/>
      <c r="FX2872" s="2"/>
      <c r="GB2872" s="2"/>
      <c r="GF2872" s="2"/>
      <c r="GJ2872" s="2"/>
      <c r="GN2872" s="2"/>
      <c r="GR2872" s="2"/>
      <c r="GV2872" s="2"/>
      <c r="GZ2872" s="2"/>
      <c r="HD2872" s="2"/>
      <c r="HH2872" s="2"/>
      <c r="HL2872" s="2"/>
      <c r="HP2872" s="2"/>
      <c r="HT2872" s="2"/>
      <c r="HX2872" s="2"/>
      <c r="IB2872" s="2"/>
      <c r="IF2872" s="2"/>
      <c r="IJ2872" s="2"/>
      <c r="IN2872" s="2"/>
      <c r="IR2872" s="2"/>
      <c r="IV2872" s="2"/>
      <c r="IZ2872" s="2"/>
      <c r="JD2872" s="2"/>
      <c r="JH2872" s="2"/>
      <c r="JL2872" s="2"/>
      <c r="JP2872" s="2"/>
      <c r="JT2872" s="2"/>
      <c r="JX2872" s="2"/>
      <c r="KB2872" s="2"/>
      <c r="KF2872" s="2"/>
      <c r="KJ2872" s="2"/>
      <c r="KN2872" s="2"/>
      <c r="KR2872" s="2"/>
      <c r="KV2872" s="2"/>
      <c r="KZ2872" s="2"/>
      <c r="LD2872" s="2"/>
      <c r="LH2872" s="2"/>
      <c r="LL2872" s="2"/>
      <c r="LP2872" s="2"/>
      <c r="LT2872" s="2"/>
      <c r="LX2872" s="2"/>
      <c r="MB2872" s="2"/>
      <c r="MF2872" s="2"/>
      <c r="MJ2872" s="2"/>
      <c r="MN2872" s="2"/>
      <c r="MR2872" s="2"/>
      <c r="MV2872" s="2"/>
      <c r="MZ2872" s="2"/>
      <c r="ND2872" s="2"/>
      <c r="NH2872" s="2"/>
      <c r="NL2872" s="2"/>
      <c r="NP2872" s="2"/>
      <c r="NT2872" s="2"/>
      <c r="NX2872" s="2"/>
      <c r="OB2872" s="2"/>
      <c r="OF2872" s="2"/>
      <c r="OJ2872" s="2"/>
      <c r="ON2872" s="2"/>
      <c r="OR2872" s="2"/>
      <c r="OV2872" s="2"/>
      <c r="OZ2872" s="2"/>
      <c r="PD2872" s="2"/>
      <c r="PH2872" s="2"/>
      <c r="PL2872" s="2"/>
      <c r="PP2872" s="2"/>
      <c r="PT2872" s="2"/>
      <c r="PX2872" s="2"/>
      <c r="QB2872" s="2"/>
      <c r="QF2872" s="2"/>
      <c r="QJ2872" s="2"/>
      <c r="QN2872" s="2"/>
      <c r="QR2872" s="2"/>
      <c r="QV2872" s="2"/>
      <c r="QZ2872" s="2"/>
      <c r="RD2872" s="2"/>
      <c r="RH2872" s="2"/>
      <c r="RL2872" s="2"/>
      <c r="RP2872" s="2"/>
      <c r="RT2872" s="2"/>
      <c r="RX2872" s="2"/>
      <c r="SB2872" s="2"/>
      <c r="SF2872" s="2"/>
      <c r="SJ2872" s="2"/>
      <c r="SN2872" s="2"/>
      <c r="SR2872" s="2"/>
      <c r="SV2872" s="2"/>
      <c r="SZ2872" s="2"/>
      <c r="TD2872" s="2"/>
      <c r="TH2872" s="2"/>
      <c r="TL2872" s="2"/>
      <c r="TP2872" s="2"/>
      <c r="TT2872" s="2"/>
      <c r="TX2872" s="2"/>
      <c r="UB2872" s="2"/>
      <c r="UF2872" s="2"/>
      <c r="UJ2872" s="2"/>
      <c r="UN2872" s="2"/>
      <c r="UR2872" s="2"/>
      <c r="UV2872" s="2"/>
      <c r="UZ2872" s="2"/>
      <c r="VD2872" s="2"/>
      <c r="VH2872" s="2"/>
      <c r="VL2872" s="2"/>
      <c r="VP2872" s="2"/>
      <c r="VT2872" s="2"/>
      <c r="VX2872" s="2"/>
      <c r="WB2872" s="2"/>
      <c r="WF2872" s="2"/>
      <c r="WJ2872" s="2"/>
      <c r="WN2872" s="2"/>
      <c r="WR2872" s="2"/>
      <c r="WV2872" s="2"/>
      <c r="WZ2872" s="2"/>
      <c r="XD2872" s="2"/>
      <c r="XH2872" s="2"/>
      <c r="XL2872" s="2"/>
      <c r="XP2872" s="2"/>
      <c r="XT2872" s="2"/>
      <c r="XX2872" s="2"/>
      <c r="YB2872" s="2"/>
      <c r="YF2872" s="2"/>
      <c r="YJ2872" s="2"/>
      <c r="YN2872" s="2"/>
      <c r="YR2872" s="2"/>
      <c r="YV2872" s="2"/>
      <c r="YZ2872" s="2"/>
      <c r="ZD2872" s="2"/>
      <c r="ZH2872" s="2"/>
      <c r="ZL2872" s="2"/>
      <c r="ZP2872" s="2"/>
      <c r="ZT2872" s="2"/>
      <c r="ZX2872" s="2"/>
      <c r="AAB2872" s="2"/>
      <c r="AAF2872" s="2"/>
      <c r="AAJ2872" s="2"/>
      <c r="AAN2872" s="2"/>
      <c r="AAR2872" s="2"/>
      <c r="AAV2872" s="2"/>
      <c r="AAZ2872" s="2"/>
      <c r="ABD2872" s="2"/>
      <c r="ABH2872" s="2"/>
      <c r="ABL2872" s="2"/>
      <c r="ABP2872" s="2"/>
      <c r="ABT2872" s="2"/>
      <c r="ABX2872" s="2"/>
      <c r="ACB2872" s="2"/>
      <c r="ACF2872" s="2"/>
      <c r="ACJ2872" s="2"/>
      <c r="ACN2872" s="2"/>
      <c r="ACR2872" s="2"/>
      <c r="ACV2872" s="2"/>
      <c r="ACZ2872" s="2"/>
      <c r="ADD2872" s="2"/>
      <c r="ADH2872" s="2"/>
      <c r="ADL2872" s="2"/>
      <c r="ADP2872" s="2"/>
      <c r="ADT2872" s="2"/>
      <c r="ADX2872" s="2"/>
      <c r="AEB2872" s="2"/>
      <c r="AEF2872" s="2"/>
      <c r="AEJ2872" s="2"/>
      <c r="AEN2872" s="2"/>
      <c r="AER2872" s="2"/>
      <c r="AEV2872" s="2"/>
      <c r="AEZ2872" s="2"/>
      <c r="AFD2872" s="2"/>
      <c r="AFH2872" s="2"/>
      <c r="AFL2872" s="2"/>
      <c r="AFP2872" s="2"/>
      <c r="AFT2872" s="2"/>
      <c r="AFX2872" s="2"/>
      <c r="AGB2872" s="2"/>
      <c r="AGF2872" s="2"/>
      <c r="AGJ2872" s="2"/>
      <c r="AGN2872" s="2"/>
      <c r="AGR2872" s="2"/>
      <c r="AGV2872" s="2"/>
      <c r="AGZ2872" s="2"/>
      <c r="AHD2872" s="2"/>
      <c r="AHH2872" s="2"/>
      <c r="AHL2872" s="2"/>
      <c r="AHP2872" s="2"/>
      <c r="AHT2872" s="2"/>
      <c r="AHX2872" s="2"/>
      <c r="AIB2872" s="2"/>
      <c r="AIF2872" s="2"/>
      <c r="AIJ2872" s="2"/>
      <c r="AIN2872" s="2"/>
      <c r="AIR2872" s="2"/>
      <c r="AIV2872" s="2"/>
      <c r="AIZ2872" s="2"/>
      <c r="AJD2872" s="2"/>
      <c r="AJH2872" s="2"/>
      <c r="AJL2872" s="2"/>
      <c r="AJP2872" s="2"/>
      <c r="AJT2872" s="2"/>
      <c r="AJX2872" s="2"/>
      <c r="AKB2872" s="2"/>
      <c r="AKF2872" s="2"/>
      <c r="AKJ2872" s="2"/>
      <c r="AKN2872" s="2"/>
      <c r="AKR2872" s="2"/>
      <c r="AKV2872" s="2"/>
      <c r="AKZ2872" s="2"/>
      <c r="ALD2872" s="2"/>
      <c r="ALH2872" s="2"/>
      <c r="ALL2872" s="2"/>
      <c r="ALP2872" s="2"/>
      <c r="ALT2872" s="2"/>
      <c r="ALX2872" s="2"/>
      <c r="AMB2872" s="2"/>
      <c r="AMF2872" s="2"/>
      <c r="AMJ2872" s="2"/>
      <c r="AMN2872" s="2"/>
      <c r="AMR2872" s="2"/>
      <c r="AMV2872" s="2"/>
      <c r="AMZ2872" s="2"/>
      <c r="AND2872" s="2"/>
      <c r="ANH2872" s="2"/>
      <c r="ANL2872" s="2"/>
      <c r="ANP2872" s="2"/>
      <c r="ANT2872" s="2"/>
      <c r="ANX2872" s="2"/>
      <c r="AOB2872" s="2"/>
      <c r="AOF2872" s="2"/>
      <c r="AOJ2872" s="2"/>
      <c r="AON2872" s="2"/>
      <c r="AOR2872" s="2"/>
      <c r="AOV2872" s="2"/>
      <c r="AOZ2872" s="2"/>
      <c r="APD2872" s="2"/>
      <c r="APH2872" s="2"/>
      <c r="APL2872" s="2"/>
      <c r="APP2872" s="2"/>
      <c r="APT2872" s="2"/>
      <c r="APX2872" s="2"/>
      <c r="AQB2872" s="2"/>
      <c r="AQF2872" s="2"/>
      <c r="AQJ2872" s="2"/>
      <c r="AQN2872" s="2"/>
      <c r="AQR2872" s="2"/>
      <c r="AQV2872" s="2"/>
      <c r="AQZ2872" s="2"/>
      <c r="ARD2872" s="2"/>
      <c r="ARH2872" s="2"/>
      <c r="ARL2872" s="2"/>
      <c r="ARP2872" s="2"/>
      <c r="ART2872" s="2"/>
      <c r="ARX2872" s="2"/>
      <c r="ASB2872" s="2"/>
      <c r="ASF2872" s="2"/>
      <c r="ASJ2872" s="2"/>
      <c r="ASN2872" s="2"/>
      <c r="ASR2872" s="2"/>
      <c r="ASV2872" s="2"/>
      <c r="ASZ2872" s="2"/>
      <c r="ATD2872" s="2"/>
      <c r="ATH2872" s="2"/>
      <c r="ATL2872" s="2"/>
      <c r="ATP2872" s="2"/>
      <c r="ATT2872" s="2"/>
      <c r="ATX2872" s="2"/>
      <c r="AUB2872" s="2"/>
      <c r="AUF2872" s="2"/>
      <c r="AUJ2872" s="2"/>
      <c r="AUN2872" s="2"/>
      <c r="AUR2872" s="2"/>
      <c r="AUV2872" s="2"/>
      <c r="AUZ2872" s="2"/>
      <c r="AVD2872" s="2"/>
      <c r="AVH2872" s="2"/>
      <c r="AVL2872" s="2"/>
      <c r="AVP2872" s="2"/>
      <c r="AVT2872" s="2"/>
      <c r="AVX2872" s="2"/>
      <c r="AWB2872" s="2"/>
      <c r="AWF2872" s="2"/>
      <c r="AWJ2872" s="2"/>
      <c r="AWN2872" s="2"/>
      <c r="AWR2872" s="2"/>
      <c r="AWV2872" s="2"/>
      <c r="AWZ2872" s="2"/>
      <c r="AXD2872" s="2"/>
      <c r="AXH2872" s="2"/>
      <c r="AXL2872" s="2"/>
      <c r="AXP2872" s="2"/>
      <c r="AXT2872" s="2"/>
      <c r="AXX2872" s="2"/>
      <c r="AYB2872" s="2"/>
      <c r="AYF2872" s="2"/>
      <c r="AYJ2872" s="2"/>
      <c r="AYN2872" s="2"/>
      <c r="AYR2872" s="2"/>
      <c r="AYV2872" s="2"/>
      <c r="AYZ2872" s="2"/>
      <c r="AZD2872" s="2"/>
      <c r="AZH2872" s="2"/>
      <c r="AZL2872" s="2"/>
      <c r="AZP2872" s="2"/>
      <c r="AZT2872" s="2"/>
      <c r="AZX2872" s="2"/>
      <c r="BAB2872" s="2"/>
      <c r="BAF2872" s="2"/>
      <c r="BAJ2872" s="2"/>
      <c r="BAN2872" s="2"/>
      <c r="BAR2872" s="2"/>
      <c r="BAV2872" s="2"/>
      <c r="BAZ2872" s="2"/>
      <c r="BBD2872" s="2"/>
      <c r="BBH2872" s="2"/>
      <c r="BBL2872" s="2"/>
      <c r="BBP2872" s="2"/>
      <c r="BBT2872" s="2"/>
      <c r="BBX2872" s="2"/>
      <c r="BCB2872" s="2"/>
      <c r="BCF2872" s="2"/>
      <c r="BCJ2872" s="2"/>
      <c r="BCN2872" s="2"/>
      <c r="BCR2872" s="2"/>
      <c r="BCV2872" s="2"/>
      <c r="BCZ2872" s="2"/>
      <c r="BDD2872" s="2"/>
      <c r="BDH2872" s="2"/>
      <c r="BDL2872" s="2"/>
      <c r="BDP2872" s="2"/>
      <c r="BDT2872" s="2"/>
      <c r="BDX2872" s="2"/>
      <c r="BEB2872" s="2"/>
      <c r="BEF2872" s="2"/>
      <c r="BEJ2872" s="2"/>
      <c r="BEN2872" s="2"/>
      <c r="BER2872" s="2"/>
      <c r="BEV2872" s="2"/>
      <c r="BEZ2872" s="2"/>
      <c r="BFD2872" s="2"/>
      <c r="BFH2872" s="2"/>
      <c r="BFL2872" s="2"/>
      <c r="BFP2872" s="2"/>
      <c r="BFT2872" s="2"/>
      <c r="BFX2872" s="2"/>
      <c r="BGB2872" s="2"/>
      <c r="BGF2872" s="2"/>
      <c r="BGJ2872" s="2"/>
      <c r="BGN2872" s="2"/>
      <c r="BGR2872" s="2"/>
      <c r="BGV2872" s="2"/>
      <c r="BGZ2872" s="2"/>
      <c r="BHD2872" s="2"/>
      <c r="BHH2872" s="2"/>
      <c r="BHL2872" s="2"/>
      <c r="BHP2872" s="2"/>
      <c r="BHT2872" s="2"/>
      <c r="BHX2872" s="2"/>
      <c r="BIB2872" s="2"/>
      <c r="BIF2872" s="2"/>
      <c r="BIJ2872" s="2"/>
      <c r="BIN2872" s="2"/>
      <c r="BIR2872" s="2"/>
      <c r="BIV2872" s="2"/>
      <c r="BIZ2872" s="2"/>
      <c r="BJD2872" s="2"/>
      <c r="BJH2872" s="2"/>
      <c r="BJL2872" s="2"/>
      <c r="BJP2872" s="2"/>
      <c r="BJT2872" s="2"/>
      <c r="BJX2872" s="2"/>
      <c r="BKB2872" s="2"/>
      <c r="BKF2872" s="2"/>
      <c r="BKJ2872" s="2"/>
      <c r="BKN2872" s="2"/>
      <c r="BKR2872" s="2"/>
      <c r="BKV2872" s="2"/>
      <c r="BKZ2872" s="2"/>
      <c r="BLD2872" s="2"/>
      <c r="BLH2872" s="2"/>
      <c r="BLL2872" s="2"/>
      <c r="BLP2872" s="2"/>
      <c r="BLT2872" s="2"/>
      <c r="BLX2872" s="2"/>
      <c r="BMB2872" s="2"/>
      <c r="BMF2872" s="2"/>
      <c r="BMJ2872" s="2"/>
      <c r="BMN2872" s="2"/>
      <c r="BMR2872" s="2"/>
      <c r="BMV2872" s="2"/>
      <c r="BMZ2872" s="2"/>
      <c r="BND2872" s="2"/>
      <c r="BNH2872" s="2"/>
      <c r="BNL2872" s="2"/>
      <c r="BNP2872" s="2"/>
      <c r="BNT2872" s="2"/>
      <c r="BNX2872" s="2"/>
      <c r="BOB2872" s="2"/>
      <c r="BOF2872" s="2"/>
      <c r="BOJ2872" s="2"/>
      <c r="BON2872" s="2"/>
      <c r="BOR2872" s="2"/>
      <c r="BOV2872" s="2"/>
      <c r="BOZ2872" s="2"/>
      <c r="BPD2872" s="2"/>
      <c r="BPH2872" s="2"/>
      <c r="BPL2872" s="2"/>
      <c r="BPP2872" s="2"/>
      <c r="BPT2872" s="2"/>
      <c r="BPX2872" s="2"/>
      <c r="BQB2872" s="2"/>
      <c r="BQF2872" s="2"/>
      <c r="BQJ2872" s="2"/>
      <c r="BQN2872" s="2"/>
      <c r="BQR2872" s="2"/>
      <c r="BQV2872" s="2"/>
      <c r="BQZ2872" s="2"/>
      <c r="BRD2872" s="2"/>
      <c r="BRH2872" s="2"/>
      <c r="BRL2872" s="2"/>
      <c r="BRP2872" s="2"/>
      <c r="BRT2872" s="2"/>
      <c r="BRX2872" s="2"/>
      <c r="BSB2872" s="2"/>
      <c r="BSF2872" s="2"/>
      <c r="BSJ2872" s="2"/>
      <c r="BSN2872" s="2"/>
      <c r="BSR2872" s="2"/>
      <c r="BSV2872" s="2"/>
      <c r="BSZ2872" s="2"/>
      <c r="BTD2872" s="2"/>
      <c r="BTH2872" s="2"/>
      <c r="BTL2872" s="2"/>
      <c r="BTP2872" s="2"/>
      <c r="BTT2872" s="2"/>
      <c r="BTX2872" s="2"/>
      <c r="BUB2872" s="2"/>
      <c r="BUF2872" s="2"/>
      <c r="BUJ2872" s="2"/>
      <c r="BUN2872" s="2"/>
      <c r="BUR2872" s="2"/>
      <c r="BUV2872" s="2"/>
      <c r="BUZ2872" s="2"/>
      <c r="BVD2872" s="2"/>
      <c r="BVH2872" s="2"/>
      <c r="BVL2872" s="2"/>
      <c r="BVP2872" s="2"/>
      <c r="BVT2872" s="2"/>
      <c r="BVX2872" s="2"/>
      <c r="BWB2872" s="2"/>
      <c r="BWF2872" s="2"/>
      <c r="BWJ2872" s="2"/>
      <c r="BWN2872" s="2"/>
      <c r="BWR2872" s="2"/>
      <c r="BWV2872" s="2"/>
      <c r="BWZ2872" s="2"/>
      <c r="BXD2872" s="2"/>
      <c r="BXH2872" s="2"/>
      <c r="BXL2872" s="2"/>
      <c r="BXP2872" s="2"/>
      <c r="BXT2872" s="2"/>
      <c r="BXX2872" s="2"/>
      <c r="BYB2872" s="2"/>
      <c r="BYF2872" s="2"/>
      <c r="BYJ2872" s="2"/>
      <c r="BYN2872" s="2"/>
      <c r="BYR2872" s="2"/>
      <c r="BYV2872" s="2"/>
      <c r="BYZ2872" s="2"/>
      <c r="BZD2872" s="2"/>
      <c r="BZH2872" s="2"/>
      <c r="BZL2872" s="2"/>
      <c r="BZP2872" s="2"/>
      <c r="BZT2872" s="2"/>
      <c r="BZX2872" s="2"/>
      <c r="CAB2872" s="2"/>
      <c r="CAF2872" s="2"/>
      <c r="CAJ2872" s="2"/>
      <c r="CAN2872" s="2"/>
      <c r="CAR2872" s="2"/>
      <c r="CAV2872" s="2"/>
      <c r="CAZ2872" s="2"/>
      <c r="CBD2872" s="2"/>
      <c r="CBH2872" s="2"/>
      <c r="CBL2872" s="2"/>
      <c r="CBP2872" s="2"/>
      <c r="CBT2872" s="2"/>
      <c r="CBX2872" s="2"/>
      <c r="CCB2872" s="2"/>
      <c r="CCF2872" s="2"/>
      <c r="CCJ2872" s="2"/>
      <c r="CCN2872" s="2"/>
      <c r="CCR2872" s="2"/>
      <c r="CCV2872" s="2"/>
      <c r="CCZ2872" s="2"/>
      <c r="CDD2872" s="2"/>
      <c r="CDH2872" s="2"/>
      <c r="CDL2872" s="2"/>
      <c r="CDP2872" s="2"/>
      <c r="CDT2872" s="2"/>
      <c r="CDX2872" s="2"/>
      <c r="CEB2872" s="2"/>
      <c r="CEF2872" s="2"/>
      <c r="CEJ2872" s="2"/>
      <c r="CEN2872" s="2"/>
      <c r="CER2872" s="2"/>
      <c r="CEV2872" s="2"/>
      <c r="CEZ2872" s="2"/>
      <c r="CFD2872" s="2"/>
      <c r="CFH2872" s="2"/>
      <c r="CFL2872" s="2"/>
      <c r="CFP2872" s="2"/>
      <c r="CFT2872" s="2"/>
      <c r="CFX2872" s="2"/>
      <c r="CGB2872" s="2"/>
      <c r="CGF2872" s="2"/>
      <c r="CGJ2872" s="2"/>
      <c r="CGN2872" s="2"/>
      <c r="CGR2872" s="2"/>
      <c r="CGV2872" s="2"/>
      <c r="CGZ2872" s="2"/>
      <c r="CHD2872" s="2"/>
      <c r="CHH2872" s="2"/>
      <c r="CHL2872" s="2"/>
      <c r="CHP2872" s="2"/>
      <c r="CHT2872" s="2"/>
      <c r="CHX2872" s="2"/>
      <c r="CIB2872" s="2"/>
      <c r="CIF2872" s="2"/>
      <c r="CIJ2872" s="2"/>
      <c r="CIN2872" s="2"/>
      <c r="CIR2872" s="2"/>
      <c r="CIV2872" s="2"/>
      <c r="CIZ2872" s="2"/>
      <c r="CJD2872" s="2"/>
      <c r="CJH2872" s="2"/>
      <c r="CJL2872" s="2"/>
      <c r="CJP2872" s="2"/>
      <c r="CJT2872" s="2"/>
      <c r="CJX2872" s="2"/>
      <c r="CKB2872" s="2"/>
      <c r="CKF2872" s="2"/>
      <c r="CKJ2872" s="2"/>
      <c r="CKN2872" s="2"/>
      <c r="CKR2872" s="2"/>
      <c r="CKV2872" s="2"/>
      <c r="CKZ2872" s="2"/>
      <c r="CLD2872" s="2"/>
      <c r="CLH2872" s="2"/>
      <c r="CLL2872" s="2"/>
      <c r="CLP2872" s="2"/>
      <c r="CLT2872" s="2"/>
      <c r="CLX2872" s="2"/>
      <c r="CMB2872" s="2"/>
      <c r="CMF2872" s="2"/>
      <c r="CMJ2872" s="2"/>
      <c r="CMN2872" s="2"/>
      <c r="CMR2872" s="2"/>
      <c r="CMV2872" s="2"/>
      <c r="CMZ2872" s="2"/>
      <c r="CND2872" s="2"/>
      <c r="CNH2872" s="2"/>
      <c r="CNL2872" s="2"/>
      <c r="CNP2872" s="2"/>
      <c r="CNT2872" s="2"/>
      <c r="CNX2872" s="2"/>
      <c r="COB2872" s="2"/>
      <c r="COF2872" s="2"/>
      <c r="COJ2872" s="2"/>
      <c r="CON2872" s="2"/>
      <c r="COR2872" s="2"/>
      <c r="COV2872" s="2"/>
      <c r="COZ2872" s="2"/>
      <c r="CPD2872" s="2"/>
      <c r="CPH2872" s="2"/>
      <c r="CPL2872" s="2"/>
      <c r="CPP2872" s="2"/>
      <c r="CPT2872" s="2"/>
      <c r="CPX2872" s="2"/>
      <c r="CQB2872" s="2"/>
      <c r="CQF2872" s="2"/>
      <c r="CQJ2872" s="2"/>
      <c r="CQN2872" s="2"/>
      <c r="CQR2872" s="2"/>
      <c r="CQV2872" s="2"/>
      <c r="CQZ2872" s="2"/>
      <c r="CRD2872" s="2"/>
      <c r="CRH2872" s="2"/>
      <c r="CRL2872" s="2"/>
      <c r="CRP2872" s="2"/>
      <c r="CRT2872" s="2"/>
      <c r="CRX2872" s="2"/>
      <c r="CSB2872" s="2"/>
      <c r="CSF2872" s="2"/>
      <c r="CSJ2872" s="2"/>
      <c r="CSN2872" s="2"/>
      <c r="CSR2872" s="2"/>
      <c r="CSV2872" s="2"/>
      <c r="CSZ2872" s="2"/>
      <c r="CTD2872" s="2"/>
      <c r="CTH2872" s="2"/>
      <c r="CTL2872" s="2"/>
      <c r="CTP2872" s="2"/>
      <c r="CTT2872" s="2"/>
      <c r="CTX2872" s="2"/>
      <c r="CUB2872" s="2"/>
      <c r="CUF2872" s="2"/>
      <c r="CUJ2872" s="2"/>
      <c r="CUN2872" s="2"/>
      <c r="CUR2872" s="2"/>
      <c r="CUV2872" s="2"/>
      <c r="CUZ2872" s="2"/>
      <c r="CVD2872" s="2"/>
      <c r="CVH2872" s="2"/>
      <c r="CVL2872" s="2"/>
      <c r="CVP2872" s="2"/>
      <c r="CVT2872" s="2"/>
      <c r="CVX2872" s="2"/>
      <c r="CWB2872" s="2"/>
      <c r="CWF2872" s="2"/>
      <c r="CWJ2872" s="2"/>
      <c r="CWN2872" s="2"/>
      <c r="CWR2872" s="2"/>
      <c r="CWV2872" s="2"/>
      <c r="CWZ2872" s="2"/>
      <c r="CXD2872" s="2"/>
      <c r="CXH2872" s="2"/>
      <c r="CXL2872" s="2"/>
      <c r="CXP2872" s="2"/>
      <c r="CXT2872" s="2"/>
      <c r="CXX2872" s="2"/>
      <c r="CYB2872" s="2"/>
      <c r="CYF2872" s="2"/>
      <c r="CYJ2872" s="2"/>
      <c r="CYN2872" s="2"/>
      <c r="CYR2872" s="2"/>
      <c r="CYV2872" s="2"/>
      <c r="CYZ2872" s="2"/>
      <c r="CZD2872" s="2"/>
      <c r="CZH2872" s="2"/>
      <c r="CZL2872" s="2"/>
      <c r="CZP2872" s="2"/>
      <c r="CZT2872" s="2"/>
      <c r="CZX2872" s="2"/>
      <c r="DAB2872" s="2"/>
      <c r="DAF2872" s="2"/>
      <c r="DAJ2872" s="2"/>
      <c r="DAN2872" s="2"/>
      <c r="DAR2872" s="2"/>
      <c r="DAV2872" s="2"/>
      <c r="DAZ2872" s="2"/>
      <c r="DBD2872" s="2"/>
      <c r="DBH2872" s="2"/>
      <c r="DBL2872" s="2"/>
      <c r="DBP2872" s="2"/>
      <c r="DBT2872" s="2"/>
      <c r="DBX2872" s="2"/>
      <c r="DCB2872" s="2"/>
      <c r="DCF2872" s="2"/>
      <c r="DCJ2872" s="2"/>
      <c r="DCN2872" s="2"/>
      <c r="DCR2872" s="2"/>
      <c r="DCV2872" s="2"/>
      <c r="DCZ2872" s="2"/>
      <c r="DDD2872" s="2"/>
      <c r="DDH2872" s="2"/>
      <c r="DDL2872" s="2"/>
      <c r="DDP2872" s="2"/>
      <c r="DDT2872" s="2"/>
      <c r="DDX2872" s="2"/>
      <c r="DEB2872" s="2"/>
      <c r="DEF2872" s="2"/>
      <c r="DEJ2872" s="2"/>
      <c r="DEN2872" s="2"/>
      <c r="DER2872" s="2"/>
      <c r="DEV2872" s="2"/>
      <c r="DEZ2872" s="2"/>
      <c r="DFD2872" s="2"/>
      <c r="DFH2872" s="2"/>
      <c r="DFL2872" s="2"/>
      <c r="DFP2872" s="2"/>
      <c r="DFT2872" s="2"/>
      <c r="DFX2872" s="2"/>
      <c r="DGB2872" s="2"/>
      <c r="DGF2872" s="2"/>
      <c r="DGJ2872" s="2"/>
      <c r="DGN2872" s="2"/>
      <c r="DGR2872" s="2"/>
      <c r="DGV2872" s="2"/>
      <c r="DGZ2872" s="2"/>
      <c r="DHD2872" s="2"/>
      <c r="DHH2872" s="2"/>
      <c r="DHL2872" s="2"/>
      <c r="DHP2872" s="2"/>
      <c r="DHT2872" s="2"/>
      <c r="DHX2872" s="2"/>
      <c r="DIB2872" s="2"/>
      <c r="DIF2872" s="2"/>
      <c r="DIJ2872" s="2"/>
      <c r="DIN2872" s="2"/>
      <c r="DIR2872" s="2"/>
      <c r="DIV2872" s="2"/>
      <c r="DIZ2872" s="2"/>
      <c r="DJD2872" s="2"/>
      <c r="DJH2872" s="2"/>
      <c r="DJL2872" s="2"/>
      <c r="DJP2872" s="2"/>
      <c r="DJT2872" s="2"/>
      <c r="DJX2872" s="2"/>
      <c r="DKB2872" s="2"/>
      <c r="DKF2872" s="2"/>
      <c r="DKJ2872" s="2"/>
      <c r="DKN2872" s="2"/>
      <c r="DKR2872" s="2"/>
      <c r="DKV2872" s="2"/>
      <c r="DKZ2872" s="2"/>
      <c r="DLD2872" s="2"/>
      <c r="DLH2872" s="2"/>
      <c r="DLL2872" s="2"/>
      <c r="DLP2872" s="2"/>
      <c r="DLT2872" s="2"/>
      <c r="DLX2872" s="2"/>
      <c r="DMB2872" s="2"/>
      <c r="DMF2872" s="2"/>
      <c r="DMJ2872" s="2"/>
      <c r="DMN2872" s="2"/>
      <c r="DMR2872" s="2"/>
      <c r="DMV2872" s="2"/>
      <c r="DMZ2872" s="2"/>
      <c r="DND2872" s="2"/>
      <c r="DNH2872" s="2"/>
      <c r="DNL2872" s="2"/>
      <c r="DNP2872" s="2"/>
      <c r="DNT2872" s="2"/>
      <c r="DNX2872" s="2"/>
      <c r="DOB2872" s="2"/>
      <c r="DOF2872" s="2"/>
      <c r="DOJ2872" s="2"/>
      <c r="DON2872" s="2"/>
      <c r="DOR2872" s="2"/>
      <c r="DOV2872" s="2"/>
      <c r="DOZ2872" s="2"/>
      <c r="DPD2872" s="2"/>
      <c r="DPH2872" s="2"/>
      <c r="DPL2872" s="2"/>
      <c r="DPP2872" s="2"/>
      <c r="DPT2872" s="2"/>
      <c r="DPX2872" s="2"/>
      <c r="DQB2872" s="2"/>
      <c r="DQF2872" s="2"/>
      <c r="DQJ2872" s="2"/>
      <c r="DQN2872" s="2"/>
      <c r="DQR2872" s="2"/>
      <c r="DQV2872" s="2"/>
      <c r="DQZ2872" s="2"/>
      <c r="DRD2872" s="2"/>
      <c r="DRH2872" s="2"/>
      <c r="DRL2872" s="2"/>
      <c r="DRP2872" s="2"/>
      <c r="DRT2872" s="2"/>
      <c r="DRX2872" s="2"/>
      <c r="DSB2872" s="2"/>
      <c r="DSF2872" s="2"/>
      <c r="DSJ2872" s="2"/>
      <c r="DSN2872" s="2"/>
      <c r="DSR2872" s="2"/>
      <c r="DSV2872" s="2"/>
      <c r="DSZ2872" s="2"/>
      <c r="DTD2872" s="2"/>
      <c r="DTH2872" s="2"/>
      <c r="DTL2872" s="2"/>
      <c r="DTP2872" s="2"/>
      <c r="DTT2872" s="2"/>
      <c r="DTX2872" s="2"/>
      <c r="DUB2872" s="2"/>
      <c r="DUF2872" s="2"/>
      <c r="DUJ2872" s="2"/>
      <c r="DUN2872" s="2"/>
      <c r="DUR2872" s="2"/>
      <c r="DUV2872" s="2"/>
      <c r="DUZ2872" s="2"/>
      <c r="DVD2872" s="2"/>
      <c r="DVH2872" s="2"/>
      <c r="DVL2872" s="2"/>
      <c r="DVP2872" s="2"/>
      <c r="DVT2872" s="2"/>
      <c r="DVX2872" s="2"/>
      <c r="DWB2872" s="2"/>
      <c r="DWF2872" s="2"/>
      <c r="DWJ2872" s="2"/>
      <c r="DWN2872" s="2"/>
      <c r="DWR2872" s="2"/>
      <c r="DWV2872" s="2"/>
      <c r="DWZ2872" s="2"/>
      <c r="DXD2872" s="2"/>
      <c r="DXH2872" s="2"/>
      <c r="DXL2872" s="2"/>
      <c r="DXP2872" s="2"/>
      <c r="DXT2872" s="2"/>
      <c r="DXX2872" s="2"/>
      <c r="DYB2872" s="2"/>
      <c r="DYF2872" s="2"/>
      <c r="DYJ2872" s="2"/>
      <c r="DYN2872" s="2"/>
      <c r="DYR2872" s="2"/>
      <c r="DYV2872" s="2"/>
      <c r="DYZ2872" s="2"/>
      <c r="DZD2872" s="2"/>
      <c r="DZH2872" s="2"/>
      <c r="DZL2872" s="2"/>
      <c r="DZP2872" s="2"/>
      <c r="DZT2872" s="2"/>
      <c r="DZX2872" s="2"/>
      <c r="EAB2872" s="2"/>
      <c r="EAF2872" s="2"/>
      <c r="EAJ2872" s="2"/>
      <c r="EAN2872" s="2"/>
      <c r="EAR2872" s="2"/>
      <c r="EAV2872" s="2"/>
      <c r="EAZ2872" s="2"/>
      <c r="EBD2872" s="2"/>
      <c r="EBH2872" s="2"/>
      <c r="EBL2872" s="2"/>
      <c r="EBP2872" s="2"/>
      <c r="EBT2872" s="2"/>
      <c r="EBX2872" s="2"/>
      <c r="ECB2872" s="2"/>
      <c r="ECF2872" s="2"/>
      <c r="ECJ2872" s="2"/>
      <c r="ECN2872" s="2"/>
      <c r="ECR2872" s="2"/>
      <c r="ECV2872" s="2"/>
      <c r="ECZ2872" s="2"/>
      <c r="EDD2872" s="2"/>
      <c r="EDH2872" s="2"/>
      <c r="EDL2872" s="2"/>
      <c r="EDP2872" s="2"/>
      <c r="EDT2872" s="2"/>
      <c r="EDX2872" s="2"/>
      <c r="EEB2872" s="2"/>
      <c r="EEF2872" s="2"/>
      <c r="EEJ2872" s="2"/>
      <c r="EEN2872" s="2"/>
      <c r="EER2872" s="2"/>
      <c r="EEV2872" s="2"/>
      <c r="EEZ2872" s="2"/>
      <c r="EFD2872" s="2"/>
      <c r="EFH2872" s="2"/>
      <c r="EFL2872" s="2"/>
      <c r="EFP2872" s="2"/>
      <c r="EFT2872" s="2"/>
      <c r="EFX2872" s="2"/>
      <c r="EGB2872" s="2"/>
      <c r="EGF2872" s="2"/>
      <c r="EGJ2872" s="2"/>
      <c r="EGN2872" s="2"/>
      <c r="EGR2872" s="2"/>
      <c r="EGV2872" s="2"/>
      <c r="EGZ2872" s="2"/>
      <c r="EHD2872" s="2"/>
      <c r="EHH2872" s="2"/>
      <c r="EHL2872" s="2"/>
      <c r="EHP2872" s="2"/>
      <c r="EHT2872" s="2"/>
      <c r="EHX2872" s="2"/>
      <c r="EIB2872" s="2"/>
      <c r="EIF2872" s="2"/>
      <c r="EIJ2872" s="2"/>
      <c r="EIN2872" s="2"/>
      <c r="EIR2872" s="2"/>
      <c r="EIV2872" s="2"/>
      <c r="EIZ2872" s="2"/>
      <c r="EJD2872" s="2"/>
      <c r="EJH2872" s="2"/>
      <c r="EJL2872" s="2"/>
      <c r="EJP2872" s="2"/>
      <c r="EJT2872" s="2"/>
      <c r="EJX2872" s="2"/>
      <c r="EKB2872" s="2"/>
      <c r="EKF2872" s="2"/>
      <c r="EKJ2872" s="2"/>
      <c r="EKN2872" s="2"/>
      <c r="EKR2872" s="2"/>
      <c r="EKV2872" s="2"/>
      <c r="EKZ2872" s="2"/>
      <c r="ELD2872" s="2"/>
      <c r="ELH2872" s="2"/>
      <c r="ELL2872" s="2"/>
      <c r="ELP2872" s="2"/>
      <c r="ELT2872" s="2"/>
      <c r="ELX2872" s="2"/>
      <c r="EMB2872" s="2"/>
      <c r="EMF2872" s="2"/>
      <c r="EMJ2872" s="2"/>
      <c r="EMN2872" s="2"/>
      <c r="EMR2872" s="2"/>
      <c r="EMV2872" s="2"/>
      <c r="EMZ2872" s="2"/>
      <c r="END2872" s="2"/>
      <c r="ENH2872" s="2"/>
      <c r="ENL2872" s="2"/>
      <c r="ENP2872" s="2"/>
      <c r="ENT2872" s="2"/>
      <c r="ENX2872" s="2"/>
      <c r="EOB2872" s="2"/>
      <c r="EOF2872" s="2"/>
      <c r="EOJ2872" s="2"/>
      <c r="EON2872" s="2"/>
      <c r="EOR2872" s="2"/>
      <c r="EOV2872" s="2"/>
      <c r="EOZ2872" s="2"/>
      <c r="EPD2872" s="2"/>
      <c r="EPH2872" s="2"/>
      <c r="EPL2872" s="2"/>
      <c r="EPP2872" s="2"/>
      <c r="EPT2872" s="2"/>
      <c r="EPX2872" s="2"/>
      <c r="EQB2872" s="2"/>
      <c r="EQF2872" s="2"/>
      <c r="EQJ2872" s="2"/>
      <c r="EQN2872" s="2"/>
      <c r="EQR2872" s="2"/>
      <c r="EQV2872" s="2"/>
      <c r="EQZ2872" s="2"/>
      <c r="ERD2872" s="2"/>
      <c r="ERH2872" s="2"/>
      <c r="ERL2872" s="2"/>
      <c r="ERP2872" s="2"/>
      <c r="ERT2872" s="2"/>
      <c r="ERX2872" s="2"/>
      <c r="ESB2872" s="2"/>
      <c r="ESF2872" s="2"/>
      <c r="ESJ2872" s="2"/>
      <c r="ESN2872" s="2"/>
      <c r="ESR2872" s="2"/>
      <c r="ESV2872" s="2"/>
      <c r="ESZ2872" s="2"/>
      <c r="ETD2872" s="2"/>
      <c r="ETH2872" s="2"/>
      <c r="ETL2872" s="2"/>
      <c r="ETP2872" s="2"/>
      <c r="ETT2872" s="2"/>
      <c r="ETX2872" s="2"/>
      <c r="EUB2872" s="2"/>
      <c r="EUF2872" s="2"/>
      <c r="EUJ2872" s="2"/>
      <c r="EUN2872" s="2"/>
      <c r="EUR2872" s="2"/>
      <c r="EUV2872" s="2"/>
      <c r="EUZ2872" s="2"/>
      <c r="EVD2872" s="2"/>
      <c r="EVH2872" s="2"/>
      <c r="EVL2872" s="2"/>
      <c r="EVP2872" s="2"/>
      <c r="EVT2872" s="2"/>
      <c r="EVX2872" s="2"/>
      <c r="EWB2872" s="2"/>
      <c r="EWF2872" s="2"/>
      <c r="EWJ2872" s="2"/>
      <c r="EWN2872" s="2"/>
      <c r="EWR2872" s="2"/>
      <c r="EWV2872" s="2"/>
      <c r="EWZ2872" s="2"/>
      <c r="EXD2872" s="2"/>
      <c r="EXH2872" s="2"/>
      <c r="EXL2872" s="2"/>
      <c r="EXP2872" s="2"/>
      <c r="EXT2872" s="2"/>
      <c r="EXX2872" s="2"/>
      <c r="EYB2872" s="2"/>
      <c r="EYF2872" s="2"/>
      <c r="EYJ2872" s="2"/>
      <c r="EYN2872" s="2"/>
      <c r="EYR2872" s="2"/>
      <c r="EYV2872" s="2"/>
      <c r="EYZ2872" s="2"/>
      <c r="EZD2872" s="2"/>
      <c r="EZH2872" s="2"/>
      <c r="EZL2872" s="2"/>
      <c r="EZP2872" s="2"/>
      <c r="EZT2872" s="2"/>
      <c r="EZX2872" s="2"/>
      <c r="FAB2872" s="2"/>
      <c r="FAF2872" s="2"/>
      <c r="FAJ2872" s="2"/>
      <c r="FAN2872" s="2"/>
      <c r="FAR2872" s="2"/>
      <c r="FAV2872" s="2"/>
      <c r="FAZ2872" s="2"/>
      <c r="FBD2872" s="2"/>
      <c r="FBH2872" s="2"/>
      <c r="FBL2872" s="2"/>
      <c r="FBP2872" s="2"/>
      <c r="FBT2872" s="2"/>
      <c r="FBX2872" s="2"/>
      <c r="FCB2872" s="2"/>
      <c r="FCF2872" s="2"/>
      <c r="FCJ2872" s="2"/>
      <c r="FCN2872" s="2"/>
      <c r="FCR2872" s="2"/>
      <c r="FCV2872" s="2"/>
      <c r="FCZ2872" s="2"/>
      <c r="FDD2872" s="2"/>
      <c r="FDH2872" s="2"/>
      <c r="FDL2872" s="2"/>
      <c r="FDP2872" s="2"/>
      <c r="FDT2872" s="2"/>
      <c r="FDX2872" s="2"/>
      <c r="FEB2872" s="2"/>
      <c r="FEF2872" s="2"/>
      <c r="FEJ2872" s="2"/>
      <c r="FEN2872" s="2"/>
      <c r="FER2872" s="2"/>
      <c r="FEV2872" s="2"/>
      <c r="FEZ2872" s="2"/>
      <c r="FFD2872" s="2"/>
      <c r="FFH2872" s="2"/>
      <c r="FFL2872" s="2"/>
      <c r="FFP2872" s="2"/>
      <c r="FFT2872" s="2"/>
      <c r="FFX2872" s="2"/>
      <c r="FGB2872" s="2"/>
      <c r="FGF2872" s="2"/>
      <c r="FGJ2872" s="2"/>
      <c r="FGN2872" s="2"/>
      <c r="FGR2872" s="2"/>
      <c r="FGV2872" s="2"/>
      <c r="FGZ2872" s="2"/>
      <c r="FHD2872" s="2"/>
      <c r="FHH2872" s="2"/>
      <c r="FHL2872" s="2"/>
      <c r="FHP2872" s="2"/>
      <c r="FHT2872" s="2"/>
      <c r="FHX2872" s="2"/>
      <c r="FIB2872" s="2"/>
      <c r="FIF2872" s="2"/>
      <c r="FIJ2872" s="2"/>
      <c r="FIN2872" s="2"/>
      <c r="FIR2872" s="2"/>
      <c r="FIV2872" s="2"/>
      <c r="FIZ2872" s="2"/>
      <c r="FJD2872" s="2"/>
      <c r="FJH2872" s="2"/>
      <c r="FJL2872" s="2"/>
      <c r="FJP2872" s="2"/>
      <c r="FJT2872" s="2"/>
      <c r="FJX2872" s="2"/>
      <c r="FKB2872" s="2"/>
      <c r="FKF2872" s="2"/>
      <c r="FKJ2872" s="2"/>
      <c r="FKN2872" s="2"/>
      <c r="FKR2872" s="2"/>
      <c r="FKV2872" s="2"/>
      <c r="FKZ2872" s="2"/>
      <c r="FLD2872" s="2"/>
      <c r="FLH2872" s="2"/>
      <c r="FLL2872" s="2"/>
      <c r="FLP2872" s="2"/>
      <c r="FLT2872" s="2"/>
      <c r="FLX2872" s="2"/>
      <c r="FMB2872" s="2"/>
      <c r="FMF2872" s="2"/>
      <c r="FMJ2872" s="2"/>
      <c r="FMN2872" s="2"/>
      <c r="FMR2872" s="2"/>
      <c r="FMV2872" s="2"/>
      <c r="FMZ2872" s="2"/>
      <c r="FND2872" s="2"/>
      <c r="FNH2872" s="2"/>
      <c r="FNL2872" s="2"/>
      <c r="FNP2872" s="2"/>
      <c r="FNT2872" s="2"/>
      <c r="FNX2872" s="2"/>
      <c r="FOB2872" s="2"/>
      <c r="FOF2872" s="2"/>
      <c r="FOJ2872" s="2"/>
      <c r="FON2872" s="2"/>
      <c r="FOR2872" s="2"/>
      <c r="FOV2872" s="2"/>
      <c r="FOZ2872" s="2"/>
      <c r="FPD2872" s="2"/>
      <c r="FPH2872" s="2"/>
      <c r="FPL2872" s="2"/>
      <c r="FPP2872" s="2"/>
      <c r="FPT2872" s="2"/>
      <c r="FPX2872" s="2"/>
      <c r="FQB2872" s="2"/>
      <c r="FQF2872" s="2"/>
      <c r="FQJ2872" s="2"/>
      <c r="FQN2872" s="2"/>
      <c r="FQR2872" s="2"/>
      <c r="FQV2872" s="2"/>
      <c r="FQZ2872" s="2"/>
      <c r="FRD2872" s="2"/>
      <c r="FRH2872" s="2"/>
      <c r="FRL2872" s="2"/>
      <c r="FRP2872" s="2"/>
      <c r="FRT2872" s="2"/>
      <c r="FRX2872" s="2"/>
      <c r="FSB2872" s="2"/>
      <c r="FSF2872" s="2"/>
      <c r="FSJ2872" s="2"/>
      <c r="FSN2872" s="2"/>
      <c r="FSR2872" s="2"/>
      <c r="FSV2872" s="2"/>
      <c r="FSZ2872" s="2"/>
      <c r="FTD2872" s="2"/>
      <c r="FTH2872" s="2"/>
      <c r="FTL2872" s="2"/>
      <c r="FTP2872" s="2"/>
      <c r="FTT2872" s="2"/>
      <c r="FTX2872" s="2"/>
      <c r="FUB2872" s="2"/>
      <c r="FUF2872" s="2"/>
      <c r="FUJ2872" s="2"/>
      <c r="FUN2872" s="2"/>
      <c r="FUR2872" s="2"/>
      <c r="FUV2872" s="2"/>
      <c r="FUZ2872" s="2"/>
      <c r="FVD2872" s="2"/>
      <c r="FVH2872" s="2"/>
      <c r="FVL2872" s="2"/>
      <c r="FVP2872" s="2"/>
      <c r="FVT2872" s="2"/>
      <c r="FVX2872" s="2"/>
      <c r="FWB2872" s="2"/>
      <c r="FWF2872" s="2"/>
      <c r="FWJ2872" s="2"/>
      <c r="FWN2872" s="2"/>
      <c r="FWR2872" s="2"/>
      <c r="FWV2872" s="2"/>
      <c r="FWZ2872" s="2"/>
      <c r="FXD2872" s="2"/>
      <c r="FXH2872" s="2"/>
      <c r="FXL2872" s="2"/>
      <c r="FXP2872" s="2"/>
      <c r="FXT2872" s="2"/>
      <c r="FXX2872" s="2"/>
      <c r="FYB2872" s="2"/>
      <c r="FYF2872" s="2"/>
      <c r="FYJ2872" s="2"/>
      <c r="FYN2872" s="2"/>
      <c r="FYR2872" s="2"/>
      <c r="FYV2872" s="2"/>
      <c r="FYZ2872" s="2"/>
      <c r="FZD2872" s="2"/>
      <c r="FZH2872" s="2"/>
      <c r="FZL2872" s="2"/>
      <c r="FZP2872" s="2"/>
      <c r="FZT2872" s="2"/>
      <c r="FZX2872" s="2"/>
      <c r="GAB2872" s="2"/>
      <c r="GAF2872" s="2"/>
      <c r="GAJ2872" s="2"/>
      <c r="GAN2872" s="2"/>
      <c r="GAR2872" s="2"/>
      <c r="GAV2872" s="2"/>
      <c r="GAZ2872" s="2"/>
      <c r="GBD2872" s="2"/>
      <c r="GBH2872" s="2"/>
      <c r="GBL2872" s="2"/>
      <c r="GBP2872" s="2"/>
      <c r="GBT2872" s="2"/>
      <c r="GBX2872" s="2"/>
      <c r="GCB2872" s="2"/>
      <c r="GCF2872" s="2"/>
      <c r="GCJ2872" s="2"/>
      <c r="GCN2872" s="2"/>
      <c r="GCR2872" s="2"/>
      <c r="GCV2872" s="2"/>
      <c r="GCZ2872" s="2"/>
      <c r="GDD2872" s="2"/>
      <c r="GDH2872" s="2"/>
      <c r="GDL2872" s="2"/>
      <c r="GDP2872" s="2"/>
      <c r="GDT2872" s="2"/>
      <c r="GDX2872" s="2"/>
      <c r="GEB2872" s="2"/>
      <c r="GEF2872" s="2"/>
      <c r="GEJ2872" s="2"/>
      <c r="GEN2872" s="2"/>
      <c r="GER2872" s="2"/>
      <c r="GEV2872" s="2"/>
      <c r="GEZ2872" s="2"/>
      <c r="GFD2872" s="2"/>
      <c r="GFH2872" s="2"/>
      <c r="GFL2872" s="2"/>
      <c r="GFP2872" s="2"/>
      <c r="GFT2872" s="2"/>
      <c r="GFX2872" s="2"/>
      <c r="GGB2872" s="2"/>
      <c r="GGF2872" s="2"/>
      <c r="GGJ2872" s="2"/>
      <c r="GGN2872" s="2"/>
      <c r="GGR2872" s="2"/>
      <c r="GGV2872" s="2"/>
      <c r="GGZ2872" s="2"/>
      <c r="GHD2872" s="2"/>
      <c r="GHH2872" s="2"/>
      <c r="GHL2872" s="2"/>
      <c r="GHP2872" s="2"/>
      <c r="GHT2872" s="2"/>
      <c r="GHX2872" s="2"/>
      <c r="GIB2872" s="2"/>
      <c r="GIF2872" s="2"/>
      <c r="GIJ2872" s="2"/>
      <c r="GIN2872" s="2"/>
      <c r="GIR2872" s="2"/>
      <c r="GIV2872" s="2"/>
      <c r="GIZ2872" s="2"/>
      <c r="GJD2872" s="2"/>
      <c r="GJH2872" s="2"/>
      <c r="GJL2872" s="2"/>
      <c r="GJP2872" s="2"/>
      <c r="GJT2872" s="2"/>
      <c r="GJX2872" s="2"/>
      <c r="GKB2872" s="2"/>
      <c r="GKF2872" s="2"/>
      <c r="GKJ2872" s="2"/>
      <c r="GKN2872" s="2"/>
      <c r="GKR2872" s="2"/>
      <c r="GKV2872" s="2"/>
      <c r="GKZ2872" s="2"/>
      <c r="GLD2872" s="2"/>
      <c r="GLH2872" s="2"/>
      <c r="GLL2872" s="2"/>
      <c r="GLP2872" s="2"/>
      <c r="GLT2872" s="2"/>
      <c r="GLX2872" s="2"/>
      <c r="GMB2872" s="2"/>
      <c r="GMF2872" s="2"/>
      <c r="GMJ2872" s="2"/>
      <c r="GMN2872" s="2"/>
      <c r="GMR2872" s="2"/>
      <c r="GMV2872" s="2"/>
      <c r="GMZ2872" s="2"/>
      <c r="GND2872" s="2"/>
      <c r="GNH2872" s="2"/>
      <c r="GNL2872" s="2"/>
      <c r="GNP2872" s="2"/>
      <c r="GNT2872" s="2"/>
      <c r="GNX2872" s="2"/>
      <c r="GOB2872" s="2"/>
      <c r="GOF2872" s="2"/>
      <c r="GOJ2872" s="2"/>
      <c r="GON2872" s="2"/>
      <c r="GOR2872" s="2"/>
      <c r="GOV2872" s="2"/>
      <c r="GOZ2872" s="2"/>
      <c r="GPD2872" s="2"/>
      <c r="GPH2872" s="2"/>
      <c r="GPL2872" s="2"/>
      <c r="GPP2872" s="2"/>
      <c r="GPT2872" s="2"/>
      <c r="GPX2872" s="2"/>
      <c r="GQB2872" s="2"/>
      <c r="GQF2872" s="2"/>
      <c r="GQJ2872" s="2"/>
      <c r="GQN2872" s="2"/>
      <c r="GQR2872" s="2"/>
      <c r="GQV2872" s="2"/>
      <c r="GQZ2872" s="2"/>
      <c r="GRD2872" s="2"/>
      <c r="GRH2872" s="2"/>
      <c r="GRL2872" s="2"/>
      <c r="GRP2872" s="2"/>
      <c r="GRT2872" s="2"/>
      <c r="GRX2872" s="2"/>
      <c r="GSB2872" s="2"/>
      <c r="GSF2872" s="2"/>
      <c r="GSJ2872" s="2"/>
      <c r="GSN2872" s="2"/>
      <c r="GSR2872" s="2"/>
      <c r="GSV2872" s="2"/>
      <c r="GSZ2872" s="2"/>
      <c r="GTD2872" s="2"/>
      <c r="GTH2872" s="2"/>
      <c r="GTL2872" s="2"/>
      <c r="GTP2872" s="2"/>
      <c r="GTT2872" s="2"/>
      <c r="GTX2872" s="2"/>
      <c r="GUB2872" s="2"/>
      <c r="GUF2872" s="2"/>
      <c r="GUJ2872" s="2"/>
      <c r="GUN2872" s="2"/>
      <c r="GUR2872" s="2"/>
      <c r="GUV2872" s="2"/>
      <c r="GUZ2872" s="2"/>
      <c r="GVD2872" s="2"/>
      <c r="GVH2872" s="2"/>
      <c r="GVL2872" s="2"/>
      <c r="GVP2872" s="2"/>
      <c r="GVT2872" s="2"/>
      <c r="GVX2872" s="2"/>
      <c r="GWB2872" s="2"/>
      <c r="GWF2872" s="2"/>
      <c r="GWJ2872" s="2"/>
      <c r="GWN2872" s="2"/>
      <c r="GWR2872" s="2"/>
      <c r="GWV2872" s="2"/>
      <c r="GWZ2872" s="2"/>
      <c r="GXD2872" s="2"/>
      <c r="GXH2872" s="2"/>
      <c r="GXL2872" s="2"/>
      <c r="GXP2872" s="2"/>
      <c r="GXT2872" s="2"/>
      <c r="GXX2872" s="2"/>
      <c r="GYB2872" s="2"/>
      <c r="GYF2872" s="2"/>
      <c r="GYJ2872" s="2"/>
      <c r="GYN2872" s="2"/>
      <c r="GYR2872" s="2"/>
      <c r="GYV2872" s="2"/>
      <c r="GYZ2872" s="2"/>
      <c r="GZD2872" s="2"/>
      <c r="GZH2872" s="2"/>
      <c r="GZL2872" s="2"/>
      <c r="GZP2872" s="2"/>
      <c r="GZT2872" s="2"/>
      <c r="GZX2872" s="2"/>
      <c r="HAB2872" s="2"/>
      <c r="HAF2872" s="2"/>
      <c r="HAJ2872" s="2"/>
      <c r="HAN2872" s="2"/>
      <c r="HAR2872" s="2"/>
      <c r="HAV2872" s="2"/>
      <c r="HAZ2872" s="2"/>
      <c r="HBD2872" s="2"/>
      <c r="HBH2872" s="2"/>
      <c r="HBL2872" s="2"/>
      <c r="HBP2872" s="2"/>
      <c r="HBT2872" s="2"/>
      <c r="HBX2872" s="2"/>
      <c r="HCB2872" s="2"/>
      <c r="HCF2872" s="2"/>
      <c r="HCJ2872" s="2"/>
      <c r="HCN2872" s="2"/>
      <c r="HCR2872" s="2"/>
      <c r="HCV2872" s="2"/>
      <c r="HCZ2872" s="2"/>
      <c r="HDD2872" s="2"/>
      <c r="HDH2872" s="2"/>
      <c r="HDL2872" s="2"/>
      <c r="HDP2872" s="2"/>
      <c r="HDT2872" s="2"/>
      <c r="HDX2872" s="2"/>
      <c r="HEB2872" s="2"/>
      <c r="HEF2872" s="2"/>
      <c r="HEJ2872" s="2"/>
      <c r="HEN2872" s="2"/>
      <c r="HER2872" s="2"/>
      <c r="HEV2872" s="2"/>
      <c r="HEZ2872" s="2"/>
      <c r="HFD2872" s="2"/>
      <c r="HFH2872" s="2"/>
      <c r="HFL2872" s="2"/>
      <c r="HFP2872" s="2"/>
      <c r="HFT2872" s="2"/>
      <c r="HFX2872" s="2"/>
      <c r="HGB2872" s="2"/>
      <c r="HGF2872" s="2"/>
      <c r="HGJ2872" s="2"/>
      <c r="HGN2872" s="2"/>
      <c r="HGR2872" s="2"/>
      <c r="HGV2872" s="2"/>
      <c r="HGZ2872" s="2"/>
      <c r="HHD2872" s="2"/>
      <c r="HHH2872" s="2"/>
      <c r="HHL2872" s="2"/>
      <c r="HHP2872" s="2"/>
      <c r="HHT2872" s="2"/>
      <c r="HHX2872" s="2"/>
      <c r="HIB2872" s="2"/>
      <c r="HIF2872" s="2"/>
      <c r="HIJ2872" s="2"/>
      <c r="HIN2872" s="2"/>
      <c r="HIR2872" s="2"/>
      <c r="HIV2872" s="2"/>
      <c r="HIZ2872" s="2"/>
      <c r="HJD2872" s="2"/>
      <c r="HJH2872" s="2"/>
      <c r="HJL2872" s="2"/>
      <c r="HJP2872" s="2"/>
      <c r="HJT2872" s="2"/>
      <c r="HJX2872" s="2"/>
      <c r="HKB2872" s="2"/>
      <c r="HKF2872" s="2"/>
      <c r="HKJ2872" s="2"/>
      <c r="HKN2872" s="2"/>
      <c r="HKR2872" s="2"/>
      <c r="HKV2872" s="2"/>
      <c r="HKZ2872" s="2"/>
      <c r="HLD2872" s="2"/>
      <c r="HLH2872" s="2"/>
      <c r="HLL2872" s="2"/>
      <c r="HLP2872" s="2"/>
      <c r="HLT2872" s="2"/>
      <c r="HLX2872" s="2"/>
      <c r="HMB2872" s="2"/>
      <c r="HMF2872" s="2"/>
      <c r="HMJ2872" s="2"/>
      <c r="HMN2872" s="2"/>
      <c r="HMR2872" s="2"/>
      <c r="HMV2872" s="2"/>
      <c r="HMZ2872" s="2"/>
      <c r="HND2872" s="2"/>
      <c r="HNH2872" s="2"/>
      <c r="HNL2872" s="2"/>
      <c r="HNP2872" s="2"/>
      <c r="HNT2872" s="2"/>
      <c r="HNX2872" s="2"/>
      <c r="HOB2872" s="2"/>
      <c r="HOF2872" s="2"/>
      <c r="HOJ2872" s="2"/>
      <c r="HON2872" s="2"/>
      <c r="HOR2872" s="2"/>
      <c r="HOV2872" s="2"/>
      <c r="HOZ2872" s="2"/>
      <c r="HPD2872" s="2"/>
      <c r="HPH2872" s="2"/>
      <c r="HPL2872" s="2"/>
      <c r="HPP2872" s="2"/>
      <c r="HPT2872" s="2"/>
      <c r="HPX2872" s="2"/>
      <c r="HQB2872" s="2"/>
      <c r="HQF2872" s="2"/>
      <c r="HQJ2872" s="2"/>
      <c r="HQN2872" s="2"/>
      <c r="HQR2872" s="2"/>
      <c r="HQV2872" s="2"/>
      <c r="HQZ2872" s="2"/>
      <c r="HRD2872" s="2"/>
      <c r="HRH2872" s="2"/>
      <c r="HRL2872" s="2"/>
      <c r="HRP2872" s="2"/>
      <c r="HRT2872" s="2"/>
      <c r="HRX2872" s="2"/>
      <c r="HSB2872" s="2"/>
      <c r="HSF2872" s="2"/>
      <c r="HSJ2872" s="2"/>
      <c r="HSN2872" s="2"/>
      <c r="HSR2872" s="2"/>
      <c r="HSV2872" s="2"/>
      <c r="HSZ2872" s="2"/>
      <c r="HTD2872" s="2"/>
      <c r="HTH2872" s="2"/>
      <c r="HTL2872" s="2"/>
      <c r="HTP2872" s="2"/>
      <c r="HTT2872" s="2"/>
      <c r="HTX2872" s="2"/>
      <c r="HUB2872" s="2"/>
      <c r="HUF2872" s="2"/>
      <c r="HUJ2872" s="2"/>
      <c r="HUN2872" s="2"/>
      <c r="HUR2872" s="2"/>
      <c r="HUV2872" s="2"/>
      <c r="HUZ2872" s="2"/>
      <c r="HVD2872" s="2"/>
      <c r="HVH2872" s="2"/>
      <c r="HVL2872" s="2"/>
      <c r="HVP2872" s="2"/>
      <c r="HVT2872" s="2"/>
      <c r="HVX2872" s="2"/>
      <c r="HWB2872" s="2"/>
      <c r="HWF2872" s="2"/>
      <c r="HWJ2872" s="2"/>
      <c r="HWN2872" s="2"/>
      <c r="HWR2872" s="2"/>
      <c r="HWV2872" s="2"/>
      <c r="HWZ2872" s="2"/>
      <c r="HXD2872" s="2"/>
      <c r="HXH2872" s="2"/>
      <c r="HXL2872" s="2"/>
      <c r="HXP2872" s="2"/>
      <c r="HXT2872" s="2"/>
      <c r="HXX2872" s="2"/>
      <c r="HYB2872" s="2"/>
      <c r="HYF2872" s="2"/>
      <c r="HYJ2872" s="2"/>
      <c r="HYN2872" s="2"/>
      <c r="HYR2872" s="2"/>
      <c r="HYV2872" s="2"/>
      <c r="HYZ2872" s="2"/>
      <c r="HZD2872" s="2"/>
      <c r="HZH2872" s="2"/>
      <c r="HZL2872" s="2"/>
      <c r="HZP2872" s="2"/>
      <c r="HZT2872" s="2"/>
      <c r="HZX2872" s="2"/>
      <c r="IAB2872" s="2"/>
      <c r="IAF2872" s="2"/>
      <c r="IAJ2872" s="2"/>
      <c r="IAN2872" s="2"/>
      <c r="IAR2872" s="2"/>
      <c r="IAV2872" s="2"/>
      <c r="IAZ2872" s="2"/>
      <c r="IBD2872" s="2"/>
      <c r="IBH2872" s="2"/>
      <c r="IBL2872" s="2"/>
      <c r="IBP2872" s="2"/>
      <c r="IBT2872" s="2"/>
      <c r="IBX2872" s="2"/>
      <c r="ICB2872" s="2"/>
      <c r="ICF2872" s="2"/>
      <c r="ICJ2872" s="2"/>
      <c r="ICN2872" s="2"/>
      <c r="ICR2872" s="2"/>
      <c r="ICV2872" s="2"/>
      <c r="ICZ2872" s="2"/>
      <c r="IDD2872" s="2"/>
      <c r="IDH2872" s="2"/>
      <c r="IDL2872" s="2"/>
      <c r="IDP2872" s="2"/>
      <c r="IDT2872" s="2"/>
      <c r="IDX2872" s="2"/>
      <c r="IEB2872" s="2"/>
      <c r="IEF2872" s="2"/>
      <c r="IEJ2872" s="2"/>
      <c r="IEN2872" s="2"/>
      <c r="IER2872" s="2"/>
      <c r="IEV2872" s="2"/>
      <c r="IEZ2872" s="2"/>
      <c r="IFD2872" s="2"/>
      <c r="IFH2872" s="2"/>
      <c r="IFL2872" s="2"/>
      <c r="IFP2872" s="2"/>
      <c r="IFT2872" s="2"/>
      <c r="IFX2872" s="2"/>
      <c r="IGB2872" s="2"/>
      <c r="IGF2872" s="2"/>
      <c r="IGJ2872" s="2"/>
      <c r="IGN2872" s="2"/>
      <c r="IGR2872" s="2"/>
      <c r="IGV2872" s="2"/>
      <c r="IGZ2872" s="2"/>
      <c r="IHD2872" s="2"/>
      <c r="IHH2872" s="2"/>
      <c r="IHL2872" s="2"/>
      <c r="IHP2872" s="2"/>
      <c r="IHT2872" s="2"/>
      <c r="IHX2872" s="2"/>
      <c r="IIB2872" s="2"/>
      <c r="IIF2872" s="2"/>
      <c r="IIJ2872" s="2"/>
      <c r="IIN2872" s="2"/>
      <c r="IIR2872" s="2"/>
      <c r="IIV2872" s="2"/>
      <c r="IIZ2872" s="2"/>
      <c r="IJD2872" s="2"/>
      <c r="IJH2872" s="2"/>
      <c r="IJL2872" s="2"/>
      <c r="IJP2872" s="2"/>
      <c r="IJT2872" s="2"/>
      <c r="IJX2872" s="2"/>
      <c r="IKB2872" s="2"/>
      <c r="IKF2872" s="2"/>
      <c r="IKJ2872" s="2"/>
      <c r="IKN2872" s="2"/>
      <c r="IKR2872" s="2"/>
      <c r="IKV2872" s="2"/>
      <c r="IKZ2872" s="2"/>
      <c r="ILD2872" s="2"/>
      <c r="ILH2872" s="2"/>
      <c r="ILL2872" s="2"/>
      <c r="ILP2872" s="2"/>
      <c r="ILT2872" s="2"/>
      <c r="ILX2872" s="2"/>
      <c r="IMB2872" s="2"/>
      <c r="IMF2872" s="2"/>
      <c r="IMJ2872" s="2"/>
      <c r="IMN2872" s="2"/>
      <c r="IMR2872" s="2"/>
      <c r="IMV2872" s="2"/>
      <c r="IMZ2872" s="2"/>
      <c r="IND2872" s="2"/>
      <c r="INH2872" s="2"/>
      <c r="INL2872" s="2"/>
      <c r="INP2872" s="2"/>
      <c r="INT2872" s="2"/>
      <c r="INX2872" s="2"/>
      <c r="IOB2872" s="2"/>
      <c r="IOF2872" s="2"/>
      <c r="IOJ2872" s="2"/>
      <c r="ION2872" s="2"/>
      <c r="IOR2872" s="2"/>
      <c r="IOV2872" s="2"/>
      <c r="IOZ2872" s="2"/>
      <c r="IPD2872" s="2"/>
      <c r="IPH2872" s="2"/>
      <c r="IPL2872" s="2"/>
      <c r="IPP2872" s="2"/>
      <c r="IPT2872" s="2"/>
      <c r="IPX2872" s="2"/>
      <c r="IQB2872" s="2"/>
      <c r="IQF2872" s="2"/>
      <c r="IQJ2872" s="2"/>
      <c r="IQN2872" s="2"/>
      <c r="IQR2872" s="2"/>
      <c r="IQV2872" s="2"/>
      <c r="IQZ2872" s="2"/>
      <c r="IRD2872" s="2"/>
      <c r="IRH2872" s="2"/>
      <c r="IRL2872" s="2"/>
      <c r="IRP2872" s="2"/>
      <c r="IRT2872" s="2"/>
      <c r="IRX2872" s="2"/>
      <c r="ISB2872" s="2"/>
      <c r="ISF2872" s="2"/>
      <c r="ISJ2872" s="2"/>
      <c r="ISN2872" s="2"/>
      <c r="ISR2872" s="2"/>
      <c r="ISV2872" s="2"/>
      <c r="ISZ2872" s="2"/>
      <c r="ITD2872" s="2"/>
      <c r="ITH2872" s="2"/>
      <c r="ITL2872" s="2"/>
      <c r="ITP2872" s="2"/>
      <c r="ITT2872" s="2"/>
      <c r="ITX2872" s="2"/>
      <c r="IUB2872" s="2"/>
      <c r="IUF2872" s="2"/>
      <c r="IUJ2872" s="2"/>
      <c r="IUN2872" s="2"/>
      <c r="IUR2872" s="2"/>
      <c r="IUV2872" s="2"/>
      <c r="IUZ2872" s="2"/>
      <c r="IVD2872" s="2"/>
      <c r="IVH2872" s="2"/>
      <c r="IVL2872" s="2"/>
      <c r="IVP2872" s="2"/>
      <c r="IVT2872" s="2"/>
      <c r="IVX2872" s="2"/>
      <c r="IWB2872" s="2"/>
      <c r="IWF2872" s="2"/>
      <c r="IWJ2872" s="2"/>
      <c r="IWN2872" s="2"/>
      <c r="IWR2872" s="2"/>
      <c r="IWV2872" s="2"/>
      <c r="IWZ2872" s="2"/>
      <c r="IXD2872" s="2"/>
      <c r="IXH2872" s="2"/>
      <c r="IXL2872" s="2"/>
      <c r="IXP2872" s="2"/>
      <c r="IXT2872" s="2"/>
      <c r="IXX2872" s="2"/>
      <c r="IYB2872" s="2"/>
      <c r="IYF2872" s="2"/>
      <c r="IYJ2872" s="2"/>
      <c r="IYN2872" s="2"/>
      <c r="IYR2872" s="2"/>
      <c r="IYV2872" s="2"/>
      <c r="IYZ2872" s="2"/>
      <c r="IZD2872" s="2"/>
      <c r="IZH2872" s="2"/>
      <c r="IZL2872" s="2"/>
      <c r="IZP2872" s="2"/>
      <c r="IZT2872" s="2"/>
      <c r="IZX2872" s="2"/>
      <c r="JAB2872" s="2"/>
      <c r="JAF2872" s="2"/>
      <c r="JAJ2872" s="2"/>
      <c r="JAN2872" s="2"/>
      <c r="JAR2872" s="2"/>
      <c r="JAV2872" s="2"/>
      <c r="JAZ2872" s="2"/>
      <c r="JBD2872" s="2"/>
      <c r="JBH2872" s="2"/>
      <c r="JBL2872" s="2"/>
      <c r="JBP2872" s="2"/>
      <c r="JBT2872" s="2"/>
      <c r="JBX2872" s="2"/>
      <c r="JCB2872" s="2"/>
      <c r="JCF2872" s="2"/>
      <c r="JCJ2872" s="2"/>
      <c r="JCN2872" s="2"/>
      <c r="JCR2872" s="2"/>
      <c r="JCV2872" s="2"/>
      <c r="JCZ2872" s="2"/>
      <c r="JDD2872" s="2"/>
      <c r="JDH2872" s="2"/>
      <c r="JDL2872" s="2"/>
      <c r="JDP2872" s="2"/>
      <c r="JDT2872" s="2"/>
      <c r="JDX2872" s="2"/>
      <c r="JEB2872" s="2"/>
      <c r="JEF2872" s="2"/>
      <c r="JEJ2872" s="2"/>
      <c r="JEN2872" s="2"/>
      <c r="JER2872" s="2"/>
      <c r="JEV2872" s="2"/>
      <c r="JEZ2872" s="2"/>
      <c r="JFD2872" s="2"/>
      <c r="JFH2872" s="2"/>
      <c r="JFL2872" s="2"/>
      <c r="JFP2872" s="2"/>
      <c r="JFT2872" s="2"/>
      <c r="JFX2872" s="2"/>
      <c r="JGB2872" s="2"/>
      <c r="JGF2872" s="2"/>
      <c r="JGJ2872" s="2"/>
      <c r="JGN2872" s="2"/>
      <c r="JGR2872" s="2"/>
      <c r="JGV2872" s="2"/>
      <c r="JGZ2872" s="2"/>
      <c r="JHD2872" s="2"/>
      <c r="JHH2872" s="2"/>
      <c r="JHL2872" s="2"/>
      <c r="JHP2872" s="2"/>
      <c r="JHT2872" s="2"/>
      <c r="JHX2872" s="2"/>
      <c r="JIB2872" s="2"/>
      <c r="JIF2872" s="2"/>
      <c r="JIJ2872" s="2"/>
      <c r="JIN2872" s="2"/>
      <c r="JIR2872" s="2"/>
      <c r="JIV2872" s="2"/>
      <c r="JIZ2872" s="2"/>
      <c r="JJD2872" s="2"/>
      <c r="JJH2872" s="2"/>
      <c r="JJL2872" s="2"/>
      <c r="JJP2872" s="2"/>
      <c r="JJT2872" s="2"/>
      <c r="JJX2872" s="2"/>
      <c r="JKB2872" s="2"/>
      <c r="JKF2872" s="2"/>
      <c r="JKJ2872" s="2"/>
      <c r="JKN2872" s="2"/>
      <c r="JKR2872" s="2"/>
      <c r="JKV2872" s="2"/>
      <c r="JKZ2872" s="2"/>
      <c r="JLD2872" s="2"/>
      <c r="JLH2872" s="2"/>
      <c r="JLL2872" s="2"/>
      <c r="JLP2872" s="2"/>
      <c r="JLT2872" s="2"/>
      <c r="JLX2872" s="2"/>
      <c r="JMB2872" s="2"/>
      <c r="JMF2872" s="2"/>
      <c r="JMJ2872" s="2"/>
      <c r="JMN2872" s="2"/>
      <c r="JMR2872" s="2"/>
      <c r="JMV2872" s="2"/>
      <c r="JMZ2872" s="2"/>
      <c r="JND2872" s="2"/>
      <c r="JNH2872" s="2"/>
      <c r="JNL2872" s="2"/>
      <c r="JNP2872" s="2"/>
      <c r="JNT2872" s="2"/>
      <c r="JNX2872" s="2"/>
      <c r="JOB2872" s="2"/>
      <c r="JOF2872" s="2"/>
      <c r="JOJ2872" s="2"/>
      <c r="JON2872" s="2"/>
      <c r="JOR2872" s="2"/>
      <c r="JOV2872" s="2"/>
      <c r="JOZ2872" s="2"/>
      <c r="JPD2872" s="2"/>
      <c r="JPH2872" s="2"/>
      <c r="JPL2872" s="2"/>
      <c r="JPP2872" s="2"/>
      <c r="JPT2872" s="2"/>
      <c r="JPX2872" s="2"/>
      <c r="JQB2872" s="2"/>
      <c r="JQF2872" s="2"/>
      <c r="JQJ2872" s="2"/>
      <c r="JQN2872" s="2"/>
      <c r="JQR2872" s="2"/>
      <c r="JQV2872" s="2"/>
      <c r="JQZ2872" s="2"/>
      <c r="JRD2872" s="2"/>
      <c r="JRH2872" s="2"/>
      <c r="JRL2872" s="2"/>
      <c r="JRP2872" s="2"/>
      <c r="JRT2872" s="2"/>
      <c r="JRX2872" s="2"/>
      <c r="JSB2872" s="2"/>
      <c r="JSF2872" s="2"/>
      <c r="JSJ2872" s="2"/>
      <c r="JSN2872" s="2"/>
      <c r="JSR2872" s="2"/>
      <c r="JSV2872" s="2"/>
      <c r="JSZ2872" s="2"/>
      <c r="JTD2872" s="2"/>
      <c r="JTH2872" s="2"/>
      <c r="JTL2872" s="2"/>
      <c r="JTP2872" s="2"/>
      <c r="JTT2872" s="2"/>
      <c r="JTX2872" s="2"/>
      <c r="JUB2872" s="2"/>
      <c r="JUF2872" s="2"/>
      <c r="JUJ2872" s="2"/>
      <c r="JUN2872" s="2"/>
      <c r="JUR2872" s="2"/>
      <c r="JUV2872" s="2"/>
      <c r="JUZ2872" s="2"/>
      <c r="JVD2872" s="2"/>
      <c r="JVH2872" s="2"/>
      <c r="JVL2872" s="2"/>
      <c r="JVP2872" s="2"/>
      <c r="JVT2872" s="2"/>
      <c r="JVX2872" s="2"/>
      <c r="JWB2872" s="2"/>
      <c r="JWF2872" s="2"/>
      <c r="JWJ2872" s="2"/>
      <c r="JWN2872" s="2"/>
      <c r="JWR2872" s="2"/>
      <c r="JWV2872" s="2"/>
      <c r="JWZ2872" s="2"/>
      <c r="JXD2872" s="2"/>
      <c r="JXH2872" s="2"/>
      <c r="JXL2872" s="2"/>
      <c r="JXP2872" s="2"/>
      <c r="JXT2872" s="2"/>
      <c r="JXX2872" s="2"/>
      <c r="JYB2872" s="2"/>
      <c r="JYF2872" s="2"/>
      <c r="JYJ2872" s="2"/>
      <c r="JYN2872" s="2"/>
      <c r="JYR2872" s="2"/>
      <c r="JYV2872" s="2"/>
      <c r="JYZ2872" s="2"/>
      <c r="JZD2872" s="2"/>
      <c r="JZH2872" s="2"/>
      <c r="JZL2872" s="2"/>
      <c r="JZP2872" s="2"/>
      <c r="JZT2872" s="2"/>
      <c r="JZX2872" s="2"/>
      <c r="KAB2872" s="2"/>
      <c r="KAF2872" s="2"/>
      <c r="KAJ2872" s="2"/>
      <c r="KAN2872" s="2"/>
      <c r="KAR2872" s="2"/>
      <c r="KAV2872" s="2"/>
      <c r="KAZ2872" s="2"/>
      <c r="KBD2872" s="2"/>
      <c r="KBH2872" s="2"/>
      <c r="KBL2872" s="2"/>
      <c r="KBP2872" s="2"/>
      <c r="KBT2872" s="2"/>
      <c r="KBX2872" s="2"/>
      <c r="KCB2872" s="2"/>
      <c r="KCF2872" s="2"/>
      <c r="KCJ2872" s="2"/>
      <c r="KCN2872" s="2"/>
      <c r="KCR2872" s="2"/>
      <c r="KCV2872" s="2"/>
      <c r="KCZ2872" s="2"/>
      <c r="KDD2872" s="2"/>
      <c r="KDH2872" s="2"/>
      <c r="KDL2872" s="2"/>
      <c r="KDP2872" s="2"/>
      <c r="KDT2872" s="2"/>
      <c r="KDX2872" s="2"/>
      <c r="KEB2872" s="2"/>
      <c r="KEF2872" s="2"/>
      <c r="KEJ2872" s="2"/>
      <c r="KEN2872" s="2"/>
      <c r="KER2872" s="2"/>
      <c r="KEV2872" s="2"/>
      <c r="KEZ2872" s="2"/>
      <c r="KFD2872" s="2"/>
      <c r="KFH2872" s="2"/>
      <c r="KFL2872" s="2"/>
      <c r="KFP2872" s="2"/>
      <c r="KFT2872" s="2"/>
      <c r="KFX2872" s="2"/>
      <c r="KGB2872" s="2"/>
      <c r="KGF2872" s="2"/>
      <c r="KGJ2872" s="2"/>
      <c r="KGN2872" s="2"/>
      <c r="KGR2872" s="2"/>
      <c r="KGV2872" s="2"/>
      <c r="KGZ2872" s="2"/>
      <c r="KHD2872" s="2"/>
      <c r="KHH2872" s="2"/>
      <c r="KHL2872" s="2"/>
      <c r="KHP2872" s="2"/>
      <c r="KHT2872" s="2"/>
      <c r="KHX2872" s="2"/>
      <c r="KIB2872" s="2"/>
      <c r="KIF2872" s="2"/>
      <c r="KIJ2872" s="2"/>
      <c r="KIN2872" s="2"/>
      <c r="KIR2872" s="2"/>
      <c r="KIV2872" s="2"/>
      <c r="KIZ2872" s="2"/>
      <c r="KJD2872" s="2"/>
      <c r="KJH2872" s="2"/>
      <c r="KJL2872" s="2"/>
      <c r="KJP2872" s="2"/>
      <c r="KJT2872" s="2"/>
      <c r="KJX2872" s="2"/>
      <c r="KKB2872" s="2"/>
      <c r="KKF2872" s="2"/>
      <c r="KKJ2872" s="2"/>
      <c r="KKN2872" s="2"/>
      <c r="KKR2872" s="2"/>
      <c r="KKV2872" s="2"/>
      <c r="KKZ2872" s="2"/>
      <c r="KLD2872" s="2"/>
      <c r="KLH2872" s="2"/>
      <c r="KLL2872" s="2"/>
      <c r="KLP2872" s="2"/>
      <c r="KLT2872" s="2"/>
      <c r="KLX2872" s="2"/>
      <c r="KMB2872" s="2"/>
      <c r="KMF2872" s="2"/>
      <c r="KMJ2872" s="2"/>
      <c r="KMN2872" s="2"/>
      <c r="KMR2872" s="2"/>
      <c r="KMV2872" s="2"/>
      <c r="KMZ2872" s="2"/>
      <c r="KND2872" s="2"/>
      <c r="KNH2872" s="2"/>
      <c r="KNL2872" s="2"/>
      <c r="KNP2872" s="2"/>
      <c r="KNT2872" s="2"/>
      <c r="KNX2872" s="2"/>
      <c r="KOB2872" s="2"/>
      <c r="KOF2872" s="2"/>
      <c r="KOJ2872" s="2"/>
      <c r="KON2872" s="2"/>
      <c r="KOR2872" s="2"/>
      <c r="KOV2872" s="2"/>
      <c r="KOZ2872" s="2"/>
      <c r="KPD2872" s="2"/>
      <c r="KPH2872" s="2"/>
      <c r="KPL2872" s="2"/>
      <c r="KPP2872" s="2"/>
      <c r="KPT2872" s="2"/>
      <c r="KPX2872" s="2"/>
      <c r="KQB2872" s="2"/>
      <c r="KQF2872" s="2"/>
      <c r="KQJ2872" s="2"/>
      <c r="KQN2872" s="2"/>
      <c r="KQR2872" s="2"/>
      <c r="KQV2872" s="2"/>
      <c r="KQZ2872" s="2"/>
      <c r="KRD2872" s="2"/>
      <c r="KRH2872" s="2"/>
      <c r="KRL2872" s="2"/>
      <c r="KRP2872" s="2"/>
      <c r="KRT2872" s="2"/>
      <c r="KRX2872" s="2"/>
      <c r="KSB2872" s="2"/>
      <c r="KSF2872" s="2"/>
      <c r="KSJ2872" s="2"/>
      <c r="KSN2872" s="2"/>
      <c r="KSR2872" s="2"/>
      <c r="KSV2872" s="2"/>
      <c r="KSZ2872" s="2"/>
      <c r="KTD2872" s="2"/>
      <c r="KTH2872" s="2"/>
      <c r="KTL2872" s="2"/>
      <c r="KTP2872" s="2"/>
      <c r="KTT2872" s="2"/>
      <c r="KTX2872" s="2"/>
      <c r="KUB2872" s="2"/>
      <c r="KUF2872" s="2"/>
      <c r="KUJ2872" s="2"/>
      <c r="KUN2872" s="2"/>
      <c r="KUR2872" s="2"/>
      <c r="KUV2872" s="2"/>
      <c r="KUZ2872" s="2"/>
      <c r="KVD2872" s="2"/>
      <c r="KVH2872" s="2"/>
      <c r="KVL2872" s="2"/>
      <c r="KVP2872" s="2"/>
      <c r="KVT2872" s="2"/>
      <c r="KVX2872" s="2"/>
      <c r="KWB2872" s="2"/>
      <c r="KWF2872" s="2"/>
      <c r="KWJ2872" s="2"/>
      <c r="KWN2872" s="2"/>
      <c r="KWR2872" s="2"/>
      <c r="KWV2872" s="2"/>
      <c r="KWZ2872" s="2"/>
      <c r="KXD2872" s="2"/>
      <c r="KXH2872" s="2"/>
      <c r="KXL2872" s="2"/>
      <c r="KXP2872" s="2"/>
      <c r="KXT2872" s="2"/>
      <c r="KXX2872" s="2"/>
      <c r="KYB2872" s="2"/>
      <c r="KYF2872" s="2"/>
      <c r="KYJ2872" s="2"/>
      <c r="KYN2872" s="2"/>
      <c r="KYR2872" s="2"/>
      <c r="KYV2872" s="2"/>
      <c r="KYZ2872" s="2"/>
      <c r="KZD2872" s="2"/>
      <c r="KZH2872" s="2"/>
      <c r="KZL2872" s="2"/>
      <c r="KZP2872" s="2"/>
      <c r="KZT2872" s="2"/>
      <c r="KZX2872" s="2"/>
      <c r="LAB2872" s="2"/>
      <c r="LAF2872" s="2"/>
      <c r="LAJ2872" s="2"/>
      <c r="LAN2872" s="2"/>
      <c r="LAR2872" s="2"/>
      <c r="LAV2872" s="2"/>
      <c r="LAZ2872" s="2"/>
      <c r="LBD2872" s="2"/>
      <c r="LBH2872" s="2"/>
      <c r="LBL2872" s="2"/>
      <c r="LBP2872" s="2"/>
      <c r="LBT2872" s="2"/>
      <c r="LBX2872" s="2"/>
      <c r="LCB2872" s="2"/>
      <c r="LCF2872" s="2"/>
      <c r="LCJ2872" s="2"/>
      <c r="LCN2872" s="2"/>
      <c r="LCR2872" s="2"/>
      <c r="LCV2872" s="2"/>
      <c r="LCZ2872" s="2"/>
      <c r="LDD2872" s="2"/>
      <c r="LDH2872" s="2"/>
      <c r="LDL2872" s="2"/>
      <c r="LDP2872" s="2"/>
      <c r="LDT2872" s="2"/>
      <c r="LDX2872" s="2"/>
      <c r="LEB2872" s="2"/>
      <c r="LEF2872" s="2"/>
      <c r="LEJ2872" s="2"/>
      <c r="LEN2872" s="2"/>
      <c r="LER2872" s="2"/>
      <c r="LEV2872" s="2"/>
      <c r="LEZ2872" s="2"/>
      <c r="LFD2872" s="2"/>
      <c r="LFH2872" s="2"/>
      <c r="LFL2872" s="2"/>
      <c r="LFP2872" s="2"/>
      <c r="LFT2872" s="2"/>
      <c r="LFX2872" s="2"/>
      <c r="LGB2872" s="2"/>
      <c r="LGF2872" s="2"/>
      <c r="LGJ2872" s="2"/>
      <c r="LGN2872" s="2"/>
      <c r="LGR2872" s="2"/>
      <c r="LGV2872" s="2"/>
      <c r="LGZ2872" s="2"/>
      <c r="LHD2872" s="2"/>
      <c r="LHH2872" s="2"/>
      <c r="LHL2872" s="2"/>
      <c r="LHP2872" s="2"/>
      <c r="LHT2872" s="2"/>
      <c r="LHX2872" s="2"/>
      <c r="LIB2872" s="2"/>
      <c r="LIF2872" s="2"/>
      <c r="LIJ2872" s="2"/>
      <c r="LIN2872" s="2"/>
      <c r="LIR2872" s="2"/>
      <c r="LIV2872" s="2"/>
      <c r="LIZ2872" s="2"/>
      <c r="LJD2872" s="2"/>
      <c r="LJH2872" s="2"/>
      <c r="LJL2872" s="2"/>
      <c r="LJP2872" s="2"/>
      <c r="LJT2872" s="2"/>
      <c r="LJX2872" s="2"/>
      <c r="LKB2872" s="2"/>
      <c r="LKF2872" s="2"/>
      <c r="LKJ2872" s="2"/>
      <c r="LKN2872" s="2"/>
      <c r="LKR2872" s="2"/>
      <c r="LKV2872" s="2"/>
      <c r="LKZ2872" s="2"/>
      <c r="LLD2872" s="2"/>
      <c r="LLH2872" s="2"/>
      <c r="LLL2872" s="2"/>
      <c r="LLP2872" s="2"/>
      <c r="LLT2872" s="2"/>
      <c r="LLX2872" s="2"/>
      <c r="LMB2872" s="2"/>
      <c r="LMF2872" s="2"/>
      <c r="LMJ2872" s="2"/>
      <c r="LMN2872" s="2"/>
      <c r="LMR2872" s="2"/>
      <c r="LMV2872" s="2"/>
      <c r="LMZ2872" s="2"/>
      <c r="LND2872" s="2"/>
      <c r="LNH2872" s="2"/>
      <c r="LNL2872" s="2"/>
      <c r="LNP2872" s="2"/>
      <c r="LNT2872" s="2"/>
      <c r="LNX2872" s="2"/>
      <c r="LOB2872" s="2"/>
      <c r="LOF2872" s="2"/>
      <c r="LOJ2872" s="2"/>
      <c r="LON2872" s="2"/>
      <c r="LOR2872" s="2"/>
      <c r="LOV2872" s="2"/>
      <c r="LOZ2872" s="2"/>
      <c r="LPD2872" s="2"/>
      <c r="LPH2872" s="2"/>
      <c r="LPL2872" s="2"/>
      <c r="LPP2872" s="2"/>
      <c r="LPT2872" s="2"/>
      <c r="LPX2872" s="2"/>
      <c r="LQB2872" s="2"/>
      <c r="LQF2872" s="2"/>
      <c r="LQJ2872" s="2"/>
      <c r="LQN2872" s="2"/>
      <c r="LQR2872" s="2"/>
      <c r="LQV2872" s="2"/>
      <c r="LQZ2872" s="2"/>
      <c r="LRD2872" s="2"/>
      <c r="LRH2872" s="2"/>
      <c r="LRL2872" s="2"/>
      <c r="LRP2872" s="2"/>
      <c r="LRT2872" s="2"/>
      <c r="LRX2872" s="2"/>
      <c r="LSB2872" s="2"/>
      <c r="LSF2872" s="2"/>
      <c r="LSJ2872" s="2"/>
      <c r="LSN2872" s="2"/>
      <c r="LSR2872" s="2"/>
      <c r="LSV2872" s="2"/>
      <c r="LSZ2872" s="2"/>
      <c r="LTD2872" s="2"/>
      <c r="LTH2872" s="2"/>
      <c r="LTL2872" s="2"/>
      <c r="LTP2872" s="2"/>
      <c r="LTT2872" s="2"/>
      <c r="LTX2872" s="2"/>
      <c r="LUB2872" s="2"/>
      <c r="LUF2872" s="2"/>
      <c r="LUJ2872" s="2"/>
      <c r="LUN2872" s="2"/>
      <c r="LUR2872" s="2"/>
      <c r="LUV2872" s="2"/>
      <c r="LUZ2872" s="2"/>
      <c r="LVD2872" s="2"/>
      <c r="LVH2872" s="2"/>
      <c r="LVL2872" s="2"/>
      <c r="LVP2872" s="2"/>
      <c r="LVT2872" s="2"/>
      <c r="LVX2872" s="2"/>
      <c r="LWB2872" s="2"/>
      <c r="LWF2872" s="2"/>
      <c r="LWJ2872" s="2"/>
      <c r="LWN2872" s="2"/>
      <c r="LWR2872" s="2"/>
      <c r="LWV2872" s="2"/>
      <c r="LWZ2872" s="2"/>
      <c r="LXD2872" s="2"/>
      <c r="LXH2872" s="2"/>
      <c r="LXL2872" s="2"/>
      <c r="LXP2872" s="2"/>
      <c r="LXT2872" s="2"/>
      <c r="LXX2872" s="2"/>
      <c r="LYB2872" s="2"/>
      <c r="LYF2872" s="2"/>
      <c r="LYJ2872" s="2"/>
      <c r="LYN2872" s="2"/>
      <c r="LYR2872" s="2"/>
      <c r="LYV2872" s="2"/>
      <c r="LYZ2872" s="2"/>
      <c r="LZD2872" s="2"/>
      <c r="LZH2872" s="2"/>
      <c r="LZL2872" s="2"/>
      <c r="LZP2872" s="2"/>
      <c r="LZT2872" s="2"/>
      <c r="LZX2872" s="2"/>
      <c r="MAB2872" s="2"/>
      <c r="MAF2872" s="2"/>
      <c r="MAJ2872" s="2"/>
      <c r="MAN2872" s="2"/>
      <c r="MAR2872" s="2"/>
      <c r="MAV2872" s="2"/>
      <c r="MAZ2872" s="2"/>
      <c r="MBD2872" s="2"/>
      <c r="MBH2872" s="2"/>
      <c r="MBL2872" s="2"/>
      <c r="MBP2872" s="2"/>
      <c r="MBT2872" s="2"/>
      <c r="MBX2872" s="2"/>
      <c r="MCB2872" s="2"/>
      <c r="MCF2872" s="2"/>
      <c r="MCJ2872" s="2"/>
      <c r="MCN2872" s="2"/>
      <c r="MCR2872" s="2"/>
      <c r="MCV2872" s="2"/>
      <c r="MCZ2872" s="2"/>
      <c r="MDD2872" s="2"/>
      <c r="MDH2872" s="2"/>
      <c r="MDL2872" s="2"/>
      <c r="MDP2872" s="2"/>
      <c r="MDT2872" s="2"/>
      <c r="MDX2872" s="2"/>
      <c r="MEB2872" s="2"/>
      <c r="MEF2872" s="2"/>
      <c r="MEJ2872" s="2"/>
      <c r="MEN2872" s="2"/>
      <c r="MER2872" s="2"/>
      <c r="MEV2872" s="2"/>
      <c r="MEZ2872" s="2"/>
      <c r="MFD2872" s="2"/>
      <c r="MFH2872" s="2"/>
      <c r="MFL2872" s="2"/>
      <c r="MFP2872" s="2"/>
      <c r="MFT2872" s="2"/>
      <c r="MFX2872" s="2"/>
      <c r="MGB2872" s="2"/>
      <c r="MGF2872" s="2"/>
      <c r="MGJ2872" s="2"/>
      <c r="MGN2872" s="2"/>
      <c r="MGR2872" s="2"/>
      <c r="MGV2872" s="2"/>
      <c r="MGZ2872" s="2"/>
      <c r="MHD2872" s="2"/>
      <c r="MHH2872" s="2"/>
      <c r="MHL2872" s="2"/>
      <c r="MHP2872" s="2"/>
      <c r="MHT2872" s="2"/>
      <c r="MHX2872" s="2"/>
      <c r="MIB2872" s="2"/>
      <c r="MIF2872" s="2"/>
      <c r="MIJ2872" s="2"/>
      <c r="MIN2872" s="2"/>
      <c r="MIR2872" s="2"/>
      <c r="MIV2872" s="2"/>
      <c r="MIZ2872" s="2"/>
      <c r="MJD2872" s="2"/>
      <c r="MJH2872" s="2"/>
      <c r="MJL2872" s="2"/>
      <c r="MJP2872" s="2"/>
      <c r="MJT2872" s="2"/>
      <c r="MJX2872" s="2"/>
      <c r="MKB2872" s="2"/>
      <c r="MKF2872" s="2"/>
      <c r="MKJ2872" s="2"/>
      <c r="MKN2872" s="2"/>
      <c r="MKR2872" s="2"/>
      <c r="MKV2872" s="2"/>
      <c r="MKZ2872" s="2"/>
      <c r="MLD2872" s="2"/>
      <c r="MLH2872" s="2"/>
      <c r="MLL2872" s="2"/>
      <c r="MLP2872" s="2"/>
      <c r="MLT2872" s="2"/>
      <c r="MLX2872" s="2"/>
      <c r="MMB2872" s="2"/>
      <c r="MMF2872" s="2"/>
      <c r="MMJ2872" s="2"/>
      <c r="MMN2872" s="2"/>
      <c r="MMR2872" s="2"/>
      <c r="MMV2872" s="2"/>
      <c r="MMZ2872" s="2"/>
      <c r="MND2872" s="2"/>
      <c r="MNH2872" s="2"/>
      <c r="MNL2872" s="2"/>
      <c r="MNP2872" s="2"/>
      <c r="MNT2872" s="2"/>
      <c r="MNX2872" s="2"/>
      <c r="MOB2872" s="2"/>
      <c r="MOF2872" s="2"/>
      <c r="MOJ2872" s="2"/>
      <c r="MON2872" s="2"/>
      <c r="MOR2872" s="2"/>
      <c r="MOV2872" s="2"/>
      <c r="MOZ2872" s="2"/>
      <c r="MPD2872" s="2"/>
      <c r="MPH2872" s="2"/>
      <c r="MPL2872" s="2"/>
      <c r="MPP2872" s="2"/>
      <c r="MPT2872" s="2"/>
      <c r="MPX2872" s="2"/>
      <c r="MQB2872" s="2"/>
      <c r="MQF2872" s="2"/>
      <c r="MQJ2872" s="2"/>
      <c r="MQN2872" s="2"/>
      <c r="MQR2872" s="2"/>
      <c r="MQV2872" s="2"/>
      <c r="MQZ2872" s="2"/>
      <c r="MRD2872" s="2"/>
      <c r="MRH2872" s="2"/>
      <c r="MRL2872" s="2"/>
      <c r="MRP2872" s="2"/>
      <c r="MRT2872" s="2"/>
      <c r="MRX2872" s="2"/>
      <c r="MSB2872" s="2"/>
      <c r="MSF2872" s="2"/>
      <c r="MSJ2872" s="2"/>
      <c r="MSN2872" s="2"/>
      <c r="MSR2872" s="2"/>
      <c r="MSV2872" s="2"/>
      <c r="MSZ2872" s="2"/>
      <c r="MTD2872" s="2"/>
      <c r="MTH2872" s="2"/>
      <c r="MTL2872" s="2"/>
      <c r="MTP2872" s="2"/>
      <c r="MTT2872" s="2"/>
      <c r="MTX2872" s="2"/>
      <c r="MUB2872" s="2"/>
      <c r="MUF2872" s="2"/>
      <c r="MUJ2872" s="2"/>
      <c r="MUN2872" s="2"/>
      <c r="MUR2872" s="2"/>
      <c r="MUV2872" s="2"/>
      <c r="MUZ2872" s="2"/>
      <c r="MVD2872" s="2"/>
      <c r="MVH2872" s="2"/>
      <c r="MVL2872" s="2"/>
      <c r="MVP2872" s="2"/>
      <c r="MVT2872" s="2"/>
      <c r="MVX2872" s="2"/>
      <c r="MWB2872" s="2"/>
      <c r="MWF2872" s="2"/>
      <c r="MWJ2872" s="2"/>
      <c r="MWN2872" s="2"/>
      <c r="MWR2872" s="2"/>
      <c r="MWV2872" s="2"/>
      <c r="MWZ2872" s="2"/>
      <c r="MXD2872" s="2"/>
      <c r="MXH2872" s="2"/>
      <c r="MXL2872" s="2"/>
      <c r="MXP2872" s="2"/>
      <c r="MXT2872" s="2"/>
      <c r="MXX2872" s="2"/>
      <c r="MYB2872" s="2"/>
      <c r="MYF2872" s="2"/>
      <c r="MYJ2872" s="2"/>
      <c r="MYN2872" s="2"/>
      <c r="MYR2872" s="2"/>
      <c r="MYV2872" s="2"/>
      <c r="MYZ2872" s="2"/>
      <c r="MZD2872" s="2"/>
      <c r="MZH2872" s="2"/>
      <c r="MZL2872" s="2"/>
      <c r="MZP2872" s="2"/>
      <c r="MZT2872" s="2"/>
      <c r="MZX2872" s="2"/>
      <c r="NAB2872" s="2"/>
      <c r="NAF2872" s="2"/>
      <c r="NAJ2872" s="2"/>
      <c r="NAN2872" s="2"/>
      <c r="NAR2872" s="2"/>
      <c r="NAV2872" s="2"/>
      <c r="NAZ2872" s="2"/>
      <c r="NBD2872" s="2"/>
      <c r="NBH2872" s="2"/>
      <c r="NBL2872" s="2"/>
      <c r="NBP2872" s="2"/>
      <c r="NBT2872" s="2"/>
      <c r="NBX2872" s="2"/>
      <c r="NCB2872" s="2"/>
      <c r="NCF2872" s="2"/>
      <c r="NCJ2872" s="2"/>
      <c r="NCN2872" s="2"/>
      <c r="NCR2872" s="2"/>
      <c r="NCV2872" s="2"/>
      <c r="NCZ2872" s="2"/>
      <c r="NDD2872" s="2"/>
      <c r="NDH2872" s="2"/>
      <c r="NDL2872" s="2"/>
      <c r="NDP2872" s="2"/>
      <c r="NDT2872" s="2"/>
      <c r="NDX2872" s="2"/>
      <c r="NEB2872" s="2"/>
      <c r="NEF2872" s="2"/>
      <c r="NEJ2872" s="2"/>
      <c r="NEN2872" s="2"/>
      <c r="NER2872" s="2"/>
      <c r="NEV2872" s="2"/>
      <c r="NEZ2872" s="2"/>
      <c r="NFD2872" s="2"/>
      <c r="NFH2872" s="2"/>
      <c r="NFL2872" s="2"/>
      <c r="NFP2872" s="2"/>
      <c r="NFT2872" s="2"/>
      <c r="NFX2872" s="2"/>
      <c r="NGB2872" s="2"/>
      <c r="NGF2872" s="2"/>
      <c r="NGJ2872" s="2"/>
      <c r="NGN2872" s="2"/>
      <c r="NGR2872" s="2"/>
      <c r="NGV2872" s="2"/>
      <c r="NGZ2872" s="2"/>
      <c r="NHD2872" s="2"/>
      <c r="NHH2872" s="2"/>
      <c r="NHL2872" s="2"/>
      <c r="NHP2872" s="2"/>
      <c r="NHT2872" s="2"/>
      <c r="NHX2872" s="2"/>
      <c r="NIB2872" s="2"/>
      <c r="NIF2872" s="2"/>
      <c r="NIJ2872" s="2"/>
      <c r="NIN2872" s="2"/>
      <c r="NIR2872" s="2"/>
      <c r="NIV2872" s="2"/>
      <c r="NIZ2872" s="2"/>
      <c r="NJD2872" s="2"/>
      <c r="NJH2872" s="2"/>
      <c r="NJL2872" s="2"/>
      <c r="NJP2872" s="2"/>
      <c r="NJT2872" s="2"/>
      <c r="NJX2872" s="2"/>
      <c r="NKB2872" s="2"/>
      <c r="NKF2872" s="2"/>
      <c r="NKJ2872" s="2"/>
      <c r="NKN2872" s="2"/>
      <c r="NKR2872" s="2"/>
      <c r="NKV2872" s="2"/>
      <c r="NKZ2872" s="2"/>
      <c r="NLD2872" s="2"/>
      <c r="NLH2872" s="2"/>
      <c r="NLL2872" s="2"/>
      <c r="NLP2872" s="2"/>
      <c r="NLT2872" s="2"/>
      <c r="NLX2872" s="2"/>
      <c r="NMB2872" s="2"/>
      <c r="NMF2872" s="2"/>
      <c r="NMJ2872" s="2"/>
      <c r="NMN2872" s="2"/>
      <c r="NMR2872" s="2"/>
      <c r="NMV2872" s="2"/>
      <c r="NMZ2872" s="2"/>
      <c r="NND2872" s="2"/>
      <c r="NNH2872" s="2"/>
      <c r="NNL2872" s="2"/>
      <c r="NNP2872" s="2"/>
      <c r="NNT2872" s="2"/>
      <c r="NNX2872" s="2"/>
      <c r="NOB2872" s="2"/>
      <c r="NOF2872" s="2"/>
      <c r="NOJ2872" s="2"/>
      <c r="NON2872" s="2"/>
      <c r="NOR2872" s="2"/>
      <c r="NOV2872" s="2"/>
      <c r="NOZ2872" s="2"/>
      <c r="NPD2872" s="2"/>
      <c r="NPH2872" s="2"/>
      <c r="NPL2872" s="2"/>
      <c r="NPP2872" s="2"/>
      <c r="NPT2872" s="2"/>
      <c r="NPX2872" s="2"/>
      <c r="NQB2872" s="2"/>
      <c r="NQF2872" s="2"/>
      <c r="NQJ2872" s="2"/>
      <c r="NQN2872" s="2"/>
      <c r="NQR2872" s="2"/>
      <c r="NQV2872" s="2"/>
      <c r="NQZ2872" s="2"/>
      <c r="NRD2872" s="2"/>
      <c r="NRH2872" s="2"/>
      <c r="NRL2872" s="2"/>
      <c r="NRP2872" s="2"/>
      <c r="NRT2872" s="2"/>
      <c r="NRX2872" s="2"/>
      <c r="NSB2872" s="2"/>
      <c r="NSF2872" s="2"/>
      <c r="NSJ2872" s="2"/>
      <c r="NSN2872" s="2"/>
      <c r="NSR2872" s="2"/>
      <c r="NSV2872" s="2"/>
      <c r="NSZ2872" s="2"/>
      <c r="NTD2872" s="2"/>
      <c r="NTH2872" s="2"/>
      <c r="NTL2872" s="2"/>
      <c r="NTP2872" s="2"/>
      <c r="NTT2872" s="2"/>
      <c r="NTX2872" s="2"/>
      <c r="NUB2872" s="2"/>
      <c r="NUF2872" s="2"/>
      <c r="NUJ2872" s="2"/>
      <c r="NUN2872" s="2"/>
      <c r="NUR2872" s="2"/>
      <c r="NUV2872" s="2"/>
      <c r="NUZ2872" s="2"/>
      <c r="NVD2872" s="2"/>
      <c r="NVH2872" s="2"/>
      <c r="NVL2872" s="2"/>
      <c r="NVP2872" s="2"/>
      <c r="NVT2872" s="2"/>
      <c r="NVX2872" s="2"/>
      <c r="NWB2872" s="2"/>
      <c r="NWF2872" s="2"/>
      <c r="NWJ2872" s="2"/>
      <c r="NWN2872" s="2"/>
      <c r="NWR2872" s="2"/>
      <c r="NWV2872" s="2"/>
      <c r="NWZ2872" s="2"/>
      <c r="NXD2872" s="2"/>
      <c r="NXH2872" s="2"/>
      <c r="NXL2872" s="2"/>
      <c r="NXP2872" s="2"/>
      <c r="NXT2872" s="2"/>
      <c r="NXX2872" s="2"/>
      <c r="NYB2872" s="2"/>
      <c r="NYF2872" s="2"/>
      <c r="NYJ2872" s="2"/>
      <c r="NYN2872" s="2"/>
      <c r="NYR2872" s="2"/>
      <c r="NYV2872" s="2"/>
      <c r="NYZ2872" s="2"/>
      <c r="NZD2872" s="2"/>
      <c r="NZH2872" s="2"/>
      <c r="NZL2872" s="2"/>
      <c r="NZP2872" s="2"/>
      <c r="NZT2872" s="2"/>
      <c r="NZX2872" s="2"/>
      <c r="OAB2872" s="2"/>
      <c r="OAF2872" s="2"/>
      <c r="OAJ2872" s="2"/>
      <c r="OAN2872" s="2"/>
      <c r="OAR2872" s="2"/>
      <c r="OAV2872" s="2"/>
      <c r="OAZ2872" s="2"/>
      <c r="OBD2872" s="2"/>
      <c r="OBH2872" s="2"/>
      <c r="OBL2872" s="2"/>
      <c r="OBP2872" s="2"/>
      <c r="OBT2872" s="2"/>
      <c r="OBX2872" s="2"/>
      <c r="OCB2872" s="2"/>
      <c r="OCF2872" s="2"/>
      <c r="OCJ2872" s="2"/>
      <c r="OCN2872" s="2"/>
      <c r="OCR2872" s="2"/>
      <c r="OCV2872" s="2"/>
      <c r="OCZ2872" s="2"/>
      <c r="ODD2872" s="2"/>
      <c r="ODH2872" s="2"/>
      <c r="ODL2872" s="2"/>
      <c r="ODP2872" s="2"/>
      <c r="ODT2872" s="2"/>
      <c r="ODX2872" s="2"/>
      <c r="OEB2872" s="2"/>
      <c r="OEF2872" s="2"/>
      <c r="OEJ2872" s="2"/>
      <c r="OEN2872" s="2"/>
      <c r="OER2872" s="2"/>
      <c r="OEV2872" s="2"/>
      <c r="OEZ2872" s="2"/>
      <c r="OFD2872" s="2"/>
      <c r="OFH2872" s="2"/>
      <c r="OFL2872" s="2"/>
      <c r="OFP2872" s="2"/>
      <c r="OFT2872" s="2"/>
      <c r="OFX2872" s="2"/>
      <c r="OGB2872" s="2"/>
      <c r="OGF2872" s="2"/>
      <c r="OGJ2872" s="2"/>
      <c r="OGN2872" s="2"/>
      <c r="OGR2872" s="2"/>
      <c r="OGV2872" s="2"/>
      <c r="OGZ2872" s="2"/>
      <c r="OHD2872" s="2"/>
      <c r="OHH2872" s="2"/>
      <c r="OHL2872" s="2"/>
      <c r="OHP2872" s="2"/>
      <c r="OHT2872" s="2"/>
      <c r="OHX2872" s="2"/>
      <c r="OIB2872" s="2"/>
      <c r="OIF2872" s="2"/>
      <c r="OIJ2872" s="2"/>
      <c r="OIN2872" s="2"/>
      <c r="OIR2872" s="2"/>
      <c r="OIV2872" s="2"/>
      <c r="OIZ2872" s="2"/>
      <c r="OJD2872" s="2"/>
      <c r="OJH2872" s="2"/>
      <c r="OJL2872" s="2"/>
      <c r="OJP2872" s="2"/>
      <c r="OJT2872" s="2"/>
      <c r="OJX2872" s="2"/>
      <c r="OKB2872" s="2"/>
      <c r="OKF2872" s="2"/>
      <c r="OKJ2872" s="2"/>
      <c r="OKN2872" s="2"/>
      <c r="OKR2872" s="2"/>
      <c r="OKV2872" s="2"/>
      <c r="OKZ2872" s="2"/>
      <c r="OLD2872" s="2"/>
      <c r="OLH2872" s="2"/>
      <c r="OLL2872" s="2"/>
      <c r="OLP2872" s="2"/>
      <c r="OLT2872" s="2"/>
      <c r="OLX2872" s="2"/>
      <c r="OMB2872" s="2"/>
      <c r="OMF2872" s="2"/>
      <c r="OMJ2872" s="2"/>
      <c r="OMN2872" s="2"/>
      <c r="OMR2872" s="2"/>
      <c r="OMV2872" s="2"/>
      <c r="OMZ2872" s="2"/>
      <c r="OND2872" s="2"/>
      <c r="ONH2872" s="2"/>
      <c r="ONL2872" s="2"/>
      <c r="ONP2872" s="2"/>
      <c r="ONT2872" s="2"/>
      <c r="ONX2872" s="2"/>
      <c r="OOB2872" s="2"/>
      <c r="OOF2872" s="2"/>
      <c r="OOJ2872" s="2"/>
      <c r="OON2872" s="2"/>
      <c r="OOR2872" s="2"/>
      <c r="OOV2872" s="2"/>
      <c r="OOZ2872" s="2"/>
      <c r="OPD2872" s="2"/>
      <c r="OPH2872" s="2"/>
      <c r="OPL2872" s="2"/>
      <c r="OPP2872" s="2"/>
      <c r="OPT2872" s="2"/>
      <c r="OPX2872" s="2"/>
      <c r="OQB2872" s="2"/>
      <c r="OQF2872" s="2"/>
      <c r="OQJ2872" s="2"/>
      <c r="OQN2872" s="2"/>
      <c r="OQR2872" s="2"/>
      <c r="OQV2872" s="2"/>
      <c r="OQZ2872" s="2"/>
      <c r="ORD2872" s="2"/>
      <c r="ORH2872" s="2"/>
      <c r="ORL2872" s="2"/>
      <c r="ORP2872" s="2"/>
      <c r="ORT2872" s="2"/>
      <c r="ORX2872" s="2"/>
      <c r="OSB2872" s="2"/>
      <c r="OSF2872" s="2"/>
      <c r="OSJ2872" s="2"/>
      <c r="OSN2872" s="2"/>
      <c r="OSR2872" s="2"/>
      <c r="OSV2872" s="2"/>
      <c r="OSZ2872" s="2"/>
      <c r="OTD2872" s="2"/>
      <c r="OTH2872" s="2"/>
      <c r="OTL2872" s="2"/>
      <c r="OTP2872" s="2"/>
      <c r="OTT2872" s="2"/>
      <c r="OTX2872" s="2"/>
      <c r="OUB2872" s="2"/>
      <c r="OUF2872" s="2"/>
      <c r="OUJ2872" s="2"/>
      <c r="OUN2872" s="2"/>
      <c r="OUR2872" s="2"/>
      <c r="OUV2872" s="2"/>
      <c r="OUZ2872" s="2"/>
      <c r="OVD2872" s="2"/>
      <c r="OVH2872" s="2"/>
      <c r="OVL2872" s="2"/>
      <c r="OVP2872" s="2"/>
      <c r="OVT2872" s="2"/>
      <c r="OVX2872" s="2"/>
      <c r="OWB2872" s="2"/>
      <c r="OWF2872" s="2"/>
      <c r="OWJ2872" s="2"/>
      <c r="OWN2872" s="2"/>
      <c r="OWR2872" s="2"/>
      <c r="OWV2872" s="2"/>
      <c r="OWZ2872" s="2"/>
      <c r="OXD2872" s="2"/>
      <c r="OXH2872" s="2"/>
      <c r="OXL2872" s="2"/>
      <c r="OXP2872" s="2"/>
      <c r="OXT2872" s="2"/>
      <c r="OXX2872" s="2"/>
      <c r="OYB2872" s="2"/>
      <c r="OYF2872" s="2"/>
      <c r="OYJ2872" s="2"/>
      <c r="OYN2872" s="2"/>
      <c r="OYR2872" s="2"/>
      <c r="OYV2872" s="2"/>
      <c r="OYZ2872" s="2"/>
      <c r="OZD2872" s="2"/>
      <c r="OZH2872" s="2"/>
      <c r="OZL2872" s="2"/>
      <c r="OZP2872" s="2"/>
      <c r="OZT2872" s="2"/>
      <c r="OZX2872" s="2"/>
      <c r="PAB2872" s="2"/>
      <c r="PAF2872" s="2"/>
      <c r="PAJ2872" s="2"/>
      <c r="PAN2872" s="2"/>
      <c r="PAR2872" s="2"/>
      <c r="PAV2872" s="2"/>
      <c r="PAZ2872" s="2"/>
      <c r="PBD2872" s="2"/>
      <c r="PBH2872" s="2"/>
      <c r="PBL2872" s="2"/>
      <c r="PBP2872" s="2"/>
      <c r="PBT2872" s="2"/>
      <c r="PBX2872" s="2"/>
      <c r="PCB2872" s="2"/>
      <c r="PCF2872" s="2"/>
      <c r="PCJ2872" s="2"/>
      <c r="PCN2872" s="2"/>
      <c r="PCR2872" s="2"/>
      <c r="PCV2872" s="2"/>
      <c r="PCZ2872" s="2"/>
      <c r="PDD2872" s="2"/>
      <c r="PDH2872" s="2"/>
      <c r="PDL2872" s="2"/>
      <c r="PDP2872" s="2"/>
      <c r="PDT2872" s="2"/>
      <c r="PDX2872" s="2"/>
      <c r="PEB2872" s="2"/>
      <c r="PEF2872" s="2"/>
      <c r="PEJ2872" s="2"/>
      <c r="PEN2872" s="2"/>
      <c r="PER2872" s="2"/>
      <c r="PEV2872" s="2"/>
      <c r="PEZ2872" s="2"/>
      <c r="PFD2872" s="2"/>
      <c r="PFH2872" s="2"/>
      <c r="PFL2872" s="2"/>
      <c r="PFP2872" s="2"/>
      <c r="PFT2872" s="2"/>
      <c r="PFX2872" s="2"/>
      <c r="PGB2872" s="2"/>
      <c r="PGF2872" s="2"/>
      <c r="PGJ2872" s="2"/>
      <c r="PGN2872" s="2"/>
      <c r="PGR2872" s="2"/>
      <c r="PGV2872" s="2"/>
      <c r="PGZ2872" s="2"/>
      <c r="PHD2872" s="2"/>
      <c r="PHH2872" s="2"/>
      <c r="PHL2872" s="2"/>
      <c r="PHP2872" s="2"/>
      <c r="PHT2872" s="2"/>
      <c r="PHX2872" s="2"/>
      <c r="PIB2872" s="2"/>
      <c r="PIF2872" s="2"/>
      <c r="PIJ2872" s="2"/>
      <c r="PIN2872" s="2"/>
      <c r="PIR2872" s="2"/>
      <c r="PIV2872" s="2"/>
      <c r="PIZ2872" s="2"/>
      <c r="PJD2872" s="2"/>
      <c r="PJH2872" s="2"/>
      <c r="PJL2872" s="2"/>
      <c r="PJP2872" s="2"/>
      <c r="PJT2872" s="2"/>
      <c r="PJX2872" s="2"/>
      <c r="PKB2872" s="2"/>
      <c r="PKF2872" s="2"/>
      <c r="PKJ2872" s="2"/>
      <c r="PKN2872" s="2"/>
      <c r="PKR2872" s="2"/>
      <c r="PKV2872" s="2"/>
      <c r="PKZ2872" s="2"/>
      <c r="PLD2872" s="2"/>
      <c r="PLH2872" s="2"/>
      <c r="PLL2872" s="2"/>
      <c r="PLP2872" s="2"/>
      <c r="PLT2872" s="2"/>
      <c r="PLX2872" s="2"/>
      <c r="PMB2872" s="2"/>
      <c r="PMF2872" s="2"/>
      <c r="PMJ2872" s="2"/>
      <c r="PMN2872" s="2"/>
      <c r="PMR2872" s="2"/>
      <c r="PMV2872" s="2"/>
      <c r="PMZ2872" s="2"/>
      <c r="PND2872" s="2"/>
      <c r="PNH2872" s="2"/>
      <c r="PNL2872" s="2"/>
      <c r="PNP2872" s="2"/>
      <c r="PNT2872" s="2"/>
      <c r="PNX2872" s="2"/>
      <c r="POB2872" s="2"/>
      <c r="POF2872" s="2"/>
      <c r="POJ2872" s="2"/>
      <c r="PON2872" s="2"/>
      <c r="POR2872" s="2"/>
      <c r="POV2872" s="2"/>
      <c r="POZ2872" s="2"/>
      <c r="PPD2872" s="2"/>
      <c r="PPH2872" s="2"/>
      <c r="PPL2872" s="2"/>
      <c r="PPP2872" s="2"/>
      <c r="PPT2872" s="2"/>
      <c r="PPX2872" s="2"/>
      <c r="PQB2872" s="2"/>
      <c r="PQF2872" s="2"/>
      <c r="PQJ2872" s="2"/>
      <c r="PQN2872" s="2"/>
      <c r="PQR2872" s="2"/>
      <c r="PQV2872" s="2"/>
      <c r="PQZ2872" s="2"/>
      <c r="PRD2872" s="2"/>
      <c r="PRH2872" s="2"/>
      <c r="PRL2872" s="2"/>
      <c r="PRP2872" s="2"/>
      <c r="PRT2872" s="2"/>
      <c r="PRX2872" s="2"/>
      <c r="PSB2872" s="2"/>
      <c r="PSF2872" s="2"/>
      <c r="PSJ2872" s="2"/>
      <c r="PSN2872" s="2"/>
      <c r="PSR2872" s="2"/>
      <c r="PSV2872" s="2"/>
      <c r="PSZ2872" s="2"/>
      <c r="PTD2872" s="2"/>
      <c r="PTH2872" s="2"/>
      <c r="PTL2872" s="2"/>
      <c r="PTP2872" s="2"/>
      <c r="PTT2872" s="2"/>
      <c r="PTX2872" s="2"/>
      <c r="PUB2872" s="2"/>
      <c r="PUF2872" s="2"/>
      <c r="PUJ2872" s="2"/>
      <c r="PUN2872" s="2"/>
      <c r="PUR2872" s="2"/>
      <c r="PUV2872" s="2"/>
      <c r="PUZ2872" s="2"/>
      <c r="PVD2872" s="2"/>
      <c r="PVH2872" s="2"/>
      <c r="PVL2872" s="2"/>
      <c r="PVP2872" s="2"/>
      <c r="PVT2872" s="2"/>
      <c r="PVX2872" s="2"/>
      <c r="PWB2872" s="2"/>
      <c r="PWF2872" s="2"/>
      <c r="PWJ2872" s="2"/>
      <c r="PWN2872" s="2"/>
      <c r="PWR2872" s="2"/>
      <c r="PWV2872" s="2"/>
      <c r="PWZ2872" s="2"/>
      <c r="PXD2872" s="2"/>
      <c r="PXH2872" s="2"/>
      <c r="PXL2872" s="2"/>
      <c r="PXP2872" s="2"/>
      <c r="PXT2872" s="2"/>
      <c r="PXX2872" s="2"/>
      <c r="PYB2872" s="2"/>
      <c r="PYF2872" s="2"/>
      <c r="PYJ2872" s="2"/>
      <c r="PYN2872" s="2"/>
      <c r="PYR2872" s="2"/>
      <c r="PYV2872" s="2"/>
      <c r="PYZ2872" s="2"/>
      <c r="PZD2872" s="2"/>
      <c r="PZH2872" s="2"/>
      <c r="PZL2872" s="2"/>
      <c r="PZP2872" s="2"/>
      <c r="PZT2872" s="2"/>
      <c r="PZX2872" s="2"/>
      <c r="QAB2872" s="2"/>
      <c r="QAF2872" s="2"/>
      <c r="QAJ2872" s="2"/>
      <c r="QAN2872" s="2"/>
      <c r="QAR2872" s="2"/>
      <c r="QAV2872" s="2"/>
      <c r="QAZ2872" s="2"/>
      <c r="QBD2872" s="2"/>
      <c r="QBH2872" s="2"/>
      <c r="QBL2872" s="2"/>
      <c r="QBP2872" s="2"/>
      <c r="QBT2872" s="2"/>
      <c r="QBX2872" s="2"/>
      <c r="QCB2872" s="2"/>
      <c r="QCF2872" s="2"/>
      <c r="QCJ2872" s="2"/>
      <c r="QCN2872" s="2"/>
      <c r="QCR2872" s="2"/>
      <c r="QCV2872" s="2"/>
      <c r="QCZ2872" s="2"/>
      <c r="QDD2872" s="2"/>
      <c r="QDH2872" s="2"/>
      <c r="QDL2872" s="2"/>
      <c r="QDP2872" s="2"/>
      <c r="QDT2872" s="2"/>
      <c r="QDX2872" s="2"/>
      <c r="QEB2872" s="2"/>
      <c r="QEF2872" s="2"/>
      <c r="QEJ2872" s="2"/>
      <c r="QEN2872" s="2"/>
      <c r="QER2872" s="2"/>
      <c r="QEV2872" s="2"/>
      <c r="QEZ2872" s="2"/>
      <c r="QFD2872" s="2"/>
      <c r="QFH2872" s="2"/>
      <c r="QFL2872" s="2"/>
      <c r="QFP2872" s="2"/>
      <c r="QFT2872" s="2"/>
      <c r="QFX2872" s="2"/>
      <c r="QGB2872" s="2"/>
      <c r="QGF2872" s="2"/>
      <c r="QGJ2872" s="2"/>
      <c r="QGN2872" s="2"/>
      <c r="QGR2872" s="2"/>
      <c r="QGV2872" s="2"/>
      <c r="QGZ2872" s="2"/>
      <c r="QHD2872" s="2"/>
      <c r="QHH2872" s="2"/>
      <c r="QHL2872" s="2"/>
      <c r="QHP2872" s="2"/>
      <c r="QHT2872" s="2"/>
      <c r="QHX2872" s="2"/>
      <c r="QIB2872" s="2"/>
      <c r="QIF2872" s="2"/>
      <c r="QIJ2872" s="2"/>
      <c r="QIN2872" s="2"/>
      <c r="QIR2872" s="2"/>
      <c r="QIV2872" s="2"/>
      <c r="QIZ2872" s="2"/>
      <c r="QJD2872" s="2"/>
      <c r="QJH2872" s="2"/>
      <c r="QJL2872" s="2"/>
      <c r="QJP2872" s="2"/>
      <c r="QJT2872" s="2"/>
      <c r="QJX2872" s="2"/>
      <c r="QKB2872" s="2"/>
      <c r="QKF2872" s="2"/>
      <c r="QKJ2872" s="2"/>
      <c r="QKN2872" s="2"/>
      <c r="QKR2872" s="2"/>
      <c r="QKV2872" s="2"/>
      <c r="QKZ2872" s="2"/>
      <c r="QLD2872" s="2"/>
      <c r="QLH2872" s="2"/>
      <c r="QLL2872" s="2"/>
      <c r="QLP2872" s="2"/>
      <c r="QLT2872" s="2"/>
      <c r="QLX2872" s="2"/>
      <c r="QMB2872" s="2"/>
      <c r="QMF2872" s="2"/>
      <c r="QMJ2872" s="2"/>
      <c r="QMN2872" s="2"/>
      <c r="QMR2872" s="2"/>
      <c r="QMV2872" s="2"/>
      <c r="QMZ2872" s="2"/>
      <c r="QND2872" s="2"/>
      <c r="QNH2872" s="2"/>
      <c r="QNL2872" s="2"/>
      <c r="QNP2872" s="2"/>
      <c r="QNT2872" s="2"/>
      <c r="QNX2872" s="2"/>
      <c r="QOB2872" s="2"/>
      <c r="QOF2872" s="2"/>
      <c r="QOJ2872" s="2"/>
      <c r="QON2872" s="2"/>
      <c r="QOR2872" s="2"/>
      <c r="QOV2872" s="2"/>
      <c r="QOZ2872" s="2"/>
      <c r="QPD2872" s="2"/>
      <c r="QPH2872" s="2"/>
      <c r="QPL2872" s="2"/>
      <c r="QPP2872" s="2"/>
      <c r="QPT2872" s="2"/>
      <c r="QPX2872" s="2"/>
      <c r="QQB2872" s="2"/>
      <c r="QQF2872" s="2"/>
      <c r="QQJ2872" s="2"/>
      <c r="QQN2872" s="2"/>
      <c r="QQR2872" s="2"/>
      <c r="QQV2872" s="2"/>
      <c r="QQZ2872" s="2"/>
      <c r="QRD2872" s="2"/>
      <c r="QRH2872" s="2"/>
      <c r="QRL2872" s="2"/>
      <c r="QRP2872" s="2"/>
      <c r="QRT2872" s="2"/>
      <c r="QRX2872" s="2"/>
      <c r="QSB2872" s="2"/>
      <c r="QSF2872" s="2"/>
      <c r="QSJ2872" s="2"/>
      <c r="QSN2872" s="2"/>
      <c r="QSR2872" s="2"/>
      <c r="QSV2872" s="2"/>
      <c r="QSZ2872" s="2"/>
      <c r="QTD2872" s="2"/>
      <c r="QTH2872" s="2"/>
      <c r="QTL2872" s="2"/>
      <c r="QTP2872" s="2"/>
      <c r="QTT2872" s="2"/>
      <c r="QTX2872" s="2"/>
      <c r="QUB2872" s="2"/>
      <c r="QUF2872" s="2"/>
      <c r="QUJ2872" s="2"/>
      <c r="QUN2872" s="2"/>
      <c r="QUR2872" s="2"/>
      <c r="QUV2872" s="2"/>
      <c r="QUZ2872" s="2"/>
      <c r="QVD2872" s="2"/>
      <c r="QVH2872" s="2"/>
      <c r="QVL2872" s="2"/>
      <c r="QVP2872" s="2"/>
      <c r="QVT2872" s="2"/>
      <c r="QVX2872" s="2"/>
      <c r="QWB2872" s="2"/>
      <c r="QWF2872" s="2"/>
      <c r="QWJ2872" s="2"/>
      <c r="QWN2872" s="2"/>
      <c r="QWR2872" s="2"/>
      <c r="QWV2872" s="2"/>
      <c r="QWZ2872" s="2"/>
      <c r="QXD2872" s="2"/>
      <c r="QXH2872" s="2"/>
      <c r="QXL2872" s="2"/>
      <c r="QXP2872" s="2"/>
      <c r="QXT2872" s="2"/>
      <c r="QXX2872" s="2"/>
      <c r="QYB2872" s="2"/>
      <c r="QYF2872" s="2"/>
      <c r="QYJ2872" s="2"/>
      <c r="QYN2872" s="2"/>
      <c r="QYR2872" s="2"/>
      <c r="QYV2872" s="2"/>
      <c r="QYZ2872" s="2"/>
      <c r="QZD2872" s="2"/>
      <c r="QZH2872" s="2"/>
      <c r="QZL2872" s="2"/>
      <c r="QZP2872" s="2"/>
      <c r="QZT2872" s="2"/>
      <c r="QZX2872" s="2"/>
      <c r="RAB2872" s="2"/>
      <c r="RAF2872" s="2"/>
      <c r="RAJ2872" s="2"/>
      <c r="RAN2872" s="2"/>
      <c r="RAR2872" s="2"/>
      <c r="RAV2872" s="2"/>
      <c r="RAZ2872" s="2"/>
      <c r="RBD2872" s="2"/>
      <c r="RBH2872" s="2"/>
      <c r="RBL2872" s="2"/>
      <c r="RBP2872" s="2"/>
      <c r="RBT2872" s="2"/>
      <c r="RBX2872" s="2"/>
      <c r="RCB2872" s="2"/>
      <c r="RCF2872" s="2"/>
      <c r="RCJ2872" s="2"/>
      <c r="RCN2872" s="2"/>
      <c r="RCR2872" s="2"/>
      <c r="RCV2872" s="2"/>
      <c r="RCZ2872" s="2"/>
      <c r="RDD2872" s="2"/>
      <c r="RDH2872" s="2"/>
      <c r="RDL2872" s="2"/>
      <c r="RDP2872" s="2"/>
      <c r="RDT2872" s="2"/>
      <c r="RDX2872" s="2"/>
      <c r="REB2872" s="2"/>
      <c r="REF2872" s="2"/>
      <c r="REJ2872" s="2"/>
      <c r="REN2872" s="2"/>
      <c r="RER2872" s="2"/>
      <c r="REV2872" s="2"/>
      <c r="REZ2872" s="2"/>
      <c r="RFD2872" s="2"/>
      <c r="RFH2872" s="2"/>
      <c r="RFL2872" s="2"/>
      <c r="RFP2872" s="2"/>
      <c r="RFT2872" s="2"/>
      <c r="RFX2872" s="2"/>
      <c r="RGB2872" s="2"/>
      <c r="RGF2872" s="2"/>
      <c r="RGJ2872" s="2"/>
      <c r="RGN2872" s="2"/>
      <c r="RGR2872" s="2"/>
      <c r="RGV2872" s="2"/>
      <c r="RGZ2872" s="2"/>
      <c r="RHD2872" s="2"/>
      <c r="RHH2872" s="2"/>
      <c r="RHL2872" s="2"/>
      <c r="RHP2872" s="2"/>
      <c r="RHT2872" s="2"/>
      <c r="RHX2872" s="2"/>
      <c r="RIB2872" s="2"/>
      <c r="RIF2872" s="2"/>
      <c r="RIJ2872" s="2"/>
      <c r="RIN2872" s="2"/>
      <c r="RIR2872" s="2"/>
      <c r="RIV2872" s="2"/>
      <c r="RIZ2872" s="2"/>
      <c r="RJD2872" s="2"/>
      <c r="RJH2872" s="2"/>
      <c r="RJL2872" s="2"/>
      <c r="RJP2872" s="2"/>
      <c r="RJT2872" s="2"/>
      <c r="RJX2872" s="2"/>
      <c r="RKB2872" s="2"/>
      <c r="RKF2872" s="2"/>
      <c r="RKJ2872" s="2"/>
      <c r="RKN2872" s="2"/>
      <c r="RKR2872" s="2"/>
      <c r="RKV2872" s="2"/>
      <c r="RKZ2872" s="2"/>
      <c r="RLD2872" s="2"/>
      <c r="RLH2872" s="2"/>
      <c r="RLL2872" s="2"/>
      <c r="RLP2872" s="2"/>
      <c r="RLT2872" s="2"/>
      <c r="RLX2872" s="2"/>
      <c r="RMB2872" s="2"/>
      <c r="RMF2872" s="2"/>
      <c r="RMJ2872" s="2"/>
      <c r="RMN2872" s="2"/>
      <c r="RMR2872" s="2"/>
      <c r="RMV2872" s="2"/>
      <c r="RMZ2872" s="2"/>
      <c r="RND2872" s="2"/>
      <c r="RNH2872" s="2"/>
      <c r="RNL2872" s="2"/>
      <c r="RNP2872" s="2"/>
      <c r="RNT2872" s="2"/>
      <c r="RNX2872" s="2"/>
      <c r="ROB2872" s="2"/>
      <c r="ROF2872" s="2"/>
      <c r="ROJ2872" s="2"/>
      <c r="RON2872" s="2"/>
      <c r="ROR2872" s="2"/>
      <c r="ROV2872" s="2"/>
      <c r="ROZ2872" s="2"/>
      <c r="RPD2872" s="2"/>
      <c r="RPH2872" s="2"/>
      <c r="RPL2872" s="2"/>
      <c r="RPP2872" s="2"/>
      <c r="RPT2872" s="2"/>
      <c r="RPX2872" s="2"/>
      <c r="RQB2872" s="2"/>
      <c r="RQF2872" s="2"/>
      <c r="RQJ2872" s="2"/>
      <c r="RQN2872" s="2"/>
      <c r="RQR2872" s="2"/>
      <c r="RQV2872" s="2"/>
      <c r="RQZ2872" s="2"/>
      <c r="RRD2872" s="2"/>
      <c r="RRH2872" s="2"/>
      <c r="RRL2872" s="2"/>
      <c r="RRP2872" s="2"/>
      <c r="RRT2872" s="2"/>
      <c r="RRX2872" s="2"/>
      <c r="RSB2872" s="2"/>
      <c r="RSF2872" s="2"/>
      <c r="RSJ2872" s="2"/>
      <c r="RSN2872" s="2"/>
      <c r="RSR2872" s="2"/>
      <c r="RSV2872" s="2"/>
      <c r="RSZ2872" s="2"/>
      <c r="RTD2872" s="2"/>
      <c r="RTH2872" s="2"/>
      <c r="RTL2872" s="2"/>
      <c r="RTP2872" s="2"/>
      <c r="RTT2872" s="2"/>
      <c r="RTX2872" s="2"/>
      <c r="RUB2872" s="2"/>
      <c r="RUF2872" s="2"/>
      <c r="RUJ2872" s="2"/>
      <c r="RUN2872" s="2"/>
      <c r="RUR2872" s="2"/>
      <c r="RUV2872" s="2"/>
      <c r="RUZ2872" s="2"/>
      <c r="RVD2872" s="2"/>
      <c r="RVH2872" s="2"/>
      <c r="RVL2872" s="2"/>
      <c r="RVP2872" s="2"/>
      <c r="RVT2872" s="2"/>
      <c r="RVX2872" s="2"/>
      <c r="RWB2872" s="2"/>
      <c r="RWF2872" s="2"/>
      <c r="RWJ2872" s="2"/>
      <c r="RWN2872" s="2"/>
      <c r="RWR2872" s="2"/>
      <c r="RWV2872" s="2"/>
      <c r="RWZ2872" s="2"/>
      <c r="RXD2872" s="2"/>
      <c r="RXH2872" s="2"/>
      <c r="RXL2872" s="2"/>
      <c r="RXP2872" s="2"/>
      <c r="RXT2872" s="2"/>
      <c r="RXX2872" s="2"/>
      <c r="RYB2872" s="2"/>
      <c r="RYF2872" s="2"/>
      <c r="RYJ2872" s="2"/>
      <c r="RYN2872" s="2"/>
      <c r="RYR2872" s="2"/>
      <c r="RYV2872" s="2"/>
      <c r="RYZ2872" s="2"/>
      <c r="RZD2872" s="2"/>
      <c r="RZH2872" s="2"/>
      <c r="RZL2872" s="2"/>
      <c r="RZP2872" s="2"/>
      <c r="RZT2872" s="2"/>
      <c r="RZX2872" s="2"/>
      <c r="SAB2872" s="2"/>
      <c r="SAF2872" s="2"/>
      <c r="SAJ2872" s="2"/>
      <c r="SAN2872" s="2"/>
      <c r="SAR2872" s="2"/>
      <c r="SAV2872" s="2"/>
      <c r="SAZ2872" s="2"/>
      <c r="SBD2872" s="2"/>
      <c r="SBH2872" s="2"/>
      <c r="SBL2872" s="2"/>
      <c r="SBP2872" s="2"/>
      <c r="SBT2872" s="2"/>
      <c r="SBX2872" s="2"/>
      <c r="SCB2872" s="2"/>
      <c r="SCF2872" s="2"/>
      <c r="SCJ2872" s="2"/>
      <c r="SCN2872" s="2"/>
      <c r="SCR2872" s="2"/>
      <c r="SCV2872" s="2"/>
      <c r="SCZ2872" s="2"/>
      <c r="SDD2872" s="2"/>
      <c r="SDH2872" s="2"/>
      <c r="SDL2872" s="2"/>
      <c r="SDP2872" s="2"/>
      <c r="SDT2872" s="2"/>
      <c r="SDX2872" s="2"/>
      <c r="SEB2872" s="2"/>
      <c r="SEF2872" s="2"/>
      <c r="SEJ2872" s="2"/>
      <c r="SEN2872" s="2"/>
      <c r="SER2872" s="2"/>
      <c r="SEV2872" s="2"/>
      <c r="SEZ2872" s="2"/>
      <c r="SFD2872" s="2"/>
      <c r="SFH2872" s="2"/>
      <c r="SFL2872" s="2"/>
      <c r="SFP2872" s="2"/>
      <c r="SFT2872" s="2"/>
      <c r="SFX2872" s="2"/>
      <c r="SGB2872" s="2"/>
      <c r="SGF2872" s="2"/>
      <c r="SGJ2872" s="2"/>
      <c r="SGN2872" s="2"/>
      <c r="SGR2872" s="2"/>
      <c r="SGV2872" s="2"/>
      <c r="SGZ2872" s="2"/>
      <c r="SHD2872" s="2"/>
      <c r="SHH2872" s="2"/>
      <c r="SHL2872" s="2"/>
      <c r="SHP2872" s="2"/>
      <c r="SHT2872" s="2"/>
      <c r="SHX2872" s="2"/>
      <c r="SIB2872" s="2"/>
      <c r="SIF2872" s="2"/>
      <c r="SIJ2872" s="2"/>
      <c r="SIN2872" s="2"/>
      <c r="SIR2872" s="2"/>
      <c r="SIV2872" s="2"/>
      <c r="SIZ2872" s="2"/>
      <c r="SJD2872" s="2"/>
      <c r="SJH2872" s="2"/>
      <c r="SJL2872" s="2"/>
      <c r="SJP2872" s="2"/>
      <c r="SJT2872" s="2"/>
      <c r="SJX2872" s="2"/>
      <c r="SKB2872" s="2"/>
      <c r="SKF2872" s="2"/>
      <c r="SKJ2872" s="2"/>
      <c r="SKN2872" s="2"/>
      <c r="SKR2872" s="2"/>
      <c r="SKV2872" s="2"/>
      <c r="SKZ2872" s="2"/>
      <c r="SLD2872" s="2"/>
      <c r="SLH2872" s="2"/>
      <c r="SLL2872" s="2"/>
      <c r="SLP2872" s="2"/>
      <c r="SLT2872" s="2"/>
      <c r="SLX2872" s="2"/>
      <c r="SMB2872" s="2"/>
      <c r="SMF2872" s="2"/>
      <c r="SMJ2872" s="2"/>
      <c r="SMN2872" s="2"/>
      <c r="SMR2872" s="2"/>
      <c r="SMV2872" s="2"/>
      <c r="SMZ2872" s="2"/>
      <c r="SND2872" s="2"/>
      <c r="SNH2872" s="2"/>
      <c r="SNL2872" s="2"/>
      <c r="SNP2872" s="2"/>
      <c r="SNT2872" s="2"/>
      <c r="SNX2872" s="2"/>
      <c r="SOB2872" s="2"/>
      <c r="SOF2872" s="2"/>
      <c r="SOJ2872" s="2"/>
      <c r="SON2872" s="2"/>
      <c r="SOR2872" s="2"/>
      <c r="SOV2872" s="2"/>
      <c r="SOZ2872" s="2"/>
      <c r="SPD2872" s="2"/>
      <c r="SPH2872" s="2"/>
      <c r="SPL2872" s="2"/>
      <c r="SPP2872" s="2"/>
      <c r="SPT2872" s="2"/>
      <c r="SPX2872" s="2"/>
      <c r="SQB2872" s="2"/>
      <c r="SQF2872" s="2"/>
      <c r="SQJ2872" s="2"/>
      <c r="SQN2872" s="2"/>
      <c r="SQR2872" s="2"/>
      <c r="SQV2872" s="2"/>
      <c r="SQZ2872" s="2"/>
      <c r="SRD2872" s="2"/>
      <c r="SRH2872" s="2"/>
      <c r="SRL2872" s="2"/>
      <c r="SRP2872" s="2"/>
      <c r="SRT2872" s="2"/>
      <c r="SRX2872" s="2"/>
      <c r="SSB2872" s="2"/>
      <c r="SSF2872" s="2"/>
      <c r="SSJ2872" s="2"/>
      <c r="SSN2872" s="2"/>
      <c r="SSR2872" s="2"/>
      <c r="SSV2872" s="2"/>
      <c r="SSZ2872" s="2"/>
      <c r="STD2872" s="2"/>
      <c r="STH2872" s="2"/>
      <c r="STL2872" s="2"/>
      <c r="STP2872" s="2"/>
      <c r="STT2872" s="2"/>
      <c r="STX2872" s="2"/>
      <c r="SUB2872" s="2"/>
      <c r="SUF2872" s="2"/>
      <c r="SUJ2872" s="2"/>
      <c r="SUN2872" s="2"/>
      <c r="SUR2872" s="2"/>
      <c r="SUV2872" s="2"/>
      <c r="SUZ2872" s="2"/>
      <c r="SVD2872" s="2"/>
      <c r="SVH2872" s="2"/>
      <c r="SVL2872" s="2"/>
      <c r="SVP2872" s="2"/>
      <c r="SVT2872" s="2"/>
      <c r="SVX2872" s="2"/>
      <c r="SWB2872" s="2"/>
      <c r="SWF2872" s="2"/>
      <c r="SWJ2872" s="2"/>
      <c r="SWN2872" s="2"/>
      <c r="SWR2872" s="2"/>
      <c r="SWV2872" s="2"/>
      <c r="SWZ2872" s="2"/>
      <c r="SXD2872" s="2"/>
      <c r="SXH2872" s="2"/>
      <c r="SXL2872" s="2"/>
      <c r="SXP2872" s="2"/>
      <c r="SXT2872" s="2"/>
      <c r="SXX2872" s="2"/>
      <c r="SYB2872" s="2"/>
      <c r="SYF2872" s="2"/>
      <c r="SYJ2872" s="2"/>
      <c r="SYN2872" s="2"/>
      <c r="SYR2872" s="2"/>
      <c r="SYV2872" s="2"/>
      <c r="SYZ2872" s="2"/>
      <c r="SZD2872" s="2"/>
      <c r="SZH2872" s="2"/>
      <c r="SZL2872" s="2"/>
      <c r="SZP2872" s="2"/>
      <c r="SZT2872" s="2"/>
      <c r="SZX2872" s="2"/>
      <c r="TAB2872" s="2"/>
      <c r="TAF2872" s="2"/>
      <c r="TAJ2872" s="2"/>
      <c r="TAN2872" s="2"/>
      <c r="TAR2872" s="2"/>
      <c r="TAV2872" s="2"/>
      <c r="TAZ2872" s="2"/>
      <c r="TBD2872" s="2"/>
      <c r="TBH2872" s="2"/>
      <c r="TBL2872" s="2"/>
      <c r="TBP2872" s="2"/>
      <c r="TBT2872" s="2"/>
      <c r="TBX2872" s="2"/>
      <c r="TCB2872" s="2"/>
      <c r="TCF2872" s="2"/>
      <c r="TCJ2872" s="2"/>
      <c r="TCN2872" s="2"/>
      <c r="TCR2872" s="2"/>
      <c r="TCV2872" s="2"/>
      <c r="TCZ2872" s="2"/>
      <c r="TDD2872" s="2"/>
      <c r="TDH2872" s="2"/>
      <c r="TDL2872" s="2"/>
      <c r="TDP2872" s="2"/>
      <c r="TDT2872" s="2"/>
      <c r="TDX2872" s="2"/>
      <c r="TEB2872" s="2"/>
      <c r="TEF2872" s="2"/>
      <c r="TEJ2872" s="2"/>
      <c r="TEN2872" s="2"/>
      <c r="TER2872" s="2"/>
      <c r="TEV2872" s="2"/>
      <c r="TEZ2872" s="2"/>
      <c r="TFD2872" s="2"/>
      <c r="TFH2872" s="2"/>
      <c r="TFL2872" s="2"/>
      <c r="TFP2872" s="2"/>
      <c r="TFT2872" s="2"/>
      <c r="TFX2872" s="2"/>
      <c r="TGB2872" s="2"/>
      <c r="TGF2872" s="2"/>
      <c r="TGJ2872" s="2"/>
      <c r="TGN2872" s="2"/>
      <c r="TGR2872" s="2"/>
      <c r="TGV2872" s="2"/>
      <c r="TGZ2872" s="2"/>
      <c r="THD2872" s="2"/>
      <c r="THH2872" s="2"/>
      <c r="THL2872" s="2"/>
      <c r="THP2872" s="2"/>
      <c r="THT2872" s="2"/>
      <c r="THX2872" s="2"/>
      <c r="TIB2872" s="2"/>
      <c r="TIF2872" s="2"/>
      <c r="TIJ2872" s="2"/>
      <c r="TIN2872" s="2"/>
      <c r="TIR2872" s="2"/>
      <c r="TIV2872" s="2"/>
      <c r="TIZ2872" s="2"/>
      <c r="TJD2872" s="2"/>
      <c r="TJH2872" s="2"/>
      <c r="TJL2872" s="2"/>
      <c r="TJP2872" s="2"/>
      <c r="TJT2872" s="2"/>
      <c r="TJX2872" s="2"/>
      <c r="TKB2872" s="2"/>
      <c r="TKF2872" s="2"/>
      <c r="TKJ2872" s="2"/>
      <c r="TKN2872" s="2"/>
      <c r="TKR2872" s="2"/>
      <c r="TKV2872" s="2"/>
      <c r="TKZ2872" s="2"/>
      <c r="TLD2872" s="2"/>
      <c r="TLH2872" s="2"/>
      <c r="TLL2872" s="2"/>
      <c r="TLP2872" s="2"/>
      <c r="TLT2872" s="2"/>
      <c r="TLX2872" s="2"/>
      <c r="TMB2872" s="2"/>
      <c r="TMF2872" s="2"/>
      <c r="TMJ2872" s="2"/>
      <c r="TMN2872" s="2"/>
      <c r="TMR2872" s="2"/>
      <c r="TMV2872" s="2"/>
      <c r="TMZ2872" s="2"/>
      <c r="TND2872" s="2"/>
      <c r="TNH2872" s="2"/>
      <c r="TNL2872" s="2"/>
      <c r="TNP2872" s="2"/>
      <c r="TNT2872" s="2"/>
      <c r="TNX2872" s="2"/>
      <c r="TOB2872" s="2"/>
      <c r="TOF2872" s="2"/>
      <c r="TOJ2872" s="2"/>
      <c r="TON2872" s="2"/>
      <c r="TOR2872" s="2"/>
      <c r="TOV2872" s="2"/>
      <c r="TOZ2872" s="2"/>
      <c r="TPD2872" s="2"/>
      <c r="TPH2872" s="2"/>
      <c r="TPL2872" s="2"/>
      <c r="TPP2872" s="2"/>
      <c r="TPT2872" s="2"/>
      <c r="TPX2872" s="2"/>
      <c r="TQB2872" s="2"/>
      <c r="TQF2872" s="2"/>
      <c r="TQJ2872" s="2"/>
      <c r="TQN2872" s="2"/>
      <c r="TQR2872" s="2"/>
      <c r="TQV2872" s="2"/>
      <c r="TQZ2872" s="2"/>
      <c r="TRD2872" s="2"/>
      <c r="TRH2872" s="2"/>
      <c r="TRL2872" s="2"/>
      <c r="TRP2872" s="2"/>
      <c r="TRT2872" s="2"/>
      <c r="TRX2872" s="2"/>
      <c r="TSB2872" s="2"/>
      <c r="TSF2872" s="2"/>
      <c r="TSJ2872" s="2"/>
      <c r="TSN2872" s="2"/>
      <c r="TSR2872" s="2"/>
      <c r="TSV2872" s="2"/>
      <c r="TSZ2872" s="2"/>
      <c r="TTD2872" s="2"/>
      <c r="TTH2872" s="2"/>
      <c r="TTL2872" s="2"/>
      <c r="TTP2872" s="2"/>
      <c r="TTT2872" s="2"/>
      <c r="TTX2872" s="2"/>
      <c r="TUB2872" s="2"/>
      <c r="TUF2872" s="2"/>
      <c r="TUJ2872" s="2"/>
      <c r="TUN2872" s="2"/>
      <c r="TUR2872" s="2"/>
      <c r="TUV2872" s="2"/>
      <c r="TUZ2872" s="2"/>
      <c r="TVD2872" s="2"/>
      <c r="TVH2872" s="2"/>
      <c r="TVL2872" s="2"/>
      <c r="TVP2872" s="2"/>
      <c r="TVT2872" s="2"/>
      <c r="TVX2872" s="2"/>
      <c r="TWB2872" s="2"/>
      <c r="TWF2872" s="2"/>
      <c r="TWJ2872" s="2"/>
      <c r="TWN2872" s="2"/>
      <c r="TWR2872" s="2"/>
      <c r="TWV2872" s="2"/>
      <c r="TWZ2872" s="2"/>
      <c r="TXD2872" s="2"/>
      <c r="TXH2872" s="2"/>
      <c r="TXL2872" s="2"/>
      <c r="TXP2872" s="2"/>
      <c r="TXT2872" s="2"/>
      <c r="TXX2872" s="2"/>
      <c r="TYB2872" s="2"/>
      <c r="TYF2872" s="2"/>
      <c r="TYJ2872" s="2"/>
      <c r="TYN2872" s="2"/>
      <c r="TYR2872" s="2"/>
      <c r="TYV2872" s="2"/>
      <c r="TYZ2872" s="2"/>
      <c r="TZD2872" s="2"/>
      <c r="TZH2872" s="2"/>
      <c r="TZL2872" s="2"/>
      <c r="TZP2872" s="2"/>
      <c r="TZT2872" s="2"/>
      <c r="TZX2872" s="2"/>
      <c r="UAB2872" s="2"/>
      <c r="UAF2872" s="2"/>
      <c r="UAJ2872" s="2"/>
      <c r="UAN2872" s="2"/>
      <c r="UAR2872" s="2"/>
      <c r="UAV2872" s="2"/>
      <c r="UAZ2872" s="2"/>
      <c r="UBD2872" s="2"/>
      <c r="UBH2872" s="2"/>
      <c r="UBL2872" s="2"/>
      <c r="UBP2872" s="2"/>
      <c r="UBT2872" s="2"/>
      <c r="UBX2872" s="2"/>
      <c r="UCB2872" s="2"/>
      <c r="UCF2872" s="2"/>
      <c r="UCJ2872" s="2"/>
      <c r="UCN2872" s="2"/>
      <c r="UCR2872" s="2"/>
      <c r="UCV2872" s="2"/>
      <c r="UCZ2872" s="2"/>
      <c r="UDD2872" s="2"/>
      <c r="UDH2872" s="2"/>
      <c r="UDL2872" s="2"/>
      <c r="UDP2872" s="2"/>
      <c r="UDT2872" s="2"/>
      <c r="UDX2872" s="2"/>
      <c r="UEB2872" s="2"/>
      <c r="UEF2872" s="2"/>
      <c r="UEJ2872" s="2"/>
      <c r="UEN2872" s="2"/>
      <c r="UER2872" s="2"/>
      <c r="UEV2872" s="2"/>
      <c r="UEZ2872" s="2"/>
      <c r="UFD2872" s="2"/>
      <c r="UFH2872" s="2"/>
      <c r="UFL2872" s="2"/>
      <c r="UFP2872" s="2"/>
      <c r="UFT2872" s="2"/>
      <c r="UFX2872" s="2"/>
      <c r="UGB2872" s="2"/>
      <c r="UGF2872" s="2"/>
      <c r="UGJ2872" s="2"/>
      <c r="UGN2872" s="2"/>
      <c r="UGR2872" s="2"/>
      <c r="UGV2872" s="2"/>
      <c r="UGZ2872" s="2"/>
      <c r="UHD2872" s="2"/>
      <c r="UHH2872" s="2"/>
      <c r="UHL2872" s="2"/>
      <c r="UHP2872" s="2"/>
      <c r="UHT2872" s="2"/>
      <c r="UHX2872" s="2"/>
      <c r="UIB2872" s="2"/>
      <c r="UIF2872" s="2"/>
      <c r="UIJ2872" s="2"/>
      <c r="UIN2872" s="2"/>
      <c r="UIR2872" s="2"/>
      <c r="UIV2872" s="2"/>
      <c r="UIZ2872" s="2"/>
      <c r="UJD2872" s="2"/>
      <c r="UJH2872" s="2"/>
      <c r="UJL2872" s="2"/>
      <c r="UJP2872" s="2"/>
      <c r="UJT2872" s="2"/>
      <c r="UJX2872" s="2"/>
      <c r="UKB2872" s="2"/>
      <c r="UKF2872" s="2"/>
      <c r="UKJ2872" s="2"/>
      <c r="UKN2872" s="2"/>
      <c r="UKR2872" s="2"/>
      <c r="UKV2872" s="2"/>
      <c r="UKZ2872" s="2"/>
      <c r="ULD2872" s="2"/>
      <c r="ULH2872" s="2"/>
      <c r="ULL2872" s="2"/>
      <c r="ULP2872" s="2"/>
      <c r="ULT2872" s="2"/>
      <c r="ULX2872" s="2"/>
      <c r="UMB2872" s="2"/>
      <c r="UMF2872" s="2"/>
      <c r="UMJ2872" s="2"/>
      <c r="UMN2872" s="2"/>
      <c r="UMR2872" s="2"/>
      <c r="UMV2872" s="2"/>
      <c r="UMZ2872" s="2"/>
      <c r="UND2872" s="2"/>
      <c r="UNH2872" s="2"/>
      <c r="UNL2872" s="2"/>
      <c r="UNP2872" s="2"/>
      <c r="UNT2872" s="2"/>
      <c r="UNX2872" s="2"/>
      <c r="UOB2872" s="2"/>
      <c r="UOF2872" s="2"/>
      <c r="UOJ2872" s="2"/>
      <c r="UON2872" s="2"/>
      <c r="UOR2872" s="2"/>
      <c r="UOV2872" s="2"/>
      <c r="UOZ2872" s="2"/>
      <c r="UPD2872" s="2"/>
      <c r="UPH2872" s="2"/>
      <c r="UPL2872" s="2"/>
      <c r="UPP2872" s="2"/>
      <c r="UPT2872" s="2"/>
      <c r="UPX2872" s="2"/>
      <c r="UQB2872" s="2"/>
      <c r="UQF2872" s="2"/>
      <c r="UQJ2872" s="2"/>
      <c r="UQN2872" s="2"/>
      <c r="UQR2872" s="2"/>
      <c r="UQV2872" s="2"/>
      <c r="UQZ2872" s="2"/>
      <c r="URD2872" s="2"/>
      <c r="URH2872" s="2"/>
      <c r="URL2872" s="2"/>
      <c r="URP2872" s="2"/>
      <c r="URT2872" s="2"/>
      <c r="URX2872" s="2"/>
      <c r="USB2872" s="2"/>
      <c r="USF2872" s="2"/>
      <c r="USJ2872" s="2"/>
      <c r="USN2872" s="2"/>
      <c r="USR2872" s="2"/>
      <c r="USV2872" s="2"/>
      <c r="USZ2872" s="2"/>
      <c r="UTD2872" s="2"/>
      <c r="UTH2872" s="2"/>
      <c r="UTL2872" s="2"/>
      <c r="UTP2872" s="2"/>
      <c r="UTT2872" s="2"/>
      <c r="UTX2872" s="2"/>
      <c r="UUB2872" s="2"/>
      <c r="UUF2872" s="2"/>
      <c r="UUJ2872" s="2"/>
      <c r="UUN2872" s="2"/>
      <c r="UUR2872" s="2"/>
      <c r="UUV2872" s="2"/>
      <c r="UUZ2872" s="2"/>
      <c r="UVD2872" s="2"/>
      <c r="UVH2872" s="2"/>
      <c r="UVL2872" s="2"/>
      <c r="UVP2872" s="2"/>
      <c r="UVT2872" s="2"/>
      <c r="UVX2872" s="2"/>
      <c r="UWB2872" s="2"/>
      <c r="UWF2872" s="2"/>
      <c r="UWJ2872" s="2"/>
      <c r="UWN2872" s="2"/>
      <c r="UWR2872" s="2"/>
      <c r="UWV2872" s="2"/>
      <c r="UWZ2872" s="2"/>
      <c r="UXD2872" s="2"/>
      <c r="UXH2872" s="2"/>
      <c r="UXL2872" s="2"/>
      <c r="UXP2872" s="2"/>
      <c r="UXT2872" s="2"/>
      <c r="UXX2872" s="2"/>
      <c r="UYB2872" s="2"/>
      <c r="UYF2872" s="2"/>
      <c r="UYJ2872" s="2"/>
      <c r="UYN2872" s="2"/>
      <c r="UYR2872" s="2"/>
      <c r="UYV2872" s="2"/>
      <c r="UYZ2872" s="2"/>
      <c r="UZD2872" s="2"/>
      <c r="UZH2872" s="2"/>
      <c r="UZL2872" s="2"/>
      <c r="UZP2872" s="2"/>
      <c r="UZT2872" s="2"/>
      <c r="UZX2872" s="2"/>
      <c r="VAB2872" s="2"/>
      <c r="VAF2872" s="2"/>
      <c r="VAJ2872" s="2"/>
      <c r="VAN2872" s="2"/>
      <c r="VAR2872" s="2"/>
      <c r="VAV2872" s="2"/>
      <c r="VAZ2872" s="2"/>
      <c r="VBD2872" s="2"/>
      <c r="VBH2872" s="2"/>
      <c r="VBL2872" s="2"/>
      <c r="VBP2872" s="2"/>
      <c r="VBT2872" s="2"/>
      <c r="VBX2872" s="2"/>
      <c r="VCB2872" s="2"/>
      <c r="VCF2872" s="2"/>
      <c r="VCJ2872" s="2"/>
      <c r="VCN2872" s="2"/>
      <c r="VCR2872" s="2"/>
      <c r="VCV2872" s="2"/>
      <c r="VCZ2872" s="2"/>
      <c r="VDD2872" s="2"/>
      <c r="VDH2872" s="2"/>
      <c r="VDL2872" s="2"/>
      <c r="VDP2872" s="2"/>
      <c r="VDT2872" s="2"/>
      <c r="VDX2872" s="2"/>
      <c r="VEB2872" s="2"/>
      <c r="VEF2872" s="2"/>
      <c r="VEJ2872" s="2"/>
      <c r="VEN2872" s="2"/>
      <c r="VER2872" s="2"/>
      <c r="VEV2872" s="2"/>
      <c r="VEZ2872" s="2"/>
      <c r="VFD2872" s="2"/>
      <c r="VFH2872" s="2"/>
      <c r="VFL2872" s="2"/>
      <c r="VFP2872" s="2"/>
      <c r="VFT2872" s="2"/>
      <c r="VFX2872" s="2"/>
      <c r="VGB2872" s="2"/>
      <c r="VGF2872" s="2"/>
      <c r="VGJ2872" s="2"/>
      <c r="VGN2872" s="2"/>
      <c r="VGR2872" s="2"/>
      <c r="VGV2872" s="2"/>
      <c r="VGZ2872" s="2"/>
      <c r="VHD2872" s="2"/>
      <c r="VHH2872" s="2"/>
      <c r="VHL2872" s="2"/>
      <c r="VHP2872" s="2"/>
      <c r="VHT2872" s="2"/>
      <c r="VHX2872" s="2"/>
      <c r="VIB2872" s="2"/>
      <c r="VIF2872" s="2"/>
      <c r="VIJ2872" s="2"/>
      <c r="VIN2872" s="2"/>
      <c r="VIR2872" s="2"/>
      <c r="VIV2872" s="2"/>
      <c r="VIZ2872" s="2"/>
      <c r="VJD2872" s="2"/>
      <c r="VJH2872" s="2"/>
      <c r="VJL2872" s="2"/>
      <c r="VJP2872" s="2"/>
      <c r="VJT2872" s="2"/>
      <c r="VJX2872" s="2"/>
      <c r="VKB2872" s="2"/>
      <c r="VKF2872" s="2"/>
      <c r="VKJ2872" s="2"/>
      <c r="VKN2872" s="2"/>
      <c r="VKR2872" s="2"/>
      <c r="VKV2872" s="2"/>
      <c r="VKZ2872" s="2"/>
      <c r="VLD2872" s="2"/>
      <c r="VLH2872" s="2"/>
      <c r="VLL2872" s="2"/>
      <c r="VLP2872" s="2"/>
      <c r="VLT2872" s="2"/>
      <c r="VLX2872" s="2"/>
      <c r="VMB2872" s="2"/>
      <c r="VMF2872" s="2"/>
      <c r="VMJ2872" s="2"/>
      <c r="VMN2872" s="2"/>
      <c r="VMR2872" s="2"/>
      <c r="VMV2872" s="2"/>
      <c r="VMZ2872" s="2"/>
      <c r="VND2872" s="2"/>
      <c r="VNH2872" s="2"/>
      <c r="VNL2872" s="2"/>
      <c r="VNP2872" s="2"/>
      <c r="VNT2872" s="2"/>
      <c r="VNX2872" s="2"/>
      <c r="VOB2872" s="2"/>
      <c r="VOF2872" s="2"/>
      <c r="VOJ2872" s="2"/>
      <c r="VON2872" s="2"/>
      <c r="VOR2872" s="2"/>
      <c r="VOV2872" s="2"/>
      <c r="VOZ2872" s="2"/>
      <c r="VPD2872" s="2"/>
      <c r="VPH2872" s="2"/>
      <c r="VPL2872" s="2"/>
      <c r="VPP2872" s="2"/>
      <c r="VPT2872" s="2"/>
      <c r="VPX2872" s="2"/>
      <c r="VQB2872" s="2"/>
      <c r="VQF2872" s="2"/>
      <c r="VQJ2872" s="2"/>
      <c r="VQN2872" s="2"/>
      <c r="VQR2872" s="2"/>
      <c r="VQV2872" s="2"/>
      <c r="VQZ2872" s="2"/>
      <c r="VRD2872" s="2"/>
      <c r="VRH2872" s="2"/>
      <c r="VRL2872" s="2"/>
      <c r="VRP2872" s="2"/>
      <c r="VRT2872" s="2"/>
      <c r="VRX2872" s="2"/>
      <c r="VSB2872" s="2"/>
      <c r="VSF2872" s="2"/>
      <c r="VSJ2872" s="2"/>
      <c r="VSN2872" s="2"/>
      <c r="VSR2872" s="2"/>
      <c r="VSV2872" s="2"/>
      <c r="VSZ2872" s="2"/>
      <c r="VTD2872" s="2"/>
      <c r="VTH2872" s="2"/>
      <c r="VTL2872" s="2"/>
      <c r="VTP2872" s="2"/>
      <c r="VTT2872" s="2"/>
      <c r="VTX2872" s="2"/>
      <c r="VUB2872" s="2"/>
      <c r="VUF2872" s="2"/>
      <c r="VUJ2872" s="2"/>
      <c r="VUN2872" s="2"/>
      <c r="VUR2872" s="2"/>
      <c r="VUV2872" s="2"/>
      <c r="VUZ2872" s="2"/>
      <c r="VVD2872" s="2"/>
      <c r="VVH2872" s="2"/>
      <c r="VVL2872" s="2"/>
      <c r="VVP2872" s="2"/>
      <c r="VVT2872" s="2"/>
      <c r="VVX2872" s="2"/>
      <c r="VWB2872" s="2"/>
      <c r="VWF2872" s="2"/>
      <c r="VWJ2872" s="2"/>
      <c r="VWN2872" s="2"/>
      <c r="VWR2872" s="2"/>
      <c r="VWV2872" s="2"/>
      <c r="VWZ2872" s="2"/>
      <c r="VXD2872" s="2"/>
      <c r="VXH2872" s="2"/>
      <c r="VXL2872" s="2"/>
      <c r="VXP2872" s="2"/>
      <c r="VXT2872" s="2"/>
      <c r="VXX2872" s="2"/>
      <c r="VYB2872" s="2"/>
      <c r="VYF2872" s="2"/>
      <c r="VYJ2872" s="2"/>
      <c r="VYN2872" s="2"/>
      <c r="VYR2872" s="2"/>
      <c r="VYV2872" s="2"/>
      <c r="VYZ2872" s="2"/>
      <c r="VZD2872" s="2"/>
      <c r="VZH2872" s="2"/>
      <c r="VZL2872" s="2"/>
      <c r="VZP2872" s="2"/>
      <c r="VZT2872" s="2"/>
      <c r="VZX2872" s="2"/>
      <c r="WAB2872" s="2"/>
      <c r="WAF2872" s="2"/>
      <c r="WAJ2872" s="2"/>
      <c r="WAN2872" s="2"/>
      <c r="WAR2872" s="2"/>
      <c r="WAV2872" s="2"/>
      <c r="WAZ2872" s="2"/>
      <c r="WBD2872" s="2"/>
      <c r="WBH2872" s="2"/>
      <c r="WBL2872" s="2"/>
      <c r="WBP2872" s="2"/>
      <c r="WBT2872" s="2"/>
      <c r="WBX2872" s="2"/>
      <c r="WCB2872" s="2"/>
      <c r="WCF2872" s="2"/>
      <c r="WCJ2872" s="2"/>
      <c r="WCN2872" s="2"/>
      <c r="WCR2872" s="2"/>
      <c r="WCV2872" s="2"/>
      <c r="WCZ2872" s="2"/>
      <c r="WDD2872" s="2"/>
      <c r="WDH2872" s="2"/>
      <c r="WDL2872" s="2"/>
      <c r="WDP2872" s="2"/>
      <c r="WDT2872" s="2"/>
      <c r="WDX2872" s="2"/>
      <c r="WEB2872" s="2"/>
      <c r="WEF2872" s="2"/>
      <c r="WEJ2872" s="2"/>
      <c r="WEN2872" s="2"/>
      <c r="WER2872" s="2"/>
      <c r="WEV2872" s="2"/>
      <c r="WEZ2872" s="2"/>
      <c r="WFD2872" s="2"/>
      <c r="WFH2872" s="2"/>
      <c r="WFL2872" s="2"/>
      <c r="WFP2872" s="2"/>
      <c r="WFT2872" s="2"/>
      <c r="WFX2872" s="2"/>
      <c r="WGB2872" s="2"/>
      <c r="WGF2872" s="2"/>
      <c r="WGJ2872" s="2"/>
      <c r="WGN2872" s="2"/>
      <c r="WGR2872" s="2"/>
      <c r="WGV2872" s="2"/>
      <c r="WGZ2872" s="2"/>
      <c r="WHD2872" s="2"/>
      <c r="WHH2872" s="2"/>
      <c r="WHL2872" s="2"/>
      <c r="WHP2872" s="2"/>
      <c r="WHT2872" s="2"/>
      <c r="WHX2872" s="2"/>
      <c r="WIB2872" s="2"/>
      <c r="WIF2872" s="2"/>
      <c r="WIJ2872" s="2"/>
      <c r="WIN2872" s="2"/>
      <c r="WIR2872" s="2"/>
      <c r="WIV2872" s="2"/>
      <c r="WIZ2872" s="2"/>
      <c r="WJD2872" s="2"/>
      <c r="WJH2872" s="2"/>
      <c r="WJL2872" s="2"/>
      <c r="WJP2872" s="2"/>
      <c r="WJT2872" s="2"/>
      <c r="WJX2872" s="2"/>
      <c r="WKB2872" s="2"/>
      <c r="WKF2872" s="2"/>
      <c r="WKJ2872" s="2"/>
      <c r="WKN2872" s="2"/>
      <c r="WKR2872" s="2"/>
      <c r="WKV2872" s="2"/>
      <c r="WKZ2872" s="2"/>
      <c r="WLD2872" s="2"/>
      <c r="WLH2872" s="2"/>
      <c r="WLL2872" s="2"/>
      <c r="WLP2872" s="2"/>
      <c r="WLT2872" s="2"/>
      <c r="WLX2872" s="2"/>
      <c r="WMB2872" s="2"/>
      <c r="WMF2872" s="2"/>
      <c r="WMJ2872" s="2"/>
      <c r="WMN2872" s="2"/>
      <c r="WMR2872" s="2"/>
      <c r="WMV2872" s="2"/>
      <c r="WMZ2872" s="2"/>
      <c r="WND2872" s="2"/>
      <c r="WNH2872" s="2"/>
      <c r="WNL2872" s="2"/>
      <c r="WNP2872" s="2"/>
      <c r="WNT2872" s="2"/>
      <c r="WNX2872" s="2"/>
      <c r="WOB2872" s="2"/>
      <c r="WOF2872" s="2"/>
      <c r="WOJ2872" s="2"/>
      <c r="WON2872" s="2"/>
      <c r="WOR2872" s="2"/>
      <c r="WOV2872" s="2"/>
      <c r="WOZ2872" s="2"/>
      <c r="WPD2872" s="2"/>
      <c r="WPH2872" s="2"/>
      <c r="WPL2872" s="2"/>
      <c r="WPP2872" s="2"/>
      <c r="WPT2872" s="2"/>
      <c r="WPX2872" s="2"/>
      <c r="WQB2872" s="2"/>
      <c r="WQF2872" s="2"/>
      <c r="WQJ2872" s="2"/>
      <c r="WQN2872" s="2"/>
      <c r="WQR2872" s="2"/>
      <c r="WQV2872" s="2"/>
      <c r="WQZ2872" s="2"/>
      <c r="WRD2872" s="2"/>
      <c r="WRH2872" s="2"/>
      <c r="WRL2872" s="2"/>
      <c r="WRP2872" s="2"/>
      <c r="WRT2872" s="2"/>
      <c r="WRX2872" s="2"/>
      <c r="WSB2872" s="2"/>
      <c r="WSF2872" s="2"/>
      <c r="WSJ2872" s="2"/>
      <c r="WSN2872" s="2"/>
      <c r="WSR2872" s="2"/>
      <c r="WSV2872" s="2"/>
      <c r="WSZ2872" s="2"/>
      <c r="WTD2872" s="2"/>
      <c r="WTH2872" s="2"/>
      <c r="WTL2872" s="2"/>
      <c r="WTP2872" s="2"/>
      <c r="WTT2872" s="2"/>
      <c r="WTX2872" s="2"/>
      <c r="WUB2872" s="2"/>
      <c r="WUF2872" s="2"/>
      <c r="WUJ2872" s="2"/>
      <c r="WUN2872" s="2"/>
      <c r="WUR2872" s="2"/>
      <c r="WUV2872" s="2"/>
      <c r="WUZ2872" s="2"/>
      <c r="WVD2872" s="2"/>
      <c r="WVH2872" s="2"/>
      <c r="WVL2872" s="2"/>
      <c r="WVP2872" s="2"/>
      <c r="WVT2872" s="2"/>
      <c r="WVX2872" s="2"/>
      <c r="WWB2872" s="2"/>
      <c r="WWF2872" s="2"/>
      <c r="WWJ2872" s="2"/>
      <c r="WWN2872" s="2"/>
      <c r="WWR2872" s="2"/>
      <c r="WWV2872" s="2"/>
      <c r="WWZ2872" s="2"/>
      <c r="WXD2872" s="2"/>
      <c r="WXH2872" s="2"/>
      <c r="WXL2872" s="2"/>
      <c r="WXP2872" s="2"/>
      <c r="WXT2872" s="2"/>
      <c r="WXX2872" s="2"/>
      <c r="WYB2872" s="2"/>
      <c r="WYF2872" s="2"/>
      <c r="WYJ2872" s="2"/>
      <c r="WYN2872" s="2"/>
      <c r="WYR2872" s="2"/>
      <c r="WYV2872" s="2"/>
      <c r="WYZ2872" s="2"/>
      <c r="WZD2872" s="2"/>
      <c r="WZH2872" s="2"/>
      <c r="WZL2872" s="2"/>
      <c r="WZP2872" s="2"/>
      <c r="WZT2872" s="2"/>
      <c r="WZX2872" s="2"/>
      <c r="XAB2872" s="2"/>
      <c r="XAF2872" s="2"/>
      <c r="XAJ2872" s="2"/>
      <c r="XAN2872" s="2"/>
      <c r="XAR2872" s="2"/>
      <c r="XAV2872" s="2"/>
      <c r="XAZ2872" s="2"/>
      <c r="XBD2872" s="2"/>
      <c r="XBH2872" s="2"/>
      <c r="XBL2872" s="2"/>
      <c r="XBP2872" s="2"/>
      <c r="XBT2872" s="2"/>
      <c r="XBX2872" s="2"/>
      <c r="XCB2872" s="2"/>
      <c r="XCF2872" s="2"/>
      <c r="XCJ2872" s="2"/>
      <c r="XCN2872" s="2"/>
      <c r="XCR2872" s="2"/>
      <c r="XCV2872" s="2"/>
      <c r="XCZ2872" s="2"/>
      <c r="XDD2872" s="2"/>
      <c r="XDH2872" s="2"/>
      <c r="XDL2872" s="2"/>
      <c r="XDP2872" s="2"/>
      <c r="XDT2872" s="2"/>
      <c r="XDX2872" s="2"/>
      <c r="XEB2872" s="2"/>
      <c r="XEF2872" s="2"/>
      <c r="XEJ2872" s="2"/>
      <c r="XEN2872" s="2"/>
      <c r="XER2872" s="2"/>
      <c r="XEV2872" s="2"/>
      <c r="XEZ2872" s="2"/>
    </row>
    <row r="2873" spans="1:1024 1028:2048 2052:3072 3076:4096 4100:5120 5124:6144 6148:7168 7172:8192 8196:9216 9220:10240 10244:11264 11268:12288 12292:13312 13316:14336 14340:15360 15364:16380" x14ac:dyDescent="0.45">
      <c r="A2873" s="2">
        <v>45535</v>
      </c>
      <c r="B2873" t="s">
        <v>61</v>
      </c>
      <c r="C2873" t="s">
        <v>22</v>
      </c>
      <c r="D2873">
        <v>10</v>
      </c>
      <c r="E2873" s="17">
        <f>VLOOKUP(C2873,'SKU Price List'!$H$2:$L$27,5,FALSE)</f>
        <v>1332.8</v>
      </c>
      <c r="F2873" s="17">
        <f t="shared" si="146"/>
        <v>13328</v>
      </c>
      <c r="G2873">
        <f>VLOOKUP(C2873,'SKU Price List'!$H$2:$L$27,3,0)</f>
        <v>1268.3999999999999</v>
      </c>
      <c r="H2873">
        <f t="shared" si="143"/>
        <v>12683.999999999998</v>
      </c>
      <c r="I2873" s="17">
        <f t="shared" si="144"/>
        <v>644.00000000000182</v>
      </c>
      <c r="J2873">
        <v>48</v>
      </c>
      <c r="K2873" s="51"/>
      <c r="L2873" s="2"/>
      <c r="P2873" s="2"/>
      <c r="T2873" s="2"/>
      <c r="X2873" s="2"/>
      <c r="AB2873" s="2"/>
      <c r="AF2873" s="2"/>
      <c r="AJ2873" s="2"/>
      <c r="AN2873" s="2"/>
      <c r="AR2873" s="2"/>
      <c r="AV2873" s="2"/>
      <c r="AZ2873" s="2"/>
      <c r="BD2873" s="2"/>
      <c r="BH2873" s="2"/>
      <c r="BL2873" s="2"/>
      <c r="BP2873" s="2"/>
      <c r="BT2873" s="2"/>
      <c r="BX2873" s="2"/>
      <c r="CB2873" s="2"/>
      <c r="CF2873" s="2"/>
      <c r="CJ2873" s="2"/>
      <c r="CN2873" s="2"/>
      <c r="CR2873" s="2"/>
      <c r="CV2873" s="2"/>
      <c r="CZ2873" s="2"/>
      <c r="DD2873" s="2"/>
      <c r="DH2873" s="2"/>
      <c r="DL2873" s="2"/>
      <c r="DP2873" s="2"/>
      <c r="DT2873" s="2"/>
      <c r="DX2873" s="2"/>
      <c r="EB2873" s="2"/>
      <c r="EF2873" s="2"/>
      <c r="EJ2873" s="2"/>
      <c r="EN2873" s="2"/>
      <c r="ER2873" s="2"/>
      <c r="EV2873" s="2"/>
      <c r="EZ2873" s="2"/>
      <c r="FD2873" s="2"/>
      <c r="FH2873" s="2"/>
      <c r="FL2873" s="2"/>
      <c r="FP2873" s="2"/>
      <c r="FT2873" s="2"/>
      <c r="FX2873" s="2"/>
      <c r="GB2873" s="2"/>
      <c r="GF2873" s="2"/>
      <c r="GJ2873" s="2"/>
      <c r="GN2873" s="2"/>
      <c r="GR2873" s="2"/>
      <c r="GV2873" s="2"/>
      <c r="GZ2873" s="2"/>
      <c r="HD2873" s="2"/>
      <c r="HH2873" s="2"/>
      <c r="HL2873" s="2"/>
      <c r="HP2873" s="2"/>
      <c r="HT2873" s="2"/>
      <c r="HX2873" s="2"/>
      <c r="IB2873" s="2"/>
      <c r="IF2873" s="2"/>
      <c r="IJ2873" s="2"/>
      <c r="IN2873" s="2"/>
      <c r="IR2873" s="2"/>
      <c r="IV2873" s="2"/>
      <c r="IZ2873" s="2"/>
      <c r="JD2873" s="2"/>
      <c r="JH2873" s="2"/>
      <c r="JL2873" s="2"/>
      <c r="JP2873" s="2"/>
      <c r="JT2873" s="2"/>
      <c r="JX2873" s="2"/>
      <c r="KB2873" s="2"/>
      <c r="KF2873" s="2"/>
      <c r="KJ2873" s="2"/>
      <c r="KN2873" s="2"/>
      <c r="KR2873" s="2"/>
      <c r="KV2873" s="2"/>
      <c r="KZ2873" s="2"/>
      <c r="LD2873" s="2"/>
      <c r="LH2873" s="2"/>
      <c r="LL2873" s="2"/>
      <c r="LP2873" s="2"/>
      <c r="LT2873" s="2"/>
      <c r="LX2873" s="2"/>
      <c r="MB2873" s="2"/>
      <c r="MF2873" s="2"/>
      <c r="MJ2873" s="2"/>
      <c r="MN2873" s="2"/>
      <c r="MR2873" s="2"/>
      <c r="MV2873" s="2"/>
      <c r="MZ2873" s="2"/>
      <c r="ND2873" s="2"/>
      <c r="NH2873" s="2"/>
      <c r="NL2873" s="2"/>
      <c r="NP2873" s="2"/>
      <c r="NT2873" s="2"/>
      <c r="NX2873" s="2"/>
      <c r="OB2873" s="2"/>
      <c r="OF2873" s="2"/>
      <c r="OJ2873" s="2"/>
      <c r="ON2873" s="2"/>
      <c r="OR2873" s="2"/>
      <c r="OV2873" s="2"/>
      <c r="OZ2873" s="2"/>
      <c r="PD2873" s="2"/>
      <c r="PH2873" s="2"/>
      <c r="PL2873" s="2"/>
      <c r="PP2873" s="2"/>
      <c r="PT2873" s="2"/>
      <c r="PX2873" s="2"/>
      <c r="QB2873" s="2"/>
      <c r="QF2873" s="2"/>
      <c r="QJ2873" s="2"/>
      <c r="QN2873" s="2"/>
      <c r="QR2873" s="2"/>
      <c r="QV2873" s="2"/>
      <c r="QZ2873" s="2"/>
      <c r="RD2873" s="2"/>
      <c r="RH2873" s="2"/>
      <c r="RL2873" s="2"/>
      <c r="RP2873" s="2"/>
      <c r="RT2873" s="2"/>
      <c r="RX2873" s="2"/>
      <c r="SB2873" s="2"/>
      <c r="SF2873" s="2"/>
      <c r="SJ2873" s="2"/>
      <c r="SN2873" s="2"/>
      <c r="SR2873" s="2"/>
      <c r="SV2873" s="2"/>
      <c r="SZ2873" s="2"/>
      <c r="TD2873" s="2"/>
      <c r="TH2873" s="2"/>
      <c r="TL2873" s="2"/>
      <c r="TP2873" s="2"/>
      <c r="TT2873" s="2"/>
      <c r="TX2873" s="2"/>
      <c r="UB2873" s="2"/>
      <c r="UF2873" s="2"/>
      <c r="UJ2873" s="2"/>
      <c r="UN2873" s="2"/>
      <c r="UR2873" s="2"/>
      <c r="UV2873" s="2"/>
      <c r="UZ2873" s="2"/>
      <c r="VD2873" s="2"/>
      <c r="VH2873" s="2"/>
      <c r="VL2873" s="2"/>
      <c r="VP2873" s="2"/>
      <c r="VT2873" s="2"/>
      <c r="VX2873" s="2"/>
      <c r="WB2873" s="2"/>
      <c r="WF2873" s="2"/>
      <c r="WJ2873" s="2"/>
      <c r="WN2873" s="2"/>
      <c r="WR2873" s="2"/>
      <c r="WV2873" s="2"/>
      <c r="WZ2873" s="2"/>
      <c r="XD2873" s="2"/>
      <c r="XH2873" s="2"/>
      <c r="XL2873" s="2"/>
      <c r="XP2873" s="2"/>
      <c r="XT2873" s="2"/>
      <c r="XX2873" s="2"/>
      <c r="YB2873" s="2"/>
      <c r="YF2873" s="2"/>
      <c r="YJ2873" s="2"/>
      <c r="YN2873" s="2"/>
      <c r="YR2873" s="2"/>
      <c r="YV2873" s="2"/>
      <c r="YZ2873" s="2"/>
      <c r="ZD2873" s="2"/>
      <c r="ZH2873" s="2"/>
      <c r="ZL2873" s="2"/>
      <c r="ZP2873" s="2"/>
      <c r="ZT2873" s="2"/>
      <c r="ZX2873" s="2"/>
      <c r="AAB2873" s="2"/>
      <c r="AAF2873" s="2"/>
      <c r="AAJ2873" s="2"/>
      <c r="AAN2873" s="2"/>
      <c r="AAR2873" s="2"/>
      <c r="AAV2873" s="2"/>
      <c r="AAZ2873" s="2"/>
      <c r="ABD2873" s="2"/>
      <c r="ABH2873" s="2"/>
      <c r="ABL2873" s="2"/>
      <c r="ABP2873" s="2"/>
      <c r="ABT2873" s="2"/>
      <c r="ABX2873" s="2"/>
      <c r="ACB2873" s="2"/>
      <c r="ACF2873" s="2"/>
      <c r="ACJ2873" s="2"/>
      <c r="ACN2873" s="2"/>
      <c r="ACR2873" s="2"/>
      <c r="ACV2873" s="2"/>
      <c r="ACZ2873" s="2"/>
      <c r="ADD2873" s="2"/>
      <c r="ADH2873" s="2"/>
      <c r="ADL2873" s="2"/>
      <c r="ADP2873" s="2"/>
      <c r="ADT2873" s="2"/>
      <c r="ADX2873" s="2"/>
      <c r="AEB2873" s="2"/>
      <c r="AEF2873" s="2"/>
      <c r="AEJ2873" s="2"/>
      <c r="AEN2873" s="2"/>
      <c r="AER2873" s="2"/>
      <c r="AEV2873" s="2"/>
      <c r="AEZ2873" s="2"/>
      <c r="AFD2873" s="2"/>
      <c r="AFH2873" s="2"/>
      <c r="AFL2873" s="2"/>
      <c r="AFP2873" s="2"/>
      <c r="AFT2873" s="2"/>
      <c r="AFX2873" s="2"/>
      <c r="AGB2873" s="2"/>
      <c r="AGF2873" s="2"/>
      <c r="AGJ2873" s="2"/>
      <c r="AGN2873" s="2"/>
      <c r="AGR2873" s="2"/>
      <c r="AGV2873" s="2"/>
      <c r="AGZ2873" s="2"/>
      <c r="AHD2873" s="2"/>
      <c r="AHH2873" s="2"/>
      <c r="AHL2873" s="2"/>
      <c r="AHP2873" s="2"/>
      <c r="AHT2873" s="2"/>
      <c r="AHX2873" s="2"/>
      <c r="AIB2873" s="2"/>
      <c r="AIF2873" s="2"/>
      <c r="AIJ2873" s="2"/>
      <c r="AIN2873" s="2"/>
      <c r="AIR2873" s="2"/>
      <c r="AIV2873" s="2"/>
      <c r="AIZ2873" s="2"/>
      <c r="AJD2873" s="2"/>
      <c r="AJH2873" s="2"/>
      <c r="AJL2873" s="2"/>
      <c r="AJP2873" s="2"/>
      <c r="AJT2873" s="2"/>
      <c r="AJX2873" s="2"/>
      <c r="AKB2873" s="2"/>
      <c r="AKF2873" s="2"/>
      <c r="AKJ2873" s="2"/>
      <c r="AKN2873" s="2"/>
      <c r="AKR2873" s="2"/>
      <c r="AKV2873" s="2"/>
      <c r="AKZ2873" s="2"/>
      <c r="ALD2873" s="2"/>
      <c r="ALH2873" s="2"/>
      <c r="ALL2873" s="2"/>
      <c r="ALP2873" s="2"/>
      <c r="ALT2873" s="2"/>
      <c r="ALX2873" s="2"/>
      <c r="AMB2873" s="2"/>
      <c r="AMF2873" s="2"/>
      <c r="AMJ2873" s="2"/>
      <c r="AMN2873" s="2"/>
      <c r="AMR2873" s="2"/>
      <c r="AMV2873" s="2"/>
      <c r="AMZ2873" s="2"/>
      <c r="AND2873" s="2"/>
      <c r="ANH2873" s="2"/>
      <c r="ANL2873" s="2"/>
      <c r="ANP2873" s="2"/>
      <c r="ANT2873" s="2"/>
      <c r="ANX2873" s="2"/>
      <c r="AOB2873" s="2"/>
      <c r="AOF2873" s="2"/>
      <c r="AOJ2873" s="2"/>
      <c r="AON2873" s="2"/>
      <c r="AOR2873" s="2"/>
      <c r="AOV2873" s="2"/>
      <c r="AOZ2873" s="2"/>
      <c r="APD2873" s="2"/>
      <c r="APH2873" s="2"/>
      <c r="APL2873" s="2"/>
      <c r="APP2873" s="2"/>
      <c r="APT2873" s="2"/>
      <c r="APX2873" s="2"/>
      <c r="AQB2873" s="2"/>
      <c r="AQF2873" s="2"/>
      <c r="AQJ2873" s="2"/>
      <c r="AQN2873" s="2"/>
      <c r="AQR2873" s="2"/>
      <c r="AQV2873" s="2"/>
      <c r="AQZ2873" s="2"/>
      <c r="ARD2873" s="2"/>
      <c r="ARH2873" s="2"/>
      <c r="ARL2873" s="2"/>
      <c r="ARP2873" s="2"/>
      <c r="ART2873" s="2"/>
      <c r="ARX2873" s="2"/>
      <c r="ASB2873" s="2"/>
      <c r="ASF2873" s="2"/>
      <c r="ASJ2873" s="2"/>
      <c r="ASN2873" s="2"/>
      <c r="ASR2873" s="2"/>
      <c r="ASV2873" s="2"/>
      <c r="ASZ2873" s="2"/>
      <c r="ATD2873" s="2"/>
      <c r="ATH2873" s="2"/>
      <c r="ATL2873" s="2"/>
      <c r="ATP2873" s="2"/>
      <c r="ATT2873" s="2"/>
      <c r="ATX2873" s="2"/>
      <c r="AUB2873" s="2"/>
      <c r="AUF2873" s="2"/>
      <c r="AUJ2873" s="2"/>
      <c r="AUN2873" s="2"/>
      <c r="AUR2873" s="2"/>
      <c r="AUV2873" s="2"/>
      <c r="AUZ2873" s="2"/>
      <c r="AVD2873" s="2"/>
      <c r="AVH2873" s="2"/>
      <c r="AVL2873" s="2"/>
      <c r="AVP2873" s="2"/>
      <c r="AVT2873" s="2"/>
      <c r="AVX2873" s="2"/>
      <c r="AWB2873" s="2"/>
      <c r="AWF2873" s="2"/>
      <c r="AWJ2873" s="2"/>
      <c r="AWN2873" s="2"/>
      <c r="AWR2873" s="2"/>
      <c r="AWV2873" s="2"/>
      <c r="AWZ2873" s="2"/>
      <c r="AXD2873" s="2"/>
      <c r="AXH2873" s="2"/>
      <c r="AXL2873" s="2"/>
      <c r="AXP2873" s="2"/>
      <c r="AXT2873" s="2"/>
      <c r="AXX2873" s="2"/>
      <c r="AYB2873" s="2"/>
      <c r="AYF2873" s="2"/>
      <c r="AYJ2873" s="2"/>
      <c r="AYN2873" s="2"/>
      <c r="AYR2873" s="2"/>
      <c r="AYV2873" s="2"/>
      <c r="AYZ2873" s="2"/>
      <c r="AZD2873" s="2"/>
      <c r="AZH2873" s="2"/>
      <c r="AZL2873" s="2"/>
      <c r="AZP2873" s="2"/>
      <c r="AZT2873" s="2"/>
      <c r="AZX2873" s="2"/>
      <c r="BAB2873" s="2"/>
      <c r="BAF2873" s="2"/>
      <c r="BAJ2873" s="2"/>
      <c r="BAN2873" s="2"/>
      <c r="BAR2873" s="2"/>
      <c r="BAV2873" s="2"/>
      <c r="BAZ2873" s="2"/>
      <c r="BBD2873" s="2"/>
      <c r="BBH2873" s="2"/>
      <c r="BBL2873" s="2"/>
      <c r="BBP2873" s="2"/>
      <c r="BBT2873" s="2"/>
      <c r="BBX2873" s="2"/>
      <c r="BCB2873" s="2"/>
      <c r="BCF2873" s="2"/>
      <c r="BCJ2873" s="2"/>
      <c r="BCN2873" s="2"/>
      <c r="BCR2873" s="2"/>
      <c r="BCV2873" s="2"/>
      <c r="BCZ2873" s="2"/>
      <c r="BDD2873" s="2"/>
      <c r="BDH2873" s="2"/>
      <c r="BDL2873" s="2"/>
      <c r="BDP2873" s="2"/>
      <c r="BDT2873" s="2"/>
      <c r="BDX2873" s="2"/>
      <c r="BEB2873" s="2"/>
      <c r="BEF2873" s="2"/>
      <c r="BEJ2873" s="2"/>
      <c r="BEN2873" s="2"/>
      <c r="BER2873" s="2"/>
      <c r="BEV2873" s="2"/>
      <c r="BEZ2873" s="2"/>
      <c r="BFD2873" s="2"/>
      <c r="BFH2873" s="2"/>
      <c r="BFL2873" s="2"/>
      <c r="BFP2873" s="2"/>
      <c r="BFT2873" s="2"/>
      <c r="BFX2873" s="2"/>
      <c r="BGB2873" s="2"/>
      <c r="BGF2873" s="2"/>
      <c r="BGJ2873" s="2"/>
      <c r="BGN2873" s="2"/>
      <c r="BGR2873" s="2"/>
      <c r="BGV2873" s="2"/>
      <c r="BGZ2873" s="2"/>
      <c r="BHD2873" s="2"/>
      <c r="BHH2873" s="2"/>
      <c r="BHL2873" s="2"/>
      <c r="BHP2873" s="2"/>
      <c r="BHT2873" s="2"/>
      <c r="BHX2873" s="2"/>
      <c r="BIB2873" s="2"/>
      <c r="BIF2873" s="2"/>
      <c r="BIJ2873" s="2"/>
      <c r="BIN2873" s="2"/>
      <c r="BIR2873" s="2"/>
      <c r="BIV2873" s="2"/>
      <c r="BIZ2873" s="2"/>
      <c r="BJD2873" s="2"/>
      <c r="BJH2873" s="2"/>
      <c r="BJL2873" s="2"/>
      <c r="BJP2873" s="2"/>
      <c r="BJT2873" s="2"/>
      <c r="BJX2873" s="2"/>
      <c r="BKB2873" s="2"/>
      <c r="BKF2873" s="2"/>
      <c r="BKJ2873" s="2"/>
      <c r="BKN2873" s="2"/>
      <c r="BKR2873" s="2"/>
      <c r="BKV2873" s="2"/>
      <c r="BKZ2873" s="2"/>
      <c r="BLD2873" s="2"/>
      <c r="BLH2873" s="2"/>
      <c r="BLL2873" s="2"/>
      <c r="BLP2873" s="2"/>
      <c r="BLT2873" s="2"/>
      <c r="BLX2873" s="2"/>
      <c r="BMB2873" s="2"/>
      <c r="BMF2873" s="2"/>
      <c r="BMJ2873" s="2"/>
      <c r="BMN2873" s="2"/>
      <c r="BMR2873" s="2"/>
      <c r="BMV2873" s="2"/>
      <c r="BMZ2873" s="2"/>
      <c r="BND2873" s="2"/>
      <c r="BNH2873" s="2"/>
      <c r="BNL2873" s="2"/>
      <c r="BNP2873" s="2"/>
      <c r="BNT2873" s="2"/>
      <c r="BNX2873" s="2"/>
      <c r="BOB2873" s="2"/>
      <c r="BOF2873" s="2"/>
      <c r="BOJ2873" s="2"/>
      <c r="BON2873" s="2"/>
      <c r="BOR2873" s="2"/>
      <c r="BOV2873" s="2"/>
      <c r="BOZ2873" s="2"/>
      <c r="BPD2873" s="2"/>
      <c r="BPH2873" s="2"/>
      <c r="BPL2873" s="2"/>
      <c r="BPP2873" s="2"/>
      <c r="BPT2873" s="2"/>
      <c r="BPX2873" s="2"/>
      <c r="BQB2873" s="2"/>
      <c r="BQF2873" s="2"/>
      <c r="BQJ2873" s="2"/>
      <c r="BQN2873" s="2"/>
      <c r="BQR2873" s="2"/>
      <c r="BQV2873" s="2"/>
      <c r="BQZ2873" s="2"/>
      <c r="BRD2873" s="2"/>
      <c r="BRH2873" s="2"/>
      <c r="BRL2873" s="2"/>
      <c r="BRP2873" s="2"/>
      <c r="BRT2873" s="2"/>
      <c r="BRX2873" s="2"/>
      <c r="BSB2873" s="2"/>
      <c r="BSF2873" s="2"/>
      <c r="BSJ2873" s="2"/>
      <c r="BSN2873" s="2"/>
      <c r="BSR2873" s="2"/>
      <c r="BSV2873" s="2"/>
      <c r="BSZ2873" s="2"/>
      <c r="BTD2873" s="2"/>
      <c r="BTH2873" s="2"/>
      <c r="BTL2873" s="2"/>
      <c r="BTP2873" s="2"/>
      <c r="BTT2873" s="2"/>
      <c r="BTX2873" s="2"/>
      <c r="BUB2873" s="2"/>
      <c r="BUF2873" s="2"/>
      <c r="BUJ2873" s="2"/>
      <c r="BUN2873" s="2"/>
      <c r="BUR2873" s="2"/>
      <c r="BUV2873" s="2"/>
      <c r="BUZ2873" s="2"/>
      <c r="BVD2873" s="2"/>
      <c r="BVH2873" s="2"/>
      <c r="BVL2873" s="2"/>
      <c r="BVP2873" s="2"/>
      <c r="BVT2873" s="2"/>
      <c r="BVX2873" s="2"/>
      <c r="BWB2873" s="2"/>
      <c r="BWF2873" s="2"/>
      <c r="BWJ2873" s="2"/>
      <c r="BWN2873" s="2"/>
      <c r="BWR2873" s="2"/>
      <c r="BWV2873" s="2"/>
      <c r="BWZ2873" s="2"/>
      <c r="BXD2873" s="2"/>
      <c r="BXH2873" s="2"/>
      <c r="BXL2873" s="2"/>
      <c r="BXP2873" s="2"/>
      <c r="BXT2873" s="2"/>
      <c r="BXX2873" s="2"/>
      <c r="BYB2873" s="2"/>
      <c r="BYF2873" s="2"/>
      <c r="BYJ2873" s="2"/>
      <c r="BYN2873" s="2"/>
      <c r="BYR2873" s="2"/>
      <c r="BYV2873" s="2"/>
      <c r="BYZ2873" s="2"/>
      <c r="BZD2873" s="2"/>
      <c r="BZH2873" s="2"/>
      <c r="BZL2873" s="2"/>
      <c r="BZP2873" s="2"/>
      <c r="BZT2873" s="2"/>
      <c r="BZX2873" s="2"/>
      <c r="CAB2873" s="2"/>
      <c r="CAF2873" s="2"/>
      <c r="CAJ2873" s="2"/>
      <c r="CAN2873" s="2"/>
      <c r="CAR2873" s="2"/>
      <c r="CAV2873" s="2"/>
      <c r="CAZ2873" s="2"/>
      <c r="CBD2873" s="2"/>
      <c r="CBH2873" s="2"/>
      <c r="CBL2873" s="2"/>
      <c r="CBP2873" s="2"/>
      <c r="CBT2873" s="2"/>
      <c r="CBX2873" s="2"/>
      <c r="CCB2873" s="2"/>
      <c r="CCF2873" s="2"/>
      <c r="CCJ2873" s="2"/>
      <c r="CCN2873" s="2"/>
      <c r="CCR2873" s="2"/>
      <c r="CCV2873" s="2"/>
      <c r="CCZ2873" s="2"/>
      <c r="CDD2873" s="2"/>
      <c r="CDH2873" s="2"/>
      <c r="CDL2873" s="2"/>
      <c r="CDP2873" s="2"/>
      <c r="CDT2873" s="2"/>
      <c r="CDX2873" s="2"/>
      <c r="CEB2873" s="2"/>
      <c r="CEF2873" s="2"/>
      <c r="CEJ2873" s="2"/>
      <c r="CEN2873" s="2"/>
      <c r="CER2873" s="2"/>
      <c r="CEV2873" s="2"/>
      <c r="CEZ2873" s="2"/>
      <c r="CFD2873" s="2"/>
      <c r="CFH2873" s="2"/>
      <c r="CFL2873" s="2"/>
      <c r="CFP2873" s="2"/>
      <c r="CFT2873" s="2"/>
      <c r="CFX2873" s="2"/>
      <c r="CGB2873" s="2"/>
      <c r="CGF2873" s="2"/>
      <c r="CGJ2873" s="2"/>
      <c r="CGN2873" s="2"/>
      <c r="CGR2873" s="2"/>
      <c r="CGV2873" s="2"/>
      <c r="CGZ2873" s="2"/>
      <c r="CHD2873" s="2"/>
      <c r="CHH2873" s="2"/>
      <c r="CHL2873" s="2"/>
      <c r="CHP2873" s="2"/>
      <c r="CHT2873" s="2"/>
      <c r="CHX2873" s="2"/>
      <c r="CIB2873" s="2"/>
      <c r="CIF2873" s="2"/>
      <c r="CIJ2873" s="2"/>
      <c r="CIN2873" s="2"/>
      <c r="CIR2873" s="2"/>
      <c r="CIV2873" s="2"/>
      <c r="CIZ2873" s="2"/>
      <c r="CJD2873" s="2"/>
      <c r="CJH2873" s="2"/>
      <c r="CJL2873" s="2"/>
      <c r="CJP2873" s="2"/>
      <c r="CJT2873" s="2"/>
      <c r="CJX2873" s="2"/>
      <c r="CKB2873" s="2"/>
      <c r="CKF2873" s="2"/>
      <c r="CKJ2873" s="2"/>
      <c r="CKN2873" s="2"/>
      <c r="CKR2873" s="2"/>
      <c r="CKV2873" s="2"/>
      <c r="CKZ2873" s="2"/>
      <c r="CLD2873" s="2"/>
      <c r="CLH2873" s="2"/>
      <c r="CLL2873" s="2"/>
      <c r="CLP2873" s="2"/>
      <c r="CLT2873" s="2"/>
      <c r="CLX2873" s="2"/>
      <c r="CMB2873" s="2"/>
      <c r="CMF2873" s="2"/>
      <c r="CMJ2873" s="2"/>
      <c r="CMN2873" s="2"/>
      <c r="CMR2873" s="2"/>
      <c r="CMV2873" s="2"/>
      <c r="CMZ2873" s="2"/>
      <c r="CND2873" s="2"/>
      <c r="CNH2873" s="2"/>
      <c r="CNL2873" s="2"/>
      <c r="CNP2873" s="2"/>
      <c r="CNT2873" s="2"/>
      <c r="CNX2873" s="2"/>
      <c r="COB2873" s="2"/>
      <c r="COF2873" s="2"/>
      <c r="COJ2873" s="2"/>
      <c r="CON2873" s="2"/>
      <c r="COR2873" s="2"/>
      <c r="COV2873" s="2"/>
      <c r="COZ2873" s="2"/>
      <c r="CPD2873" s="2"/>
      <c r="CPH2873" s="2"/>
      <c r="CPL2873" s="2"/>
      <c r="CPP2873" s="2"/>
      <c r="CPT2873" s="2"/>
      <c r="CPX2873" s="2"/>
      <c r="CQB2873" s="2"/>
      <c r="CQF2873" s="2"/>
      <c r="CQJ2873" s="2"/>
      <c r="CQN2873" s="2"/>
      <c r="CQR2873" s="2"/>
      <c r="CQV2873" s="2"/>
      <c r="CQZ2873" s="2"/>
      <c r="CRD2873" s="2"/>
      <c r="CRH2873" s="2"/>
      <c r="CRL2873" s="2"/>
      <c r="CRP2873" s="2"/>
      <c r="CRT2873" s="2"/>
      <c r="CRX2873" s="2"/>
      <c r="CSB2873" s="2"/>
      <c r="CSF2873" s="2"/>
      <c r="CSJ2873" s="2"/>
      <c r="CSN2873" s="2"/>
      <c r="CSR2873" s="2"/>
      <c r="CSV2873" s="2"/>
      <c r="CSZ2873" s="2"/>
      <c r="CTD2873" s="2"/>
      <c r="CTH2873" s="2"/>
      <c r="CTL2873" s="2"/>
      <c r="CTP2873" s="2"/>
      <c r="CTT2873" s="2"/>
      <c r="CTX2873" s="2"/>
      <c r="CUB2873" s="2"/>
      <c r="CUF2873" s="2"/>
      <c r="CUJ2873" s="2"/>
      <c r="CUN2873" s="2"/>
      <c r="CUR2873" s="2"/>
      <c r="CUV2873" s="2"/>
      <c r="CUZ2873" s="2"/>
      <c r="CVD2873" s="2"/>
      <c r="CVH2873" s="2"/>
      <c r="CVL2873" s="2"/>
      <c r="CVP2873" s="2"/>
      <c r="CVT2873" s="2"/>
      <c r="CVX2873" s="2"/>
      <c r="CWB2873" s="2"/>
      <c r="CWF2873" s="2"/>
      <c r="CWJ2873" s="2"/>
      <c r="CWN2873" s="2"/>
      <c r="CWR2873" s="2"/>
      <c r="CWV2873" s="2"/>
      <c r="CWZ2873" s="2"/>
      <c r="CXD2873" s="2"/>
      <c r="CXH2873" s="2"/>
      <c r="CXL2873" s="2"/>
      <c r="CXP2873" s="2"/>
      <c r="CXT2873" s="2"/>
      <c r="CXX2873" s="2"/>
      <c r="CYB2873" s="2"/>
      <c r="CYF2873" s="2"/>
      <c r="CYJ2873" s="2"/>
      <c r="CYN2873" s="2"/>
      <c r="CYR2873" s="2"/>
      <c r="CYV2873" s="2"/>
      <c r="CYZ2873" s="2"/>
      <c r="CZD2873" s="2"/>
      <c r="CZH2873" s="2"/>
      <c r="CZL2873" s="2"/>
      <c r="CZP2873" s="2"/>
      <c r="CZT2873" s="2"/>
      <c r="CZX2873" s="2"/>
      <c r="DAB2873" s="2"/>
      <c r="DAF2873" s="2"/>
      <c r="DAJ2873" s="2"/>
      <c r="DAN2873" s="2"/>
      <c r="DAR2873" s="2"/>
      <c r="DAV2873" s="2"/>
      <c r="DAZ2873" s="2"/>
      <c r="DBD2873" s="2"/>
      <c r="DBH2873" s="2"/>
      <c r="DBL2873" s="2"/>
      <c r="DBP2873" s="2"/>
      <c r="DBT2873" s="2"/>
      <c r="DBX2873" s="2"/>
      <c r="DCB2873" s="2"/>
      <c r="DCF2873" s="2"/>
      <c r="DCJ2873" s="2"/>
      <c r="DCN2873" s="2"/>
      <c r="DCR2873" s="2"/>
      <c r="DCV2873" s="2"/>
      <c r="DCZ2873" s="2"/>
      <c r="DDD2873" s="2"/>
      <c r="DDH2873" s="2"/>
      <c r="DDL2873" s="2"/>
      <c r="DDP2873" s="2"/>
      <c r="DDT2873" s="2"/>
      <c r="DDX2873" s="2"/>
      <c r="DEB2873" s="2"/>
      <c r="DEF2873" s="2"/>
      <c r="DEJ2873" s="2"/>
      <c r="DEN2873" s="2"/>
      <c r="DER2873" s="2"/>
      <c r="DEV2873" s="2"/>
      <c r="DEZ2873" s="2"/>
      <c r="DFD2873" s="2"/>
      <c r="DFH2873" s="2"/>
      <c r="DFL2873" s="2"/>
      <c r="DFP2873" s="2"/>
      <c r="DFT2873" s="2"/>
      <c r="DFX2873" s="2"/>
      <c r="DGB2873" s="2"/>
      <c r="DGF2873" s="2"/>
      <c r="DGJ2873" s="2"/>
      <c r="DGN2873" s="2"/>
      <c r="DGR2873" s="2"/>
      <c r="DGV2873" s="2"/>
      <c r="DGZ2873" s="2"/>
      <c r="DHD2873" s="2"/>
      <c r="DHH2873" s="2"/>
      <c r="DHL2873" s="2"/>
      <c r="DHP2873" s="2"/>
      <c r="DHT2873" s="2"/>
      <c r="DHX2873" s="2"/>
      <c r="DIB2873" s="2"/>
      <c r="DIF2873" s="2"/>
      <c r="DIJ2873" s="2"/>
      <c r="DIN2873" s="2"/>
      <c r="DIR2873" s="2"/>
      <c r="DIV2873" s="2"/>
      <c r="DIZ2873" s="2"/>
      <c r="DJD2873" s="2"/>
      <c r="DJH2873" s="2"/>
      <c r="DJL2873" s="2"/>
      <c r="DJP2873" s="2"/>
      <c r="DJT2873" s="2"/>
      <c r="DJX2873" s="2"/>
      <c r="DKB2873" s="2"/>
      <c r="DKF2873" s="2"/>
      <c r="DKJ2873" s="2"/>
      <c r="DKN2873" s="2"/>
      <c r="DKR2873" s="2"/>
      <c r="DKV2873" s="2"/>
      <c r="DKZ2873" s="2"/>
      <c r="DLD2873" s="2"/>
      <c r="DLH2873" s="2"/>
      <c r="DLL2873" s="2"/>
      <c r="DLP2873" s="2"/>
      <c r="DLT2873" s="2"/>
      <c r="DLX2873" s="2"/>
      <c r="DMB2873" s="2"/>
      <c r="DMF2873" s="2"/>
      <c r="DMJ2873" s="2"/>
      <c r="DMN2873" s="2"/>
      <c r="DMR2873" s="2"/>
      <c r="DMV2873" s="2"/>
      <c r="DMZ2873" s="2"/>
      <c r="DND2873" s="2"/>
      <c r="DNH2873" s="2"/>
      <c r="DNL2873" s="2"/>
      <c r="DNP2873" s="2"/>
      <c r="DNT2873" s="2"/>
      <c r="DNX2873" s="2"/>
      <c r="DOB2873" s="2"/>
      <c r="DOF2873" s="2"/>
      <c r="DOJ2873" s="2"/>
      <c r="DON2873" s="2"/>
      <c r="DOR2873" s="2"/>
      <c r="DOV2873" s="2"/>
      <c r="DOZ2873" s="2"/>
      <c r="DPD2873" s="2"/>
      <c r="DPH2873" s="2"/>
      <c r="DPL2873" s="2"/>
      <c r="DPP2873" s="2"/>
      <c r="DPT2873" s="2"/>
      <c r="DPX2873" s="2"/>
      <c r="DQB2873" s="2"/>
      <c r="DQF2873" s="2"/>
      <c r="DQJ2873" s="2"/>
      <c r="DQN2873" s="2"/>
      <c r="DQR2873" s="2"/>
      <c r="DQV2873" s="2"/>
      <c r="DQZ2873" s="2"/>
      <c r="DRD2873" s="2"/>
      <c r="DRH2873" s="2"/>
      <c r="DRL2873" s="2"/>
      <c r="DRP2873" s="2"/>
      <c r="DRT2873" s="2"/>
      <c r="DRX2873" s="2"/>
      <c r="DSB2873" s="2"/>
      <c r="DSF2873" s="2"/>
      <c r="DSJ2873" s="2"/>
      <c r="DSN2873" s="2"/>
      <c r="DSR2873" s="2"/>
      <c r="DSV2873" s="2"/>
      <c r="DSZ2873" s="2"/>
      <c r="DTD2873" s="2"/>
      <c r="DTH2873" s="2"/>
      <c r="DTL2873" s="2"/>
      <c r="DTP2873" s="2"/>
      <c r="DTT2873" s="2"/>
      <c r="DTX2873" s="2"/>
      <c r="DUB2873" s="2"/>
      <c r="DUF2873" s="2"/>
      <c r="DUJ2873" s="2"/>
      <c r="DUN2873" s="2"/>
      <c r="DUR2873" s="2"/>
      <c r="DUV2873" s="2"/>
      <c r="DUZ2873" s="2"/>
      <c r="DVD2873" s="2"/>
      <c r="DVH2873" s="2"/>
      <c r="DVL2873" s="2"/>
      <c r="DVP2873" s="2"/>
      <c r="DVT2873" s="2"/>
      <c r="DVX2873" s="2"/>
      <c r="DWB2873" s="2"/>
      <c r="DWF2873" s="2"/>
      <c r="DWJ2873" s="2"/>
      <c r="DWN2873" s="2"/>
      <c r="DWR2873" s="2"/>
      <c r="DWV2873" s="2"/>
      <c r="DWZ2873" s="2"/>
      <c r="DXD2873" s="2"/>
      <c r="DXH2873" s="2"/>
      <c r="DXL2873" s="2"/>
      <c r="DXP2873" s="2"/>
      <c r="DXT2873" s="2"/>
      <c r="DXX2873" s="2"/>
      <c r="DYB2873" s="2"/>
      <c r="DYF2873" s="2"/>
      <c r="DYJ2873" s="2"/>
      <c r="DYN2873" s="2"/>
      <c r="DYR2873" s="2"/>
      <c r="DYV2873" s="2"/>
      <c r="DYZ2873" s="2"/>
      <c r="DZD2873" s="2"/>
      <c r="DZH2873" s="2"/>
      <c r="DZL2873" s="2"/>
      <c r="DZP2873" s="2"/>
      <c r="DZT2873" s="2"/>
      <c r="DZX2873" s="2"/>
      <c r="EAB2873" s="2"/>
      <c r="EAF2873" s="2"/>
      <c r="EAJ2873" s="2"/>
      <c r="EAN2873" s="2"/>
      <c r="EAR2873" s="2"/>
      <c r="EAV2873" s="2"/>
      <c r="EAZ2873" s="2"/>
      <c r="EBD2873" s="2"/>
      <c r="EBH2873" s="2"/>
      <c r="EBL2873" s="2"/>
      <c r="EBP2873" s="2"/>
      <c r="EBT2873" s="2"/>
      <c r="EBX2873" s="2"/>
      <c r="ECB2873" s="2"/>
      <c r="ECF2873" s="2"/>
      <c r="ECJ2873" s="2"/>
      <c r="ECN2873" s="2"/>
      <c r="ECR2873" s="2"/>
      <c r="ECV2873" s="2"/>
      <c r="ECZ2873" s="2"/>
      <c r="EDD2873" s="2"/>
      <c r="EDH2873" s="2"/>
      <c r="EDL2873" s="2"/>
      <c r="EDP2873" s="2"/>
      <c r="EDT2873" s="2"/>
      <c r="EDX2873" s="2"/>
      <c r="EEB2873" s="2"/>
      <c r="EEF2873" s="2"/>
      <c r="EEJ2873" s="2"/>
      <c r="EEN2873" s="2"/>
      <c r="EER2873" s="2"/>
      <c r="EEV2873" s="2"/>
      <c r="EEZ2873" s="2"/>
      <c r="EFD2873" s="2"/>
      <c r="EFH2873" s="2"/>
      <c r="EFL2873" s="2"/>
      <c r="EFP2873" s="2"/>
      <c r="EFT2873" s="2"/>
      <c r="EFX2873" s="2"/>
      <c r="EGB2873" s="2"/>
      <c r="EGF2873" s="2"/>
      <c r="EGJ2873" s="2"/>
      <c r="EGN2873" s="2"/>
      <c r="EGR2873" s="2"/>
      <c r="EGV2873" s="2"/>
      <c r="EGZ2873" s="2"/>
      <c r="EHD2873" s="2"/>
      <c r="EHH2873" s="2"/>
      <c r="EHL2873" s="2"/>
      <c r="EHP2873" s="2"/>
      <c r="EHT2873" s="2"/>
      <c r="EHX2873" s="2"/>
      <c r="EIB2873" s="2"/>
      <c r="EIF2873" s="2"/>
      <c r="EIJ2873" s="2"/>
      <c r="EIN2873" s="2"/>
      <c r="EIR2873" s="2"/>
      <c r="EIV2873" s="2"/>
      <c r="EIZ2873" s="2"/>
      <c r="EJD2873" s="2"/>
      <c r="EJH2873" s="2"/>
      <c r="EJL2873" s="2"/>
      <c r="EJP2873" s="2"/>
      <c r="EJT2873" s="2"/>
      <c r="EJX2873" s="2"/>
      <c r="EKB2873" s="2"/>
      <c r="EKF2873" s="2"/>
      <c r="EKJ2873" s="2"/>
      <c r="EKN2873" s="2"/>
      <c r="EKR2873" s="2"/>
      <c r="EKV2873" s="2"/>
      <c r="EKZ2873" s="2"/>
      <c r="ELD2873" s="2"/>
      <c r="ELH2873" s="2"/>
      <c r="ELL2873" s="2"/>
      <c r="ELP2873" s="2"/>
      <c r="ELT2873" s="2"/>
      <c r="ELX2873" s="2"/>
      <c r="EMB2873" s="2"/>
      <c r="EMF2873" s="2"/>
      <c r="EMJ2873" s="2"/>
      <c r="EMN2873" s="2"/>
      <c r="EMR2873" s="2"/>
      <c r="EMV2873" s="2"/>
      <c r="EMZ2873" s="2"/>
      <c r="END2873" s="2"/>
      <c r="ENH2873" s="2"/>
      <c r="ENL2873" s="2"/>
      <c r="ENP2873" s="2"/>
      <c r="ENT2873" s="2"/>
      <c r="ENX2873" s="2"/>
      <c r="EOB2873" s="2"/>
      <c r="EOF2873" s="2"/>
      <c r="EOJ2873" s="2"/>
      <c r="EON2873" s="2"/>
      <c r="EOR2873" s="2"/>
      <c r="EOV2873" s="2"/>
      <c r="EOZ2873" s="2"/>
      <c r="EPD2873" s="2"/>
      <c r="EPH2873" s="2"/>
      <c r="EPL2873" s="2"/>
      <c r="EPP2873" s="2"/>
      <c r="EPT2873" s="2"/>
      <c r="EPX2873" s="2"/>
      <c r="EQB2873" s="2"/>
      <c r="EQF2873" s="2"/>
      <c r="EQJ2873" s="2"/>
      <c r="EQN2873" s="2"/>
      <c r="EQR2873" s="2"/>
      <c r="EQV2873" s="2"/>
      <c r="EQZ2873" s="2"/>
      <c r="ERD2873" s="2"/>
      <c r="ERH2873" s="2"/>
      <c r="ERL2873" s="2"/>
      <c r="ERP2873" s="2"/>
      <c r="ERT2873" s="2"/>
      <c r="ERX2873" s="2"/>
      <c r="ESB2873" s="2"/>
      <c r="ESF2873" s="2"/>
      <c r="ESJ2873" s="2"/>
      <c r="ESN2873" s="2"/>
      <c r="ESR2873" s="2"/>
      <c r="ESV2873" s="2"/>
      <c r="ESZ2873" s="2"/>
      <c r="ETD2873" s="2"/>
      <c r="ETH2873" s="2"/>
      <c r="ETL2873" s="2"/>
      <c r="ETP2873" s="2"/>
      <c r="ETT2873" s="2"/>
      <c r="ETX2873" s="2"/>
      <c r="EUB2873" s="2"/>
      <c r="EUF2873" s="2"/>
      <c r="EUJ2873" s="2"/>
      <c r="EUN2873" s="2"/>
      <c r="EUR2873" s="2"/>
      <c r="EUV2873" s="2"/>
      <c r="EUZ2873" s="2"/>
      <c r="EVD2873" s="2"/>
      <c r="EVH2873" s="2"/>
      <c r="EVL2873" s="2"/>
      <c r="EVP2873" s="2"/>
      <c r="EVT2873" s="2"/>
      <c r="EVX2873" s="2"/>
      <c r="EWB2873" s="2"/>
      <c r="EWF2873" s="2"/>
      <c r="EWJ2873" s="2"/>
      <c r="EWN2873" s="2"/>
      <c r="EWR2873" s="2"/>
      <c r="EWV2873" s="2"/>
      <c r="EWZ2873" s="2"/>
      <c r="EXD2873" s="2"/>
      <c r="EXH2873" s="2"/>
      <c r="EXL2873" s="2"/>
      <c r="EXP2873" s="2"/>
      <c r="EXT2873" s="2"/>
      <c r="EXX2873" s="2"/>
      <c r="EYB2873" s="2"/>
      <c r="EYF2873" s="2"/>
      <c r="EYJ2873" s="2"/>
      <c r="EYN2873" s="2"/>
      <c r="EYR2873" s="2"/>
      <c r="EYV2873" s="2"/>
      <c r="EYZ2873" s="2"/>
      <c r="EZD2873" s="2"/>
      <c r="EZH2873" s="2"/>
      <c r="EZL2873" s="2"/>
      <c r="EZP2873" s="2"/>
      <c r="EZT2873" s="2"/>
      <c r="EZX2873" s="2"/>
      <c r="FAB2873" s="2"/>
      <c r="FAF2873" s="2"/>
      <c r="FAJ2873" s="2"/>
      <c r="FAN2873" s="2"/>
      <c r="FAR2873" s="2"/>
      <c r="FAV2873" s="2"/>
      <c r="FAZ2873" s="2"/>
      <c r="FBD2873" s="2"/>
      <c r="FBH2873" s="2"/>
      <c r="FBL2873" s="2"/>
      <c r="FBP2873" s="2"/>
      <c r="FBT2873" s="2"/>
      <c r="FBX2873" s="2"/>
      <c r="FCB2873" s="2"/>
      <c r="FCF2873" s="2"/>
      <c r="FCJ2873" s="2"/>
      <c r="FCN2873" s="2"/>
      <c r="FCR2873" s="2"/>
      <c r="FCV2873" s="2"/>
      <c r="FCZ2873" s="2"/>
      <c r="FDD2873" s="2"/>
      <c r="FDH2873" s="2"/>
      <c r="FDL2873" s="2"/>
      <c r="FDP2873" s="2"/>
      <c r="FDT2873" s="2"/>
      <c r="FDX2873" s="2"/>
      <c r="FEB2873" s="2"/>
      <c r="FEF2873" s="2"/>
      <c r="FEJ2873" s="2"/>
      <c r="FEN2873" s="2"/>
      <c r="FER2873" s="2"/>
      <c r="FEV2873" s="2"/>
      <c r="FEZ2873" s="2"/>
      <c r="FFD2873" s="2"/>
      <c r="FFH2873" s="2"/>
      <c r="FFL2873" s="2"/>
      <c r="FFP2873" s="2"/>
      <c r="FFT2873" s="2"/>
      <c r="FFX2873" s="2"/>
      <c r="FGB2873" s="2"/>
      <c r="FGF2873" s="2"/>
      <c r="FGJ2873" s="2"/>
      <c r="FGN2873" s="2"/>
      <c r="FGR2873" s="2"/>
      <c r="FGV2873" s="2"/>
      <c r="FGZ2873" s="2"/>
      <c r="FHD2873" s="2"/>
      <c r="FHH2873" s="2"/>
      <c r="FHL2873" s="2"/>
      <c r="FHP2873" s="2"/>
      <c r="FHT2873" s="2"/>
      <c r="FHX2873" s="2"/>
      <c r="FIB2873" s="2"/>
      <c r="FIF2873" s="2"/>
      <c r="FIJ2873" s="2"/>
      <c r="FIN2873" s="2"/>
      <c r="FIR2873" s="2"/>
      <c r="FIV2873" s="2"/>
      <c r="FIZ2873" s="2"/>
      <c r="FJD2873" s="2"/>
      <c r="FJH2873" s="2"/>
      <c r="FJL2873" s="2"/>
      <c r="FJP2873" s="2"/>
      <c r="FJT2873" s="2"/>
      <c r="FJX2873" s="2"/>
      <c r="FKB2873" s="2"/>
      <c r="FKF2873" s="2"/>
      <c r="FKJ2873" s="2"/>
      <c r="FKN2873" s="2"/>
      <c r="FKR2873" s="2"/>
      <c r="FKV2873" s="2"/>
      <c r="FKZ2873" s="2"/>
      <c r="FLD2873" s="2"/>
      <c r="FLH2873" s="2"/>
      <c r="FLL2873" s="2"/>
      <c r="FLP2873" s="2"/>
      <c r="FLT2873" s="2"/>
      <c r="FLX2873" s="2"/>
      <c r="FMB2873" s="2"/>
      <c r="FMF2873" s="2"/>
      <c r="FMJ2873" s="2"/>
      <c r="FMN2873" s="2"/>
      <c r="FMR2873" s="2"/>
      <c r="FMV2873" s="2"/>
      <c r="FMZ2873" s="2"/>
      <c r="FND2873" s="2"/>
      <c r="FNH2873" s="2"/>
      <c r="FNL2873" s="2"/>
      <c r="FNP2873" s="2"/>
      <c r="FNT2873" s="2"/>
      <c r="FNX2873" s="2"/>
      <c r="FOB2873" s="2"/>
      <c r="FOF2873" s="2"/>
      <c r="FOJ2873" s="2"/>
      <c r="FON2873" s="2"/>
      <c r="FOR2873" s="2"/>
      <c r="FOV2873" s="2"/>
      <c r="FOZ2873" s="2"/>
      <c r="FPD2873" s="2"/>
      <c r="FPH2873" s="2"/>
      <c r="FPL2873" s="2"/>
      <c r="FPP2873" s="2"/>
      <c r="FPT2873" s="2"/>
      <c r="FPX2873" s="2"/>
      <c r="FQB2873" s="2"/>
      <c r="FQF2873" s="2"/>
      <c r="FQJ2873" s="2"/>
      <c r="FQN2873" s="2"/>
      <c r="FQR2873" s="2"/>
      <c r="FQV2873" s="2"/>
      <c r="FQZ2873" s="2"/>
      <c r="FRD2873" s="2"/>
      <c r="FRH2873" s="2"/>
      <c r="FRL2873" s="2"/>
      <c r="FRP2873" s="2"/>
      <c r="FRT2873" s="2"/>
      <c r="FRX2873" s="2"/>
      <c r="FSB2873" s="2"/>
      <c r="FSF2873" s="2"/>
      <c r="FSJ2873" s="2"/>
      <c r="FSN2873" s="2"/>
      <c r="FSR2873" s="2"/>
      <c r="FSV2873" s="2"/>
      <c r="FSZ2873" s="2"/>
      <c r="FTD2873" s="2"/>
      <c r="FTH2873" s="2"/>
      <c r="FTL2873" s="2"/>
      <c r="FTP2873" s="2"/>
      <c r="FTT2873" s="2"/>
      <c r="FTX2873" s="2"/>
      <c r="FUB2873" s="2"/>
      <c r="FUF2873" s="2"/>
      <c r="FUJ2873" s="2"/>
      <c r="FUN2873" s="2"/>
      <c r="FUR2873" s="2"/>
      <c r="FUV2873" s="2"/>
      <c r="FUZ2873" s="2"/>
      <c r="FVD2873" s="2"/>
      <c r="FVH2873" s="2"/>
      <c r="FVL2873" s="2"/>
      <c r="FVP2873" s="2"/>
      <c r="FVT2873" s="2"/>
      <c r="FVX2873" s="2"/>
      <c r="FWB2873" s="2"/>
      <c r="FWF2873" s="2"/>
      <c r="FWJ2873" s="2"/>
      <c r="FWN2873" s="2"/>
      <c r="FWR2873" s="2"/>
      <c r="FWV2873" s="2"/>
      <c r="FWZ2873" s="2"/>
      <c r="FXD2873" s="2"/>
      <c r="FXH2873" s="2"/>
      <c r="FXL2873" s="2"/>
      <c r="FXP2873" s="2"/>
      <c r="FXT2873" s="2"/>
      <c r="FXX2873" s="2"/>
      <c r="FYB2873" s="2"/>
      <c r="FYF2873" s="2"/>
      <c r="FYJ2873" s="2"/>
      <c r="FYN2873" s="2"/>
      <c r="FYR2873" s="2"/>
      <c r="FYV2873" s="2"/>
      <c r="FYZ2873" s="2"/>
      <c r="FZD2873" s="2"/>
      <c r="FZH2873" s="2"/>
      <c r="FZL2873" s="2"/>
      <c r="FZP2873" s="2"/>
      <c r="FZT2873" s="2"/>
      <c r="FZX2873" s="2"/>
      <c r="GAB2873" s="2"/>
      <c r="GAF2873" s="2"/>
      <c r="GAJ2873" s="2"/>
      <c r="GAN2873" s="2"/>
      <c r="GAR2873" s="2"/>
      <c r="GAV2873" s="2"/>
      <c r="GAZ2873" s="2"/>
      <c r="GBD2873" s="2"/>
      <c r="GBH2873" s="2"/>
      <c r="GBL2873" s="2"/>
      <c r="GBP2873" s="2"/>
      <c r="GBT2873" s="2"/>
      <c r="GBX2873" s="2"/>
      <c r="GCB2873" s="2"/>
      <c r="GCF2873" s="2"/>
      <c r="GCJ2873" s="2"/>
      <c r="GCN2873" s="2"/>
      <c r="GCR2873" s="2"/>
      <c r="GCV2873" s="2"/>
      <c r="GCZ2873" s="2"/>
      <c r="GDD2873" s="2"/>
      <c r="GDH2873" s="2"/>
      <c r="GDL2873" s="2"/>
      <c r="GDP2873" s="2"/>
      <c r="GDT2873" s="2"/>
      <c r="GDX2873" s="2"/>
      <c r="GEB2873" s="2"/>
      <c r="GEF2873" s="2"/>
      <c r="GEJ2873" s="2"/>
      <c r="GEN2873" s="2"/>
      <c r="GER2873" s="2"/>
      <c r="GEV2873" s="2"/>
      <c r="GEZ2873" s="2"/>
      <c r="GFD2873" s="2"/>
      <c r="GFH2873" s="2"/>
      <c r="GFL2873" s="2"/>
      <c r="GFP2873" s="2"/>
      <c r="GFT2873" s="2"/>
      <c r="GFX2873" s="2"/>
      <c r="GGB2873" s="2"/>
      <c r="GGF2873" s="2"/>
      <c r="GGJ2873" s="2"/>
      <c r="GGN2873" s="2"/>
      <c r="GGR2873" s="2"/>
      <c r="GGV2873" s="2"/>
      <c r="GGZ2873" s="2"/>
      <c r="GHD2873" s="2"/>
      <c r="GHH2873" s="2"/>
      <c r="GHL2873" s="2"/>
      <c r="GHP2873" s="2"/>
      <c r="GHT2873" s="2"/>
      <c r="GHX2873" s="2"/>
      <c r="GIB2873" s="2"/>
      <c r="GIF2873" s="2"/>
      <c r="GIJ2873" s="2"/>
      <c r="GIN2873" s="2"/>
      <c r="GIR2873" s="2"/>
      <c r="GIV2873" s="2"/>
      <c r="GIZ2873" s="2"/>
      <c r="GJD2873" s="2"/>
      <c r="GJH2873" s="2"/>
      <c r="GJL2873" s="2"/>
      <c r="GJP2873" s="2"/>
      <c r="GJT2873" s="2"/>
      <c r="GJX2873" s="2"/>
      <c r="GKB2873" s="2"/>
      <c r="GKF2873" s="2"/>
      <c r="GKJ2873" s="2"/>
      <c r="GKN2873" s="2"/>
      <c r="GKR2873" s="2"/>
      <c r="GKV2873" s="2"/>
      <c r="GKZ2873" s="2"/>
      <c r="GLD2873" s="2"/>
      <c r="GLH2873" s="2"/>
      <c r="GLL2873" s="2"/>
      <c r="GLP2873" s="2"/>
      <c r="GLT2873" s="2"/>
      <c r="GLX2873" s="2"/>
      <c r="GMB2873" s="2"/>
      <c r="GMF2873" s="2"/>
      <c r="GMJ2873" s="2"/>
      <c r="GMN2873" s="2"/>
      <c r="GMR2873" s="2"/>
      <c r="GMV2873" s="2"/>
      <c r="GMZ2873" s="2"/>
      <c r="GND2873" s="2"/>
      <c r="GNH2873" s="2"/>
      <c r="GNL2873" s="2"/>
      <c r="GNP2873" s="2"/>
      <c r="GNT2873" s="2"/>
      <c r="GNX2873" s="2"/>
      <c r="GOB2873" s="2"/>
      <c r="GOF2873" s="2"/>
      <c r="GOJ2873" s="2"/>
      <c r="GON2873" s="2"/>
      <c r="GOR2873" s="2"/>
      <c r="GOV2873" s="2"/>
      <c r="GOZ2873" s="2"/>
      <c r="GPD2873" s="2"/>
      <c r="GPH2873" s="2"/>
      <c r="GPL2873" s="2"/>
      <c r="GPP2873" s="2"/>
      <c r="GPT2873" s="2"/>
      <c r="GPX2873" s="2"/>
      <c r="GQB2873" s="2"/>
      <c r="GQF2873" s="2"/>
      <c r="GQJ2873" s="2"/>
      <c r="GQN2873" s="2"/>
      <c r="GQR2873" s="2"/>
      <c r="GQV2873" s="2"/>
      <c r="GQZ2873" s="2"/>
      <c r="GRD2873" s="2"/>
      <c r="GRH2873" s="2"/>
      <c r="GRL2873" s="2"/>
      <c r="GRP2873" s="2"/>
      <c r="GRT2873" s="2"/>
      <c r="GRX2873" s="2"/>
      <c r="GSB2873" s="2"/>
      <c r="GSF2873" s="2"/>
      <c r="GSJ2873" s="2"/>
      <c r="GSN2873" s="2"/>
      <c r="GSR2873" s="2"/>
      <c r="GSV2873" s="2"/>
      <c r="GSZ2873" s="2"/>
      <c r="GTD2873" s="2"/>
      <c r="GTH2873" s="2"/>
      <c r="GTL2873" s="2"/>
      <c r="GTP2873" s="2"/>
      <c r="GTT2873" s="2"/>
      <c r="GTX2873" s="2"/>
      <c r="GUB2873" s="2"/>
      <c r="GUF2873" s="2"/>
      <c r="GUJ2873" s="2"/>
      <c r="GUN2873" s="2"/>
      <c r="GUR2873" s="2"/>
      <c r="GUV2873" s="2"/>
      <c r="GUZ2873" s="2"/>
      <c r="GVD2873" s="2"/>
      <c r="GVH2873" s="2"/>
      <c r="GVL2873" s="2"/>
      <c r="GVP2873" s="2"/>
      <c r="GVT2873" s="2"/>
      <c r="GVX2873" s="2"/>
      <c r="GWB2873" s="2"/>
      <c r="GWF2873" s="2"/>
      <c r="GWJ2873" s="2"/>
      <c r="GWN2873" s="2"/>
      <c r="GWR2873" s="2"/>
      <c r="GWV2873" s="2"/>
      <c r="GWZ2873" s="2"/>
      <c r="GXD2873" s="2"/>
      <c r="GXH2873" s="2"/>
      <c r="GXL2873" s="2"/>
      <c r="GXP2873" s="2"/>
      <c r="GXT2873" s="2"/>
      <c r="GXX2873" s="2"/>
      <c r="GYB2873" s="2"/>
      <c r="GYF2873" s="2"/>
      <c r="GYJ2873" s="2"/>
      <c r="GYN2873" s="2"/>
      <c r="GYR2873" s="2"/>
      <c r="GYV2873" s="2"/>
      <c r="GYZ2873" s="2"/>
      <c r="GZD2873" s="2"/>
      <c r="GZH2873" s="2"/>
      <c r="GZL2873" s="2"/>
      <c r="GZP2873" s="2"/>
      <c r="GZT2873" s="2"/>
      <c r="GZX2873" s="2"/>
      <c r="HAB2873" s="2"/>
      <c r="HAF2873" s="2"/>
      <c r="HAJ2873" s="2"/>
      <c r="HAN2873" s="2"/>
      <c r="HAR2873" s="2"/>
      <c r="HAV2873" s="2"/>
      <c r="HAZ2873" s="2"/>
      <c r="HBD2873" s="2"/>
      <c r="HBH2873" s="2"/>
      <c r="HBL2873" s="2"/>
      <c r="HBP2873" s="2"/>
      <c r="HBT2873" s="2"/>
      <c r="HBX2873" s="2"/>
      <c r="HCB2873" s="2"/>
      <c r="HCF2873" s="2"/>
      <c r="HCJ2873" s="2"/>
      <c r="HCN2873" s="2"/>
      <c r="HCR2873" s="2"/>
      <c r="HCV2873" s="2"/>
      <c r="HCZ2873" s="2"/>
      <c r="HDD2873" s="2"/>
      <c r="HDH2873" s="2"/>
      <c r="HDL2873" s="2"/>
      <c r="HDP2873" s="2"/>
      <c r="HDT2873" s="2"/>
      <c r="HDX2873" s="2"/>
      <c r="HEB2873" s="2"/>
      <c r="HEF2873" s="2"/>
      <c r="HEJ2873" s="2"/>
      <c r="HEN2873" s="2"/>
      <c r="HER2873" s="2"/>
      <c r="HEV2873" s="2"/>
      <c r="HEZ2873" s="2"/>
      <c r="HFD2873" s="2"/>
      <c r="HFH2873" s="2"/>
      <c r="HFL2873" s="2"/>
      <c r="HFP2873" s="2"/>
      <c r="HFT2873" s="2"/>
      <c r="HFX2873" s="2"/>
      <c r="HGB2873" s="2"/>
      <c r="HGF2873" s="2"/>
      <c r="HGJ2873" s="2"/>
      <c r="HGN2873" s="2"/>
      <c r="HGR2873" s="2"/>
      <c r="HGV2873" s="2"/>
      <c r="HGZ2873" s="2"/>
      <c r="HHD2873" s="2"/>
      <c r="HHH2873" s="2"/>
      <c r="HHL2873" s="2"/>
      <c r="HHP2873" s="2"/>
      <c r="HHT2873" s="2"/>
      <c r="HHX2873" s="2"/>
      <c r="HIB2873" s="2"/>
      <c r="HIF2873" s="2"/>
      <c r="HIJ2873" s="2"/>
      <c r="HIN2873" s="2"/>
      <c r="HIR2873" s="2"/>
      <c r="HIV2873" s="2"/>
      <c r="HIZ2873" s="2"/>
      <c r="HJD2873" s="2"/>
      <c r="HJH2873" s="2"/>
      <c r="HJL2873" s="2"/>
      <c r="HJP2873" s="2"/>
      <c r="HJT2873" s="2"/>
      <c r="HJX2873" s="2"/>
      <c r="HKB2873" s="2"/>
      <c r="HKF2873" s="2"/>
      <c r="HKJ2873" s="2"/>
      <c r="HKN2873" s="2"/>
      <c r="HKR2873" s="2"/>
      <c r="HKV2873" s="2"/>
      <c r="HKZ2873" s="2"/>
      <c r="HLD2873" s="2"/>
      <c r="HLH2873" s="2"/>
      <c r="HLL2873" s="2"/>
      <c r="HLP2873" s="2"/>
      <c r="HLT2873" s="2"/>
      <c r="HLX2873" s="2"/>
      <c r="HMB2873" s="2"/>
      <c r="HMF2873" s="2"/>
      <c r="HMJ2873" s="2"/>
      <c r="HMN2873" s="2"/>
      <c r="HMR2873" s="2"/>
      <c r="HMV2873" s="2"/>
      <c r="HMZ2873" s="2"/>
      <c r="HND2873" s="2"/>
      <c r="HNH2873" s="2"/>
      <c r="HNL2873" s="2"/>
      <c r="HNP2873" s="2"/>
      <c r="HNT2873" s="2"/>
      <c r="HNX2873" s="2"/>
      <c r="HOB2873" s="2"/>
      <c r="HOF2873" s="2"/>
      <c r="HOJ2873" s="2"/>
      <c r="HON2873" s="2"/>
      <c r="HOR2873" s="2"/>
      <c r="HOV2873" s="2"/>
      <c r="HOZ2873" s="2"/>
      <c r="HPD2873" s="2"/>
      <c r="HPH2873" s="2"/>
      <c r="HPL2873" s="2"/>
      <c r="HPP2873" s="2"/>
      <c r="HPT2873" s="2"/>
      <c r="HPX2873" s="2"/>
      <c r="HQB2873" s="2"/>
      <c r="HQF2873" s="2"/>
      <c r="HQJ2873" s="2"/>
      <c r="HQN2873" s="2"/>
      <c r="HQR2873" s="2"/>
      <c r="HQV2873" s="2"/>
      <c r="HQZ2873" s="2"/>
      <c r="HRD2873" s="2"/>
      <c r="HRH2873" s="2"/>
      <c r="HRL2873" s="2"/>
      <c r="HRP2873" s="2"/>
      <c r="HRT2873" s="2"/>
      <c r="HRX2873" s="2"/>
      <c r="HSB2873" s="2"/>
      <c r="HSF2873" s="2"/>
      <c r="HSJ2873" s="2"/>
      <c r="HSN2873" s="2"/>
      <c r="HSR2873" s="2"/>
      <c r="HSV2873" s="2"/>
      <c r="HSZ2873" s="2"/>
      <c r="HTD2873" s="2"/>
      <c r="HTH2873" s="2"/>
      <c r="HTL2873" s="2"/>
      <c r="HTP2873" s="2"/>
      <c r="HTT2873" s="2"/>
      <c r="HTX2873" s="2"/>
      <c r="HUB2873" s="2"/>
      <c r="HUF2873" s="2"/>
      <c r="HUJ2873" s="2"/>
      <c r="HUN2873" s="2"/>
      <c r="HUR2873" s="2"/>
      <c r="HUV2873" s="2"/>
      <c r="HUZ2873" s="2"/>
      <c r="HVD2873" s="2"/>
      <c r="HVH2873" s="2"/>
      <c r="HVL2873" s="2"/>
      <c r="HVP2873" s="2"/>
      <c r="HVT2873" s="2"/>
      <c r="HVX2873" s="2"/>
      <c r="HWB2873" s="2"/>
      <c r="HWF2873" s="2"/>
      <c r="HWJ2873" s="2"/>
      <c r="HWN2873" s="2"/>
      <c r="HWR2873" s="2"/>
      <c r="HWV2873" s="2"/>
      <c r="HWZ2873" s="2"/>
      <c r="HXD2873" s="2"/>
      <c r="HXH2873" s="2"/>
      <c r="HXL2873" s="2"/>
      <c r="HXP2873" s="2"/>
      <c r="HXT2873" s="2"/>
      <c r="HXX2873" s="2"/>
      <c r="HYB2873" s="2"/>
      <c r="HYF2873" s="2"/>
      <c r="HYJ2873" s="2"/>
      <c r="HYN2873" s="2"/>
      <c r="HYR2873" s="2"/>
      <c r="HYV2873" s="2"/>
      <c r="HYZ2873" s="2"/>
      <c r="HZD2873" s="2"/>
      <c r="HZH2873" s="2"/>
      <c r="HZL2873" s="2"/>
      <c r="HZP2873" s="2"/>
      <c r="HZT2873" s="2"/>
      <c r="HZX2873" s="2"/>
      <c r="IAB2873" s="2"/>
      <c r="IAF2873" s="2"/>
      <c r="IAJ2873" s="2"/>
      <c r="IAN2873" s="2"/>
      <c r="IAR2873" s="2"/>
      <c r="IAV2873" s="2"/>
      <c r="IAZ2873" s="2"/>
      <c r="IBD2873" s="2"/>
      <c r="IBH2873" s="2"/>
      <c r="IBL2873" s="2"/>
      <c r="IBP2873" s="2"/>
      <c r="IBT2873" s="2"/>
      <c r="IBX2873" s="2"/>
      <c r="ICB2873" s="2"/>
      <c r="ICF2873" s="2"/>
      <c r="ICJ2873" s="2"/>
      <c r="ICN2873" s="2"/>
      <c r="ICR2873" s="2"/>
      <c r="ICV2873" s="2"/>
      <c r="ICZ2873" s="2"/>
      <c r="IDD2873" s="2"/>
      <c r="IDH2873" s="2"/>
      <c r="IDL2873" s="2"/>
      <c r="IDP2873" s="2"/>
      <c r="IDT2873" s="2"/>
      <c r="IDX2873" s="2"/>
      <c r="IEB2873" s="2"/>
      <c r="IEF2873" s="2"/>
      <c r="IEJ2873" s="2"/>
      <c r="IEN2873" s="2"/>
      <c r="IER2873" s="2"/>
      <c r="IEV2873" s="2"/>
      <c r="IEZ2873" s="2"/>
      <c r="IFD2873" s="2"/>
      <c r="IFH2873" s="2"/>
      <c r="IFL2873" s="2"/>
      <c r="IFP2873" s="2"/>
      <c r="IFT2873" s="2"/>
      <c r="IFX2873" s="2"/>
      <c r="IGB2873" s="2"/>
      <c r="IGF2873" s="2"/>
      <c r="IGJ2873" s="2"/>
      <c r="IGN2873" s="2"/>
      <c r="IGR2873" s="2"/>
      <c r="IGV2873" s="2"/>
      <c r="IGZ2873" s="2"/>
      <c r="IHD2873" s="2"/>
      <c r="IHH2873" s="2"/>
      <c r="IHL2873" s="2"/>
      <c r="IHP2873" s="2"/>
      <c r="IHT2873" s="2"/>
      <c r="IHX2873" s="2"/>
      <c r="IIB2873" s="2"/>
      <c r="IIF2873" s="2"/>
      <c r="IIJ2873" s="2"/>
      <c r="IIN2873" s="2"/>
      <c r="IIR2873" s="2"/>
      <c r="IIV2873" s="2"/>
      <c r="IIZ2873" s="2"/>
      <c r="IJD2873" s="2"/>
      <c r="IJH2873" s="2"/>
      <c r="IJL2873" s="2"/>
      <c r="IJP2873" s="2"/>
      <c r="IJT2873" s="2"/>
      <c r="IJX2873" s="2"/>
      <c r="IKB2873" s="2"/>
      <c r="IKF2873" s="2"/>
      <c r="IKJ2873" s="2"/>
      <c r="IKN2873" s="2"/>
      <c r="IKR2873" s="2"/>
      <c r="IKV2873" s="2"/>
      <c r="IKZ2873" s="2"/>
      <c r="ILD2873" s="2"/>
      <c r="ILH2873" s="2"/>
      <c r="ILL2873" s="2"/>
      <c r="ILP2873" s="2"/>
      <c r="ILT2873" s="2"/>
      <c r="ILX2873" s="2"/>
      <c r="IMB2873" s="2"/>
      <c r="IMF2873" s="2"/>
      <c r="IMJ2873" s="2"/>
      <c r="IMN2873" s="2"/>
      <c r="IMR2873" s="2"/>
      <c r="IMV2873" s="2"/>
      <c r="IMZ2873" s="2"/>
      <c r="IND2873" s="2"/>
      <c r="INH2873" s="2"/>
      <c r="INL2873" s="2"/>
      <c r="INP2873" s="2"/>
      <c r="INT2873" s="2"/>
      <c r="INX2873" s="2"/>
      <c r="IOB2873" s="2"/>
      <c r="IOF2873" s="2"/>
      <c r="IOJ2873" s="2"/>
      <c r="ION2873" s="2"/>
      <c r="IOR2873" s="2"/>
      <c r="IOV2873" s="2"/>
      <c r="IOZ2873" s="2"/>
      <c r="IPD2873" s="2"/>
      <c r="IPH2873" s="2"/>
      <c r="IPL2873" s="2"/>
      <c r="IPP2873" s="2"/>
      <c r="IPT2873" s="2"/>
      <c r="IPX2873" s="2"/>
      <c r="IQB2873" s="2"/>
      <c r="IQF2873" s="2"/>
      <c r="IQJ2873" s="2"/>
      <c r="IQN2873" s="2"/>
      <c r="IQR2873" s="2"/>
      <c r="IQV2873" s="2"/>
      <c r="IQZ2873" s="2"/>
      <c r="IRD2873" s="2"/>
      <c r="IRH2873" s="2"/>
      <c r="IRL2873" s="2"/>
      <c r="IRP2873" s="2"/>
      <c r="IRT2873" s="2"/>
      <c r="IRX2873" s="2"/>
      <c r="ISB2873" s="2"/>
      <c r="ISF2873" s="2"/>
      <c r="ISJ2873" s="2"/>
      <c r="ISN2873" s="2"/>
      <c r="ISR2873" s="2"/>
      <c r="ISV2873" s="2"/>
      <c r="ISZ2873" s="2"/>
      <c r="ITD2873" s="2"/>
      <c r="ITH2873" s="2"/>
      <c r="ITL2873" s="2"/>
      <c r="ITP2873" s="2"/>
      <c r="ITT2873" s="2"/>
      <c r="ITX2873" s="2"/>
      <c r="IUB2873" s="2"/>
      <c r="IUF2873" s="2"/>
      <c r="IUJ2873" s="2"/>
      <c r="IUN2873" s="2"/>
      <c r="IUR2873" s="2"/>
      <c r="IUV2873" s="2"/>
      <c r="IUZ2873" s="2"/>
      <c r="IVD2873" s="2"/>
      <c r="IVH2873" s="2"/>
      <c r="IVL2873" s="2"/>
      <c r="IVP2873" s="2"/>
      <c r="IVT2873" s="2"/>
      <c r="IVX2873" s="2"/>
      <c r="IWB2873" s="2"/>
      <c r="IWF2873" s="2"/>
      <c r="IWJ2873" s="2"/>
      <c r="IWN2873" s="2"/>
      <c r="IWR2873" s="2"/>
      <c r="IWV2873" s="2"/>
      <c r="IWZ2873" s="2"/>
      <c r="IXD2873" s="2"/>
      <c r="IXH2873" s="2"/>
      <c r="IXL2873" s="2"/>
      <c r="IXP2873" s="2"/>
      <c r="IXT2873" s="2"/>
      <c r="IXX2873" s="2"/>
      <c r="IYB2873" s="2"/>
      <c r="IYF2873" s="2"/>
      <c r="IYJ2873" s="2"/>
      <c r="IYN2873" s="2"/>
      <c r="IYR2873" s="2"/>
      <c r="IYV2873" s="2"/>
      <c r="IYZ2873" s="2"/>
      <c r="IZD2873" s="2"/>
      <c r="IZH2873" s="2"/>
      <c r="IZL2873" s="2"/>
      <c r="IZP2873" s="2"/>
      <c r="IZT2873" s="2"/>
      <c r="IZX2873" s="2"/>
      <c r="JAB2873" s="2"/>
      <c r="JAF2873" s="2"/>
      <c r="JAJ2873" s="2"/>
      <c r="JAN2873" s="2"/>
      <c r="JAR2873" s="2"/>
      <c r="JAV2873" s="2"/>
      <c r="JAZ2873" s="2"/>
      <c r="JBD2873" s="2"/>
      <c r="JBH2873" s="2"/>
      <c r="JBL2873" s="2"/>
      <c r="JBP2873" s="2"/>
      <c r="JBT2873" s="2"/>
      <c r="JBX2873" s="2"/>
      <c r="JCB2873" s="2"/>
      <c r="JCF2873" s="2"/>
      <c r="JCJ2873" s="2"/>
      <c r="JCN2873" s="2"/>
      <c r="JCR2873" s="2"/>
      <c r="JCV2873" s="2"/>
      <c r="JCZ2873" s="2"/>
      <c r="JDD2873" s="2"/>
      <c r="JDH2873" s="2"/>
      <c r="JDL2873" s="2"/>
      <c r="JDP2873" s="2"/>
      <c r="JDT2873" s="2"/>
      <c r="JDX2873" s="2"/>
      <c r="JEB2873" s="2"/>
      <c r="JEF2873" s="2"/>
      <c r="JEJ2873" s="2"/>
      <c r="JEN2873" s="2"/>
      <c r="JER2873" s="2"/>
      <c r="JEV2873" s="2"/>
      <c r="JEZ2873" s="2"/>
      <c r="JFD2873" s="2"/>
      <c r="JFH2873" s="2"/>
      <c r="JFL2873" s="2"/>
      <c r="JFP2873" s="2"/>
      <c r="JFT2873" s="2"/>
      <c r="JFX2873" s="2"/>
      <c r="JGB2873" s="2"/>
      <c r="JGF2873" s="2"/>
      <c r="JGJ2873" s="2"/>
      <c r="JGN2873" s="2"/>
      <c r="JGR2873" s="2"/>
      <c r="JGV2873" s="2"/>
      <c r="JGZ2873" s="2"/>
      <c r="JHD2873" s="2"/>
      <c r="JHH2873" s="2"/>
      <c r="JHL2873" s="2"/>
      <c r="JHP2873" s="2"/>
      <c r="JHT2873" s="2"/>
      <c r="JHX2873" s="2"/>
      <c r="JIB2873" s="2"/>
      <c r="JIF2873" s="2"/>
      <c r="JIJ2873" s="2"/>
      <c r="JIN2873" s="2"/>
      <c r="JIR2873" s="2"/>
      <c r="JIV2873" s="2"/>
      <c r="JIZ2873" s="2"/>
      <c r="JJD2873" s="2"/>
      <c r="JJH2873" s="2"/>
      <c r="JJL2873" s="2"/>
      <c r="JJP2873" s="2"/>
      <c r="JJT2873" s="2"/>
      <c r="JJX2873" s="2"/>
      <c r="JKB2873" s="2"/>
      <c r="JKF2873" s="2"/>
      <c r="JKJ2873" s="2"/>
      <c r="JKN2873" s="2"/>
      <c r="JKR2873" s="2"/>
      <c r="JKV2873" s="2"/>
      <c r="JKZ2873" s="2"/>
      <c r="JLD2873" s="2"/>
      <c r="JLH2873" s="2"/>
      <c r="JLL2873" s="2"/>
      <c r="JLP2873" s="2"/>
      <c r="JLT2873" s="2"/>
      <c r="JLX2873" s="2"/>
      <c r="JMB2873" s="2"/>
      <c r="JMF2873" s="2"/>
      <c r="JMJ2873" s="2"/>
      <c r="JMN2873" s="2"/>
      <c r="JMR2873" s="2"/>
      <c r="JMV2873" s="2"/>
      <c r="JMZ2873" s="2"/>
      <c r="JND2873" s="2"/>
      <c r="JNH2873" s="2"/>
      <c r="JNL2873" s="2"/>
      <c r="JNP2873" s="2"/>
      <c r="JNT2873" s="2"/>
      <c r="JNX2873" s="2"/>
      <c r="JOB2873" s="2"/>
      <c r="JOF2873" s="2"/>
      <c r="JOJ2873" s="2"/>
      <c r="JON2873" s="2"/>
      <c r="JOR2873" s="2"/>
      <c r="JOV2873" s="2"/>
      <c r="JOZ2873" s="2"/>
      <c r="JPD2873" s="2"/>
      <c r="JPH2873" s="2"/>
      <c r="JPL2873" s="2"/>
      <c r="JPP2873" s="2"/>
      <c r="JPT2873" s="2"/>
      <c r="JPX2873" s="2"/>
      <c r="JQB2873" s="2"/>
      <c r="JQF2873" s="2"/>
      <c r="JQJ2873" s="2"/>
      <c r="JQN2873" s="2"/>
      <c r="JQR2873" s="2"/>
      <c r="JQV2873" s="2"/>
      <c r="JQZ2873" s="2"/>
      <c r="JRD2873" s="2"/>
      <c r="JRH2873" s="2"/>
      <c r="JRL2873" s="2"/>
      <c r="JRP2873" s="2"/>
      <c r="JRT2873" s="2"/>
      <c r="JRX2873" s="2"/>
      <c r="JSB2873" s="2"/>
      <c r="JSF2873" s="2"/>
      <c r="JSJ2873" s="2"/>
      <c r="JSN2873" s="2"/>
      <c r="JSR2873" s="2"/>
      <c r="JSV2873" s="2"/>
      <c r="JSZ2873" s="2"/>
      <c r="JTD2873" s="2"/>
      <c r="JTH2873" s="2"/>
      <c r="JTL2873" s="2"/>
      <c r="JTP2873" s="2"/>
      <c r="JTT2873" s="2"/>
      <c r="JTX2873" s="2"/>
      <c r="JUB2873" s="2"/>
      <c r="JUF2873" s="2"/>
      <c r="JUJ2873" s="2"/>
      <c r="JUN2873" s="2"/>
      <c r="JUR2873" s="2"/>
      <c r="JUV2873" s="2"/>
      <c r="JUZ2873" s="2"/>
      <c r="JVD2873" s="2"/>
      <c r="JVH2873" s="2"/>
      <c r="JVL2873" s="2"/>
      <c r="JVP2873" s="2"/>
      <c r="JVT2873" s="2"/>
      <c r="JVX2873" s="2"/>
      <c r="JWB2873" s="2"/>
      <c r="JWF2873" s="2"/>
      <c r="JWJ2873" s="2"/>
      <c r="JWN2873" s="2"/>
      <c r="JWR2873" s="2"/>
      <c r="JWV2873" s="2"/>
      <c r="JWZ2873" s="2"/>
      <c r="JXD2873" s="2"/>
      <c r="JXH2873" s="2"/>
      <c r="JXL2873" s="2"/>
      <c r="JXP2873" s="2"/>
      <c r="JXT2873" s="2"/>
      <c r="JXX2873" s="2"/>
      <c r="JYB2873" s="2"/>
      <c r="JYF2873" s="2"/>
      <c r="JYJ2873" s="2"/>
      <c r="JYN2873" s="2"/>
      <c r="JYR2873" s="2"/>
      <c r="JYV2873" s="2"/>
      <c r="JYZ2873" s="2"/>
      <c r="JZD2873" s="2"/>
      <c r="JZH2873" s="2"/>
      <c r="JZL2873" s="2"/>
      <c r="JZP2873" s="2"/>
      <c r="JZT2873" s="2"/>
      <c r="JZX2873" s="2"/>
      <c r="KAB2873" s="2"/>
      <c r="KAF2873" s="2"/>
      <c r="KAJ2873" s="2"/>
      <c r="KAN2873" s="2"/>
      <c r="KAR2873" s="2"/>
      <c r="KAV2873" s="2"/>
      <c r="KAZ2873" s="2"/>
      <c r="KBD2873" s="2"/>
      <c r="KBH2873" s="2"/>
      <c r="KBL2873" s="2"/>
      <c r="KBP2873" s="2"/>
      <c r="KBT2873" s="2"/>
      <c r="KBX2873" s="2"/>
      <c r="KCB2873" s="2"/>
      <c r="KCF2873" s="2"/>
      <c r="KCJ2873" s="2"/>
      <c r="KCN2873" s="2"/>
      <c r="KCR2873" s="2"/>
      <c r="KCV2873" s="2"/>
      <c r="KCZ2873" s="2"/>
      <c r="KDD2873" s="2"/>
      <c r="KDH2873" s="2"/>
      <c r="KDL2873" s="2"/>
      <c r="KDP2873" s="2"/>
      <c r="KDT2873" s="2"/>
      <c r="KDX2873" s="2"/>
      <c r="KEB2873" s="2"/>
      <c r="KEF2873" s="2"/>
      <c r="KEJ2873" s="2"/>
      <c r="KEN2873" s="2"/>
      <c r="KER2873" s="2"/>
      <c r="KEV2873" s="2"/>
      <c r="KEZ2873" s="2"/>
      <c r="KFD2873" s="2"/>
      <c r="KFH2873" s="2"/>
      <c r="KFL2873" s="2"/>
      <c r="KFP2873" s="2"/>
      <c r="KFT2873" s="2"/>
      <c r="KFX2873" s="2"/>
      <c r="KGB2873" s="2"/>
      <c r="KGF2873" s="2"/>
      <c r="KGJ2873" s="2"/>
      <c r="KGN2873" s="2"/>
      <c r="KGR2873" s="2"/>
      <c r="KGV2873" s="2"/>
      <c r="KGZ2873" s="2"/>
      <c r="KHD2873" s="2"/>
      <c r="KHH2873" s="2"/>
      <c r="KHL2873" s="2"/>
      <c r="KHP2873" s="2"/>
      <c r="KHT2873" s="2"/>
      <c r="KHX2873" s="2"/>
      <c r="KIB2873" s="2"/>
      <c r="KIF2873" s="2"/>
      <c r="KIJ2873" s="2"/>
      <c r="KIN2873" s="2"/>
      <c r="KIR2873" s="2"/>
      <c r="KIV2873" s="2"/>
      <c r="KIZ2873" s="2"/>
      <c r="KJD2873" s="2"/>
      <c r="KJH2873" s="2"/>
      <c r="KJL2873" s="2"/>
      <c r="KJP2873" s="2"/>
      <c r="KJT2873" s="2"/>
      <c r="KJX2873" s="2"/>
      <c r="KKB2873" s="2"/>
      <c r="KKF2873" s="2"/>
      <c r="KKJ2873" s="2"/>
      <c r="KKN2873" s="2"/>
      <c r="KKR2873" s="2"/>
      <c r="KKV2873" s="2"/>
      <c r="KKZ2873" s="2"/>
      <c r="KLD2873" s="2"/>
      <c r="KLH2873" s="2"/>
      <c r="KLL2873" s="2"/>
      <c r="KLP2873" s="2"/>
      <c r="KLT2873" s="2"/>
      <c r="KLX2873" s="2"/>
      <c r="KMB2873" s="2"/>
      <c r="KMF2873" s="2"/>
      <c r="KMJ2873" s="2"/>
      <c r="KMN2873" s="2"/>
      <c r="KMR2873" s="2"/>
      <c r="KMV2873" s="2"/>
      <c r="KMZ2873" s="2"/>
      <c r="KND2873" s="2"/>
      <c r="KNH2873" s="2"/>
      <c r="KNL2873" s="2"/>
      <c r="KNP2873" s="2"/>
      <c r="KNT2873" s="2"/>
      <c r="KNX2873" s="2"/>
      <c r="KOB2873" s="2"/>
      <c r="KOF2873" s="2"/>
      <c r="KOJ2873" s="2"/>
      <c r="KON2873" s="2"/>
      <c r="KOR2873" s="2"/>
      <c r="KOV2873" s="2"/>
      <c r="KOZ2873" s="2"/>
      <c r="KPD2873" s="2"/>
      <c r="KPH2873" s="2"/>
      <c r="KPL2873" s="2"/>
      <c r="KPP2873" s="2"/>
      <c r="KPT2873" s="2"/>
      <c r="KPX2873" s="2"/>
      <c r="KQB2873" s="2"/>
      <c r="KQF2873" s="2"/>
      <c r="KQJ2873" s="2"/>
      <c r="KQN2873" s="2"/>
      <c r="KQR2873" s="2"/>
      <c r="KQV2873" s="2"/>
      <c r="KQZ2873" s="2"/>
      <c r="KRD2873" s="2"/>
      <c r="KRH2873" s="2"/>
      <c r="KRL2873" s="2"/>
      <c r="KRP2873" s="2"/>
      <c r="KRT2873" s="2"/>
      <c r="KRX2873" s="2"/>
      <c r="KSB2873" s="2"/>
      <c r="KSF2873" s="2"/>
      <c r="KSJ2873" s="2"/>
      <c r="KSN2873" s="2"/>
      <c r="KSR2873" s="2"/>
      <c r="KSV2873" s="2"/>
      <c r="KSZ2873" s="2"/>
      <c r="KTD2873" s="2"/>
      <c r="KTH2873" s="2"/>
      <c r="KTL2873" s="2"/>
      <c r="KTP2873" s="2"/>
      <c r="KTT2873" s="2"/>
      <c r="KTX2873" s="2"/>
      <c r="KUB2873" s="2"/>
      <c r="KUF2873" s="2"/>
      <c r="KUJ2873" s="2"/>
      <c r="KUN2873" s="2"/>
      <c r="KUR2873" s="2"/>
      <c r="KUV2873" s="2"/>
      <c r="KUZ2873" s="2"/>
      <c r="KVD2873" s="2"/>
      <c r="KVH2873" s="2"/>
      <c r="KVL2873" s="2"/>
      <c r="KVP2873" s="2"/>
      <c r="KVT2873" s="2"/>
      <c r="KVX2873" s="2"/>
      <c r="KWB2873" s="2"/>
      <c r="KWF2873" s="2"/>
      <c r="KWJ2873" s="2"/>
      <c r="KWN2873" s="2"/>
      <c r="KWR2873" s="2"/>
      <c r="KWV2873" s="2"/>
      <c r="KWZ2873" s="2"/>
      <c r="KXD2873" s="2"/>
      <c r="KXH2873" s="2"/>
      <c r="KXL2873" s="2"/>
      <c r="KXP2873" s="2"/>
      <c r="KXT2873" s="2"/>
      <c r="KXX2873" s="2"/>
      <c r="KYB2873" s="2"/>
      <c r="KYF2873" s="2"/>
      <c r="KYJ2873" s="2"/>
      <c r="KYN2873" s="2"/>
      <c r="KYR2873" s="2"/>
      <c r="KYV2873" s="2"/>
      <c r="KYZ2873" s="2"/>
      <c r="KZD2873" s="2"/>
      <c r="KZH2873" s="2"/>
      <c r="KZL2873" s="2"/>
      <c r="KZP2873" s="2"/>
      <c r="KZT2873" s="2"/>
      <c r="KZX2873" s="2"/>
      <c r="LAB2873" s="2"/>
      <c r="LAF2873" s="2"/>
      <c r="LAJ2873" s="2"/>
      <c r="LAN2873" s="2"/>
      <c r="LAR2873" s="2"/>
      <c r="LAV2873" s="2"/>
      <c r="LAZ2873" s="2"/>
      <c r="LBD2873" s="2"/>
      <c r="LBH2873" s="2"/>
      <c r="LBL2873" s="2"/>
      <c r="LBP2873" s="2"/>
      <c r="LBT2873" s="2"/>
      <c r="LBX2873" s="2"/>
      <c r="LCB2873" s="2"/>
      <c r="LCF2873" s="2"/>
      <c r="LCJ2873" s="2"/>
      <c r="LCN2873" s="2"/>
      <c r="LCR2873" s="2"/>
      <c r="LCV2873" s="2"/>
      <c r="LCZ2873" s="2"/>
      <c r="LDD2873" s="2"/>
      <c r="LDH2873" s="2"/>
      <c r="LDL2873" s="2"/>
      <c r="LDP2873" s="2"/>
      <c r="LDT2873" s="2"/>
      <c r="LDX2873" s="2"/>
      <c r="LEB2873" s="2"/>
      <c r="LEF2873" s="2"/>
      <c r="LEJ2873" s="2"/>
      <c r="LEN2873" s="2"/>
      <c r="LER2873" s="2"/>
      <c r="LEV2873" s="2"/>
      <c r="LEZ2873" s="2"/>
      <c r="LFD2873" s="2"/>
      <c r="LFH2873" s="2"/>
      <c r="LFL2873" s="2"/>
      <c r="LFP2873" s="2"/>
      <c r="LFT2873" s="2"/>
      <c r="LFX2873" s="2"/>
      <c r="LGB2873" s="2"/>
      <c r="LGF2873" s="2"/>
      <c r="LGJ2873" s="2"/>
      <c r="LGN2873" s="2"/>
      <c r="LGR2873" s="2"/>
      <c r="LGV2873" s="2"/>
      <c r="LGZ2873" s="2"/>
      <c r="LHD2873" s="2"/>
      <c r="LHH2873" s="2"/>
      <c r="LHL2873" s="2"/>
      <c r="LHP2873" s="2"/>
      <c r="LHT2873" s="2"/>
      <c r="LHX2873" s="2"/>
      <c r="LIB2873" s="2"/>
      <c r="LIF2873" s="2"/>
      <c r="LIJ2873" s="2"/>
      <c r="LIN2873" s="2"/>
      <c r="LIR2873" s="2"/>
      <c r="LIV2873" s="2"/>
      <c r="LIZ2873" s="2"/>
      <c r="LJD2873" s="2"/>
      <c r="LJH2873" s="2"/>
      <c r="LJL2873" s="2"/>
      <c r="LJP2873" s="2"/>
      <c r="LJT2873" s="2"/>
      <c r="LJX2873" s="2"/>
      <c r="LKB2873" s="2"/>
      <c r="LKF2873" s="2"/>
      <c r="LKJ2873" s="2"/>
      <c r="LKN2873" s="2"/>
      <c r="LKR2873" s="2"/>
      <c r="LKV2873" s="2"/>
      <c r="LKZ2873" s="2"/>
      <c r="LLD2873" s="2"/>
      <c r="LLH2873" s="2"/>
      <c r="LLL2873" s="2"/>
      <c r="LLP2873" s="2"/>
      <c r="LLT2873" s="2"/>
      <c r="LLX2873" s="2"/>
      <c r="LMB2873" s="2"/>
      <c r="LMF2873" s="2"/>
      <c r="LMJ2873" s="2"/>
      <c r="LMN2873" s="2"/>
      <c r="LMR2873" s="2"/>
      <c r="LMV2873" s="2"/>
      <c r="LMZ2873" s="2"/>
      <c r="LND2873" s="2"/>
      <c r="LNH2873" s="2"/>
      <c r="LNL2873" s="2"/>
      <c r="LNP2873" s="2"/>
      <c r="LNT2873" s="2"/>
      <c r="LNX2873" s="2"/>
      <c r="LOB2873" s="2"/>
      <c r="LOF2873" s="2"/>
      <c r="LOJ2873" s="2"/>
      <c r="LON2873" s="2"/>
      <c r="LOR2873" s="2"/>
      <c r="LOV2873" s="2"/>
      <c r="LOZ2873" s="2"/>
      <c r="LPD2873" s="2"/>
      <c r="LPH2873" s="2"/>
      <c r="LPL2873" s="2"/>
      <c r="LPP2873" s="2"/>
      <c r="LPT2873" s="2"/>
      <c r="LPX2873" s="2"/>
      <c r="LQB2873" s="2"/>
      <c r="LQF2873" s="2"/>
      <c r="LQJ2873" s="2"/>
      <c r="LQN2873" s="2"/>
      <c r="LQR2873" s="2"/>
      <c r="LQV2873" s="2"/>
      <c r="LQZ2873" s="2"/>
      <c r="LRD2873" s="2"/>
      <c r="LRH2873" s="2"/>
      <c r="LRL2873" s="2"/>
      <c r="LRP2873" s="2"/>
      <c r="LRT2873" s="2"/>
      <c r="LRX2873" s="2"/>
      <c r="LSB2873" s="2"/>
      <c r="LSF2873" s="2"/>
      <c r="LSJ2873" s="2"/>
      <c r="LSN2873" s="2"/>
      <c r="LSR2873" s="2"/>
      <c r="LSV2873" s="2"/>
      <c r="LSZ2873" s="2"/>
      <c r="LTD2873" s="2"/>
      <c r="LTH2873" s="2"/>
      <c r="LTL2873" s="2"/>
      <c r="LTP2873" s="2"/>
      <c r="LTT2873" s="2"/>
      <c r="LTX2873" s="2"/>
      <c r="LUB2873" s="2"/>
      <c r="LUF2873" s="2"/>
      <c r="LUJ2873" s="2"/>
      <c r="LUN2873" s="2"/>
      <c r="LUR2873" s="2"/>
      <c r="LUV2873" s="2"/>
      <c r="LUZ2873" s="2"/>
      <c r="LVD2873" s="2"/>
      <c r="LVH2873" s="2"/>
      <c r="LVL2873" s="2"/>
      <c r="LVP2873" s="2"/>
      <c r="LVT2873" s="2"/>
      <c r="LVX2873" s="2"/>
      <c r="LWB2873" s="2"/>
      <c r="LWF2873" s="2"/>
      <c r="LWJ2873" s="2"/>
      <c r="LWN2873" s="2"/>
      <c r="LWR2873" s="2"/>
      <c r="LWV2873" s="2"/>
      <c r="LWZ2873" s="2"/>
      <c r="LXD2873" s="2"/>
      <c r="LXH2873" s="2"/>
      <c r="LXL2873" s="2"/>
      <c r="LXP2873" s="2"/>
      <c r="LXT2873" s="2"/>
      <c r="LXX2873" s="2"/>
      <c r="LYB2873" s="2"/>
      <c r="LYF2873" s="2"/>
      <c r="LYJ2873" s="2"/>
      <c r="LYN2873" s="2"/>
      <c r="LYR2873" s="2"/>
      <c r="LYV2873" s="2"/>
      <c r="LYZ2873" s="2"/>
      <c r="LZD2873" s="2"/>
      <c r="LZH2873" s="2"/>
      <c r="LZL2873" s="2"/>
      <c r="LZP2873" s="2"/>
      <c r="LZT2873" s="2"/>
      <c r="LZX2873" s="2"/>
      <c r="MAB2873" s="2"/>
      <c r="MAF2873" s="2"/>
      <c r="MAJ2873" s="2"/>
      <c r="MAN2873" s="2"/>
      <c r="MAR2873" s="2"/>
      <c r="MAV2873" s="2"/>
      <c r="MAZ2873" s="2"/>
      <c r="MBD2873" s="2"/>
      <c r="MBH2873" s="2"/>
      <c r="MBL2873" s="2"/>
      <c r="MBP2873" s="2"/>
      <c r="MBT2873" s="2"/>
      <c r="MBX2873" s="2"/>
      <c r="MCB2873" s="2"/>
      <c r="MCF2873" s="2"/>
      <c r="MCJ2873" s="2"/>
      <c r="MCN2873" s="2"/>
      <c r="MCR2873" s="2"/>
      <c r="MCV2873" s="2"/>
      <c r="MCZ2873" s="2"/>
      <c r="MDD2873" s="2"/>
      <c r="MDH2873" s="2"/>
      <c r="MDL2873" s="2"/>
      <c r="MDP2873" s="2"/>
      <c r="MDT2873" s="2"/>
      <c r="MDX2873" s="2"/>
      <c r="MEB2873" s="2"/>
      <c r="MEF2873" s="2"/>
      <c r="MEJ2873" s="2"/>
      <c r="MEN2873" s="2"/>
      <c r="MER2873" s="2"/>
      <c r="MEV2873" s="2"/>
      <c r="MEZ2873" s="2"/>
      <c r="MFD2873" s="2"/>
      <c r="MFH2873" s="2"/>
      <c r="MFL2873" s="2"/>
      <c r="MFP2873" s="2"/>
      <c r="MFT2873" s="2"/>
      <c r="MFX2873" s="2"/>
      <c r="MGB2873" s="2"/>
      <c r="MGF2873" s="2"/>
      <c r="MGJ2873" s="2"/>
      <c r="MGN2873" s="2"/>
      <c r="MGR2873" s="2"/>
      <c r="MGV2873" s="2"/>
      <c r="MGZ2873" s="2"/>
      <c r="MHD2873" s="2"/>
      <c r="MHH2873" s="2"/>
      <c r="MHL2873" s="2"/>
      <c r="MHP2873" s="2"/>
      <c r="MHT2873" s="2"/>
      <c r="MHX2873" s="2"/>
      <c r="MIB2873" s="2"/>
      <c r="MIF2873" s="2"/>
      <c r="MIJ2873" s="2"/>
      <c r="MIN2873" s="2"/>
      <c r="MIR2873" s="2"/>
      <c r="MIV2873" s="2"/>
      <c r="MIZ2873" s="2"/>
      <c r="MJD2873" s="2"/>
      <c r="MJH2873" s="2"/>
      <c r="MJL2873" s="2"/>
      <c r="MJP2873" s="2"/>
      <c r="MJT2873" s="2"/>
      <c r="MJX2873" s="2"/>
      <c r="MKB2873" s="2"/>
      <c r="MKF2873" s="2"/>
      <c r="MKJ2873" s="2"/>
      <c r="MKN2873" s="2"/>
      <c r="MKR2873" s="2"/>
      <c r="MKV2873" s="2"/>
      <c r="MKZ2873" s="2"/>
      <c r="MLD2873" s="2"/>
      <c r="MLH2873" s="2"/>
      <c r="MLL2873" s="2"/>
      <c r="MLP2873" s="2"/>
      <c r="MLT2873" s="2"/>
      <c r="MLX2873" s="2"/>
      <c r="MMB2873" s="2"/>
      <c r="MMF2873" s="2"/>
      <c r="MMJ2873" s="2"/>
      <c r="MMN2873" s="2"/>
      <c r="MMR2873" s="2"/>
      <c r="MMV2873" s="2"/>
      <c r="MMZ2873" s="2"/>
      <c r="MND2873" s="2"/>
      <c r="MNH2873" s="2"/>
      <c r="MNL2873" s="2"/>
      <c r="MNP2873" s="2"/>
      <c r="MNT2873" s="2"/>
      <c r="MNX2873" s="2"/>
      <c r="MOB2873" s="2"/>
      <c r="MOF2873" s="2"/>
      <c r="MOJ2873" s="2"/>
      <c r="MON2873" s="2"/>
      <c r="MOR2873" s="2"/>
      <c r="MOV2873" s="2"/>
      <c r="MOZ2873" s="2"/>
      <c r="MPD2873" s="2"/>
      <c r="MPH2873" s="2"/>
      <c r="MPL2873" s="2"/>
      <c r="MPP2873" s="2"/>
      <c r="MPT2873" s="2"/>
      <c r="MPX2873" s="2"/>
      <c r="MQB2873" s="2"/>
      <c r="MQF2873" s="2"/>
      <c r="MQJ2873" s="2"/>
      <c r="MQN2873" s="2"/>
      <c r="MQR2873" s="2"/>
      <c r="MQV2873" s="2"/>
      <c r="MQZ2873" s="2"/>
      <c r="MRD2873" s="2"/>
      <c r="MRH2873" s="2"/>
      <c r="MRL2873" s="2"/>
      <c r="MRP2873" s="2"/>
      <c r="MRT2873" s="2"/>
      <c r="MRX2873" s="2"/>
      <c r="MSB2873" s="2"/>
      <c r="MSF2873" s="2"/>
      <c r="MSJ2873" s="2"/>
      <c r="MSN2873" s="2"/>
      <c r="MSR2873" s="2"/>
      <c r="MSV2873" s="2"/>
      <c r="MSZ2873" s="2"/>
      <c r="MTD2873" s="2"/>
      <c r="MTH2873" s="2"/>
      <c r="MTL2873" s="2"/>
      <c r="MTP2873" s="2"/>
      <c r="MTT2873" s="2"/>
      <c r="MTX2873" s="2"/>
      <c r="MUB2873" s="2"/>
      <c r="MUF2873" s="2"/>
      <c r="MUJ2873" s="2"/>
      <c r="MUN2873" s="2"/>
      <c r="MUR2873" s="2"/>
      <c r="MUV2873" s="2"/>
      <c r="MUZ2873" s="2"/>
      <c r="MVD2873" s="2"/>
      <c r="MVH2873" s="2"/>
      <c r="MVL2873" s="2"/>
      <c r="MVP2873" s="2"/>
      <c r="MVT2873" s="2"/>
      <c r="MVX2873" s="2"/>
      <c r="MWB2873" s="2"/>
      <c r="MWF2873" s="2"/>
      <c r="MWJ2873" s="2"/>
      <c r="MWN2873" s="2"/>
      <c r="MWR2873" s="2"/>
      <c r="MWV2873" s="2"/>
      <c r="MWZ2873" s="2"/>
      <c r="MXD2873" s="2"/>
      <c r="MXH2873" s="2"/>
      <c r="MXL2873" s="2"/>
      <c r="MXP2873" s="2"/>
      <c r="MXT2873" s="2"/>
      <c r="MXX2873" s="2"/>
      <c r="MYB2873" s="2"/>
      <c r="MYF2873" s="2"/>
      <c r="MYJ2873" s="2"/>
      <c r="MYN2873" s="2"/>
      <c r="MYR2873" s="2"/>
      <c r="MYV2873" s="2"/>
      <c r="MYZ2873" s="2"/>
      <c r="MZD2873" s="2"/>
      <c r="MZH2873" s="2"/>
      <c r="MZL2873" s="2"/>
      <c r="MZP2873" s="2"/>
      <c r="MZT2873" s="2"/>
      <c r="MZX2873" s="2"/>
      <c r="NAB2873" s="2"/>
      <c r="NAF2873" s="2"/>
      <c r="NAJ2873" s="2"/>
      <c r="NAN2873" s="2"/>
      <c r="NAR2873" s="2"/>
      <c r="NAV2873" s="2"/>
      <c r="NAZ2873" s="2"/>
      <c r="NBD2873" s="2"/>
      <c r="NBH2873" s="2"/>
      <c r="NBL2873" s="2"/>
      <c r="NBP2873" s="2"/>
      <c r="NBT2873" s="2"/>
      <c r="NBX2873" s="2"/>
      <c r="NCB2873" s="2"/>
      <c r="NCF2873" s="2"/>
      <c r="NCJ2873" s="2"/>
      <c r="NCN2873" s="2"/>
      <c r="NCR2873" s="2"/>
      <c r="NCV2873" s="2"/>
      <c r="NCZ2873" s="2"/>
      <c r="NDD2873" s="2"/>
      <c r="NDH2873" s="2"/>
      <c r="NDL2873" s="2"/>
      <c r="NDP2873" s="2"/>
      <c r="NDT2873" s="2"/>
      <c r="NDX2873" s="2"/>
      <c r="NEB2873" s="2"/>
      <c r="NEF2873" s="2"/>
      <c r="NEJ2873" s="2"/>
      <c r="NEN2873" s="2"/>
      <c r="NER2873" s="2"/>
      <c r="NEV2873" s="2"/>
      <c r="NEZ2873" s="2"/>
      <c r="NFD2873" s="2"/>
      <c r="NFH2873" s="2"/>
      <c r="NFL2873" s="2"/>
      <c r="NFP2873" s="2"/>
      <c r="NFT2873" s="2"/>
      <c r="NFX2873" s="2"/>
      <c r="NGB2873" s="2"/>
      <c r="NGF2873" s="2"/>
      <c r="NGJ2873" s="2"/>
      <c r="NGN2873" s="2"/>
      <c r="NGR2873" s="2"/>
      <c r="NGV2873" s="2"/>
      <c r="NGZ2873" s="2"/>
      <c r="NHD2873" s="2"/>
      <c r="NHH2873" s="2"/>
      <c r="NHL2873" s="2"/>
      <c r="NHP2873" s="2"/>
      <c r="NHT2873" s="2"/>
      <c r="NHX2873" s="2"/>
      <c r="NIB2873" s="2"/>
      <c r="NIF2873" s="2"/>
      <c r="NIJ2873" s="2"/>
      <c r="NIN2873" s="2"/>
      <c r="NIR2873" s="2"/>
      <c r="NIV2873" s="2"/>
      <c r="NIZ2873" s="2"/>
      <c r="NJD2873" s="2"/>
      <c r="NJH2873" s="2"/>
      <c r="NJL2873" s="2"/>
      <c r="NJP2873" s="2"/>
      <c r="NJT2873" s="2"/>
      <c r="NJX2873" s="2"/>
      <c r="NKB2873" s="2"/>
      <c r="NKF2873" s="2"/>
      <c r="NKJ2873" s="2"/>
      <c r="NKN2873" s="2"/>
      <c r="NKR2873" s="2"/>
      <c r="NKV2873" s="2"/>
      <c r="NKZ2873" s="2"/>
      <c r="NLD2873" s="2"/>
      <c r="NLH2873" s="2"/>
      <c r="NLL2873" s="2"/>
      <c r="NLP2873" s="2"/>
      <c r="NLT2873" s="2"/>
      <c r="NLX2873" s="2"/>
      <c r="NMB2873" s="2"/>
      <c r="NMF2873" s="2"/>
      <c r="NMJ2873" s="2"/>
      <c r="NMN2873" s="2"/>
      <c r="NMR2873" s="2"/>
      <c r="NMV2873" s="2"/>
      <c r="NMZ2873" s="2"/>
      <c r="NND2873" s="2"/>
      <c r="NNH2873" s="2"/>
      <c r="NNL2873" s="2"/>
      <c r="NNP2873" s="2"/>
      <c r="NNT2873" s="2"/>
      <c r="NNX2873" s="2"/>
      <c r="NOB2873" s="2"/>
      <c r="NOF2873" s="2"/>
      <c r="NOJ2873" s="2"/>
      <c r="NON2873" s="2"/>
      <c r="NOR2873" s="2"/>
      <c r="NOV2873" s="2"/>
      <c r="NOZ2873" s="2"/>
      <c r="NPD2873" s="2"/>
      <c r="NPH2873" s="2"/>
      <c r="NPL2873" s="2"/>
      <c r="NPP2873" s="2"/>
      <c r="NPT2873" s="2"/>
      <c r="NPX2873" s="2"/>
      <c r="NQB2873" s="2"/>
      <c r="NQF2873" s="2"/>
      <c r="NQJ2873" s="2"/>
      <c r="NQN2873" s="2"/>
      <c r="NQR2873" s="2"/>
      <c r="NQV2873" s="2"/>
      <c r="NQZ2873" s="2"/>
      <c r="NRD2873" s="2"/>
      <c r="NRH2873" s="2"/>
      <c r="NRL2873" s="2"/>
      <c r="NRP2873" s="2"/>
      <c r="NRT2873" s="2"/>
      <c r="NRX2873" s="2"/>
      <c r="NSB2873" s="2"/>
      <c r="NSF2873" s="2"/>
      <c r="NSJ2873" s="2"/>
      <c r="NSN2873" s="2"/>
      <c r="NSR2873" s="2"/>
      <c r="NSV2873" s="2"/>
      <c r="NSZ2873" s="2"/>
      <c r="NTD2873" s="2"/>
      <c r="NTH2873" s="2"/>
      <c r="NTL2873" s="2"/>
      <c r="NTP2873" s="2"/>
      <c r="NTT2873" s="2"/>
      <c r="NTX2873" s="2"/>
      <c r="NUB2873" s="2"/>
      <c r="NUF2873" s="2"/>
      <c r="NUJ2873" s="2"/>
      <c r="NUN2873" s="2"/>
      <c r="NUR2873" s="2"/>
      <c r="NUV2873" s="2"/>
      <c r="NUZ2873" s="2"/>
      <c r="NVD2873" s="2"/>
      <c r="NVH2873" s="2"/>
      <c r="NVL2873" s="2"/>
      <c r="NVP2873" s="2"/>
      <c r="NVT2873" s="2"/>
      <c r="NVX2873" s="2"/>
      <c r="NWB2873" s="2"/>
      <c r="NWF2873" s="2"/>
      <c r="NWJ2873" s="2"/>
      <c r="NWN2873" s="2"/>
      <c r="NWR2873" s="2"/>
      <c r="NWV2873" s="2"/>
      <c r="NWZ2873" s="2"/>
      <c r="NXD2873" s="2"/>
      <c r="NXH2873" s="2"/>
      <c r="NXL2873" s="2"/>
      <c r="NXP2873" s="2"/>
      <c r="NXT2873" s="2"/>
      <c r="NXX2873" s="2"/>
      <c r="NYB2873" s="2"/>
      <c r="NYF2873" s="2"/>
      <c r="NYJ2873" s="2"/>
      <c r="NYN2873" s="2"/>
      <c r="NYR2873" s="2"/>
      <c r="NYV2873" s="2"/>
      <c r="NYZ2873" s="2"/>
      <c r="NZD2873" s="2"/>
      <c r="NZH2873" s="2"/>
      <c r="NZL2873" s="2"/>
      <c r="NZP2873" s="2"/>
      <c r="NZT2873" s="2"/>
      <c r="NZX2873" s="2"/>
      <c r="OAB2873" s="2"/>
      <c r="OAF2873" s="2"/>
      <c r="OAJ2873" s="2"/>
      <c r="OAN2873" s="2"/>
      <c r="OAR2873" s="2"/>
      <c r="OAV2873" s="2"/>
      <c r="OAZ2873" s="2"/>
      <c r="OBD2873" s="2"/>
      <c r="OBH2873" s="2"/>
      <c r="OBL2873" s="2"/>
      <c r="OBP2873" s="2"/>
      <c r="OBT2873" s="2"/>
      <c r="OBX2873" s="2"/>
      <c r="OCB2873" s="2"/>
      <c r="OCF2873" s="2"/>
      <c r="OCJ2873" s="2"/>
      <c r="OCN2873" s="2"/>
      <c r="OCR2873" s="2"/>
      <c r="OCV2873" s="2"/>
      <c r="OCZ2873" s="2"/>
      <c r="ODD2873" s="2"/>
      <c r="ODH2873" s="2"/>
      <c r="ODL2873" s="2"/>
      <c r="ODP2873" s="2"/>
      <c r="ODT2873" s="2"/>
      <c r="ODX2873" s="2"/>
      <c r="OEB2873" s="2"/>
      <c r="OEF2873" s="2"/>
      <c r="OEJ2873" s="2"/>
      <c r="OEN2873" s="2"/>
      <c r="OER2873" s="2"/>
      <c r="OEV2873" s="2"/>
      <c r="OEZ2873" s="2"/>
      <c r="OFD2873" s="2"/>
      <c r="OFH2873" s="2"/>
      <c r="OFL2873" s="2"/>
      <c r="OFP2873" s="2"/>
      <c r="OFT2873" s="2"/>
      <c r="OFX2873" s="2"/>
      <c r="OGB2873" s="2"/>
      <c r="OGF2873" s="2"/>
      <c r="OGJ2873" s="2"/>
      <c r="OGN2873" s="2"/>
      <c r="OGR2873" s="2"/>
      <c r="OGV2873" s="2"/>
      <c r="OGZ2873" s="2"/>
      <c r="OHD2873" s="2"/>
      <c r="OHH2873" s="2"/>
      <c r="OHL2873" s="2"/>
      <c r="OHP2873" s="2"/>
      <c r="OHT2873" s="2"/>
      <c r="OHX2873" s="2"/>
      <c r="OIB2873" s="2"/>
      <c r="OIF2873" s="2"/>
      <c r="OIJ2873" s="2"/>
      <c r="OIN2873" s="2"/>
      <c r="OIR2873" s="2"/>
      <c r="OIV2873" s="2"/>
      <c r="OIZ2873" s="2"/>
      <c r="OJD2873" s="2"/>
      <c r="OJH2873" s="2"/>
      <c r="OJL2873" s="2"/>
      <c r="OJP2873" s="2"/>
      <c r="OJT2873" s="2"/>
      <c r="OJX2873" s="2"/>
      <c r="OKB2873" s="2"/>
      <c r="OKF2873" s="2"/>
      <c r="OKJ2873" s="2"/>
      <c r="OKN2873" s="2"/>
      <c r="OKR2873" s="2"/>
      <c r="OKV2873" s="2"/>
      <c r="OKZ2873" s="2"/>
      <c r="OLD2873" s="2"/>
      <c r="OLH2873" s="2"/>
      <c r="OLL2873" s="2"/>
      <c r="OLP2873" s="2"/>
      <c r="OLT2873" s="2"/>
      <c r="OLX2873" s="2"/>
      <c r="OMB2873" s="2"/>
      <c r="OMF2873" s="2"/>
      <c r="OMJ2873" s="2"/>
      <c r="OMN2873" s="2"/>
      <c r="OMR2873" s="2"/>
      <c r="OMV2873" s="2"/>
      <c r="OMZ2873" s="2"/>
      <c r="OND2873" s="2"/>
      <c r="ONH2873" s="2"/>
      <c r="ONL2873" s="2"/>
      <c r="ONP2873" s="2"/>
      <c r="ONT2873" s="2"/>
      <c r="ONX2873" s="2"/>
      <c r="OOB2873" s="2"/>
      <c r="OOF2873" s="2"/>
      <c r="OOJ2873" s="2"/>
      <c r="OON2873" s="2"/>
      <c r="OOR2873" s="2"/>
      <c r="OOV2873" s="2"/>
      <c r="OOZ2873" s="2"/>
      <c r="OPD2873" s="2"/>
      <c r="OPH2873" s="2"/>
      <c r="OPL2873" s="2"/>
      <c r="OPP2873" s="2"/>
      <c r="OPT2873" s="2"/>
      <c r="OPX2873" s="2"/>
      <c r="OQB2873" s="2"/>
      <c r="OQF2873" s="2"/>
      <c r="OQJ2873" s="2"/>
      <c r="OQN2873" s="2"/>
      <c r="OQR2873" s="2"/>
      <c r="OQV2873" s="2"/>
      <c r="OQZ2873" s="2"/>
      <c r="ORD2873" s="2"/>
      <c r="ORH2873" s="2"/>
      <c r="ORL2873" s="2"/>
      <c r="ORP2873" s="2"/>
      <c r="ORT2873" s="2"/>
      <c r="ORX2873" s="2"/>
      <c r="OSB2873" s="2"/>
      <c r="OSF2873" s="2"/>
      <c r="OSJ2873" s="2"/>
      <c r="OSN2873" s="2"/>
      <c r="OSR2873" s="2"/>
      <c r="OSV2873" s="2"/>
      <c r="OSZ2873" s="2"/>
      <c r="OTD2873" s="2"/>
      <c r="OTH2873" s="2"/>
      <c r="OTL2873" s="2"/>
      <c r="OTP2873" s="2"/>
      <c r="OTT2873" s="2"/>
      <c r="OTX2873" s="2"/>
      <c r="OUB2873" s="2"/>
      <c r="OUF2873" s="2"/>
      <c r="OUJ2873" s="2"/>
      <c r="OUN2873" s="2"/>
      <c r="OUR2873" s="2"/>
      <c r="OUV2873" s="2"/>
      <c r="OUZ2873" s="2"/>
      <c r="OVD2873" s="2"/>
      <c r="OVH2873" s="2"/>
      <c r="OVL2873" s="2"/>
      <c r="OVP2873" s="2"/>
      <c r="OVT2873" s="2"/>
      <c r="OVX2873" s="2"/>
      <c r="OWB2873" s="2"/>
      <c r="OWF2873" s="2"/>
      <c r="OWJ2873" s="2"/>
      <c r="OWN2873" s="2"/>
      <c r="OWR2873" s="2"/>
      <c r="OWV2873" s="2"/>
      <c r="OWZ2873" s="2"/>
      <c r="OXD2873" s="2"/>
      <c r="OXH2873" s="2"/>
      <c r="OXL2873" s="2"/>
      <c r="OXP2873" s="2"/>
      <c r="OXT2873" s="2"/>
      <c r="OXX2873" s="2"/>
      <c r="OYB2873" s="2"/>
      <c r="OYF2873" s="2"/>
      <c r="OYJ2873" s="2"/>
      <c r="OYN2873" s="2"/>
      <c r="OYR2873" s="2"/>
      <c r="OYV2873" s="2"/>
      <c r="OYZ2873" s="2"/>
      <c r="OZD2873" s="2"/>
      <c r="OZH2873" s="2"/>
      <c r="OZL2873" s="2"/>
      <c r="OZP2873" s="2"/>
      <c r="OZT2873" s="2"/>
      <c r="OZX2873" s="2"/>
      <c r="PAB2873" s="2"/>
      <c r="PAF2873" s="2"/>
      <c r="PAJ2873" s="2"/>
      <c r="PAN2873" s="2"/>
      <c r="PAR2873" s="2"/>
      <c r="PAV2873" s="2"/>
      <c r="PAZ2873" s="2"/>
      <c r="PBD2873" s="2"/>
      <c r="PBH2873" s="2"/>
      <c r="PBL2873" s="2"/>
      <c r="PBP2873" s="2"/>
      <c r="PBT2873" s="2"/>
      <c r="PBX2873" s="2"/>
      <c r="PCB2873" s="2"/>
      <c r="PCF2873" s="2"/>
      <c r="PCJ2873" s="2"/>
      <c r="PCN2873" s="2"/>
      <c r="PCR2873" s="2"/>
      <c r="PCV2873" s="2"/>
      <c r="PCZ2873" s="2"/>
      <c r="PDD2873" s="2"/>
      <c r="PDH2873" s="2"/>
      <c r="PDL2873" s="2"/>
      <c r="PDP2873" s="2"/>
      <c r="PDT2873" s="2"/>
      <c r="PDX2873" s="2"/>
      <c r="PEB2873" s="2"/>
      <c r="PEF2873" s="2"/>
      <c r="PEJ2873" s="2"/>
      <c r="PEN2873" s="2"/>
      <c r="PER2873" s="2"/>
      <c r="PEV2873" s="2"/>
      <c r="PEZ2873" s="2"/>
      <c r="PFD2873" s="2"/>
      <c r="PFH2873" s="2"/>
      <c r="PFL2873" s="2"/>
      <c r="PFP2873" s="2"/>
      <c r="PFT2873" s="2"/>
      <c r="PFX2873" s="2"/>
      <c r="PGB2873" s="2"/>
      <c r="PGF2873" s="2"/>
      <c r="PGJ2873" s="2"/>
      <c r="PGN2873" s="2"/>
      <c r="PGR2873" s="2"/>
      <c r="PGV2873" s="2"/>
      <c r="PGZ2873" s="2"/>
      <c r="PHD2873" s="2"/>
      <c r="PHH2873" s="2"/>
      <c r="PHL2873" s="2"/>
      <c r="PHP2873" s="2"/>
      <c r="PHT2873" s="2"/>
      <c r="PHX2873" s="2"/>
      <c r="PIB2873" s="2"/>
      <c r="PIF2873" s="2"/>
      <c r="PIJ2873" s="2"/>
      <c r="PIN2873" s="2"/>
      <c r="PIR2873" s="2"/>
      <c r="PIV2873" s="2"/>
      <c r="PIZ2873" s="2"/>
      <c r="PJD2873" s="2"/>
      <c r="PJH2873" s="2"/>
      <c r="PJL2873" s="2"/>
      <c r="PJP2873" s="2"/>
      <c r="PJT2873" s="2"/>
      <c r="PJX2873" s="2"/>
      <c r="PKB2873" s="2"/>
      <c r="PKF2873" s="2"/>
      <c r="PKJ2873" s="2"/>
      <c r="PKN2873" s="2"/>
      <c r="PKR2873" s="2"/>
      <c r="PKV2873" s="2"/>
      <c r="PKZ2873" s="2"/>
      <c r="PLD2873" s="2"/>
      <c r="PLH2873" s="2"/>
      <c r="PLL2873" s="2"/>
      <c r="PLP2873" s="2"/>
      <c r="PLT2873" s="2"/>
      <c r="PLX2873" s="2"/>
      <c r="PMB2873" s="2"/>
      <c r="PMF2873" s="2"/>
      <c r="PMJ2873" s="2"/>
      <c r="PMN2873" s="2"/>
      <c r="PMR2873" s="2"/>
      <c r="PMV2873" s="2"/>
      <c r="PMZ2873" s="2"/>
      <c r="PND2873" s="2"/>
      <c r="PNH2873" s="2"/>
      <c r="PNL2873" s="2"/>
      <c r="PNP2873" s="2"/>
      <c r="PNT2873" s="2"/>
      <c r="PNX2873" s="2"/>
      <c r="POB2873" s="2"/>
      <c r="POF2873" s="2"/>
      <c r="POJ2873" s="2"/>
      <c r="PON2873" s="2"/>
      <c r="POR2873" s="2"/>
      <c r="POV2873" s="2"/>
      <c r="POZ2873" s="2"/>
      <c r="PPD2873" s="2"/>
      <c r="PPH2873" s="2"/>
      <c r="PPL2873" s="2"/>
      <c r="PPP2873" s="2"/>
      <c r="PPT2873" s="2"/>
      <c r="PPX2873" s="2"/>
      <c r="PQB2873" s="2"/>
      <c r="PQF2873" s="2"/>
      <c r="PQJ2873" s="2"/>
      <c r="PQN2873" s="2"/>
      <c r="PQR2873" s="2"/>
      <c r="PQV2873" s="2"/>
      <c r="PQZ2873" s="2"/>
      <c r="PRD2873" s="2"/>
      <c r="PRH2873" s="2"/>
      <c r="PRL2873" s="2"/>
      <c r="PRP2873" s="2"/>
      <c r="PRT2873" s="2"/>
      <c r="PRX2873" s="2"/>
      <c r="PSB2873" s="2"/>
      <c r="PSF2873" s="2"/>
      <c r="PSJ2873" s="2"/>
      <c r="PSN2873" s="2"/>
      <c r="PSR2873" s="2"/>
      <c r="PSV2873" s="2"/>
      <c r="PSZ2873" s="2"/>
      <c r="PTD2873" s="2"/>
      <c r="PTH2873" s="2"/>
      <c r="PTL2873" s="2"/>
      <c r="PTP2873" s="2"/>
      <c r="PTT2873" s="2"/>
      <c r="PTX2873" s="2"/>
      <c r="PUB2873" s="2"/>
      <c r="PUF2873" s="2"/>
      <c r="PUJ2873" s="2"/>
      <c r="PUN2873" s="2"/>
      <c r="PUR2873" s="2"/>
      <c r="PUV2873" s="2"/>
      <c r="PUZ2873" s="2"/>
      <c r="PVD2873" s="2"/>
      <c r="PVH2873" s="2"/>
      <c r="PVL2873" s="2"/>
      <c r="PVP2873" s="2"/>
      <c r="PVT2873" s="2"/>
      <c r="PVX2873" s="2"/>
      <c r="PWB2873" s="2"/>
      <c r="PWF2873" s="2"/>
      <c r="PWJ2873" s="2"/>
      <c r="PWN2873" s="2"/>
      <c r="PWR2873" s="2"/>
      <c r="PWV2873" s="2"/>
      <c r="PWZ2873" s="2"/>
      <c r="PXD2873" s="2"/>
      <c r="PXH2873" s="2"/>
      <c r="PXL2873" s="2"/>
      <c r="PXP2873" s="2"/>
      <c r="PXT2873" s="2"/>
      <c r="PXX2873" s="2"/>
      <c r="PYB2873" s="2"/>
      <c r="PYF2873" s="2"/>
      <c r="PYJ2873" s="2"/>
      <c r="PYN2873" s="2"/>
      <c r="PYR2873" s="2"/>
      <c r="PYV2873" s="2"/>
      <c r="PYZ2873" s="2"/>
      <c r="PZD2873" s="2"/>
      <c r="PZH2873" s="2"/>
      <c r="PZL2873" s="2"/>
      <c r="PZP2873" s="2"/>
      <c r="PZT2873" s="2"/>
      <c r="PZX2873" s="2"/>
      <c r="QAB2873" s="2"/>
      <c r="QAF2873" s="2"/>
      <c r="QAJ2873" s="2"/>
      <c r="QAN2873" s="2"/>
      <c r="QAR2873" s="2"/>
      <c r="QAV2873" s="2"/>
      <c r="QAZ2873" s="2"/>
      <c r="QBD2873" s="2"/>
      <c r="QBH2873" s="2"/>
      <c r="QBL2873" s="2"/>
      <c r="QBP2873" s="2"/>
      <c r="QBT2873" s="2"/>
      <c r="QBX2873" s="2"/>
      <c r="QCB2873" s="2"/>
      <c r="QCF2873" s="2"/>
      <c r="QCJ2873" s="2"/>
      <c r="QCN2873" s="2"/>
      <c r="QCR2873" s="2"/>
      <c r="QCV2873" s="2"/>
      <c r="QCZ2873" s="2"/>
      <c r="QDD2873" s="2"/>
      <c r="QDH2873" s="2"/>
      <c r="QDL2873" s="2"/>
      <c r="QDP2873" s="2"/>
      <c r="QDT2873" s="2"/>
      <c r="QDX2873" s="2"/>
      <c r="QEB2873" s="2"/>
      <c r="QEF2873" s="2"/>
      <c r="QEJ2873" s="2"/>
      <c r="QEN2873" s="2"/>
      <c r="QER2873" s="2"/>
      <c r="QEV2873" s="2"/>
      <c r="QEZ2873" s="2"/>
      <c r="QFD2873" s="2"/>
      <c r="QFH2873" s="2"/>
      <c r="QFL2873" s="2"/>
      <c r="QFP2873" s="2"/>
      <c r="QFT2873" s="2"/>
      <c r="QFX2873" s="2"/>
      <c r="QGB2873" s="2"/>
      <c r="QGF2873" s="2"/>
      <c r="QGJ2873" s="2"/>
      <c r="QGN2873" s="2"/>
      <c r="QGR2873" s="2"/>
      <c r="QGV2873" s="2"/>
      <c r="QGZ2873" s="2"/>
      <c r="QHD2873" s="2"/>
      <c r="QHH2873" s="2"/>
      <c r="QHL2873" s="2"/>
      <c r="QHP2873" s="2"/>
      <c r="QHT2873" s="2"/>
      <c r="QHX2873" s="2"/>
      <c r="QIB2873" s="2"/>
      <c r="QIF2873" s="2"/>
      <c r="QIJ2873" s="2"/>
      <c r="QIN2873" s="2"/>
      <c r="QIR2873" s="2"/>
      <c r="QIV2873" s="2"/>
      <c r="QIZ2873" s="2"/>
      <c r="QJD2873" s="2"/>
      <c r="QJH2873" s="2"/>
      <c r="QJL2873" s="2"/>
      <c r="QJP2873" s="2"/>
      <c r="QJT2873" s="2"/>
      <c r="QJX2873" s="2"/>
      <c r="QKB2873" s="2"/>
      <c r="QKF2873" s="2"/>
      <c r="QKJ2873" s="2"/>
      <c r="QKN2873" s="2"/>
      <c r="QKR2873" s="2"/>
      <c r="QKV2873" s="2"/>
      <c r="QKZ2873" s="2"/>
      <c r="QLD2873" s="2"/>
      <c r="QLH2873" s="2"/>
      <c r="QLL2873" s="2"/>
      <c r="QLP2873" s="2"/>
      <c r="QLT2873" s="2"/>
      <c r="QLX2873" s="2"/>
      <c r="QMB2873" s="2"/>
      <c r="QMF2873" s="2"/>
      <c r="QMJ2873" s="2"/>
      <c r="QMN2873" s="2"/>
      <c r="QMR2873" s="2"/>
      <c r="QMV2873" s="2"/>
      <c r="QMZ2873" s="2"/>
      <c r="QND2873" s="2"/>
      <c r="QNH2873" s="2"/>
      <c r="QNL2873" s="2"/>
      <c r="QNP2873" s="2"/>
      <c r="QNT2873" s="2"/>
      <c r="QNX2873" s="2"/>
      <c r="QOB2873" s="2"/>
      <c r="QOF2873" s="2"/>
      <c r="QOJ2873" s="2"/>
      <c r="QON2873" s="2"/>
      <c r="QOR2873" s="2"/>
      <c r="QOV2873" s="2"/>
      <c r="QOZ2873" s="2"/>
      <c r="QPD2873" s="2"/>
      <c r="QPH2873" s="2"/>
      <c r="QPL2873" s="2"/>
      <c r="QPP2873" s="2"/>
      <c r="QPT2873" s="2"/>
      <c r="QPX2873" s="2"/>
      <c r="QQB2873" s="2"/>
      <c r="QQF2873" s="2"/>
      <c r="QQJ2873" s="2"/>
      <c r="QQN2873" s="2"/>
      <c r="QQR2873" s="2"/>
      <c r="QQV2873" s="2"/>
      <c r="QQZ2873" s="2"/>
      <c r="QRD2873" s="2"/>
      <c r="QRH2873" s="2"/>
      <c r="QRL2873" s="2"/>
      <c r="QRP2873" s="2"/>
      <c r="QRT2873" s="2"/>
      <c r="QRX2873" s="2"/>
      <c r="QSB2873" s="2"/>
      <c r="QSF2873" s="2"/>
      <c r="QSJ2873" s="2"/>
      <c r="QSN2873" s="2"/>
      <c r="QSR2873" s="2"/>
      <c r="QSV2873" s="2"/>
      <c r="QSZ2873" s="2"/>
      <c r="QTD2873" s="2"/>
      <c r="QTH2873" s="2"/>
      <c r="QTL2873" s="2"/>
      <c r="QTP2873" s="2"/>
      <c r="QTT2873" s="2"/>
      <c r="QTX2873" s="2"/>
      <c r="QUB2873" s="2"/>
      <c r="QUF2873" s="2"/>
      <c r="QUJ2873" s="2"/>
      <c r="QUN2873" s="2"/>
      <c r="QUR2873" s="2"/>
      <c r="QUV2873" s="2"/>
      <c r="QUZ2873" s="2"/>
      <c r="QVD2873" s="2"/>
      <c r="QVH2873" s="2"/>
      <c r="QVL2873" s="2"/>
      <c r="QVP2873" s="2"/>
      <c r="QVT2873" s="2"/>
      <c r="QVX2873" s="2"/>
      <c r="QWB2873" s="2"/>
      <c r="QWF2873" s="2"/>
      <c r="QWJ2873" s="2"/>
      <c r="QWN2873" s="2"/>
      <c r="QWR2873" s="2"/>
      <c r="QWV2873" s="2"/>
      <c r="QWZ2873" s="2"/>
      <c r="QXD2873" s="2"/>
      <c r="QXH2873" s="2"/>
      <c r="QXL2873" s="2"/>
      <c r="QXP2873" s="2"/>
      <c r="QXT2873" s="2"/>
      <c r="QXX2873" s="2"/>
      <c r="QYB2873" s="2"/>
      <c r="QYF2873" s="2"/>
      <c r="QYJ2873" s="2"/>
      <c r="QYN2873" s="2"/>
      <c r="QYR2873" s="2"/>
      <c r="QYV2873" s="2"/>
      <c r="QYZ2873" s="2"/>
      <c r="QZD2873" s="2"/>
      <c r="QZH2873" s="2"/>
      <c r="QZL2873" s="2"/>
      <c r="QZP2873" s="2"/>
      <c r="QZT2873" s="2"/>
      <c r="QZX2873" s="2"/>
      <c r="RAB2873" s="2"/>
      <c r="RAF2873" s="2"/>
      <c r="RAJ2873" s="2"/>
      <c r="RAN2873" s="2"/>
      <c r="RAR2873" s="2"/>
      <c r="RAV2873" s="2"/>
      <c r="RAZ2873" s="2"/>
      <c r="RBD2873" s="2"/>
      <c r="RBH2873" s="2"/>
      <c r="RBL2873" s="2"/>
      <c r="RBP2873" s="2"/>
      <c r="RBT2873" s="2"/>
      <c r="RBX2873" s="2"/>
      <c r="RCB2873" s="2"/>
      <c r="RCF2873" s="2"/>
      <c r="RCJ2873" s="2"/>
      <c r="RCN2873" s="2"/>
      <c r="RCR2873" s="2"/>
      <c r="RCV2873" s="2"/>
      <c r="RCZ2873" s="2"/>
      <c r="RDD2873" s="2"/>
      <c r="RDH2873" s="2"/>
      <c r="RDL2873" s="2"/>
      <c r="RDP2873" s="2"/>
      <c r="RDT2873" s="2"/>
      <c r="RDX2873" s="2"/>
      <c r="REB2873" s="2"/>
      <c r="REF2873" s="2"/>
      <c r="REJ2873" s="2"/>
      <c r="REN2873" s="2"/>
      <c r="RER2873" s="2"/>
      <c r="REV2873" s="2"/>
      <c r="REZ2873" s="2"/>
      <c r="RFD2873" s="2"/>
      <c r="RFH2873" s="2"/>
      <c r="RFL2873" s="2"/>
      <c r="RFP2873" s="2"/>
      <c r="RFT2873" s="2"/>
      <c r="RFX2873" s="2"/>
      <c r="RGB2873" s="2"/>
      <c r="RGF2873" s="2"/>
      <c r="RGJ2873" s="2"/>
      <c r="RGN2873" s="2"/>
      <c r="RGR2873" s="2"/>
      <c r="RGV2873" s="2"/>
      <c r="RGZ2873" s="2"/>
      <c r="RHD2873" s="2"/>
      <c r="RHH2873" s="2"/>
      <c r="RHL2873" s="2"/>
      <c r="RHP2873" s="2"/>
      <c r="RHT2873" s="2"/>
      <c r="RHX2873" s="2"/>
      <c r="RIB2873" s="2"/>
      <c r="RIF2873" s="2"/>
      <c r="RIJ2873" s="2"/>
      <c r="RIN2873" s="2"/>
      <c r="RIR2873" s="2"/>
      <c r="RIV2873" s="2"/>
      <c r="RIZ2873" s="2"/>
      <c r="RJD2873" s="2"/>
      <c r="RJH2873" s="2"/>
      <c r="RJL2873" s="2"/>
      <c r="RJP2873" s="2"/>
      <c r="RJT2873" s="2"/>
      <c r="RJX2873" s="2"/>
      <c r="RKB2873" s="2"/>
      <c r="RKF2873" s="2"/>
      <c r="RKJ2873" s="2"/>
      <c r="RKN2873" s="2"/>
      <c r="RKR2873" s="2"/>
      <c r="RKV2873" s="2"/>
      <c r="RKZ2873" s="2"/>
      <c r="RLD2873" s="2"/>
      <c r="RLH2873" s="2"/>
      <c r="RLL2873" s="2"/>
      <c r="RLP2873" s="2"/>
      <c r="RLT2873" s="2"/>
      <c r="RLX2873" s="2"/>
      <c r="RMB2873" s="2"/>
      <c r="RMF2873" s="2"/>
      <c r="RMJ2873" s="2"/>
      <c r="RMN2873" s="2"/>
      <c r="RMR2873" s="2"/>
      <c r="RMV2873" s="2"/>
      <c r="RMZ2873" s="2"/>
      <c r="RND2873" s="2"/>
      <c r="RNH2873" s="2"/>
      <c r="RNL2873" s="2"/>
      <c r="RNP2873" s="2"/>
      <c r="RNT2873" s="2"/>
      <c r="RNX2873" s="2"/>
      <c r="ROB2873" s="2"/>
      <c r="ROF2873" s="2"/>
      <c r="ROJ2873" s="2"/>
      <c r="RON2873" s="2"/>
      <c r="ROR2873" s="2"/>
      <c r="ROV2873" s="2"/>
      <c r="ROZ2873" s="2"/>
      <c r="RPD2873" s="2"/>
      <c r="RPH2873" s="2"/>
      <c r="RPL2873" s="2"/>
      <c r="RPP2873" s="2"/>
      <c r="RPT2873" s="2"/>
      <c r="RPX2873" s="2"/>
      <c r="RQB2873" s="2"/>
      <c r="RQF2873" s="2"/>
      <c r="RQJ2873" s="2"/>
      <c r="RQN2873" s="2"/>
      <c r="RQR2873" s="2"/>
      <c r="RQV2873" s="2"/>
      <c r="RQZ2873" s="2"/>
      <c r="RRD2873" s="2"/>
      <c r="RRH2873" s="2"/>
      <c r="RRL2873" s="2"/>
      <c r="RRP2873" s="2"/>
      <c r="RRT2873" s="2"/>
      <c r="RRX2873" s="2"/>
      <c r="RSB2873" s="2"/>
      <c r="RSF2873" s="2"/>
      <c r="RSJ2873" s="2"/>
      <c r="RSN2873" s="2"/>
      <c r="RSR2873" s="2"/>
      <c r="RSV2873" s="2"/>
      <c r="RSZ2873" s="2"/>
      <c r="RTD2873" s="2"/>
      <c r="RTH2873" s="2"/>
      <c r="RTL2873" s="2"/>
      <c r="RTP2873" s="2"/>
      <c r="RTT2873" s="2"/>
      <c r="RTX2873" s="2"/>
      <c r="RUB2873" s="2"/>
      <c r="RUF2873" s="2"/>
      <c r="RUJ2873" s="2"/>
      <c r="RUN2873" s="2"/>
      <c r="RUR2873" s="2"/>
      <c r="RUV2873" s="2"/>
      <c r="RUZ2873" s="2"/>
      <c r="RVD2873" s="2"/>
      <c r="RVH2873" s="2"/>
      <c r="RVL2873" s="2"/>
      <c r="RVP2873" s="2"/>
      <c r="RVT2873" s="2"/>
      <c r="RVX2873" s="2"/>
      <c r="RWB2873" s="2"/>
      <c r="RWF2873" s="2"/>
      <c r="RWJ2873" s="2"/>
      <c r="RWN2873" s="2"/>
      <c r="RWR2873" s="2"/>
      <c r="RWV2873" s="2"/>
      <c r="RWZ2873" s="2"/>
      <c r="RXD2873" s="2"/>
      <c r="RXH2873" s="2"/>
      <c r="RXL2873" s="2"/>
      <c r="RXP2873" s="2"/>
      <c r="RXT2873" s="2"/>
      <c r="RXX2873" s="2"/>
      <c r="RYB2873" s="2"/>
      <c r="RYF2873" s="2"/>
      <c r="RYJ2873" s="2"/>
      <c r="RYN2873" s="2"/>
      <c r="RYR2873" s="2"/>
      <c r="RYV2873" s="2"/>
      <c r="RYZ2873" s="2"/>
      <c r="RZD2873" s="2"/>
      <c r="RZH2873" s="2"/>
      <c r="RZL2873" s="2"/>
      <c r="RZP2873" s="2"/>
      <c r="RZT2873" s="2"/>
      <c r="RZX2873" s="2"/>
      <c r="SAB2873" s="2"/>
      <c r="SAF2873" s="2"/>
      <c r="SAJ2873" s="2"/>
      <c r="SAN2873" s="2"/>
      <c r="SAR2873" s="2"/>
      <c r="SAV2873" s="2"/>
      <c r="SAZ2873" s="2"/>
      <c r="SBD2873" s="2"/>
      <c r="SBH2873" s="2"/>
      <c r="SBL2873" s="2"/>
      <c r="SBP2873" s="2"/>
      <c r="SBT2873" s="2"/>
      <c r="SBX2873" s="2"/>
      <c r="SCB2873" s="2"/>
      <c r="SCF2873" s="2"/>
      <c r="SCJ2873" s="2"/>
      <c r="SCN2873" s="2"/>
      <c r="SCR2873" s="2"/>
      <c r="SCV2873" s="2"/>
      <c r="SCZ2873" s="2"/>
      <c r="SDD2873" s="2"/>
      <c r="SDH2873" s="2"/>
      <c r="SDL2873" s="2"/>
      <c r="SDP2873" s="2"/>
      <c r="SDT2873" s="2"/>
      <c r="SDX2873" s="2"/>
      <c r="SEB2873" s="2"/>
      <c r="SEF2873" s="2"/>
      <c r="SEJ2873" s="2"/>
      <c r="SEN2873" s="2"/>
      <c r="SER2873" s="2"/>
      <c r="SEV2873" s="2"/>
      <c r="SEZ2873" s="2"/>
      <c r="SFD2873" s="2"/>
      <c r="SFH2873" s="2"/>
      <c r="SFL2873" s="2"/>
      <c r="SFP2873" s="2"/>
      <c r="SFT2873" s="2"/>
      <c r="SFX2873" s="2"/>
      <c r="SGB2873" s="2"/>
      <c r="SGF2873" s="2"/>
      <c r="SGJ2873" s="2"/>
      <c r="SGN2873" s="2"/>
      <c r="SGR2873" s="2"/>
      <c r="SGV2873" s="2"/>
      <c r="SGZ2873" s="2"/>
      <c r="SHD2873" s="2"/>
      <c r="SHH2873" s="2"/>
      <c r="SHL2873" s="2"/>
      <c r="SHP2873" s="2"/>
      <c r="SHT2873" s="2"/>
      <c r="SHX2873" s="2"/>
      <c r="SIB2873" s="2"/>
      <c r="SIF2873" s="2"/>
      <c r="SIJ2873" s="2"/>
      <c r="SIN2873" s="2"/>
      <c r="SIR2873" s="2"/>
      <c r="SIV2873" s="2"/>
      <c r="SIZ2873" s="2"/>
      <c r="SJD2873" s="2"/>
      <c r="SJH2873" s="2"/>
      <c r="SJL2873" s="2"/>
      <c r="SJP2873" s="2"/>
      <c r="SJT2873" s="2"/>
      <c r="SJX2873" s="2"/>
      <c r="SKB2873" s="2"/>
      <c r="SKF2873" s="2"/>
      <c r="SKJ2873" s="2"/>
      <c r="SKN2873" s="2"/>
      <c r="SKR2873" s="2"/>
      <c r="SKV2873" s="2"/>
      <c r="SKZ2873" s="2"/>
      <c r="SLD2873" s="2"/>
      <c r="SLH2873" s="2"/>
      <c r="SLL2873" s="2"/>
      <c r="SLP2873" s="2"/>
      <c r="SLT2873" s="2"/>
      <c r="SLX2873" s="2"/>
      <c r="SMB2873" s="2"/>
      <c r="SMF2873" s="2"/>
      <c r="SMJ2873" s="2"/>
      <c r="SMN2873" s="2"/>
      <c r="SMR2873" s="2"/>
      <c r="SMV2873" s="2"/>
      <c r="SMZ2873" s="2"/>
      <c r="SND2873" s="2"/>
      <c r="SNH2873" s="2"/>
      <c r="SNL2873" s="2"/>
      <c r="SNP2873" s="2"/>
      <c r="SNT2873" s="2"/>
      <c r="SNX2873" s="2"/>
      <c r="SOB2873" s="2"/>
      <c r="SOF2873" s="2"/>
      <c r="SOJ2873" s="2"/>
      <c r="SON2873" s="2"/>
      <c r="SOR2873" s="2"/>
      <c r="SOV2873" s="2"/>
      <c r="SOZ2873" s="2"/>
      <c r="SPD2873" s="2"/>
      <c r="SPH2873" s="2"/>
      <c r="SPL2873" s="2"/>
      <c r="SPP2873" s="2"/>
      <c r="SPT2873" s="2"/>
      <c r="SPX2873" s="2"/>
      <c r="SQB2873" s="2"/>
      <c r="SQF2873" s="2"/>
      <c r="SQJ2873" s="2"/>
      <c r="SQN2873" s="2"/>
      <c r="SQR2873" s="2"/>
      <c r="SQV2873" s="2"/>
      <c r="SQZ2873" s="2"/>
      <c r="SRD2873" s="2"/>
      <c r="SRH2873" s="2"/>
      <c r="SRL2873" s="2"/>
      <c r="SRP2873" s="2"/>
      <c r="SRT2873" s="2"/>
      <c r="SRX2873" s="2"/>
      <c r="SSB2873" s="2"/>
      <c r="SSF2873" s="2"/>
      <c r="SSJ2873" s="2"/>
      <c r="SSN2873" s="2"/>
      <c r="SSR2873" s="2"/>
      <c r="SSV2873" s="2"/>
      <c r="SSZ2873" s="2"/>
      <c r="STD2873" s="2"/>
      <c r="STH2873" s="2"/>
      <c r="STL2873" s="2"/>
      <c r="STP2873" s="2"/>
      <c r="STT2873" s="2"/>
      <c r="STX2873" s="2"/>
      <c r="SUB2873" s="2"/>
      <c r="SUF2873" s="2"/>
      <c r="SUJ2873" s="2"/>
      <c r="SUN2873" s="2"/>
      <c r="SUR2873" s="2"/>
      <c r="SUV2873" s="2"/>
      <c r="SUZ2873" s="2"/>
      <c r="SVD2873" s="2"/>
      <c r="SVH2873" s="2"/>
      <c r="SVL2873" s="2"/>
      <c r="SVP2873" s="2"/>
      <c r="SVT2873" s="2"/>
      <c r="SVX2873" s="2"/>
      <c r="SWB2873" s="2"/>
      <c r="SWF2873" s="2"/>
      <c r="SWJ2873" s="2"/>
      <c r="SWN2873" s="2"/>
      <c r="SWR2873" s="2"/>
      <c r="SWV2873" s="2"/>
      <c r="SWZ2873" s="2"/>
      <c r="SXD2873" s="2"/>
      <c r="SXH2873" s="2"/>
      <c r="SXL2873" s="2"/>
      <c r="SXP2873" s="2"/>
      <c r="SXT2873" s="2"/>
      <c r="SXX2873" s="2"/>
      <c r="SYB2873" s="2"/>
      <c r="SYF2873" s="2"/>
      <c r="SYJ2873" s="2"/>
      <c r="SYN2873" s="2"/>
      <c r="SYR2873" s="2"/>
      <c r="SYV2873" s="2"/>
      <c r="SYZ2873" s="2"/>
      <c r="SZD2873" s="2"/>
      <c r="SZH2873" s="2"/>
      <c r="SZL2873" s="2"/>
      <c r="SZP2873" s="2"/>
      <c r="SZT2873" s="2"/>
      <c r="SZX2873" s="2"/>
      <c r="TAB2873" s="2"/>
      <c r="TAF2873" s="2"/>
      <c r="TAJ2873" s="2"/>
      <c r="TAN2873" s="2"/>
      <c r="TAR2873" s="2"/>
      <c r="TAV2873" s="2"/>
      <c r="TAZ2873" s="2"/>
      <c r="TBD2873" s="2"/>
      <c r="TBH2873" s="2"/>
      <c r="TBL2873" s="2"/>
      <c r="TBP2873" s="2"/>
      <c r="TBT2873" s="2"/>
      <c r="TBX2873" s="2"/>
      <c r="TCB2873" s="2"/>
      <c r="TCF2873" s="2"/>
      <c r="TCJ2873" s="2"/>
      <c r="TCN2873" s="2"/>
      <c r="TCR2873" s="2"/>
      <c r="TCV2873" s="2"/>
      <c r="TCZ2873" s="2"/>
      <c r="TDD2873" s="2"/>
      <c r="TDH2873" s="2"/>
      <c r="TDL2873" s="2"/>
      <c r="TDP2873" s="2"/>
      <c r="TDT2873" s="2"/>
      <c r="TDX2873" s="2"/>
      <c r="TEB2873" s="2"/>
      <c r="TEF2873" s="2"/>
      <c r="TEJ2873" s="2"/>
      <c r="TEN2873" s="2"/>
      <c r="TER2873" s="2"/>
      <c r="TEV2873" s="2"/>
      <c r="TEZ2873" s="2"/>
      <c r="TFD2873" s="2"/>
      <c r="TFH2873" s="2"/>
      <c r="TFL2873" s="2"/>
      <c r="TFP2873" s="2"/>
      <c r="TFT2873" s="2"/>
      <c r="TFX2873" s="2"/>
      <c r="TGB2873" s="2"/>
      <c r="TGF2873" s="2"/>
      <c r="TGJ2873" s="2"/>
      <c r="TGN2873" s="2"/>
      <c r="TGR2873" s="2"/>
      <c r="TGV2873" s="2"/>
      <c r="TGZ2873" s="2"/>
      <c r="THD2873" s="2"/>
      <c r="THH2873" s="2"/>
      <c r="THL2873" s="2"/>
      <c r="THP2873" s="2"/>
      <c r="THT2873" s="2"/>
      <c r="THX2873" s="2"/>
      <c r="TIB2873" s="2"/>
      <c r="TIF2873" s="2"/>
      <c r="TIJ2873" s="2"/>
      <c r="TIN2873" s="2"/>
      <c r="TIR2873" s="2"/>
      <c r="TIV2873" s="2"/>
      <c r="TIZ2873" s="2"/>
      <c r="TJD2873" s="2"/>
      <c r="TJH2873" s="2"/>
      <c r="TJL2873" s="2"/>
      <c r="TJP2873" s="2"/>
      <c r="TJT2873" s="2"/>
      <c r="TJX2873" s="2"/>
      <c r="TKB2873" s="2"/>
      <c r="TKF2873" s="2"/>
      <c r="TKJ2873" s="2"/>
      <c r="TKN2873" s="2"/>
      <c r="TKR2873" s="2"/>
      <c r="TKV2873" s="2"/>
      <c r="TKZ2873" s="2"/>
      <c r="TLD2873" s="2"/>
      <c r="TLH2873" s="2"/>
      <c r="TLL2873" s="2"/>
      <c r="TLP2873" s="2"/>
      <c r="TLT2873" s="2"/>
      <c r="TLX2873" s="2"/>
      <c r="TMB2873" s="2"/>
      <c r="TMF2873" s="2"/>
      <c r="TMJ2873" s="2"/>
      <c r="TMN2873" s="2"/>
      <c r="TMR2873" s="2"/>
      <c r="TMV2873" s="2"/>
      <c r="TMZ2873" s="2"/>
      <c r="TND2873" s="2"/>
      <c r="TNH2873" s="2"/>
      <c r="TNL2873" s="2"/>
      <c r="TNP2873" s="2"/>
      <c r="TNT2873" s="2"/>
      <c r="TNX2873" s="2"/>
      <c r="TOB2873" s="2"/>
      <c r="TOF2873" s="2"/>
      <c r="TOJ2873" s="2"/>
      <c r="TON2873" s="2"/>
      <c r="TOR2873" s="2"/>
      <c r="TOV2873" s="2"/>
      <c r="TOZ2873" s="2"/>
      <c r="TPD2873" s="2"/>
      <c r="TPH2873" s="2"/>
      <c r="TPL2873" s="2"/>
      <c r="TPP2873" s="2"/>
      <c r="TPT2873" s="2"/>
      <c r="TPX2873" s="2"/>
      <c r="TQB2873" s="2"/>
      <c r="TQF2873" s="2"/>
      <c r="TQJ2873" s="2"/>
      <c r="TQN2873" s="2"/>
      <c r="TQR2873" s="2"/>
      <c r="TQV2873" s="2"/>
      <c r="TQZ2873" s="2"/>
      <c r="TRD2873" s="2"/>
      <c r="TRH2873" s="2"/>
      <c r="TRL2873" s="2"/>
      <c r="TRP2873" s="2"/>
      <c r="TRT2873" s="2"/>
      <c r="TRX2873" s="2"/>
      <c r="TSB2873" s="2"/>
      <c r="TSF2873" s="2"/>
      <c r="TSJ2873" s="2"/>
      <c r="TSN2873" s="2"/>
      <c r="TSR2873" s="2"/>
      <c r="TSV2873" s="2"/>
      <c r="TSZ2873" s="2"/>
      <c r="TTD2873" s="2"/>
      <c r="TTH2873" s="2"/>
      <c r="TTL2873" s="2"/>
      <c r="TTP2873" s="2"/>
      <c r="TTT2873" s="2"/>
      <c r="TTX2873" s="2"/>
      <c r="TUB2873" s="2"/>
      <c r="TUF2873" s="2"/>
      <c r="TUJ2873" s="2"/>
      <c r="TUN2873" s="2"/>
      <c r="TUR2873" s="2"/>
      <c r="TUV2873" s="2"/>
      <c r="TUZ2873" s="2"/>
      <c r="TVD2873" s="2"/>
      <c r="TVH2873" s="2"/>
      <c r="TVL2873" s="2"/>
      <c r="TVP2873" s="2"/>
      <c r="TVT2873" s="2"/>
      <c r="TVX2873" s="2"/>
      <c r="TWB2873" s="2"/>
      <c r="TWF2873" s="2"/>
      <c r="TWJ2873" s="2"/>
      <c r="TWN2873" s="2"/>
      <c r="TWR2873" s="2"/>
      <c r="TWV2873" s="2"/>
      <c r="TWZ2873" s="2"/>
      <c r="TXD2873" s="2"/>
      <c r="TXH2873" s="2"/>
      <c r="TXL2873" s="2"/>
      <c r="TXP2873" s="2"/>
      <c r="TXT2873" s="2"/>
      <c r="TXX2873" s="2"/>
      <c r="TYB2873" s="2"/>
      <c r="TYF2873" s="2"/>
      <c r="TYJ2873" s="2"/>
      <c r="TYN2873" s="2"/>
      <c r="TYR2873" s="2"/>
      <c r="TYV2873" s="2"/>
      <c r="TYZ2873" s="2"/>
      <c r="TZD2873" s="2"/>
      <c r="TZH2873" s="2"/>
      <c r="TZL2873" s="2"/>
      <c r="TZP2873" s="2"/>
      <c r="TZT2873" s="2"/>
      <c r="TZX2873" s="2"/>
      <c r="UAB2873" s="2"/>
      <c r="UAF2873" s="2"/>
      <c r="UAJ2873" s="2"/>
      <c r="UAN2873" s="2"/>
      <c r="UAR2873" s="2"/>
      <c r="UAV2873" s="2"/>
      <c r="UAZ2873" s="2"/>
      <c r="UBD2873" s="2"/>
      <c r="UBH2873" s="2"/>
      <c r="UBL2873" s="2"/>
      <c r="UBP2873" s="2"/>
      <c r="UBT2873" s="2"/>
      <c r="UBX2873" s="2"/>
      <c r="UCB2873" s="2"/>
      <c r="UCF2873" s="2"/>
      <c r="UCJ2873" s="2"/>
      <c r="UCN2873" s="2"/>
      <c r="UCR2873" s="2"/>
      <c r="UCV2873" s="2"/>
      <c r="UCZ2873" s="2"/>
      <c r="UDD2873" s="2"/>
      <c r="UDH2873" s="2"/>
      <c r="UDL2873" s="2"/>
      <c r="UDP2873" s="2"/>
      <c r="UDT2873" s="2"/>
      <c r="UDX2873" s="2"/>
      <c r="UEB2873" s="2"/>
      <c r="UEF2873" s="2"/>
      <c r="UEJ2873" s="2"/>
      <c r="UEN2873" s="2"/>
      <c r="UER2873" s="2"/>
      <c r="UEV2873" s="2"/>
      <c r="UEZ2873" s="2"/>
      <c r="UFD2873" s="2"/>
      <c r="UFH2873" s="2"/>
      <c r="UFL2873" s="2"/>
      <c r="UFP2873" s="2"/>
      <c r="UFT2873" s="2"/>
      <c r="UFX2873" s="2"/>
      <c r="UGB2873" s="2"/>
      <c r="UGF2873" s="2"/>
      <c r="UGJ2873" s="2"/>
      <c r="UGN2873" s="2"/>
      <c r="UGR2873" s="2"/>
      <c r="UGV2873" s="2"/>
      <c r="UGZ2873" s="2"/>
      <c r="UHD2873" s="2"/>
      <c r="UHH2873" s="2"/>
      <c r="UHL2873" s="2"/>
      <c r="UHP2873" s="2"/>
      <c r="UHT2873" s="2"/>
      <c r="UHX2873" s="2"/>
      <c r="UIB2873" s="2"/>
      <c r="UIF2873" s="2"/>
      <c r="UIJ2873" s="2"/>
      <c r="UIN2873" s="2"/>
      <c r="UIR2873" s="2"/>
      <c r="UIV2873" s="2"/>
      <c r="UIZ2873" s="2"/>
      <c r="UJD2873" s="2"/>
      <c r="UJH2873" s="2"/>
      <c r="UJL2873" s="2"/>
      <c r="UJP2873" s="2"/>
      <c r="UJT2873" s="2"/>
      <c r="UJX2873" s="2"/>
      <c r="UKB2873" s="2"/>
      <c r="UKF2873" s="2"/>
      <c r="UKJ2873" s="2"/>
      <c r="UKN2873" s="2"/>
      <c r="UKR2873" s="2"/>
      <c r="UKV2873" s="2"/>
      <c r="UKZ2873" s="2"/>
      <c r="ULD2873" s="2"/>
      <c r="ULH2873" s="2"/>
      <c r="ULL2873" s="2"/>
      <c r="ULP2873" s="2"/>
      <c r="ULT2873" s="2"/>
      <c r="ULX2873" s="2"/>
      <c r="UMB2873" s="2"/>
      <c r="UMF2873" s="2"/>
      <c r="UMJ2873" s="2"/>
      <c r="UMN2873" s="2"/>
      <c r="UMR2873" s="2"/>
      <c r="UMV2873" s="2"/>
      <c r="UMZ2873" s="2"/>
      <c r="UND2873" s="2"/>
      <c r="UNH2873" s="2"/>
      <c r="UNL2873" s="2"/>
      <c r="UNP2873" s="2"/>
      <c r="UNT2873" s="2"/>
      <c r="UNX2873" s="2"/>
      <c r="UOB2873" s="2"/>
      <c r="UOF2873" s="2"/>
      <c r="UOJ2873" s="2"/>
      <c r="UON2873" s="2"/>
      <c r="UOR2873" s="2"/>
      <c r="UOV2873" s="2"/>
      <c r="UOZ2873" s="2"/>
      <c r="UPD2873" s="2"/>
      <c r="UPH2873" s="2"/>
      <c r="UPL2873" s="2"/>
      <c r="UPP2873" s="2"/>
      <c r="UPT2873" s="2"/>
      <c r="UPX2873" s="2"/>
      <c r="UQB2873" s="2"/>
      <c r="UQF2873" s="2"/>
      <c r="UQJ2873" s="2"/>
      <c r="UQN2873" s="2"/>
      <c r="UQR2873" s="2"/>
      <c r="UQV2873" s="2"/>
      <c r="UQZ2873" s="2"/>
      <c r="URD2873" s="2"/>
      <c r="URH2873" s="2"/>
      <c r="URL2873" s="2"/>
      <c r="URP2873" s="2"/>
      <c r="URT2873" s="2"/>
      <c r="URX2873" s="2"/>
      <c r="USB2873" s="2"/>
      <c r="USF2873" s="2"/>
      <c r="USJ2873" s="2"/>
      <c r="USN2873" s="2"/>
      <c r="USR2873" s="2"/>
      <c r="USV2873" s="2"/>
      <c r="USZ2873" s="2"/>
      <c r="UTD2873" s="2"/>
      <c r="UTH2873" s="2"/>
      <c r="UTL2873" s="2"/>
      <c r="UTP2873" s="2"/>
      <c r="UTT2873" s="2"/>
      <c r="UTX2873" s="2"/>
      <c r="UUB2873" s="2"/>
      <c r="UUF2873" s="2"/>
      <c r="UUJ2873" s="2"/>
      <c r="UUN2873" s="2"/>
      <c r="UUR2873" s="2"/>
      <c r="UUV2873" s="2"/>
      <c r="UUZ2873" s="2"/>
      <c r="UVD2873" s="2"/>
      <c r="UVH2873" s="2"/>
      <c r="UVL2873" s="2"/>
      <c r="UVP2873" s="2"/>
      <c r="UVT2873" s="2"/>
      <c r="UVX2873" s="2"/>
      <c r="UWB2873" s="2"/>
      <c r="UWF2873" s="2"/>
      <c r="UWJ2873" s="2"/>
      <c r="UWN2873" s="2"/>
      <c r="UWR2873" s="2"/>
      <c r="UWV2873" s="2"/>
      <c r="UWZ2873" s="2"/>
      <c r="UXD2873" s="2"/>
      <c r="UXH2873" s="2"/>
      <c r="UXL2873" s="2"/>
      <c r="UXP2873" s="2"/>
      <c r="UXT2873" s="2"/>
      <c r="UXX2873" s="2"/>
      <c r="UYB2873" s="2"/>
      <c r="UYF2873" s="2"/>
      <c r="UYJ2873" s="2"/>
      <c r="UYN2873" s="2"/>
      <c r="UYR2873" s="2"/>
      <c r="UYV2873" s="2"/>
      <c r="UYZ2873" s="2"/>
      <c r="UZD2873" s="2"/>
      <c r="UZH2873" s="2"/>
      <c r="UZL2873" s="2"/>
      <c r="UZP2873" s="2"/>
      <c r="UZT2873" s="2"/>
      <c r="UZX2873" s="2"/>
      <c r="VAB2873" s="2"/>
      <c r="VAF2873" s="2"/>
      <c r="VAJ2873" s="2"/>
      <c r="VAN2873" s="2"/>
      <c r="VAR2873" s="2"/>
      <c r="VAV2873" s="2"/>
      <c r="VAZ2873" s="2"/>
      <c r="VBD2873" s="2"/>
      <c r="VBH2873" s="2"/>
      <c r="VBL2873" s="2"/>
      <c r="VBP2873" s="2"/>
      <c r="VBT2873" s="2"/>
      <c r="VBX2873" s="2"/>
      <c r="VCB2873" s="2"/>
      <c r="VCF2873" s="2"/>
      <c r="VCJ2873" s="2"/>
      <c r="VCN2873" s="2"/>
      <c r="VCR2873" s="2"/>
      <c r="VCV2873" s="2"/>
      <c r="VCZ2873" s="2"/>
      <c r="VDD2873" s="2"/>
      <c r="VDH2873" s="2"/>
      <c r="VDL2873" s="2"/>
      <c r="VDP2873" s="2"/>
      <c r="VDT2873" s="2"/>
      <c r="VDX2873" s="2"/>
      <c r="VEB2873" s="2"/>
      <c r="VEF2873" s="2"/>
      <c r="VEJ2873" s="2"/>
      <c r="VEN2873" s="2"/>
      <c r="VER2873" s="2"/>
      <c r="VEV2873" s="2"/>
      <c r="VEZ2873" s="2"/>
      <c r="VFD2873" s="2"/>
      <c r="VFH2873" s="2"/>
      <c r="VFL2873" s="2"/>
      <c r="VFP2873" s="2"/>
      <c r="VFT2873" s="2"/>
      <c r="VFX2873" s="2"/>
      <c r="VGB2873" s="2"/>
      <c r="VGF2873" s="2"/>
      <c r="VGJ2873" s="2"/>
      <c r="VGN2873" s="2"/>
      <c r="VGR2873" s="2"/>
      <c r="VGV2873" s="2"/>
      <c r="VGZ2873" s="2"/>
      <c r="VHD2873" s="2"/>
      <c r="VHH2873" s="2"/>
      <c r="VHL2873" s="2"/>
      <c r="VHP2873" s="2"/>
      <c r="VHT2873" s="2"/>
      <c r="VHX2873" s="2"/>
      <c r="VIB2873" s="2"/>
      <c r="VIF2873" s="2"/>
      <c r="VIJ2873" s="2"/>
      <c r="VIN2873" s="2"/>
      <c r="VIR2873" s="2"/>
      <c r="VIV2873" s="2"/>
      <c r="VIZ2873" s="2"/>
      <c r="VJD2873" s="2"/>
      <c r="VJH2873" s="2"/>
      <c r="VJL2873" s="2"/>
      <c r="VJP2873" s="2"/>
      <c r="VJT2873" s="2"/>
      <c r="VJX2873" s="2"/>
      <c r="VKB2873" s="2"/>
      <c r="VKF2873" s="2"/>
      <c r="VKJ2873" s="2"/>
      <c r="VKN2873" s="2"/>
      <c r="VKR2873" s="2"/>
      <c r="VKV2873" s="2"/>
      <c r="VKZ2873" s="2"/>
      <c r="VLD2873" s="2"/>
      <c r="VLH2873" s="2"/>
      <c r="VLL2873" s="2"/>
      <c r="VLP2873" s="2"/>
      <c r="VLT2873" s="2"/>
      <c r="VLX2873" s="2"/>
      <c r="VMB2873" s="2"/>
      <c r="VMF2873" s="2"/>
      <c r="VMJ2873" s="2"/>
      <c r="VMN2873" s="2"/>
      <c r="VMR2873" s="2"/>
      <c r="VMV2873" s="2"/>
      <c r="VMZ2873" s="2"/>
      <c r="VND2873" s="2"/>
      <c r="VNH2873" s="2"/>
      <c r="VNL2873" s="2"/>
      <c r="VNP2873" s="2"/>
      <c r="VNT2873" s="2"/>
      <c r="VNX2873" s="2"/>
      <c r="VOB2873" s="2"/>
      <c r="VOF2873" s="2"/>
      <c r="VOJ2873" s="2"/>
      <c r="VON2873" s="2"/>
      <c r="VOR2873" s="2"/>
      <c r="VOV2873" s="2"/>
      <c r="VOZ2873" s="2"/>
      <c r="VPD2873" s="2"/>
      <c r="VPH2873" s="2"/>
      <c r="VPL2873" s="2"/>
      <c r="VPP2873" s="2"/>
      <c r="VPT2873" s="2"/>
      <c r="VPX2873" s="2"/>
      <c r="VQB2873" s="2"/>
      <c r="VQF2873" s="2"/>
      <c r="VQJ2873" s="2"/>
      <c r="VQN2873" s="2"/>
      <c r="VQR2873" s="2"/>
      <c r="VQV2873" s="2"/>
      <c r="VQZ2873" s="2"/>
      <c r="VRD2873" s="2"/>
      <c r="VRH2873" s="2"/>
      <c r="VRL2873" s="2"/>
      <c r="VRP2873" s="2"/>
      <c r="VRT2873" s="2"/>
      <c r="VRX2873" s="2"/>
      <c r="VSB2873" s="2"/>
      <c r="VSF2873" s="2"/>
      <c r="VSJ2873" s="2"/>
      <c r="VSN2873" s="2"/>
      <c r="VSR2873" s="2"/>
      <c r="VSV2873" s="2"/>
      <c r="VSZ2873" s="2"/>
      <c r="VTD2873" s="2"/>
      <c r="VTH2873" s="2"/>
      <c r="VTL2873" s="2"/>
      <c r="VTP2873" s="2"/>
      <c r="VTT2873" s="2"/>
      <c r="VTX2873" s="2"/>
      <c r="VUB2873" s="2"/>
      <c r="VUF2873" s="2"/>
      <c r="VUJ2873" s="2"/>
      <c r="VUN2873" s="2"/>
      <c r="VUR2873" s="2"/>
      <c r="VUV2873" s="2"/>
      <c r="VUZ2873" s="2"/>
      <c r="VVD2873" s="2"/>
      <c r="VVH2873" s="2"/>
      <c r="VVL2873" s="2"/>
      <c r="VVP2873" s="2"/>
      <c r="VVT2873" s="2"/>
      <c r="VVX2873" s="2"/>
      <c r="VWB2873" s="2"/>
      <c r="VWF2873" s="2"/>
      <c r="VWJ2873" s="2"/>
      <c r="VWN2873" s="2"/>
      <c r="VWR2873" s="2"/>
      <c r="VWV2873" s="2"/>
      <c r="VWZ2873" s="2"/>
      <c r="VXD2873" s="2"/>
      <c r="VXH2873" s="2"/>
      <c r="VXL2873" s="2"/>
      <c r="VXP2873" s="2"/>
      <c r="VXT2873" s="2"/>
      <c r="VXX2873" s="2"/>
      <c r="VYB2873" s="2"/>
      <c r="VYF2873" s="2"/>
      <c r="VYJ2873" s="2"/>
      <c r="VYN2873" s="2"/>
      <c r="VYR2873" s="2"/>
      <c r="VYV2873" s="2"/>
      <c r="VYZ2873" s="2"/>
      <c r="VZD2873" s="2"/>
      <c r="VZH2873" s="2"/>
      <c r="VZL2873" s="2"/>
      <c r="VZP2873" s="2"/>
      <c r="VZT2873" s="2"/>
      <c r="VZX2873" s="2"/>
      <c r="WAB2873" s="2"/>
      <c r="WAF2873" s="2"/>
      <c r="WAJ2873" s="2"/>
      <c r="WAN2873" s="2"/>
      <c r="WAR2873" s="2"/>
      <c r="WAV2873" s="2"/>
      <c r="WAZ2873" s="2"/>
      <c r="WBD2873" s="2"/>
      <c r="WBH2873" s="2"/>
      <c r="WBL2873" s="2"/>
      <c r="WBP2873" s="2"/>
      <c r="WBT2873" s="2"/>
      <c r="WBX2873" s="2"/>
      <c r="WCB2873" s="2"/>
      <c r="WCF2873" s="2"/>
      <c r="WCJ2873" s="2"/>
      <c r="WCN2873" s="2"/>
      <c r="WCR2873" s="2"/>
      <c r="WCV2873" s="2"/>
      <c r="WCZ2873" s="2"/>
      <c r="WDD2873" s="2"/>
      <c r="WDH2873" s="2"/>
      <c r="WDL2873" s="2"/>
      <c r="WDP2873" s="2"/>
      <c r="WDT2873" s="2"/>
      <c r="WDX2873" s="2"/>
      <c r="WEB2873" s="2"/>
      <c r="WEF2873" s="2"/>
      <c r="WEJ2873" s="2"/>
      <c r="WEN2873" s="2"/>
      <c r="WER2873" s="2"/>
      <c r="WEV2873" s="2"/>
      <c r="WEZ2873" s="2"/>
      <c r="WFD2873" s="2"/>
      <c r="WFH2873" s="2"/>
      <c r="WFL2873" s="2"/>
      <c r="WFP2873" s="2"/>
      <c r="WFT2873" s="2"/>
      <c r="WFX2873" s="2"/>
      <c r="WGB2873" s="2"/>
      <c r="WGF2873" s="2"/>
      <c r="WGJ2873" s="2"/>
      <c r="WGN2873" s="2"/>
      <c r="WGR2873" s="2"/>
      <c r="WGV2873" s="2"/>
      <c r="WGZ2873" s="2"/>
      <c r="WHD2873" s="2"/>
      <c r="WHH2873" s="2"/>
      <c r="WHL2873" s="2"/>
      <c r="WHP2873" s="2"/>
      <c r="WHT2873" s="2"/>
      <c r="WHX2873" s="2"/>
      <c r="WIB2873" s="2"/>
      <c r="WIF2873" s="2"/>
      <c r="WIJ2873" s="2"/>
      <c r="WIN2873" s="2"/>
      <c r="WIR2873" s="2"/>
      <c r="WIV2873" s="2"/>
      <c r="WIZ2873" s="2"/>
      <c r="WJD2873" s="2"/>
      <c r="WJH2873" s="2"/>
      <c r="WJL2873" s="2"/>
      <c r="WJP2873" s="2"/>
      <c r="WJT2873" s="2"/>
      <c r="WJX2873" s="2"/>
      <c r="WKB2873" s="2"/>
      <c r="WKF2873" s="2"/>
      <c r="WKJ2873" s="2"/>
      <c r="WKN2873" s="2"/>
      <c r="WKR2873" s="2"/>
      <c r="WKV2873" s="2"/>
      <c r="WKZ2873" s="2"/>
      <c r="WLD2873" s="2"/>
      <c r="WLH2873" s="2"/>
      <c r="WLL2873" s="2"/>
      <c r="WLP2873" s="2"/>
      <c r="WLT2873" s="2"/>
      <c r="WLX2873" s="2"/>
      <c r="WMB2873" s="2"/>
      <c r="WMF2873" s="2"/>
      <c r="WMJ2873" s="2"/>
      <c r="WMN2873" s="2"/>
      <c r="WMR2873" s="2"/>
      <c r="WMV2873" s="2"/>
      <c r="WMZ2873" s="2"/>
      <c r="WND2873" s="2"/>
      <c r="WNH2873" s="2"/>
      <c r="WNL2873" s="2"/>
      <c r="WNP2873" s="2"/>
      <c r="WNT2873" s="2"/>
      <c r="WNX2873" s="2"/>
      <c r="WOB2873" s="2"/>
      <c r="WOF2873" s="2"/>
      <c r="WOJ2873" s="2"/>
      <c r="WON2873" s="2"/>
      <c r="WOR2873" s="2"/>
      <c r="WOV2873" s="2"/>
      <c r="WOZ2873" s="2"/>
      <c r="WPD2873" s="2"/>
      <c r="WPH2873" s="2"/>
      <c r="WPL2873" s="2"/>
      <c r="WPP2873" s="2"/>
      <c r="WPT2873" s="2"/>
      <c r="WPX2873" s="2"/>
      <c r="WQB2873" s="2"/>
      <c r="WQF2873" s="2"/>
      <c r="WQJ2873" s="2"/>
      <c r="WQN2873" s="2"/>
      <c r="WQR2873" s="2"/>
      <c r="WQV2873" s="2"/>
      <c r="WQZ2873" s="2"/>
      <c r="WRD2873" s="2"/>
      <c r="WRH2873" s="2"/>
      <c r="WRL2873" s="2"/>
      <c r="WRP2873" s="2"/>
      <c r="WRT2873" s="2"/>
      <c r="WRX2873" s="2"/>
      <c r="WSB2873" s="2"/>
      <c r="WSF2873" s="2"/>
      <c r="WSJ2873" s="2"/>
      <c r="WSN2873" s="2"/>
      <c r="WSR2873" s="2"/>
      <c r="WSV2873" s="2"/>
      <c r="WSZ2873" s="2"/>
      <c r="WTD2873" s="2"/>
      <c r="WTH2873" s="2"/>
      <c r="WTL2873" s="2"/>
      <c r="WTP2873" s="2"/>
      <c r="WTT2873" s="2"/>
      <c r="WTX2873" s="2"/>
      <c r="WUB2873" s="2"/>
      <c r="WUF2873" s="2"/>
      <c r="WUJ2873" s="2"/>
      <c r="WUN2873" s="2"/>
      <c r="WUR2873" s="2"/>
      <c r="WUV2873" s="2"/>
      <c r="WUZ2873" s="2"/>
      <c r="WVD2873" s="2"/>
      <c r="WVH2873" s="2"/>
      <c r="WVL2873" s="2"/>
      <c r="WVP2873" s="2"/>
      <c r="WVT2873" s="2"/>
      <c r="WVX2873" s="2"/>
      <c r="WWB2873" s="2"/>
      <c r="WWF2873" s="2"/>
      <c r="WWJ2873" s="2"/>
      <c r="WWN2873" s="2"/>
      <c r="WWR2873" s="2"/>
      <c r="WWV2873" s="2"/>
      <c r="WWZ2873" s="2"/>
      <c r="WXD2873" s="2"/>
      <c r="WXH2873" s="2"/>
      <c r="WXL2873" s="2"/>
      <c r="WXP2873" s="2"/>
      <c r="WXT2873" s="2"/>
      <c r="WXX2873" s="2"/>
      <c r="WYB2873" s="2"/>
      <c r="WYF2873" s="2"/>
      <c r="WYJ2873" s="2"/>
      <c r="WYN2873" s="2"/>
      <c r="WYR2873" s="2"/>
      <c r="WYV2873" s="2"/>
      <c r="WYZ2873" s="2"/>
      <c r="WZD2873" s="2"/>
      <c r="WZH2873" s="2"/>
      <c r="WZL2873" s="2"/>
      <c r="WZP2873" s="2"/>
      <c r="WZT2873" s="2"/>
      <c r="WZX2873" s="2"/>
      <c r="XAB2873" s="2"/>
      <c r="XAF2873" s="2"/>
      <c r="XAJ2873" s="2"/>
      <c r="XAN2873" s="2"/>
      <c r="XAR2873" s="2"/>
      <c r="XAV2873" s="2"/>
      <c r="XAZ2873" s="2"/>
      <c r="XBD2873" s="2"/>
      <c r="XBH2873" s="2"/>
      <c r="XBL2873" s="2"/>
      <c r="XBP2873" s="2"/>
      <c r="XBT2873" s="2"/>
      <c r="XBX2873" s="2"/>
      <c r="XCB2873" s="2"/>
      <c r="XCF2873" s="2"/>
      <c r="XCJ2873" s="2"/>
      <c r="XCN2873" s="2"/>
      <c r="XCR2873" s="2"/>
      <c r="XCV2873" s="2"/>
      <c r="XCZ2873" s="2"/>
      <c r="XDD2873" s="2"/>
      <c r="XDH2873" s="2"/>
      <c r="XDL2873" s="2"/>
      <c r="XDP2873" s="2"/>
      <c r="XDT2873" s="2"/>
      <c r="XDX2873" s="2"/>
      <c r="XEB2873" s="2"/>
      <c r="XEF2873" s="2"/>
      <c r="XEJ2873" s="2"/>
      <c r="XEN2873" s="2"/>
      <c r="XER2873" s="2"/>
      <c r="XEV2873" s="2"/>
      <c r="XEZ2873" s="2"/>
    </row>
    <row r="2874" spans="1:1024 1028:2048 2052:3072 3076:4096 4100:5120 5124:6144 6148:7168 7172:8192 8196:9216 9220:10240 10244:11264 11268:12288 12292:13312 13316:14336 14340:15360 15364:16380" x14ac:dyDescent="0.45">
      <c r="A2874" s="2">
        <v>45535</v>
      </c>
      <c r="B2874" t="s">
        <v>61</v>
      </c>
      <c r="C2874" t="s">
        <v>12</v>
      </c>
      <c r="D2874">
        <v>25</v>
      </c>
      <c r="E2874" s="17">
        <f>VLOOKUP(C2874,'SKU Price List'!$H$2:$L$27,5,FALSE)</f>
        <v>1040</v>
      </c>
      <c r="F2874" s="17">
        <f t="shared" si="146"/>
        <v>26000</v>
      </c>
      <c r="G2874">
        <f>VLOOKUP(C2874,'SKU Price List'!$H$2:$L$27,3,0)</f>
        <v>988.8</v>
      </c>
      <c r="H2874">
        <f t="shared" si="143"/>
        <v>24720</v>
      </c>
      <c r="I2874" s="17">
        <f t="shared" si="144"/>
        <v>1280</v>
      </c>
      <c r="J2874">
        <v>48</v>
      </c>
      <c r="K2874" s="51"/>
      <c r="L2874" s="2"/>
      <c r="P2874" s="2"/>
      <c r="T2874" s="2"/>
      <c r="X2874" s="2"/>
      <c r="AB2874" s="2"/>
      <c r="AF2874" s="2"/>
      <c r="AJ2874" s="2"/>
      <c r="AN2874" s="2"/>
      <c r="AR2874" s="2"/>
      <c r="AV2874" s="2"/>
      <c r="AZ2874" s="2"/>
      <c r="BD2874" s="2"/>
      <c r="BH2874" s="2"/>
      <c r="BL2874" s="2"/>
      <c r="BP2874" s="2"/>
      <c r="BT2874" s="2"/>
      <c r="BX2874" s="2"/>
      <c r="CB2874" s="2"/>
      <c r="CF2874" s="2"/>
      <c r="CJ2874" s="2"/>
      <c r="CN2874" s="2"/>
      <c r="CR2874" s="2"/>
      <c r="CV2874" s="2"/>
      <c r="CZ2874" s="2"/>
      <c r="DD2874" s="2"/>
      <c r="DH2874" s="2"/>
      <c r="DL2874" s="2"/>
      <c r="DP2874" s="2"/>
      <c r="DT2874" s="2"/>
      <c r="DX2874" s="2"/>
      <c r="EB2874" s="2"/>
      <c r="EF2874" s="2"/>
      <c r="EJ2874" s="2"/>
      <c r="EN2874" s="2"/>
      <c r="ER2874" s="2"/>
      <c r="EV2874" s="2"/>
      <c r="EZ2874" s="2"/>
      <c r="FD2874" s="2"/>
      <c r="FH2874" s="2"/>
      <c r="FL2874" s="2"/>
      <c r="FP2874" s="2"/>
      <c r="FT2874" s="2"/>
      <c r="FX2874" s="2"/>
      <c r="GB2874" s="2"/>
      <c r="GF2874" s="2"/>
      <c r="GJ2874" s="2"/>
      <c r="GN2874" s="2"/>
      <c r="GR2874" s="2"/>
      <c r="GV2874" s="2"/>
      <c r="GZ2874" s="2"/>
      <c r="HD2874" s="2"/>
      <c r="HH2874" s="2"/>
      <c r="HL2874" s="2"/>
      <c r="HP2874" s="2"/>
      <c r="HT2874" s="2"/>
      <c r="HX2874" s="2"/>
      <c r="IB2874" s="2"/>
      <c r="IF2874" s="2"/>
      <c r="IJ2874" s="2"/>
      <c r="IN2874" s="2"/>
      <c r="IR2874" s="2"/>
      <c r="IV2874" s="2"/>
      <c r="IZ2874" s="2"/>
      <c r="JD2874" s="2"/>
      <c r="JH2874" s="2"/>
      <c r="JL2874" s="2"/>
      <c r="JP2874" s="2"/>
      <c r="JT2874" s="2"/>
      <c r="JX2874" s="2"/>
      <c r="KB2874" s="2"/>
      <c r="KF2874" s="2"/>
      <c r="KJ2874" s="2"/>
      <c r="KN2874" s="2"/>
      <c r="KR2874" s="2"/>
      <c r="KV2874" s="2"/>
      <c r="KZ2874" s="2"/>
      <c r="LD2874" s="2"/>
      <c r="LH2874" s="2"/>
      <c r="LL2874" s="2"/>
      <c r="LP2874" s="2"/>
      <c r="LT2874" s="2"/>
      <c r="LX2874" s="2"/>
      <c r="MB2874" s="2"/>
      <c r="MF2874" s="2"/>
      <c r="MJ2874" s="2"/>
      <c r="MN2874" s="2"/>
      <c r="MR2874" s="2"/>
      <c r="MV2874" s="2"/>
      <c r="MZ2874" s="2"/>
      <c r="ND2874" s="2"/>
      <c r="NH2874" s="2"/>
      <c r="NL2874" s="2"/>
      <c r="NP2874" s="2"/>
      <c r="NT2874" s="2"/>
      <c r="NX2874" s="2"/>
      <c r="OB2874" s="2"/>
      <c r="OF2874" s="2"/>
      <c r="OJ2874" s="2"/>
      <c r="ON2874" s="2"/>
      <c r="OR2874" s="2"/>
      <c r="OV2874" s="2"/>
      <c r="OZ2874" s="2"/>
      <c r="PD2874" s="2"/>
      <c r="PH2874" s="2"/>
      <c r="PL2874" s="2"/>
      <c r="PP2874" s="2"/>
      <c r="PT2874" s="2"/>
      <c r="PX2874" s="2"/>
      <c r="QB2874" s="2"/>
      <c r="QF2874" s="2"/>
      <c r="QJ2874" s="2"/>
      <c r="QN2874" s="2"/>
      <c r="QR2874" s="2"/>
      <c r="QV2874" s="2"/>
      <c r="QZ2874" s="2"/>
      <c r="RD2874" s="2"/>
      <c r="RH2874" s="2"/>
      <c r="RL2874" s="2"/>
      <c r="RP2874" s="2"/>
      <c r="RT2874" s="2"/>
      <c r="RX2874" s="2"/>
      <c r="SB2874" s="2"/>
      <c r="SF2874" s="2"/>
      <c r="SJ2874" s="2"/>
      <c r="SN2874" s="2"/>
      <c r="SR2874" s="2"/>
      <c r="SV2874" s="2"/>
      <c r="SZ2874" s="2"/>
      <c r="TD2874" s="2"/>
      <c r="TH2874" s="2"/>
      <c r="TL2874" s="2"/>
      <c r="TP2874" s="2"/>
      <c r="TT2874" s="2"/>
      <c r="TX2874" s="2"/>
      <c r="UB2874" s="2"/>
      <c r="UF2874" s="2"/>
      <c r="UJ2874" s="2"/>
      <c r="UN2874" s="2"/>
      <c r="UR2874" s="2"/>
      <c r="UV2874" s="2"/>
      <c r="UZ2874" s="2"/>
      <c r="VD2874" s="2"/>
      <c r="VH2874" s="2"/>
      <c r="VL2874" s="2"/>
      <c r="VP2874" s="2"/>
      <c r="VT2874" s="2"/>
      <c r="VX2874" s="2"/>
      <c r="WB2874" s="2"/>
      <c r="WF2874" s="2"/>
      <c r="WJ2874" s="2"/>
      <c r="WN2874" s="2"/>
      <c r="WR2874" s="2"/>
      <c r="WV2874" s="2"/>
      <c r="WZ2874" s="2"/>
      <c r="XD2874" s="2"/>
      <c r="XH2874" s="2"/>
      <c r="XL2874" s="2"/>
      <c r="XP2874" s="2"/>
      <c r="XT2874" s="2"/>
      <c r="XX2874" s="2"/>
      <c r="YB2874" s="2"/>
      <c r="YF2874" s="2"/>
      <c r="YJ2874" s="2"/>
      <c r="YN2874" s="2"/>
      <c r="YR2874" s="2"/>
      <c r="YV2874" s="2"/>
      <c r="YZ2874" s="2"/>
      <c r="ZD2874" s="2"/>
      <c r="ZH2874" s="2"/>
      <c r="ZL2874" s="2"/>
      <c r="ZP2874" s="2"/>
      <c r="ZT2874" s="2"/>
      <c r="ZX2874" s="2"/>
      <c r="AAB2874" s="2"/>
      <c r="AAF2874" s="2"/>
      <c r="AAJ2874" s="2"/>
      <c r="AAN2874" s="2"/>
      <c r="AAR2874" s="2"/>
      <c r="AAV2874" s="2"/>
      <c r="AAZ2874" s="2"/>
      <c r="ABD2874" s="2"/>
      <c r="ABH2874" s="2"/>
      <c r="ABL2874" s="2"/>
      <c r="ABP2874" s="2"/>
      <c r="ABT2874" s="2"/>
      <c r="ABX2874" s="2"/>
      <c r="ACB2874" s="2"/>
      <c r="ACF2874" s="2"/>
      <c r="ACJ2874" s="2"/>
      <c r="ACN2874" s="2"/>
      <c r="ACR2874" s="2"/>
      <c r="ACV2874" s="2"/>
      <c r="ACZ2874" s="2"/>
      <c r="ADD2874" s="2"/>
      <c r="ADH2874" s="2"/>
      <c r="ADL2874" s="2"/>
      <c r="ADP2874" s="2"/>
      <c r="ADT2874" s="2"/>
      <c r="ADX2874" s="2"/>
      <c r="AEB2874" s="2"/>
      <c r="AEF2874" s="2"/>
      <c r="AEJ2874" s="2"/>
      <c r="AEN2874" s="2"/>
      <c r="AER2874" s="2"/>
      <c r="AEV2874" s="2"/>
      <c r="AEZ2874" s="2"/>
      <c r="AFD2874" s="2"/>
      <c r="AFH2874" s="2"/>
      <c r="AFL2874" s="2"/>
      <c r="AFP2874" s="2"/>
      <c r="AFT2874" s="2"/>
      <c r="AFX2874" s="2"/>
      <c r="AGB2874" s="2"/>
      <c r="AGF2874" s="2"/>
      <c r="AGJ2874" s="2"/>
      <c r="AGN2874" s="2"/>
      <c r="AGR2874" s="2"/>
      <c r="AGV2874" s="2"/>
      <c r="AGZ2874" s="2"/>
      <c r="AHD2874" s="2"/>
      <c r="AHH2874" s="2"/>
      <c r="AHL2874" s="2"/>
      <c r="AHP2874" s="2"/>
      <c r="AHT2874" s="2"/>
      <c r="AHX2874" s="2"/>
      <c r="AIB2874" s="2"/>
      <c r="AIF2874" s="2"/>
      <c r="AIJ2874" s="2"/>
      <c r="AIN2874" s="2"/>
      <c r="AIR2874" s="2"/>
      <c r="AIV2874" s="2"/>
      <c r="AIZ2874" s="2"/>
      <c r="AJD2874" s="2"/>
      <c r="AJH2874" s="2"/>
      <c r="AJL2874" s="2"/>
      <c r="AJP2874" s="2"/>
      <c r="AJT2874" s="2"/>
      <c r="AJX2874" s="2"/>
      <c r="AKB2874" s="2"/>
      <c r="AKF2874" s="2"/>
      <c r="AKJ2874" s="2"/>
      <c r="AKN2874" s="2"/>
      <c r="AKR2874" s="2"/>
      <c r="AKV2874" s="2"/>
      <c r="AKZ2874" s="2"/>
      <c r="ALD2874" s="2"/>
      <c r="ALH2874" s="2"/>
      <c r="ALL2874" s="2"/>
      <c r="ALP2874" s="2"/>
      <c r="ALT2874" s="2"/>
      <c r="ALX2874" s="2"/>
      <c r="AMB2874" s="2"/>
      <c r="AMF2874" s="2"/>
      <c r="AMJ2874" s="2"/>
      <c r="AMN2874" s="2"/>
      <c r="AMR2874" s="2"/>
      <c r="AMV2874" s="2"/>
      <c r="AMZ2874" s="2"/>
      <c r="AND2874" s="2"/>
      <c r="ANH2874" s="2"/>
      <c r="ANL2874" s="2"/>
      <c r="ANP2874" s="2"/>
      <c r="ANT2874" s="2"/>
      <c r="ANX2874" s="2"/>
      <c r="AOB2874" s="2"/>
      <c r="AOF2874" s="2"/>
      <c r="AOJ2874" s="2"/>
      <c r="AON2874" s="2"/>
      <c r="AOR2874" s="2"/>
      <c r="AOV2874" s="2"/>
      <c r="AOZ2874" s="2"/>
      <c r="APD2874" s="2"/>
      <c r="APH2874" s="2"/>
      <c r="APL2874" s="2"/>
      <c r="APP2874" s="2"/>
      <c r="APT2874" s="2"/>
      <c r="APX2874" s="2"/>
      <c r="AQB2874" s="2"/>
      <c r="AQF2874" s="2"/>
      <c r="AQJ2874" s="2"/>
      <c r="AQN2874" s="2"/>
      <c r="AQR2874" s="2"/>
      <c r="AQV2874" s="2"/>
      <c r="AQZ2874" s="2"/>
      <c r="ARD2874" s="2"/>
      <c r="ARH2874" s="2"/>
      <c r="ARL2874" s="2"/>
      <c r="ARP2874" s="2"/>
      <c r="ART2874" s="2"/>
      <c r="ARX2874" s="2"/>
      <c r="ASB2874" s="2"/>
      <c r="ASF2874" s="2"/>
      <c r="ASJ2874" s="2"/>
      <c r="ASN2874" s="2"/>
      <c r="ASR2874" s="2"/>
      <c r="ASV2874" s="2"/>
      <c r="ASZ2874" s="2"/>
      <c r="ATD2874" s="2"/>
      <c r="ATH2874" s="2"/>
      <c r="ATL2874" s="2"/>
      <c r="ATP2874" s="2"/>
      <c r="ATT2874" s="2"/>
      <c r="ATX2874" s="2"/>
      <c r="AUB2874" s="2"/>
      <c r="AUF2874" s="2"/>
      <c r="AUJ2874" s="2"/>
      <c r="AUN2874" s="2"/>
      <c r="AUR2874" s="2"/>
      <c r="AUV2874" s="2"/>
      <c r="AUZ2874" s="2"/>
      <c r="AVD2874" s="2"/>
      <c r="AVH2874" s="2"/>
      <c r="AVL2874" s="2"/>
      <c r="AVP2874" s="2"/>
      <c r="AVT2874" s="2"/>
      <c r="AVX2874" s="2"/>
      <c r="AWB2874" s="2"/>
      <c r="AWF2874" s="2"/>
      <c r="AWJ2874" s="2"/>
      <c r="AWN2874" s="2"/>
      <c r="AWR2874" s="2"/>
      <c r="AWV2874" s="2"/>
      <c r="AWZ2874" s="2"/>
      <c r="AXD2874" s="2"/>
      <c r="AXH2874" s="2"/>
      <c r="AXL2874" s="2"/>
      <c r="AXP2874" s="2"/>
      <c r="AXT2874" s="2"/>
      <c r="AXX2874" s="2"/>
      <c r="AYB2874" s="2"/>
      <c r="AYF2874" s="2"/>
      <c r="AYJ2874" s="2"/>
      <c r="AYN2874" s="2"/>
      <c r="AYR2874" s="2"/>
      <c r="AYV2874" s="2"/>
      <c r="AYZ2874" s="2"/>
      <c r="AZD2874" s="2"/>
      <c r="AZH2874" s="2"/>
      <c r="AZL2874" s="2"/>
      <c r="AZP2874" s="2"/>
      <c r="AZT2874" s="2"/>
      <c r="AZX2874" s="2"/>
      <c r="BAB2874" s="2"/>
      <c r="BAF2874" s="2"/>
      <c r="BAJ2874" s="2"/>
      <c r="BAN2874" s="2"/>
      <c r="BAR2874" s="2"/>
      <c r="BAV2874" s="2"/>
      <c r="BAZ2874" s="2"/>
      <c r="BBD2874" s="2"/>
      <c r="BBH2874" s="2"/>
      <c r="BBL2874" s="2"/>
      <c r="BBP2874" s="2"/>
      <c r="BBT2874" s="2"/>
      <c r="BBX2874" s="2"/>
      <c r="BCB2874" s="2"/>
      <c r="BCF2874" s="2"/>
      <c r="BCJ2874" s="2"/>
      <c r="BCN2874" s="2"/>
      <c r="BCR2874" s="2"/>
      <c r="BCV2874" s="2"/>
      <c r="BCZ2874" s="2"/>
      <c r="BDD2874" s="2"/>
      <c r="BDH2874" s="2"/>
      <c r="BDL2874" s="2"/>
      <c r="BDP2874" s="2"/>
      <c r="BDT2874" s="2"/>
      <c r="BDX2874" s="2"/>
      <c r="BEB2874" s="2"/>
      <c r="BEF2874" s="2"/>
      <c r="BEJ2874" s="2"/>
      <c r="BEN2874" s="2"/>
      <c r="BER2874" s="2"/>
      <c r="BEV2874" s="2"/>
      <c r="BEZ2874" s="2"/>
      <c r="BFD2874" s="2"/>
      <c r="BFH2874" s="2"/>
      <c r="BFL2874" s="2"/>
      <c r="BFP2874" s="2"/>
      <c r="BFT2874" s="2"/>
      <c r="BFX2874" s="2"/>
      <c r="BGB2874" s="2"/>
      <c r="BGF2874" s="2"/>
      <c r="BGJ2874" s="2"/>
      <c r="BGN2874" s="2"/>
      <c r="BGR2874" s="2"/>
      <c r="BGV2874" s="2"/>
      <c r="BGZ2874" s="2"/>
      <c r="BHD2874" s="2"/>
      <c r="BHH2874" s="2"/>
      <c r="BHL2874" s="2"/>
      <c r="BHP2874" s="2"/>
      <c r="BHT2874" s="2"/>
      <c r="BHX2874" s="2"/>
      <c r="BIB2874" s="2"/>
      <c r="BIF2874" s="2"/>
      <c r="BIJ2874" s="2"/>
      <c r="BIN2874" s="2"/>
      <c r="BIR2874" s="2"/>
      <c r="BIV2874" s="2"/>
      <c r="BIZ2874" s="2"/>
      <c r="BJD2874" s="2"/>
      <c r="BJH2874" s="2"/>
      <c r="BJL2874" s="2"/>
      <c r="BJP2874" s="2"/>
      <c r="BJT2874" s="2"/>
      <c r="BJX2874" s="2"/>
      <c r="BKB2874" s="2"/>
      <c r="BKF2874" s="2"/>
      <c r="BKJ2874" s="2"/>
      <c r="BKN2874" s="2"/>
      <c r="BKR2874" s="2"/>
      <c r="BKV2874" s="2"/>
      <c r="BKZ2874" s="2"/>
      <c r="BLD2874" s="2"/>
      <c r="BLH2874" s="2"/>
      <c r="BLL2874" s="2"/>
      <c r="BLP2874" s="2"/>
      <c r="BLT2874" s="2"/>
      <c r="BLX2874" s="2"/>
      <c r="BMB2874" s="2"/>
      <c r="BMF2874" s="2"/>
      <c r="BMJ2874" s="2"/>
      <c r="BMN2874" s="2"/>
      <c r="BMR2874" s="2"/>
      <c r="BMV2874" s="2"/>
      <c r="BMZ2874" s="2"/>
      <c r="BND2874" s="2"/>
      <c r="BNH2874" s="2"/>
      <c r="BNL2874" s="2"/>
      <c r="BNP2874" s="2"/>
      <c r="BNT2874" s="2"/>
      <c r="BNX2874" s="2"/>
      <c r="BOB2874" s="2"/>
      <c r="BOF2874" s="2"/>
      <c r="BOJ2874" s="2"/>
      <c r="BON2874" s="2"/>
      <c r="BOR2874" s="2"/>
      <c r="BOV2874" s="2"/>
      <c r="BOZ2874" s="2"/>
      <c r="BPD2874" s="2"/>
      <c r="BPH2874" s="2"/>
      <c r="BPL2874" s="2"/>
      <c r="BPP2874" s="2"/>
      <c r="BPT2874" s="2"/>
      <c r="BPX2874" s="2"/>
      <c r="BQB2874" s="2"/>
      <c r="BQF2874" s="2"/>
      <c r="BQJ2874" s="2"/>
      <c r="BQN2874" s="2"/>
      <c r="BQR2874" s="2"/>
      <c r="BQV2874" s="2"/>
      <c r="BQZ2874" s="2"/>
      <c r="BRD2874" s="2"/>
      <c r="BRH2874" s="2"/>
      <c r="BRL2874" s="2"/>
      <c r="BRP2874" s="2"/>
      <c r="BRT2874" s="2"/>
      <c r="BRX2874" s="2"/>
      <c r="BSB2874" s="2"/>
      <c r="BSF2874" s="2"/>
      <c r="BSJ2874" s="2"/>
      <c r="BSN2874" s="2"/>
      <c r="BSR2874" s="2"/>
      <c r="BSV2874" s="2"/>
      <c r="BSZ2874" s="2"/>
      <c r="BTD2874" s="2"/>
      <c r="BTH2874" s="2"/>
      <c r="BTL2874" s="2"/>
      <c r="BTP2874" s="2"/>
      <c r="BTT2874" s="2"/>
      <c r="BTX2874" s="2"/>
      <c r="BUB2874" s="2"/>
      <c r="BUF2874" s="2"/>
      <c r="BUJ2874" s="2"/>
      <c r="BUN2874" s="2"/>
      <c r="BUR2874" s="2"/>
      <c r="BUV2874" s="2"/>
      <c r="BUZ2874" s="2"/>
      <c r="BVD2874" s="2"/>
      <c r="BVH2874" s="2"/>
      <c r="BVL2874" s="2"/>
      <c r="BVP2874" s="2"/>
      <c r="BVT2874" s="2"/>
      <c r="BVX2874" s="2"/>
      <c r="BWB2874" s="2"/>
      <c r="BWF2874" s="2"/>
      <c r="BWJ2874" s="2"/>
      <c r="BWN2874" s="2"/>
      <c r="BWR2874" s="2"/>
      <c r="BWV2874" s="2"/>
      <c r="BWZ2874" s="2"/>
      <c r="BXD2874" s="2"/>
      <c r="BXH2874" s="2"/>
      <c r="BXL2874" s="2"/>
      <c r="BXP2874" s="2"/>
      <c r="BXT2874" s="2"/>
      <c r="BXX2874" s="2"/>
      <c r="BYB2874" s="2"/>
      <c r="BYF2874" s="2"/>
      <c r="BYJ2874" s="2"/>
      <c r="BYN2874" s="2"/>
      <c r="BYR2874" s="2"/>
      <c r="BYV2874" s="2"/>
      <c r="BYZ2874" s="2"/>
      <c r="BZD2874" s="2"/>
      <c r="BZH2874" s="2"/>
      <c r="BZL2874" s="2"/>
      <c r="BZP2874" s="2"/>
      <c r="BZT2874" s="2"/>
      <c r="BZX2874" s="2"/>
      <c r="CAB2874" s="2"/>
      <c r="CAF2874" s="2"/>
      <c r="CAJ2874" s="2"/>
      <c r="CAN2874" s="2"/>
      <c r="CAR2874" s="2"/>
      <c r="CAV2874" s="2"/>
      <c r="CAZ2874" s="2"/>
      <c r="CBD2874" s="2"/>
      <c r="CBH2874" s="2"/>
      <c r="CBL2874" s="2"/>
      <c r="CBP2874" s="2"/>
      <c r="CBT2874" s="2"/>
      <c r="CBX2874" s="2"/>
      <c r="CCB2874" s="2"/>
      <c r="CCF2874" s="2"/>
      <c r="CCJ2874" s="2"/>
      <c r="CCN2874" s="2"/>
      <c r="CCR2874" s="2"/>
      <c r="CCV2874" s="2"/>
      <c r="CCZ2874" s="2"/>
      <c r="CDD2874" s="2"/>
      <c r="CDH2874" s="2"/>
      <c r="CDL2874" s="2"/>
      <c r="CDP2874" s="2"/>
      <c r="CDT2874" s="2"/>
      <c r="CDX2874" s="2"/>
      <c r="CEB2874" s="2"/>
      <c r="CEF2874" s="2"/>
      <c r="CEJ2874" s="2"/>
      <c r="CEN2874" s="2"/>
      <c r="CER2874" s="2"/>
      <c r="CEV2874" s="2"/>
      <c r="CEZ2874" s="2"/>
      <c r="CFD2874" s="2"/>
      <c r="CFH2874" s="2"/>
      <c r="CFL2874" s="2"/>
      <c r="CFP2874" s="2"/>
      <c r="CFT2874" s="2"/>
      <c r="CFX2874" s="2"/>
      <c r="CGB2874" s="2"/>
      <c r="CGF2874" s="2"/>
      <c r="CGJ2874" s="2"/>
      <c r="CGN2874" s="2"/>
      <c r="CGR2874" s="2"/>
      <c r="CGV2874" s="2"/>
      <c r="CGZ2874" s="2"/>
      <c r="CHD2874" s="2"/>
      <c r="CHH2874" s="2"/>
      <c r="CHL2874" s="2"/>
      <c r="CHP2874" s="2"/>
      <c r="CHT2874" s="2"/>
      <c r="CHX2874" s="2"/>
      <c r="CIB2874" s="2"/>
      <c r="CIF2874" s="2"/>
      <c r="CIJ2874" s="2"/>
      <c r="CIN2874" s="2"/>
      <c r="CIR2874" s="2"/>
      <c r="CIV2874" s="2"/>
      <c r="CIZ2874" s="2"/>
      <c r="CJD2874" s="2"/>
      <c r="CJH2874" s="2"/>
      <c r="CJL2874" s="2"/>
      <c r="CJP2874" s="2"/>
      <c r="CJT2874" s="2"/>
      <c r="CJX2874" s="2"/>
      <c r="CKB2874" s="2"/>
      <c r="CKF2874" s="2"/>
      <c r="CKJ2874" s="2"/>
      <c r="CKN2874" s="2"/>
      <c r="CKR2874" s="2"/>
      <c r="CKV2874" s="2"/>
      <c r="CKZ2874" s="2"/>
      <c r="CLD2874" s="2"/>
      <c r="CLH2874" s="2"/>
      <c r="CLL2874" s="2"/>
      <c r="CLP2874" s="2"/>
      <c r="CLT2874" s="2"/>
      <c r="CLX2874" s="2"/>
      <c r="CMB2874" s="2"/>
      <c r="CMF2874" s="2"/>
      <c r="CMJ2874" s="2"/>
      <c r="CMN2874" s="2"/>
      <c r="CMR2874" s="2"/>
      <c r="CMV2874" s="2"/>
      <c r="CMZ2874" s="2"/>
      <c r="CND2874" s="2"/>
      <c r="CNH2874" s="2"/>
      <c r="CNL2874" s="2"/>
      <c r="CNP2874" s="2"/>
      <c r="CNT2874" s="2"/>
      <c r="CNX2874" s="2"/>
      <c r="COB2874" s="2"/>
      <c r="COF2874" s="2"/>
      <c r="COJ2874" s="2"/>
      <c r="CON2874" s="2"/>
      <c r="COR2874" s="2"/>
      <c r="COV2874" s="2"/>
      <c r="COZ2874" s="2"/>
      <c r="CPD2874" s="2"/>
      <c r="CPH2874" s="2"/>
      <c r="CPL2874" s="2"/>
      <c r="CPP2874" s="2"/>
      <c r="CPT2874" s="2"/>
      <c r="CPX2874" s="2"/>
      <c r="CQB2874" s="2"/>
      <c r="CQF2874" s="2"/>
      <c r="CQJ2874" s="2"/>
      <c r="CQN2874" s="2"/>
      <c r="CQR2874" s="2"/>
      <c r="CQV2874" s="2"/>
      <c r="CQZ2874" s="2"/>
      <c r="CRD2874" s="2"/>
      <c r="CRH2874" s="2"/>
      <c r="CRL2874" s="2"/>
      <c r="CRP2874" s="2"/>
      <c r="CRT2874" s="2"/>
      <c r="CRX2874" s="2"/>
      <c r="CSB2874" s="2"/>
      <c r="CSF2874" s="2"/>
      <c r="CSJ2874" s="2"/>
      <c r="CSN2874" s="2"/>
      <c r="CSR2874" s="2"/>
      <c r="CSV2874" s="2"/>
      <c r="CSZ2874" s="2"/>
      <c r="CTD2874" s="2"/>
      <c r="CTH2874" s="2"/>
      <c r="CTL2874" s="2"/>
      <c r="CTP2874" s="2"/>
      <c r="CTT2874" s="2"/>
      <c r="CTX2874" s="2"/>
      <c r="CUB2874" s="2"/>
      <c r="CUF2874" s="2"/>
      <c r="CUJ2874" s="2"/>
      <c r="CUN2874" s="2"/>
      <c r="CUR2874" s="2"/>
      <c r="CUV2874" s="2"/>
      <c r="CUZ2874" s="2"/>
      <c r="CVD2874" s="2"/>
      <c r="CVH2874" s="2"/>
      <c r="CVL2874" s="2"/>
      <c r="CVP2874" s="2"/>
      <c r="CVT2874" s="2"/>
      <c r="CVX2874" s="2"/>
      <c r="CWB2874" s="2"/>
      <c r="CWF2874" s="2"/>
      <c r="CWJ2874" s="2"/>
      <c r="CWN2874" s="2"/>
      <c r="CWR2874" s="2"/>
      <c r="CWV2874" s="2"/>
      <c r="CWZ2874" s="2"/>
      <c r="CXD2874" s="2"/>
      <c r="CXH2874" s="2"/>
      <c r="CXL2874" s="2"/>
      <c r="CXP2874" s="2"/>
      <c r="CXT2874" s="2"/>
      <c r="CXX2874" s="2"/>
      <c r="CYB2874" s="2"/>
      <c r="CYF2874" s="2"/>
      <c r="CYJ2874" s="2"/>
      <c r="CYN2874" s="2"/>
      <c r="CYR2874" s="2"/>
      <c r="CYV2874" s="2"/>
      <c r="CYZ2874" s="2"/>
      <c r="CZD2874" s="2"/>
      <c r="CZH2874" s="2"/>
      <c r="CZL2874" s="2"/>
      <c r="CZP2874" s="2"/>
      <c r="CZT2874" s="2"/>
      <c r="CZX2874" s="2"/>
      <c r="DAB2874" s="2"/>
      <c r="DAF2874" s="2"/>
      <c r="DAJ2874" s="2"/>
      <c r="DAN2874" s="2"/>
      <c r="DAR2874" s="2"/>
      <c r="DAV2874" s="2"/>
      <c r="DAZ2874" s="2"/>
      <c r="DBD2874" s="2"/>
      <c r="DBH2874" s="2"/>
      <c r="DBL2874" s="2"/>
      <c r="DBP2874" s="2"/>
      <c r="DBT2874" s="2"/>
      <c r="DBX2874" s="2"/>
      <c r="DCB2874" s="2"/>
      <c r="DCF2874" s="2"/>
      <c r="DCJ2874" s="2"/>
      <c r="DCN2874" s="2"/>
      <c r="DCR2874" s="2"/>
      <c r="DCV2874" s="2"/>
      <c r="DCZ2874" s="2"/>
      <c r="DDD2874" s="2"/>
      <c r="DDH2874" s="2"/>
      <c r="DDL2874" s="2"/>
      <c r="DDP2874" s="2"/>
      <c r="DDT2874" s="2"/>
      <c r="DDX2874" s="2"/>
      <c r="DEB2874" s="2"/>
      <c r="DEF2874" s="2"/>
      <c r="DEJ2874" s="2"/>
      <c r="DEN2874" s="2"/>
      <c r="DER2874" s="2"/>
      <c r="DEV2874" s="2"/>
      <c r="DEZ2874" s="2"/>
      <c r="DFD2874" s="2"/>
      <c r="DFH2874" s="2"/>
      <c r="DFL2874" s="2"/>
      <c r="DFP2874" s="2"/>
      <c r="DFT2874" s="2"/>
      <c r="DFX2874" s="2"/>
      <c r="DGB2874" s="2"/>
      <c r="DGF2874" s="2"/>
      <c r="DGJ2874" s="2"/>
      <c r="DGN2874" s="2"/>
      <c r="DGR2874" s="2"/>
      <c r="DGV2874" s="2"/>
      <c r="DGZ2874" s="2"/>
      <c r="DHD2874" s="2"/>
      <c r="DHH2874" s="2"/>
      <c r="DHL2874" s="2"/>
      <c r="DHP2874" s="2"/>
      <c r="DHT2874" s="2"/>
      <c r="DHX2874" s="2"/>
      <c r="DIB2874" s="2"/>
      <c r="DIF2874" s="2"/>
      <c r="DIJ2874" s="2"/>
      <c r="DIN2874" s="2"/>
      <c r="DIR2874" s="2"/>
      <c r="DIV2874" s="2"/>
      <c r="DIZ2874" s="2"/>
      <c r="DJD2874" s="2"/>
      <c r="DJH2874" s="2"/>
      <c r="DJL2874" s="2"/>
      <c r="DJP2874" s="2"/>
      <c r="DJT2874" s="2"/>
      <c r="DJX2874" s="2"/>
      <c r="DKB2874" s="2"/>
      <c r="DKF2874" s="2"/>
      <c r="DKJ2874" s="2"/>
      <c r="DKN2874" s="2"/>
      <c r="DKR2874" s="2"/>
      <c r="DKV2874" s="2"/>
      <c r="DKZ2874" s="2"/>
      <c r="DLD2874" s="2"/>
      <c r="DLH2874" s="2"/>
      <c r="DLL2874" s="2"/>
      <c r="DLP2874" s="2"/>
      <c r="DLT2874" s="2"/>
      <c r="DLX2874" s="2"/>
      <c r="DMB2874" s="2"/>
      <c r="DMF2874" s="2"/>
      <c r="DMJ2874" s="2"/>
      <c r="DMN2874" s="2"/>
      <c r="DMR2874" s="2"/>
      <c r="DMV2874" s="2"/>
      <c r="DMZ2874" s="2"/>
      <c r="DND2874" s="2"/>
      <c r="DNH2874" s="2"/>
      <c r="DNL2874" s="2"/>
      <c r="DNP2874" s="2"/>
      <c r="DNT2874" s="2"/>
      <c r="DNX2874" s="2"/>
      <c r="DOB2874" s="2"/>
      <c r="DOF2874" s="2"/>
      <c r="DOJ2874" s="2"/>
      <c r="DON2874" s="2"/>
      <c r="DOR2874" s="2"/>
      <c r="DOV2874" s="2"/>
      <c r="DOZ2874" s="2"/>
      <c r="DPD2874" s="2"/>
      <c r="DPH2874" s="2"/>
      <c r="DPL2874" s="2"/>
      <c r="DPP2874" s="2"/>
      <c r="DPT2874" s="2"/>
      <c r="DPX2874" s="2"/>
      <c r="DQB2874" s="2"/>
      <c r="DQF2874" s="2"/>
      <c r="DQJ2874" s="2"/>
      <c r="DQN2874" s="2"/>
      <c r="DQR2874" s="2"/>
      <c r="DQV2874" s="2"/>
      <c r="DQZ2874" s="2"/>
      <c r="DRD2874" s="2"/>
      <c r="DRH2874" s="2"/>
      <c r="DRL2874" s="2"/>
      <c r="DRP2874" s="2"/>
      <c r="DRT2874" s="2"/>
      <c r="DRX2874" s="2"/>
      <c r="DSB2874" s="2"/>
      <c r="DSF2874" s="2"/>
      <c r="DSJ2874" s="2"/>
      <c r="DSN2874" s="2"/>
      <c r="DSR2874" s="2"/>
      <c r="DSV2874" s="2"/>
      <c r="DSZ2874" s="2"/>
      <c r="DTD2874" s="2"/>
      <c r="DTH2874" s="2"/>
      <c r="DTL2874" s="2"/>
      <c r="DTP2874" s="2"/>
      <c r="DTT2874" s="2"/>
      <c r="DTX2874" s="2"/>
      <c r="DUB2874" s="2"/>
      <c r="DUF2874" s="2"/>
      <c r="DUJ2874" s="2"/>
      <c r="DUN2874" s="2"/>
      <c r="DUR2874" s="2"/>
      <c r="DUV2874" s="2"/>
      <c r="DUZ2874" s="2"/>
      <c r="DVD2874" s="2"/>
      <c r="DVH2874" s="2"/>
      <c r="DVL2874" s="2"/>
      <c r="DVP2874" s="2"/>
      <c r="DVT2874" s="2"/>
      <c r="DVX2874" s="2"/>
      <c r="DWB2874" s="2"/>
      <c r="DWF2874" s="2"/>
      <c r="DWJ2874" s="2"/>
      <c r="DWN2874" s="2"/>
      <c r="DWR2874" s="2"/>
      <c r="DWV2874" s="2"/>
      <c r="DWZ2874" s="2"/>
      <c r="DXD2874" s="2"/>
      <c r="DXH2874" s="2"/>
      <c r="DXL2874" s="2"/>
      <c r="DXP2874" s="2"/>
      <c r="DXT2874" s="2"/>
      <c r="DXX2874" s="2"/>
      <c r="DYB2874" s="2"/>
      <c r="DYF2874" s="2"/>
      <c r="DYJ2874" s="2"/>
      <c r="DYN2874" s="2"/>
      <c r="DYR2874" s="2"/>
      <c r="DYV2874" s="2"/>
      <c r="DYZ2874" s="2"/>
      <c r="DZD2874" s="2"/>
      <c r="DZH2874" s="2"/>
      <c r="DZL2874" s="2"/>
      <c r="DZP2874" s="2"/>
      <c r="DZT2874" s="2"/>
      <c r="DZX2874" s="2"/>
      <c r="EAB2874" s="2"/>
      <c r="EAF2874" s="2"/>
      <c r="EAJ2874" s="2"/>
      <c r="EAN2874" s="2"/>
      <c r="EAR2874" s="2"/>
      <c r="EAV2874" s="2"/>
      <c r="EAZ2874" s="2"/>
      <c r="EBD2874" s="2"/>
      <c r="EBH2874" s="2"/>
      <c r="EBL2874" s="2"/>
      <c r="EBP2874" s="2"/>
      <c r="EBT2874" s="2"/>
      <c r="EBX2874" s="2"/>
      <c r="ECB2874" s="2"/>
      <c r="ECF2874" s="2"/>
      <c r="ECJ2874" s="2"/>
      <c r="ECN2874" s="2"/>
      <c r="ECR2874" s="2"/>
      <c r="ECV2874" s="2"/>
      <c r="ECZ2874" s="2"/>
      <c r="EDD2874" s="2"/>
      <c r="EDH2874" s="2"/>
      <c r="EDL2874" s="2"/>
      <c r="EDP2874" s="2"/>
      <c r="EDT2874" s="2"/>
      <c r="EDX2874" s="2"/>
      <c r="EEB2874" s="2"/>
      <c r="EEF2874" s="2"/>
      <c r="EEJ2874" s="2"/>
      <c r="EEN2874" s="2"/>
      <c r="EER2874" s="2"/>
      <c r="EEV2874" s="2"/>
      <c r="EEZ2874" s="2"/>
      <c r="EFD2874" s="2"/>
      <c r="EFH2874" s="2"/>
      <c r="EFL2874" s="2"/>
      <c r="EFP2874" s="2"/>
      <c r="EFT2874" s="2"/>
      <c r="EFX2874" s="2"/>
      <c r="EGB2874" s="2"/>
      <c r="EGF2874" s="2"/>
      <c r="EGJ2874" s="2"/>
      <c r="EGN2874" s="2"/>
      <c r="EGR2874" s="2"/>
      <c r="EGV2874" s="2"/>
      <c r="EGZ2874" s="2"/>
      <c r="EHD2874" s="2"/>
      <c r="EHH2874" s="2"/>
      <c r="EHL2874" s="2"/>
      <c r="EHP2874" s="2"/>
      <c r="EHT2874" s="2"/>
      <c r="EHX2874" s="2"/>
      <c r="EIB2874" s="2"/>
      <c r="EIF2874" s="2"/>
      <c r="EIJ2874" s="2"/>
      <c r="EIN2874" s="2"/>
      <c r="EIR2874" s="2"/>
      <c r="EIV2874" s="2"/>
      <c r="EIZ2874" s="2"/>
      <c r="EJD2874" s="2"/>
      <c r="EJH2874" s="2"/>
      <c r="EJL2874" s="2"/>
      <c r="EJP2874" s="2"/>
      <c r="EJT2874" s="2"/>
      <c r="EJX2874" s="2"/>
      <c r="EKB2874" s="2"/>
      <c r="EKF2874" s="2"/>
      <c r="EKJ2874" s="2"/>
      <c r="EKN2874" s="2"/>
      <c r="EKR2874" s="2"/>
      <c r="EKV2874" s="2"/>
      <c r="EKZ2874" s="2"/>
      <c r="ELD2874" s="2"/>
      <c r="ELH2874" s="2"/>
      <c r="ELL2874" s="2"/>
      <c r="ELP2874" s="2"/>
      <c r="ELT2874" s="2"/>
      <c r="ELX2874" s="2"/>
      <c r="EMB2874" s="2"/>
      <c r="EMF2874" s="2"/>
      <c r="EMJ2874" s="2"/>
      <c r="EMN2874" s="2"/>
      <c r="EMR2874" s="2"/>
      <c r="EMV2874" s="2"/>
      <c r="EMZ2874" s="2"/>
      <c r="END2874" s="2"/>
      <c r="ENH2874" s="2"/>
      <c r="ENL2874" s="2"/>
      <c r="ENP2874" s="2"/>
      <c r="ENT2874" s="2"/>
      <c r="ENX2874" s="2"/>
      <c r="EOB2874" s="2"/>
      <c r="EOF2874" s="2"/>
      <c r="EOJ2874" s="2"/>
      <c r="EON2874" s="2"/>
      <c r="EOR2874" s="2"/>
      <c r="EOV2874" s="2"/>
      <c r="EOZ2874" s="2"/>
      <c r="EPD2874" s="2"/>
      <c r="EPH2874" s="2"/>
      <c r="EPL2874" s="2"/>
      <c r="EPP2874" s="2"/>
      <c r="EPT2874" s="2"/>
      <c r="EPX2874" s="2"/>
      <c r="EQB2874" s="2"/>
      <c r="EQF2874" s="2"/>
      <c r="EQJ2874" s="2"/>
      <c r="EQN2874" s="2"/>
      <c r="EQR2874" s="2"/>
      <c r="EQV2874" s="2"/>
      <c r="EQZ2874" s="2"/>
      <c r="ERD2874" s="2"/>
      <c r="ERH2874" s="2"/>
      <c r="ERL2874" s="2"/>
      <c r="ERP2874" s="2"/>
      <c r="ERT2874" s="2"/>
      <c r="ERX2874" s="2"/>
      <c r="ESB2874" s="2"/>
      <c r="ESF2874" s="2"/>
      <c r="ESJ2874" s="2"/>
      <c r="ESN2874" s="2"/>
      <c r="ESR2874" s="2"/>
      <c r="ESV2874" s="2"/>
      <c r="ESZ2874" s="2"/>
      <c r="ETD2874" s="2"/>
      <c r="ETH2874" s="2"/>
      <c r="ETL2874" s="2"/>
      <c r="ETP2874" s="2"/>
      <c r="ETT2874" s="2"/>
      <c r="ETX2874" s="2"/>
      <c r="EUB2874" s="2"/>
      <c r="EUF2874" s="2"/>
      <c r="EUJ2874" s="2"/>
      <c r="EUN2874" s="2"/>
      <c r="EUR2874" s="2"/>
      <c r="EUV2874" s="2"/>
      <c r="EUZ2874" s="2"/>
      <c r="EVD2874" s="2"/>
      <c r="EVH2874" s="2"/>
      <c r="EVL2874" s="2"/>
      <c r="EVP2874" s="2"/>
      <c r="EVT2874" s="2"/>
      <c r="EVX2874" s="2"/>
      <c r="EWB2874" s="2"/>
      <c r="EWF2874" s="2"/>
      <c r="EWJ2874" s="2"/>
      <c r="EWN2874" s="2"/>
      <c r="EWR2874" s="2"/>
      <c r="EWV2874" s="2"/>
      <c r="EWZ2874" s="2"/>
      <c r="EXD2874" s="2"/>
      <c r="EXH2874" s="2"/>
      <c r="EXL2874" s="2"/>
      <c r="EXP2874" s="2"/>
      <c r="EXT2874" s="2"/>
      <c r="EXX2874" s="2"/>
      <c r="EYB2874" s="2"/>
      <c r="EYF2874" s="2"/>
      <c r="EYJ2874" s="2"/>
      <c r="EYN2874" s="2"/>
      <c r="EYR2874" s="2"/>
      <c r="EYV2874" s="2"/>
      <c r="EYZ2874" s="2"/>
      <c r="EZD2874" s="2"/>
      <c r="EZH2874" s="2"/>
      <c r="EZL2874" s="2"/>
      <c r="EZP2874" s="2"/>
      <c r="EZT2874" s="2"/>
      <c r="EZX2874" s="2"/>
      <c r="FAB2874" s="2"/>
      <c r="FAF2874" s="2"/>
      <c r="FAJ2874" s="2"/>
      <c r="FAN2874" s="2"/>
      <c r="FAR2874" s="2"/>
      <c r="FAV2874" s="2"/>
      <c r="FAZ2874" s="2"/>
      <c r="FBD2874" s="2"/>
      <c r="FBH2874" s="2"/>
      <c r="FBL2874" s="2"/>
      <c r="FBP2874" s="2"/>
      <c r="FBT2874" s="2"/>
      <c r="FBX2874" s="2"/>
      <c r="FCB2874" s="2"/>
      <c r="FCF2874" s="2"/>
      <c r="FCJ2874" s="2"/>
      <c r="FCN2874" s="2"/>
      <c r="FCR2874" s="2"/>
      <c r="FCV2874" s="2"/>
      <c r="FCZ2874" s="2"/>
      <c r="FDD2874" s="2"/>
      <c r="FDH2874" s="2"/>
      <c r="FDL2874" s="2"/>
      <c r="FDP2874" s="2"/>
      <c r="FDT2874" s="2"/>
      <c r="FDX2874" s="2"/>
      <c r="FEB2874" s="2"/>
      <c r="FEF2874" s="2"/>
      <c r="FEJ2874" s="2"/>
      <c r="FEN2874" s="2"/>
      <c r="FER2874" s="2"/>
      <c r="FEV2874" s="2"/>
      <c r="FEZ2874" s="2"/>
      <c r="FFD2874" s="2"/>
      <c r="FFH2874" s="2"/>
      <c r="FFL2874" s="2"/>
      <c r="FFP2874" s="2"/>
      <c r="FFT2874" s="2"/>
      <c r="FFX2874" s="2"/>
      <c r="FGB2874" s="2"/>
      <c r="FGF2874" s="2"/>
      <c r="FGJ2874" s="2"/>
      <c r="FGN2874" s="2"/>
      <c r="FGR2874" s="2"/>
      <c r="FGV2874" s="2"/>
      <c r="FGZ2874" s="2"/>
      <c r="FHD2874" s="2"/>
      <c r="FHH2874" s="2"/>
      <c r="FHL2874" s="2"/>
      <c r="FHP2874" s="2"/>
      <c r="FHT2874" s="2"/>
      <c r="FHX2874" s="2"/>
      <c r="FIB2874" s="2"/>
      <c r="FIF2874" s="2"/>
      <c r="FIJ2874" s="2"/>
      <c r="FIN2874" s="2"/>
      <c r="FIR2874" s="2"/>
      <c r="FIV2874" s="2"/>
      <c r="FIZ2874" s="2"/>
      <c r="FJD2874" s="2"/>
      <c r="FJH2874" s="2"/>
      <c r="FJL2874" s="2"/>
      <c r="FJP2874" s="2"/>
      <c r="FJT2874" s="2"/>
      <c r="FJX2874" s="2"/>
      <c r="FKB2874" s="2"/>
      <c r="FKF2874" s="2"/>
      <c r="FKJ2874" s="2"/>
      <c r="FKN2874" s="2"/>
      <c r="FKR2874" s="2"/>
      <c r="FKV2874" s="2"/>
      <c r="FKZ2874" s="2"/>
      <c r="FLD2874" s="2"/>
      <c r="FLH2874" s="2"/>
      <c r="FLL2874" s="2"/>
      <c r="FLP2874" s="2"/>
      <c r="FLT2874" s="2"/>
      <c r="FLX2874" s="2"/>
      <c r="FMB2874" s="2"/>
      <c r="FMF2874" s="2"/>
      <c r="FMJ2874" s="2"/>
      <c r="FMN2874" s="2"/>
      <c r="FMR2874" s="2"/>
      <c r="FMV2874" s="2"/>
      <c r="FMZ2874" s="2"/>
      <c r="FND2874" s="2"/>
      <c r="FNH2874" s="2"/>
      <c r="FNL2874" s="2"/>
      <c r="FNP2874" s="2"/>
      <c r="FNT2874" s="2"/>
      <c r="FNX2874" s="2"/>
      <c r="FOB2874" s="2"/>
      <c r="FOF2874" s="2"/>
      <c r="FOJ2874" s="2"/>
      <c r="FON2874" s="2"/>
      <c r="FOR2874" s="2"/>
      <c r="FOV2874" s="2"/>
      <c r="FOZ2874" s="2"/>
      <c r="FPD2874" s="2"/>
      <c r="FPH2874" s="2"/>
      <c r="FPL2874" s="2"/>
      <c r="FPP2874" s="2"/>
      <c r="FPT2874" s="2"/>
      <c r="FPX2874" s="2"/>
      <c r="FQB2874" s="2"/>
      <c r="FQF2874" s="2"/>
      <c r="FQJ2874" s="2"/>
      <c r="FQN2874" s="2"/>
      <c r="FQR2874" s="2"/>
      <c r="FQV2874" s="2"/>
      <c r="FQZ2874" s="2"/>
      <c r="FRD2874" s="2"/>
      <c r="FRH2874" s="2"/>
      <c r="FRL2874" s="2"/>
      <c r="FRP2874" s="2"/>
      <c r="FRT2874" s="2"/>
      <c r="FRX2874" s="2"/>
      <c r="FSB2874" s="2"/>
      <c r="FSF2874" s="2"/>
      <c r="FSJ2874" s="2"/>
      <c r="FSN2874" s="2"/>
      <c r="FSR2874" s="2"/>
      <c r="FSV2874" s="2"/>
      <c r="FSZ2874" s="2"/>
      <c r="FTD2874" s="2"/>
      <c r="FTH2874" s="2"/>
      <c r="FTL2874" s="2"/>
      <c r="FTP2874" s="2"/>
      <c r="FTT2874" s="2"/>
      <c r="FTX2874" s="2"/>
      <c r="FUB2874" s="2"/>
      <c r="FUF2874" s="2"/>
      <c r="FUJ2874" s="2"/>
      <c r="FUN2874" s="2"/>
      <c r="FUR2874" s="2"/>
      <c r="FUV2874" s="2"/>
      <c r="FUZ2874" s="2"/>
      <c r="FVD2874" s="2"/>
      <c r="FVH2874" s="2"/>
      <c r="FVL2874" s="2"/>
      <c r="FVP2874" s="2"/>
      <c r="FVT2874" s="2"/>
      <c r="FVX2874" s="2"/>
      <c r="FWB2874" s="2"/>
      <c r="FWF2874" s="2"/>
      <c r="FWJ2874" s="2"/>
      <c r="FWN2874" s="2"/>
      <c r="FWR2874" s="2"/>
      <c r="FWV2874" s="2"/>
      <c r="FWZ2874" s="2"/>
      <c r="FXD2874" s="2"/>
      <c r="FXH2874" s="2"/>
      <c r="FXL2874" s="2"/>
      <c r="FXP2874" s="2"/>
      <c r="FXT2874" s="2"/>
      <c r="FXX2874" s="2"/>
      <c r="FYB2874" s="2"/>
      <c r="FYF2874" s="2"/>
      <c r="FYJ2874" s="2"/>
      <c r="FYN2874" s="2"/>
      <c r="FYR2874" s="2"/>
      <c r="FYV2874" s="2"/>
      <c r="FYZ2874" s="2"/>
      <c r="FZD2874" s="2"/>
      <c r="FZH2874" s="2"/>
      <c r="FZL2874" s="2"/>
      <c r="FZP2874" s="2"/>
      <c r="FZT2874" s="2"/>
      <c r="FZX2874" s="2"/>
      <c r="GAB2874" s="2"/>
      <c r="GAF2874" s="2"/>
      <c r="GAJ2874" s="2"/>
      <c r="GAN2874" s="2"/>
      <c r="GAR2874" s="2"/>
      <c r="GAV2874" s="2"/>
      <c r="GAZ2874" s="2"/>
      <c r="GBD2874" s="2"/>
      <c r="GBH2874" s="2"/>
      <c r="GBL2874" s="2"/>
      <c r="GBP2874" s="2"/>
      <c r="GBT2874" s="2"/>
      <c r="GBX2874" s="2"/>
      <c r="GCB2874" s="2"/>
      <c r="GCF2874" s="2"/>
      <c r="GCJ2874" s="2"/>
      <c r="GCN2874" s="2"/>
      <c r="GCR2874" s="2"/>
      <c r="GCV2874" s="2"/>
      <c r="GCZ2874" s="2"/>
      <c r="GDD2874" s="2"/>
      <c r="GDH2874" s="2"/>
      <c r="GDL2874" s="2"/>
      <c r="GDP2874" s="2"/>
      <c r="GDT2874" s="2"/>
      <c r="GDX2874" s="2"/>
      <c r="GEB2874" s="2"/>
      <c r="GEF2874" s="2"/>
      <c r="GEJ2874" s="2"/>
      <c r="GEN2874" s="2"/>
      <c r="GER2874" s="2"/>
      <c r="GEV2874" s="2"/>
      <c r="GEZ2874" s="2"/>
      <c r="GFD2874" s="2"/>
      <c r="GFH2874" s="2"/>
      <c r="GFL2874" s="2"/>
      <c r="GFP2874" s="2"/>
      <c r="GFT2874" s="2"/>
      <c r="GFX2874" s="2"/>
      <c r="GGB2874" s="2"/>
      <c r="GGF2874" s="2"/>
      <c r="GGJ2874" s="2"/>
      <c r="GGN2874" s="2"/>
      <c r="GGR2874" s="2"/>
      <c r="GGV2874" s="2"/>
      <c r="GGZ2874" s="2"/>
      <c r="GHD2874" s="2"/>
      <c r="GHH2874" s="2"/>
      <c r="GHL2874" s="2"/>
      <c r="GHP2874" s="2"/>
      <c r="GHT2874" s="2"/>
      <c r="GHX2874" s="2"/>
      <c r="GIB2874" s="2"/>
      <c r="GIF2874" s="2"/>
      <c r="GIJ2874" s="2"/>
      <c r="GIN2874" s="2"/>
      <c r="GIR2874" s="2"/>
      <c r="GIV2874" s="2"/>
      <c r="GIZ2874" s="2"/>
      <c r="GJD2874" s="2"/>
      <c r="GJH2874" s="2"/>
      <c r="GJL2874" s="2"/>
      <c r="GJP2874" s="2"/>
      <c r="GJT2874" s="2"/>
      <c r="GJX2874" s="2"/>
      <c r="GKB2874" s="2"/>
      <c r="GKF2874" s="2"/>
      <c r="GKJ2874" s="2"/>
      <c r="GKN2874" s="2"/>
      <c r="GKR2874" s="2"/>
      <c r="GKV2874" s="2"/>
      <c r="GKZ2874" s="2"/>
      <c r="GLD2874" s="2"/>
      <c r="GLH2874" s="2"/>
      <c r="GLL2874" s="2"/>
      <c r="GLP2874" s="2"/>
      <c r="GLT2874" s="2"/>
      <c r="GLX2874" s="2"/>
      <c r="GMB2874" s="2"/>
      <c r="GMF2874" s="2"/>
      <c r="GMJ2874" s="2"/>
      <c r="GMN2874" s="2"/>
      <c r="GMR2874" s="2"/>
      <c r="GMV2874" s="2"/>
      <c r="GMZ2874" s="2"/>
      <c r="GND2874" s="2"/>
      <c r="GNH2874" s="2"/>
      <c r="GNL2874" s="2"/>
      <c r="GNP2874" s="2"/>
      <c r="GNT2874" s="2"/>
      <c r="GNX2874" s="2"/>
      <c r="GOB2874" s="2"/>
      <c r="GOF2874" s="2"/>
      <c r="GOJ2874" s="2"/>
      <c r="GON2874" s="2"/>
      <c r="GOR2874" s="2"/>
      <c r="GOV2874" s="2"/>
      <c r="GOZ2874" s="2"/>
      <c r="GPD2874" s="2"/>
      <c r="GPH2874" s="2"/>
      <c r="GPL2874" s="2"/>
      <c r="GPP2874" s="2"/>
      <c r="GPT2874" s="2"/>
      <c r="GPX2874" s="2"/>
      <c r="GQB2874" s="2"/>
      <c r="GQF2874" s="2"/>
      <c r="GQJ2874" s="2"/>
      <c r="GQN2874" s="2"/>
      <c r="GQR2874" s="2"/>
      <c r="GQV2874" s="2"/>
      <c r="GQZ2874" s="2"/>
      <c r="GRD2874" s="2"/>
      <c r="GRH2874" s="2"/>
      <c r="GRL2874" s="2"/>
      <c r="GRP2874" s="2"/>
      <c r="GRT2874" s="2"/>
      <c r="GRX2874" s="2"/>
      <c r="GSB2874" s="2"/>
      <c r="GSF2874" s="2"/>
      <c r="GSJ2874" s="2"/>
      <c r="GSN2874" s="2"/>
      <c r="GSR2874" s="2"/>
      <c r="GSV2874" s="2"/>
      <c r="GSZ2874" s="2"/>
      <c r="GTD2874" s="2"/>
      <c r="GTH2874" s="2"/>
      <c r="GTL2874" s="2"/>
      <c r="GTP2874" s="2"/>
      <c r="GTT2874" s="2"/>
      <c r="GTX2874" s="2"/>
      <c r="GUB2874" s="2"/>
      <c r="GUF2874" s="2"/>
      <c r="GUJ2874" s="2"/>
      <c r="GUN2874" s="2"/>
      <c r="GUR2874" s="2"/>
      <c r="GUV2874" s="2"/>
      <c r="GUZ2874" s="2"/>
      <c r="GVD2874" s="2"/>
      <c r="GVH2874" s="2"/>
      <c r="GVL2874" s="2"/>
      <c r="GVP2874" s="2"/>
      <c r="GVT2874" s="2"/>
      <c r="GVX2874" s="2"/>
      <c r="GWB2874" s="2"/>
      <c r="GWF2874" s="2"/>
      <c r="GWJ2874" s="2"/>
      <c r="GWN2874" s="2"/>
      <c r="GWR2874" s="2"/>
      <c r="GWV2874" s="2"/>
      <c r="GWZ2874" s="2"/>
      <c r="GXD2874" s="2"/>
      <c r="GXH2874" s="2"/>
      <c r="GXL2874" s="2"/>
      <c r="GXP2874" s="2"/>
      <c r="GXT2874" s="2"/>
      <c r="GXX2874" s="2"/>
      <c r="GYB2874" s="2"/>
      <c r="GYF2874" s="2"/>
      <c r="GYJ2874" s="2"/>
      <c r="GYN2874" s="2"/>
      <c r="GYR2874" s="2"/>
      <c r="GYV2874" s="2"/>
      <c r="GYZ2874" s="2"/>
      <c r="GZD2874" s="2"/>
      <c r="GZH2874" s="2"/>
      <c r="GZL2874" s="2"/>
      <c r="GZP2874" s="2"/>
      <c r="GZT2874" s="2"/>
      <c r="GZX2874" s="2"/>
      <c r="HAB2874" s="2"/>
      <c r="HAF2874" s="2"/>
      <c r="HAJ2874" s="2"/>
      <c r="HAN2874" s="2"/>
      <c r="HAR2874" s="2"/>
      <c r="HAV2874" s="2"/>
      <c r="HAZ2874" s="2"/>
      <c r="HBD2874" s="2"/>
      <c r="HBH2874" s="2"/>
      <c r="HBL2874" s="2"/>
      <c r="HBP2874" s="2"/>
      <c r="HBT2874" s="2"/>
      <c r="HBX2874" s="2"/>
      <c r="HCB2874" s="2"/>
      <c r="HCF2874" s="2"/>
      <c r="HCJ2874" s="2"/>
      <c r="HCN2874" s="2"/>
      <c r="HCR2874" s="2"/>
      <c r="HCV2874" s="2"/>
      <c r="HCZ2874" s="2"/>
      <c r="HDD2874" s="2"/>
      <c r="HDH2874" s="2"/>
      <c r="HDL2874" s="2"/>
      <c r="HDP2874" s="2"/>
      <c r="HDT2874" s="2"/>
      <c r="HDX2874" s="2"/>
      <c r="HEB2874" s="2"/>
      <c r="HEF2874" s="2"/>
      <c r="HEJ2874" s="2"/>
      <c r="HEN2874" s="2"/>
      <c r="HER2874" s="2"/>
      <c r="HEV2874" s="2"/>
      <c r="HEZ2874" s="2"/>
      <c r="HFD2874" s="2"/>
      <c r="HFH2874" s="2"/>
      <c r="HFL2874" s="2"/>
      <c r="HFP2874" s="2"/>
      <c r="HFT2874" s="2"/>
      <c r="HFX2874" s="2"/>
      <c r="HGB2874" s="2"/>
      <c r="HGF2874" s="2"/>
      <c r="HGJ2874" s="2"/>
      <c r="HGN2874" s="2"/>
      <c r="HGR2874" s="2"/>
      <c r="HGV2874" s="2"/>
      <c r="HGZ2874" s="2"/>
      <c r="HHD2874" s="2"/>
      <c r="HHH2874" s="2"/>
      <c r="HHL2874" s="2"/>
      <c r="HHP2874" s="2"/>
      <c r="HHT2874" s="2"/>
      <c r="HHX2874" s="2"/>
      <c r="HIB2874" s="2"/>
      <c r="HIF2874" s="2"/>
      <c r="HIJ2874" s="2"/>
      <c r="HIN2874" s="2"/>
      <c r="HIR2874" s="2"/>
      <c r="HIV2874" s="2"/>
      <c r="HIZ2874" s="2"/>
      <c r="HJD2874" s="2"/>
      <c r="HJH2874" s="2"/>
      <c r="HJL2874" s="2"/>
      <c r="HJP2874" s="2"/>
      <c r="HJT2874" s="2"/>
      <c r="HJX2874" s="2"/>
      <c r="HKB2874" s="2"/>
      <c r="HKF2874" s="2"/>
      <c r="HKJ2874" s="2"/>
      <c r="HKN2874" s="2"/>
      <c r="HKR2874" s="2"/>
      <c r="HKV2874" s="2"/>
      <c r="HKZ2874" s="2"/>
      <c r="HLD2874" s="2"/>
      <c r="HLH2874" s="2"/>
      <c r="HLL2874" s="2"/>
      <c r="HLP2874" s="2"/>
      <c r="HLT2874" s="2"/>
      <c r="HLX2874" s="2"/>
      <c r="HMB2874" s="2"/>
      <c r="HMF2874" s="2"/>
      <c r="HMJ2874" s="2"/>
      <c r="HMN2874" s="2"/>
      <c r="HMR2874" s="2"/>
      <c r="HMV2874" s="2"/>
      <c r="HMZ2874" s="2"/>
      <c r="HND2874" s="2"/>
      <c r="HNH2874" s="2"/>
      <c r="HNL2874" s="2"/>
      <c r="HNP2874" s="2"/>
      <c r="HNT2874" s="2"/>
      <c r="HNX2874" s="2"/>
      <c r="HOB2874" s="2"/>
      <c r="HOF2874" s="2"/>
      <c r="HOJ2874" s="2"/>
      <c r="HON2874" s="2"/>
      <c r="HOR2874" s="2"/>
      <c r="HOV2874" s="2"/>
      <c r="HOZ2874" s="2"/>
      <c r="HPD2874" s="2"/>
      <c r="HPH2874" s="2"/>
      <c r="HPL2874" s="2"/>
      <c r="HPP2874" s="2"/>
      <c r="HPT2874" s="2"/>
      <c r="HPX2874" s="2"/>
      <c r="HQB2874" s="2"/>
      <c r="HQF2874" s="2"/>
      <c r="HQJ2874" s="2"/>
      <c r="HQN2874" s="2"/>
      <c r="HQR2874" s="2"/>
      <c r="HQV2874" s="2"/>
      <c r="HQZ2874" s="2"/>
      <c r="HRD2874" s="2"/>
      <c r="HRH2874" s="2"/>
      <c r="HRL2874" s="2"/>
      <c r="HRP2874" s="2"/>
      <c r="HRT2874" s="2"/>
      <c r="HRX2874" s="2"/>
      <c r="HSB2874" s="2"/>
      <c r="HSF2874" s="2"/>
      <c r="HSJ2874" s="2"/>
      <c r="HSN2874" s="2"/>
      <c r="HSR2874" s="2"/>
      <c r="HSV2874" s="2"/>
      <c r="HSZ2874" s="2"/>
      <c r="HTD2874" s="2"/>
      <c r="HTH2874" s="2"/>
      <c r="HTL2874" s="2"/>
      <c r="HTP2874" s="2"/>
      <c r="HTT2874" s="2"/>
      <c r="HTX2874" s="2"/>
      <c r="HUB2874" s="2"/>
      <c r="HUF2874" s="2"/>
      <c r="HUJ2874" s="2"/>
      <c r="HUN2874" s="2"/>
      <c r="HUR2874" s="2"/>
      <c r="HUV2874" s="2"/>
      <c r="HUZ2874" s="2"/>
      <c r="HVD2874" s="2"/>
      <c r="HVH2874" s="2"/>
      <c r="HVL2874" s="2"/>
      <c r="HVP2874" s="2"/>
      <c r="HVT2874" s="2"/>
      <c r="HVX2874" s="2"/>
      <c r="HWB2874" s="2"/>
      <c r="HWF2874" s="2"/>
      <c r="HWJ2874" s="2"/>
      <c r="HWN2874" s="2"/>
      <c r="HWR2874" s="2"/>
      <c r="HWV2874" s="2"/>
      <c r="HWZ2874" s="2"/>
      <c r="HXD2874" s="2"/>
      <c r="HXH2874" s="2"/>
      <c r="HXL2874" s="2"/>
      <c r="HXP2874" s="2"/>
      <c r="HXT2874" s="2"/>
      <c r="HXX2874" s="2"/>
      <c r="HYB2874" s="2"/>
      <c r="HYF2874" s="2"/>
      <c r="HYJ2874" s="2"/>
      <c r="HYN2874" s="2"/>
      <c r="HYR2874" s="2"/>
      <c r="HYV2874" s="2"/>
      <c r="HYZ2874" s="2"/>
      <c r="HZD2874" s="2"/>
      <c r="HZH2874" s="2"/>
      <c r="HZL2874" s="2"/>
      <c r="HZP2874" s="2"/>
      <c r="HZT2874" s="2"/>
      <c r="HZX2874" s="2"/>
      <c r="IAB2874" s="2"/>
      <c r="IAF2874" s="2"/>
      <c r="IAJ2874" s="2"/>
      <c r="IAN2874" s="2"/>
      <c r="IAR2874" s="2"/>
      <c r="IAV2874" s="2"/>
      <c r="IAZ2874" s="2"/>
      <c r="IBD2874" s="2"/>
      <c r="IBH2874" s="2"/>
      <c r="IBL2874" s="2"/>
      <c r="IBP2874" s="2"/>
      <c r="IBT2874" s="2"/>
      <c r="IBX2874" s="2"/>
      <c r="ICB2874" s="2"/>
      <c r="ICF2874" s="2"/>
      <c r="ICJ2874" s="2"/>
      <c r="ICN2874" s="2"/>
      <c r="ICR2874" s="2"/>
      <c r="ICV2874" s="2"/>
      <c r="ICZ2874" s="2"/>
      <c r="IDD2874" s="2"/>
      <c r="IDH2874" s="2"/>
      <c r="IDL2874" s="2"/>
      <c r="IDP2874" s="2"/>
      <c r="IDT2874" s="2"/>
      <c r="IDX2874" s="2"/>
      <c r="IEB2874" s="2"/>
      <c r="IEF2874" s="2"/>
      <c r="IEJ2874" s="2"/>
      <c r="IEN2874" s="2"/>
      <c r="IER2874" s="2"/>
      <c r="IEV2874" s="2"/>
      <c r="IEZ2874" s="2"/>
      <c r="IFD2874" s="2"/>
      <c r="IFH2874" s="2"/>
      <c r="IFL2874" s="2"/>
      <c r="IFP2874" s="2"/>
      <c r="IFT2874" s="2"/>
      <c r="IFX2874" s="2"/>
      <c r="IGB2874" s="2"/>
      <c r="IGF2874" s="2"/>
      <c r="IGJ2874" s="2"/>
      <c r="IGN2874" s="2"/>
      <c r="IGR2874" s="2"/>
      <c r="IGV2874" s="2"/>
      <c r="IGZ2874" s="2"/>
      <c r="IHD2874" s="2"/>
      <c r="IHH2874" s="2"/>
      <c r="IHL2874" s="2"/>
      <c r="IHP2874" s="2"/>
      <c r="IHT2874" s="2"/>
      <c r="IHX2874" s="2"/>
      <c r="IIB2874" s="2"/>
      <c r="IIF2874" s="2"/>
      <c r="IIJ2874" s="2"/>
      <c r="IIN2874" s="2"/>
      <c r="IIR2874" s="2"/>
      <c r="IIV2874" s="2"/>
      <c r="IIZ2874" s="2"/>
      <c r="IJD2874" s="2"/>
      <c r="IJH2874" s="2"/>
      <c r="IJL2874" s="2"/>
      <c r="IJP2874" s="2"/>
      <c r="IJT2874" s="2"/>
      <c r="IJX2874" s="2"/>
      <c r="IKB2874" s="2"/>
      <c r="IKF2874" s="2"/>
      <c r="IKJ2874" s="2"/>
      <c r="IKN2874" s="2"/>
      <c r="IKR2874" s="2"/>
      <c r="IKV2874" s="2"/>
      <c r="IKZ2874" s="2"/>
      <c r="ILD2874" s="2"/>
      <c r="ILH2874" s="2"/>
      <c r="ILL2874" s="2"/>
      <c r="ILP2874" s="2"/>
      <c r="ILT2874" s="2"/>
      <c r="ILX2874" s="2"/>
      <c r="IMB2874" s="2"/>
      <c r="IMF2874" s="2"/>
      <c r="IMJ2874" s="2"/>
      <c r="IMN2874" s="2"/>
      <c r="IMR2874" s="2"/>
      <c r="IMV2874" s="2"/>
      <c r="IMZ2874" s="2"/>
      <c r="IND2874" s="2"/>
      <c r="INH2874" s="2"/>
      <c r="INL2874" s="2"/>
      <c r="INP2874" s="2"/>
      <c r="INT2874" s="2"/>
      <c r="INX2874" s="2"/>
      <c r="IOB2874" s="2"/>
      <c r="IOF2874" s="2"/>
      <c r="IOJ2874" s="2"/>
      <c r="ION2874" s="2"/>
      <c r="IOR2874" s="2"/>
      <c r="IOV2874" s="2"/>
      <c r="IOZ2874" s="2"/>
      <c r="IPD2874" s="2"/>
      <c r="IPH2874" s="2"/>
      <c r="IPL2874" s="2"/>
      <c r="IPP2874" s="2"/>
      <c r="IPT2874" s="2"/>
      <c r="IPX2874" s="2"/>
      <c r="IQB2874" s="2"/>
      <c r="IQF2874" s="2"/>
      <c r="IQJ2874" s="2"/>
      <c r="IQN2874" s="2"/>
      <c r="IQR2874" s="2"/>
      <c r="IQV2874" s="2"/>
      <c r="IQZ2874" s="2"/>
      <c r="IRD2874" s="2"/>
      <c r="IRH2874" s="2"/>
      <c r="IRL2874" s="2"/>
      <c r="IRP2874" s="2"/>
      <c r="IRT2874" s="2"/>
      <c r="IRX2874" s="2"/>
      <c r="ISB2874" s="2"/>
      <c r="ISF2874" s="2"/>
      <c r="ISJ2874" s="2"/>
      <c r="ISN2874" s="2"/>
      <c r="ISR2874" s="2"/>
      <c r="ISV2874" s="2"/>
      <c r="ISZ2874" s="2"/>
      <c r="ITD2874" s="2"/>
      <c r="ITH2874" s="2"/>
      <c r="ITL2874" s="2"/>
      <c r="ITP2874" s="2"/>
      <c r="ITT2874" s="2"/>
      <c r="ITX2874" s="2"/>
      <c r="IUB2874" s="2"/>
      <c r="IUF2874" s="2"/>
      <c r="IUJ2874" s="2"/>
      <c r="IUN2874" s="2"/>
      <c r="IUR2874" s="2"/>
      <c r="IUV2874" s="2"/>
      <c r="IUZ2874" s="2"/>
      <c r="IVD2874" s="2"/>
      <c r="IVH2874" s="2"/>
      <c r="IVL2874" s="2"/>
      <c r="IVP2874" s="2"/>
      <c r="IVT2874" s="2"/>
      <c r="IVX2874" s="2"/>
      <c r="IWB2874" s="2"/>
      <c r="IWF2874" s="2"/>
      <c r="IWJ2874" s="2"/>
      <c r="IWN2874" s="2"/>
      <c r="IWR2874" s="2"/>
      <c r="IWV2874" s="2"/>
      <c r="IWZ2874" s="2"/>
      <c r="IXD2874" s="2"/>
      <c r="IXH2874" s="2"/>
      <c r="IXL2874" s="2"/>
      <c r="IXP2874" s="2"/>
      <c r="IXT2874" s="2"/>
      <c r="IXX2874" s="2"/>
      <c r="IYB2874" s="2"/>
      <c r="IYF2874" s="2"/>
      <c r="IYJ2874" s="2"/>
      <c r="IYN2874" s="2"/>
      <c r="IYR2874" s="2"/>
      <c r="IYV2874" s="2"/>
      <c r="IYZ2874" s="2"/>
      <c r="IZD2874" s="2"/>
      <c r="IZH2874" s="2"/>
      <c r="IZL2874" s="2"/>
      <c r="IZP2874" s="2"/>
      <c r="IZT2874" s="2"/>
      <c r="IZX2874" s="2"/>
      <c r="JAB2874" s="2"/>
      <c r="JAF2874" s="2"/>
      <c r="JAJ2874" s="2"/>
      <c r="JAN2874" s="2"/>
      <c r="JAR2874" s="2"/>
      <c r="JAV2874" s="2"/>
      <c r="JAZ2874" s="2"/>
      <c r="JBD2874" s="2"/>
      <c r="JBH2874" s="2"/>
      <c r="JBL2874" s="2"/>
      <c r="JBP2874" s="2"/>
      <c r="JBT2874" s="2"/>
      <c r="JBX2874" s="2"/>
      <c r="JCB2874" s="2"/>
      <c r="JCF2874" s="2"/>
      <c r="JCJ2874" s="2"/>
      <c r="JCN2874" s="2"/>
      <c r="JCR2874" s="2"/>
      <c r="JCV2874" s="2"/>
      <c r="JCZ2874" s="2"/>
      <c r="JDD2874" s="2"/>
      <c r="JDH2874" s="2"/>
      <c r="JDL2874" s="2"/>
      <c r="JDP2874" s="2"/>
      <c r="JDT2874" s="2"/>
      <c r="JDX2874" s="2"/>
      <c r="JEB2874" s="2"/>
      <c r="JEF2874" s="2"/>
      <c r="JEJ2874" s="2"/>
      <c r="JEN2874" s="2"/>
      <c r="JER2874" s="2"/>
      <c r="JEV2874" s="2"/>
      <c r="JEZ2874" s="2"/>
      <c r="JFD2874" s="2"/>
      <c r="JFH2874" s="2"/>
      <c r="JFL2874" s="2"/>
      <c r="JFP2874" s="2"/>
      <c r="JFT2874" s="2"/>
      <c r="JFX2874" s="2"/>
      <c r="JGB2874" s="2"/>
      <c r="JGF2874" s="2"/>
      <c r="JGJ2874" s="2"/>
      <c r="JGN2874" s="2"/>
      <c r="JGR2874" s="2"/>
      <c r="JGV2874" s="2"/>
      <c r="JGZ2874" s="2"/>
      <c r="JHD2874" s="2"/>
      <c r="JHH2874" s="2"/>
      <c r="JHL2874" s="2"/>
      <c r="JHP2874" s="2"/>
      <c r="JHT2874" s="2"/>
      <c r="JHX2874" s="2"/>
      <c r="JIB2874" s="2"/>
      <c r="JIF2874" s="2"/>
      <c r="JIJ2874" s="2"/>
      <c r="JIN2874" s="2"/>
      <c r="JIR2874" s="2"/>
      <c r="JIV2874" s="2"/>
      <c r="JIZ2874" s="2"/>
      <c r="JJD2874" s="2"/>
      <c r="JJH2874" s="2"/>
      <c r="JJL2874" s="2"/>
      <c r="JJP2874" s="2"/>
      <c r="JJT2874" s="2"/>
      <c r="JJX2874" s="2"/>
      <c r="JKB2874" s="2"/>
      <c r="JKF2874" s="2"/>
      <c r="JKJ2874" s="2"/>
      <c r="JKN2874" s="2"/>
      <c r="JKR2874" s="2"/>
      <c r="JKV2874" s="2"/>
      <c r="JKZ2874" s="2"/>
      <c r="JLD2874" s="2"/>
      <c r="JLH2874" s="2"/>
      <c r="JLL2874" s="2"/>
      <c r="JLP2874" s="2"/>
      <c r="JLT2874" s="2"/>
      <c r="JLX2874" s="2"/>
      <c r="JMB2874" s="2"/>
      <c r="JMF2874" s="2"/>
      <c r="JMJ2874" s="2"/>
      <c r="JMN2874" s="2"/>
      <c r="JMR2874" s="2"/>
      <c r="JMV2874" s="2"/>
      <c r="JMZ2874" s="2"/>
      <c r="JND2874" s="2"/>
      <c r="JNH2874" s="2"/>
      <c r="JNL2874" s="2"/>
      <c r="JNP2874" s="2"/>
      <c r="JNT2874" s="2"/>
      <c r="JNX2874" s="2"/>
      <c r="JOB2874" s="2"/>
      <c r="JOF2874" s="2"/>
      <c r="JOJ2874" s="2"/>
      <c r="JON2874" s="2"/>
      <c r="JOR2874" s="2"/>
      <c r="JOV2874" s="2"/>
      <c r="JOZ2874" s="2"/>
      <c r="JPD2874" s="2"/>
      <c r="JPH2874" s="2"/>
      <c r="JPL2874" s="2"/>
      <c r="JPP2874" s="2"/>
      <c r="JPT2874" s="2"/>
      <c r="JPX2874" s="2"/>
      <c r="JQB2874" s="2"/>
      <c r="JQF2874" s="2"/>
      <c r="JQJ2874" s="2"/>
      <c r="JQN2874" s="2"/>
      <c r="JQR2874" s="2"/>
      <c r="JQV2874" s="2"/>
      <c r="JQZ2874" s="2"/>
      <c r="JRD2874" s="2"/>
      <c r="JRH2874" s="2"/>
      <c r="JRL2874" s="2"/>
      <c r="JRP2874" s="2"/>
      <c r="JRT2874" s="2"/>
      <c r="JRX2874" s="2"/>
      <c r="JSB2874" s="2"/>
      <c r="JSF2874" s="2"/>
      <c r="JSJ2874" s="2"/>
      <c r="JSN2874" s="2"/>
      <c r="JSR2874" s="2"/>
      <c r="JSV2874" s="2"/>
      <c r="JSZ2874" s="2"/>
      <c r="JTD2874" s="2"/>
      <c r="JTH2874" s="2"/>
      <c r="JTL2874" s="2"/>
      <c r="JTP2874" s="2"/>
      <c r="JTT2874" s="2"/>
      <c r="JTX2874" s="2"/>
      <c r="JUB2874" s="2"/>
      <c r="JUF2874" s="2"/>
      <c r="JUJ2874" s="2"/>
      <c r="JUN2874" s="2"/>
      <c r="JUR2874" s="2"/>
      <c r="JUV2874" s="2"/>
      <c r="JUZ2874" s="2"/>
      <c r="JVD2874" s="2"/>
      <c r="JVH2874" s="2"/>
      <c r="JVL2874" s="2"/>
      <c r="JVP2874" s="2"/>
      <c r="JVT2874" s="2"/>
      <c r="JVX2874" s="2"/>
      <c r="JWB2874" s="2"/>
      <c r="JWF2874" s="2"/>
      <c r="JWJ2874" s="2"/>
      <c r="JWN2874" s="2"/>
      <c r="JWR2874" s="2"/>
      <c r="JWV2874" s="2"/>
      <c r="JWZ2874" s="2"/>
      <c r="JXD2874" s="2"/>
      <c r="JXH2874" s="2"/>
      <c r="JXL2874" s="2"/>
      <c r="JXP2874" s="2"/>
      <c r="JXT2874" s="2"/>
      <c r="JXX2874" s="2"/>
      <c r="JYB2874" s="2"/>
      <c r="JYF2874" s="2"/>
      <c r="JYJ2874" s="2"/>
      <c r="JYN2874" s="2"/>
      <c r="JYR2874" s="2"/>
      <c r="JYV2874" s="2"/>
      <c r="JYZ2874" s="2"/>
      <c r="JZD2874" s="2"/>
      <c r="JZH2874" s="2"/>
      <c r="JZL2874" s="2"/>
      <c r="JZP2874" s="2"/>
      <c r="JZT2874" s="2"/>
      <c r="JZX2874" s="2"/>
      <c r="KAB2874" s="2"/>
      <c r="KAF2874" s="2"/>
      <c r="KAJ2874" s="2"/>
      <c r="KAN2874" s="2"/>
      <c r="KAR2874" s="2"/>
      <c r="KAV2874" s="2"/>
      <c r="KAZ2874" s="2"/>
      <c r="KBD2874" s="2"/>
      <c r="KBH2874" s="2"/>
      <c r="KBL2874" s="2"/>
      <c r="KBP2874" s="2"/>
      <c r="KBT2874" s="2"/>
      <c r="KBX2874" s="2"/>
      <c r="KCB2874" s="2"/>
      <c r="KCF2874" s="2"/>
      <c r="KCJ2874" s="2"/>
      <c r="KCN2874" s="2"/>
      <c r="KCR2874" s="2"/>
      <c r="KCV2874" s="2"/>
      <c r="KCZ2874" s="2"/>
      <c r="KDD2874" s="2"/>
      <c r="KDH2874" s="2"/>
      <c r="KDL2874" s="2"/>
      <c r="KDP2874" s="2"/>
      <c r="KDT2874" s="2"/>
      <c r="KDX2874" s="2"/>
      <c r="KEB2874" s="2"/>
      <c r="KEF2874" s="2"/>
      <c r="KEJ2874" s="2"/>
      <c r="KEN2874" s="2"/>
      <c r="KER2874" s="2"/>
      <c r="KEV2874" s="2"/>
      <c r="KEZ2874" s="2"/>
      <c r="KFD2874" s="2"/>
      <c r="KFH2874" s="2"/>
      <c r="KFL2874" s="2"/>
      <c r="KFP2874" s="2"/>
      <c r="KFT2874" s="2"/>
      <c r="KFX2874" s="2"/>
      <c r="KGB2874" s="2"/>
      <c r="KGF2874" s="2"/>
      <c r="KGJ2874" s="2"/>
      <c r="KGN2874" s="2"/>
      <c r="KGR2874" s="2"/>
      <c r="KGV2874" s="2"/>
      <c r="KGZ2874" s="2"/>
      <c r="KHD2874" s="2"/>
      <c r="KHH2874" s="2"/>
      <c r="KHL2874" s="2"/>
      <c r="KHP2874" s="2"/>
      <c r="KHT2874" s="2"/>
      <c r="KHX2874" s="2"/>
      <c r="KIB2874" s="2"/>
      <c r="KIF2874" s="2"/>
      <c r="KIJ2874" s="2"/>
      <c r="KIN2874" s="2"/>
      <c r="KIR2874" s="2"/>
      <c r="KIV2874" s="2"/>
      <c r="KIZ2874" s="2"/>
      <c r="KJD2874" s="2"/>
      <c r="KJH2874" s="2"/>
      <c r="KJL2874" s="2"/>
      <c r="KJP2874" s="2"/>
      <c r="KJT2874" s="2"/>
      <c r="KJX2874" s="2"/>
      <c r="KKB2874" s="2"/>
      <c r="KKF2874" s="2"/>
      <c r="KKJ2874" s="2"/>
      <c r="KKN2874" s="2"/>
      <c r="KKR2874" s="2"/>
      <c r="KKV2874" s="2"/>
      <c r="KKZ2874" s="2"/>
      <c r="KLD2874" s="2"/>
      <c r="KLH2874" s="2"/>
      <c r="KLL2874" s="2"/>
      <c r="KLP2874" s="2"/>
      <c r="KLT2874" s="2"/>
      <c r="KLX2874" s="2"/>
      <c r="KMB2874" s="2"/>
      <c r="KMF2874" s="2"/>
      <c r="KMJ2874" s="2"/>
      <c r="KMN2874" s="2"/>
      <c r="KMR2874" s="2"/>
      <c r="KMV2874" s="2"/>
      <c r="KMZ2874" s="2"/>
      <c r="KND2874" s="2"/>
      <c r="KNH2874" s="2"/>
      <c r="KNL2874" s="2"/>
      <c r="KNP2874" s="2"/>
      <c r="KNT2874" s="2"/>
      <c r="KNX2874" s="2"/>
      <c r="KOB2874" s="2"/>
      <c r="KOF2874" s="2"/>
      <c r="KOJ2874" s="2"/>
      <c r="KON2874" s="2"/>
      <c r="KOR2874" s="2"/>
      <c r="KOV2874" s="2"/>
      <c r="KOZ2874" s="2"/>
      <c r="KPD2874" s="2"/>
      <c r="KPH2874" s="2"/>
      <c r="KPL2874" s="2"/>
      <c r="KPP2874" s="2"/>
      <c r="KPT2874" s="2"/>
      <c r="KPX2874" s="2"/>
      <c r="KQB2874" s="2"/>
      <c r="KQF2874" s="2"/>
      <c r="KQJ2874" s="2"/>
      <c r="KQN2874" s="2"/>
      <c r="KQR2874" s="2"/>
      <c r="KQV2874" s="2"/>
      <c r="KQZ2874" s="2"/>
      <c r="KRD2874" s="2"/>
      <c r="KRH2874" s="2"/>
      <c r="KRL2874" s="2"/>
      <c r="KRP2874" s="2"/>
      <c r="KRT2874" s="2"/>
      <c r="KRX2874" s="2"/>
      <c r="KSB2874" s="2"/>
      <c r="KSF2874" s="2"/>
      <c r="KSJ2874" s="2"/>
      <c r="KSN2874" s="2"/>
      <c r="KSR2874" s="2"/>
      <c r="KSV2874" s="2"/>
      <c r="KSZ2874" s="2"/>
      <c r="KTD2874" s="2"/>
      <c r="KTH2874" s="2"/>
      <c r="KTL2874" s="2"/>
      <c r="KTP2874" s="2"/>
      <c r="KTT2874" s="2"/>
      <c r="KTX2874" s="2"/>
      <c r="KUB2874" s="2"/>
      <c r="KUF2874" s="2"/>
      <c r="KUJ2874" s="2"/>
      <c r="KUN2874" s="2"/>
      <c r="KUR2874" s="2"/>
      <c r="KUV2874" s="2"/>
      <c r="KUZ2874" s="2"/>
      <c r="KVD2874" s="2"/>
      <c r="KVH2874" s="2"/>
      <c r="KVL2874" s="2"/>
      <c r="KVP2874" s="2"/>
      <c r="KVT2874" s="2"/>
      <c r="KVX2874" s="2"/>
      <c r="KWB2874" s="2"/>
      <c r="KWF2874" s="2"/>
      <c r="KWJ2874" s="2"/>
      <c r="KWN2874" s="2"/>
      <c r="KWR2874" s="2"/>
      <c r="KWV2874" s="2"/>
      <c r="KWZ2874" s="2"/>
      <c r="KXD2874" s="2"/>
      <c r="KXH2874" s="2"/>
      <c r="KXL2874" s="2"/>
      <c r="KXP2874" s="2"/>
      <c r="KXT2874" s="2"/>
      <c r="KXX2874" s="2"/>
      <c r="KYB2874" s="2"/>
      <c r="KYF2874" s="2"/>
      <c r="KYJ2874" s="2"/>
      <c r="KYN2874" s="2"/>
      <c r="KYR2874" s="2"/>
      <c r="KYV2874" s="2"/>
      <c r="KYZ2874" s="2"/>
      <c r="KZD2874" s="2"/>
      <c r="KZH2874" s="2"/>
      <c r="KZL2874" s="2"/>
      <c r="KZP2874" s="2"/>
      <c r="KZT2874" s="2"/>
      <c r="KZX2874" s="2"/>
      <c r="LAB2874" s="2"/>
      <c r="LAF2874" s="2"/>
      <c r="LAJ2874" s="2"/>
      <c r="LAN2874" s="2"/>
      <c r="LAR2874" s="2"/>
      <c r="LAV2874" s="2"/>
      <c r="LAZ2874" s="2"/>
      <c r="LBD2874" s="2"/>
      <c r="LBH2874" s="2"/>
      <c r="LBL2874" s="2"/>
      <c r="LBP2874" s="2"/>
      <c r="LBT2874" s="2"/>
      <c r="LBX2874" s="2"/>
      <c r="LCB2874" s="2"/>
      <c r="LCF2874" s="2"/>
      <c r="LCJ2874" s="2"/>
      <c r="LCN2874" s="2"/>
      <c r="LCR2874" s="2"/>
      <c r="LCV2874" s="2"/>
      <c r="LCZ2874" s="2"/>
      <c r="LDD2874" s="2"/>
      <c r="LDH2874" s="2"/>
      <c r="LDL2874" s="2"/>
      <c r="LDP2874" s="2"/>
      <c r="LDT2874" s="2"/>
      <c r="LDX2874" s="2"/>
      <c r="LEB2874" s="2"/>
      <c r="LEF2874" s="2"/>
      <c r="LEJ2874" s="2"/>
      <c r="LEN2874" s="2"/>
      <c r="LER2874" s="2"/>
      <c r="LEV2874" s="2"/>
      <c r="LEZ2874" s="2"/>
      <c r="LFD2874" s="2"/>
      <c r="LFH2874" s="2"/>
      <c r="LFL2874" s="2"/>
      <c r="LFP2874" s="2"/>
      <c r="LFT2874" s="2"/>
      <c r="LFX2874" s="2"/>
      <c r="LGB2874" s="2"/>
      <c r="LGF2874" s="2"/>
      <c r="LGJ2874" s="2"/>
      <c r="LGN2874" s="2"/>
      <c r="LGR2874" s="2"/>
      <c r="LGV2874" s="2"/>
      <c r="LGZ2874" s="2"/>
      <c r="LHD2874" s="2"/>
      <c r="LHH2874" s="2"/>
      <c r="LHL2874" s="2"/>
      <c r="LHP2874" s="2"/>
      <c r="LHT2874" s="2"/>
      <c r="LHX2874" s="2"/>
      <c r="LIB2874" s="2"/>
      <c r="LIF2874" s="2"/>
      <c r="LIJ2874" s="2"/>
      <c r="LIN2874" s="2"/>
      <c r="LIR2874" s="2"/>
      <c r="LIV2874" s="2"/>
      <c r="LIZ2874" s="2"/>
      <c r="LJD2874" s="2"/>
      <c r="LJH2874" s="2"/>
      <c r="LJL2874" s="2"/>
      <c r="LJP2874" s="2"/>
      <c r="LJT2874" s="2"/>
      <c r="LJX2874" s="2"/>
      <c r="LKB2874" s="2"/>
      <c r="LKF2874" s="2"/>
      <c r="LKJ2874" s="2"/>
      <c r="LKN2874" s="2"/>
      <c r="LKR2874" s="2"/>
      <c r="LKV2874" s="2"/>
      <c r="LKZ2874" s="2"/>
      <c r="LLD2874" s="2"/>
      <c r="LLH2874" s="2"/>
      <c r="LLL2874" s="2"/>
      <c r="LLP2874" s="2"/>
      <c r="LLT2874" s="2"/>
      <c r="LLX2874" s="2"/>
      <c r="LMB2874" s="2"/>
      <c r="LMF2874" s="2"/>
      <c r="LMJ2874" s="2"/>
      <c r="LMN2874" s="2"/>
      <c r="LMR2874" s="2"/>
      <c r="LMV2874" s="2"/>
      <c r="LMZ2874" s="2"/>
      <c r="LND2874" s="2"/>
      <c r="LNH2874" s="2"/>
      <c r="LNL2874" s="2"/>
      <c r="LNP2874" s="2"/>
      <c r="LNT2874" s="2"/>
      <c r="LNX2874" s="2"/>
      <c r="LOB2874" s="2"/>
      <c r="LOF2874" s="2"/>
      <c r="LOJ2874" s="2"/>
      <c r="LON2874" s="2"/>
      <c r="LOR2874" s="2"/>
      <c r="LOV2874" s="2"/>
      <c r="LOZ2874" s="2"/>
      <c r="LPD2874" s="2"/>
      <c r="LPH2874" s="2"/>
      <c r="LPL2874" s="2"/>
      <c r="LPP2874" s="2"/>
      <c r="LPT2874" s="2"/>
      <c r="LPX2874" s="2"/>
      <c r="LQB2874" s="2"/>
      <c r="LQF2874" s="2"/>
      <c r="LQJ2874" s="2"/>
      <c r="LQN2874" s="2"/>
      <c r="LQR2874" s="2"/>
      <c r="LQV2874" s="2"/>
      <c r="LQZ2874" s="2"/>
      <c r="LRD2874" s="2"/>
      <c r="LRH2874" s="2"/>
      <c r="LRL2874" s="2"/>
      <c r="LRP2874" s="2"/>
      <c r="LRT2874" s="2"/>
      <c r="LRX2874" s="2"/>
      <c r="LSB2874" s="2"/>
      <c r="LSF2874" s="2"/>
      <c r="LSJ2874" s="2"/>
      <c r="LSN2874" s="2"/>
      <c r="LSR2874" s="2"/>
      <c r="LSV2874" s="2"/>
      <c r="LSZ2874" s="2"/>
      <c r="LTD2874" s="2"/>
      <c r="LTH2874" s="2"/>
      <c r="LTL2874" s="2"/>
      <c r="LTP2874" s="2"/>
      <c r="LTT2874" s="2"/>
      <c r="LTX2874" s="2"/>
      <c r="LUB2874" s="2"/>
      <c r="LUF2874" s="2"/>
      <c r="LUJ2874" s="2"/>
      <c r="LUN2874" s="2"/>
      <c r="LUR2874" s="2"/>
      <c r="LUV2874" s="2"/>
      <c r="LUZ2874" s="2"/>
      <c r="LVD2874" s="2"/>
      <c r="LVH2874" s="2"/>
      <c r="LVL2874" s="2"/>
      <c r="LVP2874" s="2"/>
      <c r="LVT2874" s="2"/>
      <c r="LVX2874" s="2"/>
      <c r="LWB2874" s="2"/>
      <c r="LWF2874" s="2"/>
      <c r="LWJ2874" s="2"/>
      <c r="LWN2874" s="2"/>
      <c r="LWR2874" s="2"/>
      <c r="LWV2874" s="2"/>
      <c r="LWZ2874" s="2"/>
      <c r="LXD2874" s="2"/>
      <c r="LXH2874" s="2"/>
      <c r="LXL2874" s="2"/>
      <c r="LXP2874" s="2"/>
      <c r="LXT2874" s="2"/>
      <c r="LXX2874" s="2"/>
      <c r="LYB2874" s="2"/>
      <c r="LYF2874" s="2"/>
      <c r="LYJ2874" s="2"/>
      <c r="LYN2874" s="2"/>
      <c r="LYR2874" s="2"/>
      <c r="LYV2874" s="2"/>
      <c r="LYZ2874" s="2"/>
      <c r="LZD2874" s="2"/>
      <c r="LZH2874" s="2"/>
      <c r="LZL2874" s="2"/>
      <c r="LZP2874" s="2"/>
      <c r="LZT2874" s="2"/>
      <c r="LZX2874" s="2"/>
      <c r="MAB2874" s="2"/>
      <c r="MAF2874" s="2"/>
      <c r="MAJ2874" s="2"/>
      <c r="MAN2874" s="2"/>
      <c r="MAR2874" s="2"/>
      <c r="MAV2874" s="2"/>
      <c r="MAZ2874" s="2"/>
      <c r="MBD2874" s="2"/>
      <c r="MBH2874" s="2"/>
      <c r="MBL2874" s="2"/>
      <c r="MBP2874" s="2"/>
      <c r="MBT2874" s="2"/>
      <c r="MBX2874" s="2"/>
      <c r="MCB2874" s="2"/>
      <c r="MCF2874" s="2"/>
      <c r="MCJ2874" s="2"/>
      <c r="MCN2874" s="2"/>
      <c r="MCR2874" s="2"/>
      <c r="MCV2874" s="2"/>
      <c r="MCZ2874" s="2"/>
      <c r="MDD2874" s="2"/>
      <c r="MDH2874" s="2"/>
      <c r="MDL2874" s="2"/>
      <c r="MDP2874" s="2"/>
      <c r="MDT2874" s="2"/>
      <c r="MDX2874" s="2"/>
      <c r="MEB2874" s="2"/>
      <c r="MEF2874" s="2"/>
      <c r="MEJ2874" s="2"/>
      <c r="MEN2874" s="2"/>
      <c r="MER2874" s="2"/>
      <c r="MEV2874" s="2"/>
      <c r="MEZ2874" s="2"/>
      <c r="MFD2874" s="2"/>
      <c r="MFH2874" s="2"/>
      <c r="MFL2874" s="2"/>
      <c r="MFP2874" s="2"/>
      <c r="MFT2874" s="2"/>
      <c r="MFX2874" s="2"/>
      <c r="MGB2874" s="2"/>
      <c r="MGF2874" s="2"/>
      <c r="MGJ2874" s="2"/>
      <c r="MGN2874" s="2"/>
      <c r="MGR2874" s="2"/>
      <c r="MGV2874" s="2"/>
      <c r="MGZ2874" s="2"/>
      <c r="MHD2874" s="2"/>
      <c r="MHH2874" s="2"/>
      <c r="MHL2874" s="2"/>
      <c r="MHP2874" s="2"/>
      <c r="MHT2874" s="2"/>
      <c r="MHX2874" s="2"/>
      <c r="MIB2874" s="2"/>
      <c r="MIF2874" s="2"/>
      <c r="MIJ2874" s="2"/>
      <c r="MIN2874" s="2"/>
      <c r="MIR2874" s="2"/>
      <c r="MIV2874" s="2"/>
      <c r="MIZ2874" s="2"/>
      <c r="MJD2874" s="2"/>
      <c r="MJH2874" s="2"/>
      <c r="MJL2874" s="2"/>
      <c r="MJP2874" s="2"/>
      <c r="MJT2874" s="2"/>
      <c r="MJX2874" s="2"/>
      <c r="MKB2874" s="2"/>
      <c r="MKF2874" s="2"/>
      <c r="MKJ2874" s="2"/>
      <c r="MKN2874" s="2"/>
      <c r="MKR2874" s="2"/>
      <c r="MKV2874" s="2"/>
      <c r="MKZ2874" s="2"/>
      <c r="MLD2874" s="2"/>
      <c r="MLH2874" s="2"/>
      <c r="MLL2874" s="2"/>
      <c r="MLP2874" s="2"/>
      <c r="MLT2874" s="2"/>
      <c r="MLX2874" s="2"/>
      <c r="MMB2874" s="2"/>
      <c r="MMF2874" s="2"/>
      <c r="MMJ2874" s="2"/>
      <c r="MMN2874" s="2"/>
      <c r="MMR2874" s="2"/>
      <c r="MMV2874" s="2"/>
      <c r="MMZ2874" s="2"/>
      <c r="MND2874" s="2"/>
      <c r="MNH2874" s="2"/>
      <c r="MNL2874" s="2"/>
      <c r="MNP2874" s="2"/>
      <c r="MNT2874" s="2"/>
      <c r="MNX2874" s="2"/>
      <c r="MOB2874" s="2"/>
      <c r="MOF2874" s="2"/>
      <c r="MOJ2874" s="2"/>
      <c r="MON2874" s="2"/>
      <c r="MOR2874" s="2"/>
      <c r="MOV2874" s="2"/>
      <c r="MOZ2874" s="2"/>
      <c r="MPD2874" s="2"/>
      <c r="MPH2874" s="2"/>
      <c r="MPL2874" s="2"/>
      <c r="MPP2874" s="2"/>
      <c r="MPT2874" s="2"/>
      <c r="MPX2874" s="2"/>
      <c r="MQB2874" s="2"/>
      <c r="MQF2874" s="2"/>
      <c r="MQJ2874" s="2"/>
      <c r="MQN2874" s="2"/>
      <c r="MQR2874" s="2"/>
      <c r="MQV2874" s="2"/>
      <c r="MQZ2874" s="2"/>
      <c r="MRD2874" s="2"/>
      <c r="MRH2874" s="2"/>
      <c r="MRL2874" s="2"/>
      <c r="MRP2874" s="2"/>
      <c r="MRT2874" s="2"/>
      <c r="MRX2874" s="2"/>
      <c r="MSB2874" s="2"/>
      <c r="MSF2874" s="2"/>
      <c r="MSJ2874" s="2"/>
      <c r="MSN2874" s="2"/>
      <c r="MSR2874" s="2"/>
      <c r="MSV2874" s="2"/>
      <c r="MSZ2874" s="2"/>
      <c r="MTD2874" s="2"/>
      <c r="MTH2874" s="2"/>
      <c r="MTL2874" s="2"/>
      <c r="MTP2874" s="2"/>
      <c r="MTT2874" s="2"/>
      <c r="MTX2874" s="2"/>
      <c r="MUB2874" s="2"/>
      <c r="MUF2874" s="2"/>
      <c r="MUJ2874" s="2"/>
      <c r="MUN2874" s="2"/>
      <c r="MUR2874" s="2"/>
      <c r="MUV2874" s="2"/>
      <c r="MUZ2874" s="2"/>
      <c r="MVD2874" s="2"/>
      <c r="MVH2874" s="2"/>
      <c r="MVL2874" s="2"/>
      <c r="MVP2874" s="2"/>
      <c r="MVT2874" s="2"/>
      <c r="MVX2874" s="2"/>
      <c r="MWB2874" s="2"/>
      <c r="MWF2874" s="2"/>
      <c r="MWJ2874" s="2"/>
      <c r="MWN2874" s="2"/>
      <c r="MWR2874" s="2"/>
      <c r="MWV2874" s="2"/>
      <c r="MWZ2874" s="2"/>
      <c r="MXD2874" s="2"/>
      <c r="MXH2874" s="2"/>
      <c r="MXL2874" s="2"/>
      <c r="MXP2874" s="2"/>
      <c r="MXT2874" s="2"/>
      <c r="MXX2874" s="2"/>
      <c r="MYB2874" s="2"/>
      <c r="MYF2874" s="2"/>
      <c r="MYJ2874" s="2"/>
      <c r="MYN2874" s="2"/>
      <c r="MYR2874" s="2"/>
      <c r="MYV2874" s="2"/>
      <c r="MYZ2874" s="2"/>
      <c r="MZD2874" s="2"/>
      <c r="MZH2874" s="2"/>
      <c r="MZL2874" s="2"/>
      <c r="MZP2874" s="2"/>
      <c r="MZT2874" s="2"/>
      <c r="MZX2874" s="2"/>
      <c r="NAB2874" s="2"/>
      <c r="NAF2874" s="2"/>
      <c r="NAJ2874" s="2"/>
      <c r="NAN2874" s="2"/>
      <c r="NAR2874" s="2"/>
      <c r="NAV2874" s="2"/>
      <c r="NAZ2874" s="2"/>
      <c r="NBD2874" s="2"/>
      <c r="NBH2874" s="2"/>
      <c r="NBL2874" s="2"/>
      <c r="NBP2874" s="2"/>
      <c r="NBT2874" s="2"/>
      <c r="NBX2874" s="2"/>
      <c r="NCB2874" s="2"/>
      <c r="NCF2874" s="2"/>
      <c r="NCJ2874" s="2"/>
      <c r="NCN2874" s="2"/>
      <c r="NCR2874" s="2"/>
      <c r="NCV2874" s="2"/>
      <c r="NCZ2874" s="2"/>
      <c r="NDD2874" s="2"/>
      <c r="NDH2874" s="2"/>
      <c r="NDL2874" s="2"/>
      <c r="NDP2874" s="2"/>
      <c r="NDT2874" s="2"/>
      <c r="NDX2874" s="2"/>
      <c r="NEB2874" s="2"/>
      <c r="NEF2874" s="2"/>
      <c r="NEJ2874" s="2"/>
      <c r="NEN2874" s="2"/>
      <c r="NER2874" s="2"/>
      <c r="NEV2874" s="2"/>
      <c r="NEZ2874" s="2"/>
      <c r="NFD2874" s="2"/>
      <c r="NFH2874" s="2"/>
      <c r="NFL2874" s="2"/>
      <c r="NFP2874" s="2"/>
      <c r="NFT2874" s="2"/>
      <c r="NFX2874" s="2"/>
      <c r="NGB2874" s="2"/>
      <c r="NGF2874" s="2"/>
      <c r="NGJ2874" s="2"/>
      <c r="NGN2874" s="2"/>
      <c r="NGR2874" s="2"/>
      <c r="NGV2874" s="2"/>
      <c r="NGZ2874" s="2"/>
      <c r="NHD2874" s="2"/>
      <c r="NHH2874" s="2"/>
      <c r="NHL2874" s="2"/>
      <c r="NHP2874" s="2"/>
      <c r="NHT2874" s="2"/>
      <c r="NHX2874" s="2"/>
      <c r="NIB2874" s="2"/>
      <c r="NIF2874" s="2"/>
      <c r="NIJ2874" s="2"/>
      <c r="NIN2874" s="2"/>
      <c r="NIR2874" s="2"/>
      <c r="NIV2874" s="2"/>
      <c r="NIZ2874" s="2"/>
      <c r="NJD2874" s="2"/>
      <c r="NJH2874" s="2"/>
      <c r="NJL2874" s="2"/>
      <c r="NJP2874" s="2"/>
      <c r="NJT2874" s="2"/>
      <c r="NJX2874" s="2"/>
      <c r="NKB2874" s="2"/>
      <c r="NKF2874" s="2"/>
      <c r="NKJ2874" s="2"/>
      <c r="NKN2874" s="2"/>
      <c r="NKR2874" s="2"/>
      <c r="NKV2874" s="2"/>
      <c r="NKZ2874" s="2"/>
      <c r="NLD2874" s="2"/>
      <c r="NLH2874" s="2"/>
      <c r="NLL2874" s="2"/>
      <c r="NLP2874" s="2"/>
      <c r="NLT2874" s="2"/>
      <c r="NLX2874" s="2"/>
      <c r="NMB2874" s="2"/>
      <c r="NMF2874" s="2"/>
      <c r="NMJ2874" s="2"/>
      <c r="NMN2874" s="2"/>
      <c r="NMR2874" s="2"/>
      <c r="NMV2874" s="2"/>
      <c r="NMZ2874" s="2"/>
      <c r="NND2874" s="2"/>
      <c r="NNH2874" s="2"/>
      <c r="NNL2874" s="2"/>
      <c r="NNP2874" s="2"/>
      <c r="NNT2874" s="2"/>
      <c r="NNX2874" s="2"/>
      <c r="NOB2874" s="2"/>
      <c r="NOF2874" s="2"/>
      <c r="NOJ2874" s="2"/>
      <c r="NON2874" s="2"/>
      <c r="NOR2874" s="2"/>
      <c r="NOV2874" s="2"/>
      <c r="NOZ2874" s="2"/>
      <c r="NPD2874" s="2"/>
      <c r="NPH2874" s="2"/>
      <c r="NPL2874" s="2"/>
      <c r="NPP2874" s="2"/>
      <c r="NPT2874" s="2"/>
      <c r="NPX2874" s="2"/>
      <c r="NQB2874" s="2"/>
      <c r="NQF2874" s="2"/>
      <c r="NQJ2874" s="2"/>
      <c r="NQN2874" s="2"/>
      <c r="NQR2874" s="2"/>
      <c r="NQV2874" s="2"/>
      <c r="NQZ2874" s="2"/>
      <c r="NRD2874" s="2"/>
      <c r="NRH2874" s="2"/>
      <c r="NRL2874" s="2"/>
      <c r="NRP2874" s="2"/>
      <c r="NRT2874" s="2"/>
      <c r="NRX2874" s="2"/>
      <c r="NSB2874" s="2"/>
      <c r="NSF2874" s="2"/>
      <c r="NSJ2874" s="2"/>
      <c r="NSN2874" s="2"/>
      <c r="NSR2874" s="2"/>
      <c r="NSV2874" s="2"/>
      <c r="NSZ2874" s="2"/>
      <c r="NTD2874" s="2"/>
      <c r="NTH2874" s="2"/>
      <c r="NTL2874" s="2"/>
      <c r="NTP2874" s="2"/>
      <c r="NTT2874" s="2"/>
      <c r="NTX2874" s="2"/>
      <c r="NUB2874" s="2"/>
      <c r="NUF2874" s="2"/>
      <c r="NUJ2874" s="2"/>
      <c r="NUN2874" s="2"/>
      <c r="NUR2874" s="2"/>
      <c r="NUV2874" s="2"/>
      <c r="NUZ2874" s="2"/>
      <c r="NVD2874" s="2"/>
      <c r="NVH2874" s="2"/>
      <c r="NVL2874" s="2"/>
      <c r="NVP2874" s="2"/>
      <c r="NVT2874" s="2"/>
      <c r="NVX2874" s="2"/>
      <c r="NWB2874" s="2"/>
      <c r="NWF2874" s="2"/>
      <c r="NWJ2874" s="2"/>
      <c r="NWN2874" s="2"/>
      <c r="NWR2874" s="2"/>
      <c r="NWV2874" s="2"/>
      <c r="NWZ2874" s="2"/>
      <c r="NXD2874" s="2"/>
      <c r="NXH2874" s="2"/>
      <c r="NXL2874" s="2"/>
      <c r="NXP2874" s="2"/>
      <c r="NXT2874" s="2"/>
      <c r="NXX2874" s="2"/>
      <c r="NYB2874" s="2"/>
      <c r="NYF2874" s="2"/>
      <c r="NYJ2874" s="2"/>
      <c r="NYN2874" s="2"/>
      <c r="NYR2874" s="2"/>
      <c r="NYV2874" s="2"/>
      <c r="NYZ2874" s="2"/>
      <c r="NZD2874" s="2"/>
      <c r="NZH2874" s="2"/>
      <c r="NZL2874" s="2"/>
      <c r="NZP2874" s="2"/>
      <c r="NZT2874" s="2"/>
      <c r="NZX2874" s="2"/>
      <c r="OAB2874" s="2"/>
      <c r="OAF2874" s="2"/>
      <c r="OAJ2874" s="2"/>
      <c r="OAN2874" s="2"/>
      <c r="OAR2874" s="2"/>
      <c r="OAV2874" s="2"/>
      <c r="OAZ2874" s="2"/>
      <c r="OBD2874" s="2"/>
      <c r="OBH2874" s="2"/>
      <c r="OBL2874" s="2"/>
      <c r="OBP2874" s="2"/>
      <c r="OBT2874" s="2"/>
      <c r="OBX2874" s="2"/>
      <c r="OCB2874" s="2"/>
      <c r="OCF2874" s="2"/>
      <c r="OCJ2874" s="2"/>
      <c r="OCN2874" s="2"/>
      <c r="OCR2874" s="2"/>
      <c r="OCV2874" s="2"/>
      <c r="OCZ2874" s="2"/>
      <c r="ODD2874" s="2"/>
      <c r="ODH2874" s="2"/>
      <c r="ODL2874" s="2"/>
      <c r="ODP2874" s="2"/>
      <c r="ODT2874" s="2"/>
      <c r="ODX2874" s="2"/>
      <c r="OEB2874" s="2"/>
      <c r="OEF2874" s="2"/>
      <c r="OEJ2874" s="2"/>
      <c r="OEN2874" s="2"/>
      <c r="OER2874" s="2"/>
      <c r="OEV2874" s="2"/>
      <c r="OEZ2874" s="2"/>
      <c r="OFD2874" s="2"/>
      <c r="OFH2874" s="2"/>
      <c r="OFL2874" s="2"/>
      <c r="OFP2874" s="2"/>
      <c r="OFT2874" s="2"/>
      <c r="OFX2874" s="2"/>
      <c r="OGB2874" s="2"/>
      <c r="OGF2874" s="2"/>
      <c r="OGJ2874" s="2"/>
      <c r="OGN2874" s="2"/>
      <c r="OGR2874" s="2"/>
      <c r="OGV2874" s="2"/>
      <c r="OGZ2874" s="2"/>
      <c r="OHD2874" s="2"/>
      <c r="OHH2874" s="2"/>
      <c r="OHL2874" s="2"/>
      <c r="OHP2874" s="2"/>
      <c r="OHT2874" s="2"/>
      <c r="OHX2874" s="2"/>
      <c r="OIB2874" s="2"/>
      <c r="OIF2874" s="2"/>
      <c r="OIJ2874" s="2"/>
      <c r="OIN2874" s="2"/>
      <c r="OIR2874" s="2"/>
      <c r="OIV2874" s="2"/>
      <c r="OIZ2874" s="2"/>
      <c r="OJD2874" s="2"/>
      <c r="OJH2874" s="2"/>
      <c r="OJL2874" s="2"/>
      <c r="OJP2874" s="2"/>
      <c r="OJT2874" s="2"/>
      <c r="OJX2874" s="2"/>
      <c r="OKB2874" s="2"/>
      <c r="OKF2874" s="2"/>
      <c r="OKJ2874" s="2"/>
      <c r="OKN2874" s="2"/>
      <c r="OKR2874" s="2"/>
      <c r="OKV2874" s="2"/>
      <c r="OKZ2874" s="2"/>
      <c r="OLD2874" s="2"/>
      <c r="OLH2874" s="2"/>
      <c r="OLL2874" s="2"/>
      <c r="OLP2874" s="2"/>
      <c r="OLT2874" s="2"/>
      <c r="OLX2874" s="2"/>
      <c r="OMB2874" s="2"/>
      <c r="OMF2874" s="2"/>
      <c r="OMJ2874" s="2"/>
      <c r="OMN2874" s="2"/>
      <c r="OMR2874" s="2"/>
      <c r="OMV2874" s="2"/>
      <c r="OMZ2874" s="2"/>
      <c r="OND2874" s="2"/>
      <c r="ONH2874" s="2"/>
      <c r="ONL2874" s="2"/>
      <c r="ONP2874" s="2"/>
      <c r="ONT2874" s="2"/>
      <c r="ONX2874" s="2"/>
      <c r="OOB2874" s="2"/>
      <c r="OOF2874" s="2"/>
      <c r="OOJ2874" s="2"/>
      <c r="OON2874" s="2"/>
      <c r="OOR2874" s="2"/>
      <c r="OOV2874" s="2"/>
      <c r="OOZ2874" s="2"/>
      <c r="OPD2874" s="2"/>
      <c r="OPH2874" s="2"/>
      <c r="OPL2874" s="2"/>
      <c r="OPP2874" s="2"/>
      <c r="OPT2874" s="2"/>
      <c r="OPX2874" s="2"/>
      <c r="OQB2874" s="2"/>
      <c r="OQF2874" s="2"/>
      <c r="OQJ2874" s="2"/>
      <c r="OQN2874" s="2"/>
      <c r="OQR2874" s="2"/>
      <c r="OQV2874" s="2"/>
      <c r="OQZ2874" s="2"/>
      <c r="ORD2874" s="2"/>
      <c r="ORH2874" s="2"/>
      <c r="ORL2874" s="2"/>
      <c r="ORP2874" s="2"/>
      <c r="ORT2874" s="2"/>
      <c r="ORX2874" s="2"/>
      <c r="OSB2874" s="2"/>
      <c r="OSF2874" s="2"/>
      <c r="OSJ2874" s="2"/>
      <c r="OSN2874" s="2"/>
      <c r="OSR2874" s="2"/>
      <c r="OSV2874" s="2"/>
      <c r="OSZ2874" s="2"/>
      <c r="OTD2874" s="2"/>
      <c r="OTH2874" s="2"/>
      <c r="OTL2874" s="2"/>
      <c r="OTP2874" s="2"/>
      <c r="OTT2874" s="2"/>
      <c r="OTX2874" s="2"/>
      <c r="OUB2874" s="2"/>
      <c r="OUF2874" s="2"/>
      <c r="OUJ2874" s="2"/>
      <c r="OUN2874" s="2"/>
      <c r="OUR2874" s="2"/>
      <c r="OUV2874" s="2"/>
      <c r="OUZ2874" s="2"/>
      <c r="OVD2874" s="2"/>
      <c r="OVH2874" s="2"/>
      <c r="OVL2874" s="2"/>
      <c r="OVP2874" s="2"/>
      <c r="OVT2874" s="2"/>
      <c r="OVX2874" s="2"/>
      <c r="OWB2874" s="2"/>
      <c r="OWF2874" s="2"/>
      <c r="OWJ2874" s="2"/>
      <c r="OWN2874" s="2"/>
      <c r="OWR2874" s="2"/>
      <c r="OWV2874" s="2"/>
      <c r="OWZ2874" s="2"/>
      <c r="OXD2874" s="2"/>
      <c r="OXH2874" s="2"/>
      <c r="OXL2874" s="2"/>
      <c r="OXP2874" s="2"/>
      <c r="OXT2874" s="2"/>
      <c r="OXX2874" s="2"/>
      <c r="OYB2874" s="2"/>
      <c r="OYF2874" s="2"/>
      <c r="OYJ2874" s="2"/>
      <c r="OYN2874" s="2"/>
      <c r="OYR2874" s="2"/>
      <c r="OYV2874" s="2"/>
      <c r="OYZ2874" s="2"/>
      <c r="OZD2874" s="2"/>
      <c r="OZH2874" s="2"/>
      <c r="OZL2874" s="2"/>
      <c r="OZP2874" s="2"/>
      <c r="OZT2874" s="2"/>
      <c r="OZX2874" s="2"/>
      <c r="PAB2874" s="2"/>
      <c r="PAF2874" s="2"/>
      <c r="PAJ2874" s="2"/>
      <c r="PAN2874" s="2"/>
      <c r="PAR2874" s="2"/>
      <c r="PAV2874" s="2"/>
      <c r="PAZ2874" s="2"/>
      <c r="PBD2874" s="2"/>
      <c r="PBH2874" s="2"/>
      <c r="PBL2874" s="2"/>
      <c r="PBP2874" s="2"/>
      <c r="PBT2874" s="2"/>
      <c r="PBX2874" s="2"/>
      <c r="PCB2874" s="2"/>
      <c r="PCF2874" s="2"/>
      <c r="PCJ2874" s="2"/>
      <c r="PCN2874" s="2"/>
      <c r="PCR2874" s="2"/>
      <c r="PCV2874" s="2"/>
      <c r="PCZ2874" s="2"/>
      <c r="PDD2874" s="2"/>
      <c r="PDH2874" s="2"/>
      <c r="PDL2874" s="2"/>
      <c r="PDP2874" s="2"/>
      <c r="PDT2874" s="2"/>
      <c r="PDX2874" s="2"/>
      <c r="PEB2874" s="2"/>
      <c r="PEF2874" s="2"/>
      <c r="PEJ2874" s="2"/>
      <c r="PEN2874" s="2"/>
      <c r="PER2874" s="2"/>
      <c r="PEV2874" s="2"/>
      <c r="PEZ2874" s="2"/>
      <c r="PFD2874" s="2"/>
      <c r="PFH2874" s="2"/>
      <c r="PFL2874" s="2"/>
      <c r="PFP2874" s="2"/>
      <c r="PFT2874" s="2"/>
      <c r="PFX2874" s="2"/>
      <c r="PGB2874" s="2"/>
      <c r="PGF2874" s="2"/>
      <c r="PGJ2874" s="2"/>
      <c r="PGN2874" s="2"/>
      <c r="PGR2874" s="2"/>
      <c r="PGV2874" s="2"/>
      <c r="PGZ2874" s="2"/>
      <c r="PHD2874" s="2"/>
      <c r="PHH2874" s="2"/>
      <c r="PHL2874" s="2"/>
      <c r="PHP2874" s="2"/>
      <c r="PHT2874" s="2"/>
      <c r="PHX2874" s="2"/>
      <c r="PIB2874" s="2"/>
      <c r="PIF2874" s="2"/>
      <c r="PIJ2874" s="2"/>
      <c r="PIN2874" s="2"/>
      <c r="PIR2874" s="2"/>
      <c r="PIV2874" s="2"/>
      <c r="PIZ2874" s="2"/>
      <c r="PJD2874" s="2"/>
      <c r="PJH2874" s="2"/>
      <c r="PJL2874" s="2"/>
      <c r="PJP2874" s="2"/>
      <c r="PJT2874" s="2"/>
      <c r="PJX2874" s="2"/>
      <c r="PKB2874" s="2"/>
      <c r="PKF2874" s="2"/>
      <c r="PKJ2874" s="2"/>
      <c r="PKN2874" s="2"/>
      <c r="PKR2874" s="2"/>
      <c r="PKV2874" s="2"/>
      <c r="PKZ2874" s="2"/>
      <c r="PLD2874" s="2"/>
      <c r="PLH2874" s="2"/>
      <c r="PLL2874" s="2"/>
      <c r="PLP2874" s="2"/>
      <c r="PLT2874" s="2"/>
      <c r="PLX2874" s="2"/>
      <c r="PMB2874" s="2"/>
      <c r="PMF2874" s="2"/>
      <c r="PMJ2874" s="2"/>
      <c r="PMN2874" s="2"/>
      <c r="PMR2874" s="2"/>
      <c r="PMV2874" s="2"/>
      <c r="PMZ2874" s="2"/>
      <c r="PND2874" s="2"/>
      <c r="PNH2874" s="2"/>
      <c r="PNL2874" s="2"/>
      <c r="PNP2874" s="2"/>
      <c r="PNT2874" s="2"/>
      <c r="PNX2874" s="2"/>
      <c r="POB2874" s="2"/>
      <c r="POF2874" s="2"/>
      <c r="POJ2874" s="2"/>
      <c r="PON2874" s="2"/>
      <c r="POR2874" s="2"/>
      <c r="POV2874" s="2"/>
      <c r="POZ2874" s="2"/>
      <c r="PPD2874" s="2"/>
      <c r="PPH2874" s="2"/>
      <c r="PPL2874" s="2"/>
      <c r="PPP2874" s="2"/>
      <c r="PPT2874" s="2"/>
      <c r="PPX2874" s="2"/>
      <c r="PQB2874" s="2"/>
      <c r="PQF2874" s="2"/>
      <c r="PQJ2874" s="2"/>
      <c r="PQN2874" s="2"/>
      <c r="PQR2874" s="2"/>
      <c r="PQV2874" s="2"/>
      <c r="PQZ2874" s="2"/>
      <c r="PRD2874" s="2"/>
      <c r="PRH2874" s="2"/>
      <c r="PRL2874" s="2"/>
      <c r="PRP2874" s="2"/>
      <c r="PRT2874" s="2"/>
      <c r="PRX2874" s="2"/>
      <c r="PSB2874" s="2"/>
      <c r="PSF2874" s="2"/>
      <c r="PSJ2874" s="2"/>
      <c r="PSN2874" s="2"/>
      <c r="PSR2874" s="2"/>
      <c r="PSV2874" s="2"/>
      <c r="PSZ2874" s="2"/>
      <c r="PTD2874" s="2"/>
      <c r="PTH2874" s="2"/>
      <c r="PTL2874" s="2"/>
      <c r="PTP2874" s="2"/>
      <c r="PTT2874" s="2"/>
      <c r="PTX2874" s="2"/>
      <c r="PUB2874" s="2"/>
      <c r="PUF2874" s="2"/>
      <c r="PUJ2874" s="2"/>
      <c r="PUN2874" s="2"/>
      <c r="PUR2874" s="2"/>
      <c r="PUV2874" s="2"/>
      <c r="PUZ2874" s="2"/>
      <c r="PVD2874" s="2"/>
      <c r="PVH2874" s="2"/>
      <c r="PVL2874" s="2"/>
      <c r="PVP2874" s="2"/>
      <c r="PVT2874" s="2"/>
      <c r="PVX2874" s="2"/>
      <c r="PWB2874" s="2"/>
      <c r="PWF2874" s="2"/>
      <c r="PWJ2874" s="2"/>
      <c r="PWN2874" s="2"/>
      <c r="PWR2874" s="2"/>
      <c r="PWV2874" s="2"/>
      <c r="PWZ2874" s="2"/>
      <c r="PXD2874" s="2"/>
      <c r="PXH2874" s="2"/>
      <c r="PXL2874" s="2"/>
      <c r="PXP2874" s="2"/>
      <c r="PXT2874" s="2"/>
      <c r="PXX2874" s="2"/>
      <c r="PYB2874" s="2"/>
      <c r="PYF2874" s="2"/>
      <c r="PYJ2874" s="2"/>
      <c r="PYN2874" s="2"/>
      <c r="PYR2874" s="2"/>
      <c r="PYV2874" s="2"/>
      <c r="PYZ2874" s="2"/>
      <c r="PZD2874" s="2"/>
      <c r="PZH2874" s="2"/>
      <c r="PZL2874" s="2"/>
      <c r="PZP2874" s="2"/>
      <c r="PZT2874" s="2"/>
      <c r="PZX2874" s="2"/>
      <c r="QAB2874" s="2"/>
      <c r="QAF2874" s="2"/>
      <c r="QAJ2874" s="2"/>
      <c r="QAN2874" s="2"/>
      <c r="QAR2874" s="2"/>
      <c r="QAV2874" s="2"/>
      <c r="QAZ2874" s="2"/>
      <c r="QBD2874" s="2"/>
      <c r="QBH2874" s="2"/>
      <c r="QBL2874" s="2"/>
      <c r="QBP2874" s="2"/>
      <c r="QBT2874" s="2"/>
      <c r="QBX2874" s="2"/>
      <c r="QCB2874" s="2"/>
      <c r="QCF2874" s="2"/>
      <c r="QCJ2874" s="2"/>
      <c r="QCN2874" s="2"/>
      <c r="QCR2874" s="2"/>
      <c r="QCV2874" s="2"/>
      <c r="QCZ2874" s="2"/>
      <c r="QDD2874" s="2"/>
      <c r="QDH2874" s="2"/>
      <c r="QDL2874" s="2"/>
      <c r="QDP2874" s="2"/>
      <c r="QDT2874" s="2"/>
      <c r="QDX2874" s="2"/>
      <c r="QEB2874" s="2"/>
      <c r="QEF2874" s="2"/>
      <c r="QEJ2874" s="2"/>
      <c r="QEN2874" s="2"/>
      <c r="QER2874" s="2"/>
      <c r="QEV2874" s="2"/>
      <c r="QEZ2874" s="2"/>
      <c r="QFD2874" s="2"/>
      <c r="QFH2874" s="2"/>
      <c r="QFL2874" s="2"/>
      <c r="QFP2874" s="2"/>
      <c r="QFT2874" s="2"/>
      <c r="QFX2874" s="2"/>
      <c r="QGB2874" s="2"/>
      <c r="QGF2874" s="2"/>
      <c r="QGJ2874" s="2"/>
      <c r="QGN2874" s="2"/>
      <c r="QGR2874" s="2"/>
      <c r="QGV2874" s="2"/>
      <c r="QGZ2874" s="2"/>
      <c r="QHD2874" s="2"/>
      <c r="QHH2874" s="2"/>
      <c r="QHL2874" s="2"/>
      <c r="QHP2874" s="2"/>
      <c r="QHT2874" s="2"/>
      <c r="QHX2874" s="2"/>
      <c r="QIB2874" s="2"/>
      <c r="QIF2874" s="2"/>
      <c r="QIJ2874" s="2"/>
      <c r="QIN2874" s="2"/>
      <c r="QIR2874" s="2"/>
      <c r="QIV2874" s="2"/>
      <c r="QIZ2874" s="2"/>
      <c r="QJD2874" s="2"/>
      <c r="QJH2874" s="2"/>
      <c r="QJL2874" s="2"/>
      <c r="QJP2874" s="2"/>
      <c r="QJT2874" s="2"/>
      <c r="QJX2874" s="2"/>
      <c r="QKB2874" s="2"/>
      <c r="QKF2874" s="2"/>
      <c r="QKJ2874" s="2"/>
      <c r="QKN2874" s="2"/>
      <c r="QKR2874" s="2"/>
      <c r="QKV2874" s="2"/>
      <c r="QKZ2874" s="2"/>
      <c r="QLD2874" s="2"/>
      <c r="QLH2874" s="2"/>
      <c r="QLL2874" s="2"/>
      <c r="QLP2874" s="2"/>
      <c r="QLT2874" s="2"/>
      <c r="QLX2874" s="2"/>
      <c r="QMB2874" s="2"/>
      <c r="QMF2874" s="2"/>
      <c r="QMJ2874" s="2"/>
      <c r="QMN2874" s="2"/>
      <c r="QMR2874" s="2"/>
      <c r="QMV2874" s="2"/>
      <c r="QMZ2874" s="2"/>
      <c r="QND2874" s="2"/>
      <c r="QNH2874" s="2"/>
      <c r="QNL2874" s="2"/>
      <c r="QNP2874" s="2"/>
      <c r="QNT2874" s="2"/>
      <c r="QNX2874" s="2"/>
      <c r="QOB2874" s="2"/>
      <c r="QOF2874" s="2"/>
      <c r="QOJ2874" s="2"/>
      <c r="QON2874" s="2"/>
      <c r="QOR2874" s="2"/>
      <c r="QOV2874" s="2"/>
      <c r="QOZ2874" s="2"/>
      <c r="QPD2874" s="2"/>
      <c r="QPH2874" s="2"/>
      <c r="QPL2874" s="2"/>
      <c r="QPP2874" s="2"/>
      <c r="QPT2874" s="2"/>
      <c r="QPX2874" s="2"/>
      <c r="QQB2874" s="2"/>
      <c r="QQF2874" s="2"/>
      <c r="QQJ2874" s="2"/>
      <c r="QQN2874" s="2"/>
      <c r="QQR2874" s="2"/>
      <c r="QQV2874" s="2"/>
      <c r="QQZ2874" s="2"/>
      <c r="QRD2874" s="2"/>
      <c r="QRH2874" s="2"/>
      <c r="QRL2874" s="2"/>
      <c r="QRP2874" s="2"/>
      <c r="QRT2874" s="2"/>
      <c r="QRX2874" s="2"/>
      <c r="QSB2874" s="2"/>
      <c r="QSF2874" s="2"/>
      <c r="QSJ2874" s="2"/>
      <c r="QSN2874" s="2"/>
      <c r="QSR2874" s="2"/>
      <c r="QSV2874" s="2"/>
      <c r="QSZ2874" s="2"/>
      <c r="QTD2874" s="2"/>
      <c r="QTH2874" s="2"/>
      <c r="QTL2874" s="2"/>
      <c r="QTP2874" s="2"/>
      <c r="QTT2874" s="2"/>
      <c r="QTX2874" s="2"/>
      <c r="QUB2874" s="2"/>
      <c r="QUF2874" s="2"/>
      <c r="QUJ2874" s="2"/>
      <c r="QUN2874" s="2"/>
      <c r="QUR2874" s="2"/>
      <c r="QUV2874" s="2"/>
      <c r="QUZ2874" s="2"/>
      <c r="QVD2874" s="2"/>
      <c r="QVH2874" s="2"/>
      <c r="QVL2874" s="2"/>
      <c r="QVP2874" s="2"/>
      <c r="QVT2874" s="2"/>
      <c r="QVX2874" s="2"/>
      <c r="QWB2874" s="2"/>
      <c r="QWF2874" s="2"/>
      <c r="QWJ2874" s="2"/>
      <c r="QWN2874" s="2"/>
      <c r="QWR2874" s="2"/>
      <c r="QWV2874" s="2"/>
      <c r="QWZ2874" s="2"/>
      <c r="QXD2874" s="2"/>
      <c r="QXH2874" s="2"/>
      <c r="QXL2874" s="2"/>
      <c r="QXP2874" s="2"/>
      <c r="QXT2874" s="2"/>
      <c r="QXX2874" s="2"/>
      <c r="QYB2874" s="2"/>
      <c r="QYF2874" s="2"/>
      <c r="QYJ2874" s="2"/>
      <c r="QYN2874" s="2"/>
      <c r="QYR2874" s="2"/>
      <c r="QYV2874" s="2"/>
      <c r="QYZ2874" s="2"/>
      <c r="QZD2874" s="2"/>
      <c r="QZH2874" s="2"/>
      <c r="QZL2874" s="2"/>
      <c r="QZP2874" s="2"/>
      <c r="QZT2874" s="2"/>
      <c r="QZX2874" s="2"/>
      <c r="RAB2874" s="2"/>
      <c r="RAF2874" s="2"/>
      <c r="RAJ2874" s="2"/>
      <c r="RAN2874" s="2"/>
      <c r="RAR2874" s="2"/>
      <c r="RAV2874" s="2"/>
      <c r="RAZ2874" s="2"/>
      <c r="RBD2874" s="2"/>
      <c r="RBH2874" s="2"/>
      <c r="RBL2874" s="2"/>
      <c r="RBP2874" s="2"/>
      <c r="RBT2874" s="2"/>
      <c r="RBX2874" s="2"/>
      <c r="RCB2874" s="2"/>
      <c r="RCF2874" s="2"/>
      <c r="RCJ2874" s="2"/>
      <c r="RCN2874" s="2"/>
      <c r="RCR2874" s="2"/>
      <c r="RCV2874" s="2"/>
      <c r="RCZ2874" s="2"/>
      <c r="RDD2874" s="2"/>
      <c r="RDH2874" s="2"/>
      <c r="RDL2874" s="2"/>
      <c r="RDP2874" s="2"/>
      <c r="RDT2874" s="2"/>
      <c r="RDX2874" s="2"/>
      <c r="REB2874" s="2"/>
      <c r="REF2874" s="2"/>
      <c r="REJ2874" s="2"/>
      <c r="REN2874" s="2"/>
      <c r="RER2874" s="2"/>
      <c r="REV2874" s="2"/>
      <c r="REZ2874" s="2"/>
      <c r="RFD2874" s="2"/>
      <c r="RFH2874" s="2"/>
      <c r="RFL2874" s="2"/>
      <c r="RFP2874" s="2"/>
      <c r="RFT2874" s="2"/>
      <c r="RFX2874" s="2"/>
      <c r="RGB2874" s="2"/>
      <c r="RGF2874" s="2"/>
      <c r="RGJ2874" s="2"/>
      <c r="RGN2874" s="2"/>
      <c r="RGR2874" s="2"/>
      <c r="RGV2874" s="2"/>
      <c r="RGZ2874" s="2"/>
      <c r="RHD2874" s="2"/>
      <c r="RHH2874" s="2"/>
      <c r="RHL2874" s="2"/>
      <c r="RHP2874" s="2"/>
      <c r="RHT2874" s="2"/>
      <c r="RHX2874" s="2"/>
      <c r="RIB2874" s="2"/>
      <c r="RIF2874" s="2"/>
      <c r="RIJ2874" s="2"/>
      <c r="RIN2874" s="2"/>
      <c r="RIR2874" s="2"/>
      <c r="RIV2874" s="2"/>
      <c r="RIZ2874" s="2"/>
      <c r="RJD2874" s="2"/>
      <c r="RJH2874" s="2"/>
      <c r="RJL2874" s="2"/>
      <c r="RJP2874" s="2"/>
      <c r="RJT2874" s="2"/>
      <c r="RJX2874" s="2"/>
      <c r="RKB2874" s="2"/>
      <c r="RKF2874" s="2"/>
      <c r="RKJ2874" s="2"/>
      <c r="RKN2874" s="2"/>
      <c r="RKR2874" s="2"/>
      <c r="RKV2874" s="2"/>
      <c r="RKZ2874" s="2"/>
      <c r="RLD2874" s="2"/>
      <c r="RLH2874" s="2"/>
      <c r="RLL2874" s="2"/>
      <c r="RLP2874" s="2"/>
      <c r="RLT2874" s="2"/>
      <c r="RLX2874" s="2"/>
      <c r="RMB2874" s="2"/>
      <c r="RMF2874" s="2"/>
      <c r="RMJ2874" s="2"/>
      <c r="RMN2874" s="2"/>
      <c r="RMR2874" s="2"/>
      <c r="RMV2874" s="2"/>
      <c r="RMZ2874" s="2"/>
      <c r="RND2874" s="2"/>
      <c r="RNH2874" s="2"/>
      <c r="RNL2874" s="2"/>
      <c r="RNP2874" s="2"/>
      <c r="RNT2874" s="2"/>
      <c r="RNX2874" s="2"/>
      <c r="ROB2874" s="2"/>
      <c r="ROF2874" s="2"/>
      <c r="ROJ2874" s="2"/>
      <c r="RON2874" s="2"/>
      <c r="ROR2874" s="2"/>
      <c r="ROV2874" s="2"/>
      <c r="ROZ2874" s="2"/>
      <c r="RPD2874" s="2"/>
      <c r="RPH2874" s="2"/>
      <c r="RPL2874" s="2"/>
      <c r="RPP2874" s="2"/>
      <c r="RPT2874" s="2"/>
      <c r="RPX2874" s="2"/>
      <c r="RQB2874" s="2"/>
      <c r="RQF2874" s="2"/>
      <c r="RQJ2874" s="2"/>
      <c r="RQN2874" s="2"/>
      <c r="RQR2874" s="2"/>
      <c r="RQV2874" s="2"/>
      <c r="RQZ2874" s="2"/>
      <c r="RRD2874" s="2"/>
      <c r="RRH2874" s="2"/>
      <c r="RRL2874" s="2"/>
      <c r="RRP2874" s="2"/>
      <c r="RRT2874" s="2"/>
      <c r="RRX2874" s="2"/>
      <c r="RSB2874" s="2"/>
      <c r="RSF2874" s="2"/>
      <c r="RSJ2874" s="2"/>
      <c r="RSN2874" s="2"/>
      <c r="RSR2874" s="2"/>
      <c r="RSV2874" s="2"/>
      <c r="RSZ2874" s="2"/>
      <c r="RTD2874" s="2"/>
      <c r="RTH2874" s="2"/>
      <c r="RTL2874" s="2"/>
      <c r="RTP2874" s="2"/>
      <c r="RTT2874" s="2"/>
      <c r="RTX2874" s="2"/>
      <c r="RUB2874" s="2"/>
      <c r="RUF2874" s="2"/>
      <c r="RUJ2874" s="2"/>
      <c r="RUN2874" s="2"/>
      <c r="RUR2874" s="2"/>
      <c r="RUV2874" s="2"/>
      <c r="RUZ2874" s="2"/>
      <c r="RVD2874" s="2"/>
      <c r="RVH2874" s="2"/>
      <c r="RVL2874" s="2"/>
      <c r="RVP2874" s="2"/>
      <c r="RVT2874" s="2"/>
      <c r="RVX2874" s="2"/>
      <c r="RWB2874" s="2"/>
      <c r="RWF2874" s="2"/>
      <c r="RWJ2874" s="2"/>
      <c r="RWN2874" s="2"/>
      <c r="RWR2874" s="2"/>
      <c r="RWV2874" s="2"/>
      <c r="RWZ2874" s="2"/>
      <c r="RXD2874" s="2"/>
      <c r="RXH2874" s="2"/>
      <c r="RXL2874" s="2"/>
      <c r="RXP2874" s="2"/>
      <c r="RXT2874" s="2"/>
      <c r="RXX2874" s="2"/>
      <c r="RYB2874" s="2"/>
      <c r="RYF2874" s="2"/>
      <c r="RYJ2874" s="2"/>
      <c r="RYN2874" s="2"/>
      <c r="RYR2874" s="2"/>
      <c r="RYV2874" s="2"/>
      <c r="RYZ2874" s="2"/>
      <c r="RZD2874" s="2"/>
      <c r="RZH2874" s="2"/>
      <c r="RZL2874" s="2"/>
      <c r="RZP2874" s="2"/>
      <c r="RZT2874" s="2"/>
      <c r="RZX2874" s="2"/>
      <c r="SAB2874" s="2"/>
      <c r="SAF2874" s="2"/>
      <c r="SAJ2874" s="2"/>
      <c r="SAN2874" s="2"/>
      <c r="SAR2874" s="2"/>
      <c r="SAV2874" s="2"/>
      <c r="SAZ2874" s="2"/>
      <c r="SBD2874" s="2"/>
      <c r="SBH2874" s="2"/>
      <c r="SBL2874" s="2"/>
      <c r="SBP2874" s="2"/>
      <c r="SBT2874" s="2"/>
      <c r="SBX2874" s="2"/>
      <c r="SCB2874" s="2"/>
      <c r="SCF2874" s="2"/>
      <c r="SCJ2874" s="2"/>
      <c r="SCN2874" s="2"/>
      <c r="SCR2874" s="2"/>
      <c r="SCV2874" s="2"/>
      <c r="SCZ2874" s="2"/>
      <c r="SDD2874" s="2"/>
      <c r="SDH2874" s="2"/>
      <c r="SDL2874" s="2"/>
      <c r="SDP2874" s="2"/>
      <c r="SDT2874" s="2"/>
      <c r="SDX2874" s="2"/>
      <c r="SEB2874" s="2"/>
      <c r="SEF2874" s="2"/>
      <c r="SEJ2874" s="2"/>
      <c r="SEN2874" s="2"/>
      <c r="SER2874" s="2"/>
      <c r="SEV2874" s="2"/>
      <c r="SEZ2874" s="2"/>
      <c r="SFD2874" s="2"/>
      <c r="SFH2874" s="2"/>
      <c r="SFL2874" s="2"/>
      <c r="SFP2874" s="2"/>
      <c r="SFT2874" s="2"/>
      <c r="SFX2874" s="2"/>
      <c r="SGB2874" s="2"/>
      <c r="SGF2874" s="2"/>
      <c r="SGJ2874" s="2"/>
      <c r="SGN2874" s="2"/>
      <c r="SGR2874" s="2"/>
      <c r="SGV2874" s="2"/>
      <c r="SGZ2874" s="2"/>
      <c r="SHD2874" s="2"/>
      <c r="SHH2874" s="2"/>
      <c r="SHL2874" s="2"/>
      <c r="SHP2874" s="2"/>
      <c r="SHT2874" s="2"/>
      <c r="SHX2874" s="2"/>
      <c r="SIB2874" s="2"/>
      <c r="SIF2874" s="2"/>
      <c r="SIJ2874" s="2"/>
      <c r="SIN2874" s="2"/>
      <c r="SIR2874" s="2"/>
      <c r="SIV2874" s="2"/>
      <c r="SIZ2874" s="2"/>
      <c r="SJD2874" s="2"/>
      <c r="SJH2874" s="2"/>
      <c r="SJL2874" s="2"/>
      <c r="SJP2874" s="2"/>
      <c r="SJT2874" s="2"/>
      <c r="SJX2874" s="2"/>
      <c r="SKB2874" s="2"/>
      <c r="SKF2874" s="2"/>
      <c r="SKJ2874" s="2"/>
      <c r="SKN2874" s="2"/>
      <c r="SKR2874" s="2"/>
      <c r="SKV2874" s="2"/>
      <c r="SKZ2874" s="2"/>
      <c r="SLD2874" s="2"/>
      <c r="SLH2874" s="2"/>
      <c r="SLL2874" s="2"/>
      <c r="SLP2874" s="2"/>
      <c r="SLT2874" s="2"/>
      <c r="SLX2874" s="2"/>
      <c r="SMB2874" s="2"/>
      <c r="SMF2874" s="2"/>
      <c r="SMJ2874" s="2"/>
      <c r="SMN2874" s="2"/>
      <c r="SMR2874" s="2"/>
      <c r="SMV2874" s="2"/>
      <c r="SMZ2874" s="2"/>
      <c r="SND2874" s="2"/>
      <c r="SNH2874" s="2"/>
      <c r="SNL2874" s="2"/>
      <c r="SNP2874" s="2"/>
      <c r="SNT2874" s="2"/>
      <c r="SNX2874" s="2"/>
      <c r="SOB2874" s="2"/>
      <c r="SOF2874" s="2"/>
      <c r="SOJ2874" s="2"/>
      <c r="SON2874" s="2"/>
      <c r="SOR2874" s="2"/>
      <c r="SOV2874" s="2"/>
      <c r="SOZ2874" s="2"/>
      <c r="SPD2874" s="2"/>
      <c r="SPH2874" s="2"/>
      <c r="SPL2874" s="2"/>
      <c r="SPP2874" s="2"/>
      <c r="SPT2874" s="2"/>
      <c r="SPX2874" s="2"/>
      <c r="SQB2874" s="2"/>
      <c r="SQF2874" s="2"/>
      <c r="SQJ2874" s="2"/>
      <c r="SQN2874" s="2"/>
      <c r="SQR2874" s="2"/>
      <c r="SQV2874" s="2"/>
      <c r="SQZ2874" s="2"/>
      <c r="SRD2874" s="2"/>
      <c r="SRH2874" s="2"/>
      <c r="SRL2874" s="2"/>
      <c r="SRP2874" s="2"/>
      <c r="SRT2874" s="2"/>
      <c r="SRX2874" s="2"/>
      <c r="SSB2874" s="2"/>
      <c r="SSF2874" s="2"/>
      <c r="SSJ2874" s="2"/>
      <c r="SSN2874" s="2"/>
      <c r="SSR2874" s="2"/>
      <c r="SSV2874" s="2"/>
      <c r="SSZ2874" s="2"/>
      <c r="STD2874" s="2"/>
      <c r="STH2874" s="2"/>
      <c r="STL2874" s="2"/>
      <c r="STP2874" s="2"/>
      <c r="STT2874" s="2"/>
      <c r="STX2874" s="2"/>
      <c r="SUB2874" s="2"/>
      <c r="SUF2874" s="2"/>
      <c r="SUJ2874" s="2"/>
      <c r="SUN2874" s="2"/>
      <c r="SUR2874" s="2"/>
      <c r="SUV2874" s="2"/>
      <c r="SUZ2874" s="2"/>
      <c r="SVD2874" s="2"/>
      <c r="SVH2874" s="2"/>
      <c r="SVL2874" s="2"/>
      <c r="SVP2874" s="2"/>
      <c r="SVT2874" s="2"/>
      <c r="SVX2874" s="2"/>
      <c r="SWB2874" s="2"/>
      <c r="SWF2874" s="2"/>
      <c r="SWJ2874" s="2"/>
      <c r="SWN2874" s="2"/>
      <c r="SWR2874" s="2"/>
      <c r="SWV2874" s="2"/>
      <c r="SWZ2874" s="2"/>
      <c r="SXD2874" s="2"/>
      <c r="SXH2874" s="2"/>
      <c r="SXL2874" s="2"/>
      <c r="SXP2874" s="2"/>
      <c r="SXT2874" s="2"/>
      <c r="SXX2874" s="2"/>
      <c r="SYB2874" s="2"/>
      <c r="SYF2874" s="2"/>
      <c r="SYJ2874" s="2"/>
      <c r="SYN2874" s="2"/>
      <c r="SYR2874" s="2"/>
      <c r="SYV2874" s="2"/>
      <c r="SYZ2874" s="2"/>
      <c r="SZD2874" s="2"/>
      <c r="SZH2874" s="2"/>
      <c r="SZL2874" s="2"/>
      <c r="SZP2874" s="2"/>
      <c r="SZT2874" s="2"/>
      <c r="SZX2874" s="2"/>
      <c r="TAB2874" s="2"/>
      <c r="TAF2874" s="2"/>
      <c r="TAJ2874" s="2"/>
      <c r="TAN2874" s="2"/>
      <c r="TAR2874" s="2"/>
      <c r="TAV2874" s="2"/>
      <c r="TAZ2874" s="2"/>
      <c r="TBD2874" s="2"/>
      <c r="TBH2874" s="2"/>
      <c r="TBL2874" s="2"/>
      <c r="TBP2874" s="2"/>
      <c r="TBT2874" s="2"/>
      <c r="TBX2874" s="2"/>
      <c r="TCB2874" s="2"/>
      <c r="TCF2874" s="2"/>
      <c r="TCJ2874" s="2"/>
      <c r="TCN2874" s="2"/>
      <c r="TCR2874" s="2"/>
      <c r="TCV2874" s="2"/>
      <c r="TCZ2874" s="2"/>
      <c r="TDD2874" s="2"/>
      <c r="TDH2874" s="2"/>
      <c r="TDL2874" s="2"/>
      <c r="TDP2874" s="2"/>
      <c r="TDT2874" s="2"/>
      <c r="TDX2874" s="2"/>
      <c r="TEB2874" s="2"/>
      <c r="TEF2874" s="2"/>
      <c r="TEJ2874" s="2"/>
      <c r="TEN2874" s="2"/>
      <c r="TER2874" s="2"/>
      <c r="TEV2874" s="2"/>
      <c r="TEZ2874" s="2"/>
      <c r="TFD2874" s="2"/>
      <c r="TFH2874" s="2"/>
      <c r="TFL2874" s="2"/>
      <c r="TFP2874" s="2"/>
      <c r="TFT2874" s="2"/>
      <c r="TFX2874" s="2"/>
      <c r="TGB2874" s="2"/>
      <c r="TGF2874" s="2"/>
      <c r="TGJ2874" s="2"/>
      <c r="TGN2874" s="2"/>
      <c r="TGR2874" s="2"/>
      <c r="TGV2874" s="2"/>
      <c r="TGZ2874" s="2"/>
      <c r="THD2874" s="2"/>
      <c r="THH2874" s="2"/>
      <c r="THL2874" s="2"/>
      <c r="THP2874" s="2"/>
      <c r="THT2874" s="2"/>
      <c r="THX2874" s="2"/>
      <c r="TIB2874" s="2"/>
      <c r="TIF2874" s="2"/>
      <c r="TIJ2874" s="2"/>
      <c r="TIN2874" s="2"/>
      <c r="TIR2874" s="2"/>
      <c r="TIV2874" s="2"/>
      <c r="TIZ2874" s="2"/>
      <c r="TJD2874" s="2"/>
      <c r="TJH2874" s="2"/>
      <c r="TJL2874" s="2"/>
      <c r="TJP2874" s="2"/>
      <c r="TJT2874" s="2"/>
      <c r="TJX2874" s="2"/>
      <c r="TKB2874" s="2"/>
      <c r="TKF2874" s="2"/>
      <c r="TKJ2874" s="2"/>
      <c r="TKN2874" s="2"/>
      <c r="TKR2874" s="2"/>
      <c r="TKV2874" s="2"/>
      <c r="TKZ2874" s="2"/>
      <c r="TLD2874" s="2"/>
      <c r="TLH2874" s="2"/>
      <c r="TLL2874" s="2"/>
      <c r="TLP2874" s="2"/>
      <c r="TLT2874" s="2"/>
      <c r="TLX2874" s="2"/>
      <c r="TMB2874" s="2"/>
      <c r="TMF2874" s="2"/>
      <c r="TMJ2874" s="2"/>
      <c r="TMN2874" s="2"/>
      <c r="TMR2874" s="2"/>
      <c r="TMV2874" s="2"/>
      <c r="TMZ2874" s="2"/>
      <c r="TND2874" s="2"/>
      <c r="TNH2874" s="2"/>
      <c r="TNL2874" s="2"/>
      <c r="TNP2874" s="2"/>
      <c r="TNT2874" s="2"/>
      <c r="TNX2874" s="2"/>
      <c r="TOB2874" s="2"/>
      <c r="TOF2874" s="2"/>
      <c r="TOJ2874" s="2"/>
      <c r="TON2874" s="2"/>
      <c r="TOR2874" s="2"/>
      <c r="TOV2874" s="2"/>
      <c r="TOZ2874" s="2"/>
      <c r="TPD2874" s="2"/>
      <c r="TPH2874" s="2"/>
      <c r="TPL2874" s="2"/>
      <c r="TPP2874" s="2"/>
      <c r="TPT2874" s="2"/>
      <c r="TPX2874" s="2"/>
      <c r="TQB2874" s="2"/>
      <c r="TQF2874" s="2"/>
      <c r="TQJ2874" s="2"/>
      <c r="TQN2874" s="2"/>
      <c r="TQR2874" s="2"/>
      <c r="TQV2874" s="2"/>
      <c r="TQZ2874" s="2"/>
      <c r="TRD2874" s="2"/>
      <c r="TRH2874" s="2"/>
      <c r="TRL2874" s="2"/>
      <c r="TRP2874" s="2"/>
      <c r="TRT2874" s="2"/>
      <c r="TRX2874" s="2"/>
      <c r="TSB2874" s="2"/>
      <c r="TSF2874" s="2"/>
      <c r="TSJ2874" s="2"/>
      <c r="TSN2874" s="2"/>
      <c r="TSR2874" s="2"/>
      <c r="TSV2874" s="2"/>
      <c r="TSZ2874" s="2"/>
      <c r="TTD2874" s="2"/>
      <c r="TTH2874" s="2"/>
      <c r="TTL2874" s="2"/>
      <c r="TTP2874" s="2"/>
      <c r="TTT2874" s="2"/>
      <c r="TTX2874" s="2"/>
      <c r="TUB2874" s="2"/>
      <c r="TUF2874" s="2"/>
      <c r="TUJ2874" s="2"/>
      <c r="TUN2874" s="2"/>
      <c r="TUR2874" s="2"/>
      <c r="TUV2874" s="2"/>
      <c r="TUZ2874" s="2"/>
      <c r="TVD2874" s="2"/>
      <c r="TVH2874" s="2"/>
      <c r="TVL2874" s="2"/>
      <c r="TVP2874" s="2"/>
      <c r="TVT2874" s="2"/>
      <c r="TVX2874" s="2"/>
      <c r="TWB2874" s="2"/>
      <c r="TWF2874" s="2"/>
      <c r="TWJ2874" s="2"/>
      <c r="TWN2874" s="2"/>
      <c r="TWR2874" s="2"/>
      <c r="TWV2874" s="2"/>
      <c r="TWZ2874" s="2"/>
      <c r="TXD2874" s="2"/>
      <c r="TXH2874" s="2"/>
      <c r="TXL2874" s="2"/>
      <c r="TXP2874" s="2"/>
      <c r="TXT2874" s="2"/>
      <c r="TXX2874" s="2"/>
      <c r="TYB2874" s="2"/>
      <c r="TYF2874" s="2"/>
      <c r="TYJ2874" s="2"/>
      <c r="TYN2874" s="2"/>
      <c r="TYR2874" s="2"/>
      <c r="TYV2874" s="2"/>
      <c r="TYZ2874" s="2"/>
      <c r="TZD2874" s="2"/>
      <c r="TZH2874" s="2"/>
      <c r="TZL2874" s="2"/>
      <c r="TZP2874" s="2"/>
      <c r="TZT2874" s="2"/>
      <c r="TZX2874" s="2"/>
      <c r="UAB2874" s="2"/>
      <c r="UAF2874" s="2"/>
      <c r="UAJ2874" s="2"/>
      <c r="UAN2874" s="2"/>
      <c r="UAR2874" s="2"/>
      <c r="UAV2874" s="2"/>
      <c r="UAZ2874" s="2"/>
      <c r="UBD2874" s="2"/>
      <c r="UBH2874" s="2"/>
      <c r="UBL2874" s="2"/>
      <c r="UBP2874" s="2"/>
      <c r="UBT2874" s="2"/>
      <c r="UBX2874" s="2"/>
      <c r="UCB2874" s="2"/>
      <c r="UCF2874" s="2"/>
      <c r="UCJ2874" s="2"/>
      <c r="UCN2874" s="2"/>
      <c r="UCR2874" s="2"/>
      <c r="UCV2874" s="2"/>
      <c r="UCZ2874" s="2"/>
      <c r="UDD2874" s="2"/>
      <c r="UDH2874" s="2"/>
      <c r="UDL2874" s="2"/>
      <c r="UDP2874" s="2"/>
      <c r="UDT2874" s="2"/>
      <c r="UDX2874" s="2"/>
      <c r="UEB2874" s="2"/>
      <c r="UEF2874" s="2"/>
      <c r="UEJ2874" s="2"/>
      <c r="UEN2874" s="2"/>
      <c r="UER2874" s="2"/>
      <c r="UEV2874" s="2"/>
      <c r="UEZ2874" s="2"/>
      <c r="UFD2874" s="2"/>
      <c r="UFH2874" s="2"/>
      <c r="UFL2874" s="2"/>
      <c r="UFP2874" s="2"/>
      <c r="UFT2874" s="2"/>
      <c r="UFX2874" s="2"/>
      <c r="UGB2874" s="2"/>
      <c r="UGF2874" s="2"/>
      <c r="UGJ2874" s="2"/>
      <c r="UGN2874" s="2"/>
      <c r="UGR2874" s="2"/>
      <c r="UGV2874" s="2"/>
      <c r="UGZ2874" s="2"/>
      <c r="UHD2874" s="2"/>
      <c r="UHH2874" s="2"/>
      <c r="UHL2874" s="2"/>
      <c r="UHP2874" s="2"/>
      <c r="UHT2874" s="2"/>
      <c r="UHX2874" s="2"/>
      <c r="UIB2874" s="2"/>
      <c r="UIF2874" s="2"/>
      <c r="UIJ2874" s="2"/>
      <c r="UIN2874" s="2"/>
      <c r="UIR2874" s="2"/>
      <c r="UIV2874" s="2"/>
      <c r="UIZ2874" s="2"/>
      <c r="UJD2874" s="2"/>
      <c r="UJH2874" s="2"/>
      <c r="UJL2874" s="2"/>
      <c r="UJP2874" s="2"/>
      <c r="UJT2874" s="2"/>
      <c r="UJX2874" s="2"/>
      <c r="UKB2874" s="2"/>
      <c r="UKF2874" s="2"/>
      <c r="UKJ2874" s="2"/>
      <c r="UKN2874" s="2"/>
      <c r="UKR2874" s="2"/>
      <c r="UKV2874" s="2"/>
      <c r="UKZ2874" s="2"/>
      <c r="ULD2874" s="2"/>
      <c r="ULH2874" s="2"/>
      <c r="ULL2874" s="2"/>
      <c r="ULP2874" s="2"/>
      <c r="ULT2874" s="2"/>
      <c r="ULX2874" s="2"/>
      <c r="UMB2874" s="2"/>
      <c r="UMF2874" s="2"/>
      <c r="UMJ2874" s="2"/>
      <c r="UMN2874" s="2"/>
      <c r="UMR2874" s="2"/>
      <c r="UMV2874" s="2"/>
      <c r="UMZ2874" s="2"/>
      <c r="UND2874" s="2"/>
      <c r="UNH2874" s="2"/>
      <c r="UNL2874" s="2"/>
      <c r="UNP2874" s="2"/>
      <c r="UNT2874" s="2"/>
      <c r="UNX2874" s="2"/>
      <c r="UOB2874" s="2"/>
      <c r="UOF2874" s="2"/>
      <c r="UOJ2874" s="2"/>
      <c r="UON2874" s="2"/>
      <c r="UOR2874" s="2"/>
      <c r="UOV2874" s="2"/>
      <c r="UOZ2874" s="2"/>
      <c r="UPD2874" s="2"/>
      <c r="UPH2874" s="2"/>
      <c r="UPL2874" s="2"/>
      <c r="UPP2874" s="2"/>
      <c r="UPT2874" s="2"/>
      <c r="UPX2874" s="2"/>
      <c r="UQB2874" s="2"/>
      <c r="UQF2874" s="2"/>
      <c r="UQJ2874" s="2"/>
      <c r="UQN2874" s="2"/>
      <c r="UQR2874" s="2"/>
      <c r="UQV2874" s="2"/>
      <c r="UQZ2874" s="2"/>
      <c r="URD2874" s="2"/>
      <c r="URH2874" s="2"/>
      <c r="URL2874" s="2"/>
      <c r="URP2874" s="2"/>
      <c r="URT2874" s="2"/>
      <c r="URX2874" s="2"/>
      <c r="USB2874" s="2"/>
      <c r="USF2874" s="2"/>
      <c r="USJ2874" s="2"/>
      <c r="USN2874" s="2"/>
      <c r="USR2874" s="2"/>
      <c r="USV2874" s="2"/>
      <c r="USZ2874" s="2"/>
      <c r="UTD2874" s="2"/>
      <c r="UTH2874" s="2"/>
      <c r="UTL2874" s="2"/>
      <c r="UTP2874" s="2"/>
      <c r="UTT2874" s="2"/>
      <c r="UTX2874" s="2"/>
      <c r="UUB2874" s="2"/>
      <c r="UUF2874" s="2"/>
      <c r="UUJ2874" s="2"/>
      <c r="UUN2874" s="2"/>
      <c r="UUR2874" s="2"/>
      <c r="UUV2874" s="2"/>
      <c r="UUZ2874" s="2"/>
      <c r="UVD2874" s="2"/>
      <c r="UVH2874" s="2"/>
      <c r="UVL2874" s="2"/>
      <c r="UVP2874" s="2"/>
      <c r="UVT2874" s="2"/>
      <c r="UVX2874" s="2"/>
      <c r="UWB2874" s="2"/>
      <c r="UWF2874" s="2"/>
      <c r="UWJ2874" s="2"/>
      <c r="UWN2874" s="2"/>
      <c r="UWR2874" s="2"/>
      <c r="UWV2874" s="2"/>
      <c r="UWZ2874" s="2"/>
      <c r="UXD2874" s="2"/>
      <c r="UXH2874" s="2"/>
      <c r="UXL2874" s="2"/>
      <c r="UXP2874" s="2"/>
      <c r="UXT2874" s="2"/>
      <c r="UXX2874" s="2"/>
      <c r="UYB2874" s="2"/>
      <c r="UYF2874" s="2"/>
      <c r="UYJ2874" s="2"/>
      <c r="UYN2874" s="2"/>
      <c r="UYR2874" s="2"/>
      <c r="UYV2874" s="2"/>
      <c r="UYZ2874" s="2"/>
      <c r="UZD2874" s="2"/>
      <c r="UZH2874" s="2"/>
      <c r="UZL2874" s="2"/>
      <c r="UZP2874" s="2"/>
      <c r="UZT2874" s="2"/>
      <c r="UZX2874" s="2"/>
      <c r="VAB2874" s="2"/>
      <c r="VAF2874" s="2"/>
      <c r="VAJ2874" s="2"/>
      <c r="VAN2874" s="2"/>
      <c r="VAR2874" s="2"/>
      <c r="VAV2874" s="2"/>
      <c r="VAZ2874" s="2"/>
      <c r="VBD2874" s="2"/>
      <c r="VBH2874" s="2"/>
      <c r="VBL2874" s="2"/>
      <c r="VBP2874" s="2"/>
      <c r="VBT2874" s="2"/>
      <c r="VBX2874" s="2"/>
      <c r="VCB2874" s="2"/>
      <c r="VCF2874" s="2"/>
      <c r="VCJ2874" s="2"/>
      <c r="VCN2874" s="2"/>
      <c r="VCR2874" s="2"/>
      <c r="VCV2874" s="2"/>
      <c r="VCZ2874" s="2"/>
      <c r="VDD2874" s="2"/>
      <c r="VDH2874" s="2"/>
      <c r="VDL2874" s="2"/>
      <c r="VDP2874" s="2"/>
      <c r="VDT2874" s="2"/>
      <c r="VDX2874" s="2"/>
      <c r="VEB2874" s="2"/>
      <c r="VEF2874" s="2"/>
      <c r="VEJ2874" s="2"/>
      <c r="VEN2874" s="2"/>
      <c r="VER2874" s="2"/>
      <c r="VEV2874" s="2"/>
      <c r="VEZ2874" s="2"/>
      <c r="VFD2874" s="2"/>
      <c r="VFH2874" s="2"/>
      <c r="VFL2874" s="2"/>
      <c r="VFP2874" s="2"/>
      <c r="VFT2874" s="2"/>
      <c r="VFX2874" s="2"/>
      <c r="VGB2874" s="2"/>
      <c r="VGF2874" s="2"/>
      <c r="VGJ2874" s="2"/>
      <c r="VGN2874" s="2"/>
      <c r="VGR2874" s="2"/>
      <c r="VGV2874" s="2"/>
      <c r="VGZ2874" s="2"/>
      <c r="VHD2874" s="2"/>
      <c r="VHH2874" s="2"/>
      <c r="VHL2874" s="2"/>
      <c r="VHP2874" s="2"/>
      <c r="VHT2874" s="2"/>
      <c r="VHX2874" s="2"/>
      <c r="VIB2874" s="2"/>
      <c r="VIF2874" s="2"/>
      <c r="VIJ2874" s="2"/>
      <c r="VIN2874" s="2"/>
      <c r="VIR2874" s="2"/>
      <c r="VIV2874" s="2"/>
      <c r="VIZ2874" s="2"/>
      <c r="VJD2874" s="2"/>
      <c r="VJH2874" s="2"/>
      <c r="VJL2874" s="2"/>
      <c r="VJP2874" s="2"/>
      <c r="VJT2874" s="2"/>
      <c r="VJX2874" s="2"/>
      <c r="VKB2874" s="2"/>
      <c r="VKF2874" s="2"/>
      <c r="VKJ2874" s="2"/>
      <c r="VKN2874" s="2"/>
      <c r="VKR2874" s="2"/>
      <c r="VKV2874" s="2"/>
      <c r="VKZ2874" s="2"/>
      <c r="VLD2874" s="2"/>
      <c r="VLH2874" s="2"/>
      <c r="VLL2874" s="2"/>
      <c r="VLP2874" s="2"/>
      <c r="VLT2874" s="2"/>
      <c r="VLX2874" s="2"/>
      <c r="VMB2874" s="2"/>
      <c r="VMF2874" s="2"/>
      <c r="VMJ2874" s="2"/>
      <c r="VMN2874" s="2"/>
      <c r="VMR2874" s="2"/>
      <c r="VMV2874" s="2"/>
      <c r="VMZ2874" s="2"/>
      <c r="VND2874" s="2"/>
      <c r="VNH2874" s="2"/>
      <c r="VNL2874" s="2"/>
      <c r="VNP2874" s="2"/>
      <c r="VNT2874" s="2"/>
      <c r="VNX2874" s="2"/>
      <c r="VOB2874" s="2"/>
      <c r="VOF2874" s="2"/>
      <c r="VOJ2874" s="2"/>
      <c r="VON2874" s="2"/>
      <c r="VOR2874" s="2"/>
      <c r="VOV2874" s="2"/>
      <c r="VOZ2874" s="2"/>
      <c r="VPD2874" s="2"/>
      <c r="VPH2874" s="2"/>
      <c r="VPL2874" s="2"/>
      <c r="VPP2874" s="2"/>
      <c r="VPT2874" s="2"/>
      <c r="VPX2874" s="2"/>
      <c r="VQB2874" s="2"/>
      <c r="VQF2874" s="2"/>
      <c r="VQJ2874" s="2"/>
      <c r="VQN2874" s="2"/>
      <c r="VQR2874" s="2"/>
      <c r="VQV2874" s="2"/>
      <c r="VQZ2874" s="2"/>
      <c r="VRD2874" s="2"/>
      <c r="VRH2874" s="2"/>
      <c r="VRL2874" s="2"/>
      <c r="VRP2874" s="2"/>
      <c r="VRT2874" s="2"/>
      <c r="VRX2874" s="2"/>
      <c r="VSB2874" s="2"/>
      <c r="VSF2874" s="2"/>
      <c r="VSJ2874" s="2"/>
      <c r="VSN2874" s="2"/>
      <c r="VSR2874" s="2"/>
      <c r="VSV2874" s="2"/>
      <c r="VSZ2874" s="2"/>
      <c r="VTD2874" s="2"/>
      <c r="VTH2874" s="2"/>
      <c r="VTL2874" s="2"/>
      <c r="VTP2874" s="2"/>
      <c r="VTT2874" s="2"/>
      <c r="VTX2874" s="2"/>
      <c r="VUB2874" s="2"/>
      <c r="VUF2874" s="2"/>
      <c r="VUJ2874" s="2"/>
      <c r="VUN2874" s="2"/>
      <c r="VUR2874" s="2"/>
      <c r="VUV2874" s="2"/>
      <c r="VUZ2874" s="2"/>
      <c r="VVD2874" s="2"/>
      <c r="VVH2874" s="2"/>
      <c r="VVL2874" s="2"/>
      <c r="VVP2874" s="2"/>
      <c r="VVT2874" s="2"/>
      <c r="VVX2874" s="2"/>
      <c r="VWB2874" s="2"/>
      <c r="VWF2874" s="2"/>
      <c r="VWJ2874" s="2"/>
      <c r="VWN2874" s="2"/>
      <c r="VWR2874" s="2"/>
      <c r="VWV2874" s="2"/>
      <c r="VWZ2874" s="2"/>
      <c r="VXD2874" s="2"/>
      <c r="VXH2874" s="2"/>
      <c r="VXL2874" s="2"/>
      <c r="VXP2874" s="2"/>
      <c r="VXT2874" s="2"/>
      <c r="VXX2874" s="2"/>
      <c r="VYB2874" s="2"/>
      <c r="VYF2874" s="2"/>
      <c r="VYJ2874" s="2"/>
      <c r="VYN2874" s="2"/>
      <c r="VYR2874" s="2"/>
      <c r="VYV2874" s="2"/>
      <c r="VYZ2874" s="2"/>
      <c r="VZD2874" s="2"/>
      <c r="VZH2874" s="2"/>
      <c r="VZL2874" s="2"/>
      <c r="VZP2874" s="2"/>
      <c r="VZT2874" s="2"/>
      <c r="VZX2874" s="2"/>
      <c r="WAB2874" s="2"/>
      <c r="WAF2874" s="2"/>
      <c r="WAJ2874" s="2"/>
      <c r="WAN2874" s="2"/>
      <c r="WAR2874" s="2"/>
      <c r="WAV2874" s="2"/>
      <c r="WAZ2874" s="2"/>
      <c r="WBD2874" s="2"/>
      <c r="WBH2874" s="2"/>
      <c r="WBL2874" s="2"/>
      <c r="WBP2874" s="2"/>
      <c r="WBT2874" s="2"/>
      <c r="WBX2874" s="2"/>
      <c r="WCB2874" s="2"/>
      <c r="WCF2874" s="2"/>
      <c r="WCJ2874" s="2"/>
      <c r="WCN2874" s="2"/>
      <c r="WCR2874" s="2"/>
      <c r="WCV2874" s="2"/>
      <c r="WCZ2874" s="2"/>
      <c r="WDD2874" s="2"/>
      <c r="WDH2874" s="2"/>
      <c r="WDL2874" s="2"/>
      <c r="WDP2874" s="2"/>
      <c r="WDT2874" s="2"/>
      <c r="WDX2874" s="2"/>
      <c r="WEB2874" s="2"/>
      <c r="WEF2874" s="2"/>
      <c r="WEJ2874" s="2"/>
      <c r="WEN2874" s="2"/>
      <c r="WER2874" s="2"/>
      <c r="WEV2874" s="2"/>
      <c r="WEZ2874" s="2"/>
      <c r="WFD2874" s="2"/>
      <c r="WFH2874" s="2"/>
      <c r="WFL2874" s="2"/>
      <c r="WFP2874" s="2"/>
      <c r="WFT2874" s="2"/>
      <c r="WFX2874" s="2"/>
      <c r="WGB2874" s="2"/>
      <c r="WGF2874" s="2"/>
      <c r="WGJ2874" s="2"/>
      <c r="WGN2874" s="2"/>
      <c r="WGR2874" s="2"/>
      <c r="WGV2874" s="2"/>
      <c r="WGZ2874" s="2"/>
      <c r="WHD2874" s="2"/>
      <c r="WHH2874" s="2"/>
      <c r="WHL2874" s="2"/>
      <c r="WHP2874" s="2"/>
      <c r="WHT2874" s="2"/>
      <c r="WHX2874" s="2"/>
      <c r="WIB2874" s="2"/>
      <c r="WIF2874" s="2"/>
      <c r="WIJ2874" s="2"/>
      <c r="WIN2874" s="2"/>
      <c r="WIR2874" s="2"/>
      <c r="WIV2874" s="2"/>
      <c r="WIZ2874" s="2"/>
      <c r="WJD2874" s="2"/>
      <c r="WJH2874" s="2"/>
      <c r="WJL2874" s="2"/>
      <c r="WJP2874" s="2"/>
      <c r="WJT2874" s="2"/>
      <c r="WJX2874" s="2"/>
      <c r="WKB2874" s="2"/>
      <c r="WKF2874" s="2"/>
      <c r="WKJ2874" s="2"/>
      <c r="WKN2874" s="2"/>
      <c r="WKR2874" s="2"/>
      <c r="WKV2874" s="2"/>
      <c r="WKZ2874" s="2"/>
      <c r="WLD2874" s="2"/>
      <c r="WLH2874" s="2"/>
      <c r="WLL2874" s="2"/>
      <c r="WLP2874" s="2"/>
      <c r="WLT2874" s="2"/>
      <c r="WLX2874" s="2"/>
      <c r="WMB2874" s="2"/>
      <c r="WMF2874" s="2"/>
      <c r="WMJ2874" s="2"/>
      <c r="WMN2874" s="2"/>
      <c r="WMR2874" s="2"/>
      <c r="WMV2874" s="2"/>
      <c r="WMZ2874" s="2"/>
      <c r="WND2874" s="2"/>
      <c r="WNH2874" s="2"/>
      <c r="WNL2874" s="2"/>
      <c r="WNP2874" s="2"/>
      <c r="WNT2874" s="2"/>
      <c r="WNX2874" s="2"/>
      <c r="WOB2874" s="2"/>
      <c r="WOF2874" s="2"/>
      <c r="WOJ2874" s="2"/>
      <c r="WON2874" s="2"/>
      <c r="WOR2874" s="2"/>
      <c r="WOV2874" s="2"/>
      <c r="WOZ2874" s="2"/>
      <c r="WPD2874" s="2"/>
      <c r="WPH2874" s="2"/>
      <c r="WPL2874" s="2"/>
      <c r="WPP2874" s="2"/>
      <c r="WPT2874" s="2"/>
      <c r="WPX2874" s="2"/>
      <c r="WQB2874" s="2"/>
      <c r="WQF2874" s="2"/>
      <c r="WQJ2874" s="2"/>
      <c r="WQN2874" s="2"/>
      <c r="WQR2874" s="2"/>
      <c r="WQV2874" s="2"/>
      <c r="WQZ2874" s="2"/>
      <c r="WRD2874" s="2"/>
      <c r="WRH2874" s="2"/>
      <c r="WRL2874" s="2"/>
      <c r="WRP2874" s="2"/>
      <c r="WRT2874" s="2"/>
      <c r="WRX2874" s="2"/>
      <c r="WSB2874" s="2"/>
      <c r="WSF2874" s="2"/>
      <c r="WSJ2874" s="2"/>
      <c r="WSN2874" s="2"/>
      <c r="WSR2874" s="2"/>
      <c r="WSV2874" s="2"/>
      <c r="WSZ2874" s="2"/>
      <c r="WTD2874" s="2"/>
      <c r="WTH2874" s="2"/>
      <c r="WTL2874" s="2"/>
      <c r="WTP2874" s="2"/>
      <c r="WTT2874" s="2"/>
      <c r="WTX2874" s="2"/>
      <c r="WUB2874" s="2"/>
      <c r="WUF2874" s="2"/>
      <c r="WUJ2874" s="2"/>
      <c r="WUN2874" s="2"/>
      <c r="WUR2874" s="2"/>
      <c r="WUV2874" s="2"/>
      <c r="WUZ2874" s="2"/>
      <c r="WVD2874" s="2"/>
      <c r="WVH2874" s="2"/>
      <c r="WVL2874" s="2"/>
      <c r="WVP2874" s="2"/>
      <c r="WVT2874" s="2"/>
      <c r="WVX2874" s="2"/>
      <c r="WWB2874" s="2"/>
      <c r="WWF2874" s="2"/>
      <c r="WWJ2874" s="2"/>
      <c r="WWN2874" s="2"/>
      <c r="WWR2874" s="2"/>
      <c r="WWV2874" s="2"/>
      <c r="WWZ2874" s="2"/>
      <c r="WXD2874" s="2"/>
      <c r="WXH2874" s="2"/>
      <c r="WXL2874" s="2"/>
      <c r="WXP2874" s="2"/>
      <c r="WXT2874" s="2"/>
      <c r="WXX2874" s="2"/>
      <c r="WYB2874" s="2"/>
      <c r="WYF2874" s="2"/>
      <c r="WYJ2874" s="2"/>
      <c r="WYN2874" s="2"/>
      <c r="WYR2874" s="2"/>
      <c r="WYV2874" s="2"/>
      <c r="WYZ2874" s="2"/>
      <c r="WZD2874" s="2"/>
      <c r="WZH2874" s="2"/>
      <c r="WZL2874" s="2"/>
      <c r="WZP2874" s="2"/>
      <c r="WZT2874" s="2"/>
      <c r="WZX2874" s="2"/>
      <c r="XAB2874" s="2"/>
      <c r="XAF2874" s="2"/>
      <c r="XAJ2874" s="2"/>
      <c r="XAN2874" s="2"/>
      <c r="XAR2874" s="2"/>
      <c r="XAV2874" s="2"/>
      <c r="XAZ2874" s="2"/>
      <c r="XBD2874" s="2"/>
      <c r="XBH2874" s="2"/>
      <c r="XBL2874" s="2"/>
      <c r="XBP2874" s="2"/>
      <c r="XBT2874" s="2"/>
      <c r="XBX2874" s="2"/>
      <c r="XCB2874" s="2"/>
      <c r="XCF2874" s="2"/>
      <c r="XCJ2874" s="2"/>
      <c r="XCN2874" s="2"/>
      <c r="XCR2874" s="2"/>
      <c r="XCV2874" s="2"/>
      <c r="XCZ2874" s="2"/>
      <c r="XDD2874" s="2"/>
      <c r="XDH2874" s="2"/>
      <c r="XDL2874" s="2"/>
      <c r="XDP2874" s="2"/>
      <c r="XDT2874" s="2"/>
      <c r="XDX2874" s="2"/>
      <c r="XEB2874" s="2"/>
      <c r="XEF2874" s="2"/>
      <c r="XEJ2874" s="2"/>
      <c r="XEN2874" s="2"/>
      <c r="XER2874" s="2"/>
      <c r="XEV2874" s="2"/>
      <c r="XEZ2874" s="2"/>
    </row>
    <row r="2875" spans="1:1024 1028:2048 2052:3072 3076:4096 4100:5120 5124:6144 6148:7168 7172:8192 8196:9216 9220:10240 10244:11264 11268:12288 12292:13312 13316:14336 14340:15360 15364:16380" x14ac:dyDescent="0.45">
      <c r="A2875" s="2">
        <v>45535</v>
      </c>
      <c r="B2875" t="s">
        <v>61</v>
      </c>
      <c r="C2875" t="s">
        <v>7</v>
      </c>
      <c r="D2875">
        <v>25</v>
      </c>
      <c r="E2875" s="17">
        <f>VLOOKUP(C2875,'SKU Price List'!$H$2:$L$27,5,FALSE)</f>
        <v>571.20000000000005</v>
      </c>
      <c r="F2875" s="17">
        <f t="shared" si="146"/>
        <v>14280.000000000002</v>
      </c>
      <c r="G2875">
        <f>VLOOKUP(C2875,'SKU Price List'!$H$2:$L$27,3,0)</f>
        <v>544</v>
      </c>
      <c r="H2875">
        <f t="shared" si="143"/>
        <v>13600</v>
      </c>
      <c r="I2875" s="17">
        <f t="shared" si="144"/>
        <v>680.00000000000182</v>
      </c>
      <c r="J2875">
        <v>48</v>
      </c>
      <c r="K2875" s="51"/>
      <c r="L2875" s="2"/>
      <c r="P2875" s="2"/>
      <c r="T2875" s="2"/>
      <c r="X2875" s="2"/>
      <c r="AB2875" s="2"/>
      <c r="AF2875" s="2"/>
      <c r="AJ2875" s="2"/>
      <c r="AN2875" s="2"/>
      <c r="AR2875" s="2"/>
      <c r="AV2875" s="2"/>
      <c r="AZ2875" s="2"/>
      <c r="BD2875" s="2"/>
      <c r="BH2875" s="2"/>
      <c r="BL2875" s="2"/>
      <c r="BP2875" s="2"/>
      <c r="BT2875" s="2"/>
      <c r="BX2875" s="2"/>
      <c r="CB2875" s="2"/>
      <c r="CF2875" s="2"/>
      <c r="CJ2875" s="2"/>
      <c r="CN2875" s="2"/>
      <c r="CR2875" s="2"/>
      <c r="CV2875" s="2"/>
      <c r="CZ2875" s="2"/>
      <c r="DD2875" s="2"/>
      <c r="DH2875" s="2"/>
      <c r="DL2875" s="2"/>
      <c r="DP2875" s="2"/>
      <c r="DT2875" s="2"/>
      <c r="DX2875" s="2"/>
      <c r="EB2875" s="2"/>
      <c r="EF2875" s="2"/>
      <c r="EJ2875" s="2"/>
      <c r="EN2875" s="2"/>
      <c r="ER2875" s="2"/>
      <c r="EV2875" s="2"/>
      <c r="EZ2875" s="2"/>
      <c r="FD2875" s="2"/>
      <c r="FH2875" s="2"/>
      <c r="FL2875" s="2"/>
      <c r="FP2875" s="2"/>
      <c r="FT2875" s="2"/>
      <c r="FX2875" s="2"/>
      <c r="GB2875" s="2"/>
      <c r="GF2875" s="2"/>
      <c r="GJ2875" s="2"/>
      <c r="GN2875" s="2"/>
      <c r="GR2875" s="2"/>
      <c r="GV2875" s="2"/>
      <c r="GZ2875" s="2"/>
      <c r="HD2875" s="2"/>
      <c r="HH2875" s="2"/>
      <c r="HL2875" s="2"/>
      <c r="HP2875" s="2"/>
      <c r="HT2875" s="2"/>
      <c r="HX2875" s="2"/>
      <c r="IB2875" s="2"/>
      <c r="IF2875" s="2"/>
      <c r="IJ2875" s="2"/>
      <c r="IN2875" s="2"/>
      <c r="IR2875" s="2"/>
      <c r="IV2875" s="2"/>
      <c r="IZ2875" s="2"/>
      <c r="JD2875" s="2"/>
      <c r="JH2875" s="2"/>
      <c r="JL2875" s="2"/>
      <c r="JP2875" s="2"/>
      <c r="JT2875" s="2"/>
      <c r="JX2875" s="2"/>
      <c r="KB2875" s="2"/>
      <c r="KF2875" s="2"/>
      <c r="KJ2875" s="2"/>
      <c r="KN2875" s="2"/>
      <c r="KR2875" s="2"/>
      <c r="KV2875" s="2"/>
      <c r="KZ2875" s="2"/>
      <c r="LD2875" s="2"/>
      <c r="LH2875" s="2"/>
      <c r="LL2875" s="2"/>
      <c r="LP2875" s="2"/>
      <c r="LT2875" s="2"/>
      <c r="LX2875" s="2"/>
      <c r="MB2875" s="2"/>
      <c r="MF2875" s="2"/>
      <c r="MJ2875" s="2"/>
      <c r="MN2875" s="2"/>
      <c r="MR2875" s="2"/>
      <c r="MV2875" s="2"/>
      <c r="MZ2875" s="2"/>
      <c r="ND2875" s="2"/>
      <c r="NH2875" s="2"/>
      <c r="NL2875" s="2"/>
      <c r="NP2875" s="2"/>
      <c r="NT2875" s="2"/>
      <c r="NX2875" s="2"/>
      <c r="OB2875" s="2"/>
      <c r="OF2875" s="2"/>
      <c r="OJ2875" s="2"/>
      <c r="ON2875" s="2"/>
      <c r="OR2875" s="2"/>
      <c r="OV2875" s="2"/>
      <c r="OZ2875" s="2"/>
      <c r="PD2875" s="2"/>
      <c r="PH2875" s="2"/>
      <c r="PL2875" s="2"/>
      <c r="PP2875" s="2"/>
      <c r="PT2875" s="2"/>
      <c r="PX2875" s="2"/>
      <c r="QB2875" s="2"/>
      <c r="QF2875" s="2"/>
      <c r="QJ2875" s="2"/>
      <c r="QN2875" s="2"/>
      <c r="QR2875" s="2"/>
      <c r="QV2875" s="2"/>
      <c r="QZ2875" s="2"/>
      <c r="RD2875" s="2"/>
      <c r="RH2875" s="2"/>
      <c r="RL2875" s="2"/>
      <c r="RP2875" s="2"/>
      <c r="RT2875" s="2"/>
      <c r="RX2875" s="2"/>
      <c r="SB2875" s="2"/>
      <c r="SF2875" s="2"/>
      <c r="SJ2875" s="2"/>
      <c r="SN2875" s="2"/>
      <c r="SR2875" s="2"/>
      <c r="SV2875" s="2"/>
      <c r="SZ2875" s="2"/>
      <c r="TD2875" s="2"/>
      <c r="TH2875" s="2"/>
      <c r="TL2875" s="2"/>
      <c r="TP2875" s="2"/>
      <c r="TT2875" s="2"/>
      <c r="TX2875" s="2"/>
      <c r="UB2875" s="2"/>
      <c r="UF2875" s="2"/>
      <c r="UJ2875" s="2"/>
      <c r="UN2875" s="2"/>
      <c r="UR2875" s="2"/>
      <c r="UV2875" s="2"/>
      <c r="UZ2875" s="2"/>
      <c r="VD2875" s="2"/>
      <c r="VH2875" s="2"/>
      <c r="VL2875" s="2"/>
      <c r="VP2875" s="2"/>
      <c r="VT2875" s="2"/>
      <c r="VX2875" s="2"/>
      <c r="WB2875" s="2"/>
      <c r="WF2875" s="2"/>
      <c r="WJ2875" s="2"/>
      <c r="WN2875" s="2"/>
      <c r="WR2875" s="2"/>
      <c r="WV2875" s="2"/>
      <c r="WZ2875" s="2"/>
      <c r="XD2875" s="2"/>
      <c r="XH2875" s="2"/>
      <c r="XL2875" s="2"/>
      <c r="XP2875" s="2"/>
      <c r="XT2875" s="2"/>
      <c r="XX2875" s="2"/>
      <c r="YB2875" s="2"/>
      <c r="YF2875" s="2"/>
      <c r="YJ2875" s="2"/>
      <c r="YN2875" s="2"/>
      <c r="YR2875" s="2"/>
      <c r="YV2875" s="2"/>
      <c r="YZ2875" s="2"/>
      <c r="ZD2875" s="2"/>
      <c r="ZH2875" s="2"/>
      <c r="ZL2875" s="2"/>
      <c r="ZP2875" s="2"/>
      <c r="ZT2875" s="2"/>
      <c r="ZX2875" s="2"/>
      <c r="AAB2875" s="2"/>
      <c r="AAF2875" s="2"/>
      <c r="AAJ2875" s="2"/>
      <c r="AAN2875" s="2"/>
      <c r="AAR2875" s="2"/>
      <c r="AAV2875" s="2"/>
      <c r="AAZ2875" s="2"/>
      <c r="ABD2875" s="2"/>
      <c r="ABH2875" s="2"/>
      <c r="ABL2875" s="2"/>
      <c r="ABP2875" s="2"/>
      <c r="ABT2875" s="2"/>
      <c r="ABX2875" s="2"/>
      <c r="ACB2875" s="2"/>
      <c r="ACF2875" s="2"/>
      <c r="ACJ2875" s="2"/>
      <c r="ACN2875" s="2"/>
      <c r="ACR2875" s="2"/>
      <c r="ACV2875" s="2"/>
      <c r="ACZ2875" s="2"/>
      <c r="ADD2875" s="2"/>
      <c r="ADH2875" s="2"/>
      <c r="ADL2875" s="2"/>
      <c r="ADP2875" s="2"/>
      <c r="ADT2875" s="2"/>
      <c r="ADX2875" s="2"/>
      <c r="AEB2875" s="2"/>
      <c r="AEF2875" s="2"/>
      <c r="AEJ2875" s="2"/>
      <c r="AEN2875" s="2"/>
      <c r="AER2875" s="2"/>
      <c r="AEV2875" s="2"/>
      <c r="AEZ2875" s="2"/>
      <c r="AFD2875" s="2"/>
      <c r="AFH2875" s="2"/>
      <c r="AFL2875" s="2"/>
      <c r="AFP2875" s="2"/>
      <c r="AFT2875" s="2"/>
      <c r="AFX2875" s="2"/>
      <c r="AGB2875" s="2"/>
      <c r="AGF2875" s="2"/>
      <c r="AGJ2875" s="2"/>
      <c r="AGN2875" s="2"/>
      <c r="AGR2875" s="2"/>
      <c r="AGV2875" s="2"/>
      <c r="AGZ2875" s="2"/>
      <c r="AHD2875" s="2"/>
      <c r="AHH2875" s="2"/>
      <c r="AHL2875" s="2"/>
      <c r="AHP2875" s="2"/>
      <c r="AHT2875" s="2"/>
      <c r="AHX2875" s="2"/>
      <c r="AIB2875" s="2"/>
      <c r="AIF2875" s="2"/>
      <c r="AIJ2875" s="2"/>
      <c r="AIN2875" s="2"/>
      <c r="AIR2875" s="2"/>
      <c r="AIV2875" s="2"/>
      <c r="AIZ2875" s="2"/>
      <c r="AJD2875" s="2"/>
      <c r="AJH2875" s="2"/>
      <c r="AJL2875" s="2"/>
      <c r="AJP2875" s="2"/>
      <c r="AJT2875" s="2"/>
      <c r="AJX2875" s="2"/>
      <c r="AKB2875" s="2"/>
      <c r="AKF2875" s="2"/>
      <c r="AKJ2875" s="2"/>
      <c r="AKN2875" s="2"/>
      <c r="AKR2875" s="2"/>
      <c r="AKV2875" s="2"/>
      <c r="AKZ2875" s="2"/>
      <c r="ALD2875" s="2"/>
      <c r="ALH2875" s="2"/>
      <c r="ALL2875" s="2"/>
      <c r="ALP2875" s="2"/>
      <c r="ALT2875" s="2"/>
      <c r="ALX2875" s="2"/>
      <c r="AMB2875" s="2"/>
      <c r="AMF2875" s="2"/>
      <c r="AMJ2875" s="2"/>
      <c r="AMN2875" s="2"/>
      <c r="AMR2875" s="2"/>
      <c r="AMV2875" s="2"/>
      <c r="AMZ2875" s="2"/>
      <c r="AND2875" s="2"/>
      <c r="ANH2875" s="2"/>
      <c r="ANL2875" s="2"/>
      <c r="ANP2875" s="2"/>
      <c r="ANT2875" s="2"/>
      <c r="ANX2875" s="2"/>
      <c r="AOB2875" s="2"/>
      <c r="AOF2875" s="2"/>
      <c r="AOJ2875" s="2"/>
      <c r="AON2875" s="2"/>
      <c r="AOR2875" s="2"/>
      <c r="AOV2875" s="2"/>
      <c r="AOZ2875" s="2"/>
      <c r="APD2875" s="2"/>
      <c r="APH2875" s="2"/>
      <c r="APL2875" s="2"/>
      <c r="APP2875" s="2"/>
      <c r="APT2875" s="2"/>
      <c r="APX2875" s="2"/>
      <c r="AQB2875" s="2"/>
      <c r="AQF2875" s="2"/>
      <c r="AQJ2875" s="2"/>
      <c r="AQN2875" s="2"/>
      <c r="AQR2875" s="2"/>
      <c r="AQV2875" s="2"/>
      <c r="AQZ2875" s="2"/>
      <c r="ARD2875" s="2"/>
      <c r="ARH2875" s="2"/>
      <c r="ARL2875" s="2"/>
      <c r="ARP2875" s="2"/>
      <c r="ART2875" s="2"/>
      <c r="ARX2875" s="2"/>
      <c r="ASB2875" s="2"/>
      <c r="ASF2875" s="2"/>
      <c r="ASJ2875" s="2"/>
      <c r="ASN2875" s="2"/>
      <c r="ASR2875" s="2"/>
      <c r="ASV2875" s="2"/>
      <c r="ASZ2875" s="2"/>
      <c r="ATD2875" s="2"/>
      <c r="ATH2875" s="2"/>
      <c r="ATL2875" s="2"/>
      <c r="ATP2875" s="2"/>
      <c r="ATT2875" s="2"/>
      <c r="ATX2875" s="2"/>
      <c r="AUB2875" s="2"/>
      <c r="AUF2875" s="2"/>
      <c r="AUJ2875" s="2"/>
      <c r="AUN2875" s="2"/>
      <c r="AUR2875" s="2"/>
      <c r="AUV2875" s="2"/>
      <c r="AUZ2875" s="2"/>
      <c r="AVD2875" s="2"/>
      <c r="AVH2875" s="2"/>
      <c r="AVL2875" s="2"/>
      <c r="AVP2875" s="2"/>
      <c r="AVT2875" s="2"/>
      <c r="AVX2875" s="2"/>
      <c r="AWB2875" s="2"/>
      <c r="AWF2875" s="2"/>
      <c r="AWJ2875" s="2"/>
      <c r="AWN2875" s="2"/>
      <c r="AWR2875" s="2"/>
      <c r="AWV2875" s="2"/>
      <c r="AWZ2875" s="2"/>
      <c r="AXD2875" s="2"/>
      <c r="AXH2875" s="2"/>
      <c r="AXL2875" s="2"/>
      <c r="AXP2875" s="2"/>
      <c r="AXT2875" s="2"/>
      <c r="AXX2875" s="2"/>
      <c r="AYB2875" s="2"/>
      <c r="AYF2875" s="2"/>
      <c r="AYJ2875" s="2"/>
      <c r="AYN2875" s="2"/>
      <c r="AYR2875" s="2"/>
      <c r="AYV2875" s="2"/>
      <c r="AYZ2875" s="2"/>
      <c r="AZD2875" s="2"/>
      <c r="AZH2875" s="2"/>
      <c r="AZL2875" s="2"/>
      <c r="AZP2875" s="2"/>
      <c r="AZT2875" s="2"/>
      <c r="AZX2875" s="2"/>
      <c r="BAB2875" s="2"/>
      <c r="BAF2875" s="2"/>
      <c r="BAJ2875" s="2"/>
      <c r="BAN2875" s="2"/>
      <c r="BAR2875" s="2"/>
      <c r="BAV2875" s="2"/>
      <c r="BAZ2875" s="2"/>
      <c r="BBD2875" s="2"/>
      <c r="BBH2875" s="2"/>
      <c r="BBL2875" s="2"/>
      <c r="BBP2875" s="2"/>
      <c r="BBT2875" s="2"/>
      <c r="BBX2875" s="2"/>
      <c r="BCB2875" s="2"/>
      <c r="BCF2875" s="2"/>
      <c r="BCJ2875" s="2"/>
      <c r="BCN2875" s="2"/>
      <c r="BCR2875" s="2"/>
      <c r="BCV2875" s="2"/>
      <c r="BCZ2875" s="2"/>
      <c r="BDD2875" s="2"/>
      <c r="BDH2875" s="2"/>
      <c r="BDL2875" s="2"/>
      <c r="BDP2875" s="2"/>
      <c r="BDT2875" s="2"/>
      <c r="BDX2875" s="2"/>
      <c r="BEB2875" s="2"/>
      <c r="BEF2875" s="2"/>
      <c r="BEJ2875" s="2"/>
      <c r="BEN2875" s="2"/>
      <c r="BER2875" s="2"/>
      <c r="BEV2875" s="2"/>
      <c r="BEZ2875" s="2"/>
      <c r="BFD2875" s="2"/>
      <c r="BFH2875" s="2"/>
      <c r="BFL2875" s="2"/>
      <c r="BFP2875" s="2"/>
      <c r="BFT2875" s="2"/>
      <c r="BFX2875" s="2"/>
      <c r="BGB2875" s="2"/>
      <c r="BGF2875" s="2"/>
      <c r="BGJ2875" s="2"/>
      <c r="BGN2875" s="2"/>
      <c r="BGR2875" s="2"/>
      <c r="BGV2875" s="2"/>
      <c r="BGZ2875" s="2"/>
      <c r="BHD2875" s="2"/>
      <c r="BHH2875" s="2"/>
      <c r="BHL2875" s="2"/>
      <c r="BHP2875" s="2"/>
      <c r="BHT2875" s="2"/>
      <c r="BHX2875" s="2"/>
      <c r="BIB2875" s="2"/>
      <c r="BIF2875" s="2"/>
      <c r="BIJ2875" s="2"/>
      <c r="BIN2875" s="2"/>
      <c r="BIR2875" s="2"/>
      <c r="BIV2875" s="2"/>
      <c r="BIZ2875" s="2"/>
      <c r="BJD2875" s="2"/>
      <c r="BJH2875" s="2"/>
      <c r="BJL2875" s="2"/>
      <c r="BJP2875" s="2"/>
      <c r="BJT2875" s="2"/>
      <c r="BJX2875" s="2"/>
      <c r="BKB2875" s="2"/>
      <c r="BKF2875" s="2"/>
      <c r="BKJ2875" s="2"/>
      <c r="BKN2875" s="2"/>
      <c r="BKR2875" s="2"/>
      <c r="BKV2875" s="2"/>
      <c r="BKZ2875" s="2"/>
      <c r="BLD2875" s="2"/>
      <c r="BLH2875" s="2"/>
      <c r="BLL2875" s="2"/>
      <c r="BLP2875" s="2"/>
      <c r="BLT2875" s="2"/>
      <c r="BLX2875" s="2"/>
      <c r="BMB2875" s="2"/>
      <c r="BMF2875" s="2"/>
      <c r="BMJ2875" s="2"/>
      <c r="BMN2875" s="2"/>
      <c r="BMR2875" s="2"/>
      <c r="BMV2875" s="2"/>
      <c r="BMZ2875" s="2"/>
      <c r="BND2875" s="2"/>
      <c r="BNH2875" s="2"/>
      <c r="BNL2875" s="2"/>
      <c r="BNP2875" s="2"/>
      <c r="BNT2875" s="2"/>
      <c r="BNX2875" s="2"/>
      <c r="BOB2875" s="2"/>
      <c r="BOF2875" s="2"/>
      <c r="BOJ2875" s="2"/>
      <c r="BON2875" s="2"/>
      <c r="BOR2875" s="2"/>
      <c r="BOV2875" s="2"/>
      <c r="BOZ2875" s="2"/>
      <c r="BPD2875" s="2"/>
      <c r="BPH2875" s="2"/>
      <c r="BPL2875" s="2"/>
      <c r="BPP2875" s="2"/>
      <c r="BPT2875" s="2"/>
      <c r="BPX2875" s="2"/>
      <c r="BQB2875" s="2"/>
      <c r="BQF2875" s="2"/>
      <c r="BQJ2875" s="2"/>
      <c r="BQN2875" s="2"/>
      <c r="BQR2875" s="2"/>
      <c r="BQV2875" s="2"/>
      <c r="BQZ2875" s="2"/>
      <c r="BRD2875" s="2"/>
      <c r="BRH2875" s="2"/>
      <c r="BRL2875" s="2"/>
      <c r="BRP2875" s="2"/>
      <c r="BRT2875" s="2"/>
      <c r="BRX2875" s="2"/>
      <c r="BSB2875" s="2"/>
      <c r="BSF2875" s="2"/>
      <c r="BSJ2875" s="2"/>
      <c r="BSN2875" s="2"/>
      <c r="BSR2875" s="2"/>
      <c r="BSV2875" s="2"/>
      <c r="BSZ2875" s="2"/>
      <c r="BTD2875" s="2"/>
      <c r="BTH2875" s="2"/>
      <c r="BTL2875" s="2"/>
      <c r="BTP2875" s="2"/>
      <c r="BTT2875" s="2"/>
      <c r="BTX2875" s="2"/>
      <c r="BUB2875" s="2"/>
      <c r="BUF2875" s="2"/>
      <c r="BUJ2875" s="2"/>
      <c r="BUN2875" s="2"/>
      <c r="BUR2875" s="2"/>
      <c r="BUV2875" s="2"/>
      <c r="BUZ2875" s="2"/>
      <c r="BVD2875" s="2"/>
      <c r="BVH2875" s="2"/>
      <c r="BVL2875" s="2"/>
      <c r="BVP2875" s="2"/>
      <c r="BVT2875" s="2"/>
      <c r="BVX2875" s="2"/>
      <c r="BWB2875" s="2"/>
      <c r="BWF2875" s="2"/>
      <c r="BWJ2875" s="2"/>
      <c r="BWN2875" s="2"/>
      <c r="BWR2875" s="2"/>
      <c r="BWV2875" s="2"/>
      <c r="BWZ2875" s="2"/>
      <c r="BXD2875" s="2"/>
      <c r="BXH2875" s="2"/>
      <c r="BXL2875" s="2"/>
      <c r="BXP2875" s="2"/>
      <c r="BXT2875" s="2"/>
      <c r="BXX2875" s="2"/>
      <c r="BYB2875" s="2"/>
      <c r="BYF2875" s="2"/>
      <c r="BYJ2875" s="2"/>
      <c r="BYN2875" s="2"/>
      <c r="BYR2875" s="2"/>
      <c r="BYV2875" s="2"/>
      <c r="BYZ2875" s="2"/>
      <c r="BZD2875" s="2"/>
      <c r="BZH2875" s="2"/>
      <c r="BZL2875" s="2"/>
      <c r="BZP2875" s="2"/>
      <c r="BZT2875" s="2"/>
      <c r="BZX2875" s="2"/>
      <c r="CAB2875" s="2"/>
      <c r="CAF2875" s="2"/>
      <c r="CAJ2875" s="2"/>
      <c r="CAN2875" s="2"/>
      <c r="CAR2875" s="2"/>
      <c r="CAV2875" s="2"/>
      <c r="CAZ2875" s="2"/>
      <c r="CBD2875" s="2"/>
      <c r="CBH2875" s="2"/>
      <c r="CBL2875" s="2"/>
      <c r="CBP2875" s="2"/>
      <c r="CBT2875" s="2"/>
      <c r="CBX2875" s="2"/>
      <c r="CCB2875" s="2"/>
      <c r="CCF2875" s="2"/>
      <c r="CCJ2875" s="2"/>
      <c r="CCN2875" s="2"/>
      <c r="CCR2875" s="2"/>
      <c r="CCV2875" s="2"/>
      <c r="CCZ2875" s="2"/>
      <c r="CDD2875" s="2"/>
      <c r="CDH2875" s="2"/>
      <c r="CDL2875" s="2"/>
      <c r="CDP2875" s="2"/>
      <c r="CDT2875" s="2"/>
      <c r="CDX2875" s="2"/>
      <c r="CEB2875" s="2"/>
      <c r="CEF2875" s="2"/>
      <c r="CEJ2875" s="2"/>
      <c r="CEN2875" s="2"/>
      <c r="CER2875" s="2"/>
      <c r="CEV2875" s="2"/>
      <c r="CEZ2875" s="2"/>
      <c r="CFD2875" s="2"/>
      <c r="CFH2875" s="2"/>
      <c r="CFL2875" s="2"/>
      <c r="CFP2875" s="2"/>
      <c r="CFT2875" s="2"/>
      <c r="CFX2875" s="2"/>
      <c r="CGB2875" s="2"/>
      <c r="CGF2875" s="2"/>
      <c r="CGJ2875" s="2"/>
      <c r="CGN2875" s="2"/>
      <c r="CGR2875" s="2"/>
      <c r="CGV2875" s="2"/>
      <c r="CGZ2875" s="2"/>
      <c r="CHD2875" s="2"/>
      <c r="CHH2875" s="2"/>
      <c r="CHL2875" s="2"/>
      <c r="CHP2875" s="2"/>
      <c r="CHT2875" s="2"/>
      <c r="CHX2875" s="2"/>
      <c r="CIB2875" s="2"/>
      <c r="CIF2875" s="2"/>
      <c r="CIJ2875" s="2"/>
      <c r="CIN2875" s="2"/>
      <c r="CIR2875" s="2"/>
      <c r="CIV2875" s="2"/>
      <c r="CIZ2875" s="2"/>
      <c r="CJD2875" s="2"/>
      <c r="CJH2875" s="2"/>
      <c r="CJL2875" s="2"/>
      <c r="CJP2875" s="2"/>
      <c r="CJT2875" s="2"/>
      <c r="CJX2875" s="2"/>
      <c r="CKB2875" s="2"/>
      <c r="CKF2875" s="2"/>
      <c r="CKJ2875" s="2"/>
      <c r="CKN2875" s="2"/>
      <c r="CKR2875" s="2"/>
      <c r="CKV2875" s="2"/>
      <c r="CKZ2875" s="2"/>
      <c r="CLD2875" s="2"/>
      <c r="CLH2875" s="2"/>
      <c r="CLL2875" s="2"/>
      <c r="CLP2875" s="2"/>
      <c r="CLT2875" s="2"/>
      <c r="CLX2875" s="2"/>
      <c r="CMB2875" s="2"/>
      <c r="CMF2875" s="2"/>
      <c r="CMJ2875" s="2"/>
      <c r="CMN2875" s="2"/>
      <c r="CMR2875" s="2"/>
      <c r="CMV2875" s="2"/>
      <c r="CMZ2875" s="2"/>
      <c r="CND2875" s="2"/>
      <c r="CNH2875" s="2"/>
      <c r="CNL2875" s="2"/>
      <c r="CNP2875" s="2"/>
      <c r="CNT2875" s="2"/>
      <c r="CNX2875" s="2"/>
      <c r="COB2875" s="2"/>
      <c r="COF2875" s="2"/>
      <c r="COJ2875" s="2"/>
      <c r="CON2875" s="2"/>
      <c r="COR2875" s="2"/>
      <c r="COV2875" s="2"/>
      <c r="COZ2875" s="2"/>
      <c r="CPD2875" s="2"/>
      <c r="CPH2875" s="2"/>
      <c r="CPL2875" s="2"/>
      <c r="CPP2875" s="2"/>
      <c r="CPT2875" s="2"/>
      <c r="CPX2875" s="2"/>
      <c r="CQB2875" s="2"/>
      <c r="CQF2875" s="2"/>
      <c r="CQJ2875" s="2"/>
      <c r="CQN2875" s="2"/>
      <c r="CQR2875" s="2"/>
      <c r="CQV2875" s="2"/>
      <c r="CQZ2875" s="2"/>
      <c r="CRD2875" s="2"/>
      <c r="CRH2875" s="2"/>
      <c r="CRL2875" s="2"/>
      <c r="CRP2875" s="2"/>
      <c r="CRT2875" s="2"/>
      <c r="CRX2875" s="2"/>
      <c r="CSB2875" s="2"/>
      <c r="CSF2875" s="2"/>
      <c r="CSJ2875" s="2"/>
      <c r="CSN2875" s="2"/>
      <c r="CSR2875" s="2"/>
      <c r="CSV2875" s="2"/>
      <c r="CSZ2875" s="2"/>
      <c r="CTD2875" s="2"/>
      <c r="CTH2875" s="2"/>
      <c r="CTL2875" s="2"/>
      <c r="CTP2875" s="2"/>
      <c r="CTT2875" s="2"/>
      <c r="CTX2875" s="2"/>
      <c r="CUB2875" s="2"/>
      <c r="CUF2875" s="2"/>
      <c r="CUJ2875" s="2"/>
      <c r="CUN2875" s="2"/>
      <c r="CUR2875" s="2"/>
      <c r="CUV2875" s="2"/>
      <c r="CUZ2875" s="2"/>
      <c r="CVD2875" s="2"/>
      <c r="CVH2875" s="2"/>
      <c r="CVL2875" s="2"/>
      <c r="CVP2875" s="2"/>
      <c r="CVT2875" s="2"/>
      <c r="CVX2875" s="2"/>
      <c r="CWB2875" s="2"/>
      <c r="CWF2875" s="2"/>
      <c r="CWJ2875" s="2"/>
      <c r="CWN2875" s="2"/>
      <c r="CWR2875" s="2"/>
      <c r="CWV2875" s="2"/>
      <c r="CWZ2875" s="2"/>
      <c r="CXD2875" s="2"/>
      <c r="CXH2875" s="2"/>
      <c r="CXL2875" s="2"/>
      <c r="CXP2875" s="2"/>
      <c r="CXT2875" s="2"/>
      <c r="CXX2875" s="2"/>
      <c r="CYB2875" s="2"/>
      <c r="CYF2875" s="2"/>
      <c r="CYJ2875" s="2"/>
      <c r="CYN2875" s="2"/>
      <c r="CYR2875" s="2"/>
      <c r="CYV2875" s="2"/>
      <c r="CYZ2875" s="2"/>
      <c r="CZD2875" s="2"/>
      <c r="CZH2875" s="2"/>
      <c r="CZL2875" s="2"/>
      <c r="CZP2875" s="2"/>
      <c r="CZT2875" s="2"/>
      <c r="CZX2875" s="2"/>
      <c r="DAB2875" s="2"/>
      <c r="DAF2875" s="2"/>
      <c r="DAJ2875" s="2"/>
      <c r="DAN2875" s="2"/>
      <c r="DAR2875" s="2"/>
      <c r="DAV2875" s="2"/>
      <c r="DAZ2875" s="2"/>
      <c r="DBD2875" s="2"/>
      <c r="DBH2875" s="2"/>
      <c r="DBL2875" s="2"/>
      <c r="DBP2875" s="2"/>
      <c r="DBT2875" s="2"/>
      <c r="DBX2875" s="2"/>
      <c r="DCB2875" s="2"/>
      <c r="DCF2875" s="2"/>
      <c r="DCJ2875" s="2"/>
      <c r="DCN2875" s="2"/>
      <c r="DCR2875" s="2"/>
      <c r="DCV2875" s="2"/>
      <c r="DCZ2875" s="2"/>
      <c r="DDD2875" s="2"/>
      <c r="DDH2875" s="2"/>
      <c r="DDL2875" s="2"/>
      <c r="DDP2875" s="2"/>
      <c r="DDT2875" s="2"/>
      <c r="DDX2875" s="2"/>
      <c r="DEB2875" s="2"/>
      <c r="DEF2875" s="2"/>
      <c r="DEJ2875" s="2"/>
      <c r="DEN2875" s="2"/>
      <c r="DER2875" s="2"/>
      <c r="DEV2875" s="2"/>
      <c r="DEZ2875" s="2"/>
      <c r="DFD2875" s="2"/>
      <c r="DFH2875" s="2"/>
      <c r="DFL2875" s="2"/>
      <c r="DFP2875" s="2"/>
      <c r="DFT2875" s="2"/>
      <c r="DFX2875" s="2"/>
      <c r="DGB2875" s="2"/>
      <c r="DGF2875" s="2"/>
      <c r="DGJ2875" s="2"/>
      <c r="DGN2875" s="2"/>
      <c r="DGR2875" s="2"/>
      <c r="DGV2875" s="2"/>
      <c r="DGZ2875" s="2"/>
      <c r="DHD2875" s="2"/>
      <c r="DHH2875" s="2"/>
      <c r="DHL2875" s="2"/>
      <c r="DHP2875" s="2"/>
      <c r="DHT2875" s="2"/>
      <c r="DHX2875" s="2"/>
      <c r="DIB2875" s="2"/>
      <c r="DIF2875" s="2"/>
      <c r="DIJ2875" s="2"/>
      <c r="DIN2875" s="2"/>
      <c r="DIR2875" s="2"/>
      <c r="DIV2875" s="2"/>
      <c r="DIZ2875" s="2"/>
      <c r="DJD2875" s="2"/>
      <c r="DJH2875" s="2"/>
      <c r="DJL2875" s="2"/>
      <c r="DJP2875" s="2"/>
      <c r="DJT2875" s="2"/>
      <c r="DJX2875" s="2"/>
      <c r="DKB2875" s="2"/>
      <c r="DKF2875" s="2"/>
      <c r="DKJ2875" s="2"/>
      <c r="DKN2875" s="2"/>
      <c r="DKR2875" s="2"/>
      <c r="DKV2875" s="2"/>
      <c r="DKZ2875" s="2"/>
      <c r="DLD2875" s="2"/>
      <c r="DLH2875" s="2"/>
      <c r="DLL2875" s="2"/>
      <c r="DLP2875" s="2"/>
      <c r="DLT2875" s="2"/>
      <c r="DLX2875" s="2"/>
      <c r="DMB2875" s="2"/>
      <c r="DMF2875" s="2"/>
      <c r="DMJ2875" s="2"/>
      <c r="DMN2875" s="2"/>
      <c r="DMR2875" s="2"/>
      <c r="DMV2875" s="2"/>
      <c r="DMZ2875" s="2"/>
      <c r="DND2875" s="2"/>
      <c r="DNH2875" s="2"/>
      <c r="DNL2875" s="2"/>
      <c r="DNP2875" s="2"/>
      <c r="DNT2875" s="2"/>
      <c r="DNX2875" s="2"/>
      <c r="DOB2875" s="2"/>
      <c r="DOF2875" s="2"/>
      <c r="DOJ2875" s="2"/>
      <c r="DON2875" s="2"/>
      <c r="DOR2875" s="2"/>
      <c r="DOV2875" s="2"/>
      <c r="DOZ2875" s="2"/>
      <c r="DPD2875" s="2"/>
      <c r="DPH2875" s="2"/>
      <c r="DPL2875" s="2"/>
      <c r="DPP2875" s="2"/>
      <c r="DPT2875" s="2"/>
      <c r="DPX2875" s="2"/>
      <c r="DQB2875" s="2"/>
      <c r="DQF2875" s="2"/>
      <c r="DQJ2875" s="2"/>
      <c r="DQN2875" s="2"/>
      <c r="DQR2875" s="2"/>
      <c r="DQV2875" s="2"/>
      <c r="DQZ2875" s="2"/>
      <c r="DRD2875" s="2"/>
      <c r="DRH2875" s="2"/>
      <c r="DRL2875" s="2"/>
      <c r="DRP2875" s="2"/>
      <c r="DRT2875" s="2"/>
      <c r="DRX2875" s="2"/>
      <c r="DSB2875" s="2"/>
      <c r="DSF2875" s="2"/>
      <c r="DSJ2875" s="2"/>
      <c r="DSN2875" s="2"/>
      <c r="DSR2875" s="2"/>
      <c r="DSV2875" s="2"/>
      <c r="DSZ2875" s="2"/>
      <c r="DTD2875" s="2"/>
      <c r="DTH2875" s="2"/>
      <c r="DTL2875" s="2"/>
      <c r="DTP2875" s="2"/>
      <c r="DTT2875" s="2"/>
      <c r="DTX2875" s="2"/>
      <c r="DUB2875" s="2"/>
      <c r="DUF2875" s="2"/>
      <c r="DUJ2875" s="2"/>
      <c r="DUN2875" s="2"/>
      <c r="DUR2875" s="2"/>
      <c r="DUV2875" s="2"/>
      <c r="DUZ2875" s="2"/>
      <c r="DVD2875" s="2"/>
      <c r="DVH2875" s="2"/>
      <c r="DVL2875" s="2"/>
      <c r="DVP2875" s="2"/>
      <c r="DVT2875" s="2"/>
      <c r="DVX2875" s="2"/>
      <c r="DWB2875" s="2"/>
      <c r="DWF2875" s="2"/>
      <c r="DWJ2875" s="2"/>
      <c r="DWN2875" s="2"/>
      <c r="DWR2875" s="2"/>
      <c r="DWV2875" s="2"/>
      <c r="DWZ2875" s="2"/>
      <c r="DXD2875" s="2"/>
      <c r="DXH2875" s="2"/>
      <c r="DXL2875" s="2"/>
      <c r="DXP2875" s="2"/>
      <c r="DXT2875" s="2"/>
      <c r="DXX2875" s="2"/>
      <c r="DYB2875" s="2"/>
      <c r="DYF2875" s="2"/>
      <c r="DYJ2875" s="2"/>
      <c r="DYN2875" s="2"/>
      <c r="DYR2875" s="2"/>
      <c r="DYV2875" s="2"/>
      <c r="DYZ2875" s="2"/>
      <c r="DZD2875" s="2"/>
      <c r="DZH2875" s="2"/>
      <c r="DZL2875" s="2"/>
      <c r="DZP2875" s="2"/>
      <c r="DZT2875" s="2"/>
      <c r="DZX2875" s="2"/>
      <c r="EAB2875" s="2"/>
      <c r="EAF2875" s="2"/>
      <c r="EAJ2875" s="2"/>
      <c r="EAN2875" s="2"/>
      <c r="EAR2875" s="2"/>
      <c r="EAV2875" s="2"/>
      <c r="EAZ2875" s="2"/>
      <c r="EBD2875" s="2"/>
      <c r="EBH2875" s="2"/>
      <c r="EBL2875" s="2"/>
      <c r="EBP2875" s="2"/>
      <c r="EBT2875" s="2"/>
      <c r="EBX2875" s="2"/>
      <c r="ECB2875" s="2"/>
      <c r="ECF2875" s="2"/>
      <c r="ECJ2875" s="2"/>
      <c r="ECN2875" s="2"/>
      <c r="ECR2875" s="2"/>
      <c r="ECV2875" s="2"/>
      <c r="ECZ2875" s="2"/>
      <c r="EDD2875" s="2"/>
      <c r="EDH2875" s="2"/>
      <c r="EDL2875" s="2"/>
      <c r="EDP2875" s="2"/>
      <c r="EDT2875" s="2"/>
      <c r="EDX2875" s="2"/>
      <c r="EEB2875" s="2"/>
      <c r="EEF2875" s="2"/>
      <c r="EEJ2875" s="2"/>
      <c r="EEN2875" s="2"/>
      <c r="EER2875" s="2"/>
      <c r="EEV2875" s="2"/>
      <c r="EEZ2875" s="2"/>
      <c r="EFD2875" s="2"/>
      <c r="EFH2875" s="2"/>
      <c r="EFL2875" s="2"/>
      <c r="EFP2875" s="2"/>
      <c r="EFT2875" s="2"/>
      <c r="EFX2875" s="2"/>
      <c r="EGB2875" s="2"/>
      <c r="EGF2875" s="2"/>
      <c r="EGJ2875" s="2"/>
      <c r="EGN2875" s="2"/>
      <c r="EGR2875" s="2"/>
      <c r="EGV2875" s="2"/>
      <c r="EGZ2875" s="2"/>
      <c r="EHD2875" s="2"/>
      <c r="EHH2875" s="2"/>
      <c r="EHL2875" s="2"/>
      <c r="EHP2875" s="2"/>
      <c r="EHT2875" s="2"/>
      <c r="EHX2875" s="2"/>
      <c r="EIB2875" s="2"/>
      <c r="EIF2875" s="2"/>
      <c r="EIJ2875" s="2"/>
      <c r="EIN2875" s="2"/>
      <c r="EIR2875" s="2"/>
      <c r="EIV2875" s="2"/>
      <c r="EIZ2875" s="2"/>
      <c r="EJD2875" s="2"/>
      <c r="EJH2875" s="2"/>
      <c r="EJL2875" s="2"/>
      <c r="EJP2875" s="2"/>
      <c r="EJT2875" s="2"/>
      <c r="EJX2875" s="2"/>
      <c r="EKB2875" s="2"/>
      <c r="EKF2875" s="2"/>
      <c r="EKJ2875" s="2"/>
      <c r="EKN2875" s="2"/>
      <c r="EKR2875" s="2"/>
      <c r="EKV2875" s="2"/>
      <c r="EKZ2875" s="2"/>
      <c r="ELD2875" s="2"/>
      <c r="ELH2875" s="2"/>
      <c r="ELL2875" s="2"/>
      <c r="ELP2875" s="2"/>
      <c r="ELT2875" s="2"/>
      <c r="ELX2875" s="2"/>
      <c r="EMB2875" s="2"/>
      <c r="EMF2875" s="2"/>
      <c r="EMJ2875" s="2"/>
      <c r="EMN2875" s="2"/>
      <c r="EMR2875" s="2"/>
      <c r="EMV2875" s="2"/>
      <c r="EMZ2875" s="2"/>
      <c r="END2875" s="2"/>
      <c r="ENH2875" s="2"/>
      <c r="ENL2875" s="2"/>
      <c r="ENP2875" s="2"/>
      <c r="ENT2875" s="2"/>
      <c r="ENX2875" s="2"/>
      <c r="EOB2875" s="2"/>
      <c r="EOF2875" s="2"/>
      <c r="EOJ2875" s="2"/>
      <c r="EON2875" s="2"/>
      <c r="EOR2875" s="2"/>
      <c r="EOV2875" s="2"/>
      <c r="EOZ2875" s="2"/>
      <c r="EPD2875" s="2"/>
      <c r="EPH2875" s="2"/>
      <c r="EPL2875" s="2"/>
      <c r="EPP2875" s="2"/>
      <c r="EPT2875" s="2"/>
      <c r="EPX2875" s="2"/>
      <c r="EQB2875" s="2"/>
      <c r="EQF2875" s="2"/>
      <c r="EQJ2875" s="2"/>
      <c r="EQN2875" s="2"/>
      <c r="EQR2875" s="2"/>
      <c r="EQV2875" s="2"/>
      <c r="EQZ2875" s="2"/>
      <c r="ERD2875" s="2"/>
      <c r="ERH2875" s="2"/>
      <c r="ERL2875" s="2"/>
      <c r="ERP2875" s="2"/>
      <c r="ERT2875" s="2"/>
      <c r="ERX2875" s="2"/>
      <c r="ESB2875" s="2"/>
      <c r="ESF2875" s="2"/>
      <c r="ESJ2875" s="2"/>
      <c r="ESN2875" s="2"/>
      <c r="ESR2875" s="2"/>
      <c r="ESV2875" s="2"/>
      <c r="ESZ2875" s="2"/>
      <c r="ETD2875" s="2"/>
      <c r="ETH2875" s="2"/>
      <c r="ETL2875" s="2"/>
      <c r="ETP2875" s="2"/>
      <c r="ETT2875" s="2"/>
      <c r="ETX2875" s="2"/>
      <c r="EUB2875" s="2"/>
      <c r="EUF2875" s="2"/>
      <c r="EUJ2875" s="2"/>
      <c r="EUN2875" s="2"/>
      <c r="EUR2875" s="2"/>
      <c r="EUV2875" s="2"/>
      <c r="EUZ2875" s="2"/>
      <c r="EVD2875" s="2"/>
      <c r="EVH2875" s="2"/>
      <c r="EVL2875" s="2"/>
      <c r="EVP2875" s="2"/>
      <c r="EVT2875" s="2"/>
      <c r="EVX2875" s="2"/>
      <c r="EWB2875" s="2"/>
      <c r="EWF2875" s="2"/>
      <c r="EWJ2875" s="2"/>
      <c r="EWN2875" s="2"/>
      <c r="EWR2875" s="2"/>
      <c r="EWV2875" s="2"/>
      <c r="EWZ2875" s="2"/>
      <c r="EXD2875" s="2"/>
      <c r="EXH2875" s="2"/>
      <c r="EXL2875" s="2"/>
      <c r="EXP2875" s="2"/>
      <c r="EXT2875" s="2"/>
      <c r="EXX2875" s="2"/>
      <c r="EYB2875" s="2"/>
      <c r="EYF2875" s="2"/>
      <c r="EYJ2875" s="2"/>
      <c r="EYN2875" s="2"/>
      <c r="EYR2875" s="2"/>
      <c r="EYV2875" s="2"/>
      <c r="EYZ2875" s="2"/>
      <c r="EZD2875" s="2"/>
      <c r="EZH2875" s="2"/>
      <c r="EZL2875" s="2"/>
      <c r="EZP2875" s="2"/>
      <c r="EZT2875" s="2"/>
      <c r="EZX2875" s="2"/>
      <c r="FAB2875" s="2"/>
      <c r="FAF2875" s="2"/>
      <c r="FAJ2875" s="2"/>
      <c r="FAN2875" s="2"/>
      <c r="FAR2875" s="2"/>
      <c r="FAV2875" s="2"/>
      <c r="FAZ2875" s="2"/>
      <c r="FBD2875" s="2"/>
      <c r="FBH2875" s="2"/>
      <c r="FBL2875" s="2"/>
      <c r="FBP2875" s="2"/>
      <c r="FBT2875" s="2"/>
      <c r="FBX2875" s="2"/>
      <c r="FCB2875" s="2"/>
      <c r="FCF2875" s="2"/>
      <c r="FCJ2875" s="2"/>
      <c r="FCN2875" s="2"/>
      <c r="FCR2875" s="2"/>
      <c r="FCV2875" s="2"/>
      <c r="FCZ2875" s="2"/>
      <c r="FDD2875" s="2"/>
      <c r="FDH2875" s="2"/>
      <c r="FDL2875" s="2"/>
      <c r="FDP2875" s="2"/>
      <c r="FDT2875" s="2"/>
      <c r="FDX2875" s="2"/>
      <c r="FEB2875" s="2"/>
      <c r="FEF2875" s="2"/>
      <c r="FEJ2875" s="2"/>
      <c r="FEN2875" s="2"/>
      <c r="FER2875" s="2"/>
      <c r="FEV2875" s="2"/>
      <c r="FEZ2875" s="2"/>
      <c r="FFD2875" s="2"/>
      <c r="FFH2875" s="2"/>
      <c r="FFL2875" s="2"/>
      <c r="FFP2875" s="2"/>
      <c r="FFT2875" s="2"/>
      <c r="FFX2875" s="2"/>
      <c r="FGB2875" s="2"/>
      <c r="FGF2875" s="2"/>
      <c r="FGJ2875" s="2"/>
      <c r="FGN2875" s="2"/>
      <c r="FGR2875" s="2"/>
      <c r="FGV2875" s="2"/>
      <c r="FGZ2875" s="2"/>
      <c r="FHD2875" s="2"/>
      <c r="FHH2875" s="2"/>
      <c r="FHL2875" s="2"/>
      <c r="FHP2875" s="2"/>
      <c r="FHT2875" s="2"/>
      <c r="FHX2875" s="2"/>
      <c r="FIB2875" s="2"/>
      <c r="FIF2875" s="2"/>
      <c r="FIJ2875" s="2"/>
      <c r="FIN2875" s="2"/>
      <c r="FIR2875" s="2"/>
      <c r="FIV2875" s="2"/>
      <c r="FIZ2875" s="2"/>
      <c r="FJD2875" s="2"/>
      <c r="FJH2875" s="2"/>
      <c r="FJL2875" s="2"/>
      <c r="FJP2875" s="2"/>
      <c r="FJT2875" s="2"/>
      <c r="FJX2875" s="2"/>
      <c r="FKB2875" s="2"/>
      <c r="FKF2875" s="2"/>
      <c r="FKJ2875" s="2"/>
      <c r="FKN2875" s="2"/>
      <c r="FKR2875" s="2"/>
      <c r="FKV2875" s="2"/>
      <c r="FKZ2875" s="2"/>
      <c r="FLD2875" s="2"/>
      <c r="FLH2875" s="2"/>
      <c r="FLL2875" s="2"/>
      <c r="FLP2875" s="2"/>
      <c r="FLT2875" s="2"/>
      <c r="FLX2875" s="2"/>
      <c r="FMB2875" s="2"/>
      <c r="FMF2875" s="2"/>
      <c r="FMJ2875" s="2"/>
      <c r="FMN2875" s="2"/>
      <c r="FMR2875" s="2"/>
      <c r="FMV2875" s="2"/>
      <c r="FMZ2875" s="2"/>
      <c r="FND2875" s="2"/>
      <c r="FNH2875" s="2"/>
      <c r="FNL2875" s="2"/>
      <c r="FNP2875" s="2"/>
      <c r="FNT2875" s="2"/>
      <c r="FNX2875" s="2"/>
      <c r="FOB2875" s="2"/>
      <c r="FOF2875" s="2"/>
      <c r="FOJ2875" s="2"/>
      <c r="FON2875" s="2"/>
      <c r="FOR2875" s="2"/>
      <c r="FOV2875" s="2"/>
      <c r="FOZ2875" s="2"/>
      <c r="FPD2875" s="2"/>
      <c r="FPH2875" s="2"/>
      <c r="FPL2875" s="2"/>
      <c r="FPP2875" s="2"/>
      <c r="FPT2875" s="2"/>
      <c r="FPX2875" s="2"/>
      <c r="FQB2875" s="2"/>
      <c r="FQF2875" s="2"/>
      <c r="FQJ2875" s="2"/>
      <c r="FQN2875" s="2"/>
      <c r="FQR2875" s="2"/>
      <c r="FQV2875" s="2"/>
      <c r="FQZ2875" s="2"/>
      <c r="FRD2875" s="2"/>
      <c r="FRH2875" s="2"/>
      <c r="FRL2875" s="2"/>
      <c r="FRP2875" s="2"/>
      <c r="FRT2875" s="2"/>
      <c r="FRX2875" s="2"/>
      <c r="FSB2875" s="2"/>
      <c r="FSF2875" s="2"/>
      <c r="FSJ2875" s="2"/>
      <c r="FSN2875" s="2"/>
      <c r="FSR2875" s="2"/>
      <c r="FSV2875" s="2"/>
      <c r="FSZ2875" s="2"/>
      <c r="FTD2875" s="2"/>
      <c r="FTH2875" s="2"/>
      <c r="FTL2875" s="2"/>
      <c r="FTP2875" s="2"/>
      <c r="FTT2875" s="2"/>
      <c r="FTX2875" s="2"/>
      <c r="FUB2875" s="2"/>
      <c r="FUF2875" s="2"/>
      <c r="FUJ2875" s="2"/>
      <c r="FUN2875" s="2"/>
      <c r="FUR2875" s="2"/>
      <c r="FUV2875" s="2"/>
      <c r="FUZ2875" s="2"/>
      <c r="FVD2875" s="2"/>
      <c r="FVH2875" s="2"/>
      <c r="FVL2875" s="2"/>
      <c r="FVP2875" s="2"/>
      <c r="FVT2875" s="2"/>
      <c r="FVX2875" s="2"/>
      <c r="FWB2875" s="2"/>
      <c r="FWF2875" s="2"/>
      <c r="FWJ2875" s="2"/>
      <c r="FWN2875" s="2"/>
      <c r="FWR2875" s="2"/>
      <c r="FWV2875" s="2"/>
      <c r="FWZ2875" s="2"/>
      <c r="FXD2875" s="2"/>
      <c r="FXH2875" s="2"/>
      <c r="FXL2875" s="2"/>
      <c r="FXP2875" s="2"/>
      <c r="FXT2875" s="2"/>
      <c r="FXX2875" s="2"/>
      <c r="FYB2875" s="2"/>
      <c r="FYF2875" s="2"/>
      <c r="FYJ2875" s="2"/>
      <c r="FYN2875" s="2"/>
      <c r="FYR2875" s="2"/>
      <c r="FYV2875" s="2"/>
      <c r="FYZ2875" s="2"/>
      <c r="FZD2875" s="2"/>
      <c r="FZH2875" s="2"/>
      <c r="FZL2875" s="2"/>
      <c r="FZP2875" s="2"/>
      <c r="FZT2875" s="2"/>
      <c r="FZX2875" s="2"/>
      <c r="GAB2875" s="2"/>
      <c r="GAF2875" s="2"/>
      <c r="GAJ2875" s="2"/>
      <c r="GAN2875" s="2"/>
      <c r="GAR2875" s="2"/>
      <c r="GAV2875" s="2"/>
      <c r="GAZ2875" s="2"/>
      <c r="GBD2875" s="2"/>
      <c r="GBH2875" s="2"/>
      <c r="GBL2875" s="2"/>
      <c r="GBP2875" s="2"/>
      <c r="GBT2875" s="2"/>
      <c r="GBX2875" s="2"/>
      <c r="GCB2875" s="2"/>
      <c r="GCF2875" s="2"/>
      <c r="GCJ2875" s="2"/>
      <c r="GCN2875" s="2"/>
      <c r="GCR2875" s="2"/>
      <c r="GCV2875" s="2"/>
      <c r="GCZ2875" s="2"/>
      <c r="GDD2875" s="2"/>
      <c r="GDH2875" s="2"/>
      <c r="GDL2875" s="2"/>
      <c r="GDP2875" s="2"/>
      <c r="GDT2875" s="2"/>
      <c r="GDX2875" s="2"/>
      <c r="GEB2875" s="2"/>
      <c r="GEF2875" s="2"/>
      <c r="GEJ2875" s="2"/>
      <c r="GEN2875" s="2"/>
      <c r="GER2875" s="2"/>
      <c r="GEV2875" s="2"/>
      <c r="GEZ2875" s="2"/>
      <c r="GFD2875" s="2"/>
      <c r="GFH2875" s="2"/>
      <c r="GFL2875" s="2"/>
      <c r="GFP2875" s="2"/>
      <c r="GFT2875" s="2"/>
      <c r="GFX2875" s="2"/>
      <c r="GGB2875" s="2"/>
      <c r="GGF2875" s="2"/>
      <c r="GGJ2875" s="2"/>
      <c r="GGN2875" s="2"/>
      <c r="GGR2875" s="2"/>
      <c r="GGV2875" s="2"/>
      <c r="GGZ2875" s="2"/>
      <c r="GHD2875" s="2"/>
      <c r="GHH2875" s="2"/>
      <c r="GHL2875" s="2"/>
      <c r="GHP2875" s="2"/>
      <c r="GHT2875" s="2"/>
      <c r="GHX2875" s="2"/>
      <c r="GIB2875" s="2"/>
      <c r="GIF2875" s="2"/>
      <c r="GIJ2875" s="2"/>
      <c r="GIN2875" s="2"/>
      <c r="GIR2875" s="2"/>
      <c r="GIV2875" s="2"/>
      <c r="GIZ2875" s="2"/>
      <c r="GJD2875" s="2"/>
      <c r="GJH2875" s="2"/>
      <c r="GJL2875" s="2"/>
      <c r="GJP2875" s="2"/>
      <c r="GJT2875" s="2"/>
      <c r="GJX2875" s="2"/>
      <c r="GKB2875" s="2"/>
      <c r="GKF2875" s="2"/>
      <c r="GKJ2875" s="2"/>
      <c r="GKN2875" s="2"/>
      <c r="GKR2875" s="2"/>
      <c r="GKV2875" s="2"/>
      <c r="GKZ2875" s="2"/>
      <c r="GLD2875" s="2"/>
      <c r="GLH2875" s="2"/>
      <c r="GLL2875" s="2"/>
      <c r="GLP2875" s="2"/>
      <c r="GLT2875" s="2"/>
      <c r="GLX2875" s="2"/>
      <c r="GMB2875" s="2"/>
      <c r="GMF2875" s="2"/>
      <c r="GMJ2875" s="2"/>
      <c r="GMN2875" s="2"/>
      <c r="GMR2875" s="2"/>
      <c r="GMV2875" s="2"/>
      <c r="GMZ2875" s="2"/>
      <c r="GND2875" s="2"/>
      <c r="GNH2875" s="2"/>
      <c r="GNL2875" s="2"/>
      <c r="GNP2875" s="2"/>
      <c r="GNT2875" s="2"/>
      <c r="GNX2875" s="2"/>
      <c r="GOB2875" s="2"/>
      <c r="GOF2875" s="2"/>
      <c r="GOJ2875" s="2"/>
      <c r="GON2875" s="2"/>
      <c r="GOR2875" s="2"/>
      <c r="GOV2875" s="2"/>
      <c r="GOZ2875" s="2"/>
      <c r="GPD2875" s="2"/>
      <c r="GPH2875" s="2"/>
      <c r="GPL2875" s="2"/>
      <c r="GPP2875" s="2"/>
      <c r="GPT2875" s="2"/>
      <c r="GPX2875" s="2"/>
      <c r="GQB2875" s="2"/>
      <c r="GQF2875" s="2"/>
      <c r="GQJ2875" s="2"/>
      <c r="GQN2875" s="2"/>
      <c r="GQR2875" s="2"/>
      <c r="GQV2875" s="2"/>
      <c r="GQZ2875" s="2"/>
      <c r="GRD2875" s="2"/>
      <c r="GRH2875" s="2"/>
      <c r="GRL2875" s="2"/>
      <c r="GRP2875" s="2"/>
      <c r="GRT2875" s="2"/>
      <c r="GRX2875" s="2"/>
      <c r="GSB2875" s="2"/>
      <c r="GSF2875" s="2"/>
      <c r="GSJ2875" s="2"/>
      <c r="GSN2875" s="2"/>
      <c r="GSR2875" s="2"/>
      <c r="GSV2875" s="2"/>
      <c r="GSZ2875" s="2"/>
      <c r="GTD2875" s="2"/>
      <c r="GTH2875" s="2"/>
      <c r="GTL2875" s="2"/>
      <c r="GTP2875" s="2"/>
      <c r="GTT2875" s="2"/>
      <c r="GTX2875" s="2"/>
      <c r="GUB2875" s="2"/>
      <c r="GUF2875" s="2"/>
      <c r="GUJ2875" s="2"/>
      <c r="GUN2875" s="2"/>
      <c r="GUR2875" s="2"/>
      <c r="GUV2875" s="2"/>
      <c r="GUZ2875" s="2"/>
      <c r="GVD2875" s="2"/>
      <c r="GVH2875" s="2"/>
      <c r="GVL2875" s="2"/>
      <c r="GVP2875" s="2"/>
      <c r="GVT2875" s="2"/>
      <c r="GVX2875" s="2"/>
      <c r="GWB2875" s="2"/>
      <c r="GWF2875" s="2"/>
      <c r="GWJ2875" s="2"/>
      <c r="GWN2875" s="2"/>
      <c r="GWR2875" s="2"/>
      <c r="GWV2875" s="2"/>
      <c r="GWZ2875" s="2"/>
      <c r="GXD2875" s="2"/>
      <c r="GXH2875" s="2"/>
      <c r="GXL2875" s="2"/>
      <c r="GXP2875" s="2"/>
      <c r="GXT2875" s="2"/>
      <c r="GXX2875" s="2"/>
      <c r="GYB2875" s="2"/>
      <c r="GYF2875" s="2"/>
      <c r="GYJ2875" s="2"/>
      <c r="GYN2875" s="2"/>
      <c r="GYR2875" s="2"/>
      <c r="GYV2875" s="2"/>
      <c r="GYZ2875" s="2"/>
      <c r="GZD2875" s="2"/>
      <c r="GZH2875" s="2"/>
      <c r="GZL2875" s="2"/>
      <c r="GZP2875" s="2"/>
      <c r="GZT2875" s="2"/>
      <c r="GZX2875" s="2"/>
      <c r="HAB2875" s="2"/>
      <c r="HAF2875" s="2"/>
      <c r="HAJ2875" s="2"/>
      <c r="HAN2875" s="2"/>
      <c r="HAR2875" s="2"/>
      <c r="HAV2875" s="2"/>
      <c r="HAZ2875" s="2"/>
      <c r="HBD2875" s="2"/>
      <c r="HBH2875" s="2"/>
      <c r="HBL2875" s="2"/>
      <c r="HBP2875" s="2"/>
      <c r="HBT2875" s="2"/>
      <c r="HBX2875" s="2"/>
      <c r="HCB2875" s="2"/>
      <c r="HCF2875" s="2"/>
      <c r="HCJ2875" s="2"/>
      <c r="HCN2875" s="2"/>
      <c r="HCR2875" s="2"/>
      <c r="HCV2875" s="2"/>
      <c r="HCZ2875" s="2"/>
      <c r="HDD2875" s="2"/>
      <c r="HDH2875" s="2"/>
      <c r="HDL2875" s="2"/>
      <c r="HDP2875" s="2"/>
      <c r="HDT2875" s="2"/>
      <c r="HDX2875" s="2"/>
      <c r="HEB2875" s="2"/>
      <c r="HEF2875" s="2"/>
      <c r="HEJ2875" s="2"/>
      <c r="HEN2875" s="2"/>
      <c r="HER2875" s="2"/>
      <c r="HEV2875" s="2"/>
      <c r="HEZ2875" s="2"/>
      <c r="HFD2875" s="2"/>
      <c r="HFH2875" s="2"/>
      <c r="HFL2875" s="2"/>
      <c r="HFP2875" s="2"/>
      <c r="HFT2875" s="2"/>
      <c r="HFX2875" s="2"/>
      <c r="HGB2875" s="2"/>
      <c r="HGF2875" s="2"/>
      <c r="HGJ2875" s="2"/>
      <c r="HGN2875" s="2"/>
      <c r="HGR2875" s="2"/>
      <c r="HGV2875" s="2"/>
      <c r="HGZ2875" s="2"/>
      <c r="HHD2875" s="2"/>
      <c r="HHH2875" s="2"/>
      <c r="HHL2875" s="2"/>
      <c r="HHP2875" s="2"/>
      <c r="HHT2875" s="2"/>
      <c r="HHX2875" s="2"/>
      <c r="HIB2875" s="2"/>
      <c r="HIF2875" s="2"/>
      <c r="HIJ2875" s="2"/>
      <c r="HIN2875" s="2"/>
      <c r="HIR2875" s="2"/>
      <c r="HIV2875" s="2"/>
      <c r="HIZ2875" s="2"/>
      <c r="HJD2875" s="2"/>
      <c r="HJH2875" s="2"/>
      <c r="HJL2875" s="2"/>
      <c r="HJP2875" s="2"/>
      <c r="HJT2875" s="2"/>
      <c r="HJX2875" s="2"/>
      <c r="HKB2875" s="2"/>
      <c r="HKF2875" s="2"/>
      <c r="HKJ2875" s="2"/>
      <c r="HKN2875" s="2"/>
      <c r="HKR2875" s="2"/>
      <c r="HKV2875" s="2"/>
      <c r="HKZ2875" s="2"/>
      <c r="HLD2875" s="2"/>
      <c r="HLH2875" s="2"/>
      <c r="HLL2875" s="2"/>
      <c r="HLP2875" s="2"/>
      <c r="HLT2875" s="2"/>
      <c r="HLX2875" s="2"/>
      <c r="HMB2875" s="2"/>
      <c r="HMF2875" s="2"/>
      <c r="HMJ2875" s="2"/>
      <c r="HMN2875" s="2"/>
      <c r="HMR2875" s="2"/>
      <c r="HMV2875" s="2"/>
      <c r="HMZ2875" s="2"/>
      <c r="HND2875" s="2"/>
      <c r="HNH2875" s="2"/>
      <c r="HNL2875" s="2"/>
      <c r="HNP2875" s="2"/>
      <c r="HNT2875" s="2"/>
      <c r="HNX2875" s="2"/>
      <c r="HOB2875" s="2"/>
      <c r="HOF2875" s="2"/>
      <c r="HOJ2875" s="2"/>
      <c r="HON2875" s="2"/>
      <c r="HOR2875" s="2"/>
      <c r="HOV2875" s="2"/>
      <c r="HOZ2875" s="2"/>
      <c r="HPD2875" s="2"/>
      <c r="HPH2875" s="2"/>
      <c r="HPL2875" s="2"/>
      <c r="HPP2875" s="2"/>
      <c r="HPT2875" s="2"/>
      <c r="HPX2875" s="2"/>
      <c r="HQB2875" s="2"/>
      <c r="HQF2875" s="2"/>
      <c r="HQJ2875" s="2"/>
      <c r="HQN2875" s="2"/>
      <c r="HQR2875" s="2"/>
      <c r="HQV2875" s="2"/>
      <c r="HQZ2875" s="2"/>
      <c r="HRD2875" s="2"/>
      <c r="HRH2875" s="2"/>
      <c r="HRL2875" s="2"/>
      <c r="HRP2875" s="2"/>
      <c r="HRT2875" s="2"/>
      <c r="HRX2875" s="2"/>
      <c r="HSB2875" s="2"/>
      <c r="HSF2875" s="2"/>
      <c r="HSJ2875" s="2"/>
      <c r="HSN2875" s="2"/>
      <c r="HSR2875" s="2"/>
      <c r="HSV2875" s="2"/>
      <c r="HSZ2875" s="2"/>
      <c r="HTD2875" s="2"/>
      <c r="HTH2875" s="2"/>
      <c r="HTL2875" s="2"/>
      <c r="HTP2875" s="2"/>
      <c r="HTT2875" s="2"/>
      <c r="HTX2875" s="2"/>
      <c r="HUB2875" s="2"/>
      <c r="HUF2875" s="2"/>
      <c r="HUJ2875" s="2"/>
      <c r="HUN2875" s="2"/>
      <c r="HUR2875" s="2"/>
      <c r="HUV2875" s="2"/>
      <c r="HUZ2875" s="2"/>
      <c r="HVD2875" s="2"/>
      <c r="HVH2875" s="2"/>
      <c r="HVL2875" s="2"/>
      <c r="HVP2875" s="2"/>
      <c r="HVT2875" s="2"/>
      <c r="HVX2875" s="2"/>
      <c r="HWB2875" s="2"/>
      <c r="HWF2875" s="2"/>
      <c r="HWJ2875" s="2"/>
      <c r="HWN2875" s="2"/>
      <c r="HWR2875" s="2"/>
      <c r="HWV2875" s="2"/>
      <c r="HWZ2875" s="2"/>
      <c r="HXD2875" s="2"/>
      <c r="HXH2875" s="2"/>
      <c r="HXL2875" s="2"/>
      <c r="HXP2875" s="2"/>
      <c r="HXT2875" s="2"/>
      <c r="HXX2875" s="2"/>
      <c r="HYB2875" s="2"/>
      <c r="HYF2875" s="2"/>
      <c r="HYJ2875" s="2"/>
      <c r="HYN2875" s="2"/>
      <c r="HYR2875" s="2"/>
      <c r="HYV2875" s="2"/>
      <c r="HYZ2875" s="2"/>
      <c r="HZD2875" s="2"/>
      <c r="HZH2875" s="2"/>
      <c r="HZL2875" s="2"/>
      <c r="HZP2875" s="2"/>
      <c r="HZT2875" s="2"/>
      <c r="HZX2875" s="2"/>
      <c r="IAB2875" s="2"/>
      <c r="IAF2875" s="2"/>
      <c r="IAJ2875" s="2"/>
      <c r="IAN2875" s="2"/>
      <c r="IAR2875" s="2"/>
      <c r="IAV2875" s="2"/>
      <c r="IAZ2875" s="2"/>
      <c r="IBD2875" s="2"/>
      <c r="IBH2875" s="2"/>
      <c r="IBL2875" s="2"/>
      <c r="IBP2875" s="2"/>
      <c r="IBT2875" s="2"/>
      <c r="IBX2875" s="2"/>
      <c r="ICB2875" s="2"/>
      <c r="ICF2875" s="2"/>
      <c r="ICJ2875" s="2"/>
      <c r="ICN2875" s="2"/>
      <c r="ICR2875" s="2"/>
      <c r="ICV2875" s="2"/>
      <c r="ICZ2875" s="2"/>
      <c r="IDD2875" s="2"/>
      <c r="IDH2875" s="2"/>
      <c r="IDL2875" s="2"/>
      <c r="IDP2875" s="2"/>
      <c r="IDT2875" s="2"/>
      <c r="IDX2875" s="2"/>
      <c r="IEB2875" s="2"/>
      <c r="IEF2875" s="2"/>
      <c r="IEJ2875" s="2"/>
      <c r="IEN2875" s="2"/>
      <c r="IER2875" s="2"/>
      <c r="IEV2875" s="2"/>
      <c r="IEZ2875" s="2"/>
      <c r="IFD2875" s="2"/>
      <c r="IFH2875" s="2"/>
      <c r="IFL2875" s="2"/>
      <c r="IFP2875" s="2"/>
      <c r="IFT2875" s="2"/>
      <c r="IFX2875" s="2"/>
      <c r="IGB2875" s="2"/>
      <c r="IGF2875" s="2"/>
      <c r="IGJ2875" s="2"/>
      <c r="IGN2875" s="2"/>
      <c r="IGR2875" s="2"/>
      <c r="IGV2875" s="2"/>
      <c r="IGZ2875" s="2"/>
      <c r="IHD2875" s="2"/>
      <c r="IHH2875" s="2"/>
      <c r="IHL2875" s="2"/>
      <c r="IHP2875" s="2"/>
      <c r="IHT2875" s="2"/>
      <c r="IHX2875" s="2"/>
      <c r="IIB2875" s="2"/>
      <c r="IIF2875" s="2"/>
      <c r="IIJ2875" s="2"/>
      <c r="IIN2875" s="2"/>
      <c r="IIR2875" s="2"/>
      <c r="IIV2875" s="2"/>
      <c r="IIZ2875" s="2"/>
      <c r="IJD2875" s="2"/>
      <c r="IJH2875" s="2"/>
      <c r="IJL2875" s="2"/>
      <c r="IJP2875" s="2"/>
      <c r="IJT2875" s="2"/>
      <c r="IJX2875" s="2"/>
      <c r="IKB2875" s="2"/>
      <c r="IKF2875" s="2"/>
      <c r="IKJ2875" s="2"/>
      <c r="IKN2875" s="2"/>
      <c r="IKR2875" s="2"/>
      <c r="IKV2875" s="2"/>
      <c r="IKZ2875" s="2"/>
      <c r="ILD2875" s="2"/>
      <c r="ILH2875" s="2"/>
      <c r="ILL2875" s="2"/>
      <c r="ILP2875" s="2"/>
      <c r="ILT2875" s="2"/>
      <c r="ILX2875" s="2"/>
      <c r="IMB2875" s="2"/>
      <c r="IMF2875" s="2"/>
      <c r="IMJ2875" s="2"/>
      <c r="IMN2875" s="2"/>
      <c r="IMR2875" s="2"/>
      <c r="IMV2875" s="2"/>
      <c r="IMZ2875" s="2"/>
      <c r="IND2875" s="2"/>
      <c r="INH2875" s="2"/>
      <c r="INL2875" s="2"/>
      <c r="INP2875" s="2"/>
      <c r="INT2875" s="2"/>
      <c r="INX2875" s="2"/>
      <c r="IOB2875" s="2"/>
      <c r="IOF2875" s="2"/>
      <c r="IOJ2875" s="2"/>
      <c r="ION2875" s="2"/>
      <c r="IOR2875" s="2"/>
      <c r="IOV2875" s="2"/>
      <c r="IOZ2875" s="2"/>
      <c r="IPD2875" s="2"/>
      <c r="IPH2875" s="2"/>
      <c r="IPL2875" s="2"/>
      <c r="IPP2875" s="2"/>
      <c r="IPT2875" s="2"/>
      <c r="IPX2875" s="2"/>
      <c r="IQB2875" s="2"/>
      <c r="IQF2875" s="2"/>
      <c r="IQJ2875" s="2"/>
      <c r="IQN2875" s="2"/>
      <c r="IQR2875" s="2"/>
      <c r="IQV2875" s="2"/>
      <c r="IQZ2875" s="2"/>
      <c r="IRD2875" s="2"/>
      <c r="IRH2875" s="2"/>
      <c r="IRL2875" s="2"/>
      <c r="IRP2875" s="2"/>
      <c r="IRT2875" s="2"/>
      <c r="IRX2875" s="2"/>
      <c r="ISB2875" s="2"/>
      <c r="ISF2875" s="2"/>
      <c r="ISJ2875" s="2"/>
      <c r="ISN2875" s="2"/>
      <c r="ISR2875" s="2"/>
      <c r="ISV2875" s="2"/>
      <c r="ISZ2875" s="2"/>
      <c r="ITD2875" s="2"/>
      <c r="ITH2875" s="2"/>
      <c r="ITL2875" s="2"/>
      <c r="ITP2875" s="2"/>
      <c r="ITT2875" s="2"/>
      <c r="ITX2875" s="2"/>
      <c r="IUB2875" s="2"/>
      <c r="IUF2875" s="2"/>
      <c r="IUJ2875" s="2"/>
      <c r="IUN2875" s="2"/>
      <c r="IUR2875" s="2"/>
      <c r="IUV2875" s="2"/>
      <c r="IUZ2875" s="2"/>
      <c r="IVD2875" s="2"/>
      <c r="IVH2875" s="2"/>
      <c r="IVL2875" s="2"/>
      <c r="IVP2875" s="2"/>
      <c r="IVT2875" s="2"/>
      <c r="IVX2875" s="2"/>
      <c r="IWB2875" s="2"/>
      <c r="IWF2875" s="2"/>
      <c r="IWJ2875" s="2"/>
      <c r="IWN2875" s="2"/>
      <c r="IWR2875" s="2"/>
      <c r="IWV2875" s="2"/>
      <c r="IWZ2875" s="2"/>
      <c r="IXD2875" s="2"/>
      <c r="IXH2875" s="2"/>
      <c r="IXL2875" s="2"/>
      <c r="IXP2875" s="2"/>
      <c r="IXT2875" s="2"/>
      <c r="IXX2875" s="2"/>
      <c r="IYB2875" s="2"/>
      <c r="IYF2875" s="2"/>
      <c r="IYJ2875" s="2"/>
      <c r="IYN2875" s="2"/>
      <c r="IYR2875" s="2"/>
      <c r="IYV2875" s="2"/>
      <c r="IYZ2875" s="2"/>
      <c r="IZD2875" s="2"/>
      <c r="IZH2875" s="2"/>
      <c r="IZL2875" s="2"/>
      <c r="IZP2875" s="2"/>
      <c r="IZT2875" s="2"/>
      <c r="IZX2875" s="2"/>
      <c r="JAB2875" s="2"/>
      <c r="JAF2875" s="2"/>
      <c r="JAJ2875" s="2"/>
      <c r="JAN2875" s="2"/>
      <c r="JAR2875" s="2"/>
      <c r="JAV2875" s="2"/>
      <c r="JAZ2875" s="2"/>
      <c r="JBD2875" s="2"/>
      <c r="JBH2875" s="2"/>
      <c r="JBL2875" s="2"/>
      <c r="JBP2875" s="2"/>
      <c r="JBT2875" s="2"/>
      <c r="JBX2875" s="2"/>
      <c r="JCB2875" s="2"/>
      <c r="JCF2875" s="2"/>
      <c r="JCJ2875" s="2"/>
      <c r="JCN2875" s="2"/>
      <c r="JCR2875" s="2"/>
      <c r="JCV2875" s="2"/>
      <c r="JCZ2875" s="2"/>
      <c r="JDD2875" s="2"/>
      <c r="JDH2875" s="2"/>
      <c r="JDL2875" s="2"/>
      <c r="JDP2875" s="2"/>
      <c r="JDT2875" s="2"/>
      <c r="JDX2875" s="2"/>
      <c r="JEB2875" s="2"/>
      <c r="JEF2875" s="2"/>
      <c r="JEJ2875" s="2"/>
      <c r="JEN2875" s="2"/>
      <c r="JER2875" s="2"/>
      <c r="JEV2875" s="2"/>
      <c r="JEZ2875" s="2"/>
      <c r="JFD2875" s="2"/>
      <c r="JFH2875" s="2"/>
      <c r="JFL2875" s="2"/>
      <c r="JFP2875" s="2"/>
      <c r="JFT2875" s="2"/>
      <c r="JFX2875" s="2"/>
      <c r="JGB2875" s="2"/>
      <c r="JGF2875" s="2"/>
      <c r="JGJ2875" s="2"/>
      <c r="JGN2875" s="2"/>
      <c r="JGR2875" s="2"/>
      <c r="JGV2875" s="2"/>
      <c r="JGZ2875" s="2"/>
      <c r="JHD2875" s="2"/>
      <c r="JHH2875" s="2"/>
      <c r="JHL2875" s="2"/>
      <c r="JHP2875" s="2"/>
      <c r="JHT2875" s="2"/>
      <c r="JHX2875" s="2"/>
      <c r="JIB2875" s="2"/>
      <c r="JIF2875" s="2"/>
      <c r="JIJ2875" s="2"/>
      <c r="JIN2875" s="2"/>
      <c r="JIR2875" s="2"/>
      <c r="JIV2875" s="2"/>
      <c r="JIZ2875" s="2"/>
      <c r="JJD2875" s="2"/>
      <c r="JJH2875" s="2"/>
      <c r="JJL2875" s="2"/>
      <c r="JJP2875" s="2"/>
      <c r="JJT2875" s="2"/>
      <c r="JJX2875" s="2"/>
      <c r="JKB2875" s="2"/>
      <c r="JKF2875" s="2"/>
      <c r="JKJ2875" s="2"/>
      <c r="JKN2875" s="2"/>
      <c r="JKR2875" s="2"/>
      <c r="JKV2875" s="2"/>
      <c r="JKZ2875" s="2"/>
      <c r="JLD2875" s="2"/>
      <c r="JLH2875" s="2"/>
      <c r="JLL2875" s="2"/>
      <c r="JLP2875" s="2"/>
      <c r="JLT2875" s="2"/>
      <c r="JLX2875" s="2"/>
      <c r="JMB2875" s="2"/>
      <c r="JMF2875" s="2"/>
      <c r="JMJ2875" s="2"/>
      <c r="JMN2875" s="2"/>
      <c r="JMR2875" s="2"/>
      <c r="JMV2875" s="2"/>
      <c r="JMZ2875" s="2"/>
      <c r="JND2875" s="2"/>
      <c r="JNH2875" s="2"/>
      <c r="JNL2875" s="2"/>
      <c r="JNP2875" s="2"/>
      <c r="JNT2875" s="2"/>
      <c r="JNX2875" s="2"/>
      <c r="JOB2875" s="2"/>
      <c r="JOF2875" s="2"/>
      <c r="JOJ2875" s="2"/>
      <c r="JON2875" s="2"/>
      <c r="JOR2875" s="2"/>
      <c r="JOV2875" s="2"/>
      <c r="JOZ2875" s="2"/>
      <c r="JPD2875" s="2"/>
      <c r="JPH2875" s="2"/>
      <c r="JPL2875" s="2"/>
      <c r="JPP2875" s="2"/>
      <c r="JPT2875" s="2"/>
      <c r="JPX2875" s="2"/>
      <c r="JQB2875" s="2"/>
      <c r="JQF2875" s="2"/>
      <c r="JQJ2875" s="2"/>
      <c r="JQN2875" s="2"/>
      <c r="JQR2875" s="2"/>
      <c r="JQV2875" s="2"/>
      <c r="JQZ2875" s="2"/>
      <c r="JRD2875" s="2"/>
      <c r="JRH2875" s="2"/>
      <c r="JRL2875" s="2"/>
      <c r="JRP2875" s="2"/>
      <c r="JRT2875" s="2"/>
      <c r="JRX2875" s="2"/>
      <c r="JSB2875" s="2"/>
      <c r="JSF2875" s="2"/>
      <c r="JSJ2875" s="2"/>
      <c r="JSN2875" s="2"/>
      <c r="JSR2875" s="2"/>
      <c r="JSV2875" s="2"/>
      <c r="JSZ2875" s="2"/>
      <c r="JTD2875" s="2"/>
      <c r="JTH2875" s="2"/>
      <c r="JTL2875" s="2"/>
      <c r="JTP2875" s="2"/>
      <c r="JTT2875" s="2"/>
      <c r="JTX2875" s="2"/>
      <c r="JUB2875" s="2"/>
      <c r="JUF2875" s="2"/>
      <c r="JUJ2875" s="2"/>
      <c r="JUN2875" s="2"/>
      <c r="JUR2875" s="2"/>
      <c r="JUV2875" s="2"/>
      <c r="JUZ2875" s="2"/>
      <c r="JVD2875" s="2"/>
      <c r="JVH2875" s="2"/>
      <c r="JVL2875" s="2"/>
      <c r="JVP2875" s="2"/>
      <c r="JVT2875" s="2"/>
      <c r="JVX2875" s="2"/>
      <c r="JWB2875" s="2"/>
      <c r="JWF2875" s="2"/>
      <c r="JWJ2875" s="2"/>
      <c r="JWN2875" s="2"/>
      <c r="JWR2875" s="2"/>
      <c r="JWV2875" s="2"/>
      <c r="JWZ2875" s="2"/>
      <c r="JXD2875" s="2"/>
      <c r="JXH2875" s="2"/>
      <c r="JXL2875" s="2"/>
      <c r="JXP2875" s="2"/>
      <c r="JXT2875" s="2"/>
      <c r="JXX2875" s="2"/>
      <c r="JYB2875" s="2"/>
      <c r="JYF2875" s="2"/>
      <c r="JYJ2875" s="2"/>
      <c r="JYN2875" s="2"/>
      <c r="JYR2875" s="2"/>
      <c r="JYV2875" s="2"/>
      <c r="JYZ2875" s="2"/>
      <c r="JZD2875" s="2"/>
      <c r="JZH2875" s="2"/>
      <c r="JZL2875" s="2"/>
      <c r="JZP2875" s="2"/>
      <c r="JZT2875" s="2"/>
      <c r="JZX2875" s="2"/>
      <c r="KAB2875" s="2"/>
      <c r="KAF2875" s="2"/>
      <c r="KAJ2875" s="2"/>
      <c r="KAN2875" s="2"/>
      <c r="KAR2875" s="2"/>
      <c r="KAV2875" s="2"/>
      <c r="KAZ2875" s="2"/>
      <c r="KBD2875" s="2"/>
      <c r="KBH2875" s="2"/>
      <c r="KBL2875" s="2"/>
      <c r="KBP2875" s="2"/>
      <c r="KBT2875" s="2"/>
      <c r="KBX2875" s="2"/>
      <c r="KCB2875" s="2"/>
      <c r="KCF2875" s="2"/>
      <c r="KCJ2875" s="2"/>
      <c r="KCN2875" s="2"/>
      <c r="KCR2875" s="2"/>
      <c r="KCV2875" s="2"/>
      <c r="KCZ2875" s="2"/>
      <c r="KDD2875" s="2"/>
      <c r="KDH2875" s="2"/>
      <c r="KDL2875" s="2"/>
      <c r="KDP2875" s="2"/>
      <c r="KDT2875" s="2"/>
      <c r="KDX2875" s="2"/>
      <c r="KEB2875" s="2"/>
      <c r="KEF2875" s="2"/>
      <c r="KEJ2875" s="2"/>
      <c r="KEN2875" s="2"/>
      <c r="KER2875" s="2"/>
      <c r="KEV2875" s="2"/>
      <c r="KEZ2875" s="2"/>
      <c r="KFD2875" s="2"/>
      <c r="KFH2875" s="2"/>
      <c r="KFL2875" s="2"/>
      <c r="KFP2875" s="2"/>
      <c r="KFT2875" s="2"/>
      <c r="KFX2875" s="2"/>
      <c r="KGB2875" s="2"/>
      <c r="KGF2875" s="2"/>
      <c r="KGJ2875" s="2"/>
      <c r="KGN2875" s="2"/>
      <c r="KGR2875" s="2"/>
      <c r="KGV2875" s="2"/>
      <c r="KGZ2875" s="2"/>
      <c r="KHD2875" s="2"/>
      <c r="KHH2875" s="2"/>
      <c r="KHL2875" s="2"/>
      <c r="KHP2875" s="2"/>
      <c r="KHT2875" s="2"/>
      <c r="KHX2875" s="2"/>
      <c r="KIB2875" s="2"/>
      <c r="KIF2875" s="2"/>
      <c r="KIJ2875" s="2"/>
      <c r="KIN2875" s="2"/>
      <c r="KIR2875" s="2"/>
      <c r="KIV2875" s="2"/>
      <c r="KIZ2875" s="2"/>
      <c r="KJD2875" s="2"/>
      <c r="KJH2875" s="2"/>
      <c r="KJL2875" s="2"/>
      <c r="KJP2875" s="2"/>
      <c r="KJT2875" s="2"/>
      <c r="KJX2875" s="2"/>
      <c r="KKB2875" s="2"/>
      <c r="KKF2875" s="2"/>
      <c r="KKJ2875" s="2"/>
      <c r="KKN2875" s="2"/>
      <c r="KKR2875" s="2"/>
      <c r="KKV2875" s="2"/>
      <c r="KKZ2875" s="2"/>
      <c r="KLD2875" s="2"/>
      <c r="KLH2875" s="2"/>
      <c r="KLL2875" s="2"/>
      <c r="KLP2875" s="2"/>
      <c r="KLT2875" s="2"/>
      <c r="KLX2875" s="2"/>
      <c r="KMB2875" s="2"/>
      <c r="KMF2875" s="2"/>
      <c r="KMJ2875" s="2"/>
      <c r="KMN2875" s="2"/>
      <c r="KMR2875" s="2"/>
      <c r="KMV2875" s="2"/>
      <c r="KMZ2875" s="2"/>
      <c r="KND2875" s="2"/>
      <c r="KNH2875" s="2"/>
      <c r="KNL2875" s="2"/>
      <c r="KNP2875" s="2"/>
      <c r="KNT2875" s="2"/>
      <c r="KNX2875" s="2"/>
      <c r="KOB2875" s="2"/>
      <c r="KOF2875" s="2"/>
      <c r="KOJ2875" s="2"/>
      <c r="KON2875" s="2"/>
      <c r="KOR2875" s="2"/>
      <c r="KOV2875" s="2"/>
      <c r="KOZ2875" s="2"/>
      <c r="KPD2875" s="2"/>
      <c r="KPH2875" s="2"/>
      <c r="KPL2875" s="2"/>
      <c r="KPP2875" s="2"/>
      <c r="KPT2875" s="2"/>
      <c r="KPX2875" s="2"/>
      <c r="KQB2875" s="2"/>
      <c r="KQF2875" s="2"/>
      <c r="KQJ2875" s="2"/>
      <c r="KQN2875" s="2"/>
      <c r="KQR2875" s="2"/>
      <c r="KQV2875" s="2"/>
      <c r="KQZ2875" s="2"/>
      <c r="KRD2875" s="2"/>
      <c r="KRH2875" s="2"/>
      <c r="KRL2875" s="2"/>
      <c r="KRP2875" s="2"/>
      <c r="KRT2875" s="2"/>
      <c r="KRX2875" s="2"/>
      <c r="KSB2875" s="2"/>
      <c r="KSF2875" s="2"/>
      <c r="KSJ2875" s="2"/>
      <c r="KSN2875" s="2"/>
      <c r="KSR2875" s="2"/>
      <c r="KSV2875" s="2"/>
      <c r="KSZ2875" s="2"/>
      <c r="KTD2875" s="2"/>
      <c r="KTH2875" s="2"/>
      <c r="KTL2875" s="2"/>
      <c r="KTP2875" s="2"/>
      <c r="KTT2875" s="2"/>
      <c r="KTX2875" s="2"/>
      <c r="KUB2875" s="2"/>
      <c r="KUF2875" s="2"/>
      <c r="KUJ2875" s="2"/>
      <c r="KUN2875" s="2"/>
      <c r="KUR2875" s="2"/>
      <c r="KUV2875" s="2"/>
      <c r="KUZ2875" s="2"/>
      <c r="KVD2875" s="2"/>
      <c r="KVH2875" s="2"/>
      <c r="KVL2875" s="2"/>
      <c r="KVP2875" s="2"/>
      <c r="KVT2875" s="2"/>
      <c r="KVX2875" s="2"/>
      <c r="KWB2875" s="2"/>
      <c r="KWF2875" s="2"/>
      <c r="KWJ2875" s="2"/>
      <c r="KWN2875" s="2"/>
      <c r="KWR2875" s="2"/>
      <c r="KWV2875" s="2"/>
      <c r="KWZ2875" s="2"/>
      <c r="KXD2875" s="2"/>
      <c r="KXH2875" s="2"/>
      <c r="KXL2875" s="2"/>
      <c r="KXP2875" s="2"/>
      <c r="KXT2875" s="2"/>
      <c r="KXX2875" s="2"/>
      <c r="KYB2875" s="2"/>
      <c r="KYF2875" s="2"/>
      <c r="KYJ2875" s="2"/>
      <c r="KYN2875" s="2"/>
      <c r="KYR2875" s="2"/>
      <c r="KYV2875" s="2"/>
      <c r="KYZ2875" s="2"/>
      <c r="KZD2875" s="2"/>
      <c r="KZH2875" s="2"/>
      <c r="KZL2875" s="2"/>
      <c r="KZP2875" s="2"/>
      <c r="KZT2875" s="2"/>
      <c r="KZX2875" s="2"/>
      <c r="LAB2875" s="2"/>
      <c r="LAF2875" s="2"/>
      <c r="LAJ2875" s="2"/>
      <c r="LAN2875" s="2"/>
      <c r="LAR2875" s="2"/>
      <c r="LAV2875" s="2"/>
      <c r="LAZ2875" s="2"/>
      <c r="LBD2875" s="2"/>
      <c r="LBH2875" s="2"/>
      <c r="LBL2875" s="2"/>
      <c r="LBP2875" s="2"/>
      <c r="LBT2875" s="2"/>
      <c r="LBX2875" s="2"/>
      <c r="LCB2875" s="2"/>
      <c r="LCF2875" s="2"/>
      <c r="LCJ2875" s="2"/>
      <c r="LCN2875" s="2"/>
      <c r="LCR2875" s="2"/>
      <c r="LCV2875" s="2"/>
      <c r="LCZ2875" s="2"/>
      <c r="LDD2875" s="2"/>
      <c r="LDH2875" s="2"/>
      <c r="LDL2875" s="2"/>
      <c r="LDP2875" s="2"/>
      <c r="LDT2875" s="2"/>
      <c r="LDX2875" s="2"/>
      <c r="LEB2875" s="2"/>
      <c r="LEF2875" s="2"/>
      <c r="LEJ2875" s="2"/>
      <c r="LEN2875" s="2"/>
      <c r="LER2875" s="2"/>
      <c r="LEV2875" s="2"/>
      <c r="LEZ2875" s="2"/>
      <c r="LFD2875" s="2"/>
      <c r="LFH2875" s="2"/>
      <c r="LFL2875" s="2"/>
      <c r="LFP2875" s="2"/>
      <c r="LFT2875" s="2"/>
      <c r="LFX2875" s="2"/>
      <c r="LGB2875" s="2"/>
      <c r="LGF2875" s="2"/>
      <c r="LGJ2875" s="2"/>
      <c r="LGN2875" s="2"/>
      <c r="LGR2875" s="2"/>
      <c r="LGV2875" s="2"/>
      <c r="LGZ2875" s="2"/>
      <c r="LHD2875" s="2"/>
      <c r="LHH2875" s="2"/>
      <c r="LHL2875" s="2"/>
      <c r="LHP2875" s="2"/>
      <c r="LHT2875" s="2"/>
      <c r="LHX2875" s="2"/>
      <c r="LIB2875" s="2"/>
      <c r="LIF2875" s="2"/>
      <c r="LIJ2875" s="2"/>
      <c r="LIN2875" s="2"/>
      <c r="LIR2875" s="2"/>
      <c r="LIV2875" s="2"/>
      <c r="LIZ2875" s="2"/>
      <c r="LJD2875" s="2"/>
      <c r="LJH2875" s="2"/>
      <c r="LJL2875" s="2"/>
      <c r="LJP2875" s="2"/>
      <c r="LJT2875" s="2"/>
      <c r="LJX2875" s="2"/>
      <c r="LKB2875" s="2"/>
      <c r="LKF2875" s="2"/>
      <c r="LKJ2875" s="2"/>
      <c r="LKN2875" s="2"/>
      <c r="LKR2875" s="2"/>
      <c r="LKV2875" s="2"/>
      <c r="LKZ2875" s="2"/>
      <c r="LLD2875" s="2"/>
      <c r="LLH2875" s="2"/>
      <c r="LLL2875" s="2"/>
      <c r="LLP2875" s="2"/>
      <c r="LLT2875" s="2"/>
      <c r="LLX2875" s="2"/>
      <c r="LMB2875" s="2"/>
      <c r="LMF2875" s="2"/>
      <c r="LMJ2875" s="2"/>
      <c r="LMN2875" s="2"/>
      <c r="LMR2875" s="2"/>
      <c r="LMV2875" s="2"/>
      <c r="LMZ2875" s="2"/>
      <c r="LND2875" s="2"/>
      <c r="LNH2875" s="2"/>
      <c r="LNL2875" s="2"/>
      <c r="LNP2875" s="2"/>
      <c r="LNT2875" s="2"/>
      <c r="LNX2875" s="2"/>
      <c r="LOB2875" s="2"/>
      <c r="LOF2875" s="2"/>
      <c r="LOJ2875" s="2"/>
      <c r="LON2875" s="2"/>
      <c r="LOR2875" s="2"/>
      <c r="LOV2875" s="2"/>
      <c r="LOZ2875" s="2"/>
      <c r="LPD2875" s="2"/>
      <c r="LPH2875" s="2"/>
      <c r="LPL2875" s="2"/>
      <c r="LPP2875" s="2"/>
      <c r="LPT2875" s="2"/>
      <c r="LPX2875" s="2"/>
      <c r="LQB2875" s="2"/>
      <c r="LQF2875" s="2"/>
      <c r="LQJ2875" s="2"/>
      <c r="LQN2875" s="2"/>
      <c r="LQR2875" s="2"/>
      <c r="LQV2875" s="2"/>
      <c r="LQZ2875" s="2"/>
      <c r="LRD2875" s="2"/>
      <c r="LRH2875" s="2"/>
      <c r="LRL2875" s="2"/>
      <c r="LRP2875" s="2"/>
      <c r="LRT2875" s="2"/>
      <c r="LRX2875" s="2"/>
      <c r="LSB2875" s="2"/>
      <c r="LSF2875" s="2"/>
      <c r="LSJ2875" s="2"/>
      <c r="LSN2875" s="2"/>
      <c r="LSR2875" s="2"/>
      <c r="LSV2875" s="2"/>
      <c r="LSZ2875" s="2"/>
      <c r="LTD2875" s="2"/>
      <c r="LTH2875" s="2"/>
      <c r="LTL2875" s="2"/>
      <c r="LTP2875" s="2"/>
      <c r="LTT2875" s="2"/>
      <c r="LTX2875" s="2"/>
      <c r="LUB2875" s="2"/>
      <c r="LUF2875" s="2"/>
      <c r="LUJ2875" s="2"/>
      <c r="LUN2875" s="2"/>
      <c r="LUR2875" s="2"/>
      <c r="LUV2875" s="2"/>
      <c r="LUZ2875" s="2"/>
      <c r="LVD2875" s="2"/>
      <c r="LVH2875" s="2"/>
      <c r="LVL2875" s="2"/>
      <c r="LVP2875" s="2"/>
      <c r="LVT2875" s="2"/>
      <c r="LVX2875" s="2"/>
      <c r="LWB2875" s="2"/>
      <c r="LWF2875" s="2"/>
      <c r="LWJ2875" s="2"/>
      <c r="LWN2875" s="2"/>
      <c r="LWR2875" s="2"/>
      <c r="LWV2875" s="2"/>
      <c r="LWZ2875" s="2"/>
      <c r="LXD2875" s="2"/>
      <c r="LXH2875" s="2"/>
      <c r="LXL2875" s="2"/>
      <c r="LXP2875" s="2"/>
      <c r="LXT2875" s="2"/>
      <c r="LXX2875" s="2"/>
      <c r="LYB2875" s="2"/>
      <c r="LYF2875" s="2"/>
      <c r="LYJ2875" s="2"/>
      <c r="LYN2875" s="2"/>
      <c r="LYR2875" s="2"/>
      <c r="LYV2875" s="2"/>
      <c r="LYZ2875" s="2"/>
      <c r="LZD2875" s="2"/>
      <c r="LZH2875" s="2"/>
      <c r="LZL2875" s="2"/>
      <c r="LZP2875" s="2"/>
      <c r="LZT2875" s="2"/>
      <c r="LZX2875" s="2"/>
      <c r="MAB2875" s="2"/>
      <c r="MAF2875" s="2"/>
      <c r="MAJ2875" s="2"/>
      <c r="MAN2875" s="2"/>
      <c r="MAR2875" s="2"/>
      <c r="MAV2875" s="2"/>
      <c r="MAZ2875" s="2"/>
      <c r="MBD2875" s="2"/>
      <c r="MBH2875" s="2"/>
      <c r="MBL2875" s="2"/>
      <c r="MBP2875" s="2"/>
      <c r="MBT2875" s="2"/>
      <c r="MBX2875" s="2"/>
      <c r="MCB2875" s="2"/>
      <c r="MCF2875" s="2"/>
      <c r="MCJ2875" s="2"/>
      <c r="MCN2875" s="2"/>
      <c r="MCR2875" s="2"/>
      <c r="MCV2875" s="2"/>
      <c r="MCZ2875" s="2"/>
      <c r="MDD2875" s="2"/>
      <c r="MDH2875" s="2"/>
      <c r="MDL2875" s="2"/>
      <c r="MDP2875" s="2"/>
      <c r="MDT2875" s="2"/>
      <c r="MDX2875" s="2"/>
      <c r="MEB2875" s="2"/>
      <c r="MEF2875" s="2"/>
      <c r="MEJ2875" s="2"/>
      <c r="MEN2875" s="2"/>
      <c r="MER2875" s="2"/>
      <c r="MEV2875" s="2"/>
      <c r="MEZ2875" s="2"/>
      <c r="MFD2875" s="2"/>
      <c r="MFH2875" s="2"/>
      <c r="MFL2875" s="2"/>
      <c r="MFP2875" s="2"/>
      <c r="MFT2875" s="2"/>
      <c r="MFX2875" s="2"/>
      <c r="MGB2875" s="2"/>
      <c r="MGF2875" s="2"/>
      <c r="MGJ2875" s="2"/>
      <c r="MGN2875" s="2"/>
      <c r="MGR2875" s="2"/>
      <c r="MGV2875" s="2"/>
      <c r="MGZ2875" s="2"/>
      <c r="MHD2875" s="2"/>
      <c r="MHH2875" s="2"/>
      <c r="MHL2875" s="2"/>
      <c r="MHP2875" s="2"/>
      <c r="MHT2875" s="2"/>
      <c r="MHX2875" s="2"/>
      <c r="MIB2875" s="2"/>
      <c r="MIF2875" s="2"/>
      <c r="MIJ2875" s="2"/>
      <c r="MIN2875" s="2"/>
      <c r="MIR2875" s="2"/>
      <c r="MIV2875" s="2"/>
      <c r="MIZ2875" s="2"/>
      <c r="MJD2875" s="2"/>
      <c r="MJH2875" s="2"/>
      <c r="MJL2875" s="2"/>
      <c r="MJP2875" s="2"/>
      <c r="MJT2875" s="2"/>
      <c r="MJX2875" s="2"/>
      <c r="MKB2875" s="2"/>
      <c r="MKF2875" s="2"/>
      <c r="MKJ2875" s="2"/>
      <c r="MKN2875" s="2"/>
      <c r="MKR2875" s="2"/>
      <c r="MKV2875" s="2"/>
      <c r="MKZ2875" s="2"/>
      <c r="MLD2875" s="2"/>
      <c r="MLH2875" s="2"/>
      <c r="MLL2875" s="2"/>
      <c r="MLP2875" s="2"/>
      <c r="MLT2875" s="2"/>
      <c r="MLX2875" s="2"/>
      <c r="MMB2875" s="2"/>
      <c r="MMF2875" s="2"/>
      <c r="MMJ2875" s="2"/>
      <c r="MMN2875" s="2"/>
      <c r="MMR2875" s="2"/>
      <c r="MMV2875" s="2"/>
      <c r="MMZ2875" s="2"/>
      <c r="MND2875" s="2"/>
      <c r="MNH2875" s="2"/>
      <c r="MNL2875" s="2"/>
      <c r="MNP2875" s="2"/>
      <c r="MNT2875" s="2"/>
      <c r="MNX2875" s="2"/>
      <c r="MOB2875" s="2"/>
      <c r="MOF2875" s="2"/>
      <c r="MOJ2875" s="2"/>
      <c r="MON2875" s="2"/>
      <c r="MOR2875" s="2"/>
      <c r="MOV2875" s="2"/>
      <c r="MOZ2875" s="2"/>
      <c r="MPD2875" s="2"/>
      <c r="MPH2875" s="2"/>
      <c r="MPL2875" s="2"/>
      <c r="MPP2875" s="2"/>
      <c r="MPT2875" s="2"/>
      <c r="MPX2875" s="2"/>
      <c r="MQB2875" s="2"/>
      <c r="MQF2875" s="2"/>
      <c r="MQJ2875" s="2"/>
      <c r="MQN2875" s="2"/>
      <c r="MQR2875" s="2"/>
      <c r="MQV2875" s="2"/>
      <c r="MQZ2875" s="2"/>
      <c r="MRD2875" s="2"/>
      <c r="MRH2875" s="2"/>
      <c r="MRL2875" s="2"/>
      <c r="MRP2875" s="2"/>
      <c r="MRT2875" s="2"/>
      <c r="MRX2875" s="2"/>
      <c r="MSB2875" s="2"/>
      <c r="MSF2875" s="2"/>
      <c r="MSJ2875" s="2"/>
      <c r="MSN2875" s="2"/>
      <c r="MSR2875" s="2"/>
      <c r="MSV2875" s="2"/>
      <c r="MSZ2875" s="2"/>
      <c r="MTD2875" s="2"/>
      <c r="MTH2875" s="2"/>
      <c r="MTL2875" s="2"/>
      <c r="MTP2875" s="2"/>
      <c r="MTT2875" s="2"/>
      <c r="MTX2875" s="2"/>
      <c r="MUB2875" s="2"/>
      <c r="MUF2875" s="2"/>
      <c r="MUJ2875" s="2"/>
      <c r="MUN2875" s="2"/>
      <c r="MUR2875" s="2"/>
      <c r="MUV2875" s="2"/>
      <c r="MUZ2875" s="2"/>
      <c r="MVD2875" s="2"/>
      <c r="MVH2875" s="2"/>
      <c r="MVL2875" s="2"/>
      <c r="MVP2875" s="2"/>
      <c r="MVT2875" s="2"/>
      <c r="MVX2875" s="2"/>
      <c r="MWB2875" s="2"/>
      <c r="MWF2875" s="2"/>
      <c r="MWJ2875" s="2"/>
      <c r="MWN2875" s="2"/>
      <c r="MWR2875" s="2"/>
      <c r="MWV2875" s="2"/>
      <c r="MWZ2875" s="2"/>
      <c r="MXD2875" s="2"/>
      <c r="MXH2875" s="2"/>
      <c r="MXL2875" s="2"/>
      <c r="MXP2875" s="2"/>
      <c r="MXT2875" s="2"/>
      <c r="MXX2875" s="2"/>
      <c r="MYB2875" s="2"/>
      <c r="MYF2875" s="2"/>
      <c r="MYJ2875" s="2"/>
      <c r="MYN2875" s="2"/>
      <c r="MYR2875" s="2"/>
      <c r="MYV2875" s="2"/>
      <c r="MYZ2875" s="2"/>
      <c r="MZD2875" s="2"/>
      <c r="MZH2875" s="2"/>
      <c r="MZL2875" s="2"/>
      <c r="MZP2875" s="2"/>
      <c r="MZT2875" s="2"/>
      <c r="MZX2875" s="2"/>
      <c r="NAB2875" s="2"/>
      <c r="NAF2875" s="2"/>
      <c r="NAJ2875" s="2"/>
      <c r="NAN2875" s="2"/>
      <c r="NAR2875" s="2"/>
      <c r="NAV2875" s="2"/>
      <c r="NAZ2875" s="2"/>
      <c r="NBD2875" s="2"/>
      <c r="NBH2875" s="2"/>
      <c r="NBL2875" s="2"/>
      <c r="NBP2875" s="2"/>
      <c r="NBT2875" s="2"/>
      <c r="NBX2875" s="2"/>
      <c r="NCB2875" s="2"/>
      <c r="NCF2875" s="2"/>
      <c r="NCJ2875" s="2"/>
      <c r="NCN2875" s="2"/>
      <c r="NCR2875" s="2"/>
      <c r="NCV2875" s="2"/>
      <c r="NCZ2875" s="2"/>
      <c r="NDD2875" s="2"/>
      <c r="NDH2875" s="2"/>
      <c r="NDL2875" s="2"/>
      <c r="NDP2875" s="2"/>
      <c r="NDT2875" s="2"/>
      <c r="NDX2875" s="2"/>
      <c r="NEB2875" s="2"/>
      <c r="NEF2875" s="2"/>
      <c r="NEJ2875" s="2"/>
      <c r="NEN2875" s="2"/>
      <c r="NER2875" s="2"/>
      <c r="NEV2875" s="2"/>
      <c r="NEZ2875" s="2"/>
      <c r="NFD2875" s="2"/>
      <c r="NFH2875" s="2"/>
      <c r="NFL2875" s="2"/>
      <c r="NFP2875" s="2"/>
      <c r="NFT2875" s="2"/>
      <c r="NFX2875" s="2"/>
      <c r="NGB2875" s="2"/>
      <c r="NGF2875" s="2"/>
      <c r="NGJ2875" s="2"/>
      <c r="NGN2875" s="2"/>
      <c r="NGR2875" s="2"/>
      <c r="NGV2875" s="2"/>
      <c r="NGZ2875" s="2"/>
      <c r="NHD2875" s="2"/>
      <c r="NHH2875" s="2"/>
      <c r="NHL2875" s="2"/>
      <c r="NHP2875" s="2"/>
      <c r="NHT2875" s="2"/>
      <c r="NHX2875" s="2"/>
      <c r="NIB2875" s="2"/>
      <c r="NIF2875" s="2"/>
      <c r="NIJ2875" s="2"/>
      <c r="NIN2875" s="2"/>
      <c r="NIR2875" s="2"/>
      <c r="NIV2875" s="2"/>
      <c r="NIZ2875" s="2"/>
      <c r="NJD2875" s="2"/>
      <c r="NJH2875" s="2"/>
      <c r="NJL2875" s="2"/>
      <c r="NJP2875" s="2"/>
      <c r="NJT2875" s="2"/>
      <c r="NJX2875" s="2"/>
      <c r="NKB2875" s="2"/>
      <c r="NKF2875" s="2"/>
      <c r="NKJ2875" s="2"/>
      <c r="NKN2875" s="2"/>
      <c r="NKR2875" s="2"/>
      <c r="NKV2875" s="2"/>
      <c r="NKZ2875" s="2"/>
      <c r="NLD2875" s="2"/>
      <c r="NLH2875" s="2"/>
      <c r="NLL2875" s="2"/>
      <c r="NLP2875" s="2"/>
      <c r="NLT2875" s="2"/>
      <c r="NLX2875" s="2"/>
      <c r="NMB2875" s="2"/>
      <c r="NMF2875" s="2"/>
      <c r="NMJ2875" s="2"/>
      <c r="NMN2875" s="2"/>
      <c r="NMR2875" s="2"/>
      <c r="NMV2875" s="2"/>
      <c r="NMZ2875" s="2"/>
      <c r="NND2875" s="2"/>
      <c r="NNH2875" s="2"/>
      <c r="NNL2875" s="2"/>
      <c r="NNP2875" s="2"/>
      <c r="NNT2875" s="2"/>
      <c r="NNX2875" s="2"/>
      <c r="NOB2875" s="2"/>
      <c r="NOF2875" s="2"/>
      <c r="NOJ2875" s="2"/>
      <c r="NON2875" s="2"/>
      <c r="NOR2875" s="2"/>
      <c r="NOV2875" s="2"/>
      <c r="NOZ2875" s="2"/>
      <c r="NPD2875" s="2"/>
      <c r="NPH2875" s="2"/>
      <c r="NPL2875" s="2"/>
      <c r="NPP2875" s="2"/>
      <c r="NPT2875" s="2"/>
      <c r="NPX2875" s="2"/>
      <c r="NQB2875" s="2"/>
      <c r="NQF2875" s="2"/>
      <c r="NQJ2875" s="2"/>
      <c r="NQN2875" s="2"/>
      <c r="NQR2875" s="2"/>
      <c r="NQV2875" s="2"/>
      <c r="NQZ2875" s="2"/>
      <c r="NRD2875" s="2"/>
      <c r="NRH2875" s="2"/>
      <c r="NRL2875" s="2"/>
      <c r="NRP2875" s="2"/>
      <c r="NRT2875" s="2"/>
      <c r="NRX2875" s="2"/>
      <c r="NSB2875" s="2"/>
      <c r="NSF2875" s="2"/>
      <c r="NSJ2875" s="2"/>
      <c r="NSN2875" s="2"/>
      <c r="NSR2875" s="2"/>
      <c r="NSV2875" s="2"/>
      <c r="NSZ2875" s="2"/>
      <c r="NTD2875" s="2"/>
      <c r="NTH2875" s="2"/>
      <c r="NTL2875" s="2"/>
      <c r="NTP2875" s="2"/>
      <c r="NTT2875" s="2"/>
      <c r="NTX2875" s="2"/>
      <c r="NUB2875" s="2"/>
      <c r="NUF2875" s="2"/>
      <c r="NUJ2875" s="2"/>
      <c r="NUN2875" s="2"/>
      <c r="NUR2875" s="2"/>
      <c r="NUV2875" s="2"/>
      <c r="NUZ2875" s="2"/>
      <c r="NVD2875" s="2"/>
      <c r="NVH2875" s="2"/>
      <c r="NVL2875" s="2"/>
      <c r="NVP2875" s="2"/>
      <c r="NVT2875" s="2"/>
      <c r="NVX2875" s="2"/>
      <c r="NWB2875" s="2"/>
      <c r="NWF2875" s="2"/>
      <c r="NWJ2875" s="2"/>
      <c r="NWN2875" s="2"/>
      <c r="NWR2875" s="2"/>
      <c r="NWV2875" s="2"/>
      <c r="NWZ2875" s="2"/>
      <c r="NXD2875" s="2"/>
      <c r="NXH2875" s="2"/>
      <c r="NXL2875" s="2"/>
      <c r="NXP2875" s="2"/>
      <c r="NXT2875" s="2"/>
      <c r="NXX2875" s="2"/>
      <c r="NYB2875" s="2"/>
      <c r="NYF2875" s="2"/>
      <c r="NYJ2875" s="2"/>
      <c r="NYN2875" s="2"/>
      <c r="NYR2875" s="2"/>
      <c r="NYV2875" s="2"/>
      <c r="NYZ2875" s="2"/>
      <c r="NZD2875" s="2"/>
      <c r="NZH2875" s="2"/>
      <c r="NZL2875" s="2"/>
      <c r="NZP2875" s="2"/>
      <c r="NZT2875" s="2"/>
      <c r="NZX2875" s="2"/>
      <c r="OAB2875" s="2"/>
      <c r="OAF2875" s="2"/>
      <c r="OAJ2875" s="2"/>
      <c r="OAN2875" s="2"/>
      <c r="OAR2875" s="2"/>
      <c r="OAV2875" s="2"/>
      <c r="OAZ2875" s="2"/>
      <c r="OBD2875" s="2"/>
      <c r="OBH2875" s="2"/>
      <c r="OBL2875" s="2"/>
      <c r="OBP2875" s="2"/>
      <c r="OBT2875" s="2"/>
      <c r="OBX2875" s="2"/>
      <c r="OCB2875" s="2"/>
      <c r="OCF2875" s="2"/>
      <c r="OCJ2875" s="2"/>
      <c r="OCN2875" s="2"/>
      <c r="OCR2875" s="2"/>
      <c r="OCV2875" s="2"/>
      <c r="OCZ2875" s="2"/>
      <c r="ODD2875" s="2"/>
      <c r="ODH2875" s="2"/>
      <c r="ODL2875" s="2"/>
      <c r="ODP2875" s="2"/>
      <c r="ODT2875" s="2"/>
      <c r="ODX2875" s="2"/>
      <c r="OEB2875" s="2"/>
      <c r="OEF2875" s="2"/>
      <c r="OEJ2875" s="2"/>
      <c r="OEN2875" s="2"/>
      <c r="OER2875" s="2"/>
      <c r="OEV2875" s="2"/>
      <c r="OEZ2875" s="2"/>
      <c r="OFD2875" s="2"/>
      <c r="OFH2875" s="2"/>
      <c r="OFL2875" s="2"/>
      <c r="OFP2875" s="2"/>
      <c r="OFT2875" s="2"/>
      <c r="OFX2875" s="2"/>
      <c r="OGB2875" s="2"/>
      <c r="OGF2875" s="2"/>
      <c r="OGJ2875" s="2"/>
      <c r="OGN2875" s="2"/>
      <c r="OGR2875" s="2"/>
      <c r="OGV2875" s="2"/>
      <c r="OGZ2875" s="2"/>
      <c r="OHD2875" s="2"/>
      <c r="OHH2875" s="2"/>
      <c r="OHL2875" s="2"/>
      <c r="OHP2875" s="2"/>
      <c r="OHT2875" s="2"/>
      <c r="OHX2875" s="2"/>
      <c r="OIB2875" s="2"/>
      <c r="OIF2875" s="2"/>
      <c r="OIJ2875" s="2"/>
      <c r="OIN2875" s="2"/>
      <c r="OIR2875" s="2"/>
      <c r="OIV2875" s="2"/>
      <c r="OIZ2875" s="2"/>
      <c r="OJD2875" s="2"/>
      <c r="OJH2875" s="2"/>
      <c r="OJL2875" s="2"/>
      <c r="OJP2875" s="2"/>
      <c r="OJT2875" s="2"/>
      <c r="OJX2875" s="2"/>
      <c r="OKB2875" s="2"/>
      <c r="OKF2875" s="2"/>
      <c r="OKJ2875" s="2"/>
      <c r="OKN2875" s="2"/>
      <c r="OKR2875" s="2"/>
      <c r="OKV2875" s="2"/>
      <c r="OKZ2875" s="2"/>
      <c r="OLD2875" s="2"/>
      <c r="OLH2875" s="2"/>
      <c r="OLL2875" s="2"/>
      <c r="OLP2875" s="2"/>
      <c r="OLT2875" s="2"/>
      <c r="OLX2875" s="2"/>
      <c r="OMB2875" s="2"/>
      <c r="OMF2875" s="2"/>
      <c r="OMJ2875" s="2"/>
      <c r="OMN2875" s="2"/>
      <c r="OMR2875" s="2"/>
      <c r="OMV2875" s="2"/>
      <c r="OMZ2875" s="2"/>
      <c r="OND2875" s="2"/>
      <c r="ONH2875" s="2"/>
      <c r="ONL2875" s="2"/>
      <c r="ONP2875" s="2"/>
      <c r="ONT2875" s="2"/>
      <c r="ONX2875" s="2"/>
      <c r="OOB2875" s="2"/>
      <c r="OOF2875" s="2"/>
      <c r="OOJ2875" s="2"/>
      <c r="OON2875" s="2"/>
      <c r="OOR2875" s="2"/>
      <c r="OOV2875" s="2"/>
      <c r="OOZ2875" s="2"/>
      <c r="OPD2875" s="2"/>
      <c r="OPH2875" s="2"/>
      <c r="OPL2875" s="2"/>
      <c r="OPP2875" s="2"/>
      <c r="OPT2875" s="2"/>
      <c r="OPX2875" s="2"/>
      <c r="OQB2875" s="2"/>
      <c r="OQF2875" s="2"/>
      <c r="OQJ2875" s="2"/>
      <c r="OQN2875" s="2"/>
      <c r="OQR2875" s="2"/>
      <c r="OQV2875" s="2"/>
      <c r="OQZ2875" s="2"/>
      <c r="ORD2875" s="2"/>
      <c r="ORH2875" s="2"/>
      <c r="ORL2875" s="2"/>
      <c r="ORP2875" s="2"/>
      <c r="ORT2875" s="2"/>
      <c r="ORX2875" s="2"/>
      <c r="OSB2875" s="2"/>
      <c r="OSF2875" s="2"/>
      <c r="OSJ2875" s="2"/>
      <c r="OSN2875" s="2"/>
      <c r="OSR2875" s="2"/>
      <c r="OSV2875" s="2"/>
      <c r="OSZ2875" s="2"/>
      <c r="OTD2875" s="2"/>
      <c r="OTH2875" s="2"/>
      <c r="OTL2875" s="2"/>
      <c r="OTP2875" s="2"/>
      <c r="OTT2875" s="2"/>
      <c r="OTX2875" s="2"/>
      <c r="OUB2875" s="2"/>
      <c r="OUF2875" s="2"/>
      <c r="OUJ2875" s="2"/>
      <c r="OUN2875" s="2"/>
      <c r="OUR2875" s="2"/>
      <c r="OUV2875" s="2"/>
      <c r="OUZ2875" s="2"/>
      <c r="OVD2875" s="2"/>
      <c r="OVH2875" s="2"/>
      <c r="OVL2875" s="2"/>
      <c r="OVP2875" s="2"/>
      <c r="OVT2875" s="2"/>
      <c r="OVX2875" s="2"/>
      <c r="OWB2875" s="2"/>
      <c r="OWF2875" s="2"/>
      <c r="OWJ2875" s="2"/>
      <c r="OWN2875" s="2"/>
      <c r="OWR2875" s="2"/>
      <c r="OWV2875" s="2"/>
      <c r="OWZ2875" s="2"/>
      <c r="OXD2875" s="2"/>
      <c r="OXH2875" s="2"/>
      <c r="OXL2875" s="2"/>
      <c r="OXP2875" s="2"/>
      <c r="OXT2875" s="2"/>
      <c r="OXX2875" s="2"/>
      <c r="OYB2875" s="2"/>
      <c r="OYF2875" s="2"/>
      <c r="OYJ2875" s="2"/>
      <c r="OYN2875" s="2"/>
      <c r="OYR2875" s="2"/>
      <c r="OYV2875" s="2"/>
      <c r="OYZ2875" s="2"/>
      <c r="OZD2875" s="2"/>
      <c r="OZH2875" s="2"/>
      <c r="OZL2875" s="2"/>
      <c r="OZP2875" s="2"/>
      <c r="OZT2875" s="2"/>
      <c r="OZX2875" s="2"/>
      <c r="PAB2875" s="2"/>
      <c r="PAF2875" s="2"/>
      <c r="PAJ2875" s="2"/>
      <c r="PAN2875" s="2"/>
      <c r="PAR2875" s="2"/>
      <c r="PAV2875" s="2"/>
      <c r="PAZ2875" s="2"/>
      <c r="PBD2875" s="2"/>
      <c r="PBH2875" s="2"/>
      <c r="PBL2875" s="2"/>
      <c r="PBP2875" s="2"/>
      <c r="PBT2875" s="2"/>
      <c r="PBX2875" s="2"/>
      <c r="PCB2875" s="2"/>
      <c r="PCF2875" s="2"/>
      <c r="PCJ2875" s="2"/>
      <c r="PCN2875" s="2"/>
      <c r="PCR2875" s="2"/>
      <c r="PCV2875" s="2"/>
      <c r="PCZ2875" s="2"/>
      <c r="PDD2875" s="2"/>
      <c r="PDH2875" s="2"/>
      <c r="PDL2875" s="2"/>
      <c r="PDP2875" s="2"/>
      <c r="PDT2875" s="2"/>
      <c r="PDX2875" s="2"/>
      <c r="PEB2875" s="2"/>
      <c r="PEF2875" s="2"/>
      <c r="PEJ2875" s="2"/>
      <c r="PEN2875" s="2"/>
      <c r="PER2875" s="2"/>
      <c r="PEV2875" s="2"/>
      <c r="PEZ2875" s="2"/>
      <c r="PFD2875" s="2"/>
      <c r="PFH2875" s="2"/>
      <c r="PFL2875" s="2"/>
      <c r="PFP2875" s="2"/>
      <c r="PFT2875" s="2"/>
      <c r="PFX2875" s="2"/>
      <c r="PGB2875" s="2"/>
      <c r="PGF2875" s="2"/>
      <c r="PGJ2875" s="2"/>
      <c r="PGN2875" s="2"/>
      <c r="PGR2875" s="2"/>
      <c r="PGV2875" s="2"/>
      <c r="PGZ2875" s="2"/>
      <c r="PHD2875" s="2"/>
      <c r="PHH2875" s="2"/>
      <c r="PHL2875" s="2"/>
      <c r="PHP2875" s="2"/>
      <c r="PHT2875" s="2"/>
      <c r="PHX2875" s="2"/>
      <c r="PIB2875" s="2"/>
      <c r="PIF2875" s="2"/>
      <c r="PIJ2875" s="2"/>
      <c r="PIN2875" s="2"/>
      <c r="PIR2875" s="2"/>
      <c r="PIV2875" s="2"/>
      <c r="PIZ2875" s="2"/>
      <c r="PJD2875" s="2"/>
      <c r="PJH2875" s="2"/>
      <c r="PJL2875" s="2"/>
      <c r="PJP2875" s="2"/>
      <c r="PJT2875" s="2"/>
      <c r="PJX2875" s="2"/>
      <c r="PKB2875" s="2"/>
      <c r="PKF2875" s="2"/>
      <c r="PKJ2875" s="2"/>
      <c r="PKN2875" s="2"/>
      <c r="PKR2875" s="2"/>
      <c r="PKV2875" s="2"/>
      <c r="PKZ2875" s="2"/>
      <c r="PLD2875" s="2"/>
      <c r="PLH2875" s="2"/>
      <c r="PLL2875" s="2"/>
      <c r="PLP2875" s="2"/>
      <c r="PLT2875" s="2"/>
      <c r="PLX2875" s="2"/>
      <c r="PMB2875" s="2"/>
      <c r="PMF2875" s="2"/>
      <c r="PMJ2875" s="2"/>
      <c r="PMN2875" s="2"/>
      <c r="PMR2875" s="2"/>
      <c r="PMV2875" s="2"/>
      <c r="PMZ2875" s="2"/>
      <c r="PND2875" s="2"/>
      <c r="PNH2875" s="2"/>
      <c r="PNL2875" s="2"/>
      <c r="PNP2875" s="2"/>
      <c r="PNT2875" s="2"/>
      <c r="PNX2875" s="2"/>
      <c r="POB2875" s="2"/>
      <c r="POF2875" s="2"/>
      <c r="POJ2875" s="2"/>
      <c r="PON2875" s="2"/>
      <c r="POR2875" s="2"/>
      <c r="POV2875" s="2"/>
      <c r="POZ2875" s="2"/>
      <c r="PPD2875" s="2"/>
      <c r="PPH2875" s="2"/>
      <c r="PPL2875" s="2"/>
      <c r="PPP2875" s="2"/>
      <c r="PPT2875" s="2"/>
      <c r="PPX2875" s="2"/>
      <c r="PQB2875" s="2"/>
      <c r="PQF2875" s="2"/>
      <c r="PQJ2875" s="2"/>
      <c r="PQN2875" s="2"/>
      <c r="PQR2875" s="2"/>
      <c r="PQV2875" s="2"/>
      <c r="PQZ2875" s="2"/>
      <c r="PRD2875" s="2"/>
      <c r="PRH2875" s="2"/>
      <c r="PRL2875" s="2"/>
      <c r="PRP2875" s="2"/>
      <c r="PRT2875" s="2"/>
      <c r="PRX2875" s="2"/>
      <c r="PSB2875" s="2"/>
      <c r="PSF2875" s="2"/>
      <c r="PSJ2875" s="2"/>
      <c r="PSN2875" s="2"/>
      <c r="PSR2875" s="2"/>
      <c r="PSV2875" s="2"/>
      <c r="PSZ2875" s="2"/>
      <c r="PTD2875" s="2"/>
      <c r="PTH2875" s="2"/>
      <c r="PTL2875" s="2"/>
      <c r="PTP2875" s="2"/>
      <c r="PTT2875" s="2"/>
      <c r="PTX2875" s="2"/>
      <c r="PUB2875" s="2"/>
      <c r="PUF2875" s="2"/>
      <c r="PUJ2875" s="2"/>
      <c r="PUN2875" s="2"/>
      <c r="PUR2875" s="2"/>
      <c r="PUV2875" s="2"/>
      <c r="PUZ2875" s="2"/>
      <c r="PVD2875" s="2"/>
      <c r="PVH2875" s="2"/>
      <c r="PVL2875" s="2"/>
      <c r="PVP2875" s="2"/>
      <c r="PVT2875" s="2"/>
      <c r="PVX2875" s="2"/>
      <c r="PWB2875" s="2"/>
      <c r="PWF2875" s="2"/>
      <c r="PWJ2875" s="2"/>
      <c r="PWN2875" s="2"/>
      <c r="PWR2875" s="2"/>
      <c r="PWV2875" s="2"/>
      <c r="PWZ2875" s="2"/>
      <c r="PXD2875" s="2"/>
      <c r="PXH2875" s="2"/>
      <c r="PXL2875" s="2"/>
      <c r="PXP2875" s="2"/>
      <c r="PXT2875" s="2"/>
      <c r="PXX2875" s="2"/>
      <c r="PYB2875" s="2"/>
      <c r="PYF2875" s="2"/>
      <c r="PYJ2875" s="2"/>
      <c r="PYN2875" s="2"/>
      <c r="PYR2875" s="2"/>
      <c r="PYV2875" s="2"/>
      <c r="PYZ2875" s="2"/>
      <c r="PZD2875" s="2"/>
      <c r="PZH2875" s="2"/>
      <c r="PZL2875" s="2"/>
      <c r="PZP2875" s="2"/>
      <c r="PZT2875" s="2"/>
      <c r="PZX2875" s="2"/>
      <c r="QAB2875" s="2"/>
      <c r="QAF2875" s="2"/>
      <c r="QAJ2875" s="2"/>
      <c r="QAN2875" s="2"/>
      <c r="QAR2875" s="2"/>
      <c r="QAV2875" s="2"/>
      <c r="QAZ2875" s="2"/>
      <c r="QBD2875" s="2"/>
      <c r="QBH2875" s="2"/>
      <c r="QBL2875" s="2"/>
      <c r="QBP2875" s="2"/>
      <c r="QBT2875" s="2"/>
      <c r="QBX2875" s="2"/>
      <c r="QCB2875" s="2"/>
      <c r="QCF2875" s="2"/>
      <c r="QCJ2875" s="2"/>
      <c r="QCN2875" s="2"/>
      <c r="QCR2875" s="2"/>
      <c r="QCV2875" s="2"/>
      <c r="QCZ2875" s="2"/>
      <c r="QDD2875" s="2"/>
      <c r="QDH2875" s="2"/>
      <c r="QDL2875" s="2"/>
      <c r="QDP2875" s="2"/>
      <c r="QDT2875" s="2"/>
      <c r="QDX2875" s="2"/>
      <c r="QEB2875" s="2"/>
      <c r="QEF2875" s="2"/>
      <c r="QEJ2875" s="2"/>
      <c r="QEN2875" s="2"/>
      <c r="QER2875" s="2"/>
      <c r="QEV2875" s="2"/>
      <c r="QEZ2875" s="2"/>
      <c r="QFD2875" s="2"/>
      <c r="QFH2875" s="2"/>
      <c r="QFL2875" s="2"/>
      <c r="QFP2875" s="2"/>
      <c r="QFT2875" s="2"/>
      <c r="QFX2875" s="2"/>
      <c r="QGB2875" s="2"/>
      <c r="QGF2875" s="2"/>
      <c r="QGJ2875" s="2"/>
      <c r="QGN2875" s="2"/>
      <c r="QGR2875" s="2"/>
      <c r="QGV2875" s="2"/>
      <c r="QGZ2875" s="2"/>
      <c r="QHD2875" s="2"/>
      <c r="QHH2875" s="2"/>
      <c r="QHL2875" s="2"/>
      <c r="QHP2875" s="2"/>
      <c r="QHT2875" s="2"/>
      <c r="QHX2875" s="2"/>
      <c r="QIB2875" s="2"/>
      <c r="QIF2875" s="2"/>
      <c r="QIJ2875" s="2"/>
      <c r="QIN2875" s="2"/>
      <c r="QIR2875" s="2"/>
      <c r="QIV2875" s="2"/>
      <c r="QIZ2875" s="2"/>
      <c r="QJD2875" s="2"/>
      <c r="QJH2875" s="2"/>
      <c r="QJL2875" s="2"/>
      <c r="QJP2875" s="2"/>
      <c r="QJT2875" s="2"/>
      <c r="QJX2875" s="2"/>
      <c r="QKB2875" s="2"/>
      <c r="QKF2875" s="2"/>
      <c r="QKJ2875" s="2"/>
      <c r="QKN2875" s="2"/>
      <c r="QKR2875" s="2"/>
      <c r="QKV2875" s="2"/>
      <c r="QKZ2875" s="2"/>
      <c r="QLD2875" s="2"/>
      <c r="QLH2875" s="2"/>
      <c r="QLL2875" s="2"/>
      <c r="QLP2875" s="2"/>
      <c r="QLT2875" s="2"/>
      <c r="QLX2875" s="2"/>
      <c r="QMB2875" s="2"/>
      <c r="QMF2875" s="2"/>
      <c r="QMJ2875" s="2"/>
      <c r="QMN2875" s="2"/>
      <c r="QMR2875" s="2"/>
      <c r="QMV2875" s="2"/>
      <c r="QMZ2875" s="2"/>
      <c r="QND2875" s="2"/>
      <c r="QNH2875" s="2"/>
      <c r="QNL2875" s="2"/>
      <c r="QNP2875" s="2"/>
      <c r="QNT2875" s="2"/>
      <c r="QNX2875" s="2"/>
      <c r="QOB2875" s="2"/>
      <c r="QOF2875" s="2"/>
      <c r="QOJ2875" s="2"/>
      <c r="QON2875" s="2"/>
      <c r="QOR2875" s="2"/>
      <c r="QOV2875" s="2"/>
      <c r="QOZ2875" s="2"/>
      <c r="QPD2875" s="2"/>
      <c r="QPH2875" s="2"/>
      <c r="QPL2875" s="2"/>
      <c r="QPP2875" s="2"/>
      <c r="QPT2875" s="2"/>
      <c r="QPX2875" s="2"/>
      <c r="QQB2875" s="2"/>
      <c r="QQF2875" s="2"/>
      <c r="QQJ2875" s="2"/>
      <c r="QQN2875" s="2"/>
      <c r="QQR2875" s="2"/>
      <c r="QQV2875" s="2"/>
      <c r="QQZ2875" s="2"/>
      <c r="QRD2875" s="2"/>
      <c r="QRH2875" s="2"/>
      <c r="QRL2875" s="2"/>
      <c r="QRP2875" s="2"/>
      <c r="QRT2875" s="2"/>
      <c r="QRX2875" s="2"/>
      <c r="QSB2875" s="2"/>
      <c r="QSF2875" s="2"/>
      <c r="QSJ2875" s="2"/>
      <c r="QSN2875" s="2"/>
      <c r="QSR2875" s="2"/>
      <c r="QSV2875" s="2"/>
      <c r="QSZ2875" s="2"/>
      <c r="QTD2875" s="2"/>
      <c r="QTH2875" s="2"/>
      <c r="QTL2875" s="2"/>
      <c r="QTP2875" s="2"/>
      <c r="QTT2875" s="2"/>
      <c r="QTX2875" s="2"/>
      <c r="QUB2875" s="2"/>
      <c r="QUF2875" s="2"/>
      <c r="QUJ2875" s="2"/>
      <c r="QUN2875" s="2"/>
      <c r="QUR2875" s="2"/>
      <c r="QUV2875" s="2"/>
      <c r="QUZ2875" s="2"/>
      <c r="QVD2875" s="2"/>
      <c r="QVH2875" s="2"/>
      <c r="QVL2875" s="2"/>
      <c r="QVP2875" s="2"/>
      <c r="QVT2875" s="2"/>
      <c r="QVX2875" s="2"/>
      <c r="QWB2875" s="2"/>
      <c r="QWF2875" s="2"/>
      <c r="QWJ2875" s="2"/>
      <c r="QWN2875" s="2"/>
      <c r="QWR2875" s="2"/>
      <c r="QWV2875" s="2"/>
      <c r="QWZ2875" s="2"/>
      <c r="QXD2875" s="2"/>
      <c r="QXH2875" s="2"/>
      <c r="QXL2875" s="2"/>
      <c r="QXP2875" s="2"/>
      <c r="QXT2875" s="2"/>
      <c r="QXX2875" s="2"/>
      <c r="QYB2875" s="2"/>
      <c r="QYF2875" s="2"/>
      <c r="QYJ2875" s="2"/>
      <c r="QYN2875" s="2"/>
      <c r="QYR2875" s="2"/>
      <c r="QYV2875" s="2"/>
      <c r="QYZ2875" s="2"/>
      <c r="QZD2875" s="2"/>
      <c r="QZH2875" s="2"/>
      <c r="QZL2875" s="2"/>
      <c r="QZP2875" s="2"/>
      <c r="QZT2875" s="2"/>
      <c r="QZX2875" s="2"/>
      <c r="RAB2875" s="2"/>
      <c r="RAF2875" s="2"/>
      <c r="RAJ2875" s="2"/>
      <c r="RAN2875" s="2"/>
      <c r="RAR2875" s="2"/>
      <c r="RAV2875" s="2"/>
      <c r="RAZ2875" s="2"/>
      <c r="RBD2875" s="2"/>
      <c r="RBH2875" s="2"/>
      <c r="RBL2875" s="2"/>
      <c r="RBP2875" s="2"/>
      <c r="RBT2875" s="2"/>
      <c r="RBX2875" s="2"/>
      <c r="RCB2875" s="2"/>
      <c r="RCF2875" s="2"/>
      <c r="RCJ2875" s="2"/>
      <c r="RCN2875" s="2"/>
      <c r="RCR2875" s="2"/>
      <c r="RCV2875" s="2"/>
      <c r="RCZ2875" s="2"/>
      <c r="RDD2875" s="2"/>
      <c r="RDH2875" s="2"/>
      <c r="RDL2875" s="2"/>
      <c r="RDP2875" s="2"/>
      <c r="RDT2875" s="2"/>
      <c r="RDX2875" s="2"/>
      <c r="REB2875" s="2"/>
      <c r="REF2875" s="2"/>
      <c r="REJ2875" s="2"/>
      <c r="REN2875" s="2"/>
      <c r="RER2875" s="2"/>
      <c r="REV2875" s="2"/>
      <c r="REZ2875" s="2"/>
      <c r="RFD2875" s="2"/>
      <c r="RFH2875" s="2"/>
      <c r="RFL2875" s="2"/>
      <c r="RFP2875" s="2"/>
      <c r="RFT2875" s="2"/>
      <c r="RFX2875" s="2"/>
      <c r="RGB2875" s="2"/>
      <c r="RGF2875" s="2"/>
      <c r="RGJ2875" s="2"/>
      <c r="RGN2875" s="2"/>
      <c r="RGR2875" s="2"/>
      <c r="RGV2875" s="2"/>
      <c r="RGZ2875" s="2"/>
      <c r="RHD2875" s="2"/>
      <c r="RHH2875" s="2"/>
      <c r="RHL2875" s="2"/>
      <c r="RHP2875" s="2"/>
      <c r="RHT2875" s="2"/>
      <c r="RHX2875" s="2"/>
      <c r="RIB2875" s="2"/>
      <c r="RIF2875" s="2"/>
      <c r="RIJ2875" s="2"/>
      <c r="RIN2875" s="2"/>
      <c r="RIR2875" s="2"/>
      <c r="RIV2875" s="2"/>
      <c r="RIZ2875" s="2"/>
      <c r="RJD2875" s="2"/>
      <c r="RJH2875" s="2"/>
      <c r="RJL2875" s="2"/>
      <c r="RJP2875" s="2"/>
      <c r="RJT2875" s="2"/>
      <c r="RJX2875" s="2"/>
      <c r="RKB2875" s="2"/>
      <c r="RKF2875" s="2"/>
      <c r="RKJ2875" s="2"/>
      <c r="RKN2875" s="2"/>
      <c r="RKR2875" s="2"/>
      <c r="RKV2875" s="2"/>
      <c r="RKZ2875" s="2"/>
      <c r="RLD2875" s="2"/>
      <c r="RLH2875" s="2"/>
      <c r="RLL2875" s="2"/>
      <c r="RLP2875" s="2"/>
      <c r="RLT2875" s="2"/>
      <c r="RLX2875" s="2"/>
      <c r="RMB2875" s="2"/>
      <c r="RMF2875" s="2"/>
      <c r="RMJ2875" s="2"/>
      <c r="RMN2875" s="2"/>
      <c r="RMR2875" s="2"/>
      <c r="RMV2875" s="2"/>
      <c r="RMZ2875" s="2"/>
      <c r="RND2875" s="2"/>
      <c r="RNH2875" s="2"/>
      <c r="RNL2875" s="2"/>
      <c r="RNP2875" s="2"/>
      <c r="RNT2875" s="2"/>
      <c r="RNX2875" s="2"/>
      <c r="ROB2875" s="2"/>
      <c r="ROF2875" s="2"/>
      <c r="ROJ2875" s="2"/>
      <c r="RON2875" s="2"/>
      <c r="ROR2875" s="2"/>
      <c r="ROV2875" s="2"/>
      <c r="ROZ2875" s="2"/>
      <c r="RPD2875" s="2"/>
      <c r="RPH2875" s="2"/>
      <c r="RPL2875" s="2"/>
      <c r="RPP2875" s="2"/>
      <c r="RPT2875" s="2"/>
      <c r="RPX2875" s="2"/>
      <c r="RQB2875" s="2"/>
      <c r="RQF2875" s="2"/>
      <c r="RQJ2875" s="2"/>
      <c r="RQN2875" s="2"/>
      <c r="RQR2875" s="2"/>
      <c r="RQV2875" s="2"/>
      <c r="RQZ2875" s="2"/>
      <c r="RRD2875" s="2"/>
      <c r="RRH2875" s="2"/>
      <c r="RRL2875" s="2"/>
      <c r="RRP2875" s="2"/>
      <c r="RRT2875" s="2"/>
      <c r="RRX2875" s="2"/>
      <c r="RSB2875" s="2"/>
      <c r="RSF2875" s="2"/>
      <c r="RSJ2875" s="2"/>
      <c r="RSN2875" s="2"/>
      <c r="RSR2875" s="2"/>
      <c r="RSV2875" s="2"/>
      <c r="RSZ2875" s="2"/>
      <c r="RTD2875" s="2"/>
      <c r="RTH2875" s="2"/>
      <c r="RTL2875" s="2"/>
      <c r="RTP2875" s="2"/>
      <c r="RTT2875" s="2"/>
      <c r="RTX2875" s="2"/>
      <c r="RUB2875" s="2"/>
      <c r="RUF2875" s="2"/>
      <c r="RUJ2875" s="2"/>
      <c r="RUN2875" s="2"/>
      <c r="RUR2875" s="2"/>
      <c r="RUV2875" s="2"/>
      <c r="RUZ2875" s="2"/>
      <c r="RVD2875" s="2"/>
      <c r="RVH2875" s="2"/>
      <c r="RVL2875" s="2"/>
      <c r="RVP2875" s="2"/>
      <c r="RVT2875" s="2"/>
      <c r="RVX2875" s="2"/>
      <c r="RWB2875" s="2"/>
      <c r="RWF2875" s="2"/>
      <c r="RWJ2875" s="2"/>
      <c r="RWN2875" s="2"/>
      <c r="RWR2875" s="2"/>
      <c r="RWV2875" s="2"/>
      <c r="RWZ2875" s="2"/>
      <c r="RXD2875" s="2"/>
      <c r="RXH2875" s="2"/>
      <c r="RXL2875" s="2"/>
      <c r="RXP2875" s="2"/>
      <c r="RXT2875" s="2"/>
      <c r="RXX2875" s="2"/>
      <c r="RYB2875" s="2"/>
      <c r="RYF2875" s="2"/>
      <c r="RYJ2875" s="2"/>
      <c r="RYN2875" s="2"/>
      <c r="RYR2875" s="2"/>
      <c r="RYV2875" s="2"/>
      <c r="RYZ2875" s="2"/>
      <c r="RZD2875" s="2"/>
      <c r="RZH2875" s="2"/>
      <c r="RZL2875" s="2"/>
      <c r="RZP2875" s="2"/>
      <c r="RZT2875" s="2"/>
      <c r="RZX2875" s="2"/>
      <c r="SAB2875" s="2"/>
      <c r="SAF2875" s="2"/>
      <c r="SAJ2875" s="2"/>
      <c r="SAN2875" s="2"/>
      <c r="SAR2875" s="2"/>
      <c r="SAV2875" s="2"/>
      <c r="SAZ2875" s="2"/>
      <c r="SBD2875" s="2"/>
      <c r="SBH2875" s="2"/>
      <c r="SBL2875" s="2"/>
      <c r="SBP2875" s="2"/>
      <c r="SBT2875" s="2"/>
      <c r="SBX2875" s="2"/>
      <c r="SCB2875" s="2"/>
      <c r="SCF2875" s="2"/>
      <c r="SCJ2875" s="2"/>
      <c r="SCN2875" s="2"/>
      <c r="SCR2875" s="2"/>
      <c r="SCV2875" s="2"/>
      <c r="SCZ2875" s="2"/>
      <c r="SDD2875" s="2"/>
      <c r="SDH2875" s="2"/>
      <c r="SDL2875" s="2"/>
      <c r="SDP2875" s="2"/>
      <c r="SDT2875" s="2"/>
      <c r="SDX2875" s="2"/>
      <c r="SEB2875" s="2"/>
      <c r="SEF2875" s="2"/>
      <c r="SEJ2875" s="2"/>
      <c r="SEN2875" s="2"/>
      <c r="SER2875" s="2"/>
      <c r="SEV2875" s="2"/>
      <c r="SEZ2875" s="2"/>
      <c r="SFD2875" s="2"/>
      <c r="SFH2875" s="2"/>
      <c r="SFL2875" s="2"/>
      <c r="SFP2875" s="2"/>
      <c r="SFT2875" s="2"/>
      <c r="SFX2875" s="2"/>
      <c r="SGB2875" s="2"/>
      <c r="SGF2875" s="2"/>
      <c r="SGJ2875" s="2"/>
      <c r="SGN2875" s="2"/>
      <c r="SGR2875" s="2"/>
      <c r="SGV2875" s="2"/>
      <c r="SGZ2875" s="2"/>
      <c r="SHD2875" s="2"/>
      <c r="SHH2875" s="2"/>
      <c r="SHL2875" s="2"/>
      <c r="SHP2875" s="2"/>
      <c r="SHT2875" s="2"/>
      <c r="SHX2875" s="2"/>
      <c r="SIB2875" s="2"/>
      <c r="SIF2875" s="2"/>
      <c r="SIJ2875" s="2"/>
      <c r="SIN2875" s="2"/>
      <c r="SIR2875" s="2"/>
      <c r="SIV2875" s="2"/>
      <c r="SIZ2875" s="2"/>
      <c r="SJD2875" s="2"/>
      <c r="SJH2875" s="2"/>
      <c r="SJL2875" s="2"/>
      <c r="SJP2875" s="2"/>
      <c r="SJT2875" s="2"/>
      <c r="SJX2875" s="2"/>
      <c r="SKB2875" s="2"/>
      <c r="SKF2875" s="2"/>
      <c r="SKJ2875" s="2"/>
      <c r="SKN2875" s="2"/>
      <c r="SKR2875" s="2"/>
      <c r="SKV2875" s="2"/>
      <c r="SKZ2875" s="2"/>
      <c r="SLD2875" s="2"/>
      <c r="SLH2875" s="2"/>
      <c r="SLL2875" s="2"/>
      <c r="SLP2875" s="2"/>
      <c r="SLT2875" s="2"/>
      <c r="SLX2875" s="2"/>
      <c r="SMB2875" s="2"/>
      <c r="SMF2875" s="2"/>
      <c r="SMJ2875" s="2"/>
      <c r="SMN2875" s="2"/>
      <c r="SMR2875" s="2"/>
      <c r="SMV2875" s="2"/>
      <c r="SMZ2875" s="2"/>
      <c r="SND2875" s="2"/>
      <c r="SNH2875" s="2"/>
      <c r="SNL2875" s="2"/>
      <c r="SNP2875" s="2"/>
      <c r="SNT2875" s="2"/>
      <c r="SNX2875" s="2"/>
      <c r="SOB2875" s="2"/>
      <c r="SOF2875" s="2"/>
      <c r="SOJ2875" s="2"/>
      <c r="SON2875" s="2"/>
      <c r="SOR2875" s="2"/>
      <c r="SOV2875" s="2"/>
      <c r="SOZ2875" s="2"/>
      <c r="SPD2875" s="2"/>
      <c r="SPH2875" s="2"/>
      <c r="SPL2875" s="2"/>
      <c r="SPP2875" s="2"/>
      <c r="SPT2875" s="2"/>
      <c r="SPX2875" s="2"/>
      <c r="SQB2875" s="2"/>
      <c r="SQF2875" s="2"/>
      <c r="SQJ2875" s="2"/>
      <c r="SQN2875" s="2"/>
      <c r="SQR2875" s="2"/>
      <c r="SQV2875" s="2"/>
      <c r="SQZ2875" s="2"/>
      <c r="SRD2875" s="2"/>
      <c r="SRH2875" s="2"/>
      <c r="SRL2875" s="2"/>
      <c r="SRP2875" s="2"/>
      <c r="SRT2875" s="2"/>
      <c r="SRX2875" s="2"/>
      <c r="SSB2875" s="2"/>
      <c r="SSF2875" s="2"/>
      <c r="SSJ2875" s="2"/>
      <c r="SSN2875" s="2"/>
      <c r="SSR2875" s="2"/>
      <c r="SSV2875" s="2"/>
      <c r="SSZ2875" s="2"/>
      <c r="STD2875" s="2"/>
      <c r="STH2875" s="2"/>
      <c r="STL2875" s="2"/>
      <c r="STP2875" s="2"/>
      <c r="STT2875" s="2"/>
      <c r="STX2875" s="2"/>
      <c r="SUB2875" s="2"/>
      <c r="SUF2875" s="2"/>
      <c r="SUJ2875" s="2"/>
      <c r="SUN2875" s="2"/>
      <c r="SUR2875" s="2"/>
      <c r="SUV2875" s="2"/>
      <c r="SUZ2875" s="2"/>
      <c r="SVD2875" s="2"/>
      <c r="SVH2875" s="2"/>
      <c r="SVL2875" s="2"/>
      <c r="SVP2875" s="2"/>
      <c r="SVT2875" s="2"/>
      <c r="SVX2875" s="2"/>
      <c r="SWB2875" s="2"/>
      <c r="SWF2875" s="2"/>
      <c r="SWJ2875" s="2"/>
      <c r="SWN2875" s="2"/>
      <c r="SWR2875" s="2"/>
      <c r="SWV2875" s="2"/>
      <c r="SWZ2875" s="2"/>
      <c r="SXD2875" s="2"/>
      <c r="SXH2875" s="2"/>
      <c r="SXL2875" s="2"/>
      <c r="SXP2875" s="2"/>
      <c r="SXT2875" s="2"/>
      <c r="SXX2875" s="2"/>
      <c r="SYB2875" s="2"/>
      <c r="SYF2875" s="2"/>
      <c r="SYJ2875" s="2"/>
      <c r="SYN2875" s="2"/>
      <c r="SYR2875" s="2"/>
      <c r="SYV2875" s="2"/>
      <c r="SYZ2875" s="2"/>
      <c r="SZD2875" s="2"/>
      <c r="SZH2875" s="2"/>
      <c r="SZL2875" s="2"/>
      <c r="SZP2875" s="2"/>
      <c r="SZT2875" s="2"/>
      <c r="SZX2875" s="2"/>
      <c r="TAB2875" s="2"/>
      <c r="TAF2875" s="2"/>
      <c r="TAJ2875" s="2"/>
      <c r="TAN2875" s="2"/>
      <c r="TAR2875" s="2"/>
      <c r="TAV2875" s="2"/>
      <c r="TAZ2875" s="2"/>
      <c r="TBD2875" s="2"/>
      <c r="TBH2875" s="2"/>
      <c r="TBL2875" s="2"/>
      <c r="TBP2875" s="2"/>
      <c r="TBT2875" s="2"/>
      <c r="TBX2875" s="2"/>
      <c r="TCB2875" s="2"/>
      <c r="TCF2875" s="2"/>
      <c r="TCJ2875" s="2"/>
      <c r="TCN2875" s="2"/>
      <c r="TCR2875" s="2"/>
      <c r="TCV2875" s="2"/>
      <c r="TCZ2875" s="2"/>
      <c r="TDD2875" s="2"/>
      <c r="TDH2875" s="2"/>
      <c r="TDL2875" s="2"/>
      <c r="TDP2875" s="2"/>
      <c r="TDT2875" s="2"/>
      <c r="TDX2875" s="2"/>
      <c r="TEB2875" s="2"/>
      <c r="TEF2875" s="2"/>
      <c r="TEJ2875" s="2"/>
      <c r="TEN2875" s="2"/>
      <c r="TER2875" s="2"/>
      <c r="TEV2875" s="2"/>
      <c r="TEZ2875" s="2"/>
      <c r="TFD2875" s="2"/>
      <c r="TFH2875" s="2"/>
      <c r="TFL2875" s="2"/>
      <c r="TFP2875" s="2"/>
      <c r="TFT2875" s="2"/>
      <c r="TFX2875" s="2"/>
      <c r="TGB2875" s="2"/>
      <c r="TGF2875" s="2"/>
      <c r="TGJ2875" s="2"/>
      <c r="TGN2875" s="2"/>
      <c r="TGR2875" s="2"/>
      <c r="TGV2875" s="2"/>
      <c r="TGZ2875" s="2"/>
      <c r="THD2875" s="2"/>
      <c r="THH2875" s="2"/>
      <c r="THL2875" s="2"/>
      <c r="THP2875" s="2"/>
      <c r="THT2875" s="2"/>
      <c r="THX2875" s="2"/>
      <c r="TIB2875" s="2"/>
      <c r="TIF2875" s="2"/>
      <c r="TIJ2875" s="2"/>
      <c r="TIN2875" s="2"/>
      <c r="TIR2875" s="2"/>
      <c r="TIV2875" s="2"/>
      <c r="TIZ2875" s="2"/>
      <c r="TJD2875" s="2"/>
      <c r="TJH2875" s="2"/>
      <c r="TJL2875" s="2"/>
      <c r="TJP2875" s="2"/>
      <c r="TJT2875" s="2"/>
      <c r="TJX2875" s="2"/>
      <c r="TKB2875" s="2"/>
      <c r="TKF2875" s="2"/>
      <c r="TKJ2875" s="2"/>
      <c r="TKN2875" s="2"/>
      <c r="TKR2875" s="2"/>
      <c r="TKV2875" s="2"/>
      <c r="TKZ2875" s="2"/>
      <c r="TLD2875" s="2"/>
      <c r="TLH2875" s="2"/>
      <c r="TLL2875" s="2"/>
      <c r="TLP2875" s="2"/>
      <c r="TLT2875" s="2"/>
      <c r="TLX2875" s="2"/>
      <c r="TMB2875" s="2"/>
      <c r="TMF2875" s="2"/>
      <c r="TMJ2875" s="2"/>
      <c r="TMN2875" s="2"/>
      <c r="TMR2875" s="2"/>
      <c r="TMV2875" s="2"/>
      <c r="TMZ2875" s="2"/>
      <c r="TND2875" s="2"/>
      <c r="TNH2875" s="2"/>
      <c r="TNL2875" s="2"/>
      <c r="TNP2875" s="2"/>
      <c r="TNT2875" s="2"/>
      <c r="TNX2875" s="2"/>
      <c r="TOB2875" s="2"/>
      <c r="TOF2875" s="2"/>
      <c r="TOJ2875" s="2"/>
      <c r="TON2875" s="2"/>
      <c r="TOR2875" s="2"/>
      <c r="TOV2875" s="2"/>
      <c r="TOZ2875" s="2"/>
      <c r="TPD2875" s="2"/>
      <c r="TPH2875" s="2"/>
      <c r="TPL2875" s="2"/>
      <c r="TPP2875" s="2"/>
      <c r="TPT2875" s="2"/>
      <c r="TPX2875" s="2"/>
      <c r="TQB2875" s="2"/>
      <c r="TQF2875" s="2"/>
      <c r="TQJ2875" s="2"/>
      <c r="TQN2875" s="2"/>
      <c r="TQR2875" s="2"/>
      <c r="TQV2875" s="2"/>
      <c r="TQZ2875" s="2"/>
      <c r="TRD2875" s="2"/>
      <c r="TRH2875" s="2"/>
      <c r="TRL2875" s="2"/>
      <c r="TRP2875" s="2"/>
      <c r="TRT2875" s="2"/>
      <c r="TRX2875" s="2"/>
      <c r="TSB2875" s="2"/>
      <c r="TSF2875" s="2"/>
      <c r="TSJ2875" s="2"/>
      <c r="TSN2875" s="2"/>
      <c r="TSR2875" s="2"/>
      <c r="TSV2875" s="2"/>
      <c r="TSZ2875" s="2"/>
      <c r="TTD2875" s="2"/>
      <c r="TTH2875" s="2"/>
      <c r="TTL2875" s="2"/>
      <c r="TTP2875" s="2"/>
      <c r="TTT2875" s="2"/>
      <c r="TTX2875" s="2"/>
      <c r="TUB2875" s="2"/>
      <c r="TUF2875" s="2"/>
      <c r="TUJ2875" s="2"/>
      <c r="TUN2875" s="2"/>
      <c r="TUR2875" s="2"/>
      <c r="TUV2875" s="2"/>
      <c r="TUZ2875" s="2"/>
      <c r="TVD2875" s="2"/>
      <c r="TVH2875" s="2"/>
      <c r="TVL2875" s="2"/>
      <c r="TVP2875" s="2"/>
      <c r="TVT2875" s="2"/>
      <c r="TVX2875" s="2"/>
      <c r="TWB2875" s="2"/>
      <c r="TWF2875" s="2"/>
      <c r="TWJ2875" s="2"/>
      <c r="TWN2875" s="2"/>
      <c r="TWR2875" s="2"/>
      <c r="TWV2875" s="2"/>
      <c r="TWZ2875" s="2"/>
      <c r="TXD2875" s="2"/>
      <c r="TXH2875" s="2"/>
      <c r="TXL2875" s="2"/>
      <c r="TXP2875" s="2"/>
      <c r="TXT2875" s="2"/>
      <c r="TXX2875" s="2"/>
      <c r="TYB2875" s="2"/>
      <c r="TYF2875" s="2"/>
      <c r="TYJ2875" s="2"/>
      <c r="TYN2875" s="2"/>
      <c r="TYR2875" s="2"/>
      <c r="TYV2875" s="2"/>
      <c r="TYZ2875" s="2"/>
      <c r="TZD2875" s="2"/>
      <c r="TZH2875" s="2"/>
      <c r="TZL2875" s="2"/>
      <c r="TZP2875" s="2"/>
      <c r="TZT2875" s="2"/>
      <c r="TZX2875" s="2"/>
      <c r="UAB2875" s="2"/>
      <c r="UAF2875" s="2"/>
      <c r="UAJ2875" s="2"/>
      <c r="UAN2875" s="2"/>
      <c r="UAR2875" s="2"/>
      <c r="UAV2875" s="2"/>
      <c r="UAZ2875" s="2"/>
      <c r="UBD2875" s="2"/>
      <c r="UBH2875" s="2"/>
      <c r="UBL2875" s="2"/>
      <c r="UBP2875" s="2"/>
      <c r="UBT2875" s="2"/>
      <c r="UBX2875" s="2"/>
      <c r="UCB2875" s="2"/>
      <c r="UCF2875" s="2"/>
      <c r="UCJ2875" s="2"/>
      <c r="UCN2875" s="2"/>
      <c r="UCR2875" s="2"/>
      <c r="UCV2875" s="2"/>
      <c r="UCZ2875" s="2"/>
      <c r="UDD2875" s="2"/>
      <c r="UDH2875" s="2"/>
      <c r="UDL2875" s="2"/>
      <c r="UDP2875" s="2"/>
      <c r="UDT2875" s="2"/>
      <c r="UDX2875" s="2"/>
      <c r="UEB2875" s="2"/>
      <c r="UEF2875" s="2"/>
      <c r="UEJ2875" s="2"/>
      <c r="UEN2875" s="2"/>
      <c r="UER2875" s="2"/>
      <c r="UEV2875" s="2"/>
      <c r="UEZ2875" s="2"/>
      <c r="UFD2875" s="2"/>
      <c r="UFH2875" s="2"/>
      <c r="UFL2875" s="2"/>
      <c r="UFP2875" s="2"/>
      <c r="UFT2875" s="2"/>
      <c r="UFX2875" s="2"/>
      <c r="UGB2875" s="2"/>
      <c r="UGF2875" s="2"/>
      <c r="UGJ2875" s="2"/>
      <c r="UGN2875" s="2"/>
      <c r="UGR2875" s="2"/>
      <c r="UGV2875" s="2"/>
      <c r="UGZ2875" s="2"/>
      <c r="UHD2875" s="2"/>
      <c r="UHH2875" s="2"/>
      <c r="UHL2875" s="2"/>
      <c r="UHP2875" s="2"/>
      <c r="UHT2875" s="2"/>
      <c r="UHX2875" s="2"/>
      <c r="UIB2875" s="2"/>
      <c r="UIF2875" s="2"/>
      <c r="UIJ2875" s="2"/>
      <c r="UIN2875" s="2"/>
      <c r="UIR2875" s="2"/>
      <c r="UIV2875" s="2"/>
      <c r="UIZ2875" s="2"/>
      <c r="UJD2875" s="2"/>
      <c r="UJH2875" s="2"/>
      <c r="UJL2875" s="2"/>
      <c r="UJP2875" s="2"/>
      <c r="UJT2875" s="2"/>
      <c r="UJX2875" s="2"/>
      <c r="UKB2875" s="2"/>
      <c r="UKF2875" s="2"/>
      <c r="UKJ2875" s="2"/>
      <c r="UKN2875" s="2"/>
      <c r="UKR2875" s="2"/>
      <c r="UKV2875" s="2"/>
      <c r="UKZ2875" s="2"/>
      <c r="ULD2875" s="2"/>
      <c r="ULH2875" s="2"/>
      <c r="ULL2875" s="2"/>
      <c r="ULP2875" s="2"/>
      <c r="ULT2875" s="2"/>
      <c r="ULX2875" s="2"/>
      <c r="UMB2875" s="2"/>
      <c r="UMF2875" s="2"/>
      <c r="UMJ2875" s="2"/>
      <c r="UMN2875" s="2"/>
      <c r="UMR2875" s="2"/>
      <c r="UMV2875" s="2"/>
      <c r="UMZ2875" s="2"/>
      <c r="UND2875" s="2"/>
      <c r="UNH2875" s="2"/>
      <c r="UNL2875" s="2"/>
      <c r="UNP2875" s="2"/>
      <c r="UNT2875" s="2"/>
      <c r="UNX2875" s="2"/>
      <c r="UOB2875" s="2"/>
      <c r="UOF2875" s="2"/>
      <c r="UOJ2875" s="2"/>
      <c r="UON2875" s="2"/>
      <c r="UOR2875" s="2"/>
      <c r="UOV2875" s="2"/>
      <c r="UOZ2875" s="2"/>
      <c r="UPD2875" s="2"/>
      <c r="UPH2875" s="2"/>
      <c r="UPL2875" s="2"/>
      <c r="UPP2875" s="2"/>
      <c r="UPT2875" s="2"/>
      <c r="UPX2875" s="2"/>
      <c r="UQB2875" s="2"/>
      <c r="UQF2875" s="2"/>
      <c r="UQJ2875" s="2"/>
      <c r="UQN2875" s="2"/>
      <c r="UQR2875" s="2"/>
      <c r="UQV2875" s="2"/>
      <c r="UQZ2875" s="2"/>
      <c r="URD2875" s="2"/>
      <c r="URH2875" s="2"/>
      <c r="URL2875" s="2"/>
      <c r="URP2875" s="2"/>
      <c r="URT2875" s="2"/>
      <c r="URX2875" s="2"/>
      <c r="USB2875" s="2"/>
      <c r="USF2875" s="2"/>
      <c r="USJ2875" s="2"/>
      <c r="USN2875" s="2"/>
      <c r="USR2875" s="2"/>
      <c r="USV2875" s="2"/>
      <c r="USZ2875" s="2"/>
      <c r="UTD2875" s="2"/>
      <c r="UTH2875" s="2"/>
      <c r="UTL2875" s="2"/>
      <c r="UTP2875" s="2"/>
      <c r="UTT2875" s="2"/>
      <c r="UTX2875" s="2"/>
      <c r="UUB2875" s="2"/>
      <c r="UUF2875" s="2"/>
      <c r="UUJ2875" s="2"/>
      <c r="UUN2875" s="2"/>
      <c r="UUR2875" s="2"/>
      <c r="UUV2875" s="2"/>
      <c r="UUZ2875" s="2"/>
      <c r="UVD2875" s="2"/>
      <c r="UVH2875" s="2"/>
      <c r="UVL2875" s="2"/>
      <c r="UVP2875" s="2"/>
      <c r="UVT2875" s="2"/>
      <c r="UVX2875" s="2"/>
      <c r="UWB2875" s="2"/>
      <c r="UWF2875" s="2"/>
      <c r="UWJ2875" s="2"/>
      <c r="UWN2875" s="2"/>
      <c r="UWR2875" s="2"/>
      <c r="UWV2875" s="2"/>
      <c r="UWZ2875" s="2"/>
      <c r="UXD2875" s="2"/>
      <c r="UXH2875" s="2"/>
      <c r="UXL2875" s="2"/>
      <c r="UXP2875" s="2"/>
      <c r="UXT2875" s="2"/>
      <c r="UXX2875" s="2"/>
      <c r="UYB2875" s="2"/>
      <c r="UYF2875" s="2"/>
      <c r="UYJ2875" s="2"/>
      <c r="UYN2875" s="2"/>
      <c r="UYR2875" s="2"/>
      <c r="UYV2875" s="2"/>
      <c r="UYZ2875" s="2"/>
      <c r="UZD2875" s="2"/>
      <c r="UZH2875" s="2"/>
      <c r="UZL2875" s="2"/>
      <c r="UZP2875" s="2"/>
      <c r="UZT2875" s="2"/>
      <c r="UZX2875" s="2"/>
      <c r="VAB2875" s="2"/>
      <c r="VAF2875" s="2"/>
      <c r="VAJ2875" s="2"/>
      <c r="VAN2875" s="2"/>
      <c r="VAR2875" s="2"/>
      <c r="VAV2875" s="2"/>
      <c r="VAZ2875" s="2"/>
      <c r="VBD2875" s="2"/>
      <c r="VBH2875" s="2"/>
      <c r="VBL2875" s="2"/>
      <c r="VBP2875" s="2"/>
      <c r="VBT2875" s="2"/>
      <c r="VBX2875" s="2"/>
      <c r="VCB2875" s="2"/>
      <c r="VCF2875" s="2"/>
      <c r="VCJ2875" s="2"/>
      <c r="VCN2875" s="2"/>
      <c r="VCR2875" s="2"/>
      <c r="VCV2875" s="2"/>
      <c r="VCZ2875" s="2"/>
      <c r="VDD2875" s="2"/>
      <c r="VDH2875" s="2"/>
      <c r="VDL2875" s="2"/>
      <c r="VDP2875" s="2"/>
      <c r="VDT2875" s="2"/>
      <c r="VDX2875" s="2"/>
      <c r="VEB2875" s="2"/>
      <c r="VEF2875" s="2"/>
      <c r="VEJ2875" s="2"/>
      <c r="VEN2875" s="2"/>
      <c r="VER2875" s="2"/>
      <c r="VEV2875" s="2"/>
      <c r="VEZ2875" s="2"/>
      <c r="VFD2875" s="2"/>
      <c r="VFH2875" s="2"/>
      <c r="VFL2875" s="2"/>
      <c r="VFP2875" s="2"/>
      <c r="VFT2875" s="2"/>
      <c r="VFX2875" s="2"/>
      <c r="VGB2875" s="2"/>
      <c r="VGF2875" s="2"/>
      <c r="VGJ2875" s="2"/>
      <c r="VGN2875" s="2"/>
      <c r="VGR2875" s="2"/>
      <c r="VGV2875" s="2"/>
      <c r="VGZ2875" s="2"/>
      <c r="VHD2875" s="2"/>
      <c r="VHH2875" s="2"/>
      <c r="VHL2875" s="2"/>
      <c r="VHP2875" s="2"/>
      <c r="VHT2875" s="2"/>
      <c r="VHX2875" s="2"/>
      <c r="VIB2875" s="2"/>
      <c r="VIF2875" s="2"/>
      <c r="VIJ2875" s="2"/>
      <c r="VIN2875" s="2"/>
      <c r="VIR2875" s="2"/>
      <c r="VIV2875" s="2"/>
      <c r="VIZ2875" s="2"/>
      <c r="VJD2875" s="2"/>
      <c r="VJH2875" s="2"/>
      <c r="VJL2875" s="2"/>
      <c r="VJP2875" s="2"/>
      <c r="VJT2875" s="2"/>
      <c r="VJX2875" s="2"/>
      <c r="VKB2875" s="2"/>
      <c r="VKF2875" s="2"/>
      <c r="VKJ2875" s="2"/>
      <c r="VKN2875" s="2"/>
      <c r="VKR2875" s="2"/>
      <c r="VKV2875" s="2"/>
      <c r="VKZ2875" s="2"/>
      <c r="VLD2875" s="2"/>
      <c r="VLH2875" s="2"/>
      <c r="VLL2875" s="2"/>
      <c r="VLP2875" s="2"/>
      <c r="VLT2875" s="2"/>
      <c r="VLX2875" s="2"/>
      <c r="VMB2875" s="2"/>
      <c r="VMF2875" s="2"/>
      <c r="VMJ2875" s="2"/>
      <c r="VMN2875" s="2"/>
      <c r="VMR2875" s="2"/>
      <c r="VMV2875" s="2"/>
      <c r="VMZ2875" s="2"/>
      <c r="VND2875" s="2"/>
      <c r="VNH2875" s="2"/>
      <c r="VNL2875" s="2"/>
      <c r="VNP2875" s="2"/>
      <c r="VNT2875" s="2"/>
      <c r="VNX2875" s="2"/>
      <c r="VOB2875" s="2"/>
      <c r="VOF2875" s="2"/>
      <c r="VOJ2875" s="2"/>
      <c r="VON2875" s="2"/>
      <c r="VOR2875" s="2"/>
      <c r="VOV2875" s="2"/>
      <c r="VOZ2875" s="2"/>
      <c r="VPD2875" s="2"/>
      <c r="VPH2875" s="2"/>
      <c r="VPL2875" s="2"/>
      <c r="VPP2875" s="2"/>
      <c r="VPT2875" s="2"/>
      <c r="VPX2875" s="2"/>
      <c r="VQB2875" s="2"/>
      <c r="VQF2875" s="2"/>
      <c r="VQJ2875" s="2"/>
      <c r="VQN2875" s="2"/>
      <c r="VQR2875" s="2"/>
      <c r="VQV2875" s="2"/>
      <c r="VQZ2875" s="2"/>
      <c r="VRD2875" s="2"/>
      <c r="VRH2875" s="2"/>
      <c r="VRL2875" s="2"/>
      <c r="VRP2875" s="2"/>
      <c r="VRT2875" s="2"/>
      <c r="VRX2875" s="2"/>
      <c r="VSB2875" s="2"/>
      <c r="VSF2875" s="2"/>
      <c r="VSJ2875" s="2"/>
      <c r="VSN2875" s="2"/>
      <c r="VSR2875" s="2"/>
      <c r="VSV2875" s="2"/>
      <c r="VSZ2875" s="2"/>
      <c r="VTD2875" s="2"/>
      <c r="VTH2875" s="2"/>
      <c r="VTL2875" s="2"/>
      <c r="VTP2875" s="2"/>
      <c r="VTT2875" s="2"/>
      <c r="VTX2875" s="2"/>
      <c r="VUB2875" s="2"/>
      <c r="VUF2875" s="2"/>
      <c r="VUJ2875" s="2"/>
      <c r="VUN2875" s="2"/>
      <c r="VUR2875" s="2"/>
      <c r="VUV2875" s="2"/>
      <c r="VUZ2875" s="2"/>
      <c r="VVD2875" s="2"/>
      <c r="VVH2875" s="2"/>
      <c r="VVL2875" s="2"/>
      <c r="VVP2875" s="2"/>
      <c r="VVT2875" s="2"/>
      <c r="VVX2875" s="2"/>
      <c r="VWB2875" s="2"/>
      <c r="VWF2875" s="2"/>
      <c r="VWJ2875" s="2"/>
      <c r="VWN2875" s="2"/>
      <c r="VWR2875" s="2"/>
      <c r="VWV2875" s="2"/>
      <c r="VWZ2875" s="2"/>
      <c r="VXD2875" s="2"/>
      <c r="VXH2875" s="2"/>
      <c r="VXL2875" s="2"/>
      <c r="VXP2875" s="2"/>
      <c r="VXT2875" s="2"/>
      <c r="VXX2875" s="2"/>
      <c r="VYB2875" s="2"/>
      <c r="VYF2875" s="2"/>
      <c r="VYJ2875" s="2"/>
      <c r="VYN2875" s="2"/>
      <c r="VYR2875" s="2"/>
      <c r="VYV2875" s="2"/>
      <c r="VYZ2875" s="2"/>
      <c r="VZD2875" s="2"/>
      <c r="VZH2875" s="2"/>
      <c r="VZL2875" s="2"/>
      <c r="VZP2875" s="2"/>
      <c r="VZT2875" s="2"/>
      <c r="VZX2875" s="2"/>
      <c r="WAB2875" s="2"/>
      <c r="WAF2875" s="2"/>
      <c r="WAJ2875" s="2"/>
      <c r="WAN2875" s="2"/>
      <c r="WAR2875" s="2"/>
      <c r="WAV2875" s="2"/>
      <c r="WAZ2875" s="2"/>
      <c r="WBD2875" s="2"/>
      <c r="WBH2875" s="2"/>
      <c r="WBL2875" s="2"/>
      <c r="WBP2875" s="2"/>
      <c r="WBT2875" s="2"/>
      <c r="WBX2875" s="2"/>
      <c r="WCB2875" s="2"/>
      <c r="WCF2875" s="2"/>
      <c r="WCJ2875" s="2"/>
      <c r="WCN2875" s="2"/>
      <c r="WCR2875" s="2"/>
      <c r="WCV2875" s="2"/>
      <c r="WCZ2875" s="2"/>
      <c r="WDD2875" s="2"/>
      <c r="WDH2875" s="2"/>
      <c r="WDL2875" s="2"/>
      <c r="WDP2875" s="2"/>
      <c r="WDT2875" s="2"/>
      <c r="WDX2875" s="2"/>
      <c r="WEB2875" s="2"/>
      <c r="WEF2875" s="2"/>
      <c r="WEJ2875" s="2"/>
      <c r="WEN2875" s="2"/>
      <c r="WER2875" s="2"/>
      <c r="WEV2875" s="2"/>
      <c r="WEZ2875" s="2"/>
      <c r="WFD2875" s="2"/>
      <c r="WFH2875" s="2"/>
      <c r="WFL2875" s="2"/>
      <c r="WFP2875" s="2"/>
      <c r="WFT2875" s="2"/>
      <c r="WFX2875" s="2"/>
      <c r="WGB2875" s="2"/>
      <c r="WGF2875" s="2"/>
      <c r="WGJ2875" s="2"/>
      <c r="WGN2875" s="2"/>
      <c r="WGR2875" s="2"/>
      <c r="WGV2875" s="2"/>
      <c r="WGZ2875" s="2"/>
      <c r="WHD2875" s="2"/>
      <c r="WHH2875" s="2"/>
      <c r="WHL2875" s="2"/>
      <c r="WHP2875" s="2"/>
      <c r="WHT2875" s="2"/>
      <c r="WHX2875" s="2"/>
      <c r="WIB2875" s="2"/>
      <c r="WIF2875" s="2"/>
      <c r="WIJ2875" s="2"/>
      <c r="WIN2875" s="2"/>
      <c r="WIR2875" s="2"/>
      <c r="WIV2875" s="2"/>
      <c r="WIZ2875" s="2"/>
      <c r="WJD2875" s="2"/>
      <c r="WJH2875" s="2"/>
      <c r="WJL2875" s="2"/>
      <c r="WJP2875" s="2"/>
      <c r="WJT2875" s="2"/>
      <c r="WJX2875" s="2"/>
      <c r="WKB2875" s="2"/>
      <c r="WKF2875" s="2"/>
      <c r="WKJ2875" s="2"/>
      <c r="WKN2875" s="2"/>
      <c r="WKR2875" s="2"/>
      <c r="WKV2875" s="2"/>
      <c r="WKZ2875" s="2"/>
      <c r="WLD2875" s="2"/>
      <c r="WLH2875" s="2"/>
      <c r="WLL2875" s="2"/>
      <c r="WLP2875" s="2"/>
      <c r="WLT2875" s="2"/>
      <c r="WLX2875" s="2"/>
      <c r="WMB2875" s="2"/>
      <c r="WMF2875" s="2"/>
      <c r="WMJ2875" s="2"/>
      <c r="WMN2875" s="2"/>
      <c r="WMR2875" s="2"/>
      <c r="WMV2875" s="2"/>
      <c r="WMZ2875" s="2"/>
      <c r="WND2875" s="2"/>
      <c r="WNH2875" s="2"/>
      <c r="WNL2875" s="2"/>
      <c r="WNP2875" s="2"/>
      <c r="WNT2875" s="2"/>
      <c r="WNX2875" s="2"/>
      <c r="WOB2875" s="2"/>
      <c r="WOF2875" s="2"/>
      <c r="WOJ2875" s="2"/>
      <c r="WON2875" s="2"/>
      <c r="WOR2875" s="2"/>
      <c r="WOV2875" s="2"/>
      <c r="WOZ2875" s="2"/>
      <c r="WPD2875" s="2"/>
      <c r="WPH2875" s="2"/>
      <c r="WPL2875" s="2"/>
      <c r="WPP2875" s="2"/>
      <c r="WPT2875" s="2"/>
      <c r="WPX2875" s="2"/>
      <c r="WQB2875" s="2"/>
      <c r="WQF2875" s="2"/>
      <c r="WQJ2875" s="2"/>
      <c r="WQN2875" s="2"/>
      <c r="WQR2875" s="2"/>
      <c r="WQV2875" s="2"/>
      <c r="WQZ2875" s="2"/>
      <c r="WRD2875" s="2"/>
      <c r="WRH2875" s="2"/>
      <c r="WRL2875" s="2"/>
      <c r="WRP2875" s="2"/>
      <c r="WRT2875" s="2"/>
      <c r="WRX2875" s="2"/>
      <c r="WSB2875" s="2"/>
      <c r="WSF2875" s="2"/>
      <c r="WSJ2875" s="2"/>
      <c r="WSN2875" s="2"/>
      <c r="WSR2875" s="2"/>
      <c r="WSV2875" s="2"/>
      <c r="WSZ2875" s="2"/>
      <c r="WTD2875" s="2"/>
      <c r="WTH2875" s="2"/>
      <c r="WTL2875" s="2"/>
      <c r="WTP2875" s="2"/>
      <c r="WTT2875" s="2"/>
      <c r="WTX2875" s="2"/>
      <c r="WUB2875" s="2"/>
      <c r="WUF2875" s="2"/>
      <c r="WUJ2875" s="2"/>
      <c r="WUN2875" s="2"/>
      <c r="WUR2875" s="2"/>
      <c r="WUV2875" s="2"/>
      <c r="WUZ2875" s="2"/>
      <c r="WVD2875" s="2"/>
      <c r="WVH2875" s="2"/>
      <c r="WVL2875" s="2"/>
      <c r="WVP2875" s="2"/>
      <c r="WVT2875" s="2"/>
      <c r="WVX2875" s="2"/>
      <c r="WWB2875" s="2"/>
      <c r="WWF2875" s="2"/>
      <c r="WWJ2875" s="2"/>
      <c r="WWN2875" s="2"/>
      <c r="WWR2875" s="2"/>
      <c r="WWV2875" s="2"/>
      <c r="WWZ2875" s="2"/>
      <c r="WXD2875" s="2"/>
      <c r="WXH2875" s="2"/>
      <c r="WXL2875" s="2"/>
      <c r="WXP2875" s="2"/>
      <c r="WXT2875" s="2"/>
      <c r="WXX2875" s="2"/>
      <c r="WYB2875" s="2"/>
      <c r="WYF2875" s="2"/>
      <c r="WYJ2875" s="2"/>
      <c r="WYN2875" s="2"/>
      <c r="WYR2875" s="2"/>
      <c r="WYV2875" s="2"/>
      <c r="WYZ2875" s="2"/>
      <c r="WZD2875" s="2"/>
      <c r="WZH2875" s="2"/>
      <c r="WZL2875" s="2"/>
      <c r="WZP2875" s="2"/>
      <c r="WZT2875" s="2"/>
      <c r="WZX2875" s="2"/>
      <c r="XAB2875" s="2"/>
      <c r="XAF2875" s="2"/>
      <c r="XAJ2875" s="2"/>
      <c r="XAN2875" s="2"/>
      <c r="XAR2875" s="2"/>
      <c r="XAV2875" s="2"/>
      <c r="XAZ2875" s="2"/>
      <c r="XBD2875" s="2"/>
      <c r="XBH2875" s="2"/>
      <c r="XBL2875" s="2"/>
      <c r="XBP2875" s="2"/>
      <c r="XBT2875" s="2"/>
      <c r="XBX2875" s="2"/>
      <c r="XCB2875" s="2"/>
      <c r="XCF2875" s="2"/>
      <c r="XCJ2875" s="2"/>
      <c r="XCN2875" s="2"/>
      <c r="XCR2875" s="2"/>
      <c r="XCV2875" s="2"/>
      <c r="XCZ2875" s="2"/>
      <c r="XDD2875" s="2"/>
      <c r="XDH2875" s="2"/>
      <c r="XDL2875" s="2"/>
      <c r="XDP2875" s="2"/>
      <c r="XDT2875" s="2"/>
      <c r="XDX2875" s="2"/>
      <c r="XEB2875" s="2"/>
      <c r="XEF2875" s="2"/>
      <c r="XEJ2875" s="2"/>
      <c r="XEN2875" s="2"/>
      <c r="XER2875" s="2"/>
      <c r="XEV2875" s="2"/>
      <c r="XEZ2875" s="2"/>
    </row>
    <row r="2876" spans="1:1024 1028:2048 2052:3072 3076:4096 4100:5120 5124:6144 6148:7168 7172:8192 8196:9216 9220:10240 10244:11264 11268:12288 12292:13312 13316:14336 14340:15360 15364:16380" x14ac:dyDescent="0.45">
      <c r="A2876" s="2">
        <v>45535</v>
      </c>
      <c r="B2876" t="s">
        <v>33</v>
      </c>
      <c r="C2876" t="s">
        <v>17</v>
      </c>
      <c r="D2876">
        <v>8</v>
      </c>
      <c r="E2876" s="17">
        <f>VLOOKUP(C2876,'SKU Price List'!$H$2:$L$27,5,FALSE)</f>
        <v>1276.8</v>
      </c>
      <c r="F2876" s="17">
        <f t="shared" si="146"/>
        <v>10214.4</v>
      </c>
      <c r="G2876">
        <f>VLOOKUP(C2876,'SKU Price List'!$H$2:$L$27,3,0)</f>
        <v>1216</v>
      </c>
      <c r="H2876">
        <f t="shared" si="143"/>
        <v>9728</v>
      </c>
      <c r="I2876" s="17">
        <f t="shared" si="144"/>
        <v>486.39999999999964</v>
      </c>
      <c r="J2876">
        <v>48</v>
      </c>
      <c r="K2876" s="51"/>
      <c r="L2876" s="2"/>
      <c r="P2876" s="2"/>
      <c r="T2876" s="2"/>
      <c r="X2876" s="2"/>
      <c r="AB2876" s="2"/>
      <c r="AF2876" s="2"/>
      <c r="AJ2876" s="2"/>
      <c r="AN2876" s="2"/>
      <c r="AR2876" s="2"/>
      <c r="AV2876" s="2"/>
      <c r="AZ2876" s="2"/>
      <c r="BD2876" s="2"/>
      <c r="BH2876" s="2"/>
      <c r="BL2876" s="2"/>
      <c r="BP2876" s="2"/>
      <c r="BT2876" s="2"/>
      <c r="BX2876" s="2"/>
      <c r="CB2876" s="2"/>
      <c r="CF2876" s="2"/>
      <c r="CJ2876" s="2"/>
      <c r="CN2876" s="2"/>
      <c r="CR2876" s="2"/>
      <c r="CV2876" s="2"/>
      <c r="CZ2876" s="2"/>
      <c r="DD2876" s="2"/>
      <c r="DH2876" s="2"/>
      <c r="DL2876" s="2"/>
      <c r="DP2876" s="2"/>
      <c r="DT2876" s="2"/>
      <c r="DX2876" s="2"/>
      <c r="EB2876" s="2"/>
      <c r="EF2876" s="2"/>
      <c r="EJ2876" s="2"/>
      <c r="EN2876" s="2"/>
      <c r="ER2876" s="2"/>
      <c r="EV2876" s="2"/>
      <c r="EZ2876" s="2"/>
      <c r="FD2876" s="2"/>
      <c r="FH2876" s="2"/>
      <c r="FL2876" s="2"/>
      <c r="FP2876" s="2"/>
      <c r="FT2876" s="2"/>
      <c r="FX2876" s="2"/>
      <c r="GB2876" s="2"/>
      <c r="GF2876" s="2"/>
      <c r="GJ2876" s="2"/>
      <c r="GN2876" s="2"/>
      <c r="GR2876" s="2"/>
      <c r="GV2876" s="2"/>
      <c r="GZ2876" s="2"/>
      <c r="HD2876" s="2"/>
      <c r="HH2876" s="2"/>
      <c r="HL2876" s="2"/>
      <c r="HP2876" s="2"/>
      <c r="HT2876" s="2"/>
      <c r="HX2876" s="2"/>
      <c r="IB2876" s="2"/>
      <c r="IF2876" s="2"/>
      <c r="IJ2876" s="2"/>
      <c r="IN2876" s="2"/>
      <c r="IR2876" s="2"/>
      <c r="IV2876" s="2"/>
      <c r="IZ2876" s="2"/>
      <c r="JD2876" s="2"/>
      <c r="JH2876" s="2"/>
      <c r="JL2876" s="2"/>
      <c r="JP2876" s="2"/>
      <c r="JT2876" s="2"/>
      <c r="JX2876" s="2"/>
      <c r="KB2876" s="2"/>
      <c r="KF2876" s="2"/>
      <c r="KJ2876" s="2"/>
      <c r="KN2876" s="2"/>
      <c r="KR2876" s="2"/>
      <c r="KV2876" s="2"/>
      <c r="KZ2876" s="2"/>
      <c r="LD2876" s="2"/>
      <c r="LH2876" s="2"/>
      <c r="LL2876" s="2"/>
      <c r="LP2876" s="2"/>
      <c r="LT2876" s="2"/>
      <c r="LX2876" s="2"/>
      <c r="MB2876" s="2"/>
      <c r="MF2876" s="2"/>
      <c r="MJ2876" s="2"/>
      <c r="MN2876" s="2"/>
      <c r="MR2876" s="2"/>
      <c r="MV2876" s="2"/>
      <c r="MZ2876" s="2"/>
      <c r="ND2876" s="2"/>
      <c r="NH2876" s="2"/>
      <c r="NL2876" s="2"/>
      <c r="NP2876" s="2"/>
      <c r="NT2876" s="2"/>
      <c r="NX2876" s="2"/>
      <c r="OB2876" s="2"/>
      <c r="OF2876" s="2"/>
      <c r="OJ2876" s="2"/>
      <c r="ON2876" s="2"/>
      <c r="OR2876" s="2"/>
      <c r="OV2876" s="2"/>
      <c r="OZ2876" s="2"/>
      <c r="PD2876" s="2"/>
      <c r="PH2876" s="2"/>
      <c r="PL2876" s="2"/>
      <c r="PP2876" s="2"/>
      <c r="PT2876" s="2"/>
      <c r="PX2876" s="2"/>
      <c r="QB2876" s="2"/>
      <c r="QF2876" s="2"/>
      <c r="QJ2876" s="2"/>
      <c r="QN2876" s="2"/>
      <c r="QR2876" s="2"/>
      <c r="QV2876" s="2"/>
      <c r="QZ2876" s="2"/>
      <c r="RD2876" s="2"/>
      <c r="RH2876" s="2"/>
      <c r="RL2876" s="2"/>
      <c r="RP2876" s="2"/>
      <c r="RT2876" s="2"/>
      <c r="RX2876" s="2"/>
      <c r="SB2876" s="2"/>
      <c r="SF2876" s="2"/>
      <c r="SJ2876" s="2"/>
      <c r="SN2876" s="2"/>
      <c r="SR2876" s="2"/>
      <c r="SV2876" s="2"/>
      <c r="SZ2876" s="2"/>
      <c r="TD2876" s="2"/>
      <c r="TH2876" s="2"/>
      <c r="TL2876" s="2"/>
      <c r="TP2876" s="2"/>
      <c r="TT2876" s="2"/>
      <c r="TX2876" s="2"/>
      <c r="UB2876" s="2"/>
      <c r="UF2876" s="2"/>
      <c r="UJ2876" s="2"/>
      <c r="UN2876" s="2"/>
      <c r="UR2876" s="2"/>
      <c r="UV2876" s="2"/>
      <c r="UZ2876" s="2"/>
      <c r="VD2876" s="2"/>
      <c r="VH2876" s="2"/>
      <c r="VL2876" s="2"/>
      <c r="VP2876" s="2"/>
      <c r="VT2876" s="2"/>
      <c r="VX2876" s="2"/>
      <c r="WB2876" s="2"/>
      <c r="WF2876" s="2"/>
      <c r="WJ2876" s="2"/>
      <c r="WN2876" s="2"/>
      <c r="WR2876" s="2"/>
      <c r="WV2876" s="2"/>
      <c r="WZ2876" s="2"/>
      <c r="XD2876" s="2"/>
      <c r="XH2876" s="2"/>
      <c r="XL2876" s="2"/>
      <c r="XP2876" s="2"/>
      <c r="XT2876" s="2"/>
      <c r="XX2876" s="2"/>
      <c r="YB2876" s="2"/>
      <c r="YF2876" s="2"/>
      <c r="YJ2876" s="2"/>
      <c r="YN2876" s="2"/>
      <c r="YR2876" s="2"/>
      <c r="YV2876" s="2"/>
      <c r="YZ2876" s="2"/>
      <c r="ZD2876" s="2"/>
      <c r="ZH2876" s="2"/>
      <c r="ZL2876" s="2"/>
      <c r="ZP2876" s="2"/>
      <c r="ZT2876" s="2"/>
      <c r="ZX2876" s="2"/>
      <c r="AAB2876" s="2"/>
      <c r="AAF2876" s="2"/>
      <c r="AAJ2876" s="2"/>
      <c r="AAN2876" s="2"/>
      <c r="AAR2876" s="2"/>
      <c r="AAV2876" s="2"/>
      <c r="AAZ2876" s="2"/>
      <c r="ABD2876" s="2"/>
      <c r="ABH2876" s="2"/>
      <c r="ABL2876" s="2"/>
      <c r="ABP2876" s="2"/>
      <c r="ABT2876" s="2"/>
      <c r="ABX2876" s="2"/>
      <c r="ACB2876" s="2"/>
      <c r="ACF2876" s="2"/>
      <c r="ACJ2876" s="2"/>
      <c r="ACN2876" s="2"/>
      <c r="ACR2876" s="2"/>
      <c r="ACV2876" s="2"/>
      <c r="ACZ2876" s="2"/>
      <c r="ADD2876" s="2"/>
      <c r="ADH2876" s="2"/>
      <c r="ADL2876" s="2"/>
      <c r="ADP2876" s="2"/>
      <c r="ADT2876" s="2"/>
      <c r="ADX2876" s="2"/>
      <c r="AEB2876" s="2"/>
      <c r="AEF2876" s="2"/>
      <c r="AEJ2876" s="2"/>
      <c r="AEN2876" s="2"/>
      <c r="AER2876" s="2"/>
      <c r="AEV2876" s="2"/>
      <c r="AEZ2876" s="2"/>
      <c r="AFD2876" s="2"/>
      <c r="AFH2876" s="2"/>
      <c r="AFL2876" s="2"/>
      <c r="AFP2876" s="2"/>
      <c r="AFT2876" s="2"/>
      <c r="AFX2876" s="2"/>
      <c r="AGB2876" s="2"/>
      <c r="AGF2876" s="2"/>
      <c r="AGJ2876" s="2"/>
      <c r="AGN2876" s="2"/>
      <c r="AGR2876" s="2"/>
      <c r="AGV2876" s="2"/>
      <c r="AGZ2876" s="2"/>
      <c r="AHD2876" s="2"/>
      <c r="AHH2876" s="2"/>
      <c r="AHL2876" s="2"/>
      <c r="AHP2876" s="2"/>
      <c r="AHT2876" s="2"/>
      <c r="AHX2876" s="2"/>
      <c r="AIB2876" s="2"/>
      <c r="AIF2876" s="2"/>
      <c r="AIJ2876" s="2"/>
      <c r="AIN2876" s="2"/>
      <c r="AIR2876" s="2"/>
      <c r="AIV2876" s="2"/>
      <c r="AIZ2876" s="2"/>
      <c r="AJD2876" s="2"/>
      <c r="AJH2876" s="2"/>
      <c r="AJL2876" s="2"/>
      <c r="AJP2876" s="2"/>
      <c r="AJT2876" s="2"/>
      <c r="AJX2876" s="2"/>
      <c r="AKB2876" s="2"/>
      <c r="AKF2876" s="2"/>
      <c r="AKJ2876" s="2"/>
      <c r="AKN2876" s="2"/>
      <c r="AKR2876" s="2"/>
      <c r="AKV2876" s="2"/>
      <c r="AKZ2876" s="2"/>
      <c r="ALD2876" s="2"/>
      <c r="ALH2876" s="2"/>
      <c r="ALL2876" s="2"/>
      <c r="ALP2876" s="2"/>
      <c r="ALT2876" s="2"/>
      <c r="ALX2876" s="2"/>
      <c r="AMB2876" s="2"/>
      <c r="AMF2876" s="2"/>
      <c r="AMJ2876" s="2"/>
      <c r="AMN2876" s="2"/>
      <c r="AMR2876" s="2"/>
      <c r="AMV2876" s="2"/>
      <c r="AMZ2876" s="2"/>
      <c r="AND2876" s="2"/>
      <c r="ANH2876" s="2"/>
      <c r="ANL2876" s="2"/>
      <c r="ANP2876" s="2"/>
      <c r="ANT2876" s="2"/>
      <c r="ANX2876" s="2"/>
      <c r="AOB2876" s="2"/>
      <c r="AOF2876" s="2"/>
      <c r="AOJ2876" s="2"/>
      <c r="AON2876" s="2"/>
      <c r="AOR2876" s="2"/>
      <c r="AOV2876" s="2"/>
      <c r="AOZ2876" s="2"/>
      <c r="APD2876" s="2"/>
      <c r="APH2876" s="2"/>
      <c r="APL2876" s="2"/>
      <c r="APP2876" s="2"/>
      <c r="APT2876" s="2"/>
      <c r="APX2876" s="2"/>
      <c r="AQB2876" s="2"/>
      <c r="AQF2876" s="2"/>
      <c r="AQJ2876" s="2"/>
      <c r="AQN2876" s="2"/>
      <c r="AQR2876" s="2"/>
      <c r="AQV2876" s="2"/>
      <c r="AQZ2876" s="2"/>
      <c r="ARD2876" s="2"/>
      <c r="ARH2876" s="2"/>
      <c r="ARL2876" s="2"/>
      <c r="ARP2876" s="2"/>
      <c r="ART2876" s="2"/>
      <c r="ARX2876" s="2"/>
      <c r="ASB2876" s="2"/>
      <c r="ASF2876" s="2"/>
      <c r="ASJ2876" s="2"/>
      <c r="ASN2876" s="2"/>
      <c r="ASR2876" s="2"/>
      <c r="ASV2876" s="2"/>
      <c r="ASZ2876" s="2"/>
      <c r="ATD2876" s="2"/>
      <c r="ATH2876" s="2"/>
      <c r="ATL2876" s="2"/>
      <c r="ATP2876" s="2"/>
      <c r="ATT2876" s="2"/>
      <c r="ATX2876" s="2"/>
      <c r="AUB2876" s="2"/>
      <c r="AUF2876" s="2"/>
      <c r="AUJ2876" s="2"/>
      <c r="AUN2876" s="2"/>
      <c r="AUR2876" s="2"/>
      <c r="AUV2876" s="2"/>
      <c r="AUZ2876" s="2"/>
      <c r="AVD2876" s="2"/>
      <c r="AVH2876" s="2"/>
      <c r="AVL2876" s="2"/>
      <c r="AVP2876" s="2"/>
      <c r="AVT2876" s="2"/>
      <c r="AVX2876" s="2"/>
      <c r="AWB2876" s="2"/>
      <c r="AWF2876" s="2"/>
      <c r="AWJ2876" s="2"/>
      <c r="AWN2876" s="2"/>
      <c r="AWR2876" s="2"/>
      <c r="AWV2876" s="2"/>
      <c r="AWZ2876" s="2"/>
      <c r="AXD2876" s="2"/>
      <c r="AXH2876" s="2"/>
      <c r="AXL2876" s="2"/>
      <c r="AXP2876" s="2"/>
      <c r="AXT2876" s="2"/>
      <c r="AXX2876" s="2"/>
      <c r="AYB2876" s="2"/>
      <c r="AYF2876" s="2"/>
      <c r="AYJ2876" s="2"/>
      <c r="AYN2876" s="2"/>
      <c r="AYR2876" s="2"/>
      <c r="AYV2876" s="2"/>
      <c r="AYZ2876" s="2"/>
      <c r="AZD2876" s="2"/>
      <c r="AZH2876" s="2"/>
      <c r="AZL2876" s="2"/>
      <c r="AZP2876" s="2"/>
      <c r="AZT2876" s="2"/>
      <c r="AZX2876" s="2"/>
      <c r="BAB2876" s="2"/>
      <c r="BAF2876" s="2"/>
      <c r="BAJ2876" s="2"/>
      <c r="BAN2876" s="2"/>
      <c r="BAR2876" s="2"/>
      <c r="BAV2876" s="2"/>
      <c r="BAZ2876" s="2"/>
      <c r="BBD2876" s="2"/>
      <c r="BBH2876" s="2"/>
      <c r="BBL2876" s="2"/>
      <c r="BBP2876" s="2"/>
      <c r="BBT2876" s="2"/>
      <c r="BBX2876" s="2"/>
      <c r="BCB2876" s="2"/>
      <c r="BCF2876" s="2"/>
      <c r="BCJ2876" s="2"/>
      <c r="BCN2876" s="2"/>
      <c r="BCR2876" s="2"/>
      <c r="BCV2876" s="2"/>
      <c r="BCZ2876" s="2"/>
      <c r="BDD2876" s="2"/>
      <c r="BDH2876" s="2"/>
      <c r="BDL2876" s="2"/>
      <c r="BDP2876" s="2"/>
      <c r="BDT2876" s="2"/>
      <c r="BDX2876" s="2"/>
      <c r="BEB2876" s="2"/>
      <c r="BEF2876" s="2"/>
      <c r="BEJ2876" s="2"/>
      <c r="BEN2876" s="2"/>
      <c r="BER2876" s="2"/>
      <c r="BEV2876" s="2"/>
      <c r="BEZ2876" s="2"/>
      <c r="BFD2876" s="2"/>
      <c r="BFH2876" s="2"/>
      <c r="BFL2876" s="2"/>
      <c r="BFP2876" s="2"/>
      <c r="BFT2876" s="2"/>
      <c r="BFX2876" s="2"/>
      <c r="BGB2876" s="2"/>
      <c r="BGF2876" s="2"/>
      <c r="BGJ2876" s="2"/>
      <c r="BGN2876" s="2"/>
      <c r="BGR2876" s="2"/>
      <c r="BGV2876" s="2"/>
      <c r="BGZ2876" s="2"/>
      <c r="BHD2876" s="2"/>
      <c r="BHH2876" s="2"/>
      <c r="BHL2876" s="2"/>
      <c r="BHP2876" s="2"/>
      <c r="BHT2876" s="2"/>
      <c r="BHX2876" s="2"/>
      <c r="BIB2876" s="2"/>
      <c r="BIF2876" s="2"/>
      <c r="BIJ2876" s="2"/>
      <c r="BIN2876" s="2"/>
      <c r="BIR2876" s="2"/>
      <c r="BIV2876" s="2"/>
      <c r="BIZ2876" s="2"/>
      <c r="BJD2876" s="2"/>
      <c r="BJH2876" s="2"/>
      <c r="BJL2876" s="2"/>
      <c r="BJP2876" s="2"/>
      <c r="BJT2876" s="2"/>
      <c r="BJX2876" s="2"/>
      <c r="BKB2876" s="2"/>
      <c r="BKF2876" s="2"/>
      <c r="BKJ2876" s="2"/>
      <c r="BKN2876" s="2"/>
      <c r="BKR2876" s="2"/>
      <c r="BKV2876" s="2"/>
      <c r="BKZ2876" s="2"/>
      <c r="BLD2876" s="2"/>
      <c r="BLH2876" s="2"/>
      <c r="BLL2876" s="2"/>
      <c r="BLP2876" s="2"/>
      <c r="BLT2876" s="2"/>
      <c r="BLX2876" s="2"/>
      <c r="BMB2876" s="2"/>
      <c r="BMF2876" s="2"/>
      <c r="BMJ2876" s="2"/>
      <c r="BMN2876" s="2"/>
      <c r="BMR2876" s="2"/>
      <c r="BMV2876" s="2"/>
      <c r="BMZ2876" s="2"/>
      <c r="BND2876" s="2"/>
      <c r="BNH2876" s="2"/>
      <c r="BNL2876" s="2"/>
      <c r="BNP2876" s="2"/>
      <c r="BNT2876" s="2"/>
      <c r="BNX2876" s="2"/>
      <c r="BOB2876" s="2"/>
      <c r="BOF2876" s="2"/>
      <c r="BOJ2876" s="2"/>
      <c r="BON2876" s="2"/>
      <c r="BOR2876" s="2"/>
      <c r="BOV2876" s="2"/>
      <c r="BOZ2876" s="2"/>
      <c r="BPD2876" s="2"/>
      <c r="BPH2876" s="2"/>
      <c r="BPL2876" s="2"/>
      <c r="BPP2876" s="2"/>
      <c r="BPT2876" s="2"/>
      <c r="BPX2876" s="2"/>
      <c r="BQB2876" s="2"/>
      <c r="BQF2876" s="2"/>
      <c r="BQJ2876" s="2"/>
      <c r="BQN2876" s="2"/>
      <c r="BQR2876" s="2"/>
      <c r="BQV2876" s="2"/>
      <c r="BQZ2876" s="2"/>
      <c r="BRD2876" s="2"/>
      <c r="BRH2876" s="2"/>
      <c r="BRL2876" s="2"/>
      <c r="BRP2876" s="2"/>
      <c r="BRT2876" s="2"/>
      <c r="BRX2876" s="2"/>
      <c r="BSB2876" s="2"/>
      <c r="BSF2876" s="2"/>
      <c r="BSJ2876" s="2"/>
      <c r="BSN2876" s="2"/>
      <c r="BSR2876" s="2"/>
      <c r="BSV2876" s="2"/>
      <c r="BSZ2876" s="2"/>
      <c r="BTD2876" s="2"/>
      <c r="BTH2876" s="2"/>
      <c r="BTL2876" s="2"/>
      <c r="BTP2876" s="2"/>
      <c r="BTT2876" s="2"/>
      <c r="BTX2876" s="2"/>
      <c r="BUB2876" s="2"/>
      <c r="BUF2876" s="2"/>
      <c r="BUJ2876" s="2"/>
      <c r="BUN2876" s="2"/>
      <c r="BUR2876" s="2"/>
      <c r="BUV2876" s="2"/>
      <c r="BUZ2876" s="2"/>
      <c r="BVD2876" s="2"/>
      <c r="BVH2876" s="2"/>
      <c r="BVL2876" s="2"/>
      <c r="BVP2876" s="2"/>
      <c r="BVT2876" s="2"/>
      <c r="BVX2876" s="2"/>
      <c r="BWB2876" s="2"/>
      <c r="BWF2876" s="2"/>
      <c r="BWJ2876" s="2"/>
      <c r="BWN2876" s="2"/>
      <c r="BWR2876" s="2"/>
      <c r="BWV2876" s="2"/>
      <c r="BWZ2876" s="2"/>
      <c r="BXD2876" s="2"/>
      <c r="BXH2876" s="2"/>
      <c r="BXL2876" s="2"/>
      <c r="BXP2876" s="2"/>
      <c r="BXT2876" s="2"/>
      <c r="BXX2876" s="2"/>
      <c r="BYB2876" s="2"/>
      <c r="BYF2876" s="2"/>
      <c r="BYJ2876" s="2"/>
      <c r="BYN2876" s="2"/>
      <c r="BYR2876" s="2"/>
      <c r="BYV2876" s="2"/>
      <c r="BYZ2876" s="2"/>
      <c r="BZD2876" s="2"/>
      <c r="BZH2876" s="2"/>
      <c r="BZL2876" s="2"/>
      <c r="BZP2876" s="2"/>
      <c r="BZT2876" s="2"/>
      <c r="BZX2876" s="2"/>
      <c r="CAB2876" s="2"/>
      <c r="CAF2876" s="2"/>
      <c r="CAJ2876" s="2"/>
      <c r="CAN2876" s="2"/>
      <c r="CAR2876" s="2"/>
      <c r="CAV2876" s="2"/>
      <c r="CAZ2876" s="2"/>
      <c r="CBD2876" s="2"/>
      <c r="CBH2876" s="2"/>
      <c r="CBL2876" s="2"/>
      <c r="CBP2876" s="2"/>
      <c r="CBT2876" s="2"/>
      <c r="CBX2876" s="2"/>
      <c r="CCB2876" s="2"/>
      <c r="CCF2876" s="2"/>
      <c r="CCJ2876" s="2"/>
      <c r="CCN2876" s="2"/>
      <c r="CCR2876" s="2"/>
      <c r="CCV2876" s="2"/>
      <c r="CCZ2876" s="2"/>
      <c r="CDD2876" s="2"/>
      <c r="CDH2876" s="2"/>
      <c r="CDL2876" s="2"/>
      <c r="CDP2876" s="2"/>
      <c r="CDT2876" s="2"/>
      <c r="CDX2876" s="2"/>
      <c r="CEB2876" s="2"/>
      <c r="CEF2876" s="2"/>
      <c r="CEJ2876" s="2"/>
      <c r="CEN2876" s="2"/>
      <c r="CER2876" s="2"/>
      <c r="CEV2876" s="2"/>
      <c r="CEZ2876" s="2"/>
      <c r="CFD2876" s="2"/>
      <c r="CFH2876" s="2"/>
      <c r="CFL2876" s="2"/>
      <c r="CFP2876" s="2"/>
      <c r="CFT2876" s="2"/>
      <c r="CFX2876" s="2"/>
      <c r="CGB2876" s="2"/>
      <c r="CGF2876" s="2"/>
      <c r="CGJ2876" s="2"/>
      <c r="CGN2876" s="2"/>
      <c r="CGR2876" s="2"/>
      <c r="CGV2876" s="2"/>
      <c r="CGZ2876" s="2"/>
      <c r="CHD2876" s="2"/>
      <c r="CHH2876" s="2"/>
      <c r="CHL2876" s="2"/>
      <c r="CHP2876" s="2"/>
      <c r="CHT2876" s="2"/>
      <c r="CHX2876" s="2"/>
      <c r="CIB2876" s="2"/>
      <c r="CIF2876" s="2"/>
      <c r="CIJ2876" s="2"/>
      <c r="CIN2876" s="2"/>
      <c r="CIR2876" s="2"/>
      <c r="CIV2876" s="2"/>
      <c r="CIZ2876" s="2"/>
      <c r="CJD2876" s="2"/>
      <c r="CJH2876" s="2"/>
      <c r="CJL2876" s="2"/>
      <c r="CJP2876" s="2"/>
      <c r="CJT2876" s="2"/>
      <c r="CJX2876" s="2"/>
      <c r="CKB2876" s="2"/>
      <c r="CKF2876" s="2"/>
      <c r="CKJ2876" s="2"/>
      <c r="CKN2876" s="2"/>
      <c r="CKR2876" s="2"/>
      <c r="CKV2876" s="2"/>
      <c r="CKZ2876" s="2"/>
      <c r="CLD2876" s="2"/>
      <c r="CLH2876" s="2"/>
      <c r="CLL2876" s="2"/>
      <c r="CLP2876" s="2"/>
      <c r="CLT2876" s="2"/>
      <c r="CLX2876" s="2"/>
      <c r="CMB2876" s="2"/>
      <c r="CMF2876" s="2"/>
      <c r="CMJ2876" s="2"/>
      <c r="CMN2876" s="2"/>
      <c r="CMR2876" s="2"/>
      <c r="CMV2876" s="2"/>
      <c r="CMZ2876" s="2"/>
      <c r="CND2876" s="2"/>
      <c r="CNH2876" s="2"/>
      <c r="CNL2876" s="2"/>
      <c r="CNP2876" s="2"/>
      <c r="CNT2876" s="2"/>
      <c r="CNX2876" s="2"/>
      <c r="COB2876" s="2"/>
      <c r="COF2876" s="2"/>
      <c r="COJ2876" s="2"/>
      <c r="CON2876" s="2"/>
      <c r="COR2876" s="2"/>
      <c r="COV2876" s="2"/>
      <c r="COZ2876" s="2"/>
      <c r="CPD2876" s="2"/>
      <c r="CPH2876" s="2"/>
      <c r="CPL2876" s="2"/>
      <c r="CPP2876" s="2"/>
      <c r="CPT2876" s="2"/>
      <c r="CPX2876" s="2"/>
      <c r="CQB2876" s="2"/>
      <c r="CQF2876" s="2"/>
      <c r="CQJ2876" s="2"/>
      <c r="CQN2876" s="2"/>
      <c r="CQR2876" s="2"/>
      <c r="CQV2876" s="2"/>
      <c r="CQZ2876" s="2"/>
      <c r="CRD2876" s="2"/>
      <c r="CRH2876" s="2"/>
      <c r="CRL2876" s="2"/>
      <c r="CRP2876" s="2"/>
      <c r="CRT2876" s="2"/>
      <c r="CRX2876" s="2"/>
      <c r="CSB2876" s="2"/>
      <c r="CSF2876" s="2"/>
      <c r="CSJ2876" s="2"/>
      <c r="CSN2876" s="2"/>
      <c r="CSR2876" s="2"/>
      <c r="CSV2876" s="2"/>
      <c r="CSZ2876" s="2"/>
      <c r="CTD2876" s="2"/>
      <c r="CTH2876" s="2"/>
      <c r="CTL2876" s="2"/>
      <c r="CTP2876" s="2"/>
      <c r="CTT2876" s="2"/>
      <c r="CTX2876" s="2"/>
      <c r="CUB2876" s="2"/>
      <c r="CUF2876" s="2"/>
      <c r="CUJ2876" s="2"/>
      <c r="CUN2876" s="2"/>
      <c r="CUR2876" s="2"/>
      <c r="CUV2876" s="2"/>
      <c r="CUZ2876" s="2"/>
      <c r="CVD2876" s="2"/>
      <c r="CVH2876" s="2"/>
      <c r="CVL2876" s="2"/>
      <c r="CVP2876" s="2"/>
      <c r="CVT2876" s="2"/>
      <c r="CVX2876" s="2"/>
      <c r="CWB2876" s="2"/>
      <c r="CWF2876" s="2"/>
      <c r="CWJ2876" s="2"/>
      <c r="CWN2876" s="2"/>
      <c r="CWR2876" s="2"/>
      <c r="CWV2876" s="2"/>
      <c r="CWZ2876" s="2"/>
      <c r="CXD2876" s="2"/>
      <c r="CXH2876" s="2"/>
      <c r="CXL2876" s="2"/>
      <c r="CXP2876" s="2"/>
      <c r="CXT2876" s="2"/>
      <c r="CXX2876" s="2"/>
      <c r="CYB2876" s="2"/>
      <c r="CYF2876" s="2"/>
      <c r="CYJ2876" s="2"/>
      <c r="CYN2876" s="2"/>
      <c r="CYR2876" s="2"/>
      <c r="CYV2876" s="2"/>
      <c r="CYZ2876" s="2"/>
      <c r="CZD2876" s="2"/>
      <c r="CZH2876" s="2"/>
      <c r="CZL2876" s="2"/>
      <c r="CZP2876" s="2"/>
      <c r="CZT2876" s="2"/>
      <c r="CZX2876" s="2"/>
      <c r="DAB2876" s="2"/>
      <c r="DAF2876" s="2"/>
      <c r="DAJ2876" s="2"/>
      <c r="DAN2876" s="2"/>
      <c r="DAR2876" s="2"/>
      <c r="DAV2876" s="2"/>
      <c r="DAZ2876" s="2"/>
      <c r="DBD2876" s="2"/>
      <c r="DBH2876" s="2"/>
      <c r="DBL2876" s="2"/>
      <c r="DBP2876" s="2"/>
      <c r="DBT2876" s="2"/>
      <c r="DBX2876" s="2"/>
      <c r="DCB2876" s="2"/>
      <c r="DCF2876" s="2"/>
      <c r="DCJ2876" s="2"/>
      <c r="DCN2876" s="2"/>
      <c r="DCR2876" s="2"/>
      <c r="DCV2876" s="2"/>
      <c r="DCZ2876" s="2"/>
      <c r="DDD2876" s="2"/>
      <c r="DDH2876" s="2"/>
      <c r="DDL2876" s="2"/>
      <c r="DDP2876" s="2"/>
      <c r="DDT2876" s="2"/>
      <c r="DDX2876" s="2"/>
      <c r="DEB2876" s="2"/>
      <c r="DEF2876" s="2"/>
      <c r="DEJ2876" s="2"/>
      <c r="DEN2876" s="2"/>
      <c r="DER2876" s="2"/>
      <c r="DEV2876" s="2"/>
      <c r="DEZ2876" s="2"/>
      <c r="DFD2876" s="2"/>
      <c r="DFH2876" s="2"/>
      <c r="DFL2876" s="2"/>
      <c r="DFP2876" s="2"/>
      <c r="DFT2876" s="2"/>
      <c r="DFX2876" s="2"/>
      <c r="DGB2876" s="2"/>
      <c r="DGF2876" s="2"/>
      <c r="DGJ2876" s="2"/>
      <c r="DGN2876" s="2"/>
      <c r="DGR2876" s="2"/>
      <c r="DGV2876" s="2"/>
      <c r="DGZ2876" s="2"/>
      <c r="DHD2876" s="2"/>
      <c r="DHH2876" s="2"/>
      <c r="DHL2876" s="2"/>
      <c r="DHP2876" s="2"/>
      <c r="DHT2876" s="2"/>
      <c r="DHX2876" s="2"/>
      <c r="DIB2876" s="2"/>
      <c r="DIF2876" s="2"/>
      <c r="DIJ2876" s="2"/>
      <c r="DIN2876" s="2"/>
      <c r="DIR2876" s="2"/>
      <c r="DIV2876" s="2"/>
      <c r="DIZ2876" s="2"/>
      <c r="DJD2876" s="2"/>
      <c r="DJH2876" s="2"/>
      <c r="DJL2876" s="2"/>
      <c r="DJP2876" s="2"/>
      <c r="DJT2876" s="2"/>
      <c r="DJX2876" s="2"/>
      <c r="DKB2876" s="2"/>
      <c r="DKF2876" s="2"/>
      <c r="DKJ2876" s="2"/>
      <c r="DKN2876" s="2"/>
      <c r="DKR2876" s="2"/>
      <c r="DKV2876" s="2"/>
      <c r="DKZ2876" s="2"/>
      <c r="DLD2876" s="2"/>
      <c r="DLH2876" s="2"/>
      <c r="DLL2876" s="2"/>
      <c r="DLP2876" s="2"/>
      <c r="DLT2876" s="2"/>
      <c r="DLX2876" s="2"/>
      <c r="DMB2876" s="2"/>
      <c r="DMF2876" s="2"/>
      <c r="DMJ2876" s="2"/>
      <c r="DMN2876" s="2"/>
      <c r="DMR2876" s="2"/>
      <c r="DMV2876" s="2"/>
      <c r="DMZ2876" s="2"/>
      <c r="DND2876" s="2"/>
      <c r="DNH2876" s="2"/>
      <c r="DNL2876" s="2"/>
      <c r="DNP2876" s="2"/>
      <c r="DNT2876" s="2"/>
      <c r="DNX2876" s="2"/>
      <c r="DOB2876" s="2"/>
      <c r="DOF2876" s="2"/>
      <c r="DOJ2876" s="2"/>
      <c r="DON2876" s="2"/>
      <c r="DOR2876" s="2"/>
      <c r="DOV2876" s="2"/>
      <c r="DOZ2876" s="2"/>
      <c r="DPD2876" s="2"/>
      <c r="DPH2876" s="2"/>
      <c r="DPL2876" s="2"/>
      <c r="DPP2876" s="2"/>
      <c r="DPT2876" s="2"/>
      <c r="DPX2876" s="2"/>
      <c r="DQB2876" s="2"/>
      <c r="DQF2876" s="2"/>
      <c r="DQJ2876" s="2"/>
      <c r="DQN2876" s="2"/>
      <c r="DQR2876" s="2"/>
      <c r="DQV2876" s="2"/>
      <c r="DQZ2876" s="2"/>
      <c r="DRD2876" s="2"/>
      <c r="DRH2876" s="2"/>
      <c r="DRL2876" s="2"/>
      <c r="DRP2876" s="2"/>
      <c r="DRT2876" s="2"/>
      <c r="DRX2876" s="2"/>
      <c r="DSB2876" s="2"/>
      <c r="DSF2876" s="2"/>
      <c r="DSJ2876" s="2"/>
      <c r="DSN2876" s="2"/>
      <c r="DSR2876" s="2"/>
      <c r="DSV2876" s="2"/>
      <c r="DSZ2876" s="2"/>
      <c r="DTD2876" s="2"/>
      <c r="DTH2876" s="2"/>
      <c r="DTL2876" s="2"/>
      <c r="DTP2876" s="2"/>
      <c r="DTT2876" s="2"/>
      <c r="DTX2876" s="2"/>
      <c r="DUB2876" s="2"/>
      <c r="DUF2876" s="2"/>
      <c r="DUJ2876" s="2"/>
      <c r="DUN2876" s="2"/>
      <c r="DUR2876" s="2"/>
      <c r="DUV2876" s="2"/>
      <c r="DUZ2876" s="2"/>
      <c r="DVD2876" s="2"/>
      <c r="DVH2876" s="2"/>
      <c r="DVL2876" s="2"/>
      <c r="DVP2876" s="2"/>
      <c r="DVT2876" s="2"/>
      <c r="DVX2876" s="2"/>
      <c r="DWB2876" s="2"/>
      <c r="DWF2876" s="2"/>
      <c r="DWJ2876" s="2"/>
      <c r="DWN2876" s="2"/>
      <c r="DWR2876" s="2"/>
      <c r="DWV2876" s="2"/>
      <c r="DWZ2876" s="2"/>
      <c r="DXD2876" s="2"/>
      <c r="DXH2876" s="2"/>
      <c r="DXL2876" s="2"/>
      <c r="DXP2876" s="2"/>
      <c r="DXT2876" s="2"/>
      <c r="DXX2876" s="2"/>
      <c r="DYB2876" s="2"/>
      <c r="DYF2876" s="2"/>
      <c r="DYJ2876" s="2"/>
      <c r="DYN2876" s="2"/>
      <c r="DYR2876" s="2"/>
      <c r="DYV2876" s="2"/>
      <c r="DYZ2876" s="2"/>
      <c r="DZD2876" s="2"/>
      <c r="DZH2876" s="2"/>
      <c r="DZL2876" s="2"/>
      <c r="DZP2876" s="2"/>
      <c r="DZT2876" s="2"/>
      <c r="DZX2876" s="2"/>
      <c r="EAB2876" s="2"/>
      <c r="EAF2876" s="2"/>
      <c r="EAJ2876" s="2"/>
      <c r="EAN2876" s="2"/>
      <c r="EAR2876" s="2"/>
      <c r="EAV2876" s="2"/>
      <c r="EAZ2876" s="2"/>
      <c r="EBD2876" s="2"/>
      <c r="EBH2876" s="2"/>
      <c r="EBL2876" s="2"/>
      <c r="EBP2876" s="2"/>
      <c r="EBT2876" s="2"/>
      <c r="EBX2876" s="2"/>
      <c r="ECB2876" s="2"/>
      <c r="ECF2876" s="2"/>
      <c r="ECJ2876" s="2"/>
      <c r="ECN2876" s="2"/>
      <c r="ECR2876" s="2"/>
      <c r="ECV2876" s="2"/>
      <c r="ECZ2876" s="2"/>
      <c r="EDD2876" s="2"/>
      <c r="EDH2876" s="2"/>
      <c r="EDL2876" s="2"/>
      <c r="EDP2876" s="2"/>
      <c r="EDT2876" s="2"/>
      <c r="EDX2876" s="2"/>
      <c r="EEB2876" s="2"/>
      <c r="EEF2876" s="2"/>
      <c r="EEJ2876" s="2"/>
      <c r="EEN2876" s="2"/>
      <c r="EER2876" s="2"/>
      <c r="EEV2876" s="2"/>
      <c r="EEZ2876" s="2"/>
      <c r="EFD2876" s="2"/>
      <c r="EFH2876" s="2"/>
      <c r="EFL2876" s="2"/>
      <c r="EFP2876" s="2"/>
      <c r="EFT2876" s="2"/>
      <c r="EFX2876" s="2"/>
      <c r="EGB2876" s="2"/>
      <c r="EGF2876" s="2"/>
      <c r="EGJ2876" s="2"/>
      <c r="EGN2876" s="2"/>
      <c r="EGR2876" s="2"/>
      <c r="EGV2876" s="2"/>
      <c r="EGZ2876" s="2"/>
      <c r="EHD2876" s="2"/>
      <c r="EHH2876" s="2"/>
      <c r="EHL2876" s="2"/>
      <c r="EHP2876" s="2"/>
      <c r="EHT2876" s="2"/>
      <c r="EHX2876" s="2"/>
      <c r="EIB2876" s="2"/>
      <c r="EIF2876" s="2"/>
      <c r="EIJ2876" s="2"/>
      <c r="EIN2876" s="2"/>
      <c r="EIR2876" s="2"/>
      <c r="EIV2876" s="2"/>
      <c r="EIZ2876" s="2"/>
      <c r="EJD2876" s="2"/>
      <c r="EJH2876" s="2"/>
      <c r="EJL2876" s="2"/>
      <c r="EJP2876" s="2"/>
      <c r="EJT2876" s="2"/>
      <c r="EJX2876" s="2"/>
      <c r="EKB2876" s="2"/>
      <c r="EKF2876" s="2"/>
      <c r="EKJ2876" s="2"/>
      <c r="EKN2876" s="2"/>
      <c r="EKR2876" s="2"/>
      <c r="EKV2876" s="2"/>
      <c r="EKZ2876" s="2"/>
      <c r="ELD2876" s="2"/>
      <c r="ELH2876" s="2"/>
      <c r="ELL2876" s="2"/>
      <c r="ELP2876" s="2"/>
      <c r="ELT2876" s="2"/>
      <c r="ELX2876" s="2"/>
      <c r="EMB2876" s="2"/>
      <c r="EMF2876" s="2"/>
      <c r="EMJ2876" s="2"/>
      <c r="EMN2876" s="2"/>
      <c r="EMR2876" s="2"/>
      <c r="EMV2876" s="2"/>
      <c r="EMZ2876" s="2"/>
      <c r="END2876" s="2"/>
      <c r="ENH2876" s="2"/>
      <c r="ENL2876" s="2"/>
      <c r="ENP2876" s="2"/>
      <c r="ENT2876" s="2"/>
      <c r="ENX2876" s="2"/>
      <c r="EOB2876" s="2"/>
      <c r="EOF2876" s="2"/>
      <c r="EOJ2876" s="2"/>
      <c r="EON2876" s="2"/>
      <c r="EOR2876" s="2"/>
      <c r="EOV2876" s="2"/>
      <c r="EOZ2876" s="2"/>
      <c r="EPD2876" s="2"/>
      <c r="EPH2876" s="2"/>
      <c r="EPL2876" s="2"/>
      <c r="EPP2876" s="2"/>
      <c r="EPT2876" s="2"/>
      <c r="EPX2876" s="2"/>
      <c r="EQB2876" s="2"/>
      <c r="EQF2876" s="2"/>
      <c r="EQJ2876" s="2"/>
      <c r="EQN2876" s="2"/>
      <c r="EQR2876" s="2"/>
      <c r="EQV2876" s="2"/>
      <c r="EQZ2876" s="2"/>
      <c r="ERD2876" s="2"/>
      <c r="ERH2876" s="2"/>
      <c r="ERL2876" s="2"/>
      <c r="ERP2876" s="2"/>
      <c r="ERT2876" s="2"/>
      <c r="ERX2876" s="2"/>
      <c r="ESB2876" s="2"/>
      <c r="ESF2876" s="2"/>
      <c r="ESJ2876" s="2"/>
      <c r="ESN2876" s="2"/>
      <c r="ESR2876" s="2"/>
      <c r="ESV2876" s="2"/>
      <c r="ESZ2876" s="2"/>
      <c r="ETD2876" s="2"/>
      <c r="ETH2876" s="2"/>
      <c r="ETL2876" s="2"/>
      <c r="ETP2876" s="2"/>
      <c r="ETT2876" s="2"/>
      <c r="ETX2876" s="2"/>
      <c r="EUB2876" s="2"/>
      <c r="EUF2876" s="2"/>
      <c r="EUJ2876" s="2"/>
      <c r="EUN2876" s="2"/>
      <c r="EUR2876" s="2"/>
      <c r="EUV2876" s="2"/>
      <c r="EUZ2876" s="2"/>
      <c r="EVD2876" s="2"/>
      <c r="EVH2876" s="2"/>
      <c r="EVL2876" s="2"/>
      <c r="EVP2876" s="2"/>
      <c r="EVT2876" s="2"/>
      <c r="EVX2876" s="2"/>
      <c r="EWB2876" s="2"/>
      <c r="EWF2876" s="2"/>
      <c r="EWJ2876" s="2"/>
      <c r="EWN2876" s="2"/>
      <c r="EWR2876" s="2"/>
      <c r="EWV2876" s="2"/>
      <c r="EWZ2876" s="2"/>
      <c r="EXD2876" s="2"/>
      <c r="EXH2876" s="2"/>
      <c r="EXL2876" s="2"/>
      <c r="EXP2876" s="2"/>
      <c r="EXT2876" s="2"/>
      <c r="EXX2876" s="2"/>
      <c r="EYB2876" s="2"/>
      <c r="EYF2876" s="2"/>
      <c r="EYJ2876" s="2"/>
      <c r="EYN2876" s="2"/>
      <c r="EYR2876" s="2"/>
      <c r="EYV2876" s="2"/>
      <c r="EYZ2876" s="2"/>
      <c r="EZD2876" s="2"/>
      <c r="EZH2876" s="2"/>
      <c r="EZL2876" s="2"/>
      <c r="EZP2876" s="2"/>
      <c r="EZT2876" s="2"/>
      <c r="EZX2876" s="2"/>
      <c r="FAB2876" s="2"/>
      <c r="FAF2876" s="2"/>
      <c r="FAJ2876" s="2"/>
      <c r="FAN2876" s="2"/>
      <c r="FAR2876" s="2"/>
      <c r="FAV2876" s="2"/>
      <c r="FAZ2876" s="2"/>
      <c r="FBD2876" s="2"/>
      <c r="FBH2876" s="2"/>
      <c r="FBL2876" s="2"/>
      <c r="FBP2876" s="2"/>
      <c r="FBT2876" s="2"/>
      <c r="FBX2876" s="2"/>
      <c r="FCB2876" s="2"/>
      <c r="FCF2876" s="2"/>
      <c r="FCJ2876" s="2"/>
      <c r="FCN2876" s="2"/>
      <c r="FCR2876" s="2"/>
      <c r="FCV2876" s="2"/>
      <c r="FCZ2876" s="2"/>
      <c r="FDD2876" s="2"/>
      <c r="FDH2876" s="2"/>
      <c r="FDL2876" s="2"/>
      <c r="FDP2876" s="2"/>
      <c r="FDT2876" s="2"/>
      <c r="FDX2876" s="2"/>
      <c r="FEB2876" s="2"/>
      <c r="FEF2876" s="2"/>
      <c r="FEJ2876" s="2"/>
      <c r="FEN2876" s="2"/>
      <c r="FER2876" s="2"/>
      <c r="FEV2876" s="2"/>
      <c r="FEZ2876" s="2"/>
      <c r="FFD2876" s="2"/>
      <c r="FFH2876" s="2"/>
      <c r="FFL2876" s="2"/>
      <c r="FFP2876" s="2"/>
      <c r="FFT2876" s="2"/>
      <c r="FFX2876" s="2"/>
      <c r="FGB2876" s="2"/>
      <c r="FGF2876" s="2"/>
      <c r="FGJ2876" s="2"/>
      <c r="FGN2876" s="2"/>
      <c r="FGR2876" s="2"/>
      <c r="FGV2876" s="2"/>
      <c r="FGZ2876" s="2"/>
      <c r="FHD2876" s="2"/>
      <c r="FHH2876" s="2"/>
      <c r="FHL2876" s="2"/>
      <c r="FHP2876" s="2"/>
      <c r="FHT2876" s="2"/>
      <c r="FHX2876" s="2"/>
      <c r="FIB2876" s="2"/>
      <c r="FIF2876" s="2"/>
      <c r="FIJ2876" s="2"/>
      <c r="FIN2876" s="2"/>
      <c r="FIR2876" s="2"/>
      <c r="FIV2876" s="2"/>
      <c r="FIZ2876" s="2"/>
      <c r="FJD2876" s="2"/>
      <c r="FJH2876" s="2"/>
      <c r="FJL2876" s="2"/>
      <c r="FJP2876" s="2"/>
      <c r="FJT2876" s="2"/>
      <c r="FJX2876" s="2"/>
      <c r="FKB2876" s="2"/>
      <c r="FKF2876" s="2"/>
      <c r="FKJ2876" s="2"/>
      <c r="FKN2876" s="2"/>
      <c r="FKR2876" s="2"/>
      <c r="FKV2876" s="2"/>
      <c r="FKZ2876" s="2"/>
      <c r="FLD2876" s="2"/>
      <c r="FLH2876" s="2"/>
      <c r="FLL2876" s="2"/>
      <c r="FLP2876" s="2"/>
      <c r="FLT2876" s="2"/>
      <c r="FLX2876" s="2"/>
      <c r="FMB2876" s="2"/>
      <c r="FMF2876" s="2"/>
      <c r="FMJ2876" s="2"/>
      <c r="FMN2876" s="2"/>
      <c r="FMR2876" s="2"/>
      <c r="FMV2876" s="2"/>
      <c r="FMZ2876" s="2"/>
      <c r="FND2876" s="2"/>
      <c r="FNH2876" s="2"/>
      <c r="FNL2876" s="2"/>
      <c r="FNP2876" s="2"/>
      <c r="FNT2876" s="2"/>
      <c r="FNX2876" s="2"/>
      <c r="FOB2876" s="2"/>
      <c r="FOF2876" s="2"/>
      <c r="FOJ2876" s="2"/>
      <c r="FON2876" s="2"/>
      <c r="FOR2876" s="2"/>
      <c r="FOV2876" s="2"/>
      <c r="FOZ2876" s="2"/>
      <c r="FPD2876" s="2"/>
      <c r="FPH2876" s="2"/>
      <c r="FPL2876" s="2"/>
      <c r="FPP2876" s="2"/>
      <c r="FPT2876" s="2"/>
      <c r="FPX2876" s="2"/>
      <c r="FQB2876" s="2"/>
      <c r="FQF2876" s="2"/>
      <c r="FQJ2876" s="2"/>
      <c r="FQN2876" s="2"/>
      <c r="FQR2876" s="2"/>
      <c r="FQV2876" s="2"/>
      <c r="FQZ2876" s="2"/>
      <c r="FRD2876" s="2"/>
      <c r="FRH2876" s="2"/>
      <c r="FRL2876" s="2"/>
      <c r="FRP2876" s="2"/>
      <c r="FRT2876" s="2"/>
      <c r="FRX2876" s="2"/>
      <c r="FSB2876" s="2"/>
      <c r="FSF2876" s="2"/>
      <c r="FSJ2876" s="2"/>
      <c r="FSN2876" s="2"/>
      <c r="FSR2876" s="2"/>
      <c r="FSV2876" s="2"/>
      <c r="FSZ2876" s="2"/>
      <c r="FTD2876" s="2"/>
      <c r="FTH2876" s="2"/>
      <c r="FTL2876" s="2"/>
      <c r="FTP2876" s="2"/>
      <c r="FTT2876" s="2"/>
      <c r="FTX2876" s="2"/>
      <c r="FUB2876" s="2"/>
      <c r="FUF2876" s="2"/>
      <c r="FUJ2876" s="2"/>
      <c r="FUN2876" s="2"/>
      <c r="FUR2876" s="2"/>
      <c r="FUV2876" s="2"/>
      <c r="FUZ2876" s="2"/>
      <c r="FVD2876" s="2"/>
      <c r="FVH2876" s="2"/>
      <c r="FVL2876" s="2"/>
      <c r="FVP2876" s="2"/>
      <c r="FVT2876" s="2"/>
      <c r="FVX2876" s="2"/>
      <c r="FWB2876" s="2"/>
      <c r="FWF2876" s="2"/>
      <c r="FWJ2876" s="2"/>
      <c r="FWN2876" s="2"/>
      <c r="FWR2876" s="2"/>
      <c r="FWV2876" s="2"/>
      <c r="FWZ2876" s="2"/>
      <c r="FXD2876" s="2"/>
      <c r="FXH2876" s="2"/>
      <c r="FXL2876" s="2"/>
      <c r="FXP2876" s="2"/>
      <c r="FXT2876" s="2"/>
      <c r="FXX2876" s="2"/>
      <c r="FYB2876" s="2"/>
      <c r="FYF2876" s="2"/>
      <c r="FYJ2876" s="2"/>
      <c r="FYN2876" s="2"/>
      <c r="FYR2876" s="2"/>
      <c r="FYV2876" s="2"/>
      <c r="FYZ2876" s="2"/>
      <c r="FZD2876" s="2"/>
      <c r="FZH2876" s="2"/>
      <c r="FZL2876" s="2"/>
      <c r="FZP2876" s="2"/>
      <c r="FZT2876" s="2"/>
      <c r="FZX2876" s="2"/>
      <c r="GAB2876" s="2"/>
      <c r="GAF2876" s="2"/>
      <c r="GAJ2876" s="2"/>
      <c r="GAN2876" s="2"/>
      <c r="GAR2876" s="2"/>
      <c r="GAV2876" s="2"/>
      <c r="GAZ2876" s="2"/>
      <c r="GBD2876" s="2"/>
      <c r="GBH2876" s="2"/>
      <c r="GBL2876" s="2"/>
      <c r="GBP2876" s="2"/>
      <c r="GBT2876" s="2"/>
      <c r="GBX2876" s="2"/>
      <c r="GCB2876" s="2"/>
      <c r="GCF2876" s="2"/>
      <c r="GCJ2876" s="2"/>
      <c r="GCN2876" s="2"/>
      <c r="GCR2876" s="2"/>
      <c r="GCV2876" s="2"/>
      <c r="GCZ2876" s="2"/>
      <c r="GDD2876" s="2"/>
      <c r="GDH2876" s="2"/>
      <c r="GDL2876" s="2"/>
      <c r="GDP2876" s="2"/>
      <c r="GDT2876" s="2"/>
      <c r="GDX2876" s="2"/>
      <c r="GEB2876" s="2"/>
      <c r="GEF2876" s="2"/>
      <c r="GEJ2876" s="2"/>
      <c r="GEN2876" s="2"/>
      <c r="GER2876" s="2"/>
      <c r="GEV2876" s="2"/>
      <c r="GEZ2876" s="2"/>
      <c r="GFD2876" s="2"/>
      <c r="GFH2876" s="2"/>
      <c r="GFL2876" s="2"/>
      <c r="GFP2876" s="2"/>
      <c r="GFT2876" s="2"/>
      <c r="GFX2876" s="2"/>
      <c r="GGB2876" s="2"/>
      <c r="GGF2876" s="2"/>
      <c r="GGJ2876" s="2"/>
      <c r="GGN2876" s="2"/>
      <c r="GGR2876" s="2"/>
      <c r="GGV2876" s="2"/>
      <c r="GGZ2876" s="2"/>
      <c r="GHD2876" s="2"/>
      <c r="GHH2876" s="2"/>
      <c r="GHL2876" s="2"/>
      <c r="GHP2876" s="2"/>
      <c r="GHT2876" s="2"/>
      <c r="GHX2876" s="2"/>
      <c r="GIB2876" s="2"/>
      <c r="GIF2876" s="2"/>
      <c r="GIJ2876" s="2"/>
      <c r="GIN2876" s="2"/>
      <c r="GIR2876" s="2"/>
      <c r="GIV2876" s="2"/>
      <c r="GIZ2876" s="2"/>
      <c r="GJD2876" s="2"/>
      <c r="GJH2876" s="2"/>
      <c r="GJL2876" s="2"/>
      <c r="GJP2876" s="2"/>
      <c r="GJT2876" s="2"/>
      <c r="GJX2876" s="2"/>
      <c r="GKB2876" s="2"/>
      <c r="GKF2876" s="2"/>
      <c r="GKJ2876" s="2"/>
      <c r="GKN2876" s="2"/>
      <c r="GKR2876" s="2"/>
      <c r="GKV2876" s="2"/>
      <c r="GKZ2876" s="2"/>
      <c r="GLD2876" s="2"/>
      <c r="GLH2876" s="2"/>
      <c r="GLL2876" s="2"/>
      <c r="GLP2876" s="2"/>
      <c r="GLT2876" s="2"/>
      <c r="GLX2876" s="2"/>
      <c r="GMB2876" s="2"/>
      <c r="GMF2876" s="2"/>
      <c r="GMJ2876" s="2"/>
      <c r="GMN2876" s="2"/>
      <c r="GMR2876" s="2"/>
      <c r="GMV2876" s="2"/>
      <c r="GMZ2876" s="2"/>
      <c r="GND2876" s="2"/>
      <c r="GNH2876" s="2"/>
      <c r="GNL2876" s="2"/>
      <c r="GNP2876" s="2"/>
      <c r="GNT2876" s="2"/>
      <c r="GNX2876" s="2"/>
      <c r="GOB2876" s="2"/>
      <c r="GOF2876" s="2"/>
      <c r="GOJ2876" s="2"/>
      <c r="GON2876" s="2"/>
      <c r="GOR2876" s="2"/>
      <c r="GOV2876" s="2"/>
      <c r="GOZ2876" s="2"/>
      <c r="GPD2876" s="2"/>
      <c r="GPH2876" s="2"/>
      <c r="GPL2876" s="2"/>
      <c r="GPP2876" s="2"/>
      <c r="GPT2876" s="2"/>
      <c r="GPX2876" s="2"/>
      <c r="GQB2876" s="2"/>
      <c r="GQF2876" s="2"/>
      <c r="GQJ2876" s="2"/>
      <c r="GQN2876" s="2"/>
      <c r="GQR2876" s="2"/>
      <c r="GQV2876" s="2"/>
      <c r="GQZ2876" s="2"/>
      <c r="GRD2876" s="2"/>
      <c r="GRH2876" s="2"/>
      <c r="GRL2876" s="2"/>
      <c r="GRP2876" s="2"/>
      <c r="GRT2876" s="2"/>
      <c r="GRX2876" s="2"/>
      <c r="GSB2876" s="2"/>
      <c r="GSF2876" s="2"/>
      <c r="GSJ2876" s="2"/>
      <c r="GSN2876" s="2"/>
      <c r="GSR2876" s="2"/>
      <c r="GSV2876" s="2"/>
      <c r="GSZ2876" s="2"/>
      <c r="GTD2876" s="2"/>
      <c r="GTH2876" s="2"/>
      <c r="GTL2876" s="2"/>
      <c r="GTP2876" s="2"/>
      <c r="GTT2876" s="2"/>
      <c r="GTX2876" s="2"/>
      <c r="GUB2876" s="2"/>
      <c r="GUF2876" s="2"/>
      <c r="GUJ2876" s="2"/>
      <c r="GUN2876" s="2"/>
      <c r="GUR2876" s="2"/>
      <c r="GUV2876" s="2"/>
      <c r="GUZ2876" s="2"/>
      <c r="GVD2876" s="2"/>
      <c r="GVH2876" s="2"/>
      <c r="GVL2876" s="2"/>
      <c r="GVP2876" s="2"/>
      <c r="GVT2876" s="2"/>
      <c r="GVX2876" s="2"/>
      <c r="GWB2876" s="2"/>
      <c r="GWF2876" s="2"/>
      <c r="GWJ2876" s="2"/>
      <c r="GWN2876" s="2"/>
      <c r="GWR2876" s="2"/>
      <c r="GWV2876" s="2"/>
      <c r="GWZ2876" s="2"/>
      <c r="GXD2876" s="2"/>
      <c r="GXH2876" s="2"/>
      <c r="GXL2876" s="2"/>
      <c r="GXP2876" s="2"/>
      <c r="GXT2876" s="2"/>
      <c r="GXX2876" s="2"/>
      <c r="GYB2876" s="2"/>
      <c r="GYF2876" s="2"/>
      <c r="GYJ2876" s="2"/>
      <c r="GYN2876" s="2"/>
      <c r="GYR2876" s="2"/>
      <c r="GYV2876" s="2"/>
      <c r="GYZ2876" s="2"/>
      <c r="GZD2876" s="2"/>
      <c r="GZH2876" s="2"/>
      <c r="GZL2876" s="2"/>
      <c r="GZP2876" s="2"/>
      <c r="GZT2876" s="2"/>
      <c r="GZX2876" s="2"/>
      <c r="HAB2876" s="2"/>
      <c r="HAF2876" s="2"/>
      <c r="HAJ2876" s="2"/>
      <c r="HAN2876" s="2"/>
      <c r="HAR2876" s="2"/>
      <c r="HAV2876" s="2"/>
      <c r="HAZ2876" s="2"/>
      <c r="HBD2876" s="2"/>
      <c r="HBH2876" s="2"/>
      <c r="HBL2876" s="2"/>
      <c r="HBP2876" s="2"/>
      <c r="HBT2876" s="2"/>
      <c r="HBX2876" s="2"/>
      <c r="HCB2876" s="2"/>
      <c r="HCF2876" s="2"/>
      <c r="HCJ2876" s="2"/>
      <c r="HCN2876" s="2"/>
      <c r="HCR2876" s="2"/>
      <c r="HCV2876" s="2"/>
      <c r="HCZ2876" s="2"/>
      <c r="HDD2876" s="2"/>
      <c r="HDH2876" s="2"/>
      <c r="HDL2876" s="2"/>
      <c r="HDP2876" s="2"/>
      <c r="HDT2876" s="2"/>
      <c r="HDX2876" s="2"/>
      <c r="HEB2876" s="2"/>
      <c r="HEF2876" s="2"/>
      <c r="HEJ2876" s="2"/>
      <c r="HEN2876" s="2"/>
      <c r="HER2876" s="2"/>
      <c r="HEV2876" s="2"/>
      <c r="HEZ2876" s="2"/>
      <c r="HFD2876" s="2"/>
      <c r="HFH2876" s="2"/>
      <c r="HFL2876" s="2"/>
      <c r="HFP2876" s="2"/>
      <c r="HFT2876" s="2"/>
      <c r="HFX2876" s="2"/>
      <c r="HGB2876" s="2"/>
      <c r="HGF2876" s="2"/>
      <c r="HGJ2876" s="2"/>
      <c r="HGN2876" s="2"/>
      <c r="HGR2876" s="2"/>
      <c r="HGV2876" s="2"/>
      <c r="HGZ2876" s="2"/>
      <c r="HHD2876" s="2"/>
      <c r="HHH2876" s="2"/>
      <c r="HHL2876" s="2"/>
      <c r="HHP2876" s="2"/>
      <c r="HHT2876" s="2"/>
      <c r="HHX2876" s="2"/>
      <c r="HIB2876" s="2"/>
      <c r="HIF2876" s="2"/>
      <c r="HIJ2876" s="2"/>
      <c r="HIN2876" s="2"/>
      <c r="HIR2876" s="2"/>
      <c r="HIV2876" s="2"/>
      <c r="HIZ2876" s="2"/>
      <c r="HJD2876" s="2"/>
      <c r="HJH2876" s="2"/>
      <c r="HJL2876" s="2"/>
      <c r="HJP2876" s="2"/>
      <c r="HJT2876" s="2"/>
      <c r="HJX2876" s="2"/>
      <c r="HKB2876" s="2"/>
      <c r="HKF2876" s="2"/>
      <c r="HKJ2876" s="2"/>
      <c r="HKN2876" s="2"/>
      <c r="HKR2876" s="2"/>
      <c r="HKV2876" s="2"/>
      <c r="HKZ2876" s="2"/>
      <c r="HLD2876" s="2"/>
      <c r="HLH2876" s="2"/>
      <c r="HLL2876" s="2"/>
      <c r="HLP2876" s="2"/>
      <c r="HLT2876" s="2"/>
      <c r="HLX2876" s="2"/>
      <c r="HMB2876" s="2"/>
      <c r="HMF2876" s="2"/>
      <c r="HMJ2876" s="2"/>
      <c r="HMN2876" s="2"/>
      <c r="HMR2876" s="2"/>
      <c r="HMV2876" s="2"/>
      <c r="HMZ2876" s="2"/>
      <c r="HND2876" s="2"/>
      <c r="HNH2876" s="2"/>
      <c r="HNL2876" s="2"/>
      <c r="HNP2876" s="2"/>
      <c r="HNT2876" s="2"/>
      <c r="HNX2876" s="2"/>
      <c r="HOB2876" s="2"/>
      <c r="HOF2876" s="2"/>
      <c r="HOJ2876" s="2"/>
      <c r="HON2876" s="2"/>
      <c r="HOR2876" s="2"/>
      <c r="HOV2876" s="2"/>
      <c r="HOZ2876" s="2"/>
      <c r="HPD2876" s="2"/>
      <c r="HPH2876" s="2"/>
      <c r="HPL2876" s="2"/>
      <c r="HPP2876" s="2"/>
      <c r="HPT2876" s="2"/>
      <c r="HPX2876" s="2"/>
      <c r="HQB2876" s="2"/>
      <c r="HQF2876" s="2"/>
      <c r="HQJ2876" s="2"/>
      <c r="HQN2876" s="2"/>
      <c r="HQR2876" s="2"/>
      <c r="HQV2876" s="2"/>
      <c r="HQZ2876" s="2"/>
      <c r="HRD2876" s="2"/>
      <c r="HRH2876" s="2"/>
      <c r="HRL2876" s="2"/>
      <c r="HRP2876" s="2"/>
      <c r="HRT2876" s="2"/>
      <c r="HRX2876" s="2"/>
      <c r="HSB2876" s="2"/>
      <c r="HSF2876" s="2"/>
      <c r="HSJ2876" s="2"/>
      <c r="HSN2876" s="2"/>
      <c r="HSR2876" s="2"/>
      <c r="HSV2876" s="2"/>
      <c r="HSZ2876" s="2"/>
      <c r="HTD2876" s="2"/>
      <c r="HTH2876" s="2"/>
      <c r="HTL2876" s="2"/>
      <c r="HTP2876" s="2"/>
      <c r="HTT2876" s="2"/>
      <c r="HTX2876" s="2"/>
      <c r="HUB2876" s="2"/>
      <c r="HUF2876" s="2"/>
      <c r="HUJ2876" s="2"/>
      <c r="HUN2876" s="2"/>
      <c r="HUR2876" s="2"/>
      <c r="HUV2876" s="2"/>
      <c r="HUZ2876" s="2"/>
      <c r="HVD2876" s="2"/>
      <c r="HVH2876" s="2"/>
      <c r="HVL2876" s="2"/>
      <c r="HVP2876" s="2"/>
      <c r="HVT2876" s="2"/>
      <c r="HVX2876" s="2"/>
      <c r="HWB2876" s="2"/>
      <c r="HWF2876" s="2"/>
      <c r="HWJ2876" s="2"/>
      <c r="HWN2876" s="2"/>
      <c r="HWR2876" s="2"/>
      <c r="HWV2876" s="2"/>
      <c r="HWZ2876" s="2"/>
      <c r="HXD2876" s="2"/>
      <c r="HXH2876" s="2"/>
      <c r="HXL2876" s="2"/>
      <c r="HXP2876" s="2"/>
      <c r="HXT2876" s="2"/>
      <c r="HXX2876" s="2"/>
      <c r="HYB2876" s="2"/>
      <c r="HYF2876" s="2"/>
      <c r="HYJ2876" s="2"/>
      <c r="HYN2876" s="2"/>
      <c r="HYR2876" s="2"/>
      <c r="HYV2876" s="2"/>
      <c r="HYZ2876" s="2"/>
      <c r="HZD2876" s="2"/>
      <c r="HZH2876" s="2"/>
      <c r="HZL2876" s="2"/>
      <c r="HZP2876" s="2"/>
      <c r="HZT2876" s="2"/>
      <c r="HZX2876" s="2"/>
      <c r="IAB2876" s="2"/>
      <c r="IAF2876" s="2"/>
      <c r="IAJ2876" s="2"/>
      <c r="IAN2876" s="2"/>
      <c r="IAR2876" s="2"/>
      <c r="IAV2876" s="2"/>
      <c r="IAZ2876" s="2"/>
      <c r="IBD2876" s="2"/>
      <c r="IBH2876" s="2"/>
      <c r="IBL2876" s="2"/>
      <c r="IBP2876" s="2"/>
      <c r="IBT2876" s="2"/>
      <c r="IBX2876" s="2"/>
      <c r="ICB2876" s="2"/>
      <c r="ICF2876" s="2"/>
      <c r="ICJ2876" s="2"/>
      <c r="ICN2876" s="2"/>
      <c r="ICR2876" s="2"/>
      <c r="ICV2876" s="2"/>
      <c r="ICZ2876" s="2"/>
      <c r="IDD2876" s="2"/>
      <c r="IDH2876" s="2"/>
      <c r="IDL2876" s="2"/>
      <c r="IDP2876" s="2"/>
      <c r="IDT2876" s="2"/>
      <c r="IDX2876" s="2"/>
      <c r="IEB2876" s="2"/>
      <c r="IEF2876" s="2"/>
      <c r="IEJ2876" s="2"/>
      <c r="IEN2876" s="2"/>
      <c r="IER2876" s="2"/>
      <c r="IEV2876" s="2"/>
      <c r="IEZ2876" s="2"/>
      <c r="IFD2876" s="2"/>
      <c r="IFH2876" s="2"/>
      <c r="IFL2876" s="2"/>
      <c r="IFP2876" s="2"/>
      <c r="IFT2876" s="2"/>
      <c r="IFX2876" s="2"/>
      <c r="IGB2876" s="2"/>
      <c r="IGF2876" s="2"/>
      <c r="IGJ2876" s="2"/>
      <c r="IGN2876" s="2"/>
      <c r="IGR2876" s="2"/>
      <c r="IGV2876" s="2"/>
      <c r="IGZ2876" s="2"/>
      <c r="IHD2876" s="2"/>
      <c r="IHH2876" s="2"/>
      <c r="IHL2876" s="2"/>
      <c r="IHP2876" s="2"/>
      <c r="IHT2876" s="2"/>
      <c r="IHX2876" s="2"/>
      <c r="IIB2876" s="2"/>
      <c r="IIF2876" s="2"/>
      <c r="IIJ2876" s="2"/>
      <c r="IIN2876" s="2"/>
      <c r="IIR2876" s="2"/>
      <c r="IIV2876" s="2"/>
      <c r="IIZ2876" s="2"/>
      <c r="IJD2876" s="2"/>
      <c r="IJH2876" s="2"/>
      <c r="IJL2876" s="2"/>
      <c r="IJP2876" s="2"/>
      <c r="IJT2876" s="2"/>
      <c r="IJX2876" s="2"/>
      <c r="IKB2876" s="2"/>
      <c r="IKF2876" s="2"/>
      <c r="IKJ2876" s="2"/>
      <c r="IKN2876" s="2"/>
      <c r="IKR2876" s="2"/>
      <c r="IKV2876" s="2"/>
      <c r="IKZ2876" s="2"/>
      <c r="ILD2876" s="2"/>
      <c r="ILH2876" s="2"/>
      <c r="ILL2876" s="2"/>
      <c r="ILP2876" s="2"/>
      <c r="ILT2876" s="2"/>
      <c r="ILX2876" s="2"/>
      <c r="IMB2876" s="2"/>
      <c r="IMF2876" s="2"/>
      <c r="IMJ2876" s="2"/>
      <c r="IMN2876" s="2"/>
      <c r="IMR2876" s="2"/>
      <c r="IMV2876" s="2"/>
      <c r="IMZ2876" s="2"/>
      <c r="IND2876" s="2"/>
      <c r="INH2876" s="2"/>
      <c r="INL2876" s="2"/>
      <c r="INP2876" s="2"/>
      <c r="INT2876" s="2"/>
      <c r="INX2876" s="2"/>
      <c r="IOB2876" s="2"/>
      <c r="IOF2876" s="2"/>
      <c r="IOJ2876" s="2"/>
      <c r="ION2876" s="2"/>
      <c r="IOR2876" s="2"/>
      <c r="IOV2876" s="2"/>
      <c r="IOZ2876" s="2"/>
      <c r="IPD2876" s="2"/>
      <c r="IPH2876" s="2"/>
      <c r="IPL2876" s="2"/>
      <c r="IPP2876" s="2"/>
      <c r="IPT2876" s="2"/>
      <c r="IPX2876" s="2"/>
      <c r="IQB2876" s="2"/>
      <c r="IQF2876" s="2"/>
      <c r="IQJ2876" s="2"/>
      <c r="IQN2876" s="2"/>
      <c r="IQR2876" s="2"/>
      <c r="IQV2876" s="2"/>
      <c r="IQZ2876" s="2"/>
      <c r="IRD2876" s="2"/>
      <c r="IRH2876" s="2"/>
      <c r="IRL2876" s="2"/>
      <c r="IRP2876" s="2"/>
      <c r="IRT2876" s="2"/>
      <c r="IRX2876" s="2"/>
      <c r="ISB2876" s="2"/>
      <c r="ISF2876" s="2"/>
      <c r="ISJ2876" s="2"/>
      <c r="ISN2876" s="2"/>
      <c r="ISR2876" s="2"/>
      <c r="ISV2876" s="2"/>
      <c r="ISZ2876" s="2"/>
      <c r="ITD2876" s="2"/>
      <c r="ITH2876" s="2"/>
      <c r="ITL2876" s="2"/>
      <c r="ITP2876" s="2"/>
      <c r="ITT2876" s="2"/>
      <c r="ITX2876" s="2"/>
      <c r="IUB2876" s="2"/>
      <c r="IUF2876" s="2"/>
      <c r="IUJ2876" s="2"/>
      <c r="IUN2876" s="2"/>
      <c r="IUR2876" s="2"/>
      <c r="IUV2876" s="2"/>
      <c r="IUZ2876" s="2"/>
      <c r="IVD2876" s="2"/>
      <c r="IVH2876" s="2"/>
      <c r="IVL2876" s="2"/>
      <c r="IVP2876" s="2"/>
      <c r="IVT2876" s="2"/>
      <c r="IVX2876" s="2"/>
      <c r="IWB2876" s="2"/>
      <c r="IWF2876" s="2"/>
      <c r="IWJ2876" s="2"/>
      <c r="IWN2876" s="2"/>
      <c r="IWR2876" s="2"/>
      <c r="IWV2876" s="2"/>
      <c r="IWZ2876" s="2"/>
      <c r="IXD2876" s="2"/>
      <c r="IXH2876" s="2"/>
      <c r="IXL2876" s="2"/>
      <c r="IXP2876" s="2"/>
      <c r="IXT2876" s="2"/>
      <c r="IXX2876" s="2"/>
      <c r="IYB2876" s="2"/>
      <c r="IYF2876" s="2"/>
      <c r="IYJ2876" s="2"/>
      <c r="IYN2876" s="2"/>
      <c r="IYR2876" s="2"/>
      <c r="IYV2876" s="2"/>
      <c r="IYZ2876" s="2"/>
      <c r="IZD2876" s="2"/>
      <c r="IZH2876" s="2"/>
      <c r="IZL2876" s="2"/>
      <c r="IZP2876" s="2"/>
      <c r="IZT2876" s="2"/>
      <c r="IZX2876" s="2"/>
      <c r="JAB2876" s="2"/>
      <c r="JAF2876" s="2"/>
      <c r="JAJ2876" s="2"/>
      <c r="JAN2876" s="2"/>
      <c r="JAR2876" s="2"/>
      <c r="JAV2876" s="2"/>
      <c r="JAZ2876" s="2"/>
      <c r="JBD2876" s="2"/>
      <c r="JBH2876" s="2"/>
      <c r="JBL2876" s="2"/>
      <c r="JBP2876" s="2"/>
      <c r="JBT2876" s="2"/>
      <c r="JBX2876" s="2"/>
      <c r="JCB2876" s="2"/>
      <c r="JCF2876" s="2"/>
      <c r="JCJ2876" s="2"/>
      <c r="JCN2876" s="2"/>
      <c r="JCR2876" s="2"/>
      <c r="JCV2876" s="2"/>
      <c r="JCZ2876" s="2"/>
      <c r="JDD2876" s="2"/>
      <c r="JDH2876" s="2"/>
      <c r="JDL2876" s="2"/>
      <c r="JDP2876" s="2"/>
      <c r="JDT2876" s="2"/>
      <c r="JDX2876" s="2"/>
      <c r="JEB2876" s="2"/>
      <c r="JEF2876" s="2"/>
      <c r="JEJ2876" s="2"/>
      <c r="JEN2876" s="2"/>
      <c r="JER2876" s="2"/>
      <c r="JEV2876" s="2"/>
      <c r="JEZ2876" s="2"/>
      <c r="JFD2876" s="2"/>
      <c r="JFH2876" s="2"/>
      <c r="JFL2876" s="2"/>
      <c r="JFP2876" s="2"/>
      <c r="JFT2876" s="2"/>
      <c r="JFX2876" s="2"/>
      <c r="JGB2876" s="2"/>
      <c r="JGF2876" s="2"/>
      <c r="JGJ2876" s="2"/>
      <c r="JGN2876" s="2"/>
      <c r="JGR2876" s="2"/>
      <c r="JGV2876" s="2"/>
      <c r="JGZ2876" s="2"/>
      <c r="JHD2876" s="2"/>
      <c r="JHH2876" s="2"/>
      <c r="JHL2876" s="2"/>
      <c r="JHP2876" s="2"/>
      <c r="JHT2876" s="2"/>
      <c r="JHX2876" s="2"/>
      <c r="JIB2876" s="2"/>
      <c r="JIF2876" s="2"/>
      <c r="JIJ2876" s="2"/>
      <c r="JIN2876" s="2"/>
      <c r="JIR2876" s="2"/>
      <c r="JIV2876" s="2"/>
      <c r="JIZ2876" s="2"/>
      <c r="JJD2876" s="2"/>
      <c r="JJH2876" s="2"/>
      <c r="JJL2876" s="2"/>
      <c r="JJP2876" s="2"/>
      <c r="JJT2876" s="2"/>
      <c r="JJX2876" s="2"/>
      <c r="JKB2876" s="2"/>
      <c r="JKF2876" s="2"/>
      <c r="JKJ2876" s="2"/>
      <c r="JKN2876" s="2"/>
      <c r="JKR2876" s="2"/>
      <c r="JKV2876" s="2"/>
      <c r="JKZ2876" s="2"/>
      <c r="JLD2876" s="2"/>
      <c r="JLH2876" s="2"/>
      <c r="JLL2876" s="2"/>
      <c r="JLP2876" s="2"/>
      <c r="JLT2876" s="2"/>
      <c r="JLX2876" s="2"/>
      <c r="JMB2876" s="2"/>
      <c r="JMF2876" s="2"/>
      <c r="JMJ2876" s="2"/>
      <c r="JMN2876" s="2"/>
      <c r="JMR2876" s="2"/>
      <c r="JMV2876" s="2"/>
      <c r="JMZ2876" s="2"/>
      <c r="JND2876" s="2"/>
      <c r="JNH2876" s="2"/>
      <c r="JNL2876" s="2"/>
      <c r="JNP2876" s="2"/>
      <c r="JNT2876" s="2"/>
      <c r="JNX2876" s="2"/>
      <c r="JOB2876" s="2"/>
      <c r="JOF2876" s="2"/>
      <c r="JOJ2876" s="2"/>
      <c r="JON2876" s="2"/>
      <c r="JOR2876" s="2"/>
      <c r="JOV2876" s="2"/>
      <c r="JOZ2876" s="2"/>
      <c r="JPD2876" s="2"/>
      <c r="JPH2876" s="2"/>
      <c r="JPL2876" s="2"/>
      <c r="JPP2876" s="2"/>
      <c r="JPT2876" s="2"/>
      <c r="JPX2876" s="2"/>
      <c r="JQB2876" s="2"/>
      <c r="JQF2876" s="2"/>
      <c r="JQJ2876" s="2"/>
      <c r="JQN2876" s="2"/>
      <c r="JQR2876" s="2"/>
      <c r="JQV2876" s="2"/>
      <c r="JQZ2876" s="2"/>
      <c r="JRD2876" s="2"/>
      <c r="JRH2876" s="2"/>
      <c r="JRL2876" s="2"/>
      <c r="JRP2876" s="2"/>
      <c r="JRT2876" s="2"/>
      <c r="JRX2876" s="2"/>
      <c r="JSB2876" s="2"/>
      <c r="JSF2876" s="2"/>
      <c r="JSJ2876" s="2"/>
      <c r="JSN2876" s="2"/>
      <c r="JSR2876" s="2"/>
      <c r="JSV2876" s="2"/>
      <c r="JSZ2876" s="2"/>
      <c r="JTD2876" s="2"/>
      <c r="JTH2876" s="2"/>
      <c r="JTL2876" s="2"/>
      <c r="JTP2876" s="2"/>
      <c r="JTT2876" s="2"/>
      <c r="JTX2876" s="2"/>
      <c r="JUB2876" s="2"/>
      <c r="JUF2876" s="2"/>
      <c r="JUJ2876" s="2"/>
      <c r="JUN2876" s="2"/>
      <c r="JUR2876" s="2"/>
      <c r="JUV2876" s="2"/>
      <c r="JUZ2876" s="2"/>
      <c r="JVD2876" s="2"/>
      <c r="JVH2876" s="2"/>
      <c r="JVL2876" s="2"/>
      <c r="JVP2876" s="2"/>
      <c r="JVT2876" s="2"/>
      <c r="JVX2876" s="2"/>
      <c r="JWB2876" s="2"/>
      <c r="JWF2876" s="2"/>
      <c r="JWJ2876" s="2"/>
      <c r="JWN2876" s="2"/>
      <c r="JWR2876" s="2"/>
      <c r="JWV2876" s="2"/>
      <c r="JWZ2876" s="2"/>
      <c r="JXD2876" s="2"/>
      <c r="JXH2876" s="2"/>
      <c r="JXL2876" s="2"/>
      <c r="JXP2876" s="2"/>
      <c r="JXT2876" s="2"/>
      <c r="JXX2876" s="2"/>
      <c r="JYB2876" s="2"/>
      <c r="JYF2876" s="2"/>
      <c r="JYJ2876" s="2"/>
      <c r="JYN2876" s="2"/>
      <c r="JYR2876" s="2"/>
      <c r="JYV2876" s="2"/>
      <c r="JYZ2876" s="2"/>
      <c r="JZD2876" s="2"/>
      <c r="JZH2876" s="2"/>
      <c r="JZL2876" s="2"/>
      <c r="JZP2876" s="2"/>
      <c r="JZT2876" s="2"/>
      <c r="JZX2876" s="2"/>
      <c r="KAB2876" s="2"/>
      <c r="KAF2876" s="2"/>
      <c r="KAJ2876" s="2"/>
      <c r="KAN2876" s="2"/>
      <c r="KAR2876" s="2"/>
      <c r="KAV2876" s="2"/>
      <c r="KAZ2876" s="2"/>
      <c r="KBD2876" s="2"/>
      <c r="KBH2876" s="2"/>
      <c r="KBL2876" s="2"/>
      <c r="KBP2876" s="2"/>
      <c r="KBT2876" s="2"/>
      <c r="KBX2876" s="2"/>
      <c r="KCB2876" s="2"/>
      <c r="KCF2876" s="2"/>
      <c r="KCJ2876" s="2"/>
      <c r="KCN2876" s="2"/>
      <c r="KCR2876" s="2"/>
      <c r="KCV2876" s="2"/>
      <c r="KCZ2876" s="2"/>
      <c r="KDD2876" s="2"/>
      <c r="KDH2876" s="2"/>
      <c r="KDL2876" s="2"/>
      <c r="KDP2876" s="2"/>
      <c r="KDT2876" s="2"/>
      <c r="KDX2876" s="2"/>
      <c r="KEB2876" s="2"/>
      <c r="KEF2876" s="2"/>
      <c r="KEJ2876" s="2"/>
      <c r="KEN2876" s="2"/>
      <c r="KER2876" s="2"/>
      <c r="KEV2876" s="2"/>
      <c r="KEZ2876" s="2"/>
      <c r="KFD2876" s="2"/>
      <c r="KFH2876" s="2"/>
      <c r="KFL2876" s="2"/>
      <c r="KFP2876" s="2"/>
      <c r="KFT2876" s="2"/>
      <c r="KFX2876" s="2"/>
      <c r="KGB2876" s="2"/>
      <c r="KGF2876" s="2"/>
      <c r="KGJ2876" s="2"/>
      <c r="KGN2876" s="2"/>
      <c r="KGR2876" s="2"/>
      <c r="KGV2876" s="2"/>
      <c r="KGZ2876" s="2"/>
      <c r="KHD2876" s="2"/>
      <c r="KHH2876" s="2"/>
      <c r="KHL2876" s="2"/>
      <c r="KHP2876" s="2"/>
      <c r="KHT2876" s="2"/>
      <c r="KHX2876" s="2"/>
      <c r="KIB2876" s="2"/>
      <c r="KIF2876" s="2"/>
      <c r="KIJ2876" s="2"/>
      <c r="KIN2876" s="2"/>
      <c r="KIR2876" s="2"/>
      <c r="KIV2876" s="2"/>
      <c r="KIZ2876" s="2"/>
      <c r="KJD2876" s="2"/>
      <c r="KJH2876" s="2"/>
      <c r="KJL2876" s="2"/>
      <c r="KJP2876" s="2"/>
      <c r="KJT2876" s="2"/>
      <c r="KJX2876" s="2"/>
      <c r="KKB2876" s="2"/>
      <c r="KKF2876" s="2"/>
      <c r="KKJ2876" s="2"/>
      <c r="KKN2876" s="2"/>
      <c r="KKR2876" s="2"/>
      <c r="KKV2876" s="2"/>
      <c r="KKZ2876" s="2"/>
      <c r="KLD2876" s="2"/>
      <c r="KLH2876" s="2"/>
      <c r="KLL2876" s="2"/>
      <c r="KLP2876" s="2"/>
      <c r="KLT2876" s="2"/>
      <c r="KLX2876" s="2"/>
      <c r="KMB2876" s="2"/>
      <c r="KMF2876" s="2"/>
      <c r="KMJ2876" s="2"/>
      <c r="KMN2876" s="2"/>
      <c r="KMR2876" s="2"/>
      <c r="KMV2876" s="2"/>
      <c r="KMZ2876" s="2"/>
      <c r="KND2876" s="2"/>
      <c r="KNH2876" s="2"/>
      <c r="KNL2876" s="2"/>
      <c r="KNP2876" s="2"/>
      <c r="KNT2876" s="2"/>
      <c r="KNX2876" s="2"/>
      <c r="KOB2876" s="2"/>
      <c r="KOF2876" s="2"/>
      <c r="KOJ2876" s="2"/>
      <c r="KON2876" s="2"/>
      <c r="KOR2876" s="2"/>
      <c r="KOV2876" s="2"/>
      <c r="KOZ2876" s="2"/>
      <c r="KPD2876" s="2"/>
      <c r="KPH2876" s="2"/>
      <c r="KPL2876" s="2"/>
      <c r="KPP2876" s="2"/>
      <c r="KPT2876" s="2"/>
      <c r="KPX2876" s="2"/>
      <c r="KQB2876" s="2"/>
      <c r="KQF2876" s="2"/>
      <c r="KQJ2876" s="2"/>
      <c r="KQN2876" s="2"/>
      <c r="KQR2876" s="2"/>
      <c r="KQV2876" s="2"/>
      <c r="KQZ2876" s="2"/>
      <c r="KRD2876" s="2"/>
      <c r="KRH2876" s="2"/>
      <c r="KRL2876" s="2"/>
      <c r="KRP2876" s="2"/>
      <c r="KRT2876" s="2"/>
      <c r="KRX2876" s="2"/>
      <c r="KSB2876" s="2"/>
      <c r="KSF2876" s="2"/>
      <c r="KSJ2876" s="2"/>
      <c r="KSN2876" s="2"/>
      <c r="KSR2876" s="2"/>
      <c r="KSV2876" s="2"/>
      <c r="KSZ2876" s="2"/>
      <c r="KTD2876" s="2"/>
      <c r="KTH2876" s="2"/>
      <c r="KTL2876" s="2"/>
      <c r="KTP2876" s="2"/>
      <c r="KTT2876" s="2"/>
      <c r="KTX2876" s="2"/>
      <c r="KUB2876" s="2"/>
      <c r="KUF2876" s="2"/>
      <c r="KUJ2876" s="2"/>
      <c r="KUN2876" s="2"/>
      <c r="KUR2876" s="2"/>
      <c r="KUV2876" s="2"/>
      <c r="KUZ2876" s="2"/>
      <c r="KVD2876" s="2"/>
      <c r="KVH2876" s="2"/>
      <c r="KVL2876" s="2"/>
      <c r="KVP2876" s="2"/>
      <c r="KVT2876" s="2"/>
      <c r="KVX2876" s="2"/>
      <c r="KWB2876" s="2"/>
      <c r="KWF2876" s="2"/>
      <c r="KWJ2876" s="2"/>
      <c r="KWN2876" s="2"/>
      <c r="KWR2876" s="2"/>
      <c r="KWV2876" s="2"/>
      <c r="KWZ2876" s="2"/>
      <c r="KXD2876" s="2"/>
      <c r="KXH2876" s="2"/>
      <c r="KXL2876" s="2"/>
      <c r="KXP2876" s="2"/>
      <c r="KXT2876" s="2"/>
      <c r="KXX2876" s="2"/>
      <c r="KYB2876" s="2"/>
      <c r="KYF2876" s="2"/>
      <c r="KYJ2876" s="2"/>
      <c r="KYN2876" s="2"/>
      <c r="KYR2876" s="2"/>
      <c r="KYV2876" s="2"/>
      <c r="KYZ2876" s="2"/>
      <c r="KZD2876" s="2"/>
      <c r="KZH2876" s="2"/>
      <c r="KZL2876" s="2"/>
      <c r="KZP2876" s="2"/>
      <c r="KZT2876" s="2"/>
      <c r="KZX2876" s="2"/>
      <c r="LAB2876" s="2"/>
      <c r="LAF2876" s="2"/>
      <c r="LAJ2876" s="2"/>
      <c r="LAN2876" s="2"/>
      <c r="LAR2876" s="2"/>
      <c r="LAV2876" s="2"/>
      <c r="LAZ2876" s="2"/>
      <c r="LBD2876" s="2"/>
      <c r="LBH2876" s="2"/>
      <c r="LBL2876" s="2"/>
      <c r="LBP2876" s="2"/>
      <c r="LBT2876" s="2"/>
      <c r="LBX2876" s="2"/>
      <c r="LCB2876" s="2"/>
      <c r="LCF2876" s="2"/>
      <c r="LCJ2876" s="2"/>
      <c r="LCN2876" s="2"/>
      <c r="LCR2876" s="2"/>
      <c r="LCV2876" s="2"/>
      <c r="LCZ2876" s="2"/>
      <c r="LDD2876" s="2"/>
      <c r="LDH2876" s="2"/>
      <c r="LDL2876" s="2"/>
      <c r="LDP2876" s="2"/>
      <c r="LDT2876" s="2"/>
      <c r="LDX2876" s="2"/>
      <c r="LEB2876" s="2"/>
      <c r="LEF2876" s="2"/>
      <c r="LEJ2876" s="2"/>
      <c r="LEN2876" s="2"/>
      <c r="LER2876" s="2"/>
      <c r="LEV2876" s="2"/>
      <c r="LEZ2876" s="2"/>
      <c r="LFD2876" s="2"/>
      <c r="LFH2876" s="2"/>
      <c r="LFL2876" s="2"/>
      <c r="LFP2876" s="2"/>
      <c r="LFT2876" s="2"/>
      <c r="LFX2876" s="2"/>
      <c r="LGB2876" s="2"/>
      <c r="LGF2876" s="2"/>
      <c r="LGJ2876" s="2"/>
      <c r="LGN2876" s="2"/>
      <c r="LGR2876" s="2"/>
      <c r="LGV2876" s="2"/>
      <c r="LGZ2876" s="2"/>
      <c r="LHD2876" s="2"/>
      <c r="LHH2876" s="2"/>
      <c r="LHL2876" s="2"/>
      <c r="LHP2876" s="2"/>
      <c r="LHT2876" s="2"/>
      <c r="LHX2876" s="2"/>
      <c r="LIB2876" s="2"/>
      <c r="LIF2876" s="2"/>
      <c r="LIJ2876" s="2"/>
      <c r="LIN2876" s="2"/>
      <c r="LIR2876" s="2"/>
      <c r="LIV2876" s="2"/>
      <c r="LIZ2876" s="2"/>
      <c r="LJD2876" s="2"/>
      <c r="LJH2876" s="2"/>
      <c r="LJL2876" s="2"/>
      <c r="LJP2876" s="2"/>
      <c r="LJT2876" s="2"/>
      <c r="LJX2876" s="2"/>
      <c r="LKB2876" s="2"/>
      <c r="LKF2876" s="2"/>
      <c r="LKJ2876" s="2"/>
      <c r="LKN2876" s="2"/>
      <c r="LKR2876" s="2"/>
      <c r="LKV2876" s="2"/>
      <c r="LKZ2876" s="2"/>
      <c r="LLD2876" s="2"/>
      <c r="LLH2876" s="2"/>
      <c r="LLL2876" s="2"/>
      <c r="LLP2876" s="2"/>
      <c r="LLT2876" s="2"/>
      <c r="LLX2876" s="2"/>
      <c r="LMB2876" s="2"/>
      <c r="LMF2876" s="2"/>
      <c r="LMJ2876" s="2"/>
      <c r="LMN2876" s="2"/>
      <c r="LMR2876" s="2"/>
      <c r="LMV2876" s="2"/>
      <c r="LMZ2876" s="2"/>
      <c r="LND2876" s="2"/>
      <c r="LNH2876" s="2"/>
      <c r="LNL2876" s="2"/>
      <c r="LNP2876" s="2"/>
      <c r="LNT2876" s="2"/>
      <c r="LNX2876" s="2"/>
      <c r="LOB2876" s="2"/>
      <c r="LOF2876" s="2"/>
      <c r="LOJ2876" s="2"/>
      <c r="LON2876" s="2"/>
      <c r="LOR2876" s="2"/>
      <c r="LOV2876" s="2"/>
      <c r="LOZ2876" s="2"/>
      <c r="LPD2876" s="2"/>
      <c r="LPH2876" s="2"/>
      <c r="LPL2876" s="2"/>
      <c r="LPP2876" s="2"/>
      <c r="LPT2876" s="2"/>
      <c r="LPX2876" s="2"/>
      <c r="LQB2876" s="2"/>
      <c r="LQF2876" s="2"/>
      <c r="LQJ2876" s="2"/>
      <c r="LQN2876" s="2"/>
      <c r="LQR2876" s="2"/>
      <c r="LQV2876" s="2"/>
      <c r="LQZ2876" s="2"/>
      <c r="LRD2876" s="2"/>
      <c r="LRH2876" s="2"/>
      <c r="LRL2876" s="2"/>
      <c r="LRP2876" s="2"/>
      <c r="LRT2876" s="2"/>
      <c r="LRX2876" s="2"/>
      <c r="LSB2876" s="2"/>
      <c r="LSF2876" s="2"/>
      <c r="LSJ2876" s="2"/>
      <c r="LSN2876" s="2"/>
      <c r="LSR2876" s="2"/>
      <c r="LSV2876" s="2"/>
      <c r="LSZ2876" s="2"/>
      <c r="LTD2876" s="2"/>
      <c r="LTH2876" s="2"/>
      <c r="LTL2876" s="2"/>
      <c r="LTP2876" s="2"/>
      <c r="LTT2876" s="2"/>
      <c r="LTX2876" s="2"/>
      <c r="LUB2876" s="2"/>
      <c r="LUF2876" s="2"/>
      <c r="LUJ2876" s="2"/>
      <c r="LUN2876" s="2"/>
      <c r="LUR2876" s="2"/>
      <c r="LUV2876" s="2"/>
      <c r="LUZ2876" s="2"/>
      <c r="LVD2876" s="2"/>
      <c r="LVH2876" s="2"/>
      <c r="LVL2876" s="2"/>
      <c r="LVP2876" s="2"/>
      <c r="LVT2876" s="2"/>
      <c r="LVX2876" s="2"/>
      <c r="LWB2876" s="2"/>
      <c r="LWF2876" s="2"/>
      <c r="LWJ2876" s="2"/>
      <c r="LWN2876" s="2"/>
      <c r="LWR2876" s="2"/>
      <c r="LWV2876" s="2"/>
      <c r="LWZ2876" s="2"/>
      <c r="LXD2876" s="2"/>
      <c r="LXH2876" s="2"/>
      <c r="LXL2876" s="2"/>
      <c r="LXP2876" s="2"/>
      <c r="LXT2876" s="2"/>
      <c r="LXX2876" s="2"/>
      <c r="LYB2876" s="2"/>
      <c r="LYF2876" s="2"/>
      <c r="LYJ2876" s="2"/>
      <c r="LYN2876" s="2"/>
      <c r="LYR2876" s="2"/>
      <c r="LYV2876" s="2"/>
      <c r="LYZ2876" s="2"/>
      <c r="LZD2876" s="2"/>
      <c r="LZH2876" s="2"/>
      <c r="LZL2876" s="2"/>
      <c r="LZP2876" s="2"/>
      <c r="LZT2876" s="2"/>
      <c r="LZX2876" s="2"/>
      <c r="MAB2876" s="2"/>
      <c r="MAF2876" s="2"/>
      <c r="MAJ2876" s="2"/>
      <c r="MAN2876" s="2"/>
      <c r="MAR2876" s="2"/>
      <c r="MAV2876" s="2"/>
      <c r="MAZ2876" s="2"/>
      <c r="MBD2876" s="2"/>
      <c r="MBH2876" s="2"/>
      <c r="MBL2876" s="2"/>
      <c r="MBP2876" s="2"/>
      <c r="MBT2876" s="2"/>
      <c r="MBX2876" s="2"/>
      <c r="MCB2876" s="2"/>
      <c r="MCF2876" s="2"/>
      <c r="MCJ2876" s="2"/>
      <c r="MCN2876" s="2"/>
      <c r="MCR2876" s="2"/>
      <c r="MCV2876" s="2"/>
      <c r="MCZ2876" s="2"/>
      <c r="MDD2876" s="2"/>
      <c r="MDH2876" s="2"/>
      <c r="MDL2876" s="2"/>
      <c r="MDP2876" s="2"/>
      <c r="MDT2876" s="2"/>
      <c r="MDX2876" s="2"/>
      <c r="MEB2876" s="2"/>
      <c r="MEF2876" s="2"/>
      <c r="MEJ2876" s="2"/>
      <c r="MEN2876" s="2"/>
      <c r="MER2876" s="2"/>
      <c r="MEV2876" s="2"/>
      <c r="MEZ2876" s="2"/>
      <c r="MFD2876" s="2"/>
      <c r="MFH2876" s="2"/>
      <c r="MFL2876" s="2"/>
      <c r="MFP2876" s="2"/>
      <c r="MFT2876" s="2"/>
      <c r="MFX2876" s="2"/>
      <c r="MGB2876" s="2"/>
      <c r="MGF2876" s="2"/>
      <c r="MGJ2876" s="2"/>
      <c r="MGN2876" s="2"/>
      <c r="MGR2876" s="2"/>
      <c r="MGV2876" s="2"/>
      <c r="MGZ2876" s="2"/>
      <c r="MHD2876" s="2"/>
      <c r="MHH2876" s="2"/>
      <c r="MHL2876" s="2"/>
      <c r="MHP2876" s="2"/>
      <c r="MHT2876" s="2"/>
      <c r="MHX2876" s="2"/>
      <c r="MIB2876" s="2"/>
      <c r="MIF2876" s="2"/>
      <c r="MIJ2876" s="2"/>
      <c r="MIN2876" s="2"/>
      <c r="MIR2876" s="2"/>
      <c r="MIV2876" s="2"/>
      <c r="MIZ2876" s="2"/>
      <c r="MJD2876" s="2"/>
      <c r="MJH2876" s="2"/>
      <c r="MJL2876" s="2"/>
      <c r="MJP2876" s="2"/>
      <c r="MJT2876" s="2"/>
      <c r="MJX2876" s="2"/>
      <c r="MKB2876" s="2"/>
      <c r="MKF2876" s="2"/>
      <c r="MKJ2876" s="2"/>
      <c r="MKN2876" s="2"/>
      <c r="MKR2876" s="2"/>
      <c r="MKV2876" s="2"/>
      <c r="MKZ2876" s="2"/>
      <c r="MLD2876" s="2"/>
      <c r="MLH2876" s="2"/>
      <c r="MLL2876" s="2"/>
      <c r="MLP2876" s="2"/>
      <c r="MLT2876" s="2"/>
      <c r="MLX2876" s="2"/>
      <c r="MMB2876" s="2"/>
      <c r="MMF2876" s="2"/>
      <c r="MMJ2876" s="2"/>
      <c r="MMN2876" s="2"/>
      <c r="MMR2876" s="2"/>
      <c r="MMV2876" s="2"/>
      <c r="MMZ2876" s="2"/>
      <c r="MND2876" s="2"/>
      <c r="MNH2876" s="2"/>
      <c r="MNL2876" s="2"/>
      <c r="MNP2876" s="2"/>
      <c r="MNT2876" s="2"/>
      <c r="MNX2876" s="2"/>
      <c r="MOB2876" s="2"/>
      <c r="MOF2876" s="2"/>
      <c r="MOJ2876" s="2"/>
      <c r="MON2876" s="2"/>
      <c r="MOR2876" s="2"/>
      <c r="MOV2876" s="2"/>
      <c r="MOZ2876" s="2"/>
      <c r="MPD2876" s="2"/>
      <c r="MPH2876" s="2"/>
      <c r="MPL2876" s="2"/>
      <c r="MPP2876" s="2"/>
      <c r="MPT2876" s="2"/>
      <c r="MPX2876" s="2"/>
      <c r="MQB2876" s="2"/>
      <c r="MQF2876" s="2"/>
      <c r="MQJ2876" s="2"/>
      <c r="MQN2876" s="2"/>
      <c r="MQR2876" s="2"/>
      <c r="MQV2876" s="2"/>
      <c r="MQZ2876" s="2"/>
      <c r="MRD2876" s="2"/>
      <c r="MRH2876" s="2"/>
      <c r="MRL2876" s="2"/>
      <c r="MRP2876" s="2"/>
      <c r="MRT2876" s="2"/>
      <c r="MRX2876" s="2"/>
      <c r="MSB2876" s="2"/>
      <c r="MSF2876" s="2"/>
      <c r="MSJ2876" s="2"/>
      <c r="MSN2876" s="2"/>
      <c r="MSR2876" s="2"/>
      <c r="MSV2876" s="2"/>
      <c r="MSZ2876" s="2"/>
      <c r="MTD2876" s="2"/>
      <c r="MTH2876" s="2"/>
      <c r="MTL2876" s="2"/>
      <c r="MTP2876" s="2"/>
      <c r="MTT2876" s="2"/>
      <c r="MTX2876" s="2"/>
      <c r="MUB2876" s="2"/>
      <c r="MUF2876" s="2"/>
      <c r="MUJ2876" s="2"/>
      <c r="MUN2876" s="2"/>
      <c r="MUR2876" s="2"/>
      <c r="MUV2876" s="2"/>
      <c r="MUZ2876" s="2"/>
      <c r="MVD2876" s="2"/>
      <c r="MVH2876" s="2"/>
      <c r="MVL2876" s="2"/>
      <c r="MVP2876" s="2"/>
      <c r="MVT2876" s="2"/>
      <c r="MVX2876" s="2"/>
      <c r="MWB2876" s="2"/>
      <c r="MWF2876" s="2"/>
      <c r="MWJ2876" s="2"/>
      <c r="MWN2876" s="2"/>
      <c r="MWR2876" s="2"/>
      <c r="MWV2876" s="2"/>
      <c r="MWZ2876" s="2"/>
      <c r="MXD2876" s="2"/>
      <c r="MXH2876" s="2"/>
      <c r="MXL2876" s="2"/>
      <c r="MXP2876" s="2"/>
      <c r="MXT2876" s="2"/>
      <c r="MXX2876" s="2"/>
      <c r="MYB2876" s="2"/>
      <c r="MYF2876" s="2"/>
      <c r="MYJ2876" s="2"/>
      <c r="MYN2876" s="2"/>
      <c r="MYR2876" s="2"/>
      <c r="MYV2876" s="2"/>
      <c r="MYZ2876" s="2"/>
      <c r="MZD2876" s="2"/>
      <c r="MZH2876" s="2"/>
      <c r="MZL2876" s="2"/>
      <c r="MZP2876" s="2"/>
      <c r="MZT2876" s="2"/>
      <c r="MZX2876" s="2"/>
      <c r="NAB2876" s="2"/>
      <c r="NAF2876" s="2"/>
      <c r="NAJ2876" s="2"/>
      <c r="NAN2876" s="2"/>
      <c r="NAR2876" s="2"/>
      <c r="NAV2876" s="2"/>
      <c r="NAZ2876" s="2"/>
      <c r="NBD2876" s="2"/>
      <c r="NBH2876" s="2"/>
      <c r="NBL2876" s="2"/>
      <c r="NBP2876" s="2"/>
      <c r="NBT2876" s="2"/>
      <c r="NBX2876" s="2"/>
      <c r="NCB2876" s="2"/>
      <c r="NCF2876" s="2"/>
      <c r="NCJ2876" s="2"/>
      <c r="NCN2876" s="2"/>
      <c r="NCR2876" s="2"/>
      <c r="NCV2876" s="2"/>
      <c r="NCZ2876" s="2"/>
      <c r="NDD2876" s="2"/>
      <c r="NDH2876" s="2"/>
      <c r="NDL2876" s="2"/>
      <c r="NDP2876" s="2"/>
      <c r="NDT2876" s="2"/>
      <c r="NDX2876" s="2"/>
      <c r="NEB2876" s="2"/>
      <c r="NEF2876" s="2"/>
      <c r="NEJ2876" s="2"/>
      <c r="NEN2876" s="2"/>
      <c r="NER2876" s="2"/>
      <c r="NEV2876" s="2"/>
      <c r="NEZ2876" s="2"/>
      <c r="NFD2876" s="2"/>
      <c r="NFH2876" s="2"/>
      <c r="NFL2876" s="2"/>
      <c r="NFP2876" s="2"/>
      <c r="NFT2876" s="2"/>
      <c r="NFX2876" s="2"/>
      <c r="NGB2876" s="2"/>
      <c r="NGF2876" s="2"/>
      <c r="NGJ2876" s="2"/>
      <c r="NGN2876" s="2"/>
      <c r="NGR2876" s="2"/>
      <c r="NGV2876" s="2"/>
      <c r="NGZ2876" s="2"/>
      <c r="NHD2876" s="2"/>
      <c r="NHH2876" s="2"/>
      <c r="NHL2876" s="2"/>
      <c r="NHP2876" s="2"/>
      <c r="NHT2876" s="2"/>
      <c r="NHX2876" s="2"/>
      <c r="NIB2876" s="2"/>
      <c r="NIF2876" s="2"/>
      <c r="NIJ2876" s="2"/>
      <c r="NIN2876" s="2"/>
      <c r="NIR2876" s="2"/>
      <c r="NIV2876" s="2"/>
      <c r="NIZ2876" s="2"/>
      <c r="NJD2876" s="2"/>
      <c r="NJH2876" s="2"/>
      <c r="NJL2876" s="2"/>
      <c r="NJP2876" s="2"/>
      <c r="NJT2876" s="2"/>
      <c r="NJX2876" s="2"/>
      <c r="NKB2876" s="2"/>
      <c r="NKF2876" s="2"/>
      <c r="NKJ2876" s="2"/>
      <c r="NKN2876" s="2"/>
      <c r="NKR2876" s="2"/>
      <c r="NKV2876" s="2"/>
      <c r="NKZ2876" s="2"/>
      <c r="NLD2876" s="2"/>
      <c r="NLH2876" s="2"/>
      <c r="NLL2876" s="2"/>
      <c r="NLP2876" s="2"/>
      <c r="NLT2876" s="2"/>
      <c r="NLX2876" s="2"/>
      <c r="NMB2876" s="2"/>
      <c r="NMF2876" s="2"/>
      <c r="NMJ2876" s="2"/>
      <c r="NMN2876" s="2"/>
      <c r="NMR2876" s="2"/>
      <c r="NMV2876" s="2"/>
      <c r="NMZ2876" s="2"/>
      <c r="NND2876" s="2"/>
      <c r="NNH2876" s="2"/>
      <c r="NNL2876" s="2"/>
      <c r="NNP2876" s="2"/>
      <c r="NNT2876" s="2"/>
      <c r="NNX2876" s="2"/>
      <c r="NOB2876" s="2"/>
      <c r="NOF2876" s="2"/>
      <c r="NOJ2876" s="2"/>
      <c r="NON2876" s="2"/>
      <c r="NOR2876" s="2"/>
      <c r="NOV2876" s="2"/>
      <c r="NOZ2876" s="2"/>
      <c r="NPD2876" s="2"/>
      <c r="NPH2876" s="2"/>
      <c r="NPL2876" s="2"/>
      <c r="NPP2876" s="2"/>
      <c r="NPT2876" s="2"/>
      <c r="NPX2876" s="2"/>
      <c r="NQB2876" s="2"/>
      <c r="NQF2876" s="2"/>
      <c r="NQJ2876" s="2"/>
      <c r="NQN2876" s="2"/>
      <c r="NQR2876" s="2"/>
      <c r="NQV2876" s="2"/>
      <c r="NQZ2876" s="2"/>
      <c r="NRD2876" s="2"/>
      <c r="NRH2876" s="2"/>
      <c r="NRL2876" s="2"/>
      <c r="NRP2876" s="2"/>
      <c r="NRT2876" s="2"/>
      <c r="NRX2876" s="2"/>
      <c r="NSB2876" s="2"/>
      <c r="NSF2876" s="2"/>
      <c r="NSJ2876" s="2"/>
      <c r="NSN2876" s="2"/>
      <c r="NSR2876" s="2"/>
      <c r="NSV2876" s="2"/>
      <c r="NSZ2876" s="2"/>
      <c r="NTD2876" s="2"/>
      <c r="NTH2876" s="2"/>
      <c r="NTL2876" s="2"/>
      <c r="NTP2876" s="2"/>
      <c r="NTT2876" s="2"/>
      <c r="NTX2876" s="2"/>
      <c r="NUB2876" s="2"/>
      <c r="NUF2876" s="2"/>
      <c r="NUJ2876" s="2"/>
      <c r="NUN2876" s="2"/>
      <c r="NUR2876" s="2"/>
      <c r="NUV2876" s="2"/>
      <c r="NUZ2876" s="2"/>
      <c r="NVD2876" s="2"/>
      <c r="NVH2876" s="2"/>
      <c r="NVL2876" s="2"/>
      <c r="NVP2876" s="2"/>
      <c r="NVT2876" s="2"/>
      <c r="NVX2876" s="2"/>
      <c r="NWB2876" s="2"/>
      <c r="NWF2876" s="2"/>
      <c r="NWJ2876" s="2"/>
      <c r="NWN2876" s="2"/>
      <c r="NWR2876" s="2"/>
      <c r="NWV2876" s="2"/>
      <c r="NWZ2876" s="2"/>
      <c r="NXD2876" s="2"/>
      <c r="NXH2876" s="2"/>
      <c r="NXL2876" s="2"/>
      <c r="NXP2876" s="2"/>
      <c r="NXT2876" s="2"/>
      <c r="NXX2876" s="2"/>
      <c r="NYB2876" s="2"/>
      <c r="NYF2876" s="2"/>
      <c r="NYJ2876" s="2"/>
      <c r="NYN2876" s="2"/>
      <c r="NYR2876" s="2"/>
      <c r="NYV2876" s="2"/>
      <c r="NYZ2876" s="2"/>
      <c r="NZD2876" s="2"/>
      <c r="NZH2876" s="2"/>
      <c r="NZL2876" s="2"/>
      <c r="NZP2876" s="2"/>
      <c r="NZT2876" s="2"/>
      <c r="NZX2876" s="2"/>
      <c r="OAB2876" s="2"/>
      <c r="OAF2876" s="2"/>
      <c r="OAJ2876" s="2"/>
      <c r="OAN2876" s="2"/>
      <c r="OAR2876" s="2"/>
      <c r="OAV2876" s="2"/>
      <c r="OAZ2876" s="2"/>
      <c r="OBD2876" s="2"/>
      <c r="OBH2876" s="2"/>
      <c r="OBL2876" s="2"/>
      <c r="OBP2876" s="2"/>
      <c r="OBT2876" s="2"/>
      <c r="OBX2876" s="2"/>
      <c r="OCB2876" s="2"/>
      <c r="OCF2876" s="2"/>
      <c r="OCJ2876" s="2"/>
      <c r="OCN2876" s="2"/>
      <c r="OCR2876" s="2"/>
      <c r="OCV2876" s="2"/>
      <c r="OCZ2876" s="2"/>
      <c r="ODD2876" s="2"/>
      <c r="ODH2876" s="2"/>
      <c r="ODL2876" s="2"/>
      <c r="ODP2876" s="2"/>
      <c r="ODT2876" s="2"/>
      <c r="ODX2876" s="2"/>
      <c r="OEB2876" s="2"/>
      <c r="OEF2876" s="2"/>
      <c r="OEJ2876" s="2"/>
      <c r="OEN2876" s="2"/>
      <c r="OER2876" s="2"/>
      <c r="OEV2876" s="2"/>
      <c r="OEZ2876" s="2"/>
      <c r="OFD2876" s="2"/>
      <c r="OFH2876" s="2"/>
      <c r="OFL2876" s="2"/>
      <c r="OFP2876" s="2"/>
      <c r="OFT2876" s="2"/>
      <c r="OFX2876" s="2"/>
      <c r="OGB2876" s="2"/>
      <c r="OGF2876" s="2"/>
      <c r="OGJ2876" s="2"/>
      <c r="OGN2876" s="2"/>
      <c r="OGR2876" s="2"/>
      <c r="OGV2876" s="2"/>
      <c r="OGZ2876" s="2"/>
      <c r="OHD2876" s="2"/>
      <c r="OHH2876" s="2"/>
      <c r="OHL2876" s="2"/>
      <c r="OHP2876" s="2"/>
      <c r="OHT2876" s="2"/>
      <c r="OHX2876" s="2"/>
      <c r="OIB2876" s="2"/>
      <c r="OIF2876" s="2"/>
      <c r="OIJ2876" s="2"/>
      <c r="OIN2876" s="2"/>
      <c r="OIR2876" s="2"/>
      <c r="OIV2876" s="2"/>
      <c r="OIZ2876" s="2"/>
      <c r="OJD2876" s="2"/>
      <c r="OJH2876" s="2"/>
      <c r="OJL2876" s="2"/>
      <c r="OJP2876" s="2"/>
      <c r="OJT2876" s="2"/>
      <c r="OJX2876" s="2"/>
      <c r="OKB2876" s="2"/>
      <c r="OKF2876" s="2"/>
      <c r="OKJ2876" s="2"/>
      <c r="OKN2876" s="2"/>
      <c r="OKR2876" s="2"/>
      <c r="OKV2876" s="2"/>
      <c r="OKZ2876" s="2"/>
      <c r="OLD2876" s="2"/>
      <c r="OLH2876" s="2"/>
      <c r="OLL2876" s="2"/>
      <c r="OLP2876" s="2"/>
      <c r="OLT2876" s="2"/>
      <c r="OLX2876" s="2"/>
      <c r="OMB2876" s="2"/>
      <c r="OMF2876" s="2"/>
      <c r="OMJ2876" s="2"/>
      <c r="OMN2876" s="2"/>
      <c r="OMR2876" s="2"/>
      <c r="OMV2876" s="2"/>
      <c r="OMZ2876" s="2"/>
      <c r="OND2876" s="2"/>
      <c r="ONH2876" s="2"/>
      <c r="ONL2876" s="2"/>
      <c r="ONP2876" s="2"/>
      <c r="ONT2876" s="2"/>
      <c r="ONX2876" s="2"/>
      <c r="OOB2876" s="2"/>
      <c r="OOF2876" s="2"/>
      <c r="OOJ2876" s="2"/>
      <c r="OON2876" s="2"/>
      <c r="OOR2876" s="2"/>
      <c r="OOV2876" s="2"/>
      <c r="OOZ2876" s="2"/>
      <c r="OPD2876" s="2"/>
      <c r="OPH2876" s="2"/>
      <c r="OPL2876" s="2"/>
      <c r="OPP2876" s="2"/>
      <c r="OPT2876" s="2"/>
      <c r="OPX2876" s="2"/>
      <c r="OQB2876" s="2"/>
      <c r="OQF2876" s="2"/>
      <c r="OQJ2876" s="2"/>
      <c r="OQN2876" s="2"/>
      <c r="OQR2876" s="2"/>
      <c r="OQV2876" s="2"/>
      <c r="OQZ2876" s="2"/>
      <c r="ORD2876" s="2"/>
      <c r="ORH2876" s="2"/>
      <c r="ORL2876" s="2"/>
      <c r="ORP2876" s="2"/>
      <c r="ORT2876" s="2"/>
      <c r="ORX2876" s="2"/>
      <c r="OSB2876" s="2"/>
      <c r="OSF2876" s="2"/>
      <c r="OSJ2876" s="2"/>
      <c r="OSN2876" s="2"/>
      <c r="OSR2876" s="2"/>
      <c r="OSV2876" s="2"/>
      <c r="OSZ2876" s="2"/>
      <c r="OTD2876" s="2"/>
      <c r="OTH2876" s="2"/>
      <c r="OTL2876" s="2"/>
      <c r="OTP2876" s="2"/>
      <c r="OTT2876" s="2"/>
      <c r="OTX2876" s="2"/>
      <c r="OUB2876" s="2"/>
      <c r="OUF2876" s="2"/>
      <c r="OUJ2876" s="2"/>
      <c r="OUN2876" s="2"/>
      <c r="OUR2876" s="2"/>
      <c r="OUV2876" s="2"/>
      <c r="OUZ2876" s="2"/>
      <c r="OVD2876" s="2"/>
      <c r="OVH2876" s="2"/>
      <c r="OVL2876" s="2"/>
      <c r="OVP2876" s="2"/>
      <c r="OVT2876" s="2"/>
      <c r="OVX2876" s="2"/>
      <c r="OWB2876" s="2"/>
      <c r="OWF2876" s="2"/>
      <c r="OWJ2876" s="2"/>
      <c r="OWN2876" s="2"/>
      <c r="OWR2876" s="2"/>
      <c r="OWV2876" s="2"/>
      <c r="OWZ2876" s="2"/>
      <c r="OXD2876" s="2"/>
      <c r="OXH2876" s="2"/>
      <c r="OXL2876" s="2"/>
      <c r="OXP2876" s="2"/>
      <c r="OXT2876" s="2"/>
      <c r="OXX2876" s="2"/>
      <c r="OYB2876" s="2"/>
      <c r="OYF2876" s="2"/>
      <c r="OYJ2876" s="2"/>
      <c r="OYN2876" s="2"/>
      <c r="OYR2876" s="2"/>
      <c r="OYV2876" s="2"/>
      <c r="OYZ2876" s="2"/>
      <c r="OZD2876" s="2"/>
      <c r="OZH2876" s="2"/>
      <c r="OZL2876" s="2"/>
      <c r="OZP2876" s="2"/>
      <c r="OZT2876" s="2"/>
      <c r="OZX2876" s="2"/>
      <c r="PAB2876" s="2"/>
      <c r="PAF2876" s="2"/>
      <c r="PAJ2876" s="2"/>
      <c r="PAN2876" s="2"/>
      <c r="PAR2876" s="2"/>
      <c r="PAV2876" s="2"/>
      <c r="PAZ2876" s="2"/>
      <c r="PBD2876" s="2"/>
      <c r="PBH2876" s="2"/>
      <c r="PBL2876" s="2"/>
      <c r="PBP2876" s="2"/>
      <c r="PBT2876" s="2"/>
      <c r="PBX2876" s="2"/>
      <c r="PCB2876" s="2"/>
      <c r="PCF2876" s="2"/>
      <c r="PCJ2876" s="2"/>
      <c r="PCN2876" s="2"/>
      <c r="PCR2876" s="2"/>
      <c r="PCV2876" s="2"/>
      <c r="PCZ2876" s="2"/>
      <c r="PDD2876" s="2"/>
      <c r="PDH2876" s="2"/>
      <c r="PDL2876" s="2"/>
      <c r="PDP2876" s="2"/>
      <c r="PDT2876" s="2"/>
      <c r="PDX2876" s="2"/>
      <c r="PEB2876" s="2"/>
      <c r="PEF2876" s="2"/>
      <c r="PEJ2876" s="2"/>
      <c r="PEN2876" s="2"/>
      <c r="PER2876" s="2"/>
      <c r="PEV2876" s="2"/>
      <c r="PEZ2876" s="2"/>
      <c r="PFD2876" s="2"/>
      <c r="PFH2876" s="2"/>
      <c r="PFL2876" s="2"/>
      <c r="PFP2876" s="2"/>
      <c r="PFT2876" s="2"/>
      <c r="PFX2876" s="2"/>
      <c r="PGB2876" s="2"/>
      <c r="PGF2876" s="2"/>
      <c r="PGJ2876" s="2"/>
      <c r="PGN2876" s="2"/>
      <c r="PGR2876" s="2"/>
      <c r="PGV2876" s="2"/>
      <c r="PGZ2876" s="2"/>
      <c r="PHD2876" s="2"/>
      <c r="PHH2876" s="2"/>
      <c r="PHL2876" s="2"/>
      <c r="PHP2876" s="2"/>
      <c r="PHT2876" s="2"/>
      <c r="PHX2876" s="2"/>
      <c r="PIB2876" s="2"/>
      <c r="PIF2876" s="2"/>
      <c r="PIJ2876" s="2"/>
      <c r="PIN2876" s="2"/>
      <c r="PIR2876" s="2"/>
      <c r="PIV2876" s="2"/>
      <c r="PIZ2876" s="2"/>
      <c r="PJD2876" s="2"/>
      <c r="PJH2876" s="2"/>
      <c r="PJL2876" s="2"/>
      <c r="PJP2876" s="2"/>
      <c r="PJT2876" s="2"/>
      <c r="PJX2876" s="2"/>
      <c r="PKB2876" s="2"/>
      <c r="PKF2876" s="2"/>
      <c r="PKJ2876" s="2"/>
      <c r="PKN2876" s="2"/>
      <c r="PKR2876" s="2"/>
      <c r="PKV2876" s="2"/>
      <c r="PKZ2876" s="2"/>
      <c r="PLD2876" s="2"/>
      <c r="PLH2876" s="2"/>
      <c r="PLL2876" s="2"/>
      <c r="PLP2876" s="2"/>
      <c r="PLT2876" s="2"/>
      <c r="PLX2876" s="2"/>
      <c r="PMB2876" s="2"/>
      <c r="PMF2876" s="2"/>
      <c r="PMJ2876" s="2"/>
      <c r="PMN2876" s="2"/>
      <c r="PMR2876" s="2"/>
      <c r="PMV2876" s="2"/>
      <c r="PMZ2876" s="2"/>
      <c r="PND2876" s="2"/>
      <c r="PNH2876" s="2"/>
      <c r="PNL2876" s="2"/>
      <c r="PNP2876" s="2"/>
      <c r="PNT2876" s="2"/>
      <c r="PNX2876" s="2"/>
      <c r="POB2876" s="2"/>
      <c r="POF2876" s="2"/>
      <c r="POJ2876" s="2"/>
      <c r="PON2876" s="2"/>
      <c r="POR2876" s="2"/>
      <c r="POV2876" s="2"/>
      <c r="POZ2876" s="2"/>
      <c r="PPD2876" s="2"/>
      <c r="PPH2876" s="2"/>
      <c r="PPL2876" s="2"/>
      <c r="PPP2876" s="2"/>
      <c r="PPT2876" s="2"/>
      <c r="PPX2876" s="2"/>
      <c r="PQB2876" s="2"/>
      <c r="PQF2876" s="2"/>
      <c r="PQJ2876" s="2"/>
      <c r="PQN2876" s="2"/>
      <c r="PQR2876" s="2"/>
      <c r="PQV2876" s="2"/>
      <c r="PQZ2876" s="2"/>
      <c r="PRD2876" s="2"/>
      <c r="PRH2876" s="2"/>
      <c r="PRL2876" s="2"/>
      <c r="PRP2876" s="2"/>
      <c r="PRT2876" s="2"/>
      <c r="PRX2876" s="2"/>
      <c r="PSB2876" s="2"/>
      <c r="PSF2876" s="2"/>
      <c r="PSJ2876" s="2"/>
      <c r="PSN2876" s="2"/>
      <c r="PSR2876" s="2"/>
      <c r="PSV2876" s="2"/>
      <c r="PSZ2876" s="2"/>
      <c r="PTD2876" s="2"/>
      <c r="PTH2876" s="2"/>
      <c r="PTL2876" s="2"/>
      <c r="PTP2876" s="2"/>
      <c r="PTT2876" s="2"/>
      <c r="PTX2876" s="2"/>
      <c r="PUB2876" s="2"/>
      <c r="PUF2876" s="2"/>
      <c r="PUJ2876" s="2"/>
      <c r="PUN2876" s="2"/>
      <c r="PUR2876" s="2"/>
      <c r="PUV2876" s="2"/>
      <c r="PUZ2876" s="2"/>
      <c r="PVD2876" s="2"/>
      <c r="PVH2876" s="2"/>
      <c r="PVL2876" s="2"/>
      <c r="PVP2876" s="2"/>
      <c r="PVT2876" s="2"/>
      <c r="PVX2876" s="2"/>
      <c r="PWB2876" s="2"/>
      <c r="PWF2876" s="2"/>
      <c r="PWJ2876" s="2"/>
      <c r="PWN2876" s="2"/>
      <c r="PWR2876" s="2"/>
      <c r="PWV2876" s="2"/>
      <c r="PWZ2876" s="2"/>
      <c r="PXD2876" s="2"/>
      <c r="PXH2876" s="2"/>
      <c r="PXL2876" s="2"/>
      <c r="PXP2876" s="2"/>
      <c r="PXT2876" s="2"/>
      <c r="PXX2876" s="2"/>
      <c r="PYB2876" s="2"/>
      <c r="PYF2876" s="2"/>
      <c r="PYJ2876" s="2"/>
      <c r="PYN2876" s="2"/>
      <c r="PYR2876" s="2"/>
      <c r="PYV2876" s="2"/>
      <c r="PYZ2876" s="2"/>
      <c r="PZD2876" s="2"/>
      <c r="PZH2876" s="2"/>
      <c r="PZL2876" s="2"/>
      <c r="PZP2876" s="2"/>
      <c r="PZT2876" s="2"/>
      <c r="PZX2876" s="2"/>
      <c r="QAB2876" s="2"/>
      <c r="QAF2876" s="2"/>
      <c r="QAJ2876" s="2"/>
      <c r="QAN2876" s="2"/>
      <c r="QAR2876" s="2"/>
      <c r="QAV2876" s="2"/>
      <c r="QAZ2876" s="2"/>
      <c r="QBD2876" s="2"/>
      <c r="QBH2876" s="2"/>
      <c r="QBL2876" s="2"/>
      <c r="QBP2876" s="2"/>
      <c r="QBT2876" s="2"/>
      <c r="QBX2876" s="2"/>
      <c r="QCB2876" s="2"/>
      <c r="QCF2876" s="2"/>
      <c r="QCJ2876" s="2"/>
      <c r="QCN2876" s="2"/>
      <c r="QCR2876" s="2"/>
      <c r="QCV2876" s="2"/>
      <c r="QCZ2876" s="2"/>
      <c r="QDD2876" s="2"/>
      <c r="QDH2876" s="2"/>
      <c r="QDL2876" s="2"/>
      <c r="QDP2876" s="2"/>
      <c r="QDT2876" s="2"/>
      <c r="QDX2876" s="2"/>
      <c r="QEB2876" s="2"/>
      <c r="QEF2876" s="2"/>
      <c r="QEJ2876" s="2"/>
      <c r="QEN2876" s="2"/>
      <c r="QER2876" s="2"/>
      <c r="QEV2876" s="2"/>
      <c r="QEZ2876" s="2"/>
      <c r="QFD2876" s="2"/>
      <c r="QFH2876" s="2"/>
      <c r="QFL2876" s="2"/>
      <c r="QFP2876" s="2"/>
      <c r="QFT2876" s="2"/>
      <c r="QFX2876" s="2"/>
      <c r="QGB2876" s="2"/>
      <c r="QGF2876" s="2"/>
      <c r="QGJ2876" s="2"/>
      <c r="QGN2876" s="2"/>
      <c r="QGR2876" s="2"/>
      <c r="QGV2876" s="2"/>
      <c r="QGZ2876" s="2"/>
      <c r="QHD2876" s="2"/>
      <c r="QHH2876" s="2"/>
      <c r="QHL2876" s="2"/>
      <c r="QHP2876" s="2"/>
      <c r="QHT2876" s="2"/>
      <c r="QHX2876" s="2"/>
      <c r="QIB2876" s="2"/>
      <c r="QIF2876" s="2"/>
      <c r="QIJ2876" s="2"/>
      <c r="QIN2876" s="2"/>
      <c r="QIR2876" s="2"/>
      <c r="QIV2876" s="2"/>
      <c r="QIZ2876" s="2"/>
      <c r="QJD2876" s="2"/>
      <c r="QJH2876" s="2"/>
      <c r="QJL2876" s="2"/>
      <c r="QJP2876" s="2"/>
      <c r="QJT2876" s="2"/>
      <c r="QJX2876" s="2"/>
      <c r="QKB2876" s="2"/>
      <c r="QKF2876" s="2"/>
      <c r="QKJ2876" s="2"/>
      <c r="QKN2876" s="2"/>
      <c r="QKR2876" s="2"/>
      <c r="QKV2876" s="2"/>
      <c r="QKZ2876" s="2"/>
      <c r="QLD2876" s="2"/>
      <c r="QLH2876" s="2"/>
      <c r="QLL2876" s="2"/>
      <c r="QLP2876" s="2"/>
      <c r="QLT2876" s="2"/>
      <c r="QLX2876" s="2"/>
      <c r="QMB2876" s="2"/>
      <c r="QMF2876" s="2"/>
      <c r="QMJ2876" s="2"/>
      <c r="QMN2876" s="2"/>
      <c r="QMR2876" s="2"/>
      <c r="QMV2876" s="2"/>
      <c r="QMZ2876" s="2"/>
      <c r="QND2876" s="2"/>
      <c r="QNH2876" s="2"/>
      <c r="QNL2876" s="2"/>
      <c r="QNP2876" s="2"/>
      <c r="QNT2876" s="2"/>
      <c r="QNX2876" s="2"/>
      <c r="QOB2876" s="2"/>
      <c r="QOF2876" s="2"/>
      <c r="QOJ2876" s="2"/>
      <c r="QON2876" s="2"/>
      <c r="QOR2876" s="2"/>
      <c r="QOV2876" s="2"/>
      <c r="QOZ2876" s="2"/>
      <c r="QPD2876" s="2"/>
      <c r="QPH2876" s="2"/>
      <c r="QPL2876" s="2"/>
      <c r="QPP2876" s="2"/>
      <c r="QPT2876" s="2"/>
      <c r="QPX2876" s="2"/>
      <c r="QQB2876" s="2"/>
      <c r="QQF2876" s="2"/>
      <c r="QQJ2876" s="2"/>
      <c r="QQN2876" s="2"/>
      <c r="QQR2876" s="2"/>
      <c r="QQV2876" s="2"/>
      <c r="QQZ2876" s="2"/>
      <c r="QRD2876" s="2"/>
      <c r="QRH2876" s="2"/>
      <c r="QRL2876" s="2"/>
      <c r="QRP2876" s="2"/>
      <c r="QRT2876" s="2"/>
      <c r="QRX2876" s="2"/>
      <c r="QSB2876" s="2"/>
      <c r="QSF2876" s="2"/>
      <c r="QSJ2876" s="2"/>
      <c r="QSN2876" s="2"/>
      <c r="QSR2876" s="2"/>
      <c r="QSV2876" s="2"/>
      <c r="QSZ2876" s="2"/>
      <c r="QTD2876" s="2"/>
      <c r="QTH2876" s="2"/>
      <c r="QTL2876" s="2"/>
      <c r="QTP2876" s="2"/>
      <c r="QTT2876" s="2"/>
      <c r="QTX2876" s="2"/>
      <c r="QUB2876" s="2"/>
      <c r="QUF2876" s="2"/>
      <c r="QUJ2876" s="2"/>
      <c r="QUN2876" s="2"/>
      <c r="QUR2876" s="2"/>
      <c r="QUV2876" s="2"/>
      <c r="QUZ2876" s="2"/>
      <c r="QVD2876" s="2"/>
      <c r="QVH2876" s="2"/>
      <c r="QVL2876" s="2"/>
      <c r="QVP2876" s="2"/>
      <c r="QVT2876" s="2"/>
      <c r="QVX2876" s="2"/>
      <c r="QWB2876" s="2"/>
      <c r="QWF2876" s="2"/>
      <c r="QWJ2876" s="2"/>
      <c r="QWN2876" s="2"/>
      <c r="QWR2876" s="2"/>
      <c r="QWV2876" s="2"/>
      <c r="QWZ2876" s="2"/>
      <c r="QXD2876" s="2"/>
      <c r="QXH2876" s="2"/>
      <c r="QXL2876" s="2"/>
      <c r="QXP2876" s="2"/>
      <c r="QXT2876" s="2"/>
      <c r="QXX2876" s="2"/>
      <c r="QYB2876" s="2"/>
      <c r="QYF2876" s="2"/>
      <c r="QYJ2876" s="2"/>
      <c r="QYN2876" s="2"/>
      <c r="QYR2876" s="2"/>
      <c r="QYV2876" s="2"/>
      <c r="QYZ2876" s="2"/>
      <c r="QZD2876" s="2"/>
      <c r="QZH2876" s="2"/>
      <c r="QZL2876" s="2"/>
      <c r="QZP2876" s="2"/>
      <c r="QZT2876" s="2"/>
      <c r="QZX2876" s="2"/>
      <c r="RAB2876" s="2"/>
      <c r="RAF2876" s="2"/>
      <c r="RAJ2876" s="2"/>
      <c r="RAN2876" s="2"/>
      <c r="RAR2876" s="2"/>
      <c r="RAV2876" s="2"/>
      <c r="RAZ2876" s="2"/>
      <c r="RBD2876" s="2"/>
      <c r="RBH2876" s="2"/>
      <c r="RBL2876" s="2"/>
      <c r="RBP2876" s="2"/>
      <c r="RBT2876" s="2"/>
      <c r="RBX2876" s="2"/>
      <c r="RCB2876" s="2"/>
      <c r="RCF2876" s="2"/>
      <c r="RCJ2876" s="2"/>
      <c r="RCN2876" s="2"/>
      <c r="RCR2876" s="2"/>
      <c r="RCV2876" s="2"/>
      <c r="RCZ2876" s="2"/>
      <c r="RDD2876" s="2"/>
      <c r="RDH2876" s="2"/>
      <c r="RDL2876" s="2"/>
      <c r="RDP2876" s="2"/>
      <c r="RDT2876" s="2"/>
      <c r="RDX2876" s="2"/>
      <c r="REB2876" s="2"/>
      <c r="REF2876" s="2"/>
      <c r="REJ2876" s="2"/>
      <c r="REN2876" s="2"/>
      <c r="RER2876" s="2"/>
      <c r="REV2876" s="2"/>
      <c r="REZ2876" s="2"/>
      <c r="RFD2876" s="2"/>
      <c r="RFH2876" s="2"/>
      <c r="RFL2876" s="2"/>
      <c r="RFP2876" s="2"/>
      <c r="RFT2876" s="2"/>
      <c r="RFX2876" s="2"/>
      <c r="RGB2876" s="2"/>
      <c r="RGF2876" s="2"/>
      <c r="RGJ2876" s="2"/>
      <c r="RGN2876" s="2"/>
      <c r="RGR2876" s="2"/>
      <c r="RGV2876" s="2"/>
      <c r="RGZ2876" s="2"/>
      <c r="RHD2876" s="2"/>
      <c r="RHH2876" s="2"/>
      <c r="RHL2876" s="2"/>
      <c r="RHP2876" s="2"/>
      <c r="RHT2876" s="2"/>
      <c r="RHX2876" s="2"/>
      <c r="RIB2876" s="2"/>
      <c r="RIF2876" s="2"/>
      <c r="RIJ2876" s="2"/>
      <c r="RIN2876" s="2"/>
      <c r="RIR2876" s="2"/>
      <c r="RIV2876" s="2"/>
      <c r="RIZ2876" s="2"/>
      <c r="RJD2876" s="2"/>
      <c r="RJH2876" s="2"/>
      <c r="RJL2876" s="2"/>
      <c r="RJP2876" s="2"/>
      <c r="RJT2876" s="2"/>
      <c r="RJX2876" s="2"/>
      <c r="RKB2876" s="2"/>
      <c r="RKF2876" s="2"/>
      <c r="RKJ2876" s="2"/>
      <c r="RKN2876" s="2"/>
      <c r="RKR2876" s="2"/>
      <c r="RKV2876" s="2"/>
      <c r="RKZ2876" s="2"/>
      <c r="RLD2876" s="2"/>
      <c r="RLH2876" s="2"/>
      <c r="RLL2876" s="2"/>
      <c r="RLP2876" s="2"/>
      <c r="RLT2876" s="2"/>
      <c r="RLX2876" s="2"/>
      <c r="RMB2876" s="2"/>
      <c r="RMF2876" s="2"/>
      <c r="RMJ2876" s="2"/>
      <c r="RMN2876" s="2"/>
      <c r="RMR2876" s="2"/>
      <c r="RMV2876" s="2"/>
      <c r="RMZ2876" s="2"/>
      <c r="RND2876" s="2"/>
      <c r="RNH2876" s="2"/>
      <c r="RNL2876" s="2"/>
      <c r="RNP2876" s="2"/>
      <c r="RNT2876" s="2"/>
      <c r="RNX2876" s="2"/>
      <c r="ROB2876" s="2"/>
      <c r="ROF2876" s="2"/>
      <c r="ROJ2876" s="2"/>
      <c r="RON2876" s="2"/>
      <c r="ROR2876" s="2"/>
      <c r="ROV2876" s="2"/>
      <c r="ROZ2876" s="2"/>
      <c r="RPD2876" s="2"/>
      <c r="RPH2876" s="2"/>
      <c r="RPL2876" s="2"/>
      <c r="RPP2876" s="2"/>
      <c r="RPT2876" s="2"/>
      <c r="RPX2876" s="2"/>
      <c r="RQB2876" s="2"/>
      <c r="RQF2876" s="2"/>
      <c r="RQJ2876" s="2"/>
      <c r="RQN2876" s="2"/>
      <c r="RQR2876" s="2"/>
      <c r="RQV2876" s="2"/>
      <c r="RQZ2876" s="2"/>
      <c r="RRD2876" s="2"/>
      <c r="RRH2876" s="2"/>
      <c r="RRL2876" s="2"/>
      <c r="RRP2876" s="2"/>
      <c r="RRT2876" s="2"/>
      <c r="RRX2876" s="2"/>
      <c r="RSB2876" s="2"/>
      <c r="RSF2876" s="2"/>
      <c r="RSJ2876" s="2"/>
      <c r="RSN2876" s="2"/>
      <c r="RSR2876" s="2"/>
      <c r="RSV2876" s="2"/>
      <c r="RSZ2876" s="2"/>
      <c r="RTD2876" s="2"/>
      <c r="RTH2876" s="2"/>
      <c r="RTL2876" s="2"/>
      <c r="RTP2876" s="2"/>
      <c r="RTT2876" s="2"/>
      <c r="RTX2876" s="2"/>
      <c r="RUB2876" s="2"/>
      <c r="RUF2876" s="2"/>
      <c r="RUJ2876" s="2"/>
      <c r="RUN2876" s="2"/>
      <c r="RUR2876" s="2"/>
      <c r="RUV2876" s="2"/>
      <c r="RUZ2876" s="2"/>
      <c r="RVD2876" s="2"/>
      <c r="RVH2876" s="2"/>
      <c r="RVL2876" s="2"/>
      <c r="RVP2876" s="2"/>
      <c r="RVT2876" s="2"/>
      <c r="RVX2876" s="2"/>
      <c r="RWB2876" s="2"/>
      <c r="RWF2876" s="2"/>
      <c r="RWJ2876" s="2"/>
      <c r="RWN2876" s="2"/>
      <c r="RWR2876" s="2"/>
      <c r="RWV2876" s="2"/>
      <c r="RWZ2876" s="2"/>
      <c r="RXD2876" s="2"/>
      <c r="RXH2876" s="2"/>
      <c r="RXL2876" s="2"/>
      <c r="RXP2876" s="2"/>
      <c r="RXT2876" s="2"/>
      <c r="RXX2876" s="2"/>
      <c r="RYB2876" s="2"/>
      <c r="RYF2876" s="2"/>
      <c r="RYJ2876" s="2"/>
      <c r="RYN2876" s="2"/>
      <c r="RYR2876" s="2"/>
      <c r="RYV2876" s="2"/>
      <c r="RYZ2876" s="2"/>
      <c r="RZD2876" s="2"/>
      <c r="RZH2876" s="2"/>
      <c r="RZL2876" s="2"/>
      <c r="RZP2876" s="2"/>
      <c r="RZT2876" s="2"/>
      <c r="RZX2876" s="2"/>
      <c r="SAB2876" s="2"/>
      <c r="SAF2876" s="2"/>
      <c r="SAJ2876" s="2"/>
      <c r="SAN2876" s="2"/>
      <c r="SAR2876" s="2"/>
      <c r="SAV2876" s="2"/>
      <c r="SAZ2876" s="2"/>
      <c r="SBD2876" s="2"/>
      <c r="SBH2876" s="2"/>
      <c r="SBL2876" s="2"/>
      <c r="SBP2876" s="2"/>
      <c r="SBT2876" s="2"/>
      <c r="SBX2876" s="2"/>
      <c r="SCB2876" s="2"/>
      <c r="SCF2876" s="2"/>
      <c r="SCJ2876" s="2"/>
      <c r="SCN2876" s="2"/>
      <c r="SCR2876" s="2"/>
      <c r="SCV2876" s="2"/>
      <c r="SCZ2876" s="2"/>
      <c r="SDD2876" s="2"/>
      <c r="SDH2876" s="2"/>
      <c r="SDL2876" s="2"/>
      <c r="SDP2876" s="2"/>
      <c r="SDT2876" s="2"/>
      <c r="SDX2876" s="2"/>
      <c r="SEB2876" s="2"/>
      <c r="SEF2876" s="2"/>
      <c r="SEJ2876" s="2"/>
      <c r="SEN2876" s="2"/>
      <c r="SER2876" s="2"/>
      <c r="SEV2876" s="2"/>
      <c r="SEZ2876" s="2"/>
      <c r="SFD2876" s="2"/>
      <c r="SFH2876" s="2"/>
      <c r="SFL2876" s="2"/>
      <c r="SFP2876" s="2"/>
      <c r="SFT2876" s="2"/>
      <c r="SFX2876" s="2"/>
      <c r="SGB2876" s="2"/>
      <c r="SGF2876" s="2"/>
      <c r="SGJ2876" s="2"/>
      <c r="SGN2876" s="2"/>
      <c r="SGR2876" s="2"/>
      <c r="SGV2876" s="2"/>
      <c r="SGZ2876" s="2"/>
      <c r="SHD2876" s="2"/>
      <c r="SHH2876" s="2"/>
      <c r="SHL2876" s="2"/>
      <c r="SHP2876" s="2"/>
      <c r="SHT2876" s="2"/>
      <c r="SHX2876" s="2"/>
      <c r="SIB2876" s="2"/>
      <c r="SIF2876" s="2"/>
      <c r="SIJ2876" s="2"/>
      <c r="SIN2876" s="2"/>
      <c r="SIR2876" s="2"/>
      <c r="SIV2876" s="2"/>
      <c r="SIZ2876" s="2"/>
      <c r="SJD2876" s="2"/>
      <c r="SJH2876" s="2"/>
      <c r="SJL2876" s="2"/>
      <c r="SJP2876" s="2"/>
      <c r="SJT2876" s="2"/>
      <c r="SJX2876" s="2"/>
      <c r="SKB2876" s="2"/>
      <c r="SKF2876" s="2"/>
      <c r="SKJ2876" s="2"/>
      <c r="SKN2876" s="2"/>
      <c r="SKR2876" s="2"/>
      <c r="SKV2876" s="2"/>
      <c r="SKZ2876" s="2"/>
      <c r="SLD2876" s="2"/>
      <c r="SLH2876" s="2"/>
      <c r="SLL2876" s="2"/>
      <c r="SLP2876" s="2"/>
      <c r="SLT2876" s="2"/>
      <c r="SLX2876" s="2"/>
      <c r="SMB2876" s="2"/>
      <c r="SMF2876" s="2"/>
      <c r="SMJ2876" s="2"/>
      <c r="SMN2876" s="2"/>
      <c r="SMR2876" s="2"/>
      <c r="SMV2876" s="2"/>
      <c r="SMZ2876" s="2"/>
      <c r="SND2876" s="2"/>
      <c r="SNH2876" s="2"/>
      <c r="SNL2876" s="2"/>
      <c r="SNP2876" s="2"/>
      <c r="SNT2876" s="2"/>
      <c r="SNX2876" s="2"/>
      <c r="SOB2876" s="2"/>
      <c r="SOF2876" s="2"/>
      <c r="SOJ2876" s="2"/>
      <c r="SON2876" s="2"/>
      <c r="SOR2876" s="2"/>
      <c r="SOV2876" s="2"/>
      <c r="SOZ2876" s="2"/>
      <c r="SPD2876" s="2"/>
      <c r="SPH2876" s="2"/>
      <c r="SPL2876" s="2"/>
      <c r="SPP2876" s="2"/>
      <c r="SPT2876" s="2"/>
      <c r="SPX2876" s="2"/>
      <c r="SQB2876" s="2"/>
      <c r="SQF2876" s="2"/>
      <c r="SQJ2876" s="2"/>
      <c r="SQN2876" s="2"/>
      <c r="SQR2876" s="2"/>
      <c r="SQV2876" s="2"/>
      <c r="SQZ2876" s="2"/>
      <c r="SRD2876" s="2"/>
      <c r="SRH2876" s="2"/>
      <c r="SRL2876" s="2"/>
      <c r="SRP2876" s="2"/>
      <c r="SRT2876" s="2"/>
      <c r="SRX2876" s="2"/>
      <c r="SSB2876" s="2"/>
      <c r="SSF2876" s="2"/>
      <c r="SSJ2876" s="2"/>
      <c r="SSN2876" s="2"/>
      <c r="SSR2876" s="2"/>
      <c r="SSV2876" s="2"/>
      <c r="SSZ2876" s="2"/>
      <c r="STD2876" s="2"/>
      <c r="STH2876" s="2"/>
      <c r="STL2876" s="2"/>
      <c r="STP2876" s="2"/>
      <c r="STT2876" s="2"/>
      <c r="STX2876" s="2"/>
      <c r="SUB2876" s="2"/>
      <c r="SUF2876" s="2"/>
      <c r="SUJ2876" s="2"/>
      <c r="SUN2876" s="2"/>
      <c r="SUR2876" s="2"/>
      <c r="SUV2876" s="2"/>
      <c r="SUZ2876" s="2"/>
      <c r="SVD2876" s="2"/>
      <c r="SVH2876" s="2"/>
      <c r="SVL2876" s="2"/>
      <c r="SVP2876" s="2"/>
      <c r="SVT2876" s="2"/>
      <c r="SVX2876" s="2"/>
      <c r="SWB2876" s="2"/>
      <c r="SWF2876" s="2"/>
      <c r="SWJ2876" s="2"/>
      <c r="SWN2876" s="2"/>
      <c r="SWR2876" s="2"/>
      <c r="SWV2876" s="2"/>
      <c r="SWZ2876" s="2"/>
      <c r="SXD2876" s="2"/>
      <c r="SXH2876" s="2"/>
      <c r="SXL2876" s="2"/>
      <c r="SXP2876" s="2"/>
      <c r="SXT2876" s="2"/>
      <c r="SXX2876" s="2"/>
      <c r="SYB2876" s="2"/>
      <c r="SYF2876" s="2"/>
      <c r="SYJ2876" s="2"/>
      <c r="SYN2876" s="2"/>
      <c r="SYR2876" s="2"/>
      <c r="SYV2876" s="2"/>
      <c r="SYZ2876" s="2"/>
      <c r="SZD2876" s="2"/>
      <c r="SZH2876" s="2"/>
      <c r="SZL2876" s="2"/>
      <c r="SZP2876" s="2"/>
      <c r="SZT2876" s="2"/>
      <c r="SZX2876" s="2"/>
      <c r="TAB2876" s="2"/>
      <c r="TAF2876" s="2"/>
      <c r="TAJ2876" s="2"/>
      <c r="TAN2876" s="2"/>
      <c r="TAR2876" s="2"/>
      <c r="TAV2876" s="2"/>
      <c r="TAZ2876" s="2"/>
      <c r="TBD2876" s="2"/>
      <c r="TBH2876" s="2"/>
      <c r="TBL2876" s="2"/>
      <c r="TBP2876" s="2"/>
      <c r="TBT2876" s="2"/>
      <c r="TBX2876" s="2"/>
      <c r="TCB2876" s="2"/>
      <c r="TCF2876" s="2"/>
      <c r="TCJ2876" s="2"/>
      <c r="TCN2876" s="2"/>
      <c r="TCR2876" s="2"/>
      <c r="TCV2876" s="2"/>
      <c r="TCZ2876" s="2"/>
      <c r="TDD2876" s="2"/>
      <c r="TDH2876" s="2"/>
      <c r="TDL2876" s="2"/>
      <c r="TDP2876" s="2"/>
      <c r="TDT2876" s="2"/>
      <c r="TDX2876" s="2"/>
      <c r="TEB2876" s="2"/>
      <c r="TEF2876" s="2"/>
      <c r="TEJ2876" s="2"/>
      <c r="TEN2876" s="2"/>
      <c r="TER2876" s="2"/>
      <c r="TEV2876" s="2"/>
      <c r="TEZ2876" s="2"/>
      <c r="TFD2876" s="2"/>
      <c r="TFH2876" s="2"/>
      <c r="TFL2876" s="2"/>
      <c r="TFP2876" s="2"/>
      <c r="TFT2876" s="2"/>
      <c r="TFX2876" s="2"/>
      <c r="TGB2876" s="2"/>
      <c r="TGF2876" s="2"/>
      <c r="TGJ2876" s="2"/>
      <c r="TGN2876" s="2"/>
      <c r="TGR2876" s="2"/>
      <c r="TGV2876" s="2"/>
      <c r="TGZ2876" s="2"/>
      <c r="THD2876" s="2"/>
      <c r="THH2876" s="2"/>
      <c r="THL2876" s="2"/>
      <c r="THP2876" s="2"/>
      <c r="THT2876" s="2"/>
      <c r="THX2876" s="2"/>
      <c r="TIB2876" s="2"/>
      <c r="TIF2876" s="2"/>
      <c r="TIJ2876" s="2"/>
      <c r="TIN2876" s="2"/>
      <c r="TIR2876" s="2"/>
      <c r="TIV2876" s="2"/>
      <c r="TIZ2876" s="2"/>
      <c r="TJD2876" s="2"/>
      <c r="TJH2876" s="2"/>
      <c r="TJL2876" s="2"/>
      <c r="TJP2876" s="2"/>
      <c r="TJT2876" s="2"/>
      <c r="TJX2876" s="2"/>
      <c r="TKB2876" s="2"/>
      <c r="TKF2876" s="2"/>
      <c r="TKJ2876" s="2"/>
      <c r="TKN2876" s="2"/>
      <c r="TKR2876" s="2"/>
      <c r="TKV2876" s="2"/>
      <c r="TKZ2876" s="2"/>
      <c r="TLD2876" s="2"/>
      <c r="TLH2876" s="2"/>
      <c r="TLL2876" s="2"/>
      <c r="TLP2876" s="2"/>
      <c r="TLT2876" s="2"/>
      <c r="TLX2876" s="2"/>
      <c r="TMB2876" s="2"/>
      <c r="TMF2876" s="2"/>
      <c r="TMJ2876" s="2"/>
      <c r="TMN2876" s="2"/>
      <c r="TMR2876" s="2"/>
      <c r="TMV2876" s="2"/>
      <c r="TMZ2876" s="2"/>
      <c r="TND2876" s="2"/>
      <c r="TNH2876" s="2"/>
      <c r="TNL2876" s="2"/>
      <c r="TNP2876" s="2"/>
      <c r="TNT2876" s="2"/>
      <c r="TNX2876" s="2"/>
      <c r="TOB2876" s="2"/>
      <c r="TOF2876" s="2"/>
      <c r="TOJ2876" s="2"/>
      <c r="TON2876" s="2"/>
      <c r="TOR2876" s="2"/>
      <c r="TOV2876" s="2"/>
      <c r="TOZ2876" s="2"/>
      <c r="TPD2876" s="2"/>
      <c r="TPH2876" s="2"/>
      <c r="TPL2876" s="2"/>
      <c r="TPP2876" s="2"/>
      <c r="TPT2876" s="2"/>
      <c r="TPX2876" s="2"/>
      <c r="TQB2876" s="2"/>
      <c r="TQF2876" s="2"/>
      <c r="TQJ2876" s="2"/>
      <c r="TQN2876" s="2"/>
      <c r="TQR2876" s="2"/>
      <c r="TQV2876" s="2"/>
      <c r="TQZ2876" s="2"/>
      <c r="TRD2876" s="2"/>
      <c r="TRH2876" s="2"/>
      <c r="TRL2876" s="2"/>
      <c r="TRP2876" s="2"/>
      <c r="TRT2876" s="2"/>
      <c r="TRX2876" s="2"/>
      <c r="TSB2876" s="2"/>
      <c r="TSF2876" s="2"/>
      <c r="TSJ2876" s="2"/>
      <c r="TSN2876" s="2"/>
      <c r="TSR2876" s="2"/>
      <c r="TSV2876" s="2"/>
      <c r="TSZ2876" s="2"/>
      <c r="TTD2876" s="2"/>
      <c r="TTH2876" s="2"/>
      <c r="TTL2876" s="2"/>
      <c r="TTP2876" s="2"/>
      <c r="TTT2876" s="2"/>
      <c r="TTX2876" s="2"/>
      <c r="TUB2876" s="2"/>
      <c r="TUF2876" s="2"/>
      <c r="TUJ2876" s="2"/>
      <c r="TUN2876" s="2"/>
      <c r="TUR2876" s="2"/>
      <c r="TUV2876" s="2"/>
      <c r="TUZ2876" s="2"/>
      <c r="TVD2876" s="2"/>
      <c r="TVH2876" s="2"/>
      <c r="TVL2876" s="2"/>
      <c r="TVP2876" s="2"/>
      <c r="TVT2876" s="2"/>
      <c r="TVX2876" s="2"/>
      <c r="TWB2876" s="2"/>
      <c r="TWF2876" s="2"/>
      <c r="TWJ2876" s="2"/>
      <c r="TWN2876" s="2"/>
      <c r="TWR2876" s="2"/>
      <c r="TWV2876" s="2"/>
      <c r="TWZ2876" s="2"/>
      <c r="TXD2876" s="2"/>
      <c r="TXH2876" s="2"/>
      <c r="TXL2876" s="2"/>
      <c r="TXP2876" s="2"/>
      <c r="TXT2876" s="2"/>
      <c r="TXX2876" s="2"/>
      <c r="TYB2876" s="2"/>
      <c r="TYF2876" s="2"/>
      <c r="TYJ2876" s="2"/>
      <c r="TYN2876" s="2"/>
      <c r="TYR2876" s="2"/>
      <c r="TYV2876" s="2"/>
      <c r="TYZ2876" s="2"/>
      <c r="TZD2876" s="2"/>
      <c r="TZH2876" s="2"/>
      <c r="TZL2876" s="2"/>
      <c r="TZP2876" s="2"/>
      <c r="TZT2876" s="2"/>
      <c r="TZX2876" s="2"/>
      <c r="UAB2876" s="2"/>
      <c r="UAF2876" s="2"/>
      <c r="UAJ2876" s="2"/>
      <c r="UAN2876" s="2"/>
      <c r="UAR2876" s="2"/>
      <c r="UAV2876" s="2"/>
      <c r="UAZ2876" s="2"/>
      <c r="UBD2876" s="2"/>
      <c r="UBH2876" s="2"/>
      <c r="UBL2876" s="2"/>
      <c r="UBP2876" s="2"/>
      <c r="UBT2876" s="2"/>
      <c r="UBX2876" s="2"/>
      <c r="UCB2876" s="2"/>
      <c r="UCF2876" s="2"/>
      <c r="UCJ2876" s="2"/>
      <c r="UCN2876" s="2"/>
      <c r="UCR2876" s="2"/>
      <c r="UCV2876" s="2"/>
      <c r="UCZ2876" s="2"/>
      <c r="UDD2876" s="2"/>
      <c r="UDH2876" s="2"/>
      <c r="UDL2876" s="2"/>
      <c r="UDP2876" s="2"/>
      <c r="UDT2876" s="2"/>
      <c r="UDX2876" s="2"/>
      <c r="UEB2876" s="2"/>
      <c r="UEF2876" s="2"/>
      <c r="UEJ2876" s="2"/>
      <c r="UEN2876" s="2"/>
      <c r="UER2876" s="2"/>
      <c r="UEV2876" s="2"/>
      <c r="UEZ2876" s="2"/>
      <c r="UFD2876" s="2"/>
      <c r="UFH2876" s="2"/>
      <c r="UFL2876" s="2"/>
      <c r="UFP2876" s="2"/>
      <c r="UFT2876" s="2"/>
      <c r="UFX2876" s="2"/>
      <c r="UGB2876" s="2"/>
      <c r="UGF2876" s="2"/>
      <c r="UGJ2876" s="2"/>
      <c r="UGN2876" s="2"/>
      <c r="UGR2876" s="2"/>
      <c r="UGV2876" s="2"/>
      <c r="UGZ2876" s="2"/>
      <c r="UHD2876" s="2"/>
      <c r="UHH2876" s="2"/>
      <c r="UHL2876" s="2"/>
      <c r="UHP2876" s="2"/>
      <c r="UHT2876" s="2"/>
      <c r="UHX2876" s="2"/>
      <c r="UIB2876" s="2"/>
      <c r="UIF2876" s="2"/>
      <c r="UIJ2876" s="2"/>
      <c r="UIN2876" s="2"/>
      <c r="UIR2876" s="2"/>
      <c r="UIV2876" s="2"/>
      <c r="UIZ2876" s="2"/>
      <c r="UJD2876" s="2"/>
      <c r="UJH2876" s="2"/>
      <c r="UJL2876" s="2"/>
      <c r="UJP2876" s="2"/>
      <c r="UJT2876" s="2"/>
      <c r="UJX2876" s="2"/>
      <c r="UKB2876" s="2"/>
      <c r="UKF2876" s="2"/>
      <c r="UKJ2876" s="2"/>
      <c r="UKN2876" s="2"/>
      <c r="UKR2876" s="2"/>
      <c r="UKV2876" s="2"/>
      <c r="UKZ2876" s="2"/>
      <c r="ULD2876" s="2"/>
      <c r="ULH2876" s="2"/>
      <c r="ULL2876" s="2"/>
      <c r="ULP2876" s="2"/>
      <c r="ULT2876" s="2"/>
      <c r="ULX2876" s="2"/>
      <c r="UMB2876" s="2"/>
      <c r="UMF2876" s="2"/>
      <c r="UMJ2876" s="2"/>
      <c r="UMN2876" s="2"/>
      <c r="UMR2876" s="2"/>
      <c r="UMV2876" s="2"/>
      <c r="UMZ2876" s="2"/>
      <c r="UND2876" s="2"/>
      <c r="UNH2876" s="2"/>
      <c r="UNL2876" s="2"/>
      <c r="UNP2876" s="2"/>
      <c r="UNT2876" s="2"/>
      <c r="UNX2876" s="2"/>
      <c r="UOB2876" s="2"/>
      <c r="UOF2876" s="2"/>
      <c r="UOJ2876" s="2"/>
      <c r="UON2876" s="2"/>
      <c r="UOR2876" s="2"/>
      <c r="UOV2876" s="2"/>
      <c r="UOZ2876" s="2"/>
      <c r="UPD2876" s="2"/>
      <c r="UPH2876" s="2"/>
      <c r="UPL2876" s="2"/>
      <c r="UPP2876" s="2"/>
      <c r="UPT2876" s="2"/>
      <c r="UPX2876" s="2"/>
      <c r="UQB2876" s="2"/>
      <c r="UQF2876" s="2"/>
      <c r="UQJ2876" s="2"/>
      <c r="UQN2876" s="2"/>
      <c r="UQR2876" s="2"/>
      <c r="UQV2876" s="2"/>
      <c r="UQZ2876" s="2"/>
      <c r="URD2876" s="2"/>
      <c r="URH2876" s="2"/>
      <c r="URL2876" s="2"/>
      <c r="URP2876" s="2"/>
      <c r="URT2876" s="2"/>
      <c r="URX2876" s="2"/>
      <c r="USB2876" s="2"/>
      <c r="USF2876" s="2"/>
      <c r="USJ2876" s="2"/>
      <c r="USN2876" s="2"/>
      <c r="USR2876" s="2"/>
      <c r="USV2876" s="2"/>
      <c r="USZ2876" s="2"/>
      <c r="UTD2876" s="2"/>
      <c r="UTH2876" s="2"/>
      <c r="UTL2876" s="2"/>
      <c r="UTP2876" s="2"/>
      <c r="UTT2876" s="2"/>
      <c r="UTX2876" s="2"/>
      <c r="UUB2876" s="2"/>
      <c r="UUF2876" s="2"/>
      <c r="UUJ2876" s="2"/>
      <c r="UUN2876" s="2"/>
      <c r="UUR2876" s="2"/>
      <c r="UUV2876" s="2"/>
      <c r="UUZ2876" s="2"/>
      <c r="UVD2876" s="2"/>
      <c r="UVH2876" s="2"/>
      <c r="UVL2876" s="2"/>
      <c r="UVP2876" s="2"/>
      <c r="UVT2876" s="2"/>
      <c r="UVX2876" s="2"/>
      <c r="UWB2876" s="2"/>
      <c r="UWF2876" s="2"/>
      <c r="UWJ2876" s="2"/>
      <c r="UWN2876" s="2"/>
      <c r="UWR2876" s="2"/>
      <c r="UWV2876" s="2"/>
      <c r="UWZ2876" s="2"/>
      <c r="UXD2876" s="2"/>
      <c r="UXH2876" s="2"/>
      <c r="UXL2876" s="2"/>
      <c r="UXP2876" s="2"/>
      <c r="UXT2876" s="2"/>
      <c r="UXX2876" s="2"/>
      <c r="UYB2876" s="2"/>
      <c r="UYF2876" s="2"/>
      <c r="UYJ2876" s="2"/>
      <c r="UYN2876" s="2"/>
      <c r="UYR2876" s="2"/>
      <c r="UYV2876" s="2"/>
      <c r="UYZ2876" s="2"/>
      <c r="UZD2876" s="2"/>
      <c r="UZH2876" s="2"/>
      <c r="UZL2876" s="2"/>
      <c r="UZP2876" s="2"/>
      <c r="UZT2876" s="2"/>
      <c r="UZX2876" s="2"/>
      <c r="VAB2876" s="2"/>
      <c r="VAF2876" s="2"/>
      <c r="VAJ2876" s="2"/>
      <c r="VAN2876" s="2"/>
      <c r="VAR2876" s="2"/>
      <c r="VAV2876" s="2"/>
      <c r="VAZ2876" s="2"/>
      <c r="VBD2876" s="2"/>
      <c r="VBH2876" s="2"/>
      <c r="VBL2876" s="2"/>
      <c r="VBP2876" s="2"/>
      <c r="VBT2876" s="2"/>
      <c r="VBX2876" s="2"/>
      <c r="VCB2876" s="2"/>
      <c r="VCF2876" s="2"/>
      <c r="VCJ2876" s="2"/>
      <c r="VCN2876" s="2"/>
      <c r="VCR2876" s="2"/>
      <c r="VCV2876" s="2"/>
      <c r="VCZ2876" s="2"/>
      <c r="VDD2876" s="2"/>
      <c r="VDH2876" s="2"/>
      <c r="VDL2876" s="2"/>
      <c r="VDP2876" s="2"/>
      <c r="VDT2876" s="2"/>
      <c r="VDX2876" s="2"/>
      <c r="VEB2876" s="2"/>
      <c r="VEF2876" s="2"/>
      <c r="VEJ2876" s="2"/>
      <c r="VEN2876" s="2"/>
      <c r="VER2876" s="2"/>
      <c r="VEV2876" s="2"/>
      <c r="VEZ2876" s="2"/>
      <c r="VFD2876" s="2"/>
      <c r="VFH2876" s="2"/>
      <c r="VFL2876" s="2"/>
      <c r="VFP2876" s="2"/>
      <c r="VFT2876" s="2"/>
      <c r="VFX2876" s="2"/>
      <c r="VGB2876" s="2"/>
      <c r="VGF2876" s="2"/>
      <c r="VGJ2876" s="2"/>
      <c r="VGN2876" s="2"/>
      <c r="VGR2876" s="2"/>
      <c r="VGV2876" s="2"/>
      <c r="VGZ2876" s="2"/>
      <c r="VHD2876" s="2"/>
      <c r="VHH2876" s="2"/>
      <c r="VHL2876" s="2"/>
      <c r="VHP2876" s="2"/>
      <c r="VHT2876" s="2"/>
      <c r="VHX2876" s="2"/>
      <c r="VIB2876" s="2"/>
      <c r="VIF2876" s="2"/>
      <c r="VIJ2876" s="2"/>
      <c r="VIN2876" s="2"/>
      <c r="VIR2876" s="2"/>
      <c r="VIV2876" s="2"/>
      <c r="VIZ2876" s="2"/>
      <c r="VJD2876" s="2"/>
      <c r="VJH2876" s="2"/>
      <c r="VJL2876" s="2"/>
      <c r="VJP2876" s="2"/>
      <c r="VJT2876" s="2"/>
      <c r="VJX2876" s="2"/>
      <c r="VKB2876" s="2"/>
      <c r="VKF2876" s="2"/>
      <c r="VKJ2876" s="2"/>
      <c r="VKN2876" s="2"/>
      <c r="VKR2876" s="2"/>
      <c r="VKV2876" s="2"/>
      <c r="VKZ2876" s="2"/>
      <c r="VLD2876" s="2"/>
      <c r="VLH2876" s="2"/>
      <c r="VLL2876" s="2"/>
      <c r="VLP2876" s="2"/>
      <c r="VLT2876" s="2"/>
      <c r="VLX2876" s="2"/>
      <c r="VMB2876" s="2"/>
      <c r="VMF2876" s="2"/>
      <c r="VMJ2876" s="2"/>
      <c r="VMN2876" s="2"/>
      <c r="VMR2876" s="2"/>
      <c r="VMV2876" s="2"/>
      <c r="VMZ2876" s="2"/>
      <c r="VND2876" s="2"/>
      <c r="VNH2876" s="2"/>
      <c r="VNL2876" s="2"/>
      <c r="VNP2876" s="2"/>
      <c r="VNT2876" s="2"/>
      <c r="VNX2876" s="2"/>
      <c r="VOB2876" s="2"/>
      <c r="VOF2876" s="2"/>
      <c r="VOJ2876" s="2"/>
      <c r="VON2876" s="2"/>
      <c r="VOR2876" s="2"/>
      <c r="VOV2876" s="2"/>
      <c r="VOZ2876" s="2"/>
      <c r="VPD2876" s="2"/>
      <c r="VPH2876" s="2"/>
      <c r="VPL2876" s="2"/>
      <c r="VPP2876" s="2"/>
      <c r="VPT2876" s="2"/>
      <c r="VPX2876" s="2"/>
      <c r="VQB2876" s="2"/>
      <c r="VQF2876" s="2"/>
      <c r="VQJ2876" s="2"/>
      <c r="VQN2876" s="2"/>
      <c r="VQR2876" s="2"/>
      <c r="VQV2876" s="2"/>
      <c r="VQZ2876" s="2"/>
      <c r="VRD2876" s="2"/>
      <c r="VRH2876" s="2"/>
      <c r="VRL2876" s="2"/>
      <c r="VRP2876" s="2"/>
      <c r="VRT2876" s="2"/>
      <c r="VRX2876" s="2"/>
      <c r="VSB2876" s="2"/>
      <c r="VSF2876" s="2"/>
      <c r="VSJ2876" s="2"/>
      <c r="VSN2876" s="2"/>
      <c r="VSR2876" s="2"/>
      <c r="VSV2876" s="2"/>
      <c r="VSZ2876" s="2"/>
      <c r="VTD2876" s="2"/>
      <c r="VTH2876" s="2"/>
      <c r="VTL2876" s="2"/>
      <c r="VTP2876" s="2"/>
      <c r="VTT2876" s="2"/>
      <c r="VTX2876" s="2"/>
      <c r="VUB2876" s="2"/>
      <c r="VUF2876" s="2"/>
      <c r="VUJ2876" s="2"/>
      <c r="VUN2876" s="2"/>
      <c r="VUR2876" s="2"/>
      <c r="VUV2876" s="2"/>
      <c r="VUZ2876" s="2"/>
      <c r="VVD2876" s="2"/>
      <c r="VVH2876" s="2"/>
      <c r="VVL2876" s="2"/>
      <c r="VVP2876" s="2"/>
      <c r="VVT2876" s="2"/>
      <c r="VVX2876" s="2"/>
      <c r="VWB2876" s="2"/>
      <c r="VWF2876" s="2"/>
      <c r="VWJ2876" s="2"/>
      <c r="VWN2876" s="2"/>
      <c r="VWR2876" s="2"/>
      <c r="VWV2876" s="2"/>
      <c r="VWZ2876" s="2"/>
      <c r="VXD2876" s="2"/>
      <c r="VXH2876" s="2"/>
      <c r="VXL2876" s="2"/>
      <c r="VXP2876" s="2"/>
      <c r="VXT2876" s="2"/>
      <c r="VXX2876" s="2"/>
      <c r="VYB2876" s="2"/>
      <c r="VYF2876" s="2"/>
      <c r="VYJ2876" s="2"/>
      <c r="VYN2876" s="2"/>
      <c r="VYR2876" s="2"/>
      <c r="VYV2876" s="2"/>
      <c r="VYZ2876" s="2"/>
      <c r="VZD2876" s="2"/>
      <c r="VZH2876" s="2"/>
      <c r="VZL2876" s="2"/>
      <c r="VZP2876" s="2"/>
      <c r="VZT2876" s="2"/>
      <c r="VZX2876" s="2"/>
      <c r="WAB2876" s="2"/>
      <c r="WAF2876" s="2"/>
      <c r="WAJ2876" s="2"/>
      <c r="WAN2876" s="2"/>
      <c r="WAR2876" s="2"/>
      <c r="WAV2876" s="2"/>
      <c r="WAZ2876" s="2"/>
      <c r="WBD2876" s="2"/>
      <c r="WBH2876" s="2"/>
      <c r="WBL2876" s="2"/>
      <c r="WBP2876" s="2"/>
      <c r="WBT2876" s="2"/>
      <c r="WBX2876" s="2"/>
      <c r="WCB2876" s="2"/>
      <c r="WCF2876" s="2"/>
      <c r="WCJ2876" s="2"/>
      <c r="WCN2876" s="2"/>
      <c r="WCR2876" s="2"/>
      <c r="WCV2876" s="2"/>
      <c r="WCZ2876" s="2"/>
      <c r="WDD2876" s="2"/>
      <c r="WDH2876" s="2"/>
      <c r="WDL2876" s="2"/>
      <c r="WDP2876" s="2"/>
      <c r="WDT2876" s="2"/>
      <c r="WDX2876" s="2"/>
      <c r="WEB2876" s="2"/>
      <c r="WEF2876" s="2"/>
      <c r="WEJ2876" s="2"/>
      <c r="WEN2876" s="2"/>
      <c r="WER2876" s="2"/>
      <c r="WEV2876" s="2"/>
      <c r="WEZ2876" s="2"/>
      <c r="WFD2876" s="2"/>
      <c r="WFH2876" s="2"/>
      <c r="WFL2876" s="2"/>
      <c r="WFP2876" s="2"/>
      <c r="WFT2876" s="2"/>
      <c r="WFX2876" s="2"/>
      <c r="WGB2876" s="2"/>
      <c r="WGF2876" s="2"/>
      <c r="WGJ2876" s="2"/>
      <c r="WGN2876" s="2"/>
      <c r="WGR2876" s="2"/>
      <c r="WGV2876" s="2"/>
      <c r="WGZ2876" s="2"/>
      <c r="WHD2876" s="2"/>
      <c r="WHH2876" s="2"/>
      <c r="WHL2876" s="2"/>
      <c r="WHP2876" s="2"/>
      <c r="WHT2876" s="2"/>
      <c r="WHX2876" s="2"/>
      <c r="WIB2876" s="2"/>
      <c r="WIF2876" s="2"/>
      <c r="WIJ2876" s="2"/>
      <c r="WIN2876" s="2"/>
      <c r="WIR2876" s="2"/>
      <c r="WIV2876" s="2"/>
      <c r="WIZ2876" s="2"/>
      <c r="WJD2876" s="2"/>
      <c r="WJH2876" s="2"/>
      <c r="WJL2876" s="2"/>
      <c r="WJP2876" s="2"/>
      <c r="WJT2876" s="2"/>
      <c r="WJX2876" s="2"/>
      <c r="WKB2876" s="2"/>
      <c r="WKF2876" s="2"/>
      <c r="WKJ2876" s="2"/>
      <c r="WKN2876" s="2"/>
      <c r="WKR2876" s="2"/>
      <c r="WKV2876" s="2"/>
      <c r="WKZ2876" s="2"/>
      <c r="WLD2876" s="2"/>
      <c r="WLH2876" s="2"/>
      <c r="WLL2876" s="2"/>
      <c r="WLP2876" s="2"/>
      <c r="WLT2876" s="2"/>
      <c r="WLX2876" s="2"/>
      <c r="WMB2876" s="2"/>
      <c r="WMF2876" s="2"/>
      <c r="WMJ2876" s="2"/>
      <c r="WMN2876" s="2"/>
      <c r="WMR2876" s="2"/>
      <c r="WMV2876" s="2"/>
      <c r="WMZ2876" s="2"/>
      <c r="WND2876" s="2"/>
      <c r="WNH2876" s="2"/>
      <c r="WNL2876" s="2"/>
      <c r="WNP2876" s="2"/>
      <c r="WNT2876" s="2"/>
      <c r="WNX2876" s="2"/>
      <c r="WOB2876" s="2"/>
      <c r="WOF2876" s="2"/>
      <c r="WOJ2876" s="2"/>
      <c r="WON2876" s="2"/>
      <c r="WOR2876" s="2"/>
      <c r="WOV2876" s="2"/>
      <c r="WOZ2876" s="2"/>
      <c r="WPD2876" s="2"/>
      <c r="WPH2876" s="2"/>
      <c r="WPL2876" s="2"/>
      <c r="WPP2876" s="2"/>
      <c r="WPT2876" s="2"/>
      <c r="WPX2876" s="2"/>
      <c r="WQB2876" s="2"/>
      <c r="WQF2876" s="2"/>
      <c r="WQJ2876" s="2"/>
      <c r="WQN2876" s="2"/>
      <c r="WQR2876" s="2"/>
      <c r="WQV2876" s="2"/>
      <c r="WQZ2876" s="2"/>
      <c r="WRD2876" s="2"/>
      <c r="WRH2876" s="2"/>
      <c r="WRL2876" s="2"/>
      <c r="WRP2876" s="2"/>
      <c r="WRT2876" s="2"/>
      <c r="WRX2876" s="2"/>
      <c r="WSB2876" s="2"/>
      <c r="WSF2876" s="2"/>
      <c r="WSJ2876" s="2"/>
      <c r="WSN2876" s="2"/>
      <c r="WSR2876" s="2"/>
      <c r="WSV2876" s="2"/>
      <c r="WSZ2876" s="2"/>
      <c r="WTD2876" s="2"/>
      <c r="WTH2876" s="2"/>
      <c r="WTL2876" s="2"/>
      <c r="WTP2876" s="2"/>
      <c r="WTT2876" s="2"/>
      <c r="WTX2876" s="2"/>
      <c r="WUB2876" s="2"/>
      <c r="WUF2876" s="2"/>
      <c r="WUJ2876" s="2"/>
      <c r="WUN2876" s="2"/>
      <c r="WUR2876" s="2"/>
      <c r="WUV2876" s="2"/>
      <c r="WUZ2876" s="2"/>
      <c r="WVD2876" s="2"/>
      <c r="WVH2876" s="2"/>
      <c r="WVL2876" s="2"/>
      <c r="WVP2876" s="2"/>
      <c r="WVT2876" s="2"/>
      <c r="WVX2876" s="2"/>
      <c r="WWB2876" s="2"/>
      <c r="WWF2876" s="2"/>
      <c r="WWJ2876" s="2"/>
      <c r="WWN2876" s="2"/>
      <c r="WWR2876" s="2"/>
      <c r="WWV2876" s="2"/>
      <c r="WWZ2876" s="2"/>
      <c r="WXD2876" s="2"/>
      <c r="WXH2876" s="2"/>
      <c r="WXL2876" s="2"/>
      <c r="WXP2876" s="2"/>
      <c r="WXT2876" s="2"/>
      <c r="WXX2876" s="2"/>
      <c r="WYB2876" s="2"/>
      <c r="WYF2876" s="2"/>
      <c r="WYJ2876" s="2"/>
      <c r="WYN2876" s="2"/>
      <c r="WYR2876" s="2"/>
      <c r="WYV2876" s="2"/>
      <c r="WYZ2876" s="2"/>
      <c r="WZD2876" s="2"/>
      <c r="WZH2876" s="2"/>
      <c r="WZL2876" s="2"/>
      <c r="WZP2876" s="2"/>
      <c r="WZT2876" s="2"/>
      <c r="WZX2876" s="2"/>
      <c r="XAB2876" s="2"/>
      <c r="XAF2876" s="2"/>
      <c r="XAJ2876" s="2"/>
      <c r="XAN2876" s="2"/>
      <c r="XAR2876" s="2"/>
      <c r="XAV2876" s="2"/>
      <c r="XAZ2876" s="2"/>
      <c r="XBD2876" s="2"/>
      <c r="XBH2876" s="2"/>
      <c r="XBL2876" s="2"/>
      <c r="XBP2876" s="2"/>
      <c r="XBT2876" s="2"/>
      <c r="XBX2876" s="2"/>
      <c r="XCB2876" s="2"/>
      <c r="XCF2876" s="2"/>
      <c r="XCJ2876" s="2"/>
      <c r="XCN2876" s="2"/>
      <c r="XCR2876" s="2"/>
      <c r="XCV2876" s="2"/>
      <c r="XCZ2876" s="2"/>
      <c r="XDD2876" s="2"/>
      <c r="XDH2876" s="2"/>
      <c r="XDL2876" s="2"/>
      <c r="XDP2876" s="2"/>
      <c r="XDT2876" s="2"/>
      <c r="XDX2876" s="2"/>
      <c r="XEB2876" s="2"/>
      <c r="XEF2876" s="2"/>
      <c r="XEJ2876" s="2"/>
      <c r="XEN2876" s="2"/>
      <c r="XER2876" s="2"/>
      <c r="XEV2876" s="2"/>
      <c r="XEZ2876" s="2"/>
    </row>
    <row r="2877" spans="1:1024 1028:2048 2052:3072 3076:4096 4100:5120 5124:6144 6148:7168 7172:8192 8196:9216 9220:10240 10244:11264 11268:12288 12292:13312 13316:14336 14340:15360 15364:16380" x14ac:dyDescent="0.45">
      <c r="A2877" s="2">
        <v>45535</v>
      </c>
      <c r="B2877" t="s">
        <v>33</v>
      </c>
      <c r="C2877" t="s">
        <v>11</v>
      </c>
      <c r="D2877">
        <v>10</v>
      </c>
      <c r="E2877" s="17">
        <f>VLOOKUP(C2877,'SKU Price List'!$H$2:$L$27,5,FALSE)</f>
        <v>910</v>
      </c>
      <c r="F2877" s="17">
        <f t="shared" si="146"/>
        <v>9100</v>
      </c>
      <c r="G2877">
        <f>VLOOKUP(C2877,'SKU Price List'!$H$2:$L$27,3,0)</f>
        <v>865.19999999999993</v>
      </c>
      <c r="H2877">
        <f t="shared" si="143"/>
        <v>8652</v>
      </c>
      <c r="I2877" s="17">
        <f t="shared" si="144"/>
        <v>448</v>
      </c>
      <c r="J2877">
        <v>48</v>
      </c>
      <c r="K2877" s="51"/>
      <c r="L2877" s="2"/>
      <c r="P2877" s="2"/>
      <c r="T2877" s="2"/>
      <c r="X2877" s="2"/>
      <c r="AB2877" s="2"/>
      <c r="AF2877" s="2"/>
      <c r="AJ2877" s="2"/>
      <c r="AN2877" s="2"/>
      <c r="AR2877" s="2"/>
      <c r="AV2877" s="2"/>
      <c r="AZ2877" s="2"/>
      <c r="BD2877" s="2"/>
      <c r="BH2877" s="2"/>
      <c r="BL2877" s="2"/>
      <c r="BP2877" s="2"/>
      <c r="BT2877" s="2"/>
      <c r="BX2877" s="2"/>
      <c r="CB2877" s="2"/>
      <c r="CF2877" s="2"/>
      <c r="CJ2877" s="2"/>
      <c r="CN2877" s="2"/>
      <c r="CR2877" s="2"/>
      <c r="CV2877" s="2"/>
      <c r="CZ2877" s="2"/>
      <c r="DD2877" s="2"/>
      <c r="DH2877" s="2"/>
      <c r="DL2877" s="2"/>
      <c r="DP2877" s="2"/>
      <c r="DT2877" s="2"/>
      <c r="DX2877" s="2"/>
      <c r="EB2877" s="2"/>
      <c r="EF2877" s="2"/>
      <c r="EJ2877" s="2"/>
      <c r="EN2877" s="2"/>
      <c r="ER2877" s="2"/>
      <c r="EV2877" s="2"/>
      <c r="EZ2877" s="2"/>
      <c r="FD2877" s="2"/>
      <c r="FH2877" s="2"/>
      <c r="FL2877" s="2"/>
      <c r="FP2877" s="2"/>
      <c r="FT2877" s="2"/>
      <c r="FX2877" s="2"/>
      <c r="GB2877" s="2"/>
      <c r="GF2877" s="2"/>
      <c r="GJ2877" s="2"/>
      <c r="GN2877" s="2"/>
      <c r="GR2877" s="2"/>
      <c r="GV2877" s="2"/>
      <c r="GZ2877" s="2"/>
      <c r="HD2877" s="2"/>
      <c r="HH2877" s="2"/>
      <c r="HL2877" s="2"/>
      <c r="HP2877" s="2"/>
      <c r="HT2877" s="2"/>
      <c r="HX2877" s="2"/>
      <c r="IB2877" s="2"/>
      <c r="IF2877" s="2"/>
      <c r="IJ2877" s="2"/>
      <c r="IN2877" s="2"/>
      <c r="IR2877" s="2"/>
      <c r="IV2877" s="2"/>
      <c r="IZ2877" s="2"/>
      <c r="JD2877" s="2"/>
      <c r="JH2877" s="2"/>
      <c r="JL2877" s="2"/>
      <c r="JP2877" s="2"/>
      <c r="JT2877" s="2"/>
      <c r="JX2877" s="2"/>
      <c r="KB2877" s="2"/>
      <c r="KF2877" s="2"/>
      <c r="KJ2877" s="2"/>
      <c r="KN2877" s="2"/>
      <c r="KR2877" s="2"/>
      <c r="KV2877" s="2"/>
      <c r="KZ2877" s="2"/>
      <c r="LD2877" s="2"/>
      <c r="LH2877" s="2"/>
      <c r="LL2877" s="2"/>
      <c r="LP2877" s="2"/>
      <c r="LT2877" s="2"/>
      <c r="LX2877" s="2"/>
      <c r="MB2877" s="2"/>
      <c r="MF2877" s="2"/>
      <c r="MJ2877" s="2"/>
      <c r="MN2877" s="2"/>
      <c r="MR2877" s="2"/>
      <c r="MV2877" s="2"/>
      <c r="MZ2877" s="2"/>
      <c r="ND2877" s="2"/>
      <c r="NH2877" s="2"/>
      <c r="NL2877" s="2"/>
      <c r="NP2877" s="2"/>
      <c r="NT2877" s="2"/>
      <c r="NX2877" s="2"/>
      <c r="OB2877" s="2"/>
      <c r="OF2877" s="2"/>
      <c r="OJ2877" s="2"/>
      <c r="ON2877" s="2"/>
      <c r="OR2877" s="2"/>
      <c r="OV2877" s="2"/>
      <c r="OZ2877" s="2"/>
      <c r="PD2877" s="2"/>
      <c r="PH2877" s="2"/>
      <c r="PL2877" s="2"/>
      <c r="PP2877" s="2"/>
      <c r="PT2877" s="2"/>
      <c r="PX2877" s="2"/>
      <c r="QB2877" s="2"/>
      <c r="QF2877" s="2"/>
      <c r="QJ2877" s="2"/>
      <c r="QN2877" s="2"/>
      <c r="QR2877" s="2"/>
      <c r="QV2877" s="2"/>
      <c r="QZ2877" s="2"/>
      <c r="RD2877" s="2"/>
      <c r="RH2877" s="2"/>
      <c r="RL2877" s="2"/>
      <c r="RP2877" s="2"/>
      <c r="RT2877" s="2"/>
      <c r="RX2877" s="2"/>
      <c r="SB2877" s="2"/>
      <c r="SF2877" s="2"/>
      <c r="SJ2877" s="2"/>
      <c r="SN2877" s="2"/>
      <c r="SR2877" s="2"/>
      <c r="SV2877" s="2"/>
      <c r="SZ2877" s="2"/>
      <c r="TD2877" s="2"/>
      <c r="TH2877" s="2"/>
      <c r="TL2877" s="2"/>
      <c r="TP2877" s="2"/>
      <c r="TT2877" s="2"/>
      <c r="TX2877" s="2"/>
      <c r="UB2877" s="2"/>
      <c r="UF2877" s="2"/>
      <c r="UJ2877" s="2"/>
      <c r="UN2877" s="2"/>
      <c r="UR2877" s="2"/>
      <c r="UV2877" s="2"/>
      <c r="UZ2877" s="2"/>
      <c r="VD2877" s="2"/>
      <c r="VH2877" s="2"/>
      <c r="VL2877" s="2"/>
      <c r="VP2877" s="2"/>
      <c r="VT2877" s="2"/>
      <c r="VX2877" s="2"/>
      <c r="WB2877" s="2"/>
      <c r="WF2877" s="2"/>
      <c r="WJ2877" s="2"/>
      <c r="WN2877" s="2"/>
      <c r="WR2877" s="2"/>
      <c r="WV2877" s="2"/>
      <c r="WZ2877" s="2"/>
      <c r="XD2877" s="2"/>
      <c r="XH2877" s="2"/>
      <c r="XL2877" s="2"/>
      <c r="XP2877" s="2"/>
      <c r="XT2877" s="2"/>
      <c r="XX2877" s="2"/>
      <c r="YB2877" s="2"/>
      <c r="YF2877" s="2"/>
      <c r="YJ2877" s="2"/>
      <c r="YN2877" s="2"/>
      <c r="YR2877" s="2"/>
      <c r="YV2877" s="2"/>
      <c r="YZ2877" s="2"/>
      <c r="ZD2877" s="2"/>
      <c r="ZH2877" s="2"/>
      <c r="ZL2877" s="2"/>
      <c r="ZP2877" s="2"/>
      <c r="ZT2877" s="2"/>
      <c r="ZX2877" s="2"/>
      <c r="AAB2877" s="2"/>
      <c r="AAF2877" s="2"/>
      <c r="AAJ2877" s="2"/>
      <c r="AAN2877" s="2"/>
      <c r="AAR2877" s="2"/>
      <c r="AAV2877" s="2"/>
      <c r="AAZ2877" s="2"/>
      <c r="ABD2877" s="2"/>
      <c r="ABH2877" s="2"/>
      <c r="ABL2877" s="2"/>
      <c r="ABP2877" s="2"/>
      <c r="ABT2877" s="2"/>
      <c r="ABX2877" s="2"/>
      <c r="ACB2877" s="2"/>
      <c r="ACF2877" s="2"/>
      <c r="ACJ2877" s="2"/>
      <c r="ACN2877" s="2"/>
      <c r="ACR2877" s="2"/>
      <c r="ACV2877" s="2"/>
      <c r="ACZ2877" s="2"/>
      <c r="ADD2877" s="2"/>
      <c r="ADH2877" s="2"/>
      <c r="ADL2877" s="2"/>
      <c r="ADP2877" s="2"/>
      <c r="ADT2877" s="2"/>
      <c r="ADX2877" s="2"/>
      <c r="AEB2877" s="2"/>
      <c r="AEF2877" s="2"/>
      <c r="AEJ2877" s="2"/>
      <c r="AEN2877" s="2"/>
      <c r="AER2877" s="2"/>
      <c r="AEV2877" s="2"/>
      <c r="AEZ2877" s="2"/>
      <c r="AFD2877" s="2"/>
      <c r="AFH2877" s="2"/>
      <c r="AFL2877" s="2"/>
      <c r="AFP2877" s="2"/>
      <c r="AFT2877" s="2"/>
      <c r="AFX2877" s="2"/>
      <c r="AGB2877" s="2"/>
      <c r="AGF2877" s="2"/>
      <c r="AGJ2877" s="2"/>
      <c r="AGN2877" s="2"/>
      <c r="AGR2877" s="2"/>
      <c r="AGV2877" s="2"/>
      <c r="AGZ2877" s="2"/>
      <c r="AHD2877" s="2"/>
      <c r="AHH2877" s="2"/>
      <c r="AHL2877" s="2"/>
      <c r="AHP2877" s="2"/>
      <c r="AHT2877" s="2"/>
      <c r="AHX2877" s="2"/>
      <c r="AIB2877" s="2"/>
      <c r="AIF2877" s="2"/>
      <c r="AIJ2877" s="2"/>
      <c r="AIN2877" s="2"/>
      <c r="AIR2877" s="2"/>
      <c r="AIV2877" s="2"/>
      <c r="AIZ2877" s="2"/>
      <c r="AJD2877" s="2"/>
      <c r="AJH2877" s="2"/>
      <c r="AJL2877" s="2"/>
      <c r="AJP2877" s="2"/>
      <c r="AJT2877" s="2"/>
      <c r="AJX2877" s="2"/>
      <c r="AKB2877" s="2"/>
      <c r="AKF2877" s="2"/>
      <c r="AKJ2877" s="2"/>
      <c r="AKN2877" s="2"/>
      <c r="AKR2877" s="2"/>
      <c r="AKV2877" s="2"/>
      <c r="AKZ2877" s="2"/>
      <c r="ALD2877" s="2"/>
      <c r="ALH2877" s="2"/>
      <c r="ALL2877" s="2"/>
      <c r="ALP2877" s="2"/>
      <c r="ALT2877" s="2"/>
      <c r="ALX2877" s="2"/>
      <c r="AMB2877" s="2"/>
      <c r="AMF2877" s="2"/>
      <c r="AMJ2877" s="2"/>
      <c r="AMN2877" s="2"/>
      <c r="AMR2877" s="2"/>
      <c r="AMV2877" s="2"/>
      <c r="AMZ2877" s="2"/>
      <c r="AND2877" s="2"/>
      <c r="ANH2877" s="2"/>
      <c r="ANL2877" s="2"/>
      <c r="ANP2877" s="2"/>
      <c r="ANT2877" s="2"/>
      <c r="ANX2877" s="2"/>
      <c r="AOB2877" s="2"/>
      <c r="AOF2877" s="2"/>
      <c r="AOJ2877" s="2"/>
      <c r="AON2877" s="2"/>
      <c r="AOR2877" s="2"/>
      <c r="AOV2877" s="2"/>
      <c r="AOZ2877" s="2"/>
      <c r="APD2877" s="2"/>
      <c r="APH2877" s="2"/>
      <c r="APL2877" s="2"/>
      <c r="APP2877" s="2"/>
      <c r="APT2877" s="2"/>
      <c r="APX2877" s="2"/>
      <c r="AQB2877" s="2"/>
      <c r="AQF2877" s="2"/>
      <c r="AQJ2877" s="2"/>
      <c r="AQN2877" s="2"/>
      <c r="AQR2877" s="2"/>
      <c r="AQV2877" s="2"/>
      <c r="AQZ2877" s="2"/>
      <c r="ARD2877" s="2"/>
      <c r="ARH2877" s="2"/>
      <c r="ARL2877" s="2"/>
      <c r="ARP2877" s="2"/>
      <c r="ART2877" s="2"/>
      <c r="ARX2877" s="2"/>
      <c r="ASB2877" s="2"/>
      <c r="ASF2877" s="2"/>
      <c r="ASJ2877" s="2"/>
      <c r="ASN2877" s="2"/>
      <c r="ASR2877" s="2"/>
      <c r="ASV2877" s="2"/>
      <c r="ASZ2877" s="2"/>
      <c r="ATD2877" s="2"/>
      <c r="ATH2877" s="2"/>
      <c r="ATL2877" s="2"/>
      <c r="ATP2877" s="2"/>
      <c r="ATT2877" s="2"/>
      <c r="ATX2877" s="2"/>
      <c r="AUB2877" s="2"/>
      <c r="AUF2877" s="2"/>
      <c r="AUJ2877" s="2"/>
      <c r="AUN2877" s="2"/>
      <c r="AUR2877" s="2"/>
      <c r="AUV2877" s="2"/>
      <c r="AUZ2877" s="2"/>
      <c r="AVD2877" s="2"/>
      <c r="AVH2877" s="2"/>
      <c r="AVL2877" s="2"/>
      <c r="AVP2877" s="2"/>
      <c r="AVT2877" s="2"/>
      <c r="AVX2877" s="2"/>
      <c r="AWB2877" s="2"/>
      <c r="AWF2877" s="2"/>
      <c r="AWJ2877" s="2"/>
      <c r="AWN2877" s="2"/>
      <c r="AWR2877" s="2"/>
      <c r="AWV2877" s="2"/>
      <c r="AWZ2877" s="2"/>
      <c r="AXD2877" s="2"/>
      <c r="AXH2877" s="2"/>
      <c r="AXL2877" s="2"/>
      <c r="AXP2877" s="2"/>
      <c r="AXT2877" s="2"/>
      <c r="AXX2877" s="2"/>
      <c r="AYB2877" s="2"/>
      <c r="AYF2877" s="2"/>
      <c r="AYJ2877" s="2"/>
      <c r="AYN2877" s="2"/>
      <c r="AYR2877" s="2"/>
      <c r="AYV2877" s="2"/>
      <c r="AYZ2877" s="2"/>
      <c r="AZD2877" s="2"/>
      <c r="AZH2877" s="2"/>
      <c r="AZL2877" s="2"/>
      <c r="AZP2877" s="2"/>
      <c r="AZT2877" s="2"/>
      <c r="AZX2877" s="2"/>
      <c r="BAB2877" s="2"/>
      <c r="BAF2877" s="2"/>
      <c r="BAJ2877" s="2"/>
      <c r="BAN2877" s="2"/>
      <c r="BAR2877" s="2"/>
      <c r="BAV2877" s="2"/>
      <c r="BAZ2877" s="2"/>
      <c r="BBD2877" s="2"/>
      <c r="BBH2877" s="2"/>
      <c r="BBL2877" s="2"/>
      <c r="BBP2877" s="2"/>
      <c r="BBT2877" s="2"/>
      <c r="BBX2877" s="2"/>
      <c r="BCB2877" s="2"/>
      <c r="BCF2877" s="2"/>
      <c r="BCJ2877" s="2"/>
      <c r="BCN2877" s="2"/>
      <c r="BCR2877" s="2"/>
      <c r="BCV2877" s="2"/>
      <c r="BCZ2877" s="2"/>
      <c r="BDD2877" s="2"/>
      <c r="BDH2877" s="2"/>
      <c r="BDL2877" s="2"/>
      <c r="BDP2877" s="2"/>
      <c r="BDT2877" s="2"/>
      <c r="BDX2877" s="2"/>
      <c r="BEB2877" s="2"/>
      <c r="BEF2877" s="2"/>
      <c r="BEJ2877" s="2"/>
      <c r="BEN2877" s="2"/>
      <c r="BER2877" s="2"/>
      <c r="BEV2877" s="2"/>
      <c r="BEZ2877" s="2"/>
      <c r="BFD2877" s="2"/>
      <c r="BFH2877" s="2"/>
      <c r="BFL2877" s="2"/>
      <c r="BFP2877" s="2"/>
      <c r="BFT2877" s="2"/>
      <c r="BFX2877" s="2"/>
      <c r="BGB2877" s="2"/>
      <c r="BGF2877" s="2"/>
      <c r="BGJ2877" s="2"/>
      <c r="BGN2877" s="2"/>
      <c r="BGR2877" s="2"/>
      <c r="BGV2877" s="2"/>
      <c r="BGZ2877" s="2"/>
      <c r="BHD2877" s="2"/>
      <c r="BHH2877" s="2"/>
      <c r="BHL2877" s="2"/>
      <c r="BHP2877" s="2"/>
      <c r="BHT2877" s="2"/>
      <c r="BHX2877" s="2"/>
      <c r="BIB2877" s="2"/>
      <c r="BIF2877" s="2"/>
      <c r="BIJ2877" s="2"/>
      <c r="BIN2877" s="2"/>
      <c r="BIR2877" s="2"/>
      <c r="BIV2877" s="2"/>
      <c r="BIZ2877" s="2"/>
      <c r="BJD2877" s="2"/>
      <c r="BJH2877" s="2"/>
      <c r="BJL2877" s="2"/>
      <c r="BJP2877" s="2"/>
      <c r="BJT2877" s="2"/>
      <c r="BJX2877" s="2"/>
      <c r="BKB2877" s="2"/>
      <c r="BKF2877" s="2"/>
      <c r="BKJ2877" s="2"/>
      <c r="BKN2877" s="2"/>
      <c r="BKR2877" s="2"/>
      <c r="BKV2877" s="2"/>
      <c r="BKZ2877" s="2"/>
      <c r="BLD2877" s="2"/>
      <c r="BLH2877" s="2"/>
      <c r="BLL2877" s="2"/>
      <c r="BLP2877" s="2"/>
      <c r="BLT2877" s="2"/>
      <c r="BLX2877" s="2"/>
      <c r="BMB2877" s="2"/>
      <c r="BMF2877" s="2"/>
      <c r="BMJ2877" s="2"/>
      <c r="BMN2877" s="2"/>
      <c r="BMR2877" s="2"/>
      <c r="BMV2877" s="2"/>
      <c r="BMZ2877" s="2"/>
      <c r="BND2877" s="2"/>
      <c r="BNH2877" s="2"/>
      <c r="BNL2877" s="2"/>
      <c r="BNP2877" s="2"/>
      <c r="BNT2877" s="2"/>
      <c r="BNX2877" s="2"/>
      <c r="BOB2877" s="2"/>
      <c r="BOF2877" s="2"/>
      <c r="BOJ2877" s="2"/>
      <c r="BON2877" s="2"/>
      <c r="BOR2877" s="2"/>
      <c r="BOV2877" s="2"/>
      <c r="BOZ2877" s="2"/>
      <c r="BPD2877" s="2"/>
      <c r="BPH2877" s="2"/>
      <c r="BPL2877" s="2"/>
      <c r="BPP2877" s="2"/>
      <c r="BPT2877" s="2"/>
      <c r="BPX2877" s="2"/>
      <c r="BQB2877" s="2"/>
      <c r="BQF2877" s="2"/>
      <c r="BQJ2877" s="2"/>
      <c r="BQN2877" s="2"/>
      <c r="BQR2877" s="2"/>
      <c r="BQV2877" s="2"/>
      <c r="BQZ2877" s="2"/>
      <c r="BRD2877" s="2"/>
      <c r="BRH2877" s="2"/>
      <c r="BRL2877" s="2"/>
      <c r="BRP2877" s="2"/>
      <c r="BRT2877" s="2"/>
      <c r="BRX2877" s="2"/>
      <c r="BSB2877" s="2"/>
      <c r="BSF2877" s="2"/>
      <c r="BSJ2877" s="2"/>
      <c r="BSN2877" s="2"/>
      <c r="BSR2877" s="2"/>
      <c r="BSV2877" s="2"/>
      <c r="BSZ2877" s="2"/>
      <c r="BTD2877" s="2"/>
      <c r="BTH2877" s="2"/>
      <c r="BTL2877" s="2"/>
      <c r="BTP2877" s="2"/>
      <c r="BTT2877" s="2"/>
      <c r="BTX2877" s="2"/>
      <c r="BUB2877" s="2"/>
      <c r="BUF2877" s="2"/>
      <c r="BUJ2877" s="2"/>
      <c r="BUN2877" s="2"/>
      <c r="BUR2877" s="2"/>
      <c r="BUV2877" s="2"/>
      <c r="BUZ2877" s="2"/>
      <c r="BVD2877" s="2"/>
      <c r="BVH2877" s="2"/>
      <c r="BVL2877" s="2"/>
      <c r="BVP2877" s="2"/>
      <c r="BVT2877" s="2"/>
      <c r="BVX2877" s="2"/>
      <c r="BWB2877" s="2"/>
      <c r="BWF2877" s="2"/>
      <c r="BWJ2877" s="2"/>
      <c r="BWN2877" s="2"/>
      <c r="BWR2877" s="2"/>
      <c r="BWV2877" s="2"/>
      <c r="BWZ2877" s="2"/>
      <c r="BXD2877" s="2"/>
      <c r="BXH2877" s="2"/>
      <c r="BXL2877" s="2"/>
      <c r="BXP2877" s="2"/>
      <c r="BXT2877" s="2"/>
      <c r="BXX2877" s="2"/>
      <c r="BYB2877" s="2"/>
      <c r="BYF2877" s="2"/>
      <c r="BYJ2877" s="2"/>
      <c r="BYN2877" s="2"/>
      <c r="BYR2877" s="2"/>
      <c r="BYV2877" s="2"/>
      <c r="BYZ2877" s="2"/>
      <c r="BZD2877" s="2"/>
      <c r="BZH2877" s="2"/>
      <c r="BZL2877" s="2"/>
      <c r="BZP2877" s="2"/>
      <c r="BZT2877" s="2"/>
      <c r="BZX2877" s="2"/>
      <c r="CAB2877" s="2"/>
      <c r="CAF2877" s="2"/>
      <c r="CAJ2877" s="2"/>
      <c r="CAN2877" s="2"/>
      <c r="CAR2877" s="2"/>
      <c r="CAV2877" s="2"/>
      <c r="CAZ2877" s="2"/>
      <c r="CBD2877" s="2"/>
      <c r="CBH2877" s="2"/>
      <c r="CBL2877" s="2"/>
      <c r="CBP2877" s="2"/>
      <c r="CBT2877" s="2"/>
      <c r="CBX2877" s="2"/>
      <c r="CCB2877" s="2"/>
      <c r="CCF2877" s="2"/>
      <c r="CCJ2877" s="2"/>
      <c r="CCN2877" s="2"/>
      <c r="CCR2877" s="2"/>
      <c r="CCV2877" s="2"/>
      <c r="CCZ2877" s="2"/>
      <c r="CDD2877" s="2"/>
      <c r="CDH2877" s="2"/>
      <c r="CDL2877" s="2"/>
      <c r="CDP2877" s="2"/>
      <c r="CDT2877" s="2"/>
      <c r="CDX2877" s="2"/>
      <c r="CEB2877" s="2"/>
      <c r="CEF2877" s="2"/>
      <c r="CEJ2877" s="2"/>
      <c r="CEN2877" s="2"/>
      <c r="CER2877" s="2"/>
      <c r="CEV2877" s="2"/>
      <c r="CEZ2877" s="2"/>
      <c r="CFD2877" s="2"/>
      <c r="CFH2877" s="2"/>
      <c r="CFL2877" s="2"/>
      <c r="CFP2877" s="2"/>
      <c r="CFT2877" s="2"/>
      <c r="CFX2877" s="2"/>
      <c r="CGB2877" s="2"/>
      <c r="CGF2877" s="2"/>
      <c r="CGJ2877" s="2"/>
      <c r="CGN2877" s="2"/>
      <c r="CGR2877" s="2"/>
      <c r="CGV2877" s="2"/>
      <c r="CGZ2877" s="2"/>
      <c r="CHD2877" s="2"/>
      <c r="CHH2877" s="2"/>
      <c r="CHL2877" s="2"/>
      <c r="CHP2877" s="2"/>
      <c r="CHT2877" s="2"/>
      <c r="CHX2877" s="2"/>
      <c r="CIB2877" s="2"/>
      <c r="CIF2877" s="2"/>
      <c r="CIJ2877" s="2"/>
      <c r="CIN2877" s="2"/>
      <c r="CIR2877" s="2"/>
      <c r="CIV2877" s="2"/>
      <c r="CIZ2877" s="2"/>
      <c r="CJD2877" s="2"/>
      <c r="CJH2877" s="2"/>
      <c r="CJL2877" s="2"/>
      <c r="CJP2877" s="2"/>
      <c r="CJT2877" s="2"/>
      <c r="CJX2877" s="2"/>
      <c r="CKB2877" s="2"/>
      <c r="CKF2877" s="2"/>
      <c r="CKJ2877" s="2"/>
      <c r="CKN2877" s="2"/>
      <c r="CKR2877" s="2"/>
      <c r="CKV2877" s="2"/>
      <c r="CKZ2877" s="2"/>
      <c r="CLD2877" s="2"/>
      <c r="CLH2877" s="2"/>
      <c r="CLL2877" s="2"/>
      <c r="CLP2877" s="2"/>
      <c r="CLT2877" s="2"/>
      <c r="CLX2877" s="2"/>
      <c r="CMB2877" s="2"/>
      <c r="CMF2877" s="2"/>
      <c r="CMJ2877" s="2"/>
      <c r="CMN2877" s="2"/>
      <c r="CMR2877" s="2"/>
      <c r="CMV2877" s="2"/>
      <c r="CMZ2877" s="2"/>
      <c r="CND2877" s="2"/>
      <c r="CNH2877" s="2"/>
      <c r="CNL2877" s="2"/>
      <c r="CNP2877" s="2"/>
      <c r="CNT2877" s="2"/>
      <c r="CNX2877" s="2"/>
      <c r="COB2877" s="2"/>
      <c r="COF2877" s="2"/>
      <c r="COJ2877" s="2"/>
      <c r="CON2877" s="2"/>
      <c r="COR2877" s="2"/>
      <c r="COV2877" s="2"/>
      <c r="COZ2877" s="2"/>
      <c r="CPD2877" s="2"/>
      <c r="CPH2877" s="2"/>
      <c r="CPL2877" s="2"/>
      <c r="CPP2877" s="2"/>
      <c r="CPT2877" s="2"/>
      <c r="CPX2877" s="2"/>
      <c r="CQB2877" s="2"/>
      <c r="CQF2877" s="2"/>
      <c r="CQJ2877" s="2"/>
      <c r="CQN2877" s="2"/>
      <c r="CQR2877" s="2"/>
      <c r="CQV2877" s="2"/>
      <c r="CQZ2877" s="2"/>
      <c r="CRD2877" s="2"/>
      <c r="CRH2877" s="2"/>
      <c r="CRL2877" s="2"/>
      <c r="CRP2877" s="2"/>
      <c r="CRT2877" s="2"/>
      <c r="CRX2877" s="2"/>
      <c r="CSB2877" s="2"/>
      <c r="CSF2877" s="2"/>
      <c r="CSJ2877" s="2"/>
      <c r="CSN2877" s="2"/>
      <c r="CSR2877" s="2"/>
      <c r="CSV2877" s="2"/>
      <c r="CSZ2877" s="2"/>
      <c r="CTD2877" s="2"/>
      <c r="CTH2877" s="2"/>
      <c r="CTL2877" s="2"/>
      <c r="CTP2877" s="2"/>
      <c r="CTT2877" s="2"/>
      <c r="CTX2877" s="2"/>
      <c r="CUB2877" s="2"/>
      <c r="CUF2877" s="2"/>
      <c r="CUJ2877" s="2"/>
      <c r="CUN2877" s="2"/>
      <c r="CUR2877" s="2"/>
      <c r="CUV2877" s="2"/>
      <c r="CUZ2877" s="2"/>
      <c r="CVD2877" s="2"/>
      <c r="CVH2877" s="2"/>
      <c r="CVL2877" s="2"/>
      <c r="CVP2877" s="2"/>
      <c r="CVT2877" s="2"/>
      <c r="CVX2877" s="2"/>
      <c r="CWB2877" s="2"/>
      <c r="CWF2877" s="2"/>
      <c r="CWJ2877" s="2"/>
      <c r="CWN2877" s="2"/>
      <c r="CWR2877" s="2"/>
      <c r="CWV2877" s="2"/>
      <c r="CWZ2877" s="2"/>
      <c r="CXD2877" s="2"/>
      <c r="CXH2877" s="2"/>
      <c r="CXL2877" s="2"/>
      <c r="CXP2877" s="2"/>
      <c r="CXT2877" s="2"/>
      <c r="CXX2877" s="2"/>
      <c r="CYB2877" s="2"/>
      <c r="CYF2877" s="2"/>
      <c r="CYJ2877" s="2"/>
      <c r="CYN2877" s="2"/>
      <c r="CYR2877" s="2"/>
      <c r="CYV2877" s="2"/>
      <c r="CYZ2877" s="2"/>
      <c r="CZD2877" s="2"/>
      <c r="CZH2877" s="2"/>
      <c r="CZL2877" s="2"/>
      <c r="CZP2877" s="2"/>
      <c r="CZT2877" s="2"/>
      <c r="CZX2877" s="2"/>
      <c r="DAB2877" s="2"/>
      <c r="DAF2877" s="2"/>
      <c r="DAJ2877" s="2"/>
      <c r="DAN2877" s="2"/>
      <c r="DAR2877" s="2"/>
      <c r="DAV2877" s="2"/>
      <c r="DAZ2877" s="2"/>
      <c r="DBD2877" s="2"/>
      <c r="DBH2877" s="2"/>
      <c r="DBL2877" s="2"/>
      <c r="DBP2877" s="2"/>
      <c r="DBT2877" s="2"/>
      <c r="DBX2877" s="2"/>
      <c r="DCB2877" s="2"/>
      <c r="DCF2877" s="2"/>
      <c r="DCJ2877" s="2"/>
      <c r="DCN2877" s="2"/>
      <c r="DCR2877" s="2"/>
      <c r="DCV2877" s="2"/>
      <c r="DCZ2877" s="2"/>
      <c r="DDD2877" s="2"/>
      <c r="DDH2877" s="2"/>
      <c r="DDL2877" s="2"/>
      <c r="DDP2877" s="2"/>
      <c r="DDT2877" s="2"/>
      <c r="DDX2877" s="2"/>
      <c r="DEB2877" s="2"/>
      <c r="DEF2877" s="2"/>
      <c r="DEJ2877" s="2"/>
      <c r="DEN2877" s="2"/>
      <c r="DER2877" s="2"/>
      <c r="DEV2877" s="2"/>
      <c r="DEZ2877" s="2"/>
      <c r="DFD2877" s="2"/>
      <c r="DFH2877" s="2"/>
      <c r="DFL2877" s="2"/>
      <c r="DFP2877" s="2"/>
      <c r="DFT2877" s="2"/>
      <c r="DFX2877" s="2"/>
      <c r="DGB2877" s="2"/>
      <c r="DGF2877" s="2"/>
      <c r="DGJ2877" s="2"/>
      <c r="DGN2877" s="2"/>
      <c r="DGR2877" s="2"/>
      <c r="DGV2877" s="2"/>
      <c r="DGZ2877" s="2"/>
      <c r="DHD2877" s="2"/>
      <c r="DHH2877" s="2"/>
      <c r="DHL2877" s="2"/>
      <c r="DHP2877" s="2"/>
      <c r="DHT2877" s="2"/>
      <c r="DHX2877" s="2"/>
      <c r="DIB2877" s="2"/>
      <c r="DIF2877" s="2"/>
      <c r="DIJ2877" s="2"/>
      <c r="DIN2877" s="2"/>
      <c r="DIR2877" s="2"/>
      <c r="DIV2877" s="2"/>
      <c r="DIZ2877" s="2"/>
      <c r="DJD2877" s="2"/>
      <c r="DJH2877" s="2"/>
      <c r="DJL2877" s="2"/>
      <c r="DJP2877" s="2"/>
      <c r="DJT2877" s="2"/>
      <c r="DJX2877" s="2"/>
      <c r="DKB2877" s="2"/>
      <c r="DKF2877" s="2"/>
      <c r="DKJ2877" s="2"/>
      <c r="DKN2877" s="2"/>
      <c r="DKR2877" s="2"/>
      <c r="DKV2877" s="2"/>
      <c r="DKZ2877" s="2"/>
      <c r="DLD2877" s="2"/>
      <c r="DLH2877" s="2"/>
      <c r="DLL2877" s="2"/>
      <c r="DLP2877" s="2"/>
      <c r="DLT2877" s="2"/>
      <c r="DLX2877" s="2"/>
      <c r="DMB2877" s="2"/>
      <c r="DMF2877" s="2"/>
      <c r="DMJ2877" s="2"/>
      <c r="DMN2877" s="2"/>
      <c r="DMR2877" s="2"/>
      <c r="DMV2877" s="2"/>
      <c r="DMZ2877" s="2"/>
      <c r="DND2877" s="2"/>
      <c r="DNH2877" s="2"/>
      <c r="DNL2877" s="2"/>
      <c r="DNP2877" s="2"/>
      <c r="DNT2877" s="2"/>
      <c r="DNX2877" s="2"/>
      <c r="DOB2877" s="2"/>
      <c r="DOF2877" s="2"/>
      <c r="DOJ2877" s="2"/>
      <c r="DON2877" s="2"/>
      <c r="DOR2877" s="2"/>
      <c r="DOV2877" s="2"/>
      <c r="DOZ2877" s="2"/>
      <c r="DPD2877" s="2"/>
      <c r="DPH2877" s="2"/>
      <c r="DPL2877" s="2"/>
      <c r="DPP2877" s="2"/>
      <c r="DPT2877" s="2"/>
      <c r="DPX2877" s="2"/>
      <c r="DQB2877" s="2"/>
      <c r="DQF2877" s="2"/>
      <c r="DQJ2877" s="2"/>
      <c r="DQN2877" s="2"/>
      <c r="DQR2877" s="2"/>
      <c r="DQV2877" s="2"/>
      <c r="DQZ2877" s="2"/>
      <c r="DRD2877" s="2"/>
      <c r="DRH2877" s="2"/>
      <c r="DRL2877" s="2"/>
      <c r="DRP2877" s="2"/>
      <c r="DRT2877" s="2"/>
      <c r="DRX2877" s="2"/>
      <c r="DSB2877" s="2"/>
      <c r="DSF2877" s="2"/>
      <c r="DSJ2877" s="2"/>
      <c r="DSN2877" s="2"/>
      <c r="DSR2877" s="2"/>
      <c r="DSV2877" s="2"/>
      <c r="DSZ2877" s="2"/>
      <c r="DTD2877" s="2"/>
      <c r="DTH2877" s="2"/>
      <c r="DTL2877" s="2"/>
      <c r="DTP2877" s="2"/>
      <c r="DTT2877" s="2"/>
      <c r="DTX2877" s="2"/>
      <c r="DUB2877" s="2"/>
      <c r="DUF2877" s="2"/>
      <c r="DUJ2877" s="2"/>
      <c r="DUN2877" s="2"/>
      <c r="DUR2877" s="2"/>
      <c r="DUV2877" s="2"/>
      <c r="DUZ2877" s="2"/>
      <c r="DVD2877" s="2"/>
      <c r="DVH2877" s="2"/>
      <c r="DVL2877" s="2"/>
      <c r="DVP2877" s="2"/>
      <c r="DVT2877" s="2"/>
      <c r="DVX2877" s="2"/>
      <c r="DWB2877" s="2"/>
      <c r="DWF2877" s="2"/>
      <c r="DWJ2877" s="2"/>
      <c r="DWN2877" s="2"/>
      <c r="DWR2877" s="2"/>
      <c r="DWV2877" s="2"/>
      <c r="DWZ2877" s="2"/>
      <c r="DXD2877" s="2"/>
      <c r="DXH2877" s="2"/>
      <c r="DXL2877" s="2"/>
      <c r="DXP2877" s="2"/>
      <c r="DXT2877" s="2"/>
      <c r="DXX2877" s="2"/>
      <c r="DYB2877" s="2"/>
      <c r="DYF2877" s="2"/>
      <c r="DYJ2877" s="2"/>
      <c r="DYN2877" s="2"/>
      <c r="DYR2877" s="2"/>
      <c r="DYV2877" s="2"/>
      <c r="DYZ2877" s="2"/>
      <c r="DZD2877" s="2"/>
      <c r="DZH2877" s="2"/>
      <c r="DZL2877" s="2"/>
      <c r="DZP2877" s="2"/>
      <c r="DZT2877" s="2"/>
      <c r="DZX2877" s="2"/>
      <c r="EAB2877" s="2"/>
      <c r="EAF2877" s="2"/>
      <c r="EAJ2877" s="2"/>
      <c r="EAN2877" s="2"/>
      <c r="EAR2877" s="2"/>
      <c r="EAV2877" s="2"/>
      <c r="EAZ2877" s="2"/>
      <c r="EBD2877" s="2"/>
      <c r="EBH2877" s="2"/>
      <c r="EBL2877" s="2"/>
      <c r="EBP2877" s="2"/>
      <c r="EBT2877" s="2"/>
      <c r="EBX2877" s="2"/>
      <c r="ECB2877" s="2"/>
      <c r="ECF2877" s="2"/>
      <c r="ECJ2877" s="2"/>
      <c r="ECN2877" s="2"/>
      <c r="ECR2877" s="2"/>
      <c r="ECV2877" s="2"/>
      <c r="ECZ2877" s="2"/>
      <c r="EDD2877" s="2"/>
      <c r="EDH2877" s="2"/>
      <c r="EDL2877" s="2"/>
      <c r="EDP2877" s="2"/>
      <c r="EDT2877" s="2"/>
      <c r="EDX2877" s="2"/>
      <c r="EEB2877" s="2"/>
      <c r="EEF2877" s="2"/>
      <c r="EEJ2877" s="2"/>
      <c r="EEN2877" s="2"/>
      <c r="EER2877" s="2"/>
      <c r="EEV2877" s="2"/>
      <c r="EEZ2877" s="2"/>
      <c r="EFD2877" s="2"/>
      <c r="EFH2877" s="2"/>
      <c r="EFL2877" s="2"/>
      <c r="EFP2877" s="2"/>
      <c r="EFT2877" s="2"/>
      <c r="EFX2877" s="2"/>
      <c r="EGB2877" s="2"/>
      <c r="EGF2877" s="2"/>
      <c r="EGJ2877" s="2"/>
      <c r="EGN2877" s="2"/>
      <c r="EGR2877" s="2"/>
      <c r="EGV2877" s="2"/>
      <c r="EGZ2877" s="2"/>
      <c r="EHD2877" s="2"/>
      <c r="EHH2877" s="2"/>
      <c r="EHL2877" s="2"/>
      <c r="EHP2877" s="2"/>
      <c r="EHT2877" s="2"/>
      <c r="EHX2877" s="2"/>
      <c r="EIB2877" s="2"/>
      <c r="EIF2877" s="2"/>
      <c r="EIJ2877" s="2"/>
      <c r="EIN2877" s="2"/>
      <c r="EIR2877" s="2"/>
      <c r="EIV2877" s="2"/>
      <c r="EIZ2877" s="2"/>
      <c r="EJD2877" s="2"/>
      <c r="EJH2877" s="2"/>
      <c r="EJL2877" s="2"/>
      <c r="EJP2877" s="2"/>
      <c r="EJT2877" s="2"/>
      <c r="EJX2877" s="2"/>
      <c r="EKB2877" s="2"/>
      <c r="EKF2877" s="2"/>
      <c r="EKJ2877" s="2"/>
      <c r="EKN2877" s="2"/>
      <c r="EKR2877" s="2"/>
      <c r="EKV2877" s="2"/>
      <c r="EKZ2877" s="2"/>
      <c r="ELD2877" s="2"/>
      <c r="ELH2877" s="2"/>
      <c r="ELL2877" s="2"/>
      <c r="ELP2877" s="2"/>
      <c r="ELT2877" s="2"/>
      <c r="ELX2877" s="2"/>
      <c r="EMB2877" s="2"/>
      <c r="EMF2877" s="2"/>
      <c r="EMJ2877" s="2"/>
      <c r="EMN2877" s="2"/>
      <c r="EMR2877" s="2"/>
      <c r="EMV2877" s="2"/>
      <c r="EMZ2877" s="2"/>
      <c r="END2877" s="2"/>
      <c r="ENH2877" s="2"/>
      <c r="ENL2877" s="2"/>
      <c r="ENP2877" s="2"/>
      <c r="ENT2877" s="2"/>
      <c r="ENX2877" s="2"/>
      <c r="EOB2877" s="2"/>
      <c r="EOF2877" s="2"/>
      <c r="EOJ2877" s="2"/>
      <c r="EON2877" s="2"/>
      <c r="EOR2877" s="2"/>
      <c r="EOV2877" s="2"/>
      <c r="EOZ2877" s="2"/>
      <c r="EPD2877" s="2"/>
      <c r="EPH2877" s="2"/>
      <c r="EPL2877" s="2"/>
      <c r="EPP2877" s="2"/>
      <c r="EPT2877" s="2"/>
      <c r="EPX2877" s="2"/>
      <c r="EQB2877" s="2"/>
      <c r="EQF2877" s="2"/>
      <c r="EQJ2877" s="2"/>
      <c r="EQN2877" s="2"/>
      <c r="EQR2877" s="2"/>
      <c r="EQV2877" s="2"/>
      <c r="EQZ2877" s="2"/>
      <c r="ERD2877" s="2"/>
      <c r="ERH2877" s="2"/>
      <c r="ERL2877" s="2"/>
      <c r="ERP2877" s="2"/>
      <c r="ERT2877" s="2"/>
      <c r="ERX2877" s="2"/>
      <c r="ESB2877" s="2"/>
      <c r="ESF2877" s="2"/>
      <c r="ESJ2877" s="2"/>
      <c r="ESN2877" s="2"/>
      <c r="ESR2877" s="2"/>
      <c r="ESV2877" s="2"/>
      <c r="ESZ2877" s="2"/>
      <c r="ETD2877" s="2"/>
      <c r="ETH2877" s="2"/>
      <c r="ETL2877" s="2"/>
      <c r="ETP2877" s="2"/>
      <c r="ETT2877" s="2"/>
      <c r="ETX2877" s="2"/>
      <c r="EUB2877" s="2"/>
      <c r="EUF2877" s="2"/>
      <c r="EUJ2877" s="2"/>
      <c r="EUN2877" s="2"/>
      <c r="EUR2877" s="2"/>
      <c r="EUV2877" s="2"/>
      <c r="EUZ2877" s="2"/>
      <c r="EVD2877" s="2"/>
      <c r="EVH2877" s="2"/>
      <c r="EVL2877" s="2"/>
      <c r="EVP2877" s="2"/>
      <c r="EVT2877" s="2"/>
      <c r="EVX2877" s="2"/>
      <c r="EWB2877" s="2"/>
      <c r="EWF2877" s="2"/>
      <c r="EWJ2877" s="2"/>
      <c r="EWN2877" s="2"/>
      <c r="EWR2877" s="2"/>
      <c r="EWV2877" s="2"/>
      <c r="EWZ2877" s="2"/>
      <c r="EXD2877" s="2"/>
      <c r="EXH2877" s="2"/>
      <c r="EXL2877" s="2"/>
      <c r="EXP2877" s="2"/>
      <c r="EXT2877" s="2"/>
      <c r="EXX2877" s="2"/>
      <c r="EYB2877" s="2"/>
      <c r="EYF2877" s="2"/>
      <c r="EYJ2877" s="2"/>
      <c r="EYN2877" s="2"/>
      <c r="EYR2877" s="2"/>
      <c r="EYV2877" s="2"/>
      <c r="EYZ2877" s="2"/>
      <c r="EZD2877" s="2"/>
      <c r="EZH2877" s="2"/>
      <c r="EZL2877" s="2"/>
      <c r="EZP2877" s="2"/>
      <c r="EZT2877" s="2"/>
      <c r="EZX2877" s="2"/>
      <c r="FAB2877" s="2"/>
      <c r="FAF2877" s="2"/>
      <c r="FAJ2877" s="2"/>
      <c r="FAN2877" s="2"/>
      <c r="FAR2877" s="2"/>
      <c r="FAV2877" s="2"/>
      <c r="FAZ2877" s="2"/>
      <c r="FBD2877" s="2"/>
      <c r="FBH2877" s="2"/>
      <c r="FBL2877" s="2"/>
      <c r="FBP2877" s="2"/>
      <c r="FBT2877" s="2"/>
      <c r="FBX2877" s="2"/>
      <c r="FCB2877" s="2"/>
      <c r="FCF2877" s="2"/>
      <c r="FCJ2877" s="2"/>
      <c r="FCN2877" s="2"/>
      <c r="FCR2877" s="2"/>
      <c r="FCV2877" s="2"/>
      <c r="FCZ2877" s="2"/>
      <c r="FDD2877" s="2"/>
      <c r="FDH2877" s="2"/>
      <c r="FDL2877" s="2"/>
      <c r="FDP2877" s="2"/>
      <c r="FDT2877" s="2"/>
      <c r="FDX2877" s="2"/>
      <c r="FEB2877" s="2"/>
      <c r="FEF2877" s="2"/>
      <c r="FEJ2877" s="2"/>
      <c r="FEN2877" s="2"/>
      <c r="FER2877" s="2"/>
      <c r="FEV2877" s="2"/>
      <c r="FEZ2877" s="2"/>
      <c r="FFD2877" s="2"/>
      <c r="FFH2877" s="2"/>
      <c r="FFL2877" s="2"/>
      <c r="FFP2877" s="2"/>
      <c r="FFT2877" s="2"/>
      <c r="FFX2877" s="2"/>
      <c r="FGB2877" s="2"/>
      <c r="FGF2877" s="2"/>
      <c r="FGJ2877" s="2"/>
      <c r="FGN2877" s="2"/>
      <c r="FGR2877" s="2"/>
      <c r="FGV2877" s="2"/>
      <c r="FGZ2877" s="2"/>
      <c r="FHD2877" s="2"/>
      <c r="FHH2877" s="2"/>
      <c r="FHL2877" s="2"/>
      <c r="FHP2877" s="2"/>
      <c r="FHT2877" s="2"/>
      <c r="FHX2877" s="2"/>
      <c r="FIB2877" s="2"/>
      <c r="FIF2877" s="2"/>
      <c r="FIJ2877" s="2"/>
      <c r="FIN2877" s="2"/>
      <c r="FIR2877" s="2"/>
      <c r="FIV2877" s="2"/>
      <c r="FIZ2877" s="2"/>
      <c r="FJD2877" s="2"/>
      <c r="FJH2877" s="2"/>
      <c r="FJL2877" s="2"/>
      <c r="FJP2877" s="2"/>
      <c r="FJT2877" s="2"/>
      <c r="FJX2877" s="2"/>
      <c r="FKB2877" s="2"/>
      <c r="FKF2877" s="2"/>
      <c r="FKJ2877" s="2"/>
      <c r="FKN2877" s="2"/>
      <c r="FKR2877" s="2"/>
      <c r="FKV2877" s="2"/>
      <c r="FKZ2877" s="2"/>
      <c r="FLD2877" s="2"/>
      <c r="FLH2877" s="2"/>
      <c r="FLL2877" s="2"/>
      <c r="FLP2877" s="2"/>
      <c r="FLT2877" s="2"/>
      <c r="FLX2877" s="2"/>
      <c r="FMB2877" s="2"/>
      <c r="FMF2877" s="2"/>
      <c r="FMJ2877" s="2"/>
      <c r="FMN2877" s="2"/>
      <c r="FMR2877" s="2"/>
      <c r="FMV2877" s="2"/>
      <c r="FMZ2877" s="2"/>
      <c r="FND2877" s="2"/>
      <c r="FNH2877" s="2"/>
      <c r="FNL2877" s="2"/>
      <c r="FNP2877" s="2"/>
      <c r="FNT2877" s="2"/>
      <c r="FNX2877" s="2"/>
      <c r="FOB2877" s="2"/>
      <c r="FOF2877" s="2"/>
      <c r="FOJ2877" s="2"/>
      <c r="FON2877" s="2"/>
      <c r="FOR2877" s="2"/>
      <c r="FOV2877" s="2"/>
      <c r="FOZ2877" s="2"/>
      <c r="FPD2877" s="2"/>
      <c r="FPH2877" s="2"/>
      <c r="FPL2877" s="2"/>
      <c r="FPP2877" s="2"/>
      <c r="FPT2877" s="2"/>
      <c r="FPX2877" s="2"/>
      <c r="FQB2877" s="2"/>
      <c r="FQF2877" s="2"/>
      <c r="FQJ2877" s="2"/>
      <c r="FQN2877" s="2"/>
      <c r="FQR2877" s="2"/>
      <c r="FQV2877" s="2"/>
      <c r="FQZ2877" s="2"/>
      <c r="FRD2877" s="2"/>
      <c r="FRH2877" s="2"/>
      <c r="FRL2877" s="2"/>
      <c r="FRP2877" s="2"/>
      <c r="FRT2877" s="2"/>
      <c r="FRX2877" s="2"/>
      <c r="FSB2877" s="2"/>
      <c r="FSF2877" s="2"/>
      <c r="FSJ2877" s="2"/>
      <c r="FSN2877" s="2"/>
      <c r="FSR2877" s="2"/>
      <c r="FSV2877" s="2"/>
      <c r="FSZ2877" s="2"/>
      <c r="FTD2877" s="2"/>
      <c r="FTH2877" s="2"/>
      <c r="FTL2877" s="2"/>
      <c r="FTP2877" s="2"/>
      <c r="FTT2877" s="2"/>
      <c r="FTX2877" s="2"/>
      <c r="FUB2877" s="2"/>
      <c r="FUF2877" s="2"/>
      <c r="FUJ2877" s="2"/>
      <c r="FUN2877" s="2"/>
      <c r="FUR2877" s="2"/>
      <c r="FUV2877" s="2"/>
      <c r="FUZ2877" s="2"/>
      <c r="FVD2877" s="2"/>
      <c r="FVH2877" s="2"/>
      <c r="FVL2877" s="2"/>
      <c r="FVP2877" s="2"/>
      <c r="FVT2877" s="2"/>
      <c r="FVX2877" s="2"/>
      <c r="FWB2877" s="2"/>
      <c r="FWF2877" s="2"/>
      <c r="FWJ2877" s="2"/>
      <c r="FWN2877" s="2"/>
      <c r="FWR2877" s="2"/>
      <c r="FWV2877" s="2"/>
      <c r="FWZ2877" s="2"/>
      <c r="FXD2877" s="2"/>
      <c r="FXH2877" s="2"/>
      <c r="FXL2877" s="2"/>
      <c r="FXP2877" s="2"/>
      <c r="FXT2877" s="2"/>
      <c r="FXX2877" s="2"/>
      <c r="FYB2877" s="2"/>
      <c r="FYF2877" s="2"/>
      <c r="FYJ2877" s="2"/>
      <c r="FYN2877" s="2"/>
      <c r="FYR2877" s="2"/>
      <c r="FYV2877" s="2"/>
      <c r="FYZ2877" s="2"/>
      <c r="FZD2877" s="2"/>
      <c r="FZH2877" s="2"/>
      <c r="FZL2877" s="2"/>
      <c r="FZP2877" s="2"/>
      <c r="FZT2877" s="2"/>
      <c r="FZX2877" s="2"/>
      <c r="GAB2877" s="2"/>
      <c r="GAF2877" s="2"/>
      <c r="GAJ2877" s="2"/>
      <c r="GAN2877" s="2"/>
      <c r="GAR2877" s="2"/>
      <c r="GAV2877" s="2"/>
      <c r="GAZ2877" s="2"/>
      <c r="GBD2877" s="2"/>
      <c r="GBH2877" s="2"/>
      <c r="GBL2877" s="2"/>
      <c r="GBP2877" s="2"/>
      <c r="GBT2877" s="2"/>
      <c r="GBX2877" s="2"/>
      <c r="GCB2877" s="2"/>
      <c r="GCF2877" s="2"/>
      <c r="GCJ2877" s="2"/>
      <c r="GCN2877" s="2"/>
      <c r="GCR2877" s="2"/>
      <c r="GCV2877" s="2"/>
      <c r="GCZ2877" s="2"/>
      <c r="GDD2877" s="2"/>
      <c r="GDH2877" s="2"/>
      <c r="GDL2877" s="2"/>
      <c r="GDP2877" s="2"/>
      <c r="GDT2877" s="2"/>
      <c r="GDX2877" s="2"/>
      <c r="GEB2877" s="2"/>
      <c r="GEF2877" s="2"/>
      <c r="GEJ2877" s="2"/>
      <c r="GEN2877" s="2"/>
      <c r="GER2877" s="2"/>
      <c r="GEV2877" s="2"/>
      <c r="GEZ2877" s="2"/>
      <c r="GFD2877" s="2"/>
      <c r="GFH2877" s="2"/>
      <c r="GFL2877" s="2"/>
      <c r="GFP2877" s="2"/>
      <c r="GFT2877" s="2"/>
      <c r="GFX2877" s="2"/>
      <c r="GGB2877" s="2"/>
      <c r="GGF2877" s="2"/>
      <c r="GGJ2877" s="2"/>
      <c r="GGN2877" s="2"/>
      <c r="GGR2877" s="2"/>
      <c r="GGV2877" s="2"/>
      <c r="GGZ2877" s="2"/>
      <c r="GHD2877" s="2"/>
      <c r="GHH2877" s="2"/>
      <c r="GHL2877" s="2"/>
      <c r="GHP2877" s="2"/>
      <c r="GHT2877" s="2"/>
      <c r="GHX2877" s="2"/>
      <c r="GIB2877" s="2"/>
      <c r="GIF2877" s="2"/>
      <c r="GIJ2877" s="2"/>
      <c r="GIN2877" s="2"/>
      <c r="GIR2877" s="2"/>
      <c r="GIV2877" s="2"/>
      <c r="GIZ2877" s="2"/>
      <c r="GJD2877" s="2"/>
      <c r="GJH2877" s="2"/>
      <c r="GJL2877" s="2"/>
      <c r="GJP2877" s="2"/>
      <c r="GJT2877" s="2"/>
      <c r="GJX2877" s="2"/>
      <c r="GKB2877" s="2"/>
      <c r="GKF2877" s="2"/>
      <c r="GKJ2877" s="2"/>
      <c r="GKN2877" s="2"/>
      <c r="GKR2877" s="2"/>
      <c r="GKV2877" s="2"/>
      <c r="GKZ2877" s="2"/>
      <c r="GLD2877" s="2"/>
      <c r="GLH2877" s="2"/>
      <c r="GLL2877" s="2"/>
      <c r="GLP2877" s="2"/>
      <c r="GLT2877" s="2"/>
      <c r="GLX2877" s="2"/>
      <c r="GMB2877" s="2"/>
      <c r="GMF2877" s="2"/>
      <c r="GMJ2877" s="2"/>
      <c r="GMN2877" s="2"/>
      <c r="GMR2877" s="2"/>
      <c r="GMV2877" s="2"/>
      <c r="GMZ2877" s="2"/>
      <c r="GND2877" s="2"/>
      <c r="GNH2877" s="2"/>
      <c r="GNL2877" s="2"/>
      <c r="GNP2877" s="2"/>
      <c r="GNT2877" s="2"/>
      <c r="GNX2877" s="2"/>
      <c r="GOB2877" s="2"/>
      <c r="GOF2877" s="2"/>
      <c r="GOJ2877" s="2"/>
      <c r="GON2877" s="2"/>
      <c r="GOR2877" s="2"/>
      <c r="GOV2877" s="2"/>
      <c r="GOZ2877" s="2"/>
      <c r="GPD2877" s="2"/>
      <c r="GPH2877" s="2"/>
      <c r="GPL2877" s="2"/>
      <c r="GPP2877" s="2"/>
      <c r="GPT2877" s="2"/>
      <c r="GPX2877" s="2"/>
      <c r="GQB2877" s="2"/>
      <c r="GQF2877" s="2"/>
      <c r="GQJ2877" s="2"/>
      <c r="GQN2877" s="2"/>
      <c r="GQR2877" s="2"/>
      <c r="GQV2877" s="2"/>
      <c r="GQZ2877" s="2"/>
      <c r="GRD2877" s="2"/>
      <c r="GRH2877" s="2"/>
      <c r="GRL2877" s="2"/>
      <c r="GRP2877" s="2"/>
      <c r="GRT2877" s="2"/>
      <c r="GRX2877" s="2"/>
      <c r="GSB2877" s="2"/>
      <c r="GSF2877" s="2"/>
      <c r="GSJ2877" s="2"/>
      <c r="GSN2877" s="2"/>
      <c r="GSR2877" s="2"/>
      <c r="GSV2877" s="2"/>
      <c r="GSZ2877" s="2"/>
      <c r="GTD2877" s="2"/>
      <c r="GTH2877" s="2"/>
      <c r="GTL2877" s="2"/>
      <c r="GTP2877" s="2"/>
      <c r="GTT2877" s="2"/>
      <c r="GTX2877" s="2"/>
      <c r="GUB2877" s="2"/>
      <c r="GUF2877" s="2"/>
      <c r="GUJ2877" s="2"/>
      <c r="GUN2877" s="2"/>
      <c r="GUR2877" s="2"/>
      <c r="GUV2877" s="2"/>
      <c r="GUZ2877" s="2"/>
      <c r="GVD2877" s="2"/>
      <c r="GVH2877" s="2"/>
      <c r="GVL2877" s="2"/>
      <c r="GVP2877" s="2"/>
      <c r="GVT2877" s="2"/>
      <c r="GVX2877" s="2"/>
      <c r="GWB2877" s="2"/>
      <c r="GWF2877" s="2"/>
      <c r="GWJ2877" s="2"/>
      <c r="GWN2877" s="2"/>
      <c r="GWR2877" s="2"/>
      <c r="GWV2877" s="2"/>
      <c r="GWZ2877" s="2"/>
      <c r="GXD2877" s="2"/>
      <c r="GXH2877" s="2"/>
      <c r="GXL2877" s="2"/>
      <c r="GXP2877" s="2"/>
      <c r="GXT2877" s="2"/>
      <c r="GXX2877" s="2"/>
      <c r="GYB2877" s="2"/>
      <c r="GYF2877" s="2"/>
      <c r="GYJ2877" s="2"/>
      <c r="GYN2877" s="2"/>
      <c r="GYR2877" s="2"/>
      <c r="GYV2877" s="2"/>
      <c r="GYZ2877" s="2"/>
      <c r="GZD2877" s="2"/>
      <c r="GZH2877" s="2"/>
      <c r="GZL2877" s="2"/>
      <c r="GZP2877" s="2"/>
      <c r="GZT2877" s="2"/>
      <c r="GZX2877" s="2"/>
      <c r="HAB2877" s="2"/>
      <c r="HAF2877" s="2"/>
      <c r="HAJ2877" s="2"/>
      <c r="HAN2877" s="2"/>
      <c r="HAR2877" s="2"/>
      <c r="HAV2877" s="2"/>
      <c r="HAZ2877" s="2"/>
      <c r="HBD2877" s="2"/>
      <c r="HBH2877" s="2"/>
      <c r="HBL2877" s="2"/>
      <c r="HBP2877" s="2"/>
      <c r="HBT2877" s="2"/>
      <c r="HBX2877" s="2"/>
      <c r="HCB2877" s="2"/>
      <c r="HCF2877" s="2"/>
      <c r="HCJ2877" s="2"/>
      <c r="HCN2877" s="2"/>
      <c r="HCR2877" s="2"/>
      <c r="HCV2877" s="2"/>
      <c r="HCZ2877" s="2"/>
      <c r="HDD2877" s="2"/>
      <c r="HDH2877" s="2"/>
      <c r="HDL2877" s="2"/>
      <c r="HDP2877" s="2"/>
      <c r="HDT2877" s="2"/>
      <c r="HDX2877" s="2"/>
      <c r="HEB2877" s="2"/>
      <c r="HEF2877" s="2"/>
      <c r="HEJ2877" s="2"/>
      <c r="HEN2877" s="2"/>
      <c r="HER2877" s="2"/>
      <c r="HEV2877" s="2"/>
      <c r="HEZ2877" s="2"/>
      <c r="HFD2877" s="2"/>
      <c r="HFH2877" s="2"/>
      <c r="HFL2877" s="2"/>
      <c r="HFP2877" s="2"/>
      <c r="HFT2877" s="2"/>
      <c r="HFX2877" s="2"/>
      <c r="HGB2877" s="2"/>
      <c r="HGF2877" s="2"/>
      <c r="HGJ2877" s="2"/>
      <c r="HGN2877" s="2"/>
      <c r="HGR2877" s="2"/>
      <c r="HGV2877" s="2"/>
      <c r="HGZ2877" s="2"/>
      <c r="HHD2877" s="2"/>
      <c r="HHH2877" s="2"/>
      <c r="HHL2877" s="2"/>
      <c r="HHP2877" s="2"/>
      <c r="HHT2877" s="2"/>
      <c r="HHX2877" s="2"/>
      <c r="HIB2877" s="2"/>
      <c r="HIF2877" s="2"/>
      <c r="HIJ2877" s="2"/>
      <c r="HIN2877" s="2"/>
      <c r="HIR2877" s="2"/>
      <c r="HIV2877" s="2"/>
      <c r="HIZ2877" s="2"/>
      <c r="HJD2877" s="2"/>
      <c r="HJH2877" s="2"/>
      <c r="HJL2877" s="2"/>
      <c r="HJP2877" s="2"/>
      <c r="HJT2877" s="2"/>
      <c r="HJX2877" s="2"/>
      <c r="HKB2877" s="2"/>
      <c r="HKF2877" s="2"/>
      <c r="HKJ2877" s="2"/>
      <c r="HKN2877" s="2"/>
      <c r="HKR2877" s="2"/>
      <c r="HKV2877" s="2"/>
      <c r="HKZ2877" s="2"/>
      <c r="HLD2877" s="2"/>
      <c r="HLH2877" s="2"/>
      <c r="HLL2877" s="2"/>
      <c r="HLP2877" s="2"/>
      <c r="HLT2877" s="2"/>
      <c r="HLX2877" s="2"/>
      <c r="HMB2877" s="2"/>
      <c r="HMF2877" s="2"/>
      <c r="HMJ2877" s="2"/>
      <c r="HMN2877" s="2"/>
      <c r="HMR2877" s="2"/>
      <c r="HMV2877" s="2"/>
      <c r="HMZ2877" s="2"/>
      <c r="HND2877" s="2"/>
      <c r="HNH2877" s="2"/>
      <c r="HNL2877" s="2"/>
      <c r="HNP2877" s="2"/>
      <c r="HNT2877" s="2"/>
      <c r="HNX2877" s="2"/>
      <c r="HOB2877" s="2"/>
      <c r="HOF2877" s="2"/>
      <c r="HOJ2877" s="2"/>
      <c r="HON2877" s="2"/>
      <c r="HOR2877" s="2"/>
      <c r="HOV2877" s="2"/>
      <c r="HOZ2877" s="2"/>
      <c r="HPD2877" s="2"/>
      <c r="HPH2877" s="2"/>
      <c r="HPL2877" s="2"/>
      <c r="HPP2877" s="2"/>
      <c r="HPT2877" s="2"/>
      <c r="HPX2877" s="2"/>
      <c r="HQB2877" s="2"/>
      <c r="HQF2877" s="2"/>
      <c r="HQJ2877" s="2"/>
      <c r="HQN2877" s="2"/>
      <c r="HQR2877" s="2"/>
      <c r="HQV2877" s="2"/>
      <c r="HQZ2877" s="2"/>
      <c r="HRD2877" s="2"/>
      <c r="HRH2877" s="2"/>
      <c r="HRL2877" s="2"/>
      <c r="HRP2877" s="2"/>
      <c r="HRT2877" s="2"/>
      <c r="HRX2877" s="2"/>
      <c r="HSB2877" s="2"/>
      <c r="HSF2877" s="2"/>
      <c r="HSJ2877" s="2"/>
      <c r="HSN2877" s="2"/>
      <c r="HSR2877" s="2"/>
      <c r="HSV2877" s="2"/>
      <c r="HSZ2877" s="2"/>
      <c r="HTD2877" s="2"/>
      <c r="HTH2877" s="2"/>
      <c r="HTL2877" s="2"/>
      <c r="HTP2877" s="2"/>
      <c r="HTT2877" s="2"/>
      <c r="HTX2877" s="2"/>
      <c r="HUB2877" s="2"/>
      <c r="HUF2877" s="2"/>
      <c r="HUJ2877" s="2"/>
      <c r="HUN2877" s="2"/>
      <c r="HUR2877" s="2"/>
      <c r="HUV2877" s="2"/>
      <c r="HUZ2877" s="2"/>
      <c r="HVD2877" s="2"/>
      <c r="HVH2877" s="2"/>
      <c r="HVL2877" s="2"/>
      <c r="HVP2877" s="2"/>
      <c r="HVT2877" s="2"/>
      <c r="HVX2877" s="2"/>
      <c r="HWB2877" s="2"/>
      <c r="HWF2877" s="2"/>
      <c r="HWJ2877" s="2"/>
      <c r="HWN2877" s="2"/>
      <c r="HWR2877" s="2"/>
      <c r="HWV2877" s="2"/>
      <c r="HWZ2877" s="2"/>
      <c r="HXD2877" s="2"/>
      <c r="HXH2877" s="2"/>
      <c r="HXL2877" s="2"/>
      <c r="HXP2877" s="2"/>
      <c r="HXT2877" s="2"/>
      <c r="HXX2877" s="2"/>
      <c r="HYB2877" s="2"/>
      <c r="HYF2877" s="2"/>
      <c r="HYJ2877" s="2"/>
      <c r="HYN2877" s="2"/>
      <c r="HYR2877" s="2"/>
      <c r="HYV2877" s="2"/>
      <c r="HYZ2877" s="2"/>
      <c r="HZD2877" s="2"/>
      <c r="HZH2877" s="2"/>
      <c r="HZL2877" s="2"/>
      <c r="HZP2877" s="2"/>
      <c r="HZT2877" s="2"/>
      <c r="HZX2877" s="2"/>
      <c r="IAB2877" s="2"/>
      <c r="IAF2877" s="2"/>
      <c r="IAJ2877" s="2"/>
      <c r="IAN2877" s="2"/>
      <c r="IAR2877" s="2"/>
      <c r="IAV2877" s="2"/>
      <c r="IAZ2877" s="2"/>
      <c r="IBD2877" s="2"/>
      <c r="IBH2877" s="2"/>
      <c r="IBL2877" s="2"/>
      <c r="IBP2877" s="2"/>
      <c r="IBT2877" s="2"/>
      <c r="IBX2877" s="2"/>
      <c r="ICB2877" s="2"/>
      <c r="ICF2877" s="2"/>
      <c r="ICJ2877" s="2"/>
      <c r="ICN2877" s="2"/>
      <c r="ICR2877" s="2"/>
      <c r="ICV2877" s="2"/>
      <c r="ICZ2877" s="2"/>
      <c r="IDD2877" s="2"/>
      <c r="IDH2877" s="2"/>
      <c r="IDL2877" s="2"/>
      <c r="IDP2877" s="2"/>
      <c r="IDT2877" s="2"/>
      <c r="IDX2877" s="2"/>
      <c r="IEB2877" s="2"/>
      <c r="IEF2877" s="2"/>
      <c r="IEJ2877" s="2"/>
      <c r="IEN2877" s="2"/>
      <c r="IER2877" s="2"/>
      <c r="IEV2877" s="2"/>
      <c r="IEZ2877" s="2"/>
      <c r="IFD2877" s="2"/>
      <c r="IFH2877" s="2"/>
      <c r="IFL2877" s="2"/>
      <c r="IFP2877" s="2"/>
      <c r="IFT2877" s="2"/>
      <c r="IFX2877" s="2"/>
      <c r="IGB2877" s="2"/>
      <c r="IGF2877" s="2"/>
      <c r="IGJ2877" s="2"/>
      <c r="IGN2877" s="2"/>
      <c r="IGR2877" s="2"/>
      <c r="IGV2877" s="2"/>
      <c r="IGZ2877" s="2"/>
      <c r="IHD2877" s="2"/>
      <c r="IHH2877" s="2"/>
      <c r="IHL2877" s="2"/>
      <c r="IHP2877" s="2"/>
      <c r="IHT2877" s="2"/>
      <c r="IHX2877" s="2"/>
      <c r="IIB2877" s="2"/>
      <c r="IIF2877" s="2"/>
      <c r="IIJ2877" s="2"/>
      <c r="IIN2877" s="2"/>
      <c r="IIR2877" s="2"/>
      <c r="IIV2877" s="2"/>
      <c r="IIZ2877" s="2"/>
      <c r="IJD2877" s="2"/>
      <c r="IJH2877" s="2"/>
      <c r="IJL2877" s="2"/>
      <c r="IJP2877" s="2"/>
      <c r="IJT2877" s="2"/>
      <c r="IJX2877" s="2"/>
      <c r="IKB2877" s="2"/>
      <c r="IKF2877" s="2"/>
      <c r="IKJ2877" s="2"/>
      <c r="IKN2877" s="2"/>
      <c r="IKR2877" s="2"/>
      <c r="IKV2877" s="2"/>
      <c r="IKZ2877" s="2"/>
      <c r="ILD2877" s="2"/>
      <c r="ILH2877" s="2"/>
      <c r="ILL2877" s="2"/>
      <c r="ILP2877" s="2"/>
      <c r="ILT2877" s="2"/>
      <c r="ILX2877" s="2"/>
      <c r="IMB2877" s="2"/>
      <c r="IMF2877" s="2"/>
      <c r="IMJ2877" s="2"/>
      <c r="IMN2877" s="2"/>
      <c r="IMR2877" s="2"/>
      <c r="IMV2877" s="2"/>
      <c r="IMZ2877" s="2"/>
      <c r="IND2877" s="2"/>
      <c r="INH2877" s="2"/>
      <c r="INL2877" s="2"/>
      <c r="INP2877" s="2"/>
      <c r="INT2877" s="2"/>
      <c r="INX2877" s="2"/>
      <c r="IOB2877" s="2"/>
      <c r="IOF2877" s="2"/>
      <c r="IOJ2877" s="2"/>
      <c r="ION2877" s="2"/>
      <c r="IOR2877" s="2"/>
      <c r="IOV2877" s="2"/>
      <c r="IOZ2877" s="2"/>
      <c r="IPD2877" s="2"/>
      <c r="IPH2877" s="2"/>
      <c r="IPL2877" s="2"/>
      <c r="IPP2877" s="2"/>
      <c r="IPT2877" s="2"/>
      <c r="IPX2877" s="2"/>
      <c r="IQB2877" s="2"/>
      <c r="IQF2877" s="2"/>
      <c r="IQJ2877" s="2"/>
      <c r="IQN2877" s="2"/>
      <c r="IQR2877" s="2"/>
      <c r="IQV2877" s="2"/>
      <c r="IQZ2877" s="2"/>
      <c r="IRD2877" s="2"/>
      <c r="IRH2877" s="2"/>
      <c r="IRL2877" s="2"/>
      <c r="IRP2877" s="2"/>
      <c r="IRT2877" s="2"/>
      <c r="IRX2877" s="2"/>
      <c r="ISB2877" s="2"/>
      <c r="ISF2877" s="2"/>
      <c r="ISJ2877" s="2"/>
      <c r="ISN2877" s="2"/>
      <c r="ISR2877" s="2"/>
      <c r="ISV2877" s="2"/>
      <c r="ISZ2877" s="2"/>
      <c r="ITD2877" s="2"/>
      <c r="ITH2877" s="2"/>
      <c r="ITL2877" s="2"/>
      <c r="ITP2877" s="2"/>
      <c r="ITT2877" s="2"/>
      <c r="ITX2877" s="2"/>
      <c r="IUB2877" s="2"/>
      <c r="IUF2877" s="2"/>
      <c r="IUJ2877" s="2"/>
      <c r="IUN2877" s="2"/>
      <c r="IUR2877" s="2"/>
      <c r="IUV2877" s="2"/>
      <c r="IUZ2877" s="2"/>
      <c r="IVD2877" s="2"/>
      <c r="IVH2877" s="2"/>
      <c r="IVL2877" s="2"/>
      <c r="IVP2877" s="2"/>
      <c r="IVT2877" s="2"/>
      <c r="IVX2877" s="2"/>
      <c r="IWB2877" s="2"/>
      <c r="IWF2877" s="2"/>
      <c r="IWJ2877" s="2"/>
      <c r="IWN2877" s="2"/>
      <c r="IWR2877" s="2"/>
      <c r="IWV2877" s="2"/>
      <c r="IWZ2877" s="2"/>
      <c r="IXD2877" s="2"/>
      <c r="IXH2877" s="2"/>
      <c r="IXL2877" s="2"/>
      <c r="IXP2877" s="2"/>
      <c r="IXT2877" s="2"/>
      <c r="IXX2877" s="2"/>
      <c r="IYB2877" s="2"/>
      <c r="IYF2877" s="2"/>
      <c r="IYJ2877" s="2"/>
      <c r="IYN2877" s="2"/>
      <c r="IYR2877" s="2"/>
      <c r="IYV2877" s="2"/>
      <c r="IYZ2877" s="2"/>
      <c r="IZD2877" s="2"/>
      <c r="IZH2877" s="2"/>
      <c r="IZL2877" s="2"/>
      <c r="IZP2877" s="2"/>
      <c r="IZT2877" s="2"/>
      <c r="IZX2877" s="2"/>
      <c r="JAB2877" s="2"/>
      <c r="JAF2877" s="2"/>
      <c r="JAJ2877" s="2"/>
      <c r="JAN2877" s="2"/>
      <c r="JAR2877" s="2"/>
      <c r="JAV2877" s="2"/>
      <c r="JAZ2877" s="2"/>
      <c r="JBD2877" s="2"/>
      <c r="JBH2877" s="2"/>
      <c r="JBL2877" s="2"/>
      <c r="JBP2877" s="2"/>
      <c r="JBT2877" s="2"/>
      <c r="JBX2877" s="2"/>
      <c r="JCB2877" s="2"/>
      <c r="JCF2877" s="2"/>
      <c r="JCJ2877" s="2"/>
      <c r="JCN2877" s="2"/>
      <c r="JCR2877" s="2"/>
      <c r="JCV2877" s="2"/>
      <c r="JCZ2877" s="2"/>
      <c r="JDD2877" s="2"/>
      <c r="JDH2877" s="2"/>
      <c r="JDL2877" s="2"/>
      <c r="JDP2877" s="2"/>
      <c r="JDT2877" s="2"/>
      <c r="JDX2877" s="2"/>
      <c r="JEB2877" s="2"/>
      <c r="JEF2877" s="2"/>
      <c r="JEJ2877" s="2"/>
      <c r="JEN2877" s="2"/>
      <c r="JER2877" s="2"/>
      <c r="JEV2877" s="2"/>
      <c r="JEZ2877" s="2"/>
      <c r="JFD2877" s="2"/>
      <c r="JFH2877" s="2"/>
      <c r="JFL2877" s="2"/>
      <c r="JFP2877" s="2"/>
      <c r="JFT2877" s="2"/>
      <c r="JFX2877" s="2"/>
      <c r="JGB2877" s="2"/>
      <c r="JGF2877" s="2"/>
      <c r="JGJ2877" s="2"/>
      <c r="JGN2877" s="2"/>
      <c r="JGR2877" s="2"/>
      <c r="JGV2877" s="2"/>
      <c r="JGZ2877" s="2"/>
      <c r="JHD2877" s="2"/>
      <c r="JHH2877" s="2"/>
      <c r="JHL2877" s="2"/>
      <c r="JHP2877" s="2"/>
      <c r="JHT2877" s="2"/>
      <c r="JHX2877" s="2"/>
      <c r="JIB2877" s="2"/>
      <c r="JIF2877" s="2"/>
      <c r="JIJ2877" s="2"/>
      <c r="JIN2877" s="2"/>
      <c r="JIR2877" s="2"/>
      <c r="JIV2877" s="2"/>
      <c r="JIZ2877" s="2"/>
      <c r="JJD2877" s="2"/>
      <c r="JJH2877" s="2"/>
      <c r="JJL2877" s="2"/>
      <c r="JJP2877" s="2"/>
      <c r="JJT2877" s="2"/>
      <c r="JJX2877" s="2"/>
      <c r="JKB2877" s="2"/>
      <c r="JKF2877" s="2"/>
      <c r="JKJ2877" s="2"/>
      <c r="JKN2877" s="2"/>
      <c r="JKR2877" s="2"/>
      <c r="JKV2877" s="2"/>
      <c r="JKZ2877" s="2"/>
      <c r="JLD2877" s="2"/>
      <c r="JLH2877" s="2"/>
      <c r="JLL2877" s="2"/>
      <c r="JLP2877" s="2"/>
      <c r="JLT2877" s="2"/>
      <c r="JLX2877" s="2"/>
      <c r="JMB2877" s="2"/>
      <c r="JMF2877" s="2"/>
      <c r="JMJ2877" s="2"/>
      <c r="JMN2877" s="2"/>
      <c r="JMR2877" s="2"/>
      <c r="JMV2877" s="2"/>
      <c r="JMZ2877" s="2"/>
      <c r="JND2877" s="2"/>
      <c r="JNH2877" s="2"/>
      <c r="JNL2877" s="2"/>
      <c r="JNP2877" s="2"/>
      <c r="JNT2877" s="2"/>
      <c r="JNX2877" s="2"/>
      <c r="JOB2877" s="2"/>
      <c r="JOF2877" s="2"/>
      <c r="JOJ2877" s="2"/>
      <c r="JON2877" s="2"/>
      <c r="JOR2877" s="2"/>
      <c r="JOV2877" s="2"/>
      <c r="JOZ2877" s="2"/>
      <c r="JPD2877" s="2"/>
      <c r="JPH2877" s="2"/>
      <c r="JPL2877" s="2"/>
      <c r="JPP2877" s="2"/>
      <c r="JPT2877" s="2"/>
      <c r="JPX2877" s="2"/>
      <c r="JQB2877" s="2"/>
      <c r="JQF2877" s="2"/>
      <c r="JQJ2877" s="2"/>
      <c r="JQN2877" s="2"/>
      <c r="JQR2877" s="2"/>
      <c r="JQV2877" s="2"/>
      <c r="JQZ2877" s="2"/>
      <c r="JRD2877" s="2"/>
      <c r="JRH2877" s="2"/>
      <c r="JRL2877" s="2"/>
      <c r="JRP2877" s="2"/>
      <c r="JRT2877" s="2"/>
      <c r="JRX2877" s="2"/>
      <c r="JSB2877" s="2"/>
      <c r="JSF2877" s="2"/>
      <c r="JSJ2877" s="2"/>
      <c r="JSN2877" s="2"/>
      <c r="JSR2877" s="2"/>
      <c r="JSV2877" s="2"/>
      <c r="JSZ2877" s="2"/>
      <c r="JTD2877" s="2"/>
      <c r="JTH2877" s="2"/>
      <c r="JTL2877" s="2"/>
      <c r="JTP2877" s="2"/>
      <c r="JTT2877" s="2"/>
      <c r="JTX2877" s="2"/>
      <c r="JUB2877" s="2"/>
      <c r="JUF2877" s="2"/>
      <c r="JUJ2877" s="2"/>
      <c r="JUN2877" s="2"/>
      <c r="JUR2877" s="2"/>
      <c r="JUV2877" s="2"/>
      <c r="JUZ2877" s="2"/>
      <c r="JVD2877" s="2"/>
      <c r="JVH2877" s="2"/>
      <c r="JVL2877" s="2"/>
      <c r="JVP2877" s="2"/>
      <c r="JVT2877" s="2"/>
      <c r="JVX2877" s="2"/>
      <c r="JWB2877" s="2"/>
      <c r="JWF2877" s="2"/>
      <c r="JWJ2877" s="2"/>
      <c r="JWN2877" s="2"/>
      <c r="JWR2877" s="2"/>
      <c r="JWV2877" s="2"/>
      <c r="JWZ2877" s="2"/>
      <c r="JXD2877" s="2"/>
      <c r="JXH2877" s="2"/>
      <c r="JXL2877" s="2"/>
      <c r="JXP2877" s="2"/>
      <c r="JXT2877" s="2"/>
      <c r="JXX2877" s="2"/>
      <c r="JYB2877" s="2"/>
      <c r="JYF2877" s="2"/>
      <c r="JYJ2877" s="2"/>
      <c r="JYN2877" s="2"/>
      <c r="JYR2877" s="2"/>
      <c r="JYV2877" s="2"/>
      <c r="JYZ2877" s="2"/>
      <c r="JZD2877" s="2"/>
      <c r="JZH2877" s="2"/>
      <c r="JZL2877" s="2"/>
      <c r="JZP2877" s="2"/>
      <c r="JZT2877" s="2"/>
      <c r="JZX2877" s="2"/>
      <c r="KAB2877" s="2"/>
      <c r="KAF2877" s="2"/>
      <c r="KAJ2877" s="2"/>
      <c r="KAN2877" s="2"/>
      <c r="KAR2877" s="2"/>
      <c r="KAV2877" s="2"/>
      <c r="KAZ2877" s="2"/>
      <c r="KBD2877" s="2"/>
      <c r="KBH2877" s="2"/>
      <c r="KBL2877" s="2"/>
      <c r="KBP2877" s="2"/>
      <c r="KBT2877" s="2"/>
      <c r="KBX2877" s="2"/>
      <c r="KCB2877" s="2"/>
      <c r="KCF2877" s="2"/>
      <c r="KCJ2877" s="2"/>
      <c r="KCN2877" s="2"/>
      <c r="KCR2877" s="2"/>
      <c r="KCV2877" s="2"/>
      <c r="KCZ2877" s="2"/>
      <c r="KDD2877" s="2"/>
      <c r="KDH2877" s="2"/>
      <c r="KDL2877" s="2"/>
      <c r="KDP2877" s="2"/>
      <c r="KDT2877" s="2"/>
      <c r="KDX2877" s="2"/>
      <c r="KEB2877" s="2"/>
      <c r="KEF2877" s="2"/>
      <c r="KEJ2877" s="2"/>
      <c r="KEN2877" s="2"/>
      <c r="KER2877" s="2"/>
      <c r="KEV2877" s="2"/>
      <c r="KEZ2877" s="2"/>
      <c r="KFD2877" s="2"/>
      <c r="KFH2877" s="2"/>
      <c r="KFL2877" s="2"/>
      <c r="KFP2877" s="2"/>
      <c r="KFT2877" s="2"/>
      <c r="KFX2877" s="2"/>
      <c r="KGB2877" s="2"/>
      <c r="KGF2877" s="2"/>
      <c r="KGJ2877" s="2"/>
      <c r="KGN2877" s="2"/>
      <c r="KGR2877" s="2"/>
      <c r="KGV2877" s="2"/>
      <c r="KGZ2877" s="2"/>
      <c r="KHD2877" s="2"/>
      <c r="KHH2877" s="2"/>
      <c r="KHL2877" s="2"/>
      <c r="KHP2877" s="2"/>
      <c r="KHT2877" s="2"/>
      <c r="KHX2877" s="2"/>
      <c r="KIB2877" s="2"/>
      <c r="KIF2877" s="2"/>
      <c r="KIJ2877" s="2"/>
      <c r="KIN2877" s="2"/>
      <c r="KIR2877" s="2"/>
      <c r="KIV2877" s="2"/>
      <c r="KIZ2877" s="2"/>
      <c r="KJD2877" s="2"/>
      <c r="KJH2877" s="2"/>
      <c r="KJL2877" s="2"/>
      <c r="KJP2877" s="2"/>
      <c r="KJT2877" s="2"/>
      <c r="KJX2877" s="2"/>
      <c r="KKB2877" s="2"/>
      <c r="KKF2877" s="2"/>
      <c r="KKJ2877" s="2"/>
      <c r="KKN2877" s="2"/>
      <c r="KKR2877" s="2"/>
      <c r="KKV2877" s="2"/>
      <c r="KKZ2877" s="2"/>
      <c r="KLD2877" s="2"/>
      <c r="KLH2877" s="2"/>
      <c r="KLL2877" s="2"/>
      <c r="KLP2877" s="2"/>
      <c r="KLT2877" s="2"/>
      <c r="KLX2877" s="2"/>
      <c r="KMB2877" s="2"/>
      <c r="KMF2877" s="2"/>
      <c r="KMJ2877" s="2"/>
      <c r="KMN2877" s="2"/>
      <c r="KMR2877" s="2"/>
      <c r="KMV2877" s="2"/>
      <c r="KMZ2877" s="2"/>
      <c r="KND2877" s="2"/>
      <c r="KNH2877" s="2"/>
      <c r="KNL2877" s="2"/>
      <c r="KNP2877" s="2"/>
      <c r="KNT2877" s="2"/>
      <c r="KNX2877" s="2"/>
      <c r="KOB2877" s="2"/>
      <c r="KOF2877" s="2"/>
      <c r="KOJ2877" s="2"/>
      <c r="KON2877" s="2"/>
      <c r="KOR2877" s="2"/>
      <c r="KOV2877" s="2"/>
      <c r="KOZ2877" s="2"/>
      <c r="KPD2877" s="2"/>
      <c r="KPH2877" s="2"/>
      <c r="KPL2877" s="2"/>
      <c r="KPP2877" s="2"/>
      <c r="KPT2877" s="2"/>
      <c r="KPX2877" s="2"/>
      <c r="KQB2877" s="2"/>
      <c r="KQF2877" s="2"/>
      <c r="KQJ2877" s="2"/>
      <c r="KQN2877" s="2"/>
      <c r="KQR2877" s="2"/>
      <c r="KQV2877" s="2"/>
      <c r="KQZ2877" s="2"/>
      <c r="KRD2877" s="2"/>
      <c r="KRH2877" s="2"/>
      <c r="KRL2877" s="2"/>
      <c r="KRP2877" s="2"/>
      <c r="KRT2877" s="2"/>
      <c r="KRX2877" s="2"/>
      <c r="KSB2877" s="2"/>
      <c r="KSF2877" s="2"/>
      <c r="KSJ2877" s="2"/>
      <c r="KSN2877" s="2"/>
      <c r="KSR2877" s="2"/>
      <c r="KSV2877" s="2"/>
      <c r="KSZ2877" s="2"/>
      <c r="KTD2877" s="2"/>
      <c r="KTH2877" s="2"/>
      <c r="KTL2877" s="2"/>
      <c r="KTP2877" s="2"/>
      <c r="KTT2877" s="2"/>
      <c r="KTX2877" s="2"/>
      <c r="KUB2877" s="2"/>
      <c r="KUF2877" s="2"/>
      <c r="KUJ2877" s="2"/>
      <c r="KUN2877" s="2"/>
      <c r="KUR2877" s="2"/>
      <c r="KUV2877" s="2"/>
      <c r="KUZ2877" s="2"/>
      <c r="KVD2877" s="2"/>
      <c r="KVH2877" s="2"/>
      <c r="KVL2877" s="2"/>
      <c r="KVP2877" s="2"/>
      <c r="KVT2877" s="2"/>
      <c r="KVX2877" s="2"/>
      <c r="KWB2877" s="2"/>
      <c r="KWF2877" s="2"/>
      <c r="KWJ2877" s="2"/>
      <c r="KWN2877" s="2"/>
      <c r="KWR2877" s="2"/>
      <c r="KWV2877" s="2"/>
      <c r="KWZ2877" s="2"/>
      <c r="KXD2877" s="2"/>
      <c r="KXH2877" s="2"/>
      <c r="KXL2877" s="2"/>
      <c r="KXP2877" s="2"/>
      <c r="KXT2877" s="2"/>
      <c r="KXX2877" s="2"/>
      <c r="KYB2877" s="2"/>
      <c r="KYF2877" s="2"/>
      <c r="KYJ2877" s="2"/>
      <c r="KYN2877" s="2"/>
      <c r="KYR2877" s="2"/>
      <c r="KYV2877" s="2"/>
      <c r="KYZ2877" s="2"/>
      <c r="KZD2877" s="2"/>
      <c r="KZH2877" s="2"/>
      <c r="KZL2877" s="2"/>
      <c r="KZP2877" s="2"/>
      <c r="KZT2877" s="2"/>
      <c r="KZX2877" s="2"/>
      <c r="LAB2877" s="2"/>
      <c r="LAF2877" s="2"/>
      <c r="LAJ2877" s="2"/>
      <c r="LAN2877" s="2"/>
      <c r="LAR2877" s="2"/>
      <c r="LAV2877" s="2"/>
      <c r="LAZ2877" s="2"/>
      <c r="LBD2877" s="2"/>
      <c r="LBH2877" s="2"/>
      <c r="LBL2877" s="2"/>
      <c r="LBP2877" s="2"/>
      <c r="LBT2877" s="2"/>
      <c r="LBX2877" s="2"/>
      <c r="LCB2877" s="2"/>
      <c r="LCF2877" s="2"/>
      <c r="LCJ2877" s="2"/>
      <c r="LCN2877" s="2"/>
      <c r="LCR2877" s="2"/>
      <c r="LCV2877" s="2"/>
      <c r="LCZ2877" s="2"/>
      <c r="LDD2877" s="2"/>
      <c r="LDH2877" s="2"/>
      <c r="LDL2877" s="2"/>
      <c r="LDP2877" s="2"/>
      <c r="LDT2877" s="2"/>
      <c r="LDX2877" s="2"/>
      <c r="LEB2877" s="2"/>
      <c r="LEF2877" s="2"/>
      <c r="LEJ2877" s="2"/>
      <c r="LEN2877" s="2"/>
      <c r="LER2877" s="2"/>
      <c r="LEV2877" s="2"/>
      <c r="LEZ2877" s="2"/>
      <c r="LFD2877" s="2"/>
      <c r="LFH2877" s="2"/>
      <c r="LFL2877" s="2"/>
      <c r="LFP2877" s="2"/>
      <c r="LFT2877" s="2"/>
      <c r="LFX2877" s="2"/>
      <c r="LGB2877" s="2"/>
      <c r="LGF2877" s="2"/>
      <c r="LGJ2877" s="2"/>
      <c r="LGN2877" s="2"/>
      <c r="LGR2877" s="2"/>
      <c r="LGV2877" s="2"/>
      <c r="LGZ2877" s="2"/>
      <c r="LHD2877" s="2"/>
      <c r="LHH2877" s="2"/>
      <c r="LHL2877" s="2"/>
      <c r="LHP2877" s="2"/>
      <c r="LHT2877" s="2"/>
      <c r="LHX2877" s="2"/>
      <c r="LIB2877" s="2"/>
      <c r="LIF2877" s="2"/>
      <c r="LIJ2877" s="2"/>
      <c r="LIN2877" s="2"/>
      <c r="LIR2877" s="2"/>
      <c r="LIV2877" s="2"/>
      <c r="LIZ2877" s="2"/>
      <c r="LJD2877" s="2"/>
      <c r="LJH2877" s="2"/>
      <c r="LJL2877" s="2"/>
      <c r="LJP2877" s="2"/>
      <c r="LJT2877" s="2"/>
      <c r="LJX2877" s="2"/>
      <c r="LKB2877" s="2"/>
      <c r="LKF2877" s="2"/>
      <c r="LKJ2877" s="2"/>
      <c r="LKN2877" s="2"/>
      <c r="LKR2877" s="2"/>
      <c r="LKV2877" s="2"/>
      <c r="LKZ2877" s="2"/>
      <c r="LLD2877" s="2"/>
      <c r="LLH2877" s="2"/>
      <c r="LLL2877" s="2"/>
      <c r="LLP2877" s="2"/>
      <c r="LLT2877" s="2"/>
      <c r="LLX2877" s="2"/>
      <c r="LMB2877" s="2"/>
      <c r="LMF2877" s="2"/>
      <c r="LMJ2877" s="2"/>
      <c r="LMN2877" s="2"/>
      <c r="LMR2877" s="2"/>
      <c r="LMV2877" s="2"/>
      <c r="LMZ2877" s="2"/>
      <c r="LND2877" s="2"/>
      <c r="LNH2877" s="2"/>
      <c r="LNL2877" s="2"/>
      <c r="LNP2877" s="2"/>
      <c r="LNT2877" s="2"/>
      <c r="LNX2877" s="2"/>
      <c r="LOB2877" s="2"/>
      <c r="LOF2877" s="2"/>
      <c r="LOJ2877" s="2"/>
      <c r="LON2877" s="2"/>
      <c r="LOR2877" s="2"/>
      <c r="LOV2877" s="2"/>
      <c r="LOZ2877" s="2"/>
      <c r="LPD2877" s="2"/>
      <c r="LPH2877" s="2"/>
      <c r="LPL2877" s="2"/>
      <c r="LPP2877" s="2"/>
      <c r="LPT2877" s="2"/>
      <c r="LPX2877" s="2"/>
      <c r="LQB2877" s="2"/>
      <c r="LQF2877" s="2"/>
      <c r="LQJ2877" s="2"/>
      <c r="LQN2877" s="2"/>
      <c r="LQR2877" s="2"/>
      <c r="LQV2877" s="2"/>
      <c r="LQZ2877" s="2"/>
      <c r="LRD2877" s="2"/>
      <c r="LRH2877" s="2"/>
      <c r="LRL2877" s="2"/>
      <c r="LRP2877" s="2"/>
      <c r="LRT2877" s="2"/>
      <c r="LRX2877" s="2"/>
      <c r="LSB2877" s="2"/>
      <c r="LSF2877" s="2"/>
      <c r="LSJ2877" s="2"/>
      <c r="LSN2877" s="2"/>
      <c r="LSR2877" s="2"/>
      <c r="LSV2877" s="2"/>
      <c r="LSZ2877" s="2"/>
      <c r="LTD2877" s="2"/>
      <c r="LTH2877" s="2"/>
      <c r="LTL2877" s="2"/>
      <c r="LTP2877" s="2"/>
      <c r="LTT2877" s="2"/>
      <c r="LTX2877" s="2"/>
      <c r="LUB2877" s="2"/>
      <c r="LUF2877" s="2"/>
      <c r="LUJ2877" s="2"/>
      <c r="LUN2877" s="2"/>
      <c r="LUR2877" s="2"/>
      <c r="LUV2877" s="2"/>
      <c r="LUZ2877" s="2"/>
      <c r="LVD2877" s="2"/>
      <c r="LVH2877" s="2"/>
      <c r="LVL2877" s="2"/>
      <c r="LVP2877" s="2"/>
      <c r="LVT2877" s="2"/>
      <c r="LVX2877" s="2"/>
      <c r="LWB2877" s="2"/>
      <c r="LWF2877" s="2"/>
      <c r="LWJ2877" s="2"/>
      <c r="LWN2877" s="2"/>
      <c r="LWR2877" s="2"/>
      <c r="LWV2877" s="2"/>
      <c r="LWZ2877" s="2"/>
      <c r="LXD2877" s="2"/>
      <c r="LXH2877" s="2"/>
      <c r="LXL2877" s="2"/>
      <c r="LXP2877" s="2"/>
      <c r="LXT2877" s="2"/>
      <c r="LXX2877" s="2"/>
      <c r="LYB2877" s="2"/>
      <c r="LYF2877" s="2"/>
      <c r="LYJ2877" s="2"/>
      <c r="LYN2877" s="2"/>
      <c r="LYR2877" s="2"/>
      <c r="LYV2877" s="2"/>
      <c r="LYZ2877" s="2"/>
      <c r="LZD2877" s="2"/>
      <c r="LZH2877" s="2"/>
      <c r="LZL2877" s="2"/>
      <c r="LZP2877" s="2"/>
      <c r="LZT2877" s="2"/>
      <c r="LZX2877" s="2"/>
      <c r="MAB2877" s="2"/>
      <c r="MAF2877" s="2"/>
      <c r="MAJ2877" s="2"/>
      <c r="MAN2877" s="2"/>
      <c r="MAR2877" s="2"/>
      <c r="MAV2877" s="2"/>
      <c r="MAZ2877" s="2"/>
      <c r="MBD2877" s="2"/>
      <c r="MBH2877" s="2"/>
      <c r="MBL2877" s="2"/>
      <c r="MBP2877" s="2"/>
      <c r="MBT2877" s="2"/>
      <c r="MBX2877" s="2"/>
      <c r="MCB2877" s="2"/>
      <c r="MCF2877" s="2"/>
      <c r="MCJ2877" s="2"/>
      <c r="MCN2877" s="2"/>
      <c r="MCR2877" s="2"/>
      <c r="MCV2877" s="2"/>
      <c r="MCZ2877" s="2"/>
      <c r="MDD2877" s="2"/>
      <c r="MDH2877" s="2"/>
      <c r="MDL2877" s="2"/>
      <c r="MDP2877" s="2"/>
      <c r="MDT2877" s="2"/>
      <c r="MDX2877" s="2"/>
      <c r="MEB2877" s="2"/>
      <c r="MEF2877" s="2"/>
      <c r="MEJ2877" s="2"/>
      <c r="MEN2877" s="2"/>
      <c r="MER2877" s="2"/>
      <c r="MEV2877" s="2"/>
      <c r="MEZ2877" s="2"/>
      <c r="MFD2877" s="2"/>
      <c r="MFH2877" s="2"/>
      <c r="MFL2877" s="2"/>
      <c r="MFP2877" s="2"/>
      <c r="MFT2877" s="2"/>
      <c r="MFX2877" s="2"/>
      <c r="MGB2877" s="2"/>
      <c r="MGF2877" s="2"/>
      <c r="MGJ2877" s="2"/>
      <c r="MGN2877" s="2"/>
      <c r="MGR2877" s="2"/>
      <c r="MGV2877" s="2"/>
      <c r="MGZ2877" s="2"/>
      <c r="MHD2877" s="2"/>
      <c r="MHH2877" s="2"/>
      <c r="MHL2877" s="2"/>
      <c r="MHP2877" s="2"/>
      <c r="MHT2877" s="2"/>
      <c r="MHX2877" s="2"/>
      <c r="MIB2877" s="2"/>
      <c r="MIF2877" s="2"/>
      <c r="MIJ2877" s="2"/>
      <c r="MIN2877" s="2"/>
      <c r="MIR2877" s="2"/>
      <c r="MIV2877" s="2"/>
      <c r="MIZ2877" s="2"/>
      <c r="MJD2877" s="2"/>
      <c r="MJH2877" s="2"/>
      <c r="MJL2877" s="2"/>
      <c r="MJP2877" s="2"/>
      <c r="MJT2877" s="2"/>
      <c r="MJX2877" s="2"/>
      <c r="MKB2877" s="2"/>
      <c r="MKF2877" s="2"/>
      <c r="MKJ2877" s="2"/>
      <c r="MKN2877" s="2"/>
      <c r="MKR2877" s="2"/>
      <c r="MKV2877" s="2"/>
      <c r="MKZ2877" s="2"/>
      <c r="MLD2877" s="2"/>
      <c r="MLH2877" s="2"/>
      <c r="MLL2877" s="2"/>
      <c r="MLP2877" s="2"/>
      <c r="MLT2877" s="2"/>
      <c r="MLX2877" s="2"/>
      <c r="MMB2877" s="2"/>
      <c r="MMF2877" s="2"/>
      <c r="MMJ2877" s="2"/>
      <c r="MMN2877" s="2"/>
      <c r="MMR2877" s="2"/>
      <c r="MMV2877" s="2"/>
      <c r="MMZ2877" s="2"/>
      <c r="MND2877" s="2"/>
      <c r="MNH2877" s="2"/>
      <c r="MNL2877" s="2"/>
      <c r="MNP2877" s="2"/>
      <c r="MNT2877" s="2"/>
      <c r="MNX2877" s="2"/>
      <c r="MOB2877" s="2"/>
      <c r="MOF2877" s="2"/>
      <c r="MOJ2877" s="2"/>
      <c r="MON2877" s="2"/>
      <c r="MOR2877" s="2"/>
      <c r="MOV2877" s="2"/>
      <c r="MOZ2877" s="2"/>
      <c r="MPD2877" s="2"/>
      <c r="MPH2877" s="2"/>
      <c r="MPL2877" s="2"/>
      <c r="MPP2877" s="2"/>
      <c r="MPT2877" s="2"/>
      <c r="MPX2877" s="2"/>
      <c r="MQB2877" s="2"/>
      <c r="MQF2877" s="2"/>
      <c r="MQJ2877" s="2"/>
      <c r="MQN2877" s="2"/>
      <c r="MQR2877" s="2"/>
      <c r="MQV2877" s="2"/>
      <c r="MQZ2877" s="2"/>
      <c r="MRD2877" s="2"/>
      <c r="MRH2877" s="2"/>
      <c r="MRL2877" s="2"/>
      <c r="MRP2877" s="2"/>
      <c r="MRT2877" s="2"/>
      <c r="MRX2877" s="2"/>
      <c r="MSB2877" s="2"/>
      <c r="MSF2877" s="2"/>
      <c r="MSJ2877" s="2"/>
      <c r="MSN2877" s="2"/>
      <c r="MSR2877" s="2"/>
      <c r="MSV2877" s="2"/>
      <c r="MSZ2877" s="2"/>
      <c r="MTD2877" s="2"/>
      <c r="MTH2877" s="2"/>
      <c r="MTL2877" s="2"/>
      <c r="MTP2877" s="2"/>
      <c r="MTT2877" s="2"/>
      <c r="MTX2877" s="2"/>
      <c r="MUB2877" s="2"/>
      <c r="MUF2877" s="2"/>
      <c r="MUJ2877" s="2"/>
      <c r="MUN2877" s="2"/>
      <c r="MUR2877" s="2"/>
      <c r="MUV2877" s="2"/>
      <c r="MUZ2877" s="2"/>
      <c r="MVD2877" s="2"/>
      <c r="MVH2877" s="2"/>
      <c r="MVL2877" s="2"/>
      <c r="MVP2877" s="2"/>
      <c r="MVT2877" s="2"/>
      <c r="MVX2877" s="2"/>
      <c r="MWB2877" s="2"/>
      <c r="MWF2877" s="2"/>
      <c r="MWJ2877" s="2"/>
      <c r="MWN2877" s="2"/>
      <c r="MWR2877" s="2"/>
      <c r="MWV2877" s="2"/>
      <c r="MWZ2877" s="2"/>
      <c r="MXD2877" s="2"/>
      <c r="MXH2877" s="2"/>
      <c r="MXL2877" s="2"/>
      <c r="MXP2877" s="2"/>
      <c r="MXT2877" s="2"/>
      <c r="MXX2877" s="2"/>
      <c r="MYB2877" s="2"/>
      <c r="MYF2877" s="2"/>
      <c r="MYJ2877" s="2"/>
      <c r="MYN2877" s="2"/>
      <c r="MYR2877" s="2"/>
      <c r="MYV2877" s="2"/>
      <c r="MYZ2877" s="2"/>
      <c r="MZD2877" s="2"/>
      <c r="MZH2877" s="2"/>
      <c r="MZL2877" s="2"/>
      <c r="MZP2877" s="2"/>
      <c r="MZT2877" s="2"/>
      <c r="MZX2877" s="2"/>
      <c r="NAB2877" s="2"/>
      <c r="NAF2877" s="2"/>
      <c r="NAJ2877" s="2"/>
      <c r="NAN2877" s="2"/>
      <c r="NAR2877" s="2"/>
      <c r="NAV2877" s="2"/>
      <c r="NAZ2877" s="2"/>
      <c r="NBD2877" s="2"/>
      <c r="NBH2877" s="2"/>
      <c r="NBL2877" s="2"/>
      <c r="NBP2877" s="2"/>
      <c r="NBT2877" s="2"/>
      <c r="NBX2877" s="2"/>
      <c r="NCB2877" s="2"/>
      <c r="NCF2877" s="2"/>
      <c r="NCJ2877" s="2"/>
      <c r="NCN2877" s="2"/>
      <c r="NCR2877" s="2"/>
      <c r="NCV2877" s="2"/>
      <c r="NCZ2877" s="2"/>
      <c r="NDD2877" s="2"/>
      <c r="NDH2877" s="2"/>
      <c r="NDL2877" s="2"/>
      <c r="NDP2877" s="2"/>
      <c r="NDT2877" s="2"/>
      <c r="NDX2877" s="2"/>
      <c r="NEB2877" s="2"/>
      <c r="NEF2877" s="2"/>
      <c r="NEJ2877" s="2"/>
      <c r="NEN2877" s="2"/>
      <c r="NER2877" s="2"/>
      <c r="NEV2877" s="2"/>
      <c r="NEZ2877" s="2"/>
      <c r="NFD2877" s="2"/>
      <c r="NFH2877" s="2"/>
      <c r="NFL2877" s="2"/>
      <c r="NFP2877" s="2"/>
      <c r="NFT2877" s="2"/>
      <c r="NFX2877" s="2"/>
      <c r="NGB2877" s="2"/>
      <c r="NGF2877" s="2"/>
      <c r="NGJ2877" s="2"/>
      <c r="NGN2877" s="2"/>
      <c r="NGR2877" s="2"/>
      <c r="NGV2877" s="2"/>
      <c r="NGZ2877" s="2"/>
      <c r="NHD2877" s="2"/>
      <c r="NHH2877" s="2"/>
      <c r="NHL2877" s="2"/>
      <c r="NHP2877" s="2"/>
      <c r="NHT2877" s="2"/>
      <c r="NHX2877" s="2"/>
      <c r="NIB2877" s="2"/>
      <c r="NIF2877" s="2"/>
      <c r="NIJ2877" s="2"/>
      <c r="NIN2877" s="2"/>
      <c r="NIR2877" s="2"/>
      <c r="NIV2877" s="2"/>
      <c r="NIZ2877" s="2"/>
      <c r="NJD2877" s="2"/>
      <c r="NJH2877" s="2"/>
      <c r="NJL2877" s="2"/>
      <c r="NJP2877" s="2"/>
      <c r="NJT2877" s="2"/>
      <c r="NJX2877" s="2"/>
      <c r="NKB2877" s="2"/>
      <c r="NKF2877" s="2"/>
      <c r="NKJ2877" s="2"/>
      <c r="NKN2877" s="2"/>
      <c r="NKR2877" s="2"/>
      <c r="NKV2877" s="2"/>
      <c r="NKZ2877" s="2"/>
      <c r="NLD2877" s="2"/>
      <c r="NLH2877" s="2"/>
      <c r="NLL2877" s="2"/>
      <c r="NLP2877" s="2"/>
      <c r="NLT2877" s="2"/>
      <c r="NLX2877" s="2"/>
      <c r="NMB2877" s="2"/>
      <c r="NMF2877" s="2"/>
      <c r="NMJ2877" s="2"/>
      <c r="NMN2877" s="2"/>
      <c r="NMR2877" s="2"/>
      <c r="NMV2877" s="2"/>
      <c r="NMZ2877" s="2"/>
      <c r="NND2877" s="2"/>
      <c r="NNH2877" s="2"/>
      <c r="NNL2877" s="2"/>
      <c r="NNP2877" s="2"/>
      <c r="NNT2877" s="2"/>
      <c r="NNX2877" s="2"/>
      <c r="NOB2877" s="2"/>
      <c r="NOF2877" s="2"/>
      <c r="NOJ2877" s="2"/>
      <c r="NON2877" s="2"/>
      <c r="NOR2877" s="2"/>
      <c r="NOV2877" s="2"/>
      <c r="NOZ2877" s="2"/>
      <c r="NPD2877" s="2"/>
      <c r="NPH2877" s="2"/>
      <c r="NPL2877" s="2"/>
      <c r="NPP2877" s="2"/>
      <c r="NPT2877" s="2"/>
      <c r="NPX2877" s="2"/>
      <c r="NQB2877" s="2"/>
      <c r="NQF2877" s="2"/>
      <c r="NQJ2877" s="2"/>
      <c r="NQN2877" s="2"/>
      <c r="NQR2877" s="2"/>
      <c r="NQV2877" s="2"/>
      <c r="NQZ2877" s="2"/>
      <c r="NRD2877" s="2"/>
      <c r="NRH2877" s="2"/>
      <c r="NRL2877" s="2"/>
      <c r="NRP2877" s="2"/>
      <c r="NRT2877" s="2"/>
      <c r="NRX2877" s="2"/>
      <c r="NSB2877" s="2"/>
      <c r="NSF2877" s="2"/>
      <c r="NSJ2877" s="2"/>
      <c r="NSN2877" s="2"/>
      <c r="NSR2877" s="2"/>
      <c r="NSV2877" s="2"/>
      <c r="NSZ2877" s="2"/>
      <c r="NTD2877" s="2"/>
      <c r="NTH2877" s="2"/>
      <c r="NTL2877" s="2"/>
      <c r="NTP2877" s="2"/>
      <c r="NTT2877" s="2"/>
      <c r="NTX2877" s="2"/>
      <c r="NUB2877" s="2"/>
      <c r="NUF2877" s="2"/>
      <c r="NUJ2877" s="2"/>
      <c r="NUN2877" s="2"/>
      <c r="NUR2877" s="2"/>
      <c r="NUV2877" s="2"/>
      <c r="NUZ2877" s="2"/>
      <c r="NVD2877" s="2"/>
      <c r="NVH2877" s="2"/>
      <c r="NVL2877" s="2"/>
      <c r="NVP2877" s="2"/>
      <c r="NVT2877" s="2"/>
      <c r="NVX2877" s="2"/>
      <c r="NWB2877" s="2"/>
      <c r="NWF2877" s="2"/>
      <c r="NWJ2877" s="2"/>
      <c r="NWN2877" s="2"/>
      <c r="NWR2877" s="2"/>
      <c r="NWV2877" s="2"/>
      <c r="NWZ2877" s="2"/>
      <c r="NXD2877" s="2"/>
      <c r="NXH2877" s="2"/>
      <c r="NXL2877" s="2"/>
      <c r="NXP2877" s="2"/>
      <c r="NXT2877" s="2"/>
      <c r="NXX2877" s="2"/>
      <c r="NYB2877" s="2"/>
      <c r="NYF2877" s="2"/>
      <c r="NYJ2877" s="2"/>
      <c r="NYN2877" s="2"/>
      <c r="NYR2877" s="2"/>
      <c r="NYV2877" s="2"/>
      <c r="NYZ2877" s="2"/>
      <c r="NZD2877" s="2"/>
      <c r="NZH2877" s="2"/>
      <c r="NZL2877" s="2"/>
      <c r="NZP2877" s="2"/>
      <c r="NZT2877" s="2"/>
      <c r="NZX2877" s="2"/>
      <c r="OAB2877" s="2"/>
      <c r="OAF2877" s="2"/>
      <c r="OAJ2877" s="2"/>
      <c r="OAN2877" s="2"/>
      <c r="OAR2877" s="2"/>
      <c r="OAV2877" s="2"/>
      <c r="OAZ2877" s="2"/>
      <c r="OBD2877" s="2"/>
      <c r="OBH2877" s="2"/>
      <c r="OBL2877" s="2"/>
      <c r="OBP2877" s="2"/>
      <c r="OBT2877" s="2"/>
      <c r="OBX2877" s="2"/>
      <c r="OCB2877" s="2"/>
      <c r="OCF2877" s="2"/>
      <c r="OCJ2877" s="2"/>
      <c r="OCN2877" s="2"/>
      <c r="OCR2877" s="2"/>
      <c r="OCV2877" s="2"/>
      <c r="OCZ2877" s="2"/>
      <c r="ODD2877" s="2"/>
      <c r="ODH2877" s="2"/>
      <c r="ODL2877" s="2"/>
      <c r="ODP2877" s="2"/>
      <c r="ODT2877" s="2"/>
      <c r="ODX2877" s="2"/>
      <c r="OEB2877" s="2"/>
      <c r="OEF2877" s="2"/>
      <c r="OEJ2877" s="2"/>
      <c r="OEN2877" s="2"/>
      <c r="OER2877" s="2"/>
      <c r="OEV2877" s="2"/>
      <c r="OEZ2877" s="2"/>
      <c r="OFD2877" s="2"/>
      <c r="OFH2877" s="2"/>
      <c r="OFL2877" s="2"/>
      <c r="OFP2877" s="2"/>
      <c r="OFT2877" s="2"/>
      <c r="OFX2877" s="2"/>
      <c r="OGB2877" s="2"/>
      <c r="OGF2877" s="2"/>
      <c r="OGJ2877" s="2"/>
      <c r="OGN2877" s="2"/>
      <c r="OGR2877" s="2"/>
      <c r="OGV2877" s="2"/>
      <c r="OGZ2877" s="2"/>
      <c r="OHD2877" s="2"/>
      <c r="OHH2877" s="2"/>
      <c r="OHL2877" s="2"/>
      <c r="OHP2877" s="2"/>
      <c r="OHT2877" s="2"/>
      <c r="OHX2877" s="2"/>
      <c r="OIB2877" s="2"/>
      <c r="OIF2877" s="2"/>
      <c r="OIJ2877" s="2"/>
      <c r="OIN2877" s="2"/>
      <c r="OIR2877" s="2"/>
      <c r="OIV2877" s="2"/>
      <c r="OIZ2877" s="2"/>
      <c r="OJD2877" s="2"/>
      <c r="OJH2877" s="2"/>
      <c r="OJL2877" s="2"/>
      <c r="OJP2877" s="2"/>
      <c r="OJT2877" s="2"/>
      <c r="OJX2877" s="2"/>
      <c r="OKB2877" s="2"/>
      <c r="OKF2877" s="2"/>
      <c r="OKJ2877" s="2"/>
      <c r="OKN2877" s="2"/>
      <c r="OKR2877" s="2"/>
      <c r="OKV2877" s="2"/>
      <c r="OKZ2877" s="2"/>
      <c r="OLD2877" s="2"/>
      <c r="OLH2877" s="2"/>
      <c r="OLL2877" s="2"/>
      <c r="OLP2877" s="2"/>
      <c r="OLT2877" s="2"/>
      <c r="OLX2877" s="2"/>
      <c r="OMB2877" s="2"/>
      <c r="OMF2877" s="2"/>
      <c r="OMJ2877" s="2"/>
      <c r="OMN2877" s="2"/>
      <c r="OMR2877" s="2"/>
      <c r="OMV2877" s="2"/>
      <c r="OMZ2877" s="2"/>
      <c r="OND2877" s="2"/>
      <c r="ONH2877" s="2"/>
      <c r="ONL2877" s="2"/>
      <c r="ONP2877" s="2"/>
      <c r="ONT2877" s="2"/>
      <c r="ONX2877" s="2"/>
      <c r="OOB2877" s="2"/>
      <c r="OOF2877" s="2"/>
      <c r="OOJ2877" s="2"/>
      <c r="OON2877" s="2"/>
      <c r="OOR2877" s="2"/>
      <c r="OOV2877" s="2"/>
      <c r="OOZ2877" s="2"/>
      <c r="OPD2877" s="2"/>
      <c r="OPH2877" s="2"/>
      <c r="OPL2877" s="2"/>
      <c r="OPP2877" s="2"/>
      <c r="OPT2877" s="2"/>
      <c r="OPX2877" s="2"/>
      <c r="OQB2877" s="2"/>
      <c r="OQF2877" s="2"/>
      <c r="OQJ2877" s="2"/>
      <c r="OQN2877" s="2"/>
      <c r="OQR2877" s="2"/>
      <c r="OQV2877" s="2"/>
      <c r="OQZ2877" s="2"/>
      <c r="ORD2877" s="2"/>
      <c r="ORH2877" s="2"/>
      <c r="ORL2877" s="2"/>
      <c r="ORP2877" s="2"/>
      <c r="ORT2877" s="2"/>
      <c r="ORX2877" s="2"/>
      <c r="OSB2877" s="2"/>
      <c r="OSF2877" s="2"/>
      <c r="OSJ2877" s="2"/>
      <c r="OSN2877" s="2"/>
      <c r="OSR2877" s="2"/>
      <c r="OSV2877" s="2"/>
      <c r="OSZ2877" s="2"/>
      <c r="OTD2877" s="2"/>
      <c r="OTH2877" s="2"/>
      <c r="OTL2877" s="2"/>
      <c r="OTP2877" s="2"/>
      <c r="OTT2877" s="2"/>
      <c r="OTX2877" s="2"/>
      <c r="OUB2877" s="2"/>
      <c r="OUF2877" s="2"/>
      <c r="OUJ2877" s="2"/>
      <c r="OUN2877" s="2"/>
      <c r="OUR2877" s="2"/>
      <c r="OUV2877" s="2"/>
      <c r="OUZ2877" s="2"/>
      <c r="OVD2877" s="2"/>
      <c r="OVH2877" s="2"/>
      <c r="OVL2877" s="2"/>
      <c r="OVP2877" s="2"/>
      <c r="OVT2877" s="2"/>
      <c r="OVX2877" s="2"/>
      <c r="OWB2877" s="2"/>
      <c r="OWF2877" s="2"/>
      <c r="OWJ2877" s="2"/>
      <c r="OWN2877" s="2"/>
      <c r="OWR2877" s="2"/>
      <c r="OWV2877" s="2"/>
      <c r="OWZ2877" s="2"/>
      <c r="OXD2877" s="2"/>
      <c r="OXH2877" s="2"/>
      <c r="OXL2877" s="2"/>
      <c r="OXP2877" s="2"/>
      <c r="OXT2877" s="2"/>
      <c r="OXX2877" s="2"/>
      <c r="OYB2877" s="2"/>
      <c r="OYF2877" s="2"/>
      <c r="OYJ2877" s="2"/>
      <c r="OYN2877" s="2"/>
      <c r="OYR2877" s="2"/>
      <c r="OYV2877" s="2"/>
      <c r="OYZ2877" s="2"/>
      <c r="OZD2877" s="2"/>
      <c r="OZH2877" s="2"/>
      <c r="OZL2877" s="2"/>
      <c r="OZP2877" s="2"/>
      <c r="OZT2877" s="2"/>
      <c r="OZX2877" s="2"/>
      <c r="PAB2877" s="2"/>
      <c r="PAF2877" s="2"/>
      <c r="PAJ2877" s="2"/>
      <c r="PAN2877" s="2"/>
      <c r="PAR2877" s="2"/>
      <c r="PAV2877" s="2"/>
      <c r="PAZ2877" s="2"/>
      <c r="PBD2877" s="2"/>
      <c r="PBH2877" s="2"/>
      <c r="PBL2877" s="2"/>
      <c r="PBP2877" s="2"/>
      <c r="PBT2877" s="2"/>
      <c r="PBX2877" s="2"/>
      <c r="PCB2877" s="2"/>
      <c r="PCF2877" s="2"/>
      <c r="PCJ2877" s="2"/>
      <c r="PCN2877" s="2"/>
      <c r="PCR2877" s="2"/>
      <c r="PCV2877" s="2"/>
      <c r="PCZ2877" s="2"/>
      <c r="PDD2877" s="2"/>
      <c r="PDH2877" s="2"/>
      <c r="PDL2877" s="2"/>
      <c r="PDP2877" s="2"/>
      <c r="PDT2877" s="2"/>
      <c r="PDX2877" s="2"/>
      <c r="PEB2877" s="2"/>
      <c r="PEF2877" s="2"/>
      <c r="PEJ2877" s="2"/>
      <c r="PEN2877" s="2"/>
      <c r="PER2877" s="2"/>
      <c r="PEV2877" s="2"/>
      <c r="PEZ2877" s="2"/>
      <c r="PFD2877" s="2"/>
      <c r="PFH2877" s="2"/>
      <c r="PFL2877" s="2"/>
      <c r="PFP2877" s="2"/>
      <c r="PFT2877" s="2"/>
      <c r="PFX2877" s="2"/>
      <c r="PGB2877" s="2"/>
      <c r="PGF2877" s="2"/>
      <c r="PGJ2877" s="2"/>
      <c r="PGN2877" s="2"/>
      <c r="PGR2877" s="2"/>
      <c r="PGV2877" s="2"/>
      <c r="PGZ2877" s="2"/>
      <c r="PHD2877" s="2"/>
      <c r="PHH2877" s="2"/>
      <c r="PHL2877" s="2"/>
      <c r="PHP2877" s="2"/>
      <c r="PHT2877" s="2"/>
      <c r="PHX2877" s="2"/>
      <c r="PIB2877" s="2"/>
      <c r="PIF2877" s="2"/>
      <c r="PIJ2877" s="2"/>
      <c r="PIN2877" s="2"/>
      <c r="PIR2877" s="2"/>
      <c r="PIV2877" s="2"/>
      <c r="PIZ2877" s="2"/>
      <c r="PJD2877" s="2"/>
      <c r="PJH2877" s="2"/>
      <c r="PJL2877" s="2"/>
      <c r="PJP2877" s="2"/>
      <c r="PJT2877" s="2"/>
      <c r="PJX2877" s="2"/>
      <c r="PKB2877" s="2"/>
      <c r="PKF2877" s="2"/>
      <c r="PKJ2877" s="2"/>
      <c r="PKN2877" s="2"/>
      <c r="PKR2877" s="2"/>
      <c r="PKV2877" s="2"/>
      <c r="PKZ2877" s="2"/>
      <c r="PLD2877" s="2"/>
      <c r="PLH2877" s="2"/>
      <c r="PLL2877" s="2"/>
      <c r="PLP2877" s="2"/>
      <c r="PLT2877" s="2"/>
      <c r="PLX2877" s="2"/>
      <c r="PMB2877" s="2"/>
      <c r="PMF2877" s="2"/>
      <c r="PMJ2877" s="2"/>
      <c r="PMN2877" s="2"/>
      <c r="PMR2877" s="2"/>
      <c r="PMV2877" s="2"/>
      <c r="PMZ2877" s="2"/>
      <c r="PND2877" s="2"/>
      <c r="PNH2877" s="2"/>
      <c r="PNL2877" s="2"/>
      <c r="PNP2877" s="2"/>
      <c r="PNT2877" s="2"/>
      <c r="PNX2877" s="2"/>
      <c r="POB2877" s="2"/>
      <c r="POF2877" s="2"/>
      <c r="POJ2877" s="2"/>
      <c r="PON2877" s="2"/>
      <c r="POR2877" s="2"/>
      <c r="POV2877" s="2"/>
      <c r="POZ2877" s="2"/>
      <c r="PPD2877" s="2"/>
      <c r="PPH2877" s="2"/>
      <c r="PPL2877" s="2"/>
      <c r="PPP2877" s="2"/>
      <c r="PPT2877" s="2"/>
      <c r="PPX2877" s="2"/>
      <c r="PQB2877" s="2"/>
      <c r="PQF2877" s="2"/>
      <c r="PQJ2877" s="2"/>
      <c r="PQN2877" s="2"/>
      <c r="PQR2877" s="2"/>
      <c r="PQV2877" s="2"/>
      <c r="PQZ2877" s="2"/>
      <c r="PRD2877" s="2"/>
      <c r="PRH2877" s="2"/>
      <c r="PRL2877" s="2"/>
      <c r="PRP2877" s="2"/>
      <c r="PRT2877" s="2"/>
      <c r="PRX2877" s="2"/>
      <c r="PSB2877" s="2"/>
      <c r="PSF2877" s="2"/>
      <c r="PSJ2877" s="2"/>
      <c r="PSN2877" s="2"/>
      <c r="PSR2877" s="2"/>
      <c r="PSV2877" s="2"/>
      <c r="PSZ2877" s="2"/>
      <c r="PTD2877" s="2"/>
      <c r="PTH2877" s="2"/>
      <c r="PTL2877" s="2"/>
      <c r="PTP2877" s="2"/>
      <c r="PTT2877" s="2"/>
      <c r="PTX2877" s="2"/>
      <c r="PUB2877" s="2"/>
      <c r="PUF2877" s="2"/>
      <c r="PUJ2877" s="2"/>
      <c r="PUN2877" s="2"/>
      <c r="PUR2877" s="2"/>
      <c r="PUV2877" s="2"/>
      <c r="PUZ2877" s="2"/>
      <c r="PVD2877" s="2"/>
      <c r="PVH2877" s="2"/>
      <c r="PVL2877" s="2"/>
      <c r="PVP2877" s="2"/>
      <c r="PVT2877" s="2"/>
      <c r="PVX2877" s="2"/>
      <c r="PWB2877" s="2"/>
      <c r="PWF2877" s="2"/>
      <c r="PWJ2877" s="2"/>
      <c r="PWN2877" s="2"/>
      <c r="PWR2877" s="2"/>
      <c r="PWV2877" s="2"/>
      <c r="PWZ2877" s="2"/>
      <c r="PXD2877" s="2"/>
      <c r="PXH2877" s="2"/>
      <c r="PXL2877" s="2"/>
      <c r="PXP2877" s="2"/>
      <c r="PXT2877" s="2"/>
      <c r="PXX2877" s="2"/>
      <c r="PYB2877" s="2"/>
      <c r="PYF2877" s="2"/>
      <c r="PYJ2877" s="2"/>
      <c r="PYN2877" s="2"/>
      <c r="PYR2877" s="2"/>
      <c r="PYV2877" s="2"/>
      <c r="PYZ2877" s="2"/>
      <c r="PZD2877" s="2"/>
      <c r="PZH2877" s="2"/>
      <c r="PZL2877" s="2"/>
      <c r="PZP2877" s="2"/>
      <c r="PZT2877" s="2"/>
      <c r="PZX2877" s="2"/>
      <c r="QAB2877" s="2"/>
      <c r="QAF2877" s="2"/>
      <c r="QAJ2877" s="2"/>
      <c r="QAN2877" s="2"/>
      <c r="QAR2877" s="2"/>
      <c r="QAV2877" s="2"/>
      <c r="QAZ2877" s="2"/>
      <c r="QBD2877" s="2"/>
      <c r="QBH2877" s="2"/>
      <c r="QBL2877" s="2"/>
      <c r="QBP2877" s="2"/>
      <c r="QBT2877" s="2"/>
      <c r="QBX2877" s="2"/>
      <c r="QCB2877" s="2"/>
      <c r="QCF2877" s="2"/>
      <c r="QCJ2877" s="2"/>
      <c r="QCN2877" s="2"/>
      <c r="QCR2877" s="2"/>
      <c r="QCV2877" s="2"/>
      <c r="QCZ2877" s="2"/>
      <c r="QDD2877" s="2"/>
      <c r="QDH2877" s="2"/>
      <c r="QDL2877" s="2"/>
      <c r="QDP2877" s="2"/>
      <c r="QDT2877" s="2"/>
      <c r="QDX2877" s="2"/>
      <c r="QEB2877" s="2"/>
      <c r="QEF2877" s="2"/>
      <c r="QEJ2877" s="2"/>
      <c r="QEN2877" s="2"/>
      <c r="QER2877" s="2"/>
      <c r="QEV2877" s="2"/>
      <c r="QEZ2877" s="2"/>
      <c r="QFD2877" s="2"/>
      <c r="QFH2877" s="2"/>
      <c r="QFL2877" s="2"/>
      <c r="QFP2877" s="2"/>
      <c r="QFT2877" s="2"/>
      <c r="QFX2877" s="2"/>
      <c r="QGB2877" s="2"/>
      <c r="QGF2877" s="2"/>
      <c r="QGJ2877" s="2"/>
      <c r="QGN2877" s="2"/>
      <c r="QGR2877" s="2"/>
      <c r="QGV2877" s="2"/>
      <c r="QGZ2877" s="2"/>
      <c r="QHD2877" s="2"/>
      <c r="QHH2877" s="2"/>
      <c r="QHL2877" s="2"/>
      <c r="QHP2877" s="2"/>
      <c r="QHT2877" s="2"/>
      <c r="QHX2877" s="2"/>
      <c r="QIB2877" s="2"/>
      <c r="QIF2877" s="2"/>
      <c r="QIJ2877" s="2"/>
      <c r="QIN2877" s="2"/>
      <c r="QIR2877" s="2"/>
      <c r="QIV2877" s="2"/>
      <c r="QIZ2877" s="2"/>
      <c r="QJD2877" s="2"/>
      <c r="QJH2877" s="2"/>
      <c r="QJL2877" s="2"/>
      <c r="QJP2877" s="2"/>
      <c r="QJT2877" s="2"/>
      <c r="QJX2877" s="2"/>
      <c r="QKB2877" s="2"/>
      <c r="QKF2877" s="2"/>
      <c r="QKJ2877" s="2"/>
      <c r="QKN2877" s="2"/>
      <c r="QKR2877" s="2"/>
      <c r="QKV2877" s="2"/>
      <c r="QKZ2877" s="2"/>
      <c r="QLD2877" s="2"/>
      <c r="QLH2877" s="2"/>
      <c r="QLL2877" s="2"/>
      <c r="QLP2877" s="2"/>
      <c r="QLT2877" s="2"/>
      <c r="QLX2877" s="2"/>
      <c r="QMB2877" s="2"/>
      <c r="QMF2877" s="2"/>
      <c r="QMJ2877" s="2"/>
      <c r="QMN2877" s="2"/>
      <c r="QMR2877" s="2"/>
      <c r="QMV2877" s="2"/>
      <c r="QMZ2877" s="2"/>
      <c r="QND2877" s="2"/>
      <c r="QNH2877" s="2"/>
      <c r="QNL2877" s="2"/>
      <c r="QNP2877" s="2"/>
      <c r="QNT2877" s="2"/>
      <c r="QNX2877" s="2"/>
      <c r="QOB2877" s="2"/>
      <c r="QOF2877" s="2"/>
      <c r="QOJ2877" s="2"/>
      <c r="QON2877" s="2"/>
      <c r="QOR2877" s="2"/>
      <c r="QOV2877" s="2"/>
      <c r="QOZ2877" s="2"/>
      <c r="QPD2877" s="2"/>
      <c r="QPH2877" s="2"/>
      <c r="QPL2877" s="2"/>
      <c r="QPP2877" s="2"/>
      <c r="QPT2877" s="2"/>
      <c r="QPX2877" s="2"/>
      <c r="QQB2877" s="2"/>
      <c r="QQF2877" s="2"/>
      <c r="QQJ2877" s="2"/>
      <c r="QQN2877" s="2"/>
      <c r="QQR2877" s="2"/>
      <c r="QQV2877" s="2"/>
      <c r="QQZ2877" s="2"/>
      <c r="QRD2877" s="2"/>
      <c r="QRH2877" s="2"/>
      <c r="QRL2877" s="2"/>
      <c r="QRP2877" s="2"/>
      <c r="QRT2877" s="2"/>
      <c r="QRX2877" s="2"/>
      <c r="QSB2877" s="2"/>
      <c r="QSF2877" s="2"/>
      <c r="QSJ2877" s="2"/>
      <c r="QSN2877" s="2"/>
      <c r="QSR2877" s="2"/>
      <c r="QSV2877" s="2"/>
      <c r="QSZ2877" s="2"/>
      <c r="QTD2877" s="2"/>
      <c r="QTH2877" s="2"/>
      <c r="QTL2877" s="2"/>
      <c r="QTP2877" s="2"/>
      <c r="QTT2877" s="2"/>
      <c r="QTX2877" s="2"/>
      <c r="QUB2877" s="2"/>
      <c r="QUF2877" s="2"/>
      <c r="QUJ2877" s="2"/>
      <c r="QUN2877" s="2"/>
      <c r="QUR2877" s="2"/>
      <c r="QUV2877" s="2"/>
      <c r="QUZ2877" s="2"/>
      <c r="QVD2877" s="2"/>
      <c r="QVH2877" s="2"/>
      <c r="QVL2877" s="2"/>
      <c r="QVP2877" s="2"/>
      <c r="QVT2877" s="2"/>
      <c r="QVX2877" s="2"/>
      <c r="QWB2877" s="2"/>
      <c r="QWF2877" s="2"/>
      <c r="QWJ2877" s="2"/>
      <c r="QWN2877" s="2"/>
      <c r="QWR2877" s="2"/>
      <c r="QWV2877" s="2"/>
      <c r="QWZ2877" s="2"/>
      <c r="QXD2877" s="2"/>
      <c r="QXH2877" s="2"/>
      <c r="QXL2877" s="2"/>
      <c r="QXP2877" s="2"/>
      <c r="QXT2877" s="2"/>
      <c r="QXX2877" s="2"/>
      <c r="QYB2877" s="2"/>
      <c r="QYF2877" s="2"/>
      <c r="QYJ2877" s="2"/>
      <c r="QYN2877" s="2"/>
      <c r="QYR2877" s="2"/>
      <c r="QYV2877" s="2"/>
      <c r="QYZ2877" s="2"/>
      <c r="QZD2877" s="2"/>
      <c r="QZH2877" s="2"/>
      <c r="QZL2877" s="2"/>
      <c r="QZP2877" s="2"/>
      <c r="QZT2877" s="2"/>
      <c r="QZX2877" s="2"/>
      <c r="RAB2877" s="2"/>
      <c r="RAF2877" s="2"/>
      <c r="RAJ2877" s="2"/>
      <c r="RAN2877" s="2"/>
      <c r="RAR2877" s="2"/>
      <c r="RAV2877" s="2"/>
      <c r="RAZ2877" s="2"/>
      <c r="RBD2877" s="2"/>
      <c r="RBH2877" s="2"/>
      <c r="RBL2877" s="2"/>
      <c r="RBP2877" s="2"/>
      <c r="RBT2877" s="2"/>
      <c r="RBX2877" s="2"/>
      <c r="RCB2877" s="2"/>
      <c r="RCF2877" s="2"/>
      <c r="RCJ2877" s="2"/>
      <c r="RCN2877" s="2"/>
      <c r="RCR2877" s="2"/>
      <c r="RCV2877" s="2"/>
      <c r="RCZ2877" s="2"/>
      <c r="RDD2877" s="2"/>
      <c r="RDH2877" s="2"/>
      <c r="RDL2877" s="2"/>
      <c r="RDP2877" s="2"/>
      <c r="RDT2877" s="2"/>
      <c r="RDX2877" s="2"/>
      <c r="REB2877" s="2"/>
      <c r="REF2877" s="2"/>
      <c r="REJ2877" s="2"/>
      <c r="REN2877" s="2"/>
      <c r="RER2877" s="2"/>
      <c r="REV2877" s="2"/>
      <c r="REZ2877" s="2"/>
      <c r="RFD2877" s="2"/>
      <c r="RFH2877" s="2"/>
      <c r="RFL2877" s="2"/>
      <c r="RFP2877" s="2"/>
      <c r="RFT2877" s="2"/>
      <c r="RFX2877" s="2"/>
      <c r="RGB2877" s="2"/>
      <c r="RGF2877" s="2"/>
      <c r="RGJ2877" s="2"/>
      <c r="RGN2877" s="2"/>
      <c r="RGR2877" s="2"/>
      <c r="RGV2877" s="2"/>
      <c r="RGZ2877" s="2"/>
      <c r="RHD2877" s="2"/>
      <c r="RHH2877" s="2"/>
      <c r="RHL2877" s="2"/>
      <c r="RHP2877" s="2"/>
      <c r="RHT2877" s="2"/>
      <c r="RHX2877" s="2"/>
      <c r="RIB2877" s="2"/>
      <c r="RIF2877" s="2"/>
      <c r="RIJ2877" s="2"/>
      <c r="RIN2877" s="2"/>
      <c r="RIR2877" s="2"/>
      <c r="RIV2877" s="2"/>
      <c r="RIZ2877" s="2"/>
      <c r="RJD2877" s="2"/>
      <c r="RJH2877" s="2"/>
      <c r="RJL2877" s="2"/>
      <c r="RJP2877" s="2"/>
      <c r="RJT2877" s="2"/>
      <c r="RJX2877" s="2"/>
      <c r="RKB2877" s="2"/>
      <c r="RKF2877" s="2"/>
      <c r="RKJ2877" s="2"/>
      <c r="RKN2877" s="2"/>
      <c r="RKR2877" s="2"/>
      <c r="RKV2877" s="2"/>
      <c r="RKZ2877" s="2"/>
      <c r="RLD2877" s="2"/>
      <c r="RLH2877" s="2"/>
      <c r="RLL2877" s="2"/>
      <c r="RLP2877" s="2"/>
      <c r="RLT2877" s="2"/>
      <c r="RLX2877" s="2"/>
      <c r="RMB2877" s="2"/>
      <c r="RMF2877" s="2"/>
      <c r="RMJ2877" s="2"/>
      <c r="RMN2877" s="2"/>
      <c r="RMR2877" s="2"/>
      <c r="RMV2877" s="2"/>
      <c r="RMZ2877" s="2"/>
      <c r="RND2877" s="2"/>
      <c r="RNH2877" s="2"/>
      <c r="RNL2877" s="2"/>
      <c r="RNP2877" s="2"/>
      <c r="RNT2877" s="2"/>
      <c r="RNX2877" s="2"/>
      <c r="ROB2877" s="2"/>
      <c r="ROF2877" s="2"/>
      <c r="ROJ2877" s="2"/>
      <c r="RON2877" s="2"/>
      <c r="ROR2877" s="2"/>
      <c r="ROV2877" s="2"/>
      <c r="ROZ2877" s="2"/>
      <c r="RPD2877" s="2"/>
      <c r="RPH2877" s="2"/>
      <c r="RPL2877" s="2"/>
      <c r="RPP2877" s="2"/>
      <c r="RPT2877" s="2"/>
      <c r="RPX2877" s="2"/>
      <c r="RQB2877" s="2"/>
      <c r="RQF2877" s="2"/>
      <c r="RQJ2877" s="2"/>
      <c r="RQN2877" s="2"/>
      <c r="RQR2877" s="2"/>
      <c r="RQV2877" s="2"/>
      <c r="RQZ2877" s="2"/>
      <c r="RRD2877" s="2"/>
      <c r="RRH2877" s="2"/>
      <c r="RRL2877" s="2"/>
      <c r="RRP2877" s="2"/>
      <c r="RRT2877" s="2"/>
      <c r="RRX2877" s="2"/>
      <c r="RSB2877" s="2"/>
      <c r="RSF2877" s="2"/>
      <c r="RSJ2877" s="2"/>
      <c r="RSN2877" s="2"/>
      <c r="RSR2877" s="2"/>
      <c r="RSV2877" s="2"/>
      <c r="RSZ2877" s="2"/>
      <c r="RTD2877" s="2"/>
      <c r="RTH2877" s="2"/>
      <c r="RTL2877" s="2"/>
      <c r="RTP2877" s="2"/>
      <c r="RTT2877" s="2"/>
      <c r="RTX2877" s="2"/>
      <c r="RUB2877" s="2"/>
      <c r="RUF2877" s="2"/>
      <c r="RUJ2877" s="2"/>
      <c r="RUN2877" s="2"/>
      <c r="RUR2877" s="2"/>
      <c r="RUV2877" s="2"/>
      <c r="RUZ2877" s="2"/>
      <c r="RVD2877" s="2"/>
      <c r="RVH2877" s="2"/>
      <c r="RVL2877" s="2"/>
      <c r="RVP2877" s="2"/>
      <c r="RVT2877" s="2"/>
      <c r="RVX2877" s="2"/>
      <c r="RWB2877" s="2"/>
      <c r="RWF2877" s="2"/>
      <c r="RWJ2877" s="2"/>
      <c r="RWN2877" s="2"/>
      <c r="RWR2877" s="2"/>
      <c r="RWV2877" s="2"/>
      <c r="RWZ2877" s="2"/>
      <c r="RXD2877" s="2"/>
      <c r="RXH2877" s="2"/>
      <c r="RXL2877" s="2"/>
      <c r="RXP2877" s="2"/>
      <c r="RXT2877" s="2"/>
      <c r="RXX2877" s="2"/>
      <c r="RYB2877" s="2"/>
      <c r="RYF2877" s="2"/>
      <c r="RYJ2877" s="2"/>
      <c r="RYN2877" s="2"/>
      <c r="RYR2877" s="2"/>
      <c r="RYV2877" s="2"/>
      <c r="RYZ2877" s="2"/>
      <c r="RZD2877" s="2"/>
      <c r="RZH2877" s="2"/>
      <c r="RZL2877" s="2"/>
      <c r="RZP2877" s="2"/>
      <c r="RZT2877" s="2"/>
      <c r="RZX2877" s="2"/>
      <c r="SAB2877" s="2"/>
      <c r="SAF2877" s="2"/>
      <c r="SAJ2877" s="2"/>
      <c r="SAN2877" s="2"/>
      <c r="SAR2877" s="2"/>
      <c r="SAV2877" s="2"/>
      <c r="SAZ2877" s="2"/>
      <c r="SBD2877" s="2"/>
      <c r="SBH2877" s="2"/>
      <c r="SBL2877" s="2"/>
      <c r="SBP2877" s="2"/>
      <c r="SBT2877" s="2"/>
      <c r="SBX2877" s="2"/>
      <c r="SCB2877" s="2"/>
      <c r="SCF2877" s="2"/>
      <c r="SCJ2877" s="2"/>
      <c r="SCN2877" s="2"/>
      <c r="SCR2877" s="2"/>
      <c r="SCV2877" s="2"/>
      <c r="SCZ2877" s="2"/>
      <c r="SDD2877" s="2"/>
      <c r="SDH2877" s="2"/>
      <c r="SDL2877" s="2"/>
      <c r="SDP2877" s="2"/>
      <c r="SDT2877" s="2"/>
      <c r="SDX2877" s="2"/>
      <c r="SEB2877" s="2"/>
      <c r="SEF2877" s="2"/>
      <c r="SEJ2877" s="2"/>
      <c r="SEN2877" s="2"/>
      <c r="SER2877" s="2"/>
      <c r="SEV2877" s="2"/>
      <c r="SEZ2877" s="2"/>
      <c r="SFD2877" s="2"/>
      <c r="SFH2877" s="2"/>
      <c r="SFL2877" s="2"/>
      <c r="SFP2877" s="2"/>
      <c r="SFT2877" s="2"/>
      <c r="SFX2877" s="2"/>
      <c r="SGB2877" s="2"/>
      <c r="SGF2877" s="2"/>
      <c r="SGJ2877" s="2"/>
      <c r="SGN2877" s="2"/>
      <c r="SGR2877" s="2"/>
      <c r="SGV2877" s="2"/>
      <c r="SGZ2877" s="2"/>
      <c r="SHD2877" s="2"/>
      <c r="SHH2877" s="2"/>
      <c r="SHL2877" s="2"/>
      <c r="SHP2877" s="2"/>
      <c r="SHT2877" s="2"/>
      <c r="SHX2877" s="2"/>
      <c r="SIB2877" s="2"/>
      <c r="SIF2877" s="2"/>
      <c r="SIJ2877" s="2"/>
      <c r="SIN2877" s="2"/>
      <c r="SIR2877" s="2"/>
      <c r="SIV2877" s="2"/>
      <c r="SIZ2877" s="2"/>
      <c r="SJD2877" s="2"/>
      <c r="SJH2877" s="2"/>
      <c r="SJL2877" s="2"/>
      <c r="SJP2877" s="2"/>
      <c r="SJT2877" s="2"/>
      <c r="SJX2877" s="2"/>
      <c r="SKB2877" s="2"/>
      <c r="SKF2877" s="2"/>
      <c r="SKJ2877" s="2"/>
      <c r="SKN2877" s="2"/>
      <c r="SKR2877" s="2"/>
      <c r="SKV2877" s="2"/>
      <c r="SKZ2877" s="2"/>
      <c r="SLD2877" s="2"/>
      <c r="SLH2877" s="2"/>
      <c r="SLL2877" s="2"/>
      <c r="SLP2877" s="2"/>
      <c r="SLT2877" s="2"/>
      <c r="SLX2877" s="2"/>
      <c r="SMB2877" s="2"/>
      <c r="SMF2877" s="2"/>
      <c r="SMJ2877" s="2"/>
      <c r="SMN2877" s="2"/>
      <c r="SMR2877" s="2"/>
      <c r="SMV2877" s="2"/>
      <c r="SMZ2877" s="2"/>
      <c r="SND2877" s="2"/>
      <c r="SNH2877" s="2"/>
      <c r="SNL2877" s="2"/>
      <c r="SNP2877" s="2"/>
      <c r="SNT2877" s="2"/>
      <c r="SNX2877" s="2"/>
      <c r="SOB2877" s="2"/>
      <c r="SOF2877" s="2"/>
      <c r="SOJ2877" s="2"/>
      <c r="SON2877" s="2"/>
      <c r="SOR2877" s="2"/>
      <c r="SOV2877" s="2"/>
      <c r="SOZ2877" s="2"/>
      <c r="SPD2877" s="2"/>
      <c r="SPH2877" s="2"/>
      <c r="SPL2877" s="2"/>
      <c r="SPP2877" s="2"/>
      <c r="SPT2877" s="2"/>
      <c r="SPX2877" s="2"/>
      <c r="SQB2877" s="2"/>
      <c r="SQF2877" s="2"/>
      <c r="SQJ2877" s="2"/>
      <c r="SQN2877" s="2"/>
      <c r="SQR2877" s="2"/>
      <c r="SQV2877" s="2"/>
      <c r="SQZ2877" s="2"/>
      <c r="SRD2877" s="2"/>
      <c r="SRH2877" s="2"/>
      <c r="SRL2877" s="2"/>
      <c r="SRP2877" s="2"/>
      <c r="SRT2877" s="2"/>
      <c r="SRX2877" s="2"/>
      <c r="SSB2877" s="2"/>
      <c r="SSF2877" s="2"/>
      <c r="SSJ2877" s="2"/>
      <c r="SSN2877" s="2"/>
      <c r="SSR2877" s="2"/>
      <c r="SSV2877" s="2"/>
      <c r="SSZ2877" s="2"/>
      <c r="STD2877" s="2"/>
      <c r="STH2877" s="2"/>
      <c r="STL2877" s="2"/>
      <c r="STP2877" s="2"/>
      <c r="STT2877" s="2"/>
      <c r="STX2877" s="2"/>
      <c r="SUB2877" s="2"/>
      <c r="SUF2877" s="2"/>
      <c r="SUJ2877" s="2"/>
      <c r="SUN2877" s="2"/>
      <c r="SUR2877" s="2"/>
      <c r="SUV2877" s="2"/>
      <c r="SUZ2877" s="2"/>
      <c r="SVD2877" s="2"/>
      <c r="SVH2877" s="2"/>
      <c r="SVL2877" s="2"/>
      <c r="SVP2877" s="2"/>
      <c r="SVT2877" s="2"/>
      <c r="SVX2877" s="2"/>
      <c r="SWB2877" s="2"/>
      <c r="SWF2877" s="2"/>
      <c r="SWJ2877" s="2"/>
      <c r="SWN2877" s="2"/>
      <c r="SWR2877" s="2"/>
      <c r="SWV2877" s="2"/>
      <c r="SWZ2877" s="2"/>
      <c r="SXD2877" s="2"/>
      <c r="SXH2877" s="2"/>
      <c r="SXL2877" s="2"/>
      <c r="SXP2877" s="2"/>
      <c r="SXT2877" s="2"/>
      <c r="SXX2877" s="2"/>
      <c r="SYB2877" s="2"/>
      <c r="SYF2877" s="2"/>
      <c r="SYJ2877" s="2"/>
      <c r="SYN2877" s="2"/>
      <c r="SYR2877" s="2"/>
      <c r="SYV2877" s="2"/>
      <c r="SYZ2877" s="2"/>
      <c r="SZD2877" s="2"/>
      <c r="SZH2877" s="2"/>
      <c r="SZL2877" s="2"/>
      <c r="SZP2877" s="2"/>
      <c r="SZT2877" s="2"/>
      <c r="SZX2877" s="2"/>
      <c r="TAB2877" s="2"/>
      <c r="TAF2877" s="2"/>
      <c r="TAJ2877" s="2"/>
      <c r="TAN2877" s="2"/>
      <c r="TAR2877" s="2"/>
      <c r="TAV2877" s="2"/>
      <c r="TAZ2877" s="2"/>
      <c r="TBD2877" s="2"/>
      <c r="TBH2877" s="2"/>
      <c r="TBL2877" s="2"/>
      <c r="TBP2877" s="2"/>
      <c r="TBT2877" s="2"/>
      <c r="TBX2877" s="2"/>
      <c r="TCB2877" s="2"/>
      <c r="TCF2877" s="2"/>
      <c r="TCJ2877" s="2"/>
      <c r="TCN2877" s="2"/>
      <c r="TCR2877" s="2"/>
      <c r="TCV2877" s="2"/>
      <c r="TCZ2877" s="2"/>
      <c r="TDD2877" s="2"/>
      <c r="TDH2877" s="2"/>
      <c r="TDL2877" s="2"/>
      <c r="TDP2877" s="2"/>
      <c r="TDT2877" s="2"/>
      <c r="TDX2877" s="2"/>
      <c r="TEB2877" s="2"/>
      <c r="TEF2877" s="2"/>
      <c r="TEJ2877" s="2"/>
      <c r="TEN2877" s="2"/>
      <c r="TER2877" s="2"/>
      <c r="TEV2877" s="2"/>
      <c r="TEZ2877" s="2"/>
      <c r="TFD2877" s="2"/>
      <c r="TFH2877" s="2"/>
      <c r="TFL2877" s="2"/>
      <c r="TFP2877" s="2"/>
      <c r="TFT2877" s="2"/>
      <c r="TFX2877" s="2"/>
      <c r="TGB2877" s="2"/>
      <c r="TGF2877" s="2"/>
      <c r="TGJ2877" s="2"/>
      <c r="TGN2877" s="2"/>
      <c r="TGR2877" s="2"/>
      <c r="TGV2877" s="2"/>
      <c r="TGZ2877" s="2"/>
      <c r="THD2877" s="2"/>
      <c r="THH2877" s="2"/>
      <c r="THL2877" s="2"/>
      <c r="THP2877" s="2"/>
      <c r="THT2877" s="2"/>
      <c r="THX2877" s="2"/>
      <c r="TIB2877" s="2"/>
      <c r="TIF2877" s="2"/>
      <c r="TIJ2877" s="2"/>
      <c r="TIN2877" s="2"/>
      <c r="TIR2877" s="2"/>
      <c r="TIV2877" s="2"/>
      <c r="TIZ2877" s="2"/>
      <c r="TJD2877" s="2"/>
      <c r="TJH2877" s="2"/>
      <c r="TJL2877" s="2"/>
      <c r="TJP2877" s="2"/>
      <c r="TJT2877" s="2"/>
      <c r="TJX2877" s="2"/>
      <c r="TKB2877" s="2"/>
      <c r="TKF2877" s="2"/>
      <c r="TKJ2877" s="2"/>
      <c r="TKN2877" s="2"/>
      <c r="TKR2877" s="2"/>
      <c r="TKV2877" s="2"/>
      <c r="TKZ2877" s="2"/>
      <c r="TLD2877" s="2"/>
      <c r="TLH2877" s="2"/>
      <c r="TLL2877" s="2"/>
      <c r="TLP2877" s="2"/>
      <c r="TLT2877" s="2"/>
      <c r="TLX2877" s="2"/>
      <c r="TMB2877" s="2"/>
      <c r="TMF2877" s="2"/>
      <c r="TMJ2877" s="2"/>
      <c r="TMN2877" s="2"/>
      <c r="TMR2877" s="2"/>
      <c r="TMV2877" s="2"/>
      <c r="TMZ2877" s="2"/>
      <c r="TND2877" s="2"/>
      <c r="TNH2877" s="2"/>
      <c r="TNL2877" s="2"/>
      <c r="TNP2877" s="2"/>
      <c r="TNT2877" s="2"/>
      <c r="TNX2877" s="2"/>
      <c r="TOB2877" s="2"/>
      <c r="TOF2877" s="2"/>
      <c r="TOJ2877" s="2"/>
      <c r="TON2877" s="2"/>
      <c r="TOR2877" s="2"/>
      <c r="TOV2877" s="2"/>
      <c r="TOZ2877" s="2"/>
      <c r="TPD2877" s="2"/>
      <c r="TPH2877" s="2"/>
      <c r="TPL2877" s="2"/>
      <c r="TPP2877" s="2"/>
      <c r="TPT2877" s="2"/>
      <c r="TPX2877" s="2"/>
      <c r="TQB2877" s="2"/>
      <c r="TQF2877" s="2"/>
      <c r="TQJ2877" s="2"/>
      <c r="TQN2877" s="2"/>
      <c r="TQR2877" s="2"/>
      <c r="TQV2877" s="2"/>
      <c r="TQZ2877" s="2"/>
      <c r="TRD2877" s="2"/>
      <c r="TRH2877" s="2"/>
      <c r="TRL2877" s="2"/>
      <c r="TRP2877" s="2"/>
      <c r="TRT2877" s="2"/>
      <c r="TRX2877" s="2"/>
      <c r="TSB2877" s="2"/>
      <c r="TSF2877" s="2"/>
      <c r="TSJ2877" s="2"/>
      <c r="TSN2877" s="2"/>
      <c r="TSR2877" s="2"/>
      <c r="TSV2877" s="2"/>
      <c r="TSZ2877" s="2"/>
      <c r="TTD2877" s="2"/>
      <c r="TTH2877" s="2"/>
      <c r="TTL2877" s="2"/>
      <c r="TTP2877" s="2"/>
      <c r="TTT2877" s="2"/>
      <c r="TTX2877" s="2"/>
      <c r="TUB2877" s="2"/>
      <c r="TUF2877" s="2"/>
      <c r="TUJ2877" s="2"/>
      <c r="TUN2877" s="2"/>
      <c r="TUR2877" s="2"/>
      <c r="TUV2877" s="2"/>
      <c r="TUZ2877" s="2"/>
      <c r="TVD2877" s="2"/>
      <c r="TVH2877" s="2"/>
      <c r="TVL2877" s="2"/>
      <c r="TVP2877" s="2"/>
      <c r="TVT2877" s="2"/>
      <c r="TVX2877" s="2"/>
      <c r="TWB2877" s="2"/>
      <c r="TWF2877" s="2"/>
      <c r="TWJ2877" s="2"/>
      <c r="TWN2877" s="2"/>
      <c r="TWR2877" s="2"/>
      <c r="TWV2877" s="2"/>
      <c r="TWZ2877" s="2"/>
      <c r="TXD2877" s="2"/>
      <c r="TXH2877" s="2"/>
      <c r="TXL2877" s="2"/>
      <c r="TXP2877" s="2"/>
      <c r="TXT2877" s="2"/>
      <c r="TXX2877" s="2"/>
      <c r="TYB2877" s="2"/>
      <c r="TYF2877" s="2"/>
      <c r="TYJ2877" s="2"/>
      <c r="TYN2877" s="2"/>
      <c r="TYR2877" s="2"/>
      <c r="TYV2877" s="2"/>
      <c r="TYZ2877" s="2"/>
      <c r="TZD2877" s="2"/>
      <c r="TZH2877" s="2"/>
      <c r="TZL2877" s="2"/>
      <c r="TZP2877" s="2"/>
      <c r="TZT2877" s="2"/>
      <c r="TZX2877" s="2"/>
      <c r="UAB2877" s="2"/>
      <c r="UAF2877" s="2"/>
      <c r="UAJ2877" s="2"/>
      <c r="UAN2877" s="2"/>
      <c r="UAR2877" s="2"/>
      <c r="UAV2877" s="2"/>
      <c r="UAZ2877" s="2"/>
      <c r="UBD2877" s="2"/>
      <c r="UBH2877" s="2"/>
      <c r="UBL2877" s="2"/>
      <c r="UBP2877" s="2"/>
      <c r="UBT2877" s="2"/>
      <c r="UBX2877" s="2"/>
      <c r="UCB2877" s="2"/>
      <c r="UCF2877" s="2"/>
      <c r="UCJ2877" s="2"/>
      <c r="UCN2877" s="2"/>
      <c r="UCR2877" s="2"/>
      <c r="UCV2877" s="2"/>
      <c r="UCZ2877" s="2"/>
      <c r="UDD2877" s="2"/>
      <c r="UDH2877" s="2"/>
      <c r="UDL2877" s="2"/>
      <c r="UDP2877" s="2"/>
      <c r="UDT2877" s="2"/>
      <c r="UDX2877" s="2"/>
      <c r="UEB2877" s="2"/>
      <c r="UEF2877" s="2"/>
      <c r="UEJ2877" s="2"/>
      <c r="UEN2877" s="2"/>
      <c r="UER2877" s="2"/>
      <c r="UEV2877" s="2"/>
      <c r="UEZ2877" s="2"/>
      <c r="UFD2877" s="2"/>
      <c r="UFH2877" s="2"/>
      <c r="UFL2877" s="2"/>
      <c r="UFP2877" s="2"/>
      <c r="UFT2877" s="2"/>
      <c r="UFX2877" s="2"/>
      <c r="UGB2877" s="2"/>
      <c r="UGF2877" s="2"/>
      <c r="UGJ2877" s="2"/>
      <c r="UGN2877" s="2"/>
      <c r="UGR2877" s="2"/>
      <c r="UGV2877" s="2"/>
      <c r="UGZ2877" s="2"/>
      <c r="UHD2877" s="2"/>
      <c r="UHH2877" s="2"/>
      <c r="UHL2877" s="2"/>
      <c r="UHP2877" s="2"/>
      <c r="UHT2877" s="2"/>
      <c r="UHX2877" s="2"/>
      <c r="UIB2877" s="2"/>
      <c r="UIF2877" s="2"/>
      <c r="UIJ2877" s="2"/>
      <c r="UIN2877" s="2"/>
      <c r="UIR2877" s="2"/>
      <c r="UIV2877" s="2"/>
      <c r="UIZ2877" s="2"/>
      <c r="UJD2877" s="2"/>
      <c r="UJH2877" s="2"/>
      <c r="UJL2877" s="2"/>
      <c r="UJP2877" s="2"/>
      <c r="UJT2877" s="2"/>
      <c r="UJX2877" s="2"/>
      <c r="UKB2877" s="2"/>
      <c r="UKF2877" s="2"/>
      <c r="UKJ2877" s="2"/>
      <c r="UKN2877" s="2"/>
      <c r="UKR2877" s="2"/>
      <c r="UKV2877" s="2"/>
      <c r="UKZ2877" s="2"/>
      <c r="ULD2877" s="2"/>
      <c r="ULH2877" s="2"/>
      <c r="ULL2877" s="2"/>
      <c r="ULP2877" s="2"/>
      <c r="ULT2877" s="2"/>
      <c r="ULX2877" s="2"/>
      <c r="UMB2877" s="2"/>
      <c r="UMF2877" s="2"/>
      <c r="UMJ2877" s="2"/>
      <c r="UMN2877" s="2"/>
      <c r="UMR2877" s="2"/>
      <c r="UMV2877" s="2"/>
      <c r="UMZ2877" s="2"/>
      <c r="UND2877" s="2"/>
      <c r="UNH2877" s="2"/>
      <c r="UNL2877" s="2"/>
      <c r="UNP2877" s="2"/>
      <c r="UNT2877" s="2"/>
      <c r="UNX2877" s="2"/>
      <c r="UOB2877" s="2"/>
      <c r="UOF2877" s="2"/>
      <c r="UOJ2877" s="2"/>
      <c r="UON2877" s="2"/>
      <c r="UOR2877" s="2"/>
      <c r="UOV2877" s="2"/>
      <c r="UOZ2877" s="2"/>
      <c r="UPD2877" s="2"/>
      <c r="UPH2877" s="2"/>
      <c r="UPL2877" s="2"/>
      <c r="UPP2877" s="2"/>
      <c r="UPT2877" s="2"/>
      <c r="UPX2877" s="2"/>
      <c r="UQB2877" s="2"/>
      <c r="UQF2877" s="2"/>
      <c r="UQJ2877" s="2"/>
      <c r="UQN2877" s="2"/>
      <c r="UQR2877" s="2"/>
      <c r="UQV2877" s="2"/>
      <c r="UQZ2877" s="2"/>
      <c r="URD2877" s="2"/>
      <c r="URH2877" s="2"/>
      <c r="URL2877" s="2"/>
      <c r="URP2877" s="2"/>
      <c r="URT2877" s="2"/>
      <c r="URX2877" s="2"/>
      <c r="USB2877" s="2"/>
      <c r="USF2877" s="2"/>
      <c r="USJ2877" s="2"/>
      <c r="USN2877" s="2"/>
      <c r="USR2877" s="2"/>
      <c r="USV2877" s="2"/>
      <c r="USZ2877" s="2"/>
      <c r="UTD2877" s="2"/>
      <c r="UTH2877" s="2"/>
      <c r="UTL2877" s="2"/>
      <c r="UTP2877" s="2"/>
      <c r="UTT2877" s="2"/>
      <c r="UTX2877" s="2"/>
      <c r="UUB2877" s="2"/>
      <c r="UUF2877" s="2"/>
      <c r="UUJ2877" s="2"/>
      <c r="UUN2877" s="2"/>
      <c r="UUR2877" s="2"/>
      <c r="UUV2877" s="2"/>
      <c r="UUZ2877" s="2"/>
      <c r="UVD2877" s="2"/>
      <c r="UVH2877" s="2"/>
      <c r="UVL2877" s="2"/>
      <c r="UVP2877" s="2"/>
      <c r="UVT2877" s="2"/>
      <c r="UVX2877" s="2"/>
      <c r="UWB2877" s="2"/>
      <c r="UWF2877" s="2"/>
      <c r="UWJ2877" s="2"/>
      <c r="UWN2877" s="2"/>
      <c r="UWR2877" s="2"/>
      <c r="UWV2877" s="2"/>
      <c r="UWZ2877" s="2"/>
      <c r="UXD2877" s="2"/>
      <c r="UXH2877" s="2"/>
      <c r="UXL2877" s="2"/>
      <c r="UXP2877" s="2"/>
      <c r="UXT2877" s="2"/>
      <c r="UXX2877" s="2"/>
      <c r="UYB2877" s="2"/>
      <c r="UYF2877" s="2"/>
      <c r="UYJ2877" s="2"/>
      <c r="UYN2877" s="2"/>
      <c r="UYR2877" s="2"/>
      <c r="UYV2877" s="2"/>
      <c r="UYZ2877" s="2"/>
      <c r="UZD2877" s="2"/>
      <c r="UZH2877" s="2"/>
      <c r="UZL2877" s="2"/>
      <c r="UZP2877" s="2"/>
      <c r="UZT2877" s="2"/>
      <c r="UZX2877" s="2"/>
      <c r="VAB2877" s="2"/>
      <c r="VAF2877" s="2"/>
      <c r="VAJ2877" s="2"/>
      <c r="VAN2877" s="2"/>
      <c r="VAR2877" s="2"/>
      <c r="VAV2877" s="2"/>
      <c r="VAZ2877" s="2"/>
      <c r="VBD2877" s="2"/>
      <c r="VBH2877" s="2"/>
      <c r="VBL2877" s="2"/>
      <c r="VBP2877" s="2"/>
      <c r="VBT2877" s="2"/>
      <c r="VBX2877" s="2"/>
      <c r="VCB2877" s="2"/>
      <c r="VCF2877" s="2"/>
      <c r="VCJ2877" s="2"/>
      <c r="VCN2877" s="2"/>
      <c r="VCR2877" s="2"/>
      <c r="VCV2877" s="2"/>
      <c r="VCZ2877" s="2"/>
      <c r="VDD2877" s="2"/>
      <c r="VDH2877" s="2"/>
      <c r="VDL2877" s="2"/>
      <c r="VDP2877" s="2"/>
      <c r="VDT2877" s="2"/>
      <c r="VDX2877" s="2"/>
      <c r="VEB2877" s="2"/>
      <c r="VEF2877" s="2"/>
      <c r="VEJ2877" s="2"/>
      <c r="VEN2877" s="2"/>
      <c r="VER2877" s="2"/>
      <c r="VEV2877" s="2"/>
      <c r="VEZ2877" s="2"/>
      <c r="VFD2877" s="2"/>
      <c r="VFH2877" s="2"/>
      <c r="VFL2877" s="2"/>
      <c r="VFP2877" s="2"/>
      <c r="VFT2877" s="2"/>
      <c r="VFX2877" s="2"/>
      <c r="VGB2877" s="2"/>
      <c r="VGF2877" s="2"/>
      <c r="VGJ2877" s="2"/>
      <c r="VGN2877" s="2"/>
      <c r="VGR2877" s="2"/>
      <c r="VGV2877" s="2"/>
      <c r="VGZ2877" s="2"/>
      <c r="VHD2877" s="2"/>
      <c r="VHH2877" s="2"/>
      <c r="VHL2877" s="2"/>
      <c r="VHP2877" s="2"/>
      <c r="VHT2877" s="2"/>
      <c r="VHX2877" s="2"/>
      <c r="VIB2877" s="2"/>
      <c r="VIF2877" s="2"/>
      <c r="VIJ2877" s="2"/>
      <c r="VIN2877" s="2"/>
      <c r="VIR2877" s="2"/>
      <c r="VIV2877" s="2"/>
      <c r="VIZ2877" s="2"/>
      <c r="VJD2877" s="2"/>
      <c r="VJH2877" s="2"/>
      <c r="VJL2877" s="2"/>
      <c r="VJP2877" s="2"/>
      <c r="VJT2877" s="2"/>
      <c r="VJX2877" s="2"/>
      <c r="VKB2877" s="2"/>
      <c r="VKF2877" s="2"/>
      <c r="VKJ2877" s="2"/>
      <c r="VKN2877" s="2"/>
      <c r="VKR2877" s="2"/>
      <c r="VKV2877" s="2"/>
      <c r="VKZ2877" s="2"/>
      <c r="VLD2877" s="2"/>
      <c r="VLH2877" s="2"/>
      <c r="VLL2877" s="2"/>
      <c r="VLP2877" s="2"/>
      <c r="VLT2877" s="2"/>
      <c r="VLX2877" s="2"/>
      <c r="VMB2877" s="2"/>
      <c r="VMF2877" s="2"/>
      <c r="VMJ2877" s="2"/>
      <c r="VMN2877" s="2"/>
      <c r="VMR2877" s="2"/>
      <c r="VMV2877" s="2"/>
      <c r="VMZ2877" s="2"/>
      <c r="VND2877" s="2"/>
      <c r="VNH2877" s="2"/>
      <c r="VNL2877" s="2"/>
      <c r="VNP2877" s="2"/>
      <c r="VNT2877" s="2"/>
      <c r="VNX2877" s="2"/>
      <c r="VOB2877" s="2"/>
      <c r="VOF2877" s="2"/>
      <c r="VOJ2877" s="2"/>
      <c r="VON2877" s="2"/>
      <c r="VOR2877" s="2"/>
      <c r="VOV2877" s="2"/>
      <c r="VOZ2877" s="2"/>
      <c r="VPD2877" s="2"/>
      <c r="VPH2877" s="2"/>
      <c r="VPL2877" s="2"/>
      <c r="VPP2877" s="2"/>
      <c r="VPT2877" s="2"/>
      <c r="VPX2877" s="2"/>
      <c r="VQB2877" s="2"/>
      <c r="VQF2877" s="2"/>
      <c r="VQJ2877" s="2"/>
      <c r="VQN2877" s="2"/>
      <c r="VQR2877" s="2"/>
      <c r="VQV2877" s="2"/>
      <c r="VQZ2877" s="2"/>
      <c r="VRD2877" s="2"/>
      <c r="VRH2877" s="2"/>
      <c r="VRL2877" s="2"/>
      <c r="VRP2877" s="2"/>
      <c r="VRT2877" s="2"/>
      <c r="VRX2877" s="2"/>
      <c r="VSB2877" s="2"/>
      <c r="VSF2877" s="2"/>
      <c r="VSJ2877" s="2"/>
      <c r="VSN2877" s="2"/>
      <c r="VSR2877" s="2"/>
      <c r="VSV2877" s="2"/>
      <c r="VSZ2877" s="2"/>
      <c r="VTD2877" s="2"/>
      <c r="VTH2877" s="2"/>
      <c r="VTL2877" s="2"/>
      <c r="VTP2877" s="2"/>
      <c r="VTT2877" s="2"/>
      <c r="VTX2877" s="2"/>
      <c r="VUB2877" s="2"/>
      <c r="VUF2877" s="2"/>
      <c r="VUJ2877" s="2"/>
      <c r="VUN2877" s="2"/>
      <c r="VUR2877" s="2"/>
      <c r="VUV2877" s="2"/>
      <c r="VUZ2877" s="2"/>
      <c r="VVD2877" s="2"/>
      <c r="VVH2877" s="2"/>
      <c r="VVL2877" s="2"/>
      <c r="VVP2877" s="2"/>
      <c r="VVT2877" s="2"/>
      <c r="VVX2877" s="2"/>
      <c r="VWB2877" s="2"/>
      <c r="VWF2877" s="2"/>
      <c r="VWJ2877" s="2"/>
      <c r="VWN2877" s="2"/>
      <c r="VWR2877" s="2"/>
      <c r="VWV2877" s="2"/>
      <c r="VWZ2877" s="2"/>
      <c r="VXD2877" s="2"/>
      <c r="VXH2877" s="2"/>
      <c r="VXL2877" s="2"/>
      <c r="VXP2877" s="2"/>
      <c r="VXT2877" s="2"/>
      <c r="VXX2877" s="2"/>
      <c r="VYB2877" s="2"/>
      <c r="VYF2877" s="2"/>
      <c r="VYJ2877" s="2"/>
      <c r="VYN2877" s="2"/>
      <c r="VYR2877" s="2"/>
      <c r="VYV2877" s="2"/>
      <c r="VYZ2877" s="2"/>
      <c r="VZD2877" s="2"/>
      <c r="VZH2877" s="2"/>
      <c r="VZL2877" s="2"/>
      <c r="VZP2877" s="2"/>
      <c r="VZT2877" s="2"/>
      <c r="VZX2877" s="2"/>
      <c r="WAB2877" s="2"/>
      <c r="WAF2877" s="2"/>
      <c r="WAJ2877" s="2"/>
      <c r="WAN2877" s="2"/>
      <c r="WAR2877" s="2"/>
      <c r="WAV2877" s="2"/>
      <c r="WAZ2877" s="2"/>
      <c r="WBD2877" s="2"/>
      <c r="WBH2877" s="2"/>
      <c r="WBL2877" s="2"/>
      <c r="WBP2877" s="2"/>
      <c r="WBT2877" s="2"/>
      <c r="WBX2877" s="2"/>
      <c r="WCB2877" s="2"/>
      <c r="WCF2877" s="2"/>
      <c r="WCJ2877" s="2"/>
      <c r="WCN2877" s="2"/>
      <c r="WCR2877" s="2"/>
      <c r="WCV2877" s="2"/>
      <c r="WCZ2877" s="2"/>
      <c r="WDD2877" s="2"/>
      <c r="WDH2877" s="2"/>
      <c r="WDL2877" s="2"/>
      <c r="WDP2877" s="2"/>
      <c r="WDT2877" s="2"/>
      <c r="WDX2877" s="2"/>
      <c r="WEB2877" s="2"/>
      <c r="WEF2877" s="2"/>
      <c r="WEJ2877" s="2"/>
      <c r="WEN2877" s="2"/>
      <c r="WER2877" s="2"/>
      <c r="WEV2877" s="2"/>
      <c r="WEZ2877" s="2"/>
      <c r="WFD2877" s="2"/>
      <c r="WFH2877" s="2"/>
      <c r="WFL2877" s="2"/>
      <c r="WFP2877" s="2"/>
      <c r="WFT2877" s="2"/>
      <c r="WFX2877" s="2"/>
      <c r="WGB2877" s="2"/>
      <c r="WGF2877" s="2"/>
      <c r="WGJ2877" s="2"/>
      <c r="WGN2877" s="2"/>
      <c r="WGR2877" s="2"/>
      <c r="WGV2877" s="2"/>
      <c r="WGZ2877" s="2"/>
      <c r="WHD2877" s="2"/>
      <c r="WHH2877" s="2"/>
      <c r="WHL2877" s="2"/>
      <c r="WHP2877" s="2"/>
      <c r="WHT2877" s="2"/>
      <c r="WHX2877" s="2"/>
      <c r="WIB2877" s="2"/>
      <c r="WIF2877" s="2"/>
      <c r="WIJ2877" s="2"/>
      <c r="WIN2877" s="2"/>
      <c r="WIR2877" s="2"/>
      <c r="WIV2877" s="2"/>
      <c r="WIZ2877" s="2"/>
      <c r="WJD2877" s="2"/>
      <c r="WJH2877" s="2"/>
      <c r="WJL2877" s="2"/>
      <c r="WJP2877" s="2"/>
      <c r="WJT2877" s="2"/>
      <c r="WJX2877" s="2"/>
      <c r="WKB2877" s="2"/>
      <c r="WKF2877" s="2"/>
      <c r="WKJ2877" s="2"/>
      <c r="WKN2877" s="2"/>
      <c r="WKR2877" s="2"/>
      <c r="WKV2877" s="2"/>
      <c r="WKZ2877" s="2"/>
      <c r="WLD2877" s="2"/>
      <c r="WLH2877" s="2"/>
      <c r="WLL2877" s="2"/>
      <c r="WLP2877" s="2"/>
      <c r="WLT2877" s="2"/>
      <c r="WLX2877" s="2"/>
      <c r="WMB2877" s="2"/>
      <c r="WMF2877" s="2"/>
      <c r="WMJ2877" s="2"/>
      <c r="WMN2877" s="2"/>
      <c r="WMR2877" s="2"/>
      <c r="WMV2877" s="2"/>
      <c r="WMZ2877" s="2"/>
      <c r="WND2877" s="2"/>
      <c r="WNH2877" s="2"/>
      <c r="WNL2877" s="2"/>
      <c r="WNP2877" s="2"/>
      <c r="WNT2877" s="2"/>
      <c r="WNX2877" s="2"/>
      <c r="WOB2877" s="2"/>
      <c r="WOF2877" s="2"/>
      <c r="WOJ2877" s="2"/>
      <c r="WON2877" s="2"/>
      <c r="WOR2877" s="2"/>
      <c r="WOV2877" s="2"/>
      <c r="WOZ2877" s="2"/>
      <c r="WPD2877" s="2"/>
      <c r="WPH2877" s="2"/>
      <c r="WPL2877" s="2"/>
      <c r="WPP2877" s="2"/>
      <c r="WPT2877" s="2"/>
      <c r="WPX2877" s="2"/>
      <c r="WQB2877" s="2"/>
      <c r="WQF2877" s="2"/>
      <c r="WQJ2877" s="2"/>
      <c r="WQN2877" s="2"/>
      <c r="WQR2877" s="2"/>
      <c r="WQV2877" s="2"/>
      <c r="WQZ2877" s="2"/>
      <c r="WRD2877" s="2"/>
      <c r="WRH2877" s="2"/>
      <c r="WRL2877" s="2"/>
      <c r="WRP2877" s="2"/>
      <c r="WRT2877" s="2"/>
      <c r="WRX2877" s="2"/>
      <c r="WSB2877" s="2"/>
      <c r="WSF2877" s="2"/>
      <c r="WSJ2877" s="2"/>
      <c r="WSN2877" s="2"/>
      <c r="WSR2877" s="2"/>
      <c r="WSV2877" s="2"/>
      <c r="WSZ2877" s="2"/>
      <c r="WTD2877" s="2"/>
      <c r="WTH2877" s="2"/>
      <c r="WTL2877" s="2"/>
      <c r="WTP2877" s="2"/>
      <c r="WTT2877" s="2"/>
      <c r="WTX2877" s="2"/>
      <c r="WUB2877" s="2"/>
      <c r="WUF2877" s="2"/>
      <c r="WUJ2877" s="2"/>
      <c r="WUN2877" s="2"/>
      <c r="WUR2877" s="2"/>
      <c r="WUV2877" s="2"/>
      <c r="WUZ2877" s="2"/>
      <c r="WVD2877" s="2"/>
      <c r="WVH2877" s="2"/>
      <c r="WVL2877" s="2"/>
      <c r="WVP2877" s="2"/>
      <c r="WVT2877" s="2"/>
      <c r="WVX2877" s="2"/>
      <c r="WWB2877" s="2"/>
      <c r="WWF2877" s="2"/>
      <c r="WWJ2877" s="2"/>
      <c r="WWN2877" s="2"/>
      <c r="WWR2877" s="2"/>
      <c r="WWV2877" s="2"/>
      <c r="WWZ2877" s="2"/>
      <c r="WXD2877" s="2"/>
      <c r="WXH2877" s="2"/>
      <c r="WXL2877" s="2"/>
      <c r="WXP2877" s="2"/>
      <c r="WXT2877" s="2"/>
      <c r="WXX2877" s="2"/>
      <c r="WYB2877" s="2"/>
      <c r="WYF2877" s="2"/>
      <c r="WYJ2877" s="2"/>
      <c r="WYN2877" s="2"/>
      <c r="WYR2877" s="2"/>
      <c r="WYV2877" s="2"/>
      <c r="WYZ2877" s="2"/>
      <c r="WZD2877" s="2"/>
      <c r="WZH2877" s="2"/>
      <c r="WZL2877" s="2"/>
      <c r="WZP2877" s="2"/>
      <c r="WZT2877" s="2"/>
      <c r="WZX2877" s="2"/>
      <c r="XAB2877" s="2"/>
      <c r="XAF2877" s="2"/>
      <c r="XAJ2877" s="2"/>
      <c r="XAN2877" s="2"/>
      <c r="XAR2877" s="2"/>
      <c r="XAV2877" s="2"/>
      <c r="XAZ2877" s="2"/>
      <c r="XBD2877" s="2"/>
      <c r="XBH2877" s="2"/>
      <c r="XBL2877" s="2"/>
      <c r="XBP2877" s="2"/>
      <c r="XBT2877" s="2"/>
      <c r="XBX2877" s="2"/>
      <c r="XCB2877" s="2"/>
      <c r="XCF2877" s="2"/>
      <c r="XCJ2877" s="2"/>
      <c r="XCN2877" s="2"/>
      <c r="XCR2877" s="2"/>
      <c r="XCV2877" s="2"/>
      <c r="XCZ2877" s="2"/>
      <c r="XDD2877" s="2"/>
      <c r="XDH2877" s="2"/>
      <c r="XDL2877" s="2"/>
      <c r="XDP2877" s="2"/>
      <c r="XDT2877" s="2"/>
      <c r="XDX2877" s="2"/>
      <c r="XEB2877" s="2"/>
      <c r="XEF2877" s="2"/>
      <c r="XEJ2877" s="2"/>
      <c r="XEN2877" s="2"/>
      <c r="XER2877" s="2"/>
      <c r="XEV2877" s="2"/>
      <c r="XEZ2877" s="2"/>
    </row>
    <row r="2878" spans="1:1024 1028:2048 2052:3072 3076:4096 4100:5120 5124:6144 6148:7168 7172:8192 8196:9216 9220:10240 10244:11264 11268:12288 12292:13312 13316:14336 14340:15360 15364:16380" x14ac:dyDescent="0.45">
      <c r="A2878" s="2">
        <v>45535</v>
      </c>
      <c r="B2878" t="s">
        <v>33</v>
      </c>
      <c r="C2878" t="s">
        <v>24</v>
      </c>
      <c r="D2878">
        <v>5</v>
      </c>
      <c r="E2878" s="17">
        <f>VLOOKUP(C2878,'SKU Price List'!$H$2:$L$27,5,FALSE)</f>
        <v>632.40000000000009</v>
      </c>
      <c r="F2878" s="17">
        <f t="shared" si="146"/>
        <v>3162.0000000000005</v>
      </c>
      <c r="G2878">
        <f>VLOOKUP(C2878,'SKU Price List'!$H$2:$L$27,3,0)</f>
        <v>602.40000000000009</v>
      </c>
      <c r="H2878">
        <f t="shared" si="143"/>
        <v>3012.0000000000005</v>
      </c>
      <c r="I2878" s="17">
        <f t="shared" si="144"/>
        <v>150</v>
      </c>
      <c r="J2878">
        <v>48</v>
      </c>
      <c r="K2878" s="51"/>
      <c r="L2878" s="2"/>
      <c r="P2878" s="2"/>
      <c r="T2878" s="2"/>
      <c r="X2878" s="2"/>
      <c r="AB2878" s="2"/>
      <c r="AF2878" s="2"/>
      <c r="AJ2878" s="2"/>
      <c r="AN2878" s="2"/>
      <c r="AR2878" s="2"/>
      <c r="AV2878" s="2"/>
      <c r="AZ2878" s="2"/>
      <c r="BD2878" s="2"/>
      <c r="BH2878" s="2"/>
      <c r="BL2878" s="2"/>
      <c r="BP2878" s="2"/>
      <c r="BT2878" s="2"/>
      <c r="BX2878" s="2"/>
      <c r="CB2878" s="2"/>
      <c r="CF2878" s="2"/>
      <c r="CJ2878" s="2"/>
      <c r="CN2878" s="2"/>
      <c r="CR2878" s="2"/>
      <c r="CV2878" s="2"/>
      <c r="CZ2878" s="2"/>
      <c r="DD2878" s="2"/>
      <c r="DH2878" s="2"/>
      <c r="DL2878" s="2"/>
      <c r="DP2878" s="2"/>
      <c r="DT2878" s="2"/>
      <c r="DX2878" s="2"/>
      <c r="EB2878" s="2"/>
      <c r="EF2878" s="2"/>
      <c r="EJ2878" s="2"/>
      <c r="EN2878" s="2"/>
      <c r="ER2878" s="2"/>
      <c r="EV2878" s="2"/>
      <c r="EZ2878" s="2"/>
      <c r="FD2878" s="2"/>
      <c r="FH2878" s="2"/>
      <c r="FL2878" s="2"/>
      <c r="FP2878" s="2"/>
      <c r="FT2878" s="2"/>
      <c r="FX2878" s="2"/>
      <c r="GB2878" s="2"/>
      <c r="GF2878" s="2"/>
      <c r="GJ2878" s="2"/>
      <c r="GN2878" s="2"/>
      <c r="GR2878" s="2"/>
      <c r="GV2878" s="2"/>
      <c r="GZ2878" s="2"/>
      <c r="HD2878" s="2"/>
      <c r="HH2878" s="2"/>
      <c r="HL2878" s="2"/>
      <c r="HP2878" s="2"/>
      <c r="HT2878" s="2"/>
      <c r="HX2878" s="2"/>
      <c r="IB2878" s="2"/>
      <c r="IF2878" s="2"/>
      <c r="IJ2878" s="2"/>
      <c r="IN2878" s="2"/>
      <c r="IR2878" s="2"/>
      <c r="IV2878" s="2"/>
      <c r="IZ2878" s="2"/>
      <c r="JD2878" s="2"/>
      <c r="JH2878" s="2"/>
      <c r="JL2878" s="2"/>
      <c r="JP2878" s="2"/>
      <c r="JT2878" s="2"/>
      <c r="JX2878" s="2"/>
      <c r="KB2878" s="2"/>
      <c r="KF2878" s="2"/>
      <c r="KJ2878" s="2"/>
      <c r="KN2878" s="2"/>
      <c r="KR2878" s="2"/>
      <c r="KV2878" s="2"/>
      <c r="KZ2878" s="2"/>
      <c r="LD2878" s="2"/>
      <c r="LH2878" s="2"/>
      <c r="LL2878" s="2"/>
      <c r="LP2878" s="2"/>
      <c r="LT2878" s="2"/>
      <c r="LX2878" s="2"/>
      <c r="MB2878" s="2"/>
      <c r="MF2878" s="2"/>
      <c r="MJ2878" s="2"/>
      <c r="MN2878" s="2"/>
      <c r="MR2878" s="2"/>
      <c r="MV2878" s="2"/>
      <c r="MZ2878" s="2"/>
      <c r="ND2878" s="2"/>
      <c r="NH2878" s="2"/>
      <c r="NL2878" s="2"/>
      <c r="NP2878" s="2"/>
      <c r="NT2878" s="2"/>
      <c r="NX2878" s="2"/>
      <c r="OB2878" s="2"/>
      <c r="OF2878" s="2"/>
      <c r="OJ2878" s="2"/>
      <c r="ON2878" s="2"/>
      <c r="OR2878" s="2"/>
      <c r="OV2878" s="2"/>
      <c r="OZ2878" s="2"/>
      <c r="PD2878" s="2"/>
      <c r="PH2878" s="2"/>
      <c r="PL2878" s="2"/>
      <c r="PP2878" s="2"/>
      <c r="PT2878" s="2"/>
      <c r="PX2878" s="2"/>
      <c r="QB2878" s="2"/>
      <c r="QF2878" s="2"/>
      <c r="QJ2878" s="2"/>
      <c r="QN2878" s="2"/>
      <c r="QR2878" s="2"/>
      <c r="QV2878" s="2"/>
      <c r="QZ2878" s="2"/>
      <c r="RD2878" s="2"/>
      <c r="RH2878" s="2"/>
      <c r="RL2878" s="2"/>
      <c r="RP2878" s="2"/>
      <c r="RT2878" s="2"/>
      <c r="RX2878" s="2"/>
      <c r="SB2878" s="2"/>
      <c r="SF2878" s="2"/>
      <c r="SJ2878" s="2"/>
      <c r="SN2878" s="2"/>
      <c r="SR2878" s="2"/>
      <c r="SV2878" s="2"/>
      <c r="SZ2878" s="2"/>
      <c r="TD2878" s="2"/>
      <c r="TH2878" s="2"/>
      <c r="TL2878" s="2"/>
      <c r="TP2878" s="2"/>
      <c r="TT2878" s="2"/>
      <c r="TX2878" s="2"/>
      <c r="UB2878" s="2"/>
      <c r="UF2878" s="2"/>
      <c r="UJ2878" s="2"/>
      <c r="UN2878" s="2"/>
      <c r="UR2878" s="2"/>
      <c r="UV2878" s="2"/>
      <c r="UZ2878" s="2"/>
      <c r="VD2878" s="2"/>
      <c r="VH2878" s="2"/>
      <c r="VL2878" s="2"/>
      <c r="VP2878" s="2"/>
      <c r="VT2878" s="2"/>
      <c r="VX2878" s="2"/>
      <c r="WB2878" s="2"/>
      <c r="WF2878" s="2"/>
      <c r="WJ2878" s="2"/>
      <c r="WN2878" s="2"/>
      <c r="WR2878" s="2"/>
      <c r="WV2878" s="2"/>
      <c r="WZ2878" s="2"/>
      <c r="XD2878" s="2"/>
      <c r="XH2878" s="2"/>
      <c r="XL2878" s="2"/>
      <c r="XP2878" s="2"/>
      <c r="XT2878" s="2"/>
      <c r="XX2878" s="2"/>
      <c r="YB2878" s="2"/>
      <c r="YF2878" s="2"/>
      <c r="YJ2878" s="2"/>
      <c r="YN2878" s="2"/>
      <c r="YR2878" s="2"/>
      <c r="YV2878" s="2"/>
      <c r="YZ2878" s="2"/>
      <c r="ZD2878" s="2"/>
      <c r="ZH2878" s="2"/>
      <c r="ZL2878" s="2"/>
      <c r="ZP2878" s="2"/>
      <c r="ZT2878" s="2"/>
      <c r="ZX2878" s="2"/>
      <c r="AAB2878" s="2"/>
      <c r="AAF2878" s="2"/>
      <c r="AAJ2878" s="2"/>
      <c r="AAN2878" s="2"/>
      <c r="AAR2878" s="2"/>
      <c r="AAV2878" s="2"/>
      <c r="AAZ2878" s="2"/>
      <c r="ABD2878" s="2"/>
      <c r="ABH2878" s="2"/>
      <c r="ABL2878" s="2"/>
      <c r="ABP2878" s="2"/>
      <c r="ABT2878" s="2"/>
      <c r="ABX2878" s="2"/>
      <c r="ACB2878" s="2"/>
      <c r="ACF2878" s="2"/>
      <c r="ACJ2878" s="2"/>
      <c r="ACN2878" s="2"/>
      <c r="ACR2878" s="2"/>
      <c r="ACV2878" s="2"/>
      <c r="ACZ2878" s="2"/>
      <c r="ADD2878" s="2"/>
      <c r="ADH2878" s="2"/>
      <c r="ADL2878" s="2"/>
      <c r="ADP2878" s="2"/>
      <c r="ADT2878" s="2"/>
      <c r="ADX2878" s="2"/>
      <c r="AEB2878" s="2"/>
      <c r="AEF2878" s="2"/>
      <c r="AEJ2878" s="2"/>
      <c r="AEN2878" s="2"/>
      <c r="AER2878" s="2"/>
      <c r="AEV2878" s="2"/>
      <c r="AEZ2878" s="2"/>
      <c r="AFD2878" s="2"/>
      <c r="AFH2878" s="2"/>
      <c r="AFL2878" s="2"/>
      <c r="AFP2878" s="2"/>
      <c r="AFT2878" s="2"/>
      <c r="AFX2878" s="2"/>
      <c r="AGB2878" s="2"/>
      <c r="AGF2878" s="2"/>
      <c r="AGJ2878" s="2"/>
      <c r="AGN2878" s="2"/>
      <c r="AGR2878" s="2"/>
      <c r="AGV2878" s="2"/>
      <c r="AGZ2878" s="2"/>
      <c r="AHD2878" s="2"/>
      <c r="AHH2878" s="2"/>
      <c r="AHL2878" s="2"/>
      <c r="AHP2878" s="2"/>
      <c r="AHT2878" s="2"/>
      <c r="AHX2878" s="2"/>
      <c r="AIB2878" s="2"/>
      <c r="AIF2878" s="2"/>
      <c r="AIJ2878" s="2"/>
      <c r="AIN2878" s="2"/>
      <c r="AIR2878" s="2"/>
      <c r="AIV2878" s="2"/>
      <c r="AIZ2878" s="2"/>
      <c r="AJD2878" s="2"/>
      <c r="AJH2878" s="2"/>
      <c r="AJL2878" s="2"/>
      <c r="AJP2878" s="2"/>
      <c r="AJT2878" s="2"/>
      <c r="AJX2878" s="2"/>
      <c r="AKB2878" s="2"/>
      <c r="AKF2878" s="2"/>
      <c r="AKJ2878" s="2"/>
      <c r="AKN2878" s="2"/>
      <c r="AKR2878" s="2"/>
      <c r="AKV2878" s="2"/>
      <c r="AKZ2878" s="2"/>
      <c r="ALD2878" s="2"/>
      <c r="ALH2878" s="2"/>
      <c r="ALL2878" s="2"/>
      <c r="ALP2878" s="2"/>
      <c r="ALT2878" s="2"/>
      <c r="ALX2878" s="2"/>
      <c r="AMB2878" s="2"/>
      <c r="AMF2878" s="2"/>
      <c r="AMJ2878" s="2"/>
      <c r="AMN2878" s="2"/>
      <c r="AMR2878" s="2"/>
      <c r="AMV2878" s="2"/>
      <c r="AMZ2878" s="2"/>
      <c r="AND2878" s="2"/>
      <c r="ANH2878" s="2"/>
      <c r="ANL2878" s="2"/>
      <c r="ANP2878" s="2"/>
      <c r="ANT2878" s="2"/>
      <c r="ANX2878" s="2"/>
      <c r="AOB2878" s="2"/>
      <c r="AOF2878" s="2"/>
      <c r="AOJ2878" s="2"/>
      <c r="AON2878" s="2"/>
      <c r="AOR2878" s="2"/>
      <c r="AOV2878" s="2"/>
      <c r="AOZ2878" s="2"/>
      <c r="APD2878" s="2"/>
      <c r="APH2878" s="2"/>
      <c r="APL2878" s="2"/>
      <c r="APP2878" s="2"/>
      <c r="APT2878" s="2"/>
      <c r="APX2878" s="2"/>
      <c r="AQB2878" s="2"/>
      <c r="AQF2878" s="2"/>
      <c r="AQJ2878" s="2"/>
      <c r="AQN2878" s="2"/>
      <c r="AQR2878" s="2"/>
      <c r="AQV2878" s="2"/>
      <c r="AQZ2878" s="2"/>
      <c r="ARD2878" s="2"/>
      <c r="ARH2878" s="2"/>
      <c r="ARL2878" s="2"/>
      <c r="ARP2878" s="2"/>
      <c r="ART2878" s="2"/>
      <c r="ARX2878" s="2"/>
      <c r="ASB2878" s="2"/>
      <c r="ASF2878" s="2"/>
      <c r="ASJ2878" s="2"/>
      <c r="ASN2878" s="2"/>
      <c r="ASR2878" s="2"/>
      <c r="ASV2878" s="2"/>
      <c r="ASZ2878" s="2"/>
      <c r="ATD2878" s="2"/>
      <c r="ATH2878" s="2"/>
      <c r="ATL2878" s="2"/>
      <c r="ATP2878" s="2"/>
      <c r="ATT2878" s="2"/>
      <c r="ATX2878" s="2"/>
      <c r="AUB2878" s="2"/>
      <c r="AUF2878" s="2"/>
      <c r="AUJ2878" s="2"/>
      <c r="AUN2878" s="2"/>
      <c r="AUR2878" s="2"/>
      <c r="AUV2878" s="2"/>
      <c r="AUZ2878" s="2"/>
      <c r="AVD2878" s="2"/>
      <c r="AVH2878" s="2"/>
      <c r="AVL2878" s="2"/>
      <c r="AVP2878" s="2"/>
      <c r="AVT2878" s="2"/>
      <c r="AVX2878" s="2"/>
      <c r="AWB2878" s="2"/>
      <c r="AWF2878" s="2"/>
      <c r="AWJ2878" s="2"/>
      <c r="AWN2878" s="2"/>
      <c r="AWR2878" s="2"/>
      <c r="AWV2878" s="2"/>
      <c r="AWZ2878" s="2"/>
      <c r="AXD2878" s="2"/>
      <c r="AXH2878" s="2"/>
      <c r="AXL2878" s="2"/>
      <c r="AXP2878" s="2"/>
      <c r="AXT2878" s="2"/>
      <c r="AXX2878" s="2"/>
      <c r="AYB2878" s="2"/>
      <c r="AYF2878" s="2"/>
      <c r="AYJ2878" s="2"/>
      <c r="AYN2878" s="2"/>
      <c r="AYR2878" s="2"/>
      <c r="AYV2878" s="2"/>
      <c r="AYZ2878" s="2"/>
      <c r="AZD2878" s="2"/>
      <c r="AZH2878" s="2"/>
      <c r="AZL2878" s="2"/>
      <c r="AZP2878" s="2"/>
      <c r="AZT2878" s="2"/>
      <c r="AZX2878" s="2"/>
      <c r="BAB2878" s="2"/>
      <c r="BAF2878" s="2"/>
      <c r="BAJ2878" s="2"/>
      <c r="BAN2878" s="2"/>
      <c r="BAR2878" s="2"/>
      <c r="BAV2878" s="2"/>
      <c r="BAZ2878" s="2"/>
      <c r="BBD2878" s="2"/>
      <c r="BBH2878" s="2"/>
      <c r="BBL2878" s="2"/>
      <c r="BBP2878" s="2"/>
      <c r="BBT2878" s="2"/>
      <c r="BBX2878" s="2"/>
      <c r="BCB2878" s="2"/>
      <c r="BCF2878" s="2"/>
      <c r="BCJ2878" s="2"/>
      <c r="BCN2878" s="2"/>
      <c r="BCR2878" s="2"/>
      <c r="BCV2878" s="2"/>
      <c r="BCZ2878" s="2"/>
      <c r="BDD2878" s="2"/>
      <c r="BDH2878" s="2"/>
      <c r="BDL2878" s="2"/>
      <c r="BDP2878" s="2"/>
      <c r="BDT2878" s="2"/>
      <c r="BDX2878" s="2"/>
      <c r="BEB2878" s="2"/>
      <c r="BEF2878" s="2"/>
      <c r="BEJ2878" s="2"/>
      <c r="BEN2878" s="2"/>
      <c r="BER2878" s="2"/>
      <c r="BEV2878" s="2"/>
      <c r="BEZ2878" s="2"/>
      <c r="BFD2878" s="2"/>
      <c r="BFH2878" s="2"/>
      <c r="BFL2878" s="2"/>
      <c r="BFP2878" s="2"/>
      <c r="BFT2878" s="2"/>
      <c r="BFX2878" s="2"/>
      <c r="BGB2878" s="2"/>
      <c r="BGF2878" s="2"/>
      <c r="BGJ2878" s="2"/>
      <c r="BGN2878" s="2"/>
      <c r="BGR2878" s="2"/>
      <c r="BGV2878" s="2"/>
      <c r="BGZ2878" s="2"/>
      <c r="BHD2878" s="2"/>
      <c r="BHH2878" s="2"/>
      <c r="BHL2878" s="2"/>
      <c r="BHP2878" s="2"/>
      <c r="BHT2878" s="2"/>
      <c r="BHX2878" s="2"/>
      <c r="BIB2878" s="2"/>
      <c r="BIF2878" s="2"/>
      <c r="BIJ2878" s="2"/>
      <c r="BIN2878" s="2"/>
      <c r="BIR2878" s="2"/>
      <c r="BIV2878" s="2"/>
      <c r="BIZ2878" s="2"/>
      <c r="BJD2878" s="2"/>
      <c r="BJH2878" s="2"/>
      <c r="BJL2878" s="2"/>
      <c r="BJP2878" s="2"/>
      <c r="BJT2878" s="2"/>
      <c r="BJX2878" s="2"/>
      <c r="BKB2878" s="2"/>
      <c r="BKF2878" s="2"/>
      <c r="BKJ2878" s="2"/>
      <c r="BKN2878" s="2"/>
      <c r="BKR2878" s="2"/>
      <c r="BKV2878" s="2"/>
      <c r="BKZ2878" s="2"/>
      <c r="BLD2878" s="2"/>
      <c r="BLH2878" s="2"/>
      <c r="BLL2878" s="2"/>
      <c r="BLP2878" s="2"/>
      <c r="BLT2878" s="2"/>
      <c r="BLX2878" s="2"/>
      <c r="BMB2878" s="2"/>
      <c r="BMF2878" s="2"/>
      <c r="BMJ2878" s="2"/>
      <c r="BMN2878" s="2"/>
      <c r="BMR2878" s="2"/>
      <c r="BMV2878" s="2"/>
      <c r="BMZ2878" s="2"/>
      <c r="BND2878" s="2"/>
      <c r="BNH2878" s="2"/>
      <c r="BNL2878" s="2"/>
      <c r="BNP2878" s="2"/>
      <c r="BNT2878" s="2"/>
      <c r="BNX2878" s="2"/>
      <c r="BOB2878" s="2"/>
      <c r="BOF2878" s="2"/>
      <c r="BOJ2878" s="2"/>
      <c r="BON2878" s="2"/>
      <c r="BOR2878" s="2"/>
      <c r="BOV2878" s="2"/>
      <c r="BOZ2878" s="2"/>
      <c r="BPD2878" s="2"/>
      <c r="BPH2878" s="2"/>
      <c r="BPL2878" s="2"/>
      <c r="BPP2878" s="2"/>
      <c r="BPT2878" s="2"/>
      <c r="BPX2878" s="2"/>
      <c r="BQB2878" s="2"/>
      <c r="BQF2878" s="2"/>
      <c r="BQJ2878" s="2"/>
      <c r="BQN2878" s="2"/>
      <c r="BQR2878" s="2"/>
      <c r="BQV2878" s="2"/>
      <c r="BQZ2878" s="2"/>
      <c r="BRD2878" s="2"/>
      <c r="BRH2878" s="2"/>
      <c r="BRL2878" s="2"/>
      <c r="BRP2878" s="2"/>
      <c r="BRT2878" s="2"/>
      <c r="BRX2878" s="2"/>
      <c r="BSB2878" s="2"/>
      <c r="BSF2878" s="2"/>
      <c r="BSJ2878" s="2"/>
      <c r="BSN2878" s="2"/>
      <c r="BSR2878" s="2"/>
      <c r="BSV2878" s="2"/>
      <c r="BSZ2878" s="2"/>
      <c r="BTD2878" s="2"/>
      <c r="BTH2878" s="2"/>
      <c r="BTL2878" s="2"/>
      <c r="BTP2878" s="2"/>
      <c r="BTT2878" s="2"/>
      <c r="BTX2878" s="2"/>
      <c r="BUB2878" s="2"/>
      <c r="BUF2878" s="2"/>
      <c r="BUJ2878" s="2"/>
      <c r="BUN2878" s="2"/>
      <c r="BUR2878" s="2"/>
      <c r="BUV2878" s="2"/>
      <c r="BUZ2878" s="2"/>
      <c r="BVD2878" s="2"/>
      <c r="BVH2878" s="2"/>
      <c r="BVL2878" s="2"/>
      <c r="BVP2878" s="2"/>
      <c r="BVT2878" s="2"/>
      <c r="BVX2878" s="2"/>
      <c r="BWB2878" s="2"/>
      <c r="BWF2878" s="2"/>
      <c r="BWJ2878" s="2"/>
      <c r="BWN2878" s="2"/>
      <c r="BWR2878" s="2"/>
      <c r="BWV2878" s="2"/>
      <c r="BWZ2878" s="2"/>
      <c r="BXD2878" s="2"/>
      <c r="BXH2878" s="2"/>
      <c r="BXL2878" s="2"/>
      <c r="BXP2878" s="2"/>
      <c r="BXT2878" s="2"/>
      <c r="BXX2878" s="2"/>
      <c r="BYB2878" s="2"/>
      <c r="BYF2878" s="2"/>
      <c r="BYJ2878" s="2"/>
      <c r="BYN2878" s="2"/>
      <c r="BYR2878" s="2"/>
      <c r="BYV2878" s="2"/>
      <c r="BYZ2878" s="2"/>
      <c r="BZD2878" s="2"/>
      <c r="BZH2878" s="2"/>
      <c r="BZL2878" s="2"/>
      <c r="BZP2878" s="2"/>
      <c r="BZT2878" s="2"/>
      <c r="BZX2878" s="2"/>
      <c r="CAB2878" s="2"/>
      <c r="CAF2878" s="2"/>
      <c r="CAJ2878" s="2"/>
      <c r="CAN2878" s="2"/>
      <c r="CAR2878" s="2"/>
      <c r="CAV2878" s="2"/>
      <c r="CAZ2878" s="2"/>
      <c r="CBD2878" s="2"/>
      <c r="CBH2878" s="2"/>
      <c r="CBL2878" s="2"/>
      <c r="CBP2878" s="2"/>
      <c r="CBT2878" s="2"/>
      <c r="CBX2878" s="2"/>
      <c r="CCB2878" s="2"/>
      <c r="CCF2878" s="2"/>
      <c r="CCJ2878" s="2"/>
      <c r="CCN2878" s="2"/>
      <c r="CCR2878" s="2"/>
      <c r="CCV2878" s="2"/>
      <c r="CCZ2878" s="2"/>
      <c r="CDD2878" s="2"/>
      <c r="CDH2878" s="2"/>
      <c r="CDL2878" s="2"/>
      <c r="CDP2878" s="2"/>
      <c r="CDT2878" s="2"/>
      <c r="CDX2878" s="2"/>
      <c r="CEB2878" s="2"/>
      <c r="CEF2878" s="2"/>
      <c r="CEJ2878" s="2"/>
      <c r="CEN2878" s="2"/>
      <c r="CER2878" s="2"/>
      <c r="CEV2878" s="2"/>
      <c r="CEZ2878" s="2"/>
      <c r="CFD2878" s="2"/>
      <c r="CFH2878" s="2"/>
      <c r="CFL2878" s="2"/>
      <c r="CFP2878" s="2"/>
      <c r="CFT2878" s="2"/>
      <c r="CFX2878" s="2"/>
      <c r="CGB2878" s="2"/>
      <c r="CGF2878" s="2"/>
      <c r="CGJ2878" s="2"/>
      <c r="CGN2878" s="2"/>
      <c r="CGR2878" s="2"/>
      <c r="CGV2878" s="2"/>
      <c r="CGZ2878" s="2"/>
      <c r="CHD2878" s="2"/>
      <c r="CHH2878" s="2"/>
      <c r="CHL2878" s="2"/>
      <c r="CHP2878" s="2"/>
      <c r="CHT2878" s="2"/>
      <c r="CHX2878" s="2"/>
      <c r="CIB2878" s="2"/>
      <c r="CIF2878" s="2"/>
      <c r="CIJ2878" s="2"/>
      <c r="CIN2878" s="2"/>
      <c r="CIR2878" s="2"/>
      <c r="CIV2878" s="2"/>
      <c r="CIZ2878" s="2"/>
      <c r="CJD2878" s="2"/>
      <c r="CJH2878" s="2"/>
      <c r="CJL2878" s="2"/>
      <c r="CJP2878" s="2"/>
      <c r="CJT2878" s="2"/>
      <c r="CJX2878" s="2"/>
      <c r="CKB2878" s="2"/>
      <c r="CKF2878" s="2"/>
      <c r="CKJ2878" s="2"/>
      <c r="CKN2878" s="2"/>
      <c r="CKR2878" s="2"/>
      <c r="CKV2878" s="2"/>
      <c r="CKZ2878" s="2"/>
      <c r="CLD2878" s="2"/>
      <c r="CLH2878" s="2"/>
      <c r="CLL2878" s="2"/>
      <c r="CLP2878" s="2"/>
      <c r="CLT2878" s="2"/>
      <c r="CLX2878" s="2"/>
      <c r="CMB2878" s="2"/>
      <c r="CMF2878" s="2"/>
      <c r="CMJ2878" s="2"/>
      <c r="CMN2878" s="2"/>
      <c r="CMR2878" s="2"/>
      <c r="CMV2878" s="2"/>
      <c r="CMZ2878" s="2"/>
      <c r="CND2878" s="2"/>
      <c r="CNH2878" s="2"/>
      <c r="CNL2878" s="2"/>
      <c r="CNP2878" s="2"/>
      <c r="CNT2878" s="2"/>
      <c r="CNX2878" s="2"/>
      <c r="COB2878" s="2"/>
      <c r="COF2878" s="2"/>
      <c r="COJ2878" s="2"/>
      <c r="CON2878" s="2"/>
      <c r="COR2878" s="2"/>
      <c r="COV2878" s="2"/>
      <c r="COZ2878" s="2"/>
      <c r="CPD2878" s="2"/>
      <c r="CPH2878" s="2"/>
      <c r="CPL2878" s="2"/>
      <c r="CPP2878" s="2"/>
      <c r="CPT2878" s="2"/>
      <c r="CPX2878" s="2"/>
      <c r="CQB2878" s="2"/>
      <c r="CQF2878" s="2"/>
      <c r="CQJ2878" s="2"/>
      <c r="CQN2878" s="2"/>
      <c r="CQR2878" s="2"/>
      <c r="CQV2878" s="2"/>
      <c r="CQZ2878" s="2"/>
      <c r="CRD2878" s="2"/>
      <c r="CRH2878" s="2"/>
      <c r="CRL2878" s="2"/>
      <c r="CRP2878" s="2"/>
      <c r="CRT2878" s="2"/>
      <c r="CRX2878" s="2"/>
      <c r="CSB2878" s="2"/>
      <c r="CSF2878" s="2"/>
      <c r="CSJ2878" s="2"/>
      <c r="CSN2878" s="2"/>
      <c r="CSR2878" s="2"/>
      <c r="CSV2878" s="2"/>
      <c r="CSZ2878" s="2"/>
      <c r="CTD2878" s="2"/>
      <c r="CTH2878" s="2"/>
      <c r="CTL2878" s="2"/>
      <c r="CTP2878" s="2"/>
      <c r="CTT2878" s="2"/>
      <c r="CTX2878" s="2"/>
      <c r="CUB2878" s="2"/>
      <c r="CUF2878" s="2"/>
      <c r="CUJ2878" s="2"/>
      <c r="CUN2878" s="2"/>
      <c r="CUR2878" s="2"/>
      <c r="CUV2878" s="2"/>
      <c r="CUZ2878" s="2"/>
      <c r="CVD2878" s="2"/>
      <c r="CVH2878" s="2"/>
      <c r="CVL2878" s="2"/>
      <c r="CVP2878" s="2"/>
      <c r="CVT2878" s="2"/>
      <c r="CVX2878" s="2"/>
      <c r="CWB2878" s="2"/>
      <c r="CWF2878" s="2"/>
      <c r="CWJ2878" s="2"/>
      <c r="CWN2878" s="2"/>
      <c r="CWR2878" s="2"/>
      <c r="CWV2878" s="2"/>
      <c r="CWZ2878" s="2"/>
      <c r="CXD2878" s="2"/>
      <c r="CXH2878" s="2"/>
      <c r="CXL2878" s="2"/>
      <c r="CXP2878" s="2"/>
      <c r="CXT2878" s="2"/>
      <c r="CXX2878" s="2"/>
      <c r="CYB2878" s="2"/>
      <c r="CYF2878" s="2"/>
      <c r="CYJ2878" s="2"/>
      <c r="CYN2878" s="2"/>
      <c r="CYR2878" s="2"/>
      <c r="CYV2878" s="2"/>
      <c r="CYZ2878" s="2"/>
      <c r="CZD2878" s="2"/>
      <c r="CZH2878" s="2"/>
      <c r="CZL2878" s="2"/>
      <c r="CZP2878" s="2"/>
      <c r="CZT2878" s="2"/>
      <c r="CZX2878" s="2"/>
      <c r="DAB2878" s="2"/>
      <c r="DAF2878" s="2"/>
      <c r="DAJ2878" s="2"/>
      <c r="DAN2878" s="2"/>
      <c r="DAR2878" s="2"/>
      <c r="DAV2878" s="2"/>
      <c r="DAZ2878" s="2"/>
      <c r="DBD2878" s="2"/>
      <c r="DBH2878" s="2"/>
      <c r="DBL2878" s="2"/>
      <c r="DBP2878" s="2"/>
      <c r="DBT2878" s="2"/>
      <c r="DBX2878" s="2"/>
      <c r="DCB2878" s="2"/>
      <c r="DCF2878" s="2"/>
      <c r="DCJ2878" s="2"/>
      <c r="DCN2878" s="2"/>
      <c r="DCR2878" s="2"/>
      <c r="DCV2878" s="2"/>
      <c r="DCZ2878" s="2"/>
      <c r="DDD2878" s="2"/>
      <c r="DDH2878" s="2"/>
      <c r="DDL2878" s="2"/>
      <c r="DDP2878" s="2"/>
      <c r="DDT2878" s="2"/>
      <c r="DDX2878" s="2"/>
      <c r="DEB2878" s="2"/>
      <c r="DEF2878" s="2"/>
      <c r="DEJ2878" s="2"/>
      <c r="DEN2878" s="2"/>
      <c r="DER2878" s="2"/>
      <c r="DEV2878" s="2"/>
      <c r="DEZ2878" s="2"/>
      <c r="DFD2878" s="2"/>
      <c r="DFH2878" s="2"/>
      <c r="DFL2878" s="2"/>
      <c r="DFP2878" s="2"/>
      <c r="DFT2878" s="2"/>
      <c r="DFX2878" s="2"/>
      <c r="DGB2878" s="2"/>
      <c r="DGF2878" s="2"/>
      <c r="DGJ2878" s="2"/>
      <c r="DGN2878" s="2"/>
      <c r="DGR2878" s="2"/>
      <c r="DGV2878" s="2"/>
      <c r="DGZ2878" s="2"/>
      <c r="DHD2878" s="2"/>
      <c r="DHH2878" s="2"/>
      <c r="DHL2878" s="2"/>
      <c r="DHP2878" s="2"/>
      <c r="DHT2878" s="2"/>
      <c r="DHX2878" s="2"/>
      <c r="DIB2878" s="2"/>
      <c r="DIF2878" s="2"/>
      <c r="DIJ2878" s="2"/>
      <c r="DIN2878" s="2"/>
      <c r="DIR2878" s="2"/>
      <c r="DIV2878" s="2"/>
      <c r="DIZ2878" s="2"/>
      <c r="DJD2878" s="2"/>
      <c r="DJH2878" s="2"/>
      <c r="DJL2878" s="2"/>
      <c r="DJP2878" s="2"/>
      <c r="DJT2878" s="2"/>
      <c r="DJX2878" s="2"/>
      <c r="DKB2878" s="2"/>
      <c r="DKF2878" s="2"/>
      <c r="DKJ2878" s="2"/>
      <c r="DKN2878" s="2"/>
      <c r="DKR2878" s="2"/>
      <c r="DKV2878" s="2"/>
      <c r="DKZ2878" s="2"/>
      <c r="DLD2878" s="2"/>
      <c r="DLH2878" s="2"/>
      <c r="DLL2878" s="2"/>
      <c r="DLP2878" s="2"/>
      <c r="DLT2878" s="2"/>
      <c r="DLX2878" s="2"/>
      <c r="DMB2878" s="2"/>
      <c r="DMF2878" s="2"/>
      <c r="DMJ2878" s="2"/>
      <c r="DMN2878" s="2"/>
      <c r="DMR2878" s="2"/>
      <c r="DMV2878" s="2"/>
      <c r="DMZ2878" s="2"/>
      <c r="DND2878" s="2"/>
      <c r="DNH2878" s="2"/>
      <c r="DNL2878" s="2"/>
      <c r="DNP2878" s="2"/>
      <c r="DNT2878" s="2"/>
      <c r="DNX2878" s="2"/>
      <c r="DOB2878" s="2"/>
      <c r="DOF2878" s="2"/>
      <c r="DOJ2878" s="2"/>
      <c r="DON2878" s="2"/>
      <c r="DOR2878" s="2"/>
      <c r="DOV2878" s="2"/>
      <c r="DOZ2878" s="2"/>
      <c r="DPD2878" s="2"/>
      <c r="DPH2878" s="2"/>
      <c r="DPL2878" s="2"/>
      <c r="DPP2878" s="2"/>
      <c r="DPT2878" s="2"/>
      <c r="DPX2878" s="2"/>
      <c r="DQB2878" s="2"/>
      <c r="DQF2878" s="2"/>
      <c r="DQJ2878" s="2"/>
      <c r="DQN2878" s="2"/>
      <c r="DQR2878" s="2"/>
      <c r="DQV2878" s="2"/>
      <c r="DQZ2878" s="2"/>
      <c r="DRD2878" s="2"/>
      <c r="DRH2878" s="2"/>
      <c r="DRL2878" s="2"/>
      <c r="DRP2878" s="2"/>
      <c r="DRT2878" s="2"/>
      <c r="DRX2878" s="2"/>
      <c r="DSB2878" s="2"/>
      <c r="DSF2878" s="2"/>
      <c r="DSJ2878" s="2"/>
      <c r="DSN2878" s="2"/>
      <c r="DSR2878" s="2"/>
      <c r="DSV2878" s="2"/>
      <c r="DSZ2878" s="2"/>
      <c r="DTD2878" s="2"/>
      <c r="DTH2878" s="2"/>
      <c r="DTL2878" s="2"/>
      <c r="DTP2878" s="2"/>
      <c r="DTT2878" s="2"/>
      <c r="DTX2878" s="2"/>
      <c r="DUB2878" s="2"/>
      <c r="DUF2878" s="2"/>
      <c r="DUJ2878" s="2"/>
      <c r="DUN2878" s="2"/>
      <c r="DUR2878" s="2"/>
      <c r="DUV2878" s="2"/>
      <c r="DUZ2878" s="2"/>
      <c r="DVD2878" s="2"/>
      <c r="DVH2878" s="2"/>
      <c r="DVL2878" s="2"/>
      <c r="DVP2878" s="2"/>
      <c r="DVT2878" s="2"/>
      <c r="DVX2878" s="2"/>
      <c r="DWB2878" s="2"/>
      <c r="DWF2878" s="2"/>
      <c r="DWJ2878" s="2"/>
      <c r="DWN2878" s="2"/>
      <c r="DWR2878" s="2"/>
      <c r="DWV2878" s="2"/>
      <c r="DWZ2878" s="2"/>
      <c r="DXD2878" s="2"/>
      <c r="DXH2878" s="2"/>
      <c r="DXL2878" s="2"/>
      <c r="DXP2878" s="2"/>
      <c r="DXT2878" s="2"/>
      <c r="DXX2878" s="2"/>
      <c r="DYB2878" s="2"/>
      <c r="DYF2878" s="2"/>
      <c r="DYJ2878" s="2"/>
      <c r="DYN2878" s="2"/>
      <c r="DYR2878" s="2"/>
      <c r="DYV2878" s="2"/>
      <c r="DYZ2878" s="2"/>
      <c r="DZD2878" s="2"/>
      <c r="DZH2878" s="2"/>
      <c r="DZL2878" s="2"/>
      <c r="DZP2878" s="2"/>
      <c r="DZT2878" s="2"/>
      <c r="DZX2878" s="2"/>
      <c r="EAB2878" s="2"/>
      <c r="EAF2878" s="2"/>
      <c r="EAJ2878" s="2"/>
      <c r="EAN2878" s="2"/>
      <c r="EAR2878" s="2"/>
      <c r="EAV2878" s="2"/>
      <c r="EAZ2878" s="2"/>
      <c r="EBD2878" s="2"/>
      <c r="EBH2878" s="2"/>
      <c r="EBL2878" s="2"/>
      <c r="EBP2878" s="2"/>
      <c r="EBT2878" s="2"/>
      <c r="EBX2878" s="2"/>
      <c r="ECB2878" s="2"/>
      <c r="ECF2878" s="2"/>
      <c r="ECJ2878" s="2"/>
      <c r="ECN2878" s="2"/>
      <c r="ECR2878" s="2"/>
      <c r="ECV2878" s="2"/>
      <c r="ECZ2878" s="2"/>
      <c r="EDD2878" s="2"/>
      <c r="EDH2878" s="2"/>
      <c r="EDL2878" s="2"/>
      <c r="EDP2878" s="2"/>
      <c r="EDT2878" s="2"/>
      <c r="EDX2878" s="2"/>
      <c r="EEB2878" s="2"/>
      <c r="EEF2878" s="2"/>
      <c r="EEJ2878" s="2"/>
      <c r="EEN2878" s="2"/>
      <c r="EER2878" s="2"/>
      <c r="EEV2878" s="2"/>
      <c r="EEZ2878" s="2"/>
      <c r="EFD2878" s="2"/>
      <c r="EFH2878" s="2"/>
      <c r="EFL2878" s="2"/>
      <c r="EFP2878" s="2"/>
      <c r="EFT2878" s="2"/>
      <c r="EFX2878" s="2"/>
      <c r="EGB2878" s="2"/>
      <c r="EGF2878" s="2"/>
      <c r="EGJ2878" s="2"/>
      <c r="EGN2878" s="2"/>
      <c r="EGR2878" s="2"/>
      <c r="EGV2878" s="2"/>
      <c r="EGZ2878" s="2"/>
      <c r="EHD2878" s="2"/>
      <c r="EHH2878" s="2"/>
      <c r="EHL2878" s="2"/>
      <c r="EHP2878" s="2"/>
      <c r="EHT2878" s="2"/>
      <c r="EHX2878" s="2"/>
      <c r="EIB2878" s="2"/>
      <c r="EIF2878" s="2"/>
      <c r="EIJ2878" s="2"/>
      <c r="EIN2878" s="2"/>
      <c r="EIR2878" s="2"/>
      <c r="EIV2878" s="2"/>
      <c r="EIZ2878" s="2"/>
      <c r="EJD2878" s="2"/>
      <c r="EJH2878" s="2"/>
      <c r="EJL2878" s="2"/>
      <c r="EJP2878" s="2"/>
      <c r="EJT2878" s="2"/>
      <c r="EJX2878" s="2"/>
      <c r="EKB2878" s="2"/>
      <c r="EKF2878" s="2"/>
      <c r="EKJ2878" s="2"/>
      <c r="EKN2878" s="2"/>
      <c r="EKR2878" s="2"/>
      <c r="EKV2878" s="2"/>
      <c r="EKZ2878" s="2"/>
      <c r="ELD2878" s="2"/>
      <c r="ELH2878" s="2"/>
      <c r="ELL2878" s="2"/>
      <c r="ELP2878" s="2"/>
      <c r="ELT2878" s="2"/>
      <c r="ELX2878" s="2"/>
      <c r="EMB2878" s="2"/>
      <c r="EMF2878" s="2"/>
      <c r="EMJ2878" s="2"/>
      <c r="EMN2878" s="2"/>
      <c r="EMR2878" s="2"/>
      <c r="EMV2878" s="2"/>
      <c r="EMZ2878" s="2"/>
      <c r="END2878" s="2"/>
      <c r="ENH2878" s="2"/>
      <c r="ENL2878" s="2"/>
      <c r="ENP2878" s="2"/>
      <c r="ENT2878" s="2"/>
      <c r="ENX2878" s="2"/>
      <c r="EOB2878" s="2"/>
      <c r="EOF2878" s="2"/>
      <c r="EOJ2878" s="2"/>
      <c r="EON2878" s="2"/>
      <c r="EOR2878" s="2"/>
      <c r="EOV2878" s="2"/>
      <c r="EOZ2878" s="2"/>
      <c r="EPD2878" s="2"/>
      <c r="EPH2878" s="2"/>
      <c r="EPL2878" s="2"/>
      <c r="EPP2878" s="2"/>
      <c r="EPT2878" s="2"/>
      <c r="EPX2878" s="2"/>
      <c r="EQB2878" s="2"/>
      <c r="EQF2878" s="2"/>
      <c r="EQJ2878" s="2"/>
      <c r="EQN2878" s="2"/>
      <c r="EQR2878" s="2"/>
      <c r="EQV2878" s="2"/>
      <c r="EQZ2878" s="2"/>
      <c r="ERD2878" s="2"/>
      <c r="ERH2878" s="2"/>
      <c r="ERL2878" s="2"/>
      <c r="ERP2878" s="2"/>
      <c r="ERT2878" s="2"/>
      <c r="ERX2878" s="2"/>
      <c r="ESB2878" s="2"/>
      <c r="ESF2878" s="2"/>
      <c r="ESJ2878" s="2"/>
      <c r="ESN2878" s="2"/>
      <c r="ESR2878" s="2"/>
      <c r="ESV2878" s="2"/>
      <c r="ESZ2878" s="2"/>
      <c r="ETD2878" s="2"/>
      <c r="ETH2878" s="2"/>
      <c r="ETL2878" s="2"/>
      <c r="ETP2878" s="2"/>
      <c r="ETT2878" s="2"/>
      <c r="ETX2878" s="2"/>
      <c r="EUB2878" s="2"/>
      <c r="EUF2878" s="2"/>
      <c r="EUJ2878" s="2"/>
      <c r="EUN2878" s="2"/>
      <c r="EUR2878" s="2"/>
      <c r="EUV2878" s="2"/>
      <c r="EUZ2878" s="2"/>
      <c r="EVD2878" s="2"/>
      <c r="EVH2878" s="2"/>
      <c r="EVL2878" s="2"/>
      <c r="EVP2878" s="2"/>
      <c r="EVT2878" s="2"/>
      <c r="EVX2878" s="2"/>
      <c r="EWB2878" s="2"/>
      <c r="EWF2878" s="2"/>
      <c r="EWJ2878" s="2"/>
      <c r="EWN2878" s="2"/>
      <c r="EWR2878" s="2"/>
      <c r="EWV2878" s="2"/>
      <c r="EWZ2878" s="2"/>
      <c r="EXD2878" s="2"/>
      <c r="EXH2878" s="2"/>
      <c r="EXL2878" s="2"/>
      <c r="EXP2878" s="2"/>
      <c r="EXT2878" s="2"/>
      <c r="EXX2878" s="2"/>
      <c r="EYB2878" s="2"/>
      <c r="EYF2878" s="2"/>
      <c r="EYJ2878" s="2"/>
      <c r="EYN2878" s="2"/>
      <c r="EYR2878" s="2"/>
      <c r="EYV2878" s="2"/>
      <c r="EYZ2878" s="2"/>
      <c r="EZD2878" s="2"/>
      <c r="EZH2878" s="2"/>
      <c r="EZL2878" s="2"/>
      <c r="EZP2878" s="2"/>
      <c r="EZT2878" s="2"/>
      <c r="EZX2878" s="2"/>
      <c r="FAB2878" s="2"/>
      <c r="FAF2878" s="2"/>
      <c r="FAJ2878" s="2"/>
      <c r="FAN2878" s="2"/>
      <c r="FAR2878" s="2"/>
      <c r="FAV2878" s="2"/>
      <c r="FAZ2878" s="2"/>
      <c r="FBD2878" s="2"/>
      <c r="FBH2878" s="2"/>
      <c r="FBL2878" s="2"/>
      <c r="FBP2878" s="2"/>
      <c r="FBT2878" s="2"/>
      <c r="FBX2878" s="2"/>
      <c r="FCB2878" s="2"/>
      <c r="FCF2878" s="2"/>
      <c r="FCJ2878" s="2"/>
      <c r="FCN2878" s="2"/>
      <c r="FCR2878" s="2"/>
      <c r="FCV2878" s="2"/>
      <c r="FCZ2878" s="2"/>
      <c r="FDD2878" s="2"/>
      <c r="FDH2878" s="2"/>
      <c r="FDL2878" s="2"/>
      <c r="FDP2878" s="2"/>
      <c r="FDT2878" s="2"/>
      <c r="FDX2878" s="2"/>
      <c r="FEB2878" s="2"/>
      <c r="FEF2878" s="2"/>
      <c r="FEJ2878" s="2"/>
      <c r="FEN2878" s="2"/>
      <c r="FER2878" s="2"/>
      <c r="FEV2878" s="2"/>
      <c r="FEZ2878" s="2"/>
      <c r="FFD2878" s="2"/>
      <c r="FFH2878" s="2"/>
      <c r="FFL2878" s="2"/>
      <c r="FFP2878" s="2"/>
      <c r="FFT2878" s="2"/>
      <c r="FFX2878" s="2"/>
      <c r="FGB2878" s="2"/>
      <c r="FGF2878" s="2"/>
      <c r="FGJ2878" s="2"/>
      <c r="FGN2878" s="2"/>
      <c r="FGR2878" s="2"/>
      <c r="FGV2878" s="2"/>
      <c r="FGZ2878" s="2"/>
      <c r="FHD2878" s="2"/>
      <c r="FHH2878" s="2"/>
      <c r="FHL2878" s="2"/>
      <c r="FHP2878" s="2"/>
      <c r="FHT2878" s="2"/>
      <c r="FHX2878" s="2"/>
      <c r="FIB2878" s="2"/>
      <c r="FIF2878" s="2"/>
      <c r="FIJ2878" s="2"/>
      <c r="FIN2878" s="2"/>
      <c r="FIR2878" s="2"/>
      <c r="FIV2878" s="2"/>
      <c r="FIZ2878" s="2"/>
      <c r="FJD2878" s="2"/>
      <c r="FJH2878" s="2"/>
      <c r="FJL2878" s="2"/>
      <c r="FJP2878" s="2"/>
      <c r="FJT2878" s="2"/>
      <c r="FJX2878" s="2"/>
      <c r="FKB2878" s="2"/>
      <c r="FKF2878" s="2"/>
      <c r="FKJ2878" s="2"/>
      <c r="FKN2878" s="2"/>
      <c r="FKR2878" s="2"/>
      <c r="FKV2878" s="2"/>
      <c r="FKZ2878" s="2"/>
      <c r="FLD2878" s="2"/>
      <c r="FLH2878" s="2"/>
      <c r="FLL2878" s="2"/>
      <c r="FLP2878" s="2"/>
      <c r="FLT2878" s="2"/>
      <c r="FLX2878" s="2"/>
      <c r="FMB2878" s="2"/>
      <c r="FMF2878" s="2"/>
      <c r="FMJ2878" s="2"/>
      <c r="FMN2878" s="2"/>
      <c r="FMR2878" s="2"/>
      <c r="FMV2878" s="2"/>
      <c r="FMZ2878" s="2"/>
      <c r="FND2878" s="2"/>
      <c r="FNH2878" s="2"/>
      <c r="FNL2878" s="2"/>
      <c r="FNP2878" s="2"/>
      <c r="FNT2878" s="2"/>
      <c r="FNX2878" s="2"/>
      <c r="FOB2878" s="2"/>
      <c r="FOF2878" s="2"/>
      <c r="FOJ2878" s="2"/>
      <c r="FON2878" s="2"/>
      <c r="FOR2878" s="2"/>
      <c r="FOV2878" s="2"/>
      <c r="FOZ2878" s="2"/>
      <c r="FPD2878" s="2"/>
      <c r="FPH2878" s="2"/>
      <c r="FPL2878" s="2"/>
      <c r="FPP2878" s="2"/>
      <c r="FPT2878" s="2"/>
      <c r="FPX2878" s="2"/>
      <c r="FQB2878" s="2"/>
      <c r="FQF2878" s="2"/>
      <c r="FQJ2878" s="2"/>
      <c r="FQN2878" s="2"/>
      <c r="FQR2878" s="2"/>
      <c r="FQV2878" s="2"/>
      <c r="FQZ2878" s="2"/>
      <c r="FRD2878" s="2"/>
      <c r="FRH2878" s="2"/>
      <c r="FRL2878" s="2"/>
      <c r="FRP2878" s="2"/>
      <c r="FRT2878" s="2"/>
      <c r="FRX2878" s="2"/>
      <c r="FSB2878" s="2"/>
      <c r="FSF2878" s="2"/>
      <c r="FSJ2878" s="2"/>
      <c r="FSN2878" s="2"/>
      <c r="FSR2878" s="2"/>
      <c r="FSV2878" s="2"/>
      <c r="FSZ2878" s="2"/>
      <c r="FTD2878" s="2"/>
      <c r="FTH2878" s="2"/>
      <c r="FTL2878" s="2"/>
      <c r="FTP2878" s="2"/>
      <c r="FTT2878" s="2"/>
      <c r="FTX2878" s="2"/>
      <c r="FUB2878" s="2"/>
      <c r="FUF2878" s="2"/>
      <c r="FUJ2878" s="2"/>
      <c r="FUN2878" s="2"/>
      <c r="FUR2878" s="2"/>
      <c r="FUV2878" s="2"/>
      <c r="FUZ2878" s="2"/>
      <c r="FVD2878" s="2"/>
      <c r="FVH2878" s="2"/>
      <c r="FVL2878" s="2"/>
      <c r="FVP2878" s="2"/>
      <c r="FVT2878" s="2"/>
      <c r="FVX2878" s="2"/>
      <c r="FWB2878" s="2"/>
      <c r="FWF2878" s="2"/>
      <c r="FWJ2878" s="2"/>
      <c r="FWN2878" s="2"/>
      <c r="FWR2878" s="2"/>
      <c r="FWV2878" s="2"/>
      <c r="FWZ2878" s="2"/>
      <c r="FXD2878" s="2"/>
      <c r="FXH2878" s="2"/>
      <c r="FXL2878" s="2"/>
      <c r="FXP2878" s="2"/>
      <c r="FXT2878" s="2"/>
      <c r="FXX2878" s="2"/>
      <c r="FYB2878" s="2"/>
      <c r="FYF2878" s="2"/>
      <c r="FYJ2878" s="2"/>
      <c r="FYN2878" s="2"/>
      <c r="FYR2878" s="2"/>
      <c r="FYV2878" s="2"/>
      <c r="FYZ2878" s="2"/>
      <c r="FZD2878" s="2"/>
      <c r="FZH2878" s="2"/>
      <c r="FZL2878" s="2"/>
      <c r="FZP2878" s="2"/>
      <c r="FZT2878" s="2"/>
      <c r="FZX2878" s="2"/>
      <c r="GAB2878" s="2"/>
      <c r="GAF2878" s="2"/>
      <c r="GAJ2878" s="2"/>
      <c r="GAN2878" s="2"/>
      <c r="GAR2878" s="2"/>
      <c r="GAV2878" s="2"/>
      <c r="GAZ2878" s="2"/>
      <c r="GBD2878" s="2"/>
      <c r="GBH2878" s="2"/>
      <c r="GBL2878" s="2"/>
      <c r="GBP2878" s="2"/>
      <c r="GBT2878" s="2"/>
      <c r="GBX2878" s="2"/>
      <c r="GCB2878" s="2"/>
      <c r="GCF2878" s="2"/>
      <c r="GCJ2878" s="2"/>
      <c r="GCN2878" s="2"/>
      <c r="GCR2878" s="2"/>
      <c r="GCV2878" s="2"/>
      <c r="GCZ2878" s="2"/>
      <c r="GDD2878" s="2"/>
      <c r="GDH2878" s="2"/>
      <c r="GDL2878" s="2"/>
      <c r="GDP2878" s="2"/>
      <c r="GDT2878" s="2"/>
      <c r="GDX2878" s="2"/>
      <c r="GEB2878" s="2"/>
      <c r="GEF2878" s="2"/>
      <c r="GEJ2878" s="2"/>
      <c r="GEN2878" s="2"/>
      <c r="GER2878" s="2"/>
      <c r="GEV2878" s="2"/>
      <c r="GEZ2878" s="2"/>
      <c r="GFD2878" s="2"/>
      <c r="GFH2878" s="2"/>
      <c r="GFL2878" s="2"/>
      <c r="GFP2878" s="2"/>
      <c r="GFT2878" s="2"/>
      <c r="GFX2878" s="2"/>
      <c r="GGB2878" s="2"/>
      <c r="GGF2878" s="2"/>
      <c r="GGJ2878" s="2"/>
      <c r="GGN2878" s="2"/>
      <c r="GGR2878" s="2"/>
      <c r="GGV2878" s="2"/>
      <c r="GGZ2878" s="2"/>
      <c r="GHD2878" s="2"/>
      <c r="GHH2878" s="2"/>
      <c r="GHL2878" s="2"/>
      <c r="GHP2878" s="2"/>
      <c r="GHT2878" s="2"/>
      <c r="GHX2878" s="2"/>
      <c r="GIB2878" s="2"/>
      <c r="GIF2878" s="2"/>
      <c r="GIJ2878" s="2"/>
      <c r="GIN2878" s="2"/>
      <c r="GIR2878" s="2"/>
      <c r="GIV2878" s="2"/>
      <c r="GIZ2878" s="2"/>
      <c r="GJD2878" s="2"/>
      <c r="GJH2878" s="2"/>
      <c r="GJL2878" s="2"/>
      <c r="GJP2878" s="2"/>
      <c r="GJT2878" s="2"/>
      <c r="GJX2878" s="2"/>
      <c r="GKB2878" s="2"/>
      <c r="GKF2878" s="2"/>
      <c r="GKJ2878" s="2"/>
      <c r="GKN2878" s="2"/>
      <c r="GKR2878" s="2"/>
      <c r="GKV2878" s="2"/>
      <c r="GKZ2878" s="2"/>
      <c r="GLD2878" s="2"/>
      <c r="GLH2878" s="2"/>
      <c r="GLL2878" s="2"/>
      <c r="GLP2878" s="2"/>
      <c r="GLT2878" s="2"/>
      <c r="GLX2878" s="2"/>
      <c r="GMB2878" s="2"/>
      <c r="GMF2878" s="2"/>
      <c r="GMJ2878" s="2"/>
      <c r="GMN2878" s="2"/>
      <c r="GMR2878" s="2"/>
      <c r="GMV2878" s="2"/>
      <c r="GMZ2878" s="2"/>
      <c r="GND2878" s="2"/>
      <c r="GNH2878" s="2"/>
      <c r="GNL2878" s="2"/>
      <c r="GNP2878" s="2"/>
      <c r="GNT2878" s="2"/>
      <c r="GNX2878" s="2"/>
      <c r="GOB2878" s="2"/>
      <c r="GOF2878" s="2"/>
      <c r="GOJ2878" s="2"/>
      <c r="GON2878" s="2"/>
      <c r="GOR2878" s="2"/>
      <c r="GOV2878" s="2"/>
      <c r="GOZ2878" s="2"/>
      <c r="GPD2878" s="2"/>
      <c r="GPH2878" s="2"/>
      <c r="GPL2878" s="2"/>
      <c r="GPP2878" s="2"/>
      <c r="GPT2878" s="2"/>
      <c r="GPX2878" s="2"/>
      <c r="GQB2878" s="2"/>
      <c r="GQF2878" s="2"/>
      <c r="GQJ2878" s="2"/>
      <c r="GQN2878" s="2"/>
      <c r="GQR2878" s="2"/>
      <c r="GQV2878" s="2"/>
      <c r="GQZ2878" s="2"/>
      <c r="GRD2878" s="2"/>
      <c r="GRH2878" s="2"/>
      <c r="GRL2878" s="2"/>
      <c r="GRP2878" s="2"/>
      <c r="GRT2878" s="2"/>
      <c r="GRX2878" s="2"/>
      <c r="GSB2878" s="2"/>
      <c r="GSF2878" s="2"/>
      <c r="GSJ2878" s="2"/>
      <c r="GSN2878" s="2"/>
      <c r="GSR2878" s="2"/>
      <c r="GSV2878" s="2"/>
      <c r="GSZ2878" s="2"/>
      <c r="GTD2878" s="2"/>
      <c r="GTH2878" s="2"/>
      <c r="GTL2878" s="2"/>
      <c r="GTP2878" s="2"/>
      <c r="GTT2878" s="2"/>
      <c r="GTX2878" s="2"/>
      <c r="GUB2878" s="2"/>
      <c r="GUF2878" s="2"/>
      <c r="GUJ2878" s="2"/>
      <c r="GUN2878" s="2"/>
      <c r="GUR2878" s="2"/>
      <c r="GUV2878" s="2"/>
      <c r="GUZ2878" s="2"/>
      <c r="GVD2878" s="2"/>
      <c r="GVH2878" s="2"/>
      <c r="GVL2878" s="2"/>
      <c r="GVP2878" s="2"/>
      <c r="GVT2878" s="2"/>
      <c r="GVX2878" s="2"/>
      <c r="GWB2878" s="2"/>
      <c r="GWF2878" s="2"/>
      <c r="GWJ2878" s="2"/>
      <c r="GWN2878" s="2"/>
      <c r="GWR2878" s="2"/>
      <c r="GWV2878" s="2"/>
      <c r="GWZ2878" s="2"/>
      <c r="GXD2878" s="2"/>
      <c r="GXH2878" s="2"/>
      <c r="GXL2878" s="2"/>
      <c r="GXP2878" s="2"/>
      <c r="GXT2878" s="2"/>
      <c r="GXX2878" s="2"/>
      <c r="GYB2878" s="2"/>
      <c r="GYF2878" s="2"/>
      <c r="GYJ2878" s="2"/>
      <c r="GYN2878" s="2"/>
      <c r="GYR2878" s="2"/>
      <c r="GYV2878" s="2"/>
      <c r="GYZ2878" s="2"/>
      <c r="GZD2878" s="2"/>
      <c r="GZH2878" s="2"/>
      <c r="GZL2878" s="2"/>
      <c r="GZP2878" s="2"/>
      <c r="GZT2878" s="2"/>
      <c r="GZX2878" s="2"/>
      <c r="HAB2878" s="2"/>
      <c r="HAF2878" s="2"/>
      <c r="HAJ2878" s="2"/>
      <c r="HAN2878" s="2"/>
      <c r="HAR2878" s="2"/>
      <c r="HAV2878" s="2"/>
      <c r="HAZ2878" s="2"/>
      <c r="HBD2878" s="2"/>
      <c r="HBH2878" s="2"/>
      <c r="HBL2878" s="2"/>
      <c r="HBP2878" s="2"/>
      <c r="HBT2878" s="2"/>
      <c r="HBX2878" s="2"/>
      <c r="HCB2878" s="2"/>
      <c r="HCF2878" s="2"/>
      <c r="HCJ2878" s="2"/>
      <c r="HCN2878" s="2"/>
      <c r="HCR2878" s="2"/>
      <c r="HCV2878" s="2"/>
      <c r="HCZ2878" s="2"/>
      <c r="HDD2878" s="2"/>
      <c r="HDH2878" s="2"/>
      <c r="HDL2878" s="2"/>
      <c r="HDP2878" s="2"/>
      <c r="HDT2878" s="2"/>
      <c r="HDX2878" s="2"/>
      <c r="HEB2878" s="2"/>
      <c r="HEF2878" s="2"/>
      <c r="HEJ2878" s="2"/>
      <c r="HEN2878" s="2"/>
      <c r="HER2878" s="2"/>
      <c r="HEV2878" s="2"/>
      <c r="HEZ2878" s="2"/>
      <c r="HFD2878" s="2"/>
      <c r="HFH2878" s="2"/>
      <c r="HFL2878" s="2"/>
      <c r="HFP2878" s="2"/>
      <c r="HFT2878" s="2"/>
      <c r="HFX2878" s="2"/>
      <c r="HGB2878" s="2"/>
      <c r="HGF2878" s="2"/>
      <c r="HGJ2878" s="2"/>
      <c r="HGN2878" s="2"/>
      <c r="HGR2878" s="2"/>
      <c r="HGV2878" s="2"/>
      <c r="HGZ2878" s="2"/>
      <c r="HHD2878" s="2"/>
      <c r="HHH2878" s="2"/>
      <c r="HHL2878" s="2"/>
      <c r="HHP2878" s="2"/>
      <c r="HHT2878" s="2"/>
      <c r="HHX2878" s="2"/>
      <c r="HIB2878" s="2"/>
      <c r="HIF2878" s="2"/>
      <c r="HIJ2878" s="2"/>
      <c r="HIN2878" s="2"/>
      <c r="HIR2878" s="2"/>
      <c r="HIV2878" s="2"/>
      <c r="HIZ2878" s="2"/>
      <c r="HJD2878" s="2"/>
      <c r="HJH2878" s="2"/>
      <c r="HJL2878" s="2"/>
      <c r="HJP2878" s="2"/>
      <c r="HJT2878" s="2"/>
      <c r="HJX2878" s="2"/>
      <c r="HKB2878" s="2"/>
      <c r="HKF2878" s="2"/>
      <c r="HKJ2878" s="2"/>
      <c r="HKN2878" s="2"/>
      <c r="HKR2878" s="2"/>
      <c r="HKV2878" s="2"/>
      <c r="HKZ2878" s="2"/>
      <c r="HLD2878" s="2"/>
      <c r="HLH2878" s="2"/>
      <c r="HLL2878" s="2"/>
      <c r="HLP2878" s="2"/>
      <c r="HLT2878" s="2"/>
      <c r="HLX2878" s="2"/>
      <c r="HMB2878" s="2"/>
      <c r="HMF2878" s="2"/>
      <c r="HMJ2878" s="2"/>
      <c r="HMN2878" s="2"/>
      <c r="HMR2878" s="2"/>
      <c r="HMV2878" s="2"/>
      <c r="HMZ2878" s="2"/>
      <c r="HND2878" s="2"/>
      <c r="HNH2878" s="2"/>
      <c r="HNL2878" s="2"/>
      <c r="HNP2878" s="2"/>
      <c r="HNT2878" s="2"/>
      <c r="HNX2878" s="2"/>
      <c r="HOB2878" s="2"/>
      <c r="HOF2878" s="2"/>
      <c r="HOJ2878" s="2"/>
      <c r="HON2878" s="2"/>
      <c r="HOR2878" s="2"/>
      <c r="HOV2878" s="2"/>
      <c r="HOZ2878" s="2"/>
      <c r="HPD2878" s="2"/>
      <c r="HPH2878" s="2"/>
      <c r="HPL2878" s="2"/>
      <c r="HPP2878" s="2"/>
      <c r="HPT2878" s="2"/>
      <c r="HPX2878" s="2"/>
      <c r="HQB2878" s="2"/>
      <c r="HQF2878" s="2"/>
      <c r="HQJ2878" s="2"/>
      <c r="HQN2878" s="2"/>
      <c r="HQR2878" s="2"/>
      <c r="HQV2878" s="2"/>
      <c r="HQZ2878" s="2"/>
      <c r="HRD2878" s="2"/>
      <c r="HRH2878" s="2"/>
      <c r="HRL2878" s="2"/>
      <c r="HRP2878" s="2"/>
      <c r="HRT2878" s="2"/>
      <c r="HRX2878" s="2"/>
      <c r="HSB2878" s="2"/>
      <c r="HSF2878" s="2"/>
      <c r="HSJ2878" s="2"/>
      <c r="HSN2878" s="2"/>
      <c r="HSR2878" s="2"/>
      <c r="HSV2878" s="2"/>
      <c r="HSZ2878" s="2"/>
      <c r="HTD2878" s="2"/>
      <c r="HTH2878" s="2"/>
      <c r="HTL2878" s="2"/>
      <c r="HTP2878" s="2"/>
      <c r="HTT2878" s="2"/>
      <c r="HTX2878" s="2"/>
      <c r="HUB2878" s="2"/>
      <c r="HUF2878" s="2"/>
      <c r="HUJ2878" s="2"/>
      <c r="HUN2878" s="2"/>
      <c r="HUR2878" s="2"/>
      <c r="HUV2878" s="2"/>
      <c r="HUZ2878" s="2"/>
      <c r="HVD2878" s="2"/>
      <c r="HVH2878" s="2"/>
      <c r="HVL2878" s="2"/>
      <c r="HVP2878" s="2"/>
      <c r="HVT2878" s="2"/>
      <c r="HVX2878" s="2"/>
      <c r="HWB2878" s="2"/>
      <c r="HWF2878" s="2"/>
      <c r="HWJ2878" s="2"/>
      <c r="HWN2878" s="2"/>
      <c r="HWR2878" s="2"/>
      <c r="HWV2878" s="2"/>
      <c r="HWZ2878" s="2"/>
      <c r="HXD2878" s="2"/>
      <c r="HXH2878" s="2"/>
      <c r="HXL2878" s="2"/>
      <c r="HXP2878" s="2"/>
      <c r="HXT2878" s="2"/>
      <c r="HXX2878" s="2"/>
      <c r="HYB2878" s="2"/>
      <c r="HYF2878" s="2"/>
      <c r="HYJ2878" s="2"/>
      <c r="HYN2878" s="2"/>
      <c r="HYR2878" s="2"/>
      <c r="HYV2878" s="2"/>
      <c r="HYZ2878" s="2"/>
      <c r="HZD2878" s="2"/>
      <c r="HZH2878" s="2"/>
      <c r="HZL2878" s="2"/>
      <c r="HZP2878" s="2"/>
      <c r="HZT2878" s="2"/>
      <c r="HZX2878" s="2"/>
      <c r="IAB2878" s="2"/>
      <c r="IAF2878" s="2"/>
      <c r="IAJ2878" s="2"/>
      <c r="IAN2878" s="2"/>
      <c r="IAR2878" s="2"/>
      <c r="IAV2878" s="2"/>
      <c r="IAZ2878" s="2"/>
      <c r="IBD2878" s="2"/>
      <c r="IBH2878" s="2"/>
      <c r="IBL2878" s="2"/>
      <c r="IBP2878" s="2"/>
      <c r="IBT2878" s="2"/>
      <c r="IBX2878" s="2"/>
      <c r="ICB2878" s="2"/>
      <c r="ICF2878" s="2"/>
      <c r="ICJ2878" s="2"/>
      <c r="ICN2878" s="2"/>
      <c r="ICR2878" s="2"/>
      <c r="ICV2878" s="2"/>
      <c r="ICZ2878" s="2"/>
      <c r="IDD2878" s="2"/>
      <c r="IDH2878" s="2"/>
      <c r="IDL2878" s="2"/>
      <c r="IDP2878" s="2"/>
      <c r="IDT2878" s="2"/>
      <c r="IDX2878" s="2"/>
      <c r="IEB2878" s="2"/>
      <c r="IEF2878" s="2"/>
      <c r="IEJ2878" s="2"/>
      <c r="IEN2878" s="2"/>
      <c r="IER2878" s="2"/>
      <c r="IEV2878" s="2"/>
      <c r="IEZ2878" s="2"/>
      <c r="IFD2878" s="2"/>
      <c r="IFH2878" s="2"/>
      <c r="IFL2878" s="2"/>
      <c r="IFP2878" s="2"/>
      <c r="IFT2878" s="2"/>
      <c r="IFX2878" s="2"/>
      <c r="IGB2878" s="2"/>
      <c r="IGF2878" s="2"/>
      <c r="IGJ2878" s="2"/>
      <c r="IGN2878" s="2"/>
      <c r="IGR2878" s="2"/>
      <c r="IGV2878" s="2"/>
      <c r="IGZ2878" s="2"/>
      <c r="IHD2878" s="2"/>
      <c r="IHH2878" s="2"/>
      <c r="IHL2878" s="2"/>
      <c r="IHP2878" s="2"/>
      <c r="IHT2878" s="2"/>
      <c r="IHX2878" s="2"/>
      <c r="IIB2878" s="2"/>
      <c r="IIF2878" s="2"/>
      <c r="IIJ2878" s="2"/>
      <c r="IIN2878" s="2"/>
      <c r="IIR2878" s="2"/>
      <c r="IIV2878" s="2"/>
      <c r="IIZ2878" s="2"/>
      <c r="IJD2878" s="2"/>
      <c r="IJH2878" s="2"/>
      <c r="IJL2878" s="2"/>
      <c r="IJP2878" s="2"/>
      <c r="IJT2878" s="2"/>
      <c r="IJX2878" s="2"/>
      <c r="IKB2878" s="2"/>
      <c r="IKF2878" s="2"/>
      <c r="IKJ2878" s="2"/>
      <c r="IKN2878" s="2"/>
      <c r="IKR2878" s="2"/>
      <c r="IKV2878" s="2"/>
      <c r="IKZ2878" s="2"/>
      <c r="ILD2878" s="2"/>
      <c r="ILH2878" s="2"/>
      <c r="ILL2878" s="2"/>
      <c r="ILP2878" s="2"/>
      <c r="ILT2878" s="2"/>
      <c r="ILX2878" s="2"/>
      <c r="IMB2878" s="2"/>
      <c r="IMF2878" s="2"/>
      <c r="IMJ2878" s="2"/>
      <c r="IMN2878" s="2"/>
      <c r="IMR2878" s="2"/>
      <c r="IMV2878" s="2"/>
      <c r="IMZ2878" s="2"/>
      <c r="IND2878" s="2"/>
      <c r="INH2878" s="2"/>
      <c r="INL2878" s="2"/>
      <c r="INP2878" s="2"/>
      <c r="INT2878" s="2"/>
      <c r="INX2878" s="2"/>
      <c r="IOB2878" s="2"/>
      <c r="IOF2878" s="2"/>
      <c r="IOJ2878" s="2"/>
      <c r="ION2878" s="2"/>
      <c r="IOR2878" s="2"/>
      <c r="IOV2878" s="2"/>
      <c r="IOZ2878" s="2"/>
      <c r="IPD2878" s="2"/>
      <c r="IPH2878" s="2"/>
      <c r="IPL2878" s="2"/>
      <c r="IPP2878" s="2"/>
      <c r="IPT2878" s="2"/>
      <c r="IPX2878" s="2"/>
      <c r="IQB2878" s="2"/>
      <c r="IQF2878" s="2"/>
      <c r="IQJ2878" s="2"/>
      <c r="IQN2878" s="2"/>
      <c r="IQR2878" s="2"/>
      <c r="IQV2878" s="2"/>
      <c r="IQZ2878" s="2"/>
      <c r="IRD2878" s="2"/>
      <c r="IRH2878" s="2"/>
      <c r="IRL2878" s="2"/>
      <c r="IRP2878" s="2"/>
      <c r="IRT2878" s="2"/>
      <c r="IRX2878" s="2"/>
      <c r="ISB2878" s="2"/>
      <c r="ISF2878" s="2"/>
      <c r="ISJ2878" s="2"/>
      <c r="ISN2878" s="2"/>
      <c r="ISR2878" s="2"/>
      <c r="ISV2878" s="2"/>
      <c r="ISZ2878" s="2"/>
      <c r="ITD2878" s="2"/>
      <c r="ITH2878" s="2"/>
      <c r="ITL2878" s="2"/>
      <c r="ITP2878" s="2"/>
      <c r="ITT2878" s="2"/>
      <c r="ITX2878" s="2"/>
      <c r="IUB2878" s="2"/>
      <c r="IUF2878" s="2"/>
      <c r="IUJ2878" s="2"/>
      <c r="IUN2878" s="2"/>
      <c r="IUR2878" s="2"/>
      <c r="IUV2878" s="2"/>
      <c r="IUZ2878" s="2"/>
      <c r="IVD2878" s="2"/>
      <c r="IVH2878" s="2"/>
      <c r="IVL2878" s="2"/>
      <c r="IVP2878" s="2"/>
      <c r="IVT2878" s="2"/>
      <c r="IVX2878" s="2"/>
      <c r="IWB2878" s="2"/>
      <c r="IWF2878" s="2"/>
      <c r="IWJ2878" s="2"/>
      <c r="IWN2878" s="2"/>
      <c r="IWR2878" s="2"/>
      <c r="IWV2878" s="2"/>
      <c r="IWZ2878" s="2"/>
      <c r="IXD2878" s="2"/>
      <c r="IXH2878" s="2"/>
      <c r="IXL2878" s="2"/>
      <c r="IXP2878" s="2"/>
      <c r="IXT2878" s="2"/>
      <c r="IXX2878" s="2"/>
      <c r="IYB2878" s="2"/>
      <c r="IYF2878" s="2"/>
      <c r="IYJ2878" s="2"/>
      <c r="IYN2878" s="2"/>
      <c r="IYR2878" s="2"/>
      <c r="IYV2878" s="2"/>
      <c r="IYZ2878" s="2"/>
      <c r="IZD2878" s="2"/>
      <c r="IZH2878" s="2"/>
      <c r="IZL2878" s="2"/>
      <c r="IZP2878" s="2"/>
      <c r="IZT2878" s="2"/>
      <c r="IZX2878" s="2"/>
      <c r="JAB2878" s="2"/>
      <c r="JAF2878" s="2"/>
      <c r="JAJ2878" s="2"/>
      <c r="JAN2878" s="2"/>
      <c r="JAR2878" s="2"/>
      <c r="JAV2878" s="2"/>
      <c r="JAZ2878" s="2"/>
      <c r="JBD2878" s="2"/>
      <c r="JBH2878" s="2"/>
      <c r="JBL2878" s="2"/>
      <c r="JBP2878" s="2"/>
      <c r="JBT2878" s="2"/>
      <c r="JBX2878" s="2"/>
      <c r="JCB2878" s="2"/>
      <c r="JCF2878" s="2"/>
      <c r="JCJ2878" s="2"/>
      <c r="JCN2878" s="2"/>
      <c r="JCR2878" s="2"/>
      <c r="JCV2878" s="2"/>
      <c r="JCZ2878" s="2"/>
      <c r="JDD2878" s="2"/>
      <c r="JDH2878" s="2"/>
      <c r="JDL2878" s="2"/>
      <c r="JDP2878" s="2"/>
      <c r="JDT2878" s="2"/>
      <c r="JDX2878" s="2"/>
      <c r="JEB2878" s="2"/>
      <c r="JEF2878" s="2"/>
      <c r="JEJ2878" s="2"/>
      <c r="JEN2878" s="2"/>
      <c r="JER2878" s="2"/>
      <c r="JEV2878" s="2"/>
      <c r="JEZ2878" s="2"/>
      <c r="JFD2878" s="2"/>
      <c r="JFH2878" s="2"/>
      <c r="JFL2878" s="2"/>
      <c r="JFP2878" s="2"/>
      <c r="JFT2878" s="2"/>
      <c r="JFX2878" s="2"/>
      <c r="JGB2878" s="2"/>
      <c r="JGF2878" s="2"/>
      <c r="JGJ2878" s="2"/>
      <c r="JGN2878" s="2"/>
      <c r="JGR2878" s="2"/>
      <c r="JGV2878" s="2"/>
      <c r="JGZ2878" s="2"/>
      <c r="JHD2878" s="2"/>
      <c r="JHH2878" s="2"/>
      <c r="JHL2878" s="2"/>
      <c r="JHP2878" s="2"/>
      <c r="JHT2878" s="2"/>
      <c r="JHX2878" s="2"/>
      <c r="JIB2878" s="2"/>
      <c r="JIF2878" s="2"/>
      <c r="JIJ2878" s="2"/>
      <c r="JIN2878" s="2"/>
      <c r="JIR2878" s="2"/>
      <c r="JIV2878" s="2"/>
      <c r="JIZ2878" s="2"/>
      <c r="JJD2878" s="2"/>
      <c r="JJH2878" s="2"/>
      <c r="JJL2878" s="2"/>
      <c r="JJP2878" s="2"/>
      <c r="JJT2878" s="2"/>
      <c r="JJX2878" s="2"/>
      <c r="JKB2878" s="2"/>
      <c r="JKF2878" s="2"/>
      <c r="JKJ2878" s="2"/>
      <c r="JKN2878" s="2"/>
      <c r="JKR2878" s="2"/>
      <c r="JKV2878" s="2"/>
      <c r="JKZ2878" s="2"/>
      <c r="JLD2878" s="2"/>
      <c r="JLH2878" s="2"/>
      <c r="JLL2878" s="2"/>
      <c r="JLP2878" s="2"/>
      <c r="JLT2878" s="2"/>
      <c r="JLX2878" s="2"/>
      <c r="JMB2878" s="2"/>
      <c r="JMF2878" s="2"/>
      <c r="JMJ2878" s="2"/>
      <c r="JMN2878" s="2"/>
      <c r="JMR2878" s="2"/>
      <c r="JMV2878" s="2"/>
      <c r="JMZ2878" s="2"/>
      <c r="JND2878" s="2"/>
      <c r="JNH2878" s="2"/>
      <c r="JNL2878" s="2"/>
      <c r="JNP2878" s="2"/>
      <c r="JNT2878" s="2"/>
      <c r="JNX2878" s="2"/>
      <c r="JOB2878" s="2"/>
      <c r="JOF2878" s="2"/>
      <c r="JOJ2878" s="2"/>
      <c r="JON2878" s="2"/>
      <c r="JOR2878" s="2"/>
      <c r="JOV2878" s="2"/>
      <c r="JOZ2878" s="2"/>
      <c r="JPD2878" s="2"/>
      <c r="JPH2878" s="2"/>
      <c r="JPL2878" s="2"/>
      <c r="JPP2878" s="2"/>
      <c r="JPT2878" s="2"/>
      <c r="JPX2878" s="2"/>
      <c r="JQB2878" s="2"/>
      <c r="JQF2878" s="2"/>
      <c r="JQJ2878" s="2"/>
      <c r="JQN2878" s="2"/>
      <c r="JQR2878" s="2"/>
      <c r="JQV2878" s="2"/>
      <c r="JQZ2878" s="2"/>
      <c r="JRD2878" s="2"/>
      <c r="JRH2878" s="2"/>
      <c r="JRL2878" s="2"/>
      <c r="JRP2878" s="2"/>
      <c r="JRT2878" s="2"/>
      <c r="JRX2878" s="2"/>
      <c r="JSB2878" s="2"/>
      <c r="JSF2878" s="2"/>
      <c r="JSJ2878" s="2"/>
      <c r="JSN2878" s="2"/>
      <c r="JSR2878" s="2"/>
      <c r="JSV2878" s="2"/>
      <c r="JSZ2878" s="2"/>
      <c r="JTD2878" s="2"/>
      <c r="JTH2878" s="2"/>
      <c r="JTL2878" s="2"/>
      <c r="JTP2878" s="2"/>
      <c r="JTT2878" s="2"/>
      <c r="JTX2878" s="2"/>
      <c r="JUB2878" s="2"/>
      <c r="JUF2878" s="2"/>
      <c r="JUJ2878" s="2"/>
      <c r="JUN2878" s="2"/>
      <c r="JUR2878" s="2"/>
      <c r="JUV2878" s="2"/>
      <c r="JUZ2878" s="2"/>
      <c r="JVD2878" s="2"/>
      <c r="JVH2878" s="2"/>
      <c r="JVL2878" s="2"/>
      <c r="JVP2878" s="2"/>
      <c r="JVT2878" s="2"/>
      <c r="JVX2878" s="2"/>
      <c r="JWB2878" s="2"/>
      <c r="JWF2878" s="2"/>
      <c r="JWJ2878" s="2"/>
      <c r="JWN2878" s="2"/>
      <c r="JWR2878" s="2"/>
      <c r="JWV2878" s="2"/>
      <c r="JWZ2878" s="2"/>
      <c r="JXD2878" s="2"/>
      <c r="JXH2878" s="2"/>
      <c r="JXL2878" s="2"/>
      <c r="JXP2878" s="2"/>
      <c r="JXT2878" s="2"/>
      <c r="JXX2878" s="2"/>
      <c r="JYB2878" s="2"/>
      <c r="JYF2878" s="2"/>
      <c r="JYJ2878" s="2"/>
      <c r="JYN2878" s="2"/>
      <c r="JYR2878" s="2"/>
      <c r="JYV2878" s="2"/>
      <c r="JYZ2878" s="2"/>
      <c r="JZD2878" s="2"/>
      <c r="JZH2878" s="2"/>
      <c r="JZL2878" s="2"/>
      <c r="JZP2878" s="2"/>
      <c r="JZT2878" s="2"/>
      <c r="JZX2878" s="2"/>
      <c r="KAB2878" s="2"/>
      <c r="KAF2878" s="2"/>
      <c r="KAJ2878" s="2"/>
      <c r="KAN2878" s="2"/>
      <c r="KAR2878" s="2"/>
      <c r="KAV2878" s="2"/>
      <c r="KAZ2878" s="2"/>
      <c r="KBD2878" s="2"/>
      <c r="KBH2878" s="2"/>
      <c r="KBL2878" s="2"/>
      <c r="KBP2878" s="2"/>
      <c r="KBT2878" s="2"/>
      <c r="KBX2878" s="2"/>
      <c r="KCB2878" s="2"/>
      <c r="KCF2878" s="2"/>
      <c r="KCJ2878" s="2"/>
      <c r="KCN2878" s="2"/>
      <c r="KCR2878" s="2"/>
      <c r="KCV2878" s="2"/>
      <c r="KCZ2878" s="2"/>
      <c r="KDD2878" s="2"/>
      <c r="KDH2878" s="2"/>
      <c r="KDL2878" s="2"/>
      <c r="KDP2878" s="2"/>
      <c r="KDT2878" s="2"/>
      <c r="KDX2878" s="2"/>
      <c r="KEB2878" s="2"/>
      <c r="KEF2878" s="2"/>
      <c r="KEJ2878" s="2"/>
      <c r="KEN2878" s="2"/>
      <c r="KER2878" s="2"/>
      <c r="KEV2878" s="2"/>
      <c r="KEZ2878" s="2"/>
      <c r="KFD2878" s="2"/>
      <c r="KFH2878" s="2"/>
      <c r="KFL2878" s="2"/>
      <c r="KFP2878" s="2"/>
      <c r="KFT2878" s="2"/>
      <c r="KFX2878" s="2"/>
      <c r="KGB2878" s="2"/>
      <c r="KGF2878" s="2"/>
      <c r="KGJ2878" s="2"/>
      <c r="KGN2878" s="2"/>
      <c r="KGR2878" s="2"/>
      <c r="KGV2878" s="2"/>
      <c r="KGZ2878" s="2"/>
      <c r="KHD2878" s="2"/>
      <c r="KHH2878" s="2"/>
      <c r="KHL2878" s="2"/>
      <c r="KHP2878" s="2"/>
      <c r="KHT2878" s="2"/>
      <c r="KHX2878" s="2"/>
      <c r="KIB2878" s="2"/>
      <c r="KIF2878" s="2"/>
      <c r="KIJ2878" s="2"/>
      <c r="KIN2878" s="2"/>
      <c r="KIR2878" s="2"/>
      <c r="KIV2878" s="2"/>
      <c r="KIZ2878" s="2"/>
      <c r="KJD2878" s="2"/>
      <c r="KJH2878" s="2"/>
      <c r="KJL2878" s="2"/>
      <c r="KJP2878" s="2"/>
      <c r="KJT2878" s="2"/>
      <c r="KJX2878" s="2"/>
      <c r="KKB2878" s="2"/>
      <c r="KKF2878" s="2"/>
      <c r="KKJ2878" s="2"/>
      <c r="KKN2878" s="2"/>
      <c r="KKR2878" s="2"/>
      <c r="KKV2878" s="2"/>
      <c r="KKZ2878" s="2"/>
      <c r="KLD2878" s="2"/>
      <c r="KLH2878" s="2"/>
      <c r="KLL2878" s="2"/>
      <c r="KLP2878" s="2"/>
      <c r="KLT2878" s="2"/>
      <c r="KLX2878" s="2"/>
      <c r="KMB2878" s="2"/>
      <c r="KMF2878" s="2"/>
      <c r="KMJ2878" s="2"/>
      <c r="KMN2878" s="2"/>
      <c r="KMR2878" s="2"/>
      <c r="KMV2878" s="2"/>
      <c r="KMZ2878" s="2"/>
      <c r="KND2878" s="2"/>
      <c r="KNH2878" s="2"/>
      <c r="KNL2878" s="2"/>
      <c r="KNP2878" s="2"/>
      <c r="KNT2878" s="2"/>
      <c r="KNX2878" s="2"/>
      <c r="KOB2878" s="2"/>
      <c r="KOF2878" s="2"/>
      <c r="KOJ2878" s="2"/>
      <c r="KON2878" s="2"/>
      <c r="KOR2878" s="2"/>
      <c r="KOV2878" s="2"/>
      <c r="KOZ2878" s="2"/>
      <c r="KPD2878" s="2"/>
      <c r="KPH2878" s="2"/>
      <c r="KPL2878" s="2"/>
      <c r="KPP2878" s="2"/>
      <c r="KPT2878" s="2"/>
      <c r="KPX2878" s="2"/>
      <c r="KQB2878" s="2"/>
      <c r="KQF2878" s="2"/>
      <c r="KQJ2878" s="2"/>
      <c r="KQN2878" s="2"/>
      <c r="KQR2878" s="2"/>
      <c r="KQV2878" s="2"/>
      <c r="KQZ2878" s="2"/>
      <c r="KRD2878" s="2"/>
      <c r="KRH2878" s="2"/>
      <c r="KRL2878" s="2"/>
      <c r="KRP2878" s="2"/>
      <c r="KRT2878" s="2"/>
      <c r="KRX2878" s="2"/>
      <c r="KSB2878" s="2"/>
      <c r="KSF2878" s="2"/>
      <c r="KSJ2878" s="2"/>
      <c r="KSN2878" s="2"/>
      <c r="KSR2878" s="2"/>
      <c r="KSV2878" s="2"/>
      <c r="KSZ2878" s="2"/>
      <c r="KTD2878" s="2"/>
      <c r="KTH2878" s="2"/>
      <c r="KTL2878" s="2"/>
      <c r="KTP2878" s="2"/>
      <c r="KTT2878" s="2"/>
      <c r="KTX2878" s="2"/>
      <c r="KUB2878" s="2"/>
      <c r="KUF2878" s="2"/>
      <c r="KUJ2878" s="2"/>
      <c r="KUN2878" s="2"/>
      <c r="KUR2878" s="2"/>
      <c r="KUV2878" s="2"/>
      <c r="KUZ2878" s="2"/>
      <c r="KVD2878" s="2"/>
      <c r="KVH2878" s="2"/>
      <c r="KVL2878" s="2"/>
      <c r="KVP2878" s="2"/>
      <c r="KVT2878" s="2"/>
      <c r="KVX2878" s="2"/>
      <c r="KWB2878" s="2"/>
      <c r="KWF2878" s="2"/>
      <c r="KWJ2878" s="2"/>
      <c r="KWN2878" s="2"/>
      <c r="KWR2878" s="2"/>
      <c r="KWV2878" s="2"/>
      <c r="KWZ2878" s="2"/>
      <c r="KXD2878" s="2"/>
      <c r="KXH2878" s="2"/>
      <c r="KXL2878" s="2"/>
      <c r="KXP2878" s="2"/>
      <c r="KXT2878" s="2"/>
      <c r="KXX2878" s="2"/>
      <c r="KYB2878" s="2"/>
      <c r="KYF2878" s="2"/>
      <c r="KYJ2878" s="2"/>
      <c r="KYN2878" s="2"/>
      <c r="KYR2878" s="2"/>
      <c r="KYV2878" s="2"/>
      <c r="KYZ2878" s="2"/>
      <c r="KZD2878" s="2"/>
      <c r="KZH2878" s="2"/>
      <c r="KZL2878" s="2"/>
      <c r="KZP2878" s="2"/>
      <c r="KZT2878" s="2"/>
      <c r="KZX2878" s="2"/>
      <c r="LAB2878" s="2"/>
      <c r="LAF2878" s="2"/>
      <c r="LAJ2878" s="2"/>
      <c r="LAN2878" s="2"/>
      <c r="LAR2878" s="2"/>
      <c r="LAV2878" s="2"/>
      <c r="LAZ2878" s="2"/>
      <c r="LBD2878" s="2"/>
      <c r="LBH2878" s="2"/>
      <c r="LBL2878" s="2"/>
      <c r="LBP2878" s="2"/>
      <c r="LBT2878" s="2"/>
      <c r="LBX2878" s="2"/>
      <c r="LCB2878" s="2"/>
      <c r="LCF2878" s="2"/>
      <c r="LCJ2878" s="2"/>
      <c r="LCN2878" s="2"/>
      <c r="LCR2878" s="2"/>
      <c r="LCV2878" s="2"/>
      <c r="LCZ2878" s="2"/>
      <c r="LDD2878" s="2"/>
      <c r="LDH2878" s="2"/>
      <c r="LDL2878" s="2"/>
      <c r="LDP2878" s="2"/>
      <c r="LDT2878" s="2"/>
      <c r="LDX2878" s="2"/>
      <c r="LEB2878" s="2"/>
      <c r="LEF2878" s="2"/>
      <c r="LEJ2878" s="2"/>
      <c r="LEN2878" s="2"/>
      <c r="LER2878" s="2"/>
      <c r="LEV2878" s="2"/>
      <c r="LEZ2878" s="2"/>
      <c r="LFD2878" s="2"/>
      <c r="LFH2878" s="2"/>
      <c r="LFL2878" s="2"/>
      <c r="LFP2878" s="2"/>
      <c r="LFT2878" s="2"/>
      <c r="LFX2878" s="2"/>
      <c r="LGB2878" s="2"/>
      <c r="LGF2878" s="2"/>
      <c r="LGJ2878" s="2"/>
      <c r="LGN2878" s="2"/>
      <c r="LGR2878" s="2"/>
      <c r="LGV2878" s="2"/>
      <c r="LGZ2878" s="2"/>
      <c r="LHD2878" s="2"/>
      <c r="LHH2878" s="2"/>
      <c r="LHL2878" s="2"/>
      <c r="LHP2878" s="2"/>
      <c r="LHT2878" s="2"/>
      <c r="LHX2878" s="2"/>
      <c r="LIB2878" s="2"/>
      <c r="LIF2878" s="2"/>
      <c r="LIJ2878" s="2"/>
      <c r="LIN2878" s="2"/>
      <c r="LIR2878" s="2"/>
      <c r="LIV2878" s="2"/>
      <c r="LIZ2878" s="2"/>
      <c r="LJD2878" s="2"/>
      <c r="LJH2878" s="2"/>
      <c r="LJL2878" s="2"/>
      <c r="LJP2878" s="2"/>
      <c r="LJT2878" s="2"/>
      <c r="LJX2878" s="2"/>
      <c r="LKB2878" s="2"/>
      <c r="LKF2878" s="2"/>
      <c r="LKJ2878" s="2"/>
      <c r="LKN2878" s="2"/>
      <c r="LKR2878" s="2"/>
      <c r="LKV2878" s="2"/>
      <c r="LKZ2878" s="2"/>
      <c r="LLD2878" s="2"/>
      <c r="LLH2878" s="2"/>
      <c r="LLL2878" s="2"/>
      <c r="LLP2878" s="2"/>
      <c r="LLT2878" s="2"/>
      <c r="LLX2878" s="2"/>
      <c r="LMB2878" s="2"/>
      <c r="LMF2878" s="2"/>
      <c r="LMJ2878" s="2"/>
      <c r="LMN2878" s="2"/>
      <c r="LMR2878" s="2"/>
      <c r="LMV2878" s="2"/>
      <c r="LMZ2878" s="2"/>
      <c r="LND2878" s="2"/>
      <c r="LNH2878" s="2"/>
      <c r="LNL2878" s="2"/>
      <c r="LNP2878" s="2"/>
      <c r="LNT2878" s="2"/>
      <c r="LNX2878" s="2"/>
      <c r="LOB2878" s="2"/>
      <c r="LOF2878" s="2"/>
      <c r="LOJ2878" s="2"/>
      <c r="LON2878" s="2"/>
      <c r="LOR2878" s="2"/>
      <c r="LOV2878" s="2"/>
      <c r="LOZ2878" s="2"/>
      <c r="LPD2878" s="2"/>
      <c r="LPH2878" s="2"/>
      <c r="LPL2878" s="2"/>
      <c r="LPP2878" s="2"/>
      <c r="LPT2878" s="2"/>
      <c r="LPX2878" s="2"/>
      <c r="LQB2878" s="2"/>
      <c r="LQF2878" s="2"/>
      <c r="LQJ2878" s="2"/>
      <c r="LQN2878" s="2"/>
      <c r="LQR2878" s="2"/>
      <c r="LQV2878" s="2"/>
      <c r="LQZ2878" s="2"/>
      <c r="LRD2878" s="2"/>
      <c r="LRH2878" s="2"/>
      <c r="LRL2878" s="2"/>
      <c r="LRP2878" s="2"/>
      <c r="LRT2878" s="2"/>
      <c r="LRX2878" s="2"/>
      <c r="LSB2878" s="2"/>
      <c r="LSF2878" s="2"/>
      <c r="LSJ2878" s="2"/>
      <c r="LSN2878" s="2"/>
      <c r="LSR2878" s="2"/>
      <c r="LSV2878" s="2"/>
      <c r="LSZ2878" s="2"/>
      <c r="LTD2878" s="2"/>
      <c r="LTH2878" s="2"/>
      <c r="LTL2878" s="2"/>
      <c r="LTP2878" s="2"/>
      <c r="LTT2878" s="2"/>
      <c r="LTX2878" s="2"/>
      <c r="LUB2878" s="2"/>
      <c r="LUF2878" s="2"/>
      <c r="LUJ2878" s="2"/>
      <c r="LUN2878" s="2"/>
      <c r="LUR2878" s="2"/>
      <c r="LUV2878" s="2"/>
      <c r="LUZ2878" s="2"/>
      <c r="LVD2878" s="2"/>
      <c r="LVH2878" s="2"/>
      <c r="LVL2878" s="2"/>
      <c r="LVP2878" s="2"/>
      <c r="LVT2878" s="2"/>
      <c r="LVX2878" s="2"/>
      <c r="LWB2878" s="2"/>
      <c r="LWF2878" s="2"/>
      <c r="LWJ2878" s="2"/>
      <c r="LWN2878" s="2"/>
      <c r="LWR2878" s="2"/>
      <c r="LWV2878" s="2"/>
      <c r="LWZ2878" s="2"/>
      <c r="LXD2878" s="2"/>
      <c r="LXH2878" s="2"/>
      <c r="LXL2878" s="2"/>
      <c r="LXP2878" s="2"/>
      <c r="LXT2878" s="2"/>
      <c r="LXX2878" s="2"/>
      <c r="LYB2878" s="2"/>
      <c r="LYF2878" s="2"/>
      <c r="LYJ2878" s="2"/>
      <c r="LYN2878" s="2"/>
      <c r="LYR2878" s="2"/>
      <c r="LYV2878" s="2"/>
      <c r="LYZ2878" s="2"/>
      <c r="LZD2878" s="2"/>
      <c r="LZH2878" s="2"/>
      <c r="LZL2878" s="2"/>
      <c r="LZP2878" s="2"/>
      <c r="LZT2878" s="2"/>
      <c r="LZX2878" s="2"/>
      <c r="MAB2878" s="2"/>
      <c r="MAF2878" s="2"/>
      <c r="MAJ2878" s="2"/>
      <c r="MAN2878" s="2"/>
      <c r="MAR2878" s="2"/>
      <c r="MAV2878" s="2"/>
      <c r="MAZ2878" s="2"/>
      <c r="MBD2878" s="2"/>
      <c r="MBH2878" s="2"/>
      <c r="MBL2878" s="2"/>
      <c r="MBP2878" s="2"/>
      <c r="MBT2878" s="2"/>
      <c r="MBX2878" s="2"/>
      <c r="MCB2878" s="2"/>
      <c r="MCF2878" s="2"/>
      <c r="MCJ2878" s="2"/>
      <c r="MCN2878" s="2"/>
      <c r="MCR2878" s="2"/>
      <c r="MCV2878" s="2"/>
      <c r="MCZ2878" s="2"/>
      <c r="MDD2878" s="2"/>
      <c r="MDH2878" s="2"/>
      <c r="MDL2878" s="2"/>
      <c r="MDP2878" s="2"/>
      <c r="MDT2878" s="2"/>
      <c r="MDX2878" s="2"/>
      <c r="MEB2878" s="2"/>
      <c r="MEF2878" s="2"/>
      <c r="MEJ2878" s="2"/>
      <c r="MEN2878" s="2"/>
      <c r="MER2878" s="2"/>
      <c r="MEV2878" s="2"/>
      <c r="MEZ2878" s="2"/>
      <c r="MFD2878" s="2"/>
      <c r="MFH2878" s="2"/>
      <c r="MFL2878" s="2"/>
      <c r="MFP2878" s="2"/>
      <c r="MFT2878" s="2"/>
      <c r="MFX2878" s="2"/>
      <c r="MGB2878" s="2"/>
      <c r="MGF2878" s="2"/>
      <c r="MGJ2878" s="2"/>
      <c r="MGN2878" s="2"/>
      <c r="MGR2878" s="2"/>
      <c r="MGV2878" s="2"/>
      <c r="MGZ2878" s="2"/>
      <c r="MHD2878" s="2"/>
      <c r="MHH2878" s="2"/>
      <c r="MHL2878" s="2"/>
      <c r="MHP2878" s="2"/>
      <c r="MHT2878" s="2"/>
      <c r="MHX2878" s="2"/>
      <c r="MIB2878" s="2"/>
      <c r="MIF2878" s="2"/>
      <c r="MIJ2878" s="2"/>
      <c r="MIN2878" s="2"/>
      <c r="MIR2878" s="2"/>
      <c r="MIV2878" s="2"/>
      <c r="MIZ2878" s="2"/>
      <c r="MJD2878" s="2"/>
      <c r="MJH2878" s="2"/>
      <c r="MJL2878" s="2"/>
      <c r="MJP2878" s="2"/>
      <c r="MJT2878" s="2"/>
      <c r="MJX2878" s="2"/>
      <c r="MKB2878" s="2"/>
      <c r="MKF2878" s="2"/>
      <c r="MKJ2878" s="2"/>
      <c r="MKN2878" s="2"/>
      <c r="MKR2878" s="2"/>
      <c r="MKV2878" s="2"/>
      <c r="MKZ2878" s="2"/>
      <c r="MLD2878" s="2"/>
      <c r="MLH2878" s="2"/>
      <c r="MLL2878" s="2"/>
      <c r="MLP2878" s="2"/>
      <c r="MLT2878" s="2"/>
      <c r="MLX2878" s="2"/>
      <c r="MMB2878" s="2"/>
      <c r="MMF2878" s="2"/>
      <c r="MMJ2878" s="2"/>
      <c r="MMN2878" s="2"/>
      <c r="MMR2878" s="2"/>
      <c r="MMV2878" s="2"/>
      <c r="MMZ2878" s="2"/>
      <c r="MND2878" s="2"/>
      <c r="MNH2878" s="2"/>
      <c r="MNL2878" s="2"/>
      <c r="MNP2878" s="2"/>
      <c r="MNT2878" s="2"/>
      <c r="MNX2878" s="2"/>
      <c r="MOB2878" s="2"/>
      <c r="MOF2878" s="2"/>
      <c r="MOJ2878" s="2"/>
      <c r="MON2878" s="2"/>
      <c r="MOR2878" s="2"/>
      <c r="MOV2878" s="2"/>
      <c r="MOZ2878" s="2"/>
      <c r="MPD2878" s="2"/>
      <c r="MPH2878" s="2"/>
      <c r="MPL2878" s="2"/>
      <c r="MPP2878" s="2"/>
      <c r="MPT2878" s="2"/>
      <c r="MPX2878" s="2"/>
      <c r="MQB2878" s="2"/>
      <c r="MQF2878" s="2"/>
      <c r="MQJ2878" s="2"/>
      <c r="MQN2878" s="2"/>
      <c r="MQR2878" s="2"/>
      <c r="MQV2878" s="2"/>
      <c r="MQZ2878" s="2"/>
      <c r="MRD2878" s="2"/>
      <c r="MRH2878" s="2"/>
      <c r="MRL2878" s="2"/>
      <c r="MRP2878" s="2"/>
      <c r="MRT2878" s="2"/>
      <c r="MRX2878" s="2"/>
      <c r="MSB2878" s="2"/>
      <c r="MSF2878" s="2"/>
      <c r="MSJ2878" s="2"/>
      <c r="MSN2878" s="2"/>
      <c r="MSR2878" s="2"/>
      <c r="MSV2878" s="2"/>
      <c r="MSZ2878" s="2"/>
      <c r="MTD2878" s="2"/>
      <c r="MTH2878" s="2"/>
      <c r="MTL2878" s="2"/>
      <c r="MTP2878" s="2"/>
      <c r="MTT2878" s="2"/>
      <c r="MTX2878" s="2"/>
      <c r="MUB2878" s="2"/>
      <c r="MUF2878" s="2"/>
      <c r="MUJ2878" s="2"/>
      <c r="MUN2878" s="2"/>
      <c r="MUR2878" s="2"/>
      <c r="MUV2878" s="2"/>
      <c r="MUZ2878" s="2"/>
      <c r="MVD2878" s="2"/>
      <c r="MVH2878" s="2"/>
      <c r="MVL2878" s="2"/>
      <c r="MVP2878" s="2"/>
      <c r="MVT2878" s="2"/>
      <c r="MVX2878" s="2"/>
      <c r="MWB2878" s="2"/>
      <c r="MWF2878" s="2"/>
      <c r="MWJ2878" s="2"/>
      <c r="MWN2878" s="2"/>
      <c r="MWR2878" s="2"/>
      <c r="MWV2878" s="2"/>
      <c r="MWZ2878" s="2"/>
      <c r="MXD2878" s="2"/>
      <c r="MXH2878" s="2"/>
      <c r="MXL2878" s="2"/>
      <c r="MXP2878" s="2"/>
      <c r="MXT2878" s="2"/>
      <c r="MXX2878" s="2"/>
      <c r="MYB2878" s="2"/>
      <c r="MYF2878" s="2"/>
      <c r="MYJ2878" s="2"/>
      <c r="MYN2878" s="2"/>
      <c r="MYR2878" s="2"/>
      <c r="MYV2878" s="2"/>
      <c r="MYZ2878" s="2"/>
      <c r="MZD2878" s="2"/>
      <c r="MZH2878" s="2"/>
      <c r="MZL2878" s="2"/>
      <c r="MZP2878" s="2"/>
      <c r="MZT2878" s="2"/>
      <c r="MZX2878" s="2"/>
      <c r="NAB2878" s="2"/>
      <c r="NAF2878" s="2"/>
      <c r="NAJ2878" s="2"/>
      <c r="NAN2878" s="2"/>
      <c r="NAR2878" s="2"/>
      <c r="NAV2878" s="2"/>
      <c r="NAZ2878" s="2"/>
      <c r="NBD2878" s="2"/>
      <c r="NBH2878" s="2"/>
      <c r="NBL2878" s="2"/>
      <c r="NBP2878" s="2"/>
      <c r="NBT2878" s="2"/>
      <c r="NBX2878" s="2"/>
      <c r="NCB2878" s="2"/>
      <c r="NCF2878" s="2"/>
      <c r="NCJ2878" s="2"/>
      <c r="NCN2878" s="2"/>
      <c r="NCR2878" s="2"/>
      <c r="NCV2878" s="2"/>
      <c r="NCZ2878" s="2"/>
      <c r="NDD2878" s="2"/>
      <c r="NDH2878" s="2"/>
      <c r="NDL2878" s="2"/>
      <c r="NDP2878" s="2"/>
      <c r="NDT2878" s="2"/>
      <c r="NDX2878" s="2"/>
      <c r="NEB2878" s="2"/>
      <c r="NEF2878" s="2"/>
      <c r="NEJ2878" s="2"/>
      <c r="NEN2878" s="2"/>
      <c r="NER2878" s="2"/>
      <c r="NEV2878" s="2"/>
      <c r="NEZ2878" s="2"/>
      <c r="NFD2878" s="2"/>
      <c r="NFH2878" s="2"/>
      <c r="NFL2878" s="2"/>
      <c r="NFP2878" s="2"/>
      <c r="NFT2878" s="2"/>
      <c r="NFX2878" s="2"/>
      <c r="NGB2878" s="2"/>
      <c r="NGF2878" s="2"/>
      <c r="NGJ2878" s="2"/>
      <c r="NGN2878" s="2"/>
      <c r="NGR2878" s="2"/>
      <c r="NGV2878" s="2"/>
      <c r="NGZ2878" s="2"/>
      <c r="NHD2878" s="2"/>
      <c r="NHH2878" s="2"/>
      <c r="NHL2878" s="2"/>
      <c r="NHP2878" s="2"/>
      <c r="NHT2878" s="2"/>
      <c r="NHX2878" s="2"/>
      <c r="NIB2878" s="2"/>
      <c r="NIF2878" s="2"/>
      <c r="NIJ2878" s="2"/>
      <c r="NIN2878" s="2"/>
      <c r="NIR2878" s="2"/>
      <c r="NIV2878" s="2"/>
      <c r="NIZ2878" s="2"/>
      <c r="NJD2878" s="2"/>
      <c r="NJH2878" s="2"/>
      <c r="NJL2878" s="2"/>
      <c r="NJP2878" s="2"/>
      <c r="NJT2878" s="2"/>
      <c r="NJX2878" s="2"/>
      <c r="NKB2878" s="2"/>
      <c r="NKF2878" s="2"/>
      <c r="NKJ2878" s="2"/>
      <c r="NKN2878" s="2"/>
      <c r="NKR2878" s="2"/>
      <c r="NKV2878" s="2"/>
      <c r="NKZ2878" s="2"/>
      <c r="NLD2878" s="2"/>
      <c r="NLH2878" s="2"/>
      <c r="NLL2878" s="2"/>
      <c r="NLP2878" s="2"/>
      <c r="NLT2878" s="2"/>
      <c r="NLX2878" s="2"/>
      <c r="NMB2878" s="2"/>
      <c r="NMF2878" s="2"/>
      <c r="NMJ2878" s="2"/>
      <c r="NMN2878" s="2"/>
      <c r="NMR2878" s="2"/>
      <c r="NMV2878" s="2"/>
      <c r="NMZ2878" s="2"/>
      <c r="NND2878" s="2"/>
      <c r="NNH2878" s="2"/>
      <c r="NNL2878" s="2"/>
      <c r="NNP2878" s="2"/>
      <c r="NNT2878" s="2"/>
      <c r="NNX2878" s="2"/>
      <c r="NOB2878" s="2"/>
      <c r="NOF2878" s="2"/>
      <c r="NOJ2878" s="2"/>
      <c r="NON2878" s="2"/>
      <c r="NOR2878" s="2"/>
      <c r="NOV2878" s="2"/>
      <c r="NOZ2878" s="2"/>
      <c r="NPD2878" s="2"/>
      <c r="NPH2878" s="2"/>
      <c r="NPL2878" s="2"/>
      <c r="NPP2878" s="2"/>
      <c r="NPT2878" s="2"/>
      <c r="NPX2878" s="2"/>
      <c r="NQB2878" s="2"/>
      <c r="NQF2878" s="2"/>
      <c r="NQJ2878" s="2"/>
      <c r="NQN2878" s="2"/>
      <c r="NQR2878" s="2"/>
      <c r="NQV2878" s="2"/>
      <c r="NQZ2878" s="2"/>
      <c r="NRD2878" s="2"/>
      <c r="NRH2878" s="2"/>
      <c r="NRL2878" s="2"/>
      <c r="NRP2878" s="2"/>
      <c r="NRT2878" s="2"/>
      <c r="NRX2878" s="2"/>
      <c r="NSB2878" s="2"/>
      <c r="NSF2878" s="2"/>
      <c r="NSJ2878" s="2"/>
      <c r="NSN2878" s="2"/>
      <c r="NSR2878" s="2"/>
      <c r="NSV2878" s="2"/>
      <c r="NSZ2878" s="2"/>
      <c r="NTD2878" s="2"/>
      <c r="NTH2878" s="2"/>
      <c r="NTL2878" s="2"/>
      <c r="NTP2878" s="2"/>
      <c r="NTT2878" s="2"/>
      <c r="NTX2878" s="2"/>
      <c r="NUB2878" s="2"/>
      <c r="NUF2878" s="2"/>
      <c r="NUJ2878" s="2"/>
      <c r="NUN2878" s="2"/>
      <c r="NUR2878" s="2"/>
      <c r="NUV2878" s="2"/>
      <c r="NUZ2878" s="2"/>
      <c r="NVD2878" s="2"/>
      <c r="NVH2878" s="2"/>
      <c r="NVL2878" s="2"/>
      <c r="NVP2878" s="2"/>
      <c r="NVT2878" s="2"/>
      <c r="NVX2878" s="2"/>
      <c r="NWB2878" s="2"/>
      <c r="NWF2878" s="2"/>
      <c r="NWJ2878" s="2"/>
      <c r="NWN2878" s="2"/>
      <c r="NWR2878" s="2"/>
      <c r="NWV2878" s="2"/>
      <c r="NWZ2878" s="2"/>
      <c r="NXD2878" s="2"/>
      <c r="NXH2878" s="2"/>
      <c r="NXL2878" s="2"/>
      <c r="NXP2878" s="2"/>
      <c r="NXT2878" s="2"/>
      <c r="NXX2878" s="2"/>
      <c r="NYB2878" s="2"/>
      <c r="NYF2878" s="2"/>
      <c r="NYJ2878" s="2"/>
      <c r="NYN2878" s="2"/>
      <c r="NYR2878" s="2"/>
      <c r="NYV2878" s="2"/>
      <c r="NYZ2878" s="2"/>
      <c r="NZD2878" s="2"/>
      <c r="NZH2878" s="2"/>
      <c r="NZL2878" s="2"/>
      <c r="NZP2878" s="2"/>
      <c r="NZT2878" s="2"/>
      <c r="NZX2878" s="2"/>
      <c r="OAB2878" s="2"/>
      <c r="OAF2878" s="2"/>
      <c r="OAJ2878" s="2"/>
      <c r="OAN2878" s="2"/>
      <c r="OAR2878" s="2"/>
      <c r="OAV2878" s="2"/>
      <c r="OAZ2878" s="2"/>
      <c r="OBD2878" s="2"/>
      <c r="OBH2878" s="2"/>
      <c r="OBL2878" s="2"/>
      <c r="OBP2878" s="2"/>
      <c r="OBT2878" s="2"/>
      <c r="OBX2878" s="2"/>
      <c r="OCB2878" s="2"/>
      <c r="OCF2878" s="2"/>
      <c r="OCJ2878" s="2"/>
      <c r="OCN2878" s="2"/>
      <c r="OCR2878" s="2"/>
      <c r="OCV2878" s="2"/>
      <c r="OCZ2878" s="2"/>
      <c r="ODD2878" s="2"/>
      <c r="ODH2878" s="2"/>
      <c r="ODL2878" s="2"/>
      <c r="ODP2878" s="2"/>
      <c r="ODT2878" s="2"/>
      <c r="ODX2878" s="2"/>
      <c r="OEB2878" s="2"/>
      <c r="OEF2878" s="2"/>
      <c r="OEJ2878" s="2"/>
      <c r="OEN2878" s="2"/>
      <c r="OER2878" s="2"/>
      <c r="OEV2878" s="2"/>
      <c r="OEZ2878" s="2"/>
      <c r="OFD2878" s="2"/>
      <c r="OFH2878" s="2"/>
      <c r="OFL2878" s="2"/>
      <c r="OFP2878" s="2"/>
      <c r="OFT2878" s="2"/>
      <c r="OFX2878" s="2"/>
      <c r="OGB2878" s="2"/>
      <c r="OGF2878" s="2"/>
      <c r="OGJ2878" s="2"/>
      <c r="OGN2878" s="2"/>
      <c r="OGR2878" s="2"/>
      <c r="OGV2878" s="2"/>
      <c r="OGZ2878" s="2"/>
      <c r="OHD2878" s="2"/>
      <c r="OHH2878" s="2"/>
      <c r="OHL2878" s="2"/>
      <c r="OHP2878" s="2"/>
      <c r="OHT2878" s="2"/>
      <c r="OHX2878" s="2"/>
      <c r="OIB2878" s="2"/>
      <c r="OIF2878" s="2"/>
      <c r="OIJ2878" s="2"/>
      <c r="OIN2878" s="2"/>
      <c r="OIR2878" s="2"/>
      <c r="OIV2878" s="2"/>
      <c r="OIZ2878" s="2"/>
      <c r="OJD2878" s="2"/>
      <c r="OJH2878" s="2"/>
      <c r="OJL2878" s="2"/>
      <c r="OJP2878" s="2"/>
      <c r="OJT2878" s="2"/>
      <c r="OJX2878" s="2"/>
      <c r="OKB2878" s="2"/>
      <c r="OKF2878" s="2"/>
      <c r="OKJ2878" s="2"/>
      <c r="OKN2878" s="2"/>
      <c r="OKR2878" s="2"/>
      <c r="OKV2878" s="2"/>
      <c r="OKZ2878" s="2"/>
      <c r="OLD2878" s="2"/>
      <c r="OLH2878" s="2"/>
      <c r="OLL2878" s="2"/>
      <c r="OLP2878" s="2"/>
      <c r="OLT2878" s="2"/>
      <c r="OLX2878" s="2"/>
      <c r="OMB2878" s="2"/>
      <c r="OMF2878" s="2"/>
      <c r="OMJ2878" s="2"/>
      <c r="OMN2878" s="2"/>
      <c r="OMR2878" s="2"/>
      <c r="OMV2878" s="2"/>
      <c r="OMZ2878" s="2"/>
      <c r="OND2878" s="2"/>
      <c r="ONH2878" s="2"/>
      <c r="ONL2878" s="2"/>
      <c r="ONP2878" s="2"/>
      <c r="ONT2878" s="2"/>
      <c r="ONX2878" s="2"/>
      <c r="OOB2878" s="2"/>
      <c r="OOF2878" s="2"/>
      <c r="OOJ2878" s="2"/>
      <c r="OON2878" s="2"/>
      <c r="OOR2878" s="2"/>
      <c r="OOV2878" s="2"/>
      <c r="OOZ2878" s="2"/>
      <c r="OPD2878" s="2"/>
      <c r="OPH2878" s="2"/>
      <c r="OPL2878" s="2"/>
      <c r="OPP2878" s="2"/>
      <c r="OPT2878" s="2"/>
      <c r="OPX2878" s="2"/>
      <c r="OQB2878" s="2"/>
      <c r="OQF2878" s="2"/>
      <c r="OQJ2878" s="2"/>
      <c r="OQN2878" s="2"/>
      <c r="OQR2878" s="2"/>
      <c r="OQV2878" s="2"/>
      <c r="OQZ2878" s="2"/>
      <c r="ORD2878" s="2"/>
      <c r="ORH2878" s="2"/>
      <c r="ORL2878" s="2"/>
      <c r="ORP2878" s="2"/>
      <c r="ORT2878" s="2"/>
      <c r="ORX2878" s="2"/>
      <c r="OSB2878" s="2"/>
      <c r="OSF2878" s="2"/>
      <c r="OSJ2878" s="2"/>
      <c r="OSN2878" s="2"/>
      <c r="OSR2878" s="2"/>
      <c r="OSV2878" s="2"/>
      <c r="OSZ2878" s="2"/>
      <c r="OTD2878" s="2"/>
      <c r="OTH2878" s="2"/>
      <c r="OTL2878" s="2"/>
      <c r="OTP2878" s="2"/>
      <c r="OTT2878" s="2"/>
      <c r="OTX2878" s="2"/>
      <c r="OUB2878" s="2"/>
      <c r="OUF2878" s="2"/>
      <c r="OUJ2878" s="2"/>
      <c r="OUN2878" s="2"/>
      <c r="OUR2878" s="2"/>
      <c r="OUV2878" s="2"/>
      <c r="OUZ2878" s="2"/>
      <c r="OVD2878" s="2"/>
      <c r="OVH2878" s="2"/>
      <c r="OVL2878" s="2"/>
      <c r="OVP2878" s="2"/>
      <c r="OVT2878" s="2"/>
      <c r="OVX2878" s="2"/>
      <c r="OWB2878" s="2"/>
      <c r="OWF2878" s="2"/>
      <c r="OWJ2878" s="2"/>
      <c r="OWN2878" s="2"/>
      <c r="OWR2878" s="2"/>
      <c r="OWV2878" s="2"/>
      <c r="OWZ2878" s="2"/>
      <c r="OXD2878" s="2"/>
      <c r="OXH2878" s="2"/>
      <c r="OXL2878" s="2"/>
      <c r="OXP2878" s="2"/>
      <c r="OXT2878" s="2"/>
      <c r="OXX2878" s="2"/>
      <c r="OYB2878" s="2"/>
      <c r="OYF2878" s="2"/>
      <c r="OYJ2878" s="2"/>
      <c r="OYN2878" s="2"/>
      <c r="OYR2878" s="2"/>
      <c r="OYV2878" s="2"/>
      <c r="OYZ2878" s="2"/>
      <c r="OZD2878" s="2"/>
      <c r="OZH2878" s="2"/>
      <c r="OZL2878" s="2"/>
      <c r="OZP2878" s="2"/>
      <c r="OZT2878" s="2"/>
      <c r="OZX2878" s="2"/>
      <c r="PAB2878" s="2"/>
      <c r="PAF2878" s="2"/>
      <c r="PAJ2878" s="2"/>
      <c r="PAN2878" s="2"/>
      <c r="PAR2878" s="2"/>
      <c r="PAV2878" s="2"/>
      <c r="PAZ2878" s="2"/>
      <c r="PBD2878" s="2"/>
      <c r="PBH2878" s="2"/>
      <c r="PBL2878" s="2"/>
      <c r="PBP2878" s="2"/>
      <c r="PBT2878" s="2"/>
      <c r="PBX2878" s="2"/>
      <c r="PCB2878" s="2"/>
      <c r="PCF2878" s="2"/>
      <c r="PCJ2878" s="2"/>
      <c r="PCN2878" s="2"/>
      <c r="PCR2878" s="2"/>
      <c r="PCV2878" s="2"/>
      <c r="PCZ2878" s="2"/>
      <c r="PDD2878" s="2"/>
      <c r="PDH2878" s="2"/>
      <c r="PDL2878" s="2"/>
      <c r="PDP2878" s="2"/>
      <c r="PDT2878" s="2"/>
      <c r="PDX2878" s="2"/>
      <c r="PEB2878" s="2"/>
      <c r="PEF2878" s="2"/>
      <c r="PEJ2878" s="2"/>
      <c r="PEN2878" s="2"/>
      <c r="PER2878" s="2"/>
      <c r="PEV2878" s="2"/>
      <c r="PEZ2878" s="2"/>
      <c r="PFD2878" s="2"/>
      <c r="PFH2878" s="2"/>
      <c r="PFL2878" s="2"/>
      <c r="PFP2878" s="2"/>
      <c r="PFT2878" s="2"/>
      <c r="PFX2878" s="2"/>
      <c r="PGB2878" s="2"/>
      <c r="PGF2878" s="2"/>
      <c r="PGJ2878" s="2"/>
      <c r="PGN2878" s="2"/>
      <c r="PGR2878" s="2"/>
      <c r="PGV2878" s="2"/>
      <c r="PGZ2878" s="2"/>
      <c r="PHD2878" s="2"/>
      <c r="PHH2878" s="2"/>
      <c r="PHL2878" s="2"/>
      <c r="PHP2878" s="2"/>
      <c r="PHT2878" s="2"/>
      <c r="PHX2878" s="2"/>
      <c r="PIB2878" s="2"/>
      <c r="PIF2878" s="2"/>
      <c r="PIJ2878" s="2"/>
      <c r="PIN2878" s="2"/>
      <c r="PIR2878" s="2"/>
      <c r="PIV2878" s="2"/>
      <c r="PIZ2878" s="2"/>
      <c r="PJD2878" s="2"/>
      <c r="PJH2878" s="2"/>
      <c r="PJL2878" s="2"/>
      <c r="PJP2878" s="2"/>
      <c r="PJT2878" s="2"/>
      <c r="PJX2878" s="2"/>
      <c r="PKB2878" s="2"/>
      <c r="PKF2878" s="2"/>
      <c r="PKJ2878" s="2"/>
      <c r="PKN2878" s="2"/>
      <c r="PKR2878" s="2"/>
      <c r="PKV2878" s="2"/>
      <c r="PKZ2878" s="2"/>
      <c r="PLD2878" s="2"/>
      <c r="PLH2878" s="2"/>
      <c r="PLL2878" s="2"/>
      <c r="PLP2878" s="2"/>
      <c r="PLT2878" s="2"/>
      <c r="PLX2878" s="2"/>
      <c r="PMB2878" s="2"/>
      <c r="PMF2878" s="2"/>
      <c r="PMJ2878" s="2"/>
      <c r="PMN2878" s="2"/>
      <c r="PMR2878" s="2"/>
      <c r="PMV2878" s="2"/>
      <c r="PMZ2878" s="2"/>
      <c r="PND2878" s="2"/>
      <c r="PNH2878" s="2"/>
      <c r="PNL2878" s="2"/>
      <c r="PNP2878" s="2"/>
      <c r="PNT2878" s="2"/>
      <c r="PNX2878" s="2"/>
      <c r="POB2878" s="2"/>
      <c r="POF2878" s="2"/>
      <c r="POJ2878" s="2"/>
      <c r="PON2878" s="2"/>
      <c r="POR2878" s="2"/>
      <c r="POV2878" s="2"/>
      <c r="POZ2878" s="2"/>
      <c r="PPD2878" s="2"/>
      <c r="PPH2878" s="2"/>
      <c r="PPL2878" s="2"/>
      <c r="PPP2878" s="2"/>
      <c r="PPT2878" s="2"/>
      <c r="PPX2878" s="2"/>
      <c r="PQB2878" s="2"/>
      <c r="PQF2878" s="2"/>
      <c r="PQJ2878" s="2"/>
      <c r="PQN2878" s="2"/>
      <c r="PQR2878" s="2"/>
      <c r="PQV2878" s="2"/>
      <c r="PQZ2878" s="2"/>
      <c r="PRD2878" s="2"/>
      <c r="PRH2878" s="2"/>
      <c r="PRL2878" s="2"/>
      <c r="PRP2878" s="2"/>
      <c r="PRT2878" s="2"/>
      <c r="PRX2878" s="2"/>
      <c r="PSB2878" s="2"/>
      <c r="PSF2878" s="2"/>
      <c r="PSJ2878" s="2"/>
      <c r="PSN2878" s="2"/>
      <c r="PSR2878" s="2"/>
      <c r="PSV2878" s="2"/>
      <c r="PSZ2878" s="2"/>
      <c r="PTD2878" s="2"/>
      <c r="PTH2878" s="2"/>
      <c r="PTL2878" s="2"/>
      <c r="PTP2878" s="2"/>
      <c r="PTT2878" s="2"/>
      <c r="PTX2878" s="2"/>
      <c r="PUB2878" s="2"/>
      <c r="PUF2878" s="2"/>
      <c r="PUJ2878" s="2"/>
      <c r="PUN2878" s="2"/>
      <c r="PUR2878" s="2"/>
      <c r="PUV2878" s="2"/>
      <c r="PUZ2878" s="2"/>
      <c r="PVD2878" s="2"/>
      <c r="PVH2878" s="2"/>
      <c r="PVL2878" s="2"/>
      <c r="PVP2878" s="2"/>
      <c r="PVT2878" s="2"/>
      <c r="PVX2878" s="2"/>
      <c r="PWB2878" s="2"/>
      <c r="PWF2878" s="2"/>
      <c r="PWJ2878" s="2"/>
      <c r="PWN2878" s="2"/>
      <c r="PWR2878" s="2"/>
      <c r="PWV2878" s="2"/>
      <c r="PWZ2878" s="2"/>
      <c r="PXD2878" s="2"/>
      <c r="PXH2878" s="2"/>
      <c r="PXL2878" s="2"/>
      <c r="PXP2878" s="2"/>
      <c r="PXT2878" s="2"/>
      <c r="PXX2878" s="2"/>
      <c r="PYB2878" s="2"/>
      <c r="PYF2878" s="2"/>
      <c r="PYJ2878" s="2"/>
      <c r="PYN2878" s="2"/>
      <c r="PYR2878" s="2"/>
      <c r="PYV2878" s="2"/>
      <c r="PYZ2878" s="2"/>
      <c r="PZD2878" s="2"/>
      <c r="PZH2878" s="2"/>
      <c r="PZL2878" s="2"/>
      <c r="PZP2878" s="2"/>
      <c r="PZT2878" s="2"/>
      <c r="PZX2878" s="2"/>
      <c r="QAB2878" s="2"/>
      <c r="QAF2878" s="2"/>
      <c r="QAJ2878" s="2"/>
      <c r="QAN2878" s="2"/>
      <c r="QAR2878" s="2"/>
      <c r="QAV2878" s="2"/>
      <c r="QAZ2878" s="2"/>
      <c r="QBD2878" s="2"/>
      <c r="QBH2878" s="2"/>
      <c r="QBL2878" s="2"/>
      <c r="QBP2878" s="2"/>
      <c r="QBT2878" s="2"/>
      <c r="QBX2878" s="2"/>
      <c r="QCB2878" s="2"/>
      <c r="QCF2878" s="2"/>
      <c r="QCJ2878" s="2"/>
      <c r="QCN2878" s="2"/>
      <c r="QCR2878" s="2"/>
      <c r="QCV2878" s="2"/>
      <c r="QCZ2878" s="2"/>
      <c r="QDD2878" s="2"/>
      <c r="QDH2878" s="2"/>
      <c r="QDL2878" s="2"/>
      <c r="QDP2878" s="2"/>
      <c r="QDT2878" s="2"/>
      <c r="QDX2878" s="2"/>
      <c r="QEB2878" s="2"/>
      <c r="QEF2878" s="2"/>
      <c r="QEJ2878" s="2"/>
      <c r="QEN2878" s="2"/>
      <c r="QER2878" s="2"/>
      <c r="QEV2878" s="2"/>
      <c r="QEZ2878" s="2"/>
      <c r="QFD2878" s="2"/>
      <c r="QFH2878" s="2"/>
      <c r="QFL2878" s="2"/>
      <c r="QFP2878" s="2"/>
      <c r="QFT2878" s="2"/>
      <c r="QFX2878" s="2"/>
      <c r="QGB2878" s="2"/>
      <c r="QGF2878" s="2"/>
      <c r="QGJ2878" s="2"/>
      <c r="QGN2878" s="2"/>
      <c r="QGR2878" s="2"/>
      <c r="QGV2878" s="2"/>
      <c r="QGZ2878" s="2"/>
      <c r="QHD2878" s="2"/>
      <c r="QHH2878" s="2"/>
      <c r="QHL2878" s="2"/>
      <c r="QHP2878" s="2"/>
      <c r="QHT2878" s="2"/>
      <c r="QHX2878" s="2"/>
      <c r="QIB2878" s="2"/>
      <c r="QIF2878" s="2"/>
      <c r="QIJ2878" s="2"/>
      <c r="QIN2878" s="2"/>
      <c r="QIR2878" s="2"/>
      <c r="QIV2878" s="2"/>
      <c r="QIZ2878" s="2"/>
      <c r="QJD2878" s="2"/>
      <c r="QJH2878" s="2"/>
      <c r="QJL2878" s="2"/>
      <c r="QJP2878" s="2"/>
      <c r="QJT2878" s="2"/>
      <c r="QJX2878" s="2"/>
      <c r="QKB2878" s="2"/>
      <c r="QKF2878" s="2"/>
      <c r="QKJ2878" s="2"/>
      <c r="QKN2878" s="2"/>
      <c r="QKR2878" s="2"/>
      <c r="QKV2878" s="2"/>
      <c r="QKZ2878" s="2"/>
      <c r="QLD2878" s="2"/>
      <c r="QLH2878" s="2"/>
      <c r="QLL2878" s="2"/>
      <c r="QLP2878" s="2"/>
      <c r="QLT2878" s="2"/>
      <c r="QLX2878" s="2"/>
      <c r="QMB2878" s="2"/>
      <c r="QMF2878" s="2"/>
      <c r="QMJ2878" s="2"/>
      <c r="QMN2878" s="2"/>
      <c r="QMR2878" s="2"/>
      <c r="QMV2878" s="2"/>
      <c r="QMZ2878" s="2"/>
      <c r="QND2878" s="2"/>
      <c r="QNH2878" s="2"/>
      <c r="QNL2878" s="2"/>
      <c r="QNP2878" s="2"/>
      <c r="QNT2878" s="2"/>
      <c r="QNX2878" s="2"/>
      <c r="QOB2878" s="2"/>
      <c r="QOF2878" s="2"/>
      <c r="QOJ2878" s="2"/>
      <c r="QON2878" s="2"/>
      <c r="QOR2878" s="2"/>
      <c r="QOV2878" s="2"/>
      <c r="QOZ2878" s="2"/>
      <c r="QPD2878" s="2"/>
      <c r="QPH2878" s="2"/>
      <c r="QPL2878" s="2"/>
      <c r="QPP2878" s="2"/>
      <c r="QPT2878" s="2"/>
      <c r="QPX2878" s="2"/>
      <c r="QQB2878" s="2"/>
      <c r="QQF2878" s="2"/>
      <c r="QQJ2878" s="2"/>
      <c r="QQN2878" s="2"/>
      <c r="QQR2878" s="2"/>
      <c r="QQV2878" s="2"/>
      <c r="QQZ2878" s="2"/>
      <c r="QRD2878" s="2"/>
      <c r="QRH2878" s="2"/>
      <c r="QRL2878" s="2"/>
      <c r="QRP2878" s="2"/>
      <c r="QRT2878" s="2"/>
      <c r="QRX2878" s="2"/>
      <c r="QSB2878" s="2"/>
      <c r="QSF2878" s="2"/>
      <c r="QSJ2878" s="2"/>
      <c r="QSN2878" s="2"/>
      <c r="QSR2878" s="2"/>
      <c r="QSV2878" s="2"/>
      <c r="QSZ2878" s="2"/>
      <c r="QTD2878" s="2"/>
      <c r="QTH2878" s="2"/>
      <c r="QTL2878" s="2"/>
      <c r="QTP2878" s="2"/>
      <c r="QTT2878" s="2"/>
      <c r="QTX2878" s="2"/>
      <c r="QUB2878" s="2"/>
      <c r="QUF2878" s="2"/>
      <c r="QUJ2878" s="2"/>
      <c r="QUN2878" s="2"/>
      <c r="QUR2878" s="2"/>
      <c r="QUV2878" s="2"/>
      <c r="QUZ2878" s="2"/>
      <c r="QVD2878" s="2"/>
      <c r="QVH2878" s="2"/>
      <c r="QVL2878" s="2"/>
      <c r="QVP2878" s="2"/>
      <c r="QVT2878" s="2"/>
      <c r="QVX2878" s="2"/>
      <c r="QWB2878" s="2"/>
      <c r="QWF2878" s="2"/>
      <c r="QWJ2878" s="2"/>
      <c r="QWN2878" s="2"/>
      <c r="QWR2878" s="2"/>
      <c r="QWV2878" s="2"/>
      <c r="QWZ2878" s="2"/>
      <c r="QXD2878" s="2"/>
      <c r="QXH2878" s="2"/>
      <c r="QXL2878" s="2"/>
      <c r="QXP2878" s="2"/>
      <c r="QXT2878" s="2"/>
      <c r="QXX2878" s="2"/>
      <c r="QYB2878" s="2"/>
      <c r="QYF2878" s="2"/>
      <c r="QYJ2878" s="2"/>
      <c r="QYN2878" s="2"/>
      <c r="QYR2878" s="2"/>
      <c r="QYV2878" s="2"/>
      <c r="QYZ2878" s="2"/>
      <c r="QZD2878" s="2"/>
      <c r="QZH2878" s="2"/>
      <c r="QZL2878" s="2"/>
      <c r="QZP2878" s="2"/>
      <c r="QZT2878" s="2"/>
      <c r="QZX2878" s="2"/>
      <c r="RAB2878" s="2"/>
      <c r="RAF2878" s="2"/>
      <c r="RAJ2878" s="2"/>
      <c r="RAN2878" s="2"/>
      <c r="RAR2878" s="2"/>
      <c r="RAV2878" s="2"/>
      <c r="RAZ2878" s="2"/>
      <c r="RBD2878" s="2"/>
      <c r="RBH2878" s="2"/>
      <c r="RBL2878" s="2"/>
      <c r="RBP2878" s="2"/>
      <c r="RBT2878" s="2"/>
      <c r="RBX2878" s="2"/>
      <c r="RCB2878" s="2"/>
      <c r="RCF2878" s="2"/>
      <c r="RCJ2878" s="2"/>
      <c r="RCN2878" s="2"/>
      <c r="RCR2878" s="2"/>
      <c r="RCV2878" s="2"/>
      <c r="RCZ2878" s="2"/>
      <c r="RDD2878" s="2"/>
      <c r="RDH2878" s="2"/>
      <c r="RDL2878" s="2"/>
      <c r="RDP2878" s="2"/>
      <c r="RDT2878" s="2"/>
      <c r="RDX2878" s="2"/>
      <c r="REB2878" s="2"/>
      <c r="REF2878" s="2"/>
      <c r="REJ2878" s="2"/>
      <c r="REN2878" s="2"/>
      <c r="RER2878" s="2"/>
      <c r="REV2878" s="2"/>
      <c r="REZ2878" s="2"/>
      <c r="RFD2878" s="2"/>
      <c r="RFH2878" s="2"/>
      <c r="RFL2878" s="2"/>
      <c r="RFP2878" s="2"/>
      <c r="RFT2878" s="2"/>
      <c r="RFX2878" s="2"/>
      <c r="RGB2878" s="2"/>
      <c r="RGF2878" s="2"/>
      <c r="RGJ2878" s="2"/>
      <c r="RGN2878" s="2"/>
      <c r="RGR2878" s="2"/>
      <c r="RGV2878" s="2"/>
      <c r="RGZ2878" s="2"/>
      <c r="RHD2878" s="2"/>
      <c r="RHH2878" s="2"/>
      <c r="RHL2878" s="2"/>
      <c r="RHP2878" s="2"/>
      <c r="RHT2878" s="2"/>
      <c r="RHX2878" s="2"/>
      <c r="RIB2878" s="2"/>
      <c r="RIF2878" s="2"/>
      <c r="RIJ2878" s="2"/>
      <c r="RIN2878" s="2"/>
      <c r="RIR2878" s="2"/>
      <c r="RIV2878" s="2"/>
      <c r="RIZ2878" s="2"/>
      <c r="RJD2878" s="2"/>
      <c r="RJH2878" s="2"/>
      <c r="RJL2878" s="2"/>
      <c r="RJP2878" s="2"/>
      <c r="RJT2878" s="2"/>
      <c r="RJX2878" s="2"/>
      <c r="RKB2878" s="2"/>
      <c r="RKF2878" s="2"/>
      <c r="RKJ2878" s="2"/>
      <c r="RKN2878" s="2"/>
      <c r="RKR2878" s="2"/>
      <c r="RKV2878" s="2"/>
      <c r="RKZ2878" s="2"/>
      <c r="RLD2878" s="2"/>
      <c r="RLH2878" s="2"/>
      <c r="RLL2878" s="2"/>
      <c r="RLP2878" s="2"/>
      <c r="RLT2878" s="2"/>
      <c r="RLX2878" s="2"/>
      <c r="RMB2878" s="2"/>
      <c r="RMF2878" s="2"/>
      <c r="RMJ2878" s="2"/>
      <c r="RMN2878" s="2"/>
      <c r="RMR2878" s="2"/>
      <c r="RMV2878" s="2"/>
      <c r="RMZ2878" s="2"/>
      <c r="RND2878" s="2"/>
      <c r="RNH2878" s="2"/>
      <c r="RNL2878" s="2"/>
      <c r="RNP2878" s="2"/>
      <c r="RNT2878" s="2"/>
      <c r="RNX2878" s="2"/>
      <c r="ROB2878" s="2"/>
      <c r="ROF2878" s="2"/>
      <c r="ROJ2878" s="2"/>
      <c r="RON2878" s="2"/>
      <c r="ROR2878" s="2"/>
      <c r="ROV2878" s="2"/>
      <c r="ROZ2878" s="2"/>
      <c r="RPD2878" s="2"/>
      <c r="RPH2878" s="2"/>
      <c r="RPL2878" s="2"/>
      <c r="RPP2878" s="2"/>
      <c r="RPT2878" s="2"/>
      <c r="RPX2878" s="2"/>
      <c r="RQB2878" s="2"/>
      <c r="RQF2878" s="2"/>
      <c r="RQJ2878" s="2"/>
      <c r="RQN2878" s="2"/>
      <c r="RQR2878" s="2"/>
      <c r="RQV2878" s="2"/>
      <c r="RQZ2878" s="2"/>
      <c r="RRD2878" s="2"/>
      <c r="RRH2878" s="2"/>
      <c r="RRL2878" s="2"/>
      <c r="RRP2878" s="2"/>
      <c r="RRT2878" s="2"/>
      <c r="RRX2878" s="2"/>
      <c r="RSB2878" s="2"/>
      <c r="RSF2878" s="2"/>
      <c r="RSJ2878" s="2"/>
      <c r="RSN2878" s="2"/>
      <c r="RSR2878" s="2"/>
      <c r="RSV2878" s="2"/>
      <c r="RSZ2878" s="2"/>
      <c r="RTD2878" s="2"/>
      <c r="RTH2878" s="2"/>
      <c r="RTL2878" s="2"/>
      <c r="RTP2878" s="2"/>
      <c r="RTT2878" s="2"/>
      <c r="RTX2878" s="2"/>
      <c r="RUB2878" s="2"/>
      <c r="RUF2878" s="2"/>
      <c r="RUJ2878" s="2"/>
      <c r="RUN2878" s="2"/>
      <c r="RUR2878" s="2"/>
      <c r="RUV2878" s="2"/>
      <c r="RUZ2878" s="2"/>
      <c r="RVD2878" s="2"/>
      <c r="RVH2878" s="2"/>
      <c r="RVL2878" s="2"/>
      <c r="RVP2878" s="2"/>
      <c r="RVT2878" s="2"/>
      <c r="RVX2878" s="2"/>
      <c r="RWB2878" s="2"/>
      <c r="RWF2878" s="2"/>
      <c r="RWJ2878" s="2"/>
      <c r="RWN2878" s="2"/>
      <c r="RWR2878" s="2"/>
      <c r="RWV2878" s="2"/>
      <c r="RWZ2878" s="2"/>
      <c r="RXD2878" s="2"/>
      <c r="RXH2878" s="2"/>
      <c r="RXL2878" s="2"/>
      <c r="RXP2878" s="2"/>
      <c r="RXT2878" s="2"/>
      <c r="RXX2878" s="2"/>
      <c r="RYB2878" s="2"/>
      <c r="RYF2878" s="2"/>
      <c r="RYJ2878" s="2"/>
      <c r="RYN2878" s="2"/>
      <c r="RYR2878" s="2"/>
      <c r="RYV2878" s="2"/>
      <c r="RYZ2878" s="2"/>
      <c r="RZD2878" s="2"/>
      <c r="RZH2878" s="2"/>
      <c r="RZL2878" s="2"/>
      <c r="RZP2878" s="2"/>
      <c r="RZT2878" s="2"/>
      <c r="RZX2878" s="2"/>
      <c r="SAB2878" s="2"/>
      <c r="SAF2878" s="2"/>
      <c r="SAJ2878" s="2"/>
      <c r="SAN2878" s="2"/>
      <c r="SAR2878" s="2"/>
      <c r="SAV2878" s="2"/>
      <c r="SAZ2878" s="2"/>
      <c r="SBD2878" s="2"/>
      <c r="SBH2878" s="2"/>
      <c r="SBL2878" s="2"/>
      <c r="SBP2878" s="2"/>
      <c r="SBT2878" s="2"/>
      <c r="SBX2878" s="2"/>
      <c r="SCB2878" s="2"/>
      <c r="SCF2878" s="2"/>
      <c r="SCJ2878" s="2"/>
      <c r="SCN2878" s="2"/>
      <c r="SCR2878" s="2"/>
      <c r="SCV2878" s="2"/>
      <c r="SCZ2878" s="2"/>
      <c r="SDD2878" s="2"/>
      <c r="SDH2878" s="2"/>
      <c r="SDL2878" s="2"/>
      <c r="SDP2878" s="2"/>
      <c r="SDT2878" s="2"/>
      <c r="SDX2878" s="2"/>
      <c r="SEB2878" s="2"/>
      <c r="SEF2878" s="2"/>
      <c r="SEJ2878" s="2"/>
      <c r="SEN2878" s="2"/>
      <c r="SER2878" s="2"/>
      <c r="SEV2878" s="2"/>
      <c r="SEZ2878" s="2"/>
      <c r="SFD2878" s="2"/>
      <c r="SFH2878" s="2"/>
      <c r="SFL2878" s="2"/>
      <c r="SFP2878" s="2"/>
      <c r="SFT2878" s="2"/>
      <c r="SFX2878" s="2"/>
      <c r="SGB2878" s="2"/>
      <c r="SGF2878" s="2"/>
      <c r="SGJ2878" s="2"/>
      <c r="SGN2878" s="2"/>
      <c r="SGR2878" s="2"/>
      <c r="SGV2878" s="2"/>
      <c r="SGZ2878" s="2"/>
      <c r="SHD2878" s="2"/>
      <c r="SHH2878" s="2"/>
      <c r="SHL2878" s="2"/>
      <c r="SHP2878" s="2"/>
      <c r="SHT2878" s="2"/>
      <c r="SHX2878" s="2"/>
      <c r="SIB2878" s="2"/>
      <c r="SIF2878" s="2"/>
      <c r="SIJ2878" s="2"/>
      <c r="SIN2878" s="2"/>
      <c r="SIR2878" s="2"/>
      <c r="SIV2878" s="2"/>
      <c r="SIZ2878" s="2"/>
      <c r="SJD2878" s="2"/>
      <c r="SJH2878" s="2"/>
      <c r="SJL2878" s="2"/>
      <c r="SJP2878" s="2"/>
      <c r="SJT2878" s="2"/>
      <c r="SJX2878" s="2"/>
      <c r="SKB2878" s="2"/>
      <c r="SKF2878" s="2"/>
      <c r="SKJ2878" s="2"/>
      <c r="SKN2878" s="2"/>
      <c r="SKR2878" s="2"/>
      <c r="SKV2878" s="2"/>
      <c r="SKZ2878" s="2"/>
      <c r="SLD2878" s="2"/>
      <c r="SLH2878" s="2"/>
      <c r="SLL2878" s="2"/>
      <c r="SLP2878" s="2"/>
      <c r="SLT2878" s="2"/>
      <c r="SLX2878" s="2"/>
      <c r="SMB2878" s="2"/>
      <c r="SMF2878" s="2"/>
      <c r="SMJ2878" s="2"/>
      <c r="SMN2878" s="2"/>
      <c r="SMR2878" s="2"/>
      <c r="SMV2878" s="2"/>
      <c r="SMZ2878" s="2"/>
      <c r="SND2878" s="2"/>
      <c r="SNH2878" s="2"/>
      <c r="SNL2878" s="2"/>
      <c r="SNP2878" s="2"/>
      <c r="SNT2878" s="2"/>
      <c r="SNX2878" s="2"/>
      <c r="SOB2878" s="2"/>
      <c r="SOF2878" s="2"/>
      <c r="SOJ2878" s="2"/>
      <c r="SON2878" s="2"/>
      <c r="SOR2878" s="2"/>
      <c r="SOV2878" s="2"/>
      <c r="SOZ2878" s="2"/>
      <c r="SPD2878" s="2"/>
      <c r="SPH2878" s="2"/>
      <c r="SPL2878" s="2"/>
      <c r="SPP2878" s="2"/>
      <c r="SPT2878" s="2"/>
      <c r="SPX2878" s="2"/>
      <c r="SQB2878" s="2"/>
      <c r="SQF2878" s="2"/>
      <c r="SQJ2878" s="2"/>
      <c r="SQN2878" s="2"/>
      <c r="SQR2878" s="2"/>
      <c r="SQV2878" s="2"/>
      <c r="SQZ2878" s="2"/>
      <c r="SRD2878" s="2"/>
      <c r="SRH2878" s="2"/>
      <c r="SRL2878" s="2"/>
      <c r="SRP2878" s="2"/>
      <c r="SRT2878" s="2"/>
      <c r="SRX2878" s="2"/>
      <c r="SSB2878" s="2"/>
      <c r="SSF2878" s="2"/>
      <c r="SSJ2878" s="2"/>
      <c r="SSN2878" s="2"/>
      <c r="SSR2878" s="2"/>
      <c r="SSV2878" s="2"/>
      <c r="SSZ2878" s="2"/>
      <c r="STD2878" s="2"/>
      <c r="STH2878" s="2"/>
      <c r="STL2878" s="2"/>
      <c r="STP2878" s="2"/>
      <c r="STT2878" s="2"/>
      <c r="STX2878" s="2"/>
      <c r="SUB2878" s="2"/>
      <c r="SUF2878" s="2"/>
      <c r="SUJ2878" s="2"/>
      <c r="SUN2878" s="2"/>
      <c r="SUR2878" s="2"/>
      <c r="SUV2878" s="2"/>
      <c r="SUZ2878" s="2"/>
      <c r="SVD2878" s="2"/>
      <c r="SVH2878" s="2"/>
      <c r="SVL2878" s="2"/>
      <c r="SVP2878" s="2"/>
      <c r="SVT2878" s="2"/>
      <c r="SVX2878" s="2"/>
      <c r="SWB2878" s="2"/>
      <c r="SWF2878" s="2"/>
      <c r="SWJ2878" s="2"/>
      <c r="SWN2878" s="2"/>
      <c r="SWR2878" s="2"/>
      <c r="SWV2878" s="2"/>
      <c r="SWZ2878" s="2"/>
      <c r="SXD2878" s="2"/>
      <c r="SXH2878" s="2"/>
      <c r="SXL2878" s="2"/>
      <c r="SXP2878" s="2"/>
      <c r="SXT2878" s="2"/>
      <c r="SXX2878" s="2"/>
      <c r="SYB2878" s="2"/>
      <c r="SYF2878" s="2"/>
      <c r="SYJ2878" s="2"/>
      <c r="SYN2878" s="2"/>
      <c r="SYR2878" s="2"/>
      <c r="SYV2878" s="2"/>
      <c r="SYZ2878" s="2"/>
      <c r="SZD2878" s="2"/>
      <c r="SZH2878" s="2"/>
      <c r="SZL2878" s="2"/>
      <c r="SZP2878" s="2"/>
      <c r="SZT2878" s="2"/>
      <c r="SZX2878" s="2"/>
      <c r="TAB2878" s="2"/>
      <c r="TAF2878" s="2"/>
      <c r="TAJ2878" s="2"/>
      <c r="TAN2878" s="2"/>
      <c r="TAR2878" s="2"/>
      <c r="TAV2878" s="2"/>
      <c r="TAZ2878" s="2"/>
      <c r="TBD2878" s="2"/>
      <c r="TBH2878" s="2"/>
      <c r="TBL2878" s="2"/>
      <c r="TBP2878" s="2"/>
      <c r="TBT2878" s="2"/>
      <c r="TBX2878" s="2"/>
      <c r="TCB2878" s="2"/>
      <c r="TCF2878" s="2"/>
      <c r="TCJ2878" s="2"/>
      <c r="TCN2878" s="2"/>
      <c r="TCR2878" s="2"/>
      <c r="TCV2878" s="2"/>
      <c r="TCZ2878" s="2"/>
      <c r="TDD2878" s="2"/>
      <c r="TDH2878" s="2"/>
      <c r="TDL2878" s="2"/>
      <c r="TDP2878" s="2"/>
      <c r="TDT2878" s="2"/>
      <c r="TDX2878" s="2"/>
      <c r="TEB2878" s="2"/>
      <c r="TEF2878" s="2"/>
      <c r="TEJ2878" s="2"/>
      <c r="TEN2878" s="2"/>
      <c r="TER2878" s="2"/>
      <c r="TEV2878" s="2"/>
      <c r="TEZ2878" s="2"/>
      <c r="TFD2878" s="2"/>
      <c r="TFH2878" s="2"/>
      <c r="TFL2878" s="2"/>
      <c r="TFP2878" s="2"/>
      <c r="TFT2878" s="2"/>
      <c r="TFX2878" s="2"/>
      <c r="TGB2878" s="2"/>
      <c r="TGF2878" s="2"/>
      <c r="TGJ2878" s="2"/>
      <c r="TGN2878" s="2"/>
      <c r="TGR2878" s="2"/>
      <c r="TGV2878" s="2"/>
      <c r="TGZ2878" s="2"/>
      <c r="THD2878" s="2"/>
      <c r="THH2878" s="2"/>
      <c r="THL2878" s="2"/>
      <c r="THP2878" s="2"/>
      <c r="THT2878" s="2"/>
      <c r="THX2878" s="2"/>
      <c r="TIB2878" s="2"/>
      <c r="TIF2878" s="2"/>
      <c r="TIJ2878" s="2"/>
      <c r="TIN2878" s="2"/>
      <c r="TIR2878" s="2"/>
      <c r="TIV2878" s="2"/>
      <c r="TIZ2878" s="2"/>
      <c r="TJD2878" s="2"/>
      <c r="TJH2878" s="2"/>
      <c r="TJL2878" s="2"/>
      <c r="TJP2878" s="2"/>
      <c r="TJT2878" s="2"/>
      <c r="TJX2878" s="2"/>
      <c r="TKB2878" s="2"/>
      <c r="TKF2878" s="2"/>
      <c r="TKJ2878" s="2"/>
      <c r="TKN2878" s="2"/>
      <c r="TKR2878" s="2"/>
      <c r="TKV2878" s="2"/>
      <c r="TKZ2878" s="2"/>
      <c r="TLD2878" s="2"/>
      <c r="TLH2878" s="2"/>
      <c r="TLL2878" s="2"/>
      <c r="TLP2878" s="2"/>
      <c r="TLT2878" s="2"/>
      <c r="TLX2878" s="2"/>
      <c r="TMB2878" s="2"/>
      <c r="TMF2878" s="2"/>
      <c r="TMJ2878" s="2"/>
      <c r="TMN2878" s="2"/>
      <c r="TMR2878" s="2"/>
      <c r="TMV2878" s="2"/>
      <c r="TMZ2878" s="2"/>
      <c r="TND2878" s="2"/>
      <c r="TNH2878" s="2"/>
      <c r="TNL2878" s="2"/>
      <c r="TNP2878" s="2"/>
      <c r="TNT2878" s="2"/>
      <c r="TNX2878" s="2"/>
      <c r="TOB2878" s="2"/>
      <c r="TOF2878" s="2"/>
      <c r="TOJ2878" s="2"/>
      <c r="TON2878" s="2"/>
      <c r="TOR2878" s="2"/>
      <c r="TOV2878" s="2"/>
      <c r="TOZ2878" s="2"/>
      <c r="TPD2878" s="2"/>
      <c r="TPH2878" s="2"/>
      <c r="TPL2878" s="2"/>
      <c r="TPP2878" s="2"/>
      <c r="TPT2878" s="2"/>
      <c r="TPX2878" s="2"/>
      <c r="TQB2878" s="2"/>
      <c r="TQF2878" s="2"/>
      <c r="TQJ2878" s="2"/>
      <c r="TQN2878" s="2"/>
      <c r="TQR2878" s="2"/>
      <c r="TQV2878" s="2"/>
      <c r="TQZ2878" s="2"/>
      <c r="TRD2878" s="2"/>
      <c r="TRH2878" s="2"/>
      <c r="TRL2878" s="2"/>
      <c r="TRP2878" s="2"/>
      <c r="TRT2878" s="2"/>
      <c r="TRX2878" s="2"/>
      <c r="TSB2878" s="2"/>
      <c r="TSF2878" s="2"/>
      <c r="TSJ2878" s="2"/>
      <c r="TSN2878" s="2"/>
      <c r="TSR2878" s="2"/>
      <c r="TSV2878" s="2"/>
      <c r="TSZ2878" s="2"/>
      <c r="TTD2878" s="2"/>
      <c r="TTH2878" s="2"/>
      <c r="TTL2878" s="2"/>
      <c r="TTP2878" s="2"/>
      <c r="TTT2878" s="2"/>
      <c r="TTX2878" s="2"/>
      <c r="TUB2878" s="2"/>
      <c r="TUF2878" s="2"/>
      <c r="TUJ2878" s="2"/>
      <c r="TUN2878" s="2"/>
      <c r="TUR2878" s="2"/>
      <c r="TUV2878" s="2"/>
      <c r="TUZ2878" s="2"/>
      <c r="TVD2878" s="2"/>
      <c r="TVH2878" s="2"/>
      <c r="TVL2878" s="2"/>
      <c r="TVP2878" s="2"/>
      <c r="TVT2878" s="2"/>
      <c r="TVX2878" s="2"/>
      <c r="TWB2878" s="2"/>
      <c r="TWF2878" s="2"/>
      <c r="TWJ2878" s="2"/>
      <c r="TWN2878" s="2"/>
      <c r="TWR2878" s="2"/>
      <c r="TWV2878" s="2"/>
      <c r="TWZ2878" s="2"/>
      <c r="TXD2878" s="2"/>
      <c r="TXH2878" s="2"/>
      <c r="TXL2878" s="2"/>
      <c r="TXP2878" s="2"/>
      <c r="TXT2878" s="2"/>
      <c r="TXX2878" s="2"/>
      <c r="TYB2878" s="2"/>
      <c r="TYF2878" s="2"/>
      <c r="TYJ2878" s="2"/>
      <c r="TYN2878" s="2"/>
      <c r="TYR2878" s="2"/>
      <c r="TYV2878" s="2"/>
      <c r="TYZ2878" s="2"/>
      <c r="TZD2878" s="2"/>
      <c r="TZH2878" s="2"/>
      <c r="TZL2878" s="2"/>
      <c r="TZP2878" s="2"/>
      <c r="TZT2878" s="2"/>
      <c r="TZX2878" s="2"/>
      <c r="UAB2878" s="2"/>
      <c r="UAF2878" s="2"/>
      <c r="UAJ2878" s="2"/>
      <c r="UAN2878" s="2"/>
      <c r="UAR2878" s="2"/>
      <c r="UAV2878" s="2"/>
      <c r="UAZ2878" s="2"/>
      <c r="UBD2878" s="2"/>
      <c r="UBH2878" s="2"/>
      <c r="UBL2878" s="2"/>
      <c r="UBP2878" s="2"/>
      <c r="UBT2878" s="2"/>
      <c r="UBX2878" s="2"/>
      <c r="UCB2878" s="2"/>
      <c r="UCF2878" s="2"/>
      <c r="UCJ2878" s="2"/>
      <c r="UCN2878" s="2"/>
      <c r="UCR2878" s="2"/>
      <c r="UCV2878" s="2"/>
      <c r="UCZ2878" s="2"/>
      <c r="UDD2878" s="2"/>
      <c r="UDH2878" s="2"/>
      <c r="UDL2878" s="2"/>
      <c r="UDP2878" s="2"/>
      <c r="UDT2878" s="2"/>
      <c r="UDX2878" s="2"/>
      <c r="UEB2878" s="2"/>
      <c r="UEF2878" s="2"/>
      <c r="UEJ2878" s="2"/>
      <c r="UEN2878" s="2"/>
      <c r="UER2878" s="2"/>
      <c r="UEV2878" s="2"/>
      <c r="UEZ2878" s="2"/>
      <c r="UFD2878" s="2"/>
      <c r="UFH2878" s="2"/>
      <c r="UFL2878" s="2"/>
      <c r="UFP2878" s="2"/>
      <c r="UFT2878" s="2"/>
      <c r="UFX2878" s="2"/>
      <c r="UGB2878" s="2"/>
      <c r="UGF2878" s="2"/>
      <c r="UGJ2878" s="2"/>
      <c r="UGN2878" s="2"/>
      <c r="UGR2878" s="2"/>
      <c r="UGV2878" s="2"/>
      <c r="UGZ2878" s="2"/>
      <c r="UHD2878" s="2"/>
      <c r="UHH2878" s="2"/>
      <c r="UHL2878" s="2"/>
      <c r="UHP2878" s="2"/>
      <c r="UHT2878" s="2"/>
      <c r="UHX2878" s="2"/>
      <c r="UIB2878" s="2"/>
      <c r="UIF2878" s="2"/>
      <c r="UIJ2878" s="2"/>
      <c r="UIN2878" s="2"/>
      <c r="UIR2878" s="2"/>
      <c r="UIV2878" s="2"/>
      <c r="UIZ2878" s="2"/>
      <c r="UJD2878" s="2"/>
      <c r="UJH2878" s="2"/>
      <c r="UJL2878" s="2"/>
      <c r="UJP2878" s="2"/>
      <c r="UJT2878" s="2"/>
      <c r="UJX2878" s="2"/>
      <c r="UKB2878" s="2"/>
      <c r="UKF2878" s="2"/>
      <c r="UKJ2878" s="2"/>
      <c r="UKN2878" s="2"/>
      <c r="UKR2878" s="2"/>
      <c r="UKV2878" s="2"/>
      <c r="UKZ2878" s="2"/>
      <c r="ULD2878" s="2"/>
      <c r="ULH2878" s="2"/>
      <c r="ULL2878" s="2"/>
      <c r="ULP2878" s="2"/>
      <c r="ULT2878" s="2"/>
      <c r="ULX2878" s="2"/>
      <c r="UMB2878" s="2"/>
      <c r="UMF2878" s="2"/>
      <c r="UMJ2878" s="2"/>
      <c r="UMN2878" s="2"/>
      <c r="UMR2878" s="2"/>
      <c r="UMV2878" s="2"/>
      <c r="UMZ2878" s="2"/>
      <c r="UND2878" s="2"/>
      <c r="UNH2878" s="2"/>
      <c r="UNL2878" s="2"/>
      <c r="UNP2878" s="2"/>
      <c r="UNT2878" s="2"/>
      <c r="UNX2878" s="2"/>
      <c r="UOB2878" s="2"/>
      <c r="UOF2878" s="2"/>
      <c r="UOJ2878" s="2"/>
      <c r="UON2878" s="2"/>
      <c r="UOR2878" s="2"/>
      <c r="UOV2878" s="2"/>
      <c r="UOZ2878" s="2"/>
      <c r="UPD2878" s="2"/>
      <c r="UPH2878" s="2"/>
      <c r="UPL2878" s="2"/>
      <c r="UPP2878" s="2"/>
      <c r="UPT2878" s="2"/>
      <c r="UPX2878" s="2"/>
      <c r="UQB2878" s="2"/>
      <c r="UQF2878" s="2"/>
      <c r="UQJ2878" s="2"/>
      <c r="UQN2878" s="2"/>
      <c r="UQR2878" s="2"/>
      <c r="UQV2878" s="2"/>
      <c r="UQZ2878" s="2"/>
      <c r="URD2878" s="2"/>
      <c r="URH2878" s="2"/>
      <c r="URL2878" s="2"/>
      <c r="URP2878" s="2"/>
      <c r="URT2878" s="2"/>
      <c r="URX2878" s="2"/>
      <c r="USB2878" s="2"/>
      <c r="USF2878" s="2"/>
      <c r="USJ2878" s="2"/>
      <c r="USN2878" s="2"/>
      <c r="USR2878" s="2"/>
      <c r="USV2878" s="2"/>
      <c r="USZ2878" s="2"/>
      <c r="UTD2878" s="2"/>
      <c r="UTH2878" s="2"/>
      <c r="UTL2878" s="2"/>
      <c r="UTP2878" s="2"/>
      <c r="UTT2878" s="2"/>
      <c r="UTX2878" s="2"/>
      <c r="UUB2878" s="2"/>
      <c r="UUF2878" s="2"/>
      <c r="UUJ2878" s="2"/>
      <c r="UUN2878" s="2"/>
      <c r="UUR2878" s="2"/>
      <c r="UUV2878" s="2"/>
      <c r="UUZ2878" s="2"/>
      <c r="UVD2878" s="2"/>
      <c r="UVH2878" s="2"/>
      <c r="UVL2878" s="2"/>
      <c r="UVP2878" s="2"/>
      <c r="UVT2878" s="2"/>
      <c r="UVX2878" s="2"/>
      <c r="UWB2878" s="2"/>
      <c r="UWF2878" s="2"/>
      <c r="UWJ2878" s="2"/>
      <c r="UWN2878" s="2"/>
      <c r="UWR2878" s="2"/>
      <c r="UWV2878" s="2"/>
      <c r="UWZ2878" s="2"/>
      <c r="UXD2878" s="2"/>
      <c r="UXH2878" s="2"/>
      <c r="UXL2878" s="2"/>
      <c r="UXP2878" s="2"/>
      <c r="UXT2878" s="2"/>
      <c r="UXX2878" s="2"/>
      <c r="UYB2878" s="2"/>
      <c r="UYF2878" s="2"/>
      <c r="UYJ2878" s="2"/>
      <c r="UYN2878" s="2"/>
      <c r="UYR2878" s="2"/>
      <c r="UYV2878" s="2"/>
      <c r="UYZ2878" s="2"/>
      <c r="UZD2878" s="2"/>
      <c r="UZH2878" s="2"/>
      <c r="UZL2878" s="2"/>
      <c r="UZP2878" s="2"/>
      <c r="UZT2878" s="2"/>
      <c r="UZX2878" s="2"/>
      <c r="VAB2878" s="2"/>
      <c r="VAF2878" s="2"/>
      <c r="VAJ2878" s="2"/>
      <c r="VAN2878" s="2"/>
      <c r="VAR2878" s="2"/>
      <c r="VAV2878" s="2"/>
      <c r="VAZ2878" s="2"/>
      <c r="VBD2878" s="2"/>
      <c r="VBH2878" s="2"/>
      <c r="VBL2878" s="2"/>
      <c r="VBP2878" s="2"/>
      <c r="VBT2878" s="2"/>
      <c r="VBX2878" s="2"/>
      <c r="VCB2878" s="2"/>
      <c r="VCF2878" s="2"/>
      <c r="VCJ2878" s="2"/>
      <c r="VCN2878" s="2"/>
      <c r="VCR2878" s="2"/>
      <c r="VCV2878" s="2"/>
      <c r="VCZ2878" s="2"/>
      <c r="VDD2878" s="2"/>
      <c r="VDH2878" s="2"/>
      <c r="VDL2878" s="2"/>
      <c r="VDP2878" s="2"/>
      <c r="VDT2878" s="2"/>
      <c r="VDX2878" s="2"/>
      <c r="VEB2878" s="2"/>
      <c r="VEF2878" s="2"/>
      <c r="VEJ2878" s="2"/>
      <c r="VEN2878" s="2"/>
      <c r="VER2878" s="2"/>
      <c r="VEV2878" s="2"/>
      <c r="VEZ2878" s="2"/>
      <c r="VFD2878" s="2"/>
      <c r="VFH2878" s="2"/>
      <c r="VFL2878" s="2"/>
      <c r="VFP2878" s="2"/>
      <c r="VFT2878" s="2"/>
      <c r="VFX2878" s="2"/>
      <c r="VGB2878" s="2"/>
      <c r="VGF2878" s="2"/>
      <c r="VGJ2878" s="2"/>
      <c r="VGN2878" s="2"/>
      <c r="VGR2878" s="2"/>
      <c r="VGV2878" s="2"/>
      <c r="VGZ2878" s="2"/>
      <c r="VHD2878" s="2"/>
      <c r="VHH2878" s="2"/>
      <c r="VHL2878" s="2"/>
      <c r="VHP2878" s="2"/>
      <c r="VHT2878" s="2"/>
      <c r="VHX2878" s="2"/>
      <c r="VIB2878" s="2"/>
      <c r="VIF2878" s="2"/>
      <c r="VIJ2878" s="2"/>
      <c r="VIN2878" s="2"/>
      <c r="VIR2878" s="2"/>
      <c r="VIV2878" s="2"/>
      <c r="VIZ2878" s="2"/>
      <c r="VJD2878" s="2"/>
      <c r="VJH2878" s="2"/>
      <c r="VJL2878" s="2"/>
      <c r="VJP2878" s="2"/>
      <c r="VJT2878" s="2"/>
      <c r="VJX2878" s="2"/>
      <c r="VKB2878" s="2"/>
      <c r="VKF2878" s="2"/>
      <c r="VKJ2878" s="2"/>
      <c r="VKN2878" s="2"/>
      <c r="VKR2878" s="2"/>
      <c r="VKV2878" s="2"/>
      <c r="VKZ2878" s="2"/>
      <c r="VLD2878" s="2"/>
      <c r="VLH2878" s="2"/>
      <c r="VLL2878" s="2"/>
      <c r="VLP2878" s="2"/>
      <c r="VLT2878" s="2"/>
      <c r="VLX2878" s="2"/>
      <c r="VMB2878" s="2"/>
      <c r="VMF2878" s="2"/>
      <c r="VMJ2878" s="2"/>
      <c r="VMN2878" s="2"/>
      <c r="VMR2878" s="2"/>
      <c r="VMV2878" s="2"/>
      <c r="VMZ2878" s="2"/>
      <c r="VND2878" s="2"/>
      <c r="VNH2878" s="2"/>
      <c r="VNL2878" s="2"/>
      <c r="VNP2878" s="2"/>
      <c r="VNT2878" s="2"/>
      <c r="VNX2878" s="2"/>
      <c r="VOB2878" s="2"/>
      <c r="VOF2878" s="2"/>
      <c r="VOJ2878" s="2"/>
      <c r="VON2878" s="2"/>
      <c r="VOR2878" s="2"/>
      <c r="VOV2878" s="2"/>
      <c r="VOZ2878" s="2"/>
      <c r="VPD2878" s="2"/>
      <c r="VPH2878" s="2"/>
      <c r="VPL2878" s="2"/>
      <c r="VPP2878" s="2"/>
      <c r="VPT2878" s="2"/>
      <c r="VPX2878" s="2"/>
      <c r="VQB2878" s="2"/>
      <c r="VQF2878" s="2"/>
      <c r="VQJ2878" s="2"/>
      <c r="VQN2878" s="2"/>
      <c r="VQR2878" s="2"/>
      <c r="VQV2878" s="2"/>
      <c r="VQZ2878" s="2"/>
      <c r="VRD2878" s="2"/>
      <c r="VRH2878" s="2"/>
      <c r="VRL2878" s="2"/>
      <c r="VRP2878" s="2"/>
      <c r="VRT2878" s="2"/>
      <c r="VRX2878" s="2"/>
      <c r="VSB2878" s="2"/>
      <c r="VSF2878" s="2"/>
      <c r="VSJ2878" s="2"/>
      <c r="VSN2878" s="2"/>
      <c r="VSR2878" s="2"/>
      <c r="VSV2878" s="2"/>
      <c r="VSZ2878" s="2"/>
      <c r="VTD2878" s="2"/>
      <c r="VTH2878" s="2"/>
      <c r="VTL2878" s="2"/>
      <c r="VTP2878" s="2"/>
      <c r="VTT2878" s="2"/>
      <c r="VTX2878" s="2"/>
      <c r="VUB2878" s="2"/>
      <c r="VUF2878" s="2"/>
      <c r="VUJ2878" s="2"/>
      <c r="VUN2878" s="2"/>
      <c r="VUR2878" s="2"/>
      <c r="VUV2878" s="2"/>
      <c r="VUZ2878" s="2"/>
      <c r="VVD2878" s="2"/>
      <c r="VVH2878" s="2"/>
      <c r="VVL2878" s="2"/>
      <c r="VVP2878" s="2"/>
      <c r="VVT2878" s="2"/>
      <c r="VVX2878" s="2"/>
      <c r="VWB2878" s="2"/>
      <c r="VWF2878" s="2"/>
      <c r="VWJ2878" s="2"/>
      <c r="VWN2878" s="2"/>
      <c r="VWR2878" s="2"/>
      <c r="VWV2878" s="2"/>
      <c r="VWZ2878" s="2"/>
      <c r="VXD2878" s="2"/>
      <c r="VXH2878" s="2"/>
      <c r="VXL2878" s="2"/>
      <c r="VXP2878" s="2"/>
      <c r="VXT2878" s="2"/>
      <c r="VXX2878" s="2"/>
      <c r="VYB2878" s="2"/>
      <c r="VYF2878" s="2"/>
      <c r="VYJ2878" s="2"/>
      <c r="VYN2878" s="2"/>
      <c r="VYR2878" s="2"/>
      <c r="VYV2878" s="2"/>
      <c r="VYZ2878" s="2"/>
      <c r="VZD2878" s="2"/>
      <c r="VZH2878" s="2"/>
      <c r="VZL2878" s="2"/>
      <c r="VZP2878" s="2"/>
      <c r="VZT2878" s="2"/>
      <c r="VZX2878" s="2"/>
      <c r="WAB2878" s="2"/>
      <c r="WAF2878" s="2"/>
      <c r="WAJ2878" s="2"/>
      <c r="WAN2878" s="2"/>
      <c r="WAR2878" s="2"/>
      <c r="WAV2878" s="2"/>
      <c r="WAZ2878" s="2"/>
      <c r="WBD2878" s="2"/>
      <c r="WBH2878" s="2"/>
      <c r="WBL2878" s="2"/>
      <c r="WBP2878" s="2"/>
      <c r="WBT2878" s="2"/>
      <c r="WBX2878" s="2"/>
      <c r="WCB2878" s="2"/>
      <c r="WCF2878" s="2"/>
      <c r="WCJ2878" s="2"/>
      <c r="WCN2878" s="2"/>
      <c r="WCR2878" s="2"/>
      <c r="WCV2878" s="2"/>
      <c r="WCZ2878" s="2"/>
      <c r="WDD2878" s="2"/>
      <c r="WDH2878" s="2"/>
      <c r="WDL2878" s="2"/>
      <c r="WDP2878" s="2"/>
      <c r="WDT2878" s="2"/>
      <c r="WDX2878" s="2"/>
      <c r="WEB2878" s="2"/>
      <c r="WEF2878" s="2"/>
      <c r="WEJ2878" s="2"/>
      <c r="WEN2878" s="2"/>
      <c r="WER2878" s="2"/>
      <c r="WEV2878" s="2"/>
      <c r="WEZ2878" s="2"/>
      <c r="WFD2878" s="2"/>
      <c r="WFH2878" s="2"/>
      <c r="WFL2878" s="2"/>
      <c r="WFP2878" s="2"/>
      <c r="WFT2878" s="2"/>
      <c r="WFX2878" s="2"/>
      <c r="WGB2878" s="2"/>
      <c r="WGF2878" s="2"/>
      <c r="WGJ2878" s="2"/>
      <c r="WGN2878" s="2"/>
      <c r="WGR2878" s="2"/>
      <c r="WGV2878" s="2"/>
      <c r="WGZ2878" s="2"/>
      <c r="WHD2878" s="2"/>
      <c r="WHH2878" s="2"/>
      <c r="WHL2878" s="2"/>
      <c r="WHP2878" s="2"/>
      <c r="WHT2878" s="2"/>
      <c r="WHX2878" s="2"/>
      <c r="WIB2878" s="2"/>
      <c r="WIF2878" s="2"/>
      <c r="WIJ2878" s="2"/>
      <c r="WIN2878" s="2"/>
      <c r="WIR2878" s="2"/>
      <c r="WIV2878" s="2"/>
      <c r="WIZ2878" s="2"/>
      <c r="WJD2878" s="2"/>
      <c r="WJH2878" s="2"/>
      <c r="WJL2878" s="2"/>
      <c r="WJP2878" s="2"/>
      <c r="WJT2878" s="2"/>
      <c r="WJX2878" s="2"/>
      <c r="WKB2878" s="2"/>
      <c r="WKF2878" s="2"/>
      <c r="WKJ2878" s="2"/>
      <c r="WKN2878" s="2"/>
      <c r="WKR2878" s="2"/>
      <c r="WKV2878" s="2"/>
      <c r="WKZ2878" s="2"/>
      <c r="WLD2878" s="2"/>
      <c r="WLH2878" s="2"/>
      <c r="WLL2878" s="2"/>
      <c r="WLP2878" s="2"/>
      <c r="WLT2878" s="2"/>
      <c r="WLX2878" s="2"/>
      <c r="WMB2878" s="2"/>
      <c r="WMF2878" s="2"/>
      <c r="WMJ2878" s="2"/>
      <c r="WMN2878" s="2"/>
      <c r="WMR2878" s="2"/>
      <c r="WMV2878" s="2"/>
      <c r="WMZ2878" s="2"/>
      <c r="WND2878" s="2"/>
      <c r="WNH2878" s="2"/>
      <c r="WNL2878" s="2"/>
      <c r="WNP2878" s="2"/>
      <c r="WNT2878" s="2"/>
      <c r="WNX2878" s="2"/>
      <c r="WOB2878" s="2"/>
      <c r="WOF2878" s="2"/>
      <c r="WOJ2878" s="2"/>
      <c r="WON2878" s="2"/>
      <c r="WOR2878" s="2"/>
      <c r="WOV2878" s="2"/>
      <c r="WOZ2878" s="2"/>
      <c r="WPD2878" s="2"/>
      <c r="WPH2878" s="2"/>
      <c r="WPL2878" s="2"/>
      <c r="WPP2878" s="2"/>
      <c r="WPT2878" s="2"/>
      <c r="WPX2878" s="2"/>
      <c r="WQB2878" s="2"/>
      <c r="WQF2878" s="2"/>
      <c r="WQJ2878" s="2"/>
      <c r="WQN2878" s="2"/>
      <c r="WQR2878" s="2"/>
      <c r="WQV2878" s="2"/>
      <c r="WQZ2878" s="2"/>
      <c r="WRD2878" s="2"/>
      <c r="WRH2878" s="2"/>
      <c r="WRL2878" s="2"/>
      <c r="WRP2878" s="2"/>
      <c r="WRT2878" s="2"/>
      <c r="WRX2878" s="2"/>
      <c r="WSB2878" s="2"/>
      <c r="WSF2878" s="2"/>
      <c r="WSJ2878" s="2"/>
      <c r="WSN2878" s="2"/>
      <c r="WSR2878" s="2"/>
      <c r="WSV2878" s="2"/>
      <c r="WSZ2878" s="2"/>
      <c r="WTD2878" s="2"/>
      <c r="WTH2878" s="2"/>
      <c r="WTL2878" s="2"/>
      <c r="WTP2878" s="2"/>
      <c r="WTT2878" s="2"/>
      <c r="WTX2878" s="2"/>
      <c r="WUB2878" s="2"/>
      <c r="WUF2878" s="2"/>
      <c r="WUJ2878" s="2"/>
      <c r="WUN2878" s="2"/>
      <c r="WUR2878" s="2"/>
      <c r="WUV2878" s="2"/>
      <c r="WUZ2878" s="2"/>
      <c r="WVD2878" s="2"/>
      <c r="WVH2878" s="2"/>
      <c r="WVL2878" s="2"/>
      <c r="WVP2878" s="2"/>
      <c r="WVT2878" s="2"/>
      <c r="WVX2878" s="2"/>
      <c r="WWB2878" s="2"/>
      <c r="WWF2878" s="2"/>
      <c r="WWJ2878" s="2"/>
      <c r="WWN2878" s="2"/>
      <c r="WWR2878" s="2"/>
      <c r="WWV2878" s="2"/>
      <c r="WWZ2878" s="2"/>
      <c r="WXD2878" s="2"/>
      <c r="WXH2878" s="2"/>
      <c r="WXL2878" s="2"/>
      <c r="WXP2878" s="2"/>
      <c r="WXT2878" s="2"/>
      <c r="WXX2878" s="2"/>
      <c r="WYB2878" s="2"/>
      <c r="WYF2878" s="2"/>
      <c r="WYJ2878" s="2"/>
      <c r="WYN2878" s="2"/>
      <c r="WYR2878" s="2"/>
      <c r="WYV2878" s="2"/>
      <c r="WYZ2878" s="2"/>
      <c r="WZD2878" s="2"/>
      <c r="WZH2878" s="2"/>
      <c r="WZL2878" s="2"/>
      <c r="WZP2878" s="2"/>
      <c r="WZT2878" s="2"/>
      <c r="WZX2878" s="2"/>
      <c r="XAB2878" s="2"/>
      <c r="XAF2878" s="2"/>
      <c r="XAJ2878" s="2"/>
      <c r="XAN2878" s="2"/>
      <c r="XAR2878" s="2"/>
      <c r="XAV2878" s="2"/>
      <c r="XAZ2878" s="2"/>
      <c r="XBD2878" s="2"/>
      <c r="XBH2878" s="2"/>
      <c r="XBL2878" s="2"/>
      <c r="XBP2878" s="2"/>
      <c r="XBT2878" s="2"/>
      <c r="XBX2878" s="2"/>
      <c r="XCB2878" s="2"/>
      <c r="XCF2878" s="2"/>
      <c r="XCJ2878" s="2"/>
      <c r="XCN2878" s="2"/>
      <c r="XCR2878" s="2"/>
      <c r="XCV2878" s="2"/>
      <c r="XCZ2878" s="2"/>
      <c r="XDD2878" s="2"/>
      <c r="XDH2878" s="2"/>
      <c r="XDL2878" s="2"/>
      <c r="XDP2878" s="2"/>
      <c r="XDT2878" s="2"/>
      <c r="XDX2878" s="2"/>
      <c r="XEB2878" s="2"/>
      <c r="XEF2878" s="2"/>
      <c r="XEJ2878" s="2"/>
      <c r="XEN2878" s="2"/>
      <c r="XER2878" s="2"/>
      <c r="XEV2878" s="2"/>
      <c r="XEZ2878" s="2"/>
    </row>
    <row r="2879" spans="1:1024 1028:2048 2052:3072 3076:4096 4100:5120 5124:6144 6148:7168 7172:8192 8196:9216 9220:10240 10244:11264 11268:12288 12292:13312 13316:14336 14340:15360 15364:16380" x14ac:dyDescent="0.45">
      <c r="A2879" s="2">
        <v>45535</v>
      </c>
      <c r="B2879" t="s">
        <v>44</v>
      </c>
      <c r="C2879" t="s">
        <v>27</v>
      </c>
      <c r="D2879">
        <v>45</v>
      </c>
      <c r="E2879" s="17">
        <f>VLOOKUP(C2879,'SKU Price List'!$H$2:$L$27,5,FALSE)</f>
        <v>843.2</v>
      </c>
      <c r="F2879" s="17">
        <f t="shared" si="146"/>
        <v>37944</v>
      </c>
      <c r="G2879">
        <f>VLOOKUP(C2879,'SKU Price List'!$H$2:$L$27,3,0)</f>
        <v>803.2</v>
      </c>
      <c r="H2879">
        <f t="shared" si="143"/>
        <v>36144</v>
      </c>
      <c r="I2879" s="17">
        <f t="shared" si="144"/>
        <v>1800</v>
      </c>
      <c r="J2879">
        <v>48</v>
      </c>
      <c r="K2879" s="51"/>
      <c r="L2879" s="2"/>
      <c r="P2879" s="2"/>
      <c r="T2879" s="2"/>
      <c r="X2879" s="2"/>
      <c r="AB2879" s="2"/>
      <c r="AF2879" s="2"/>
      <c r="AJ2879" s="2"/>
      <c r="AN2879" s="2"/>
      <c r="AR2879" s="2"/>
      <c r="AV2879" s="2"/>
      <c r="AZ2879" s="2"/>
      <c r="BD2879" s="2"/>
      <c r="BH2879" s="2"/>
      <c r="BL2879" s="2"/>
      <c r="BP2879" s="2"/>
      <c r="BT2879" s="2"/>
      <c r="BX2879" s="2"/>
      <c r="CB2879" s="2"/>
      <c r="CF2879" s="2"/>
      <c r="CJ2879" s="2"/>
      <c r="CN2879" s="2"/>
      <c r="CR2879" s="2"/>
      <c r="CV2879" s="2"/>
      <c r="CZ2879" s="2"/>
      <c r="DD2879" s="2"/>
      <c r="DH2879" s="2"/>
      <c r="DL2879" s="2"/>
      <c r="DP2879" s="2"/>
      <c r="DT2879" s="2"/>
      <c r="DX2879" s="2"/>
      <c r="EB2879" s="2"/>
      <c r="EF2879" s="2"/>
      <c r="EJ2879" s="2"/>
      <c r="EN2879" s="2"/>
      <c r="ER2879" s="2"/>
      <c r="EV2879" s="2"/>
      <c r="EZ2879" s="2"/>
      <c r="FD2879" s="2"/>
      <c r="FH2879" s="2"/>
      <c r="FL2879" s="2"/>
      <c r="FP2879" s="2"/>
      <c r="FT2879" s="2"/>
      <c r="FX2879" s="2"/>
      <c r="GB2879" s="2"/>
      <c r="GF2879" s="2"/>
      <c r="GJ2879" s="2"/>
      <c r="GN2879" s="2"/>
      <c r="GR2879" s="2"/>
      <c r="GV2879" s="2"/>
      <c r="GZ2879" s="2"/>
      <c r="HD2879" s="2"/>
      <c r="HH2879" s="2"/>
      <c r="HL2879" s="2"/>
      <c r="HP2879" s="2"/>
      <c r="HT2879" s="2"/>
      <c r="HX2879" s="2"/>
      <c r="IB2879" s="2"/>
      <c r="IF2879" s="2"/>
      <c r="IJ2879" s="2"/>
      <c r="IN2879" s="2"/>
      <c r="IR2879" s="2"/>
      <c r="IV2879" s="2"/>
      <c r="IZ2879" s="2"/>
      <c r="JD2879" s="2"/>
      <c r="JH2879" s="2"/>
      <c r="JL2879" s="2"/>
      <c r="JP2879" s="2"/>
      <c r="JT2879" s="2"/>
      <c r="JX2879" s="2"/>
      <c r="KB2879" s="2"/>
      <c r="KF2879" s="2"/>
      <c r="KJ2879" s="2"/>
      <c r="KN2879" s="2"/>
      <c r="KR2879" s="2"/>
      <c r="KV2879" s="2"/>
      <c r="KZ2879" s="2"/>
      <c r="LD2879" s="2"/>
      <c r="LH2879" s="2"/>
      <c r="LL2879" s="2"/>
      <c r="LP2879" s="2"/>
      <c r="LT2879" s="2"/>
      <c r="LX2879" s="2"/>
      <c r="MB2879" s="2"/>
      <c r="MF2879" s="2"/>
      <c r="MJ2879" s="2"/>
      <c r="MN2879" s="2"/>
      <c r="MR2879" s="2"/>
      <c r="MV2879" s="2"/>
      <c r="MZ2879" s="2"/>
      <c r="ND2879" s="2"/>
      <c r="NH2879" s="2"/>
      <c r="NL2879" s="2"/>
      <c r="NP2879" s="2"/>
      <c r="NT2879" s="2"/>
      <c r="NX2879" s="2"/>
      <c r="OB2879" s="2"/>
      <c r="OF2879" s="2"/>
      <c r="OJ2879" s="2"/>
      <c r="ON2879" s="2"/>
      <c r="OR2879" s="2"/>
      <c r="OV2879" s="2"/>
      <c r="OZ2879" s="2"/>
      <c r="PD2879" s="2"/>
      <c r="PH2879" s="2"/>
      <c r="PL2879" s="2"/>
      <c r="PP2879" s="2"/>
      <c r="PT2879" s="2"/>
      <c r="PX2879" s="2"/>
      <c r="QB2879" s="2"/>
      <c r="QF2879" s="2"/>
      <c r="QJ2879" s="2"/>
      <c r="QN2879" s="2"/>
      <c r="QR2879" s="2"/>
      <c r="QV2879" s="2"/>
      <c r="QZ2879" s="2"/>
      <c r="RD2879" s="2"/>
      <c r="RH2879" s="2"/>
      <c r="RL2879" s="2"/>
      <c r="RP2879" s="2"/>
      <c r="RT2879" s="2"/>
      <c r="RX2879" s="2"/>
      <c r="SB2879" s="2"/>
      <c r="SF2879" s="2"/>
      <c r="SJ2879" s="2"/>
      <c r="SN2879" s="2"/>
      <c r="SR2879" s="2"/>
      <c r="SV2879" s="2"/>
      <c r="SZ2879" s="2"/>
      <c r="TD2879" s="2"/>
      <c r="TH2879" s="2"/>
      <c r="TL2879" s="2"/>
      <c r="TP2879" s="2"/>
      <c r="TT2879" s="2"/>
      <c r="TX2879" s="2"/>
      <c r="UB2879" s="2"/>
      <c r="UF2879" s="2"/>
      <c r="UJ2879" s="2"/>
      <c r="UN2879" s="2"/>
      <c r="UR2879" s="2"/>
      <c r="UV2879" s="2"/>
      <c r="UZ2879" s="2"/>
      <c r="VD2879" s="2"/>
      <c r="VH2879" s="2"/>
      <c r="VL2879" s="2"/>
      <c r="VP2879" s="2"/>
      <c r="VT2879" s="2"/>
      <c r="VX2879" s="2"/>
      <c r="WB2879" s="2"/>
      <c r="WF2879" s="2"/>
      <c r="WJ2879" s="2"/>
      <c r="WN2879" s="2"/>
      <c r="WR2879" s="2"/>
      <c r="WV2879" s="2"/>
      <c r="WZ2879" s="2"/>
      <c r="XD2879" s="2"/>
      <c r="XH2879" s="2"/>
      <c r="XL2879" s="2"/>
      <c r="XP2879" s="2"/>
      <c r="XT2879" s="2"/>
      <c r="XX2879" s="2"/>
      <c r="YB2879" s="2"/>
      <c r="YF2879" s="2"/>
      <c r="YJ2879" s="2"/>
      <c r="YN2879" s="2"/>
      <c r="YR2879" s="2"/>
      <c r="YV2879" s="2"/>
      <c r="YZ2879" s="2"/>
      <c r="ZD2879" s="2"/>
      <c r="ZH2879" s="2"/>
      <c r="ZL2879" s="2"/>
      <c r="ZP2879" s="2"/>
      <c r="ZT2879" s="2"/>
      <c r="ZX2879" s="2"/>
      <c r="AAB2879" s="2"/>
      <c r="AAF2879" s="2"/>
      <c r="AAJ2879" s="2"/>
      <c r="AAN2879" s="2"/>
      <c r="AAR2879" s="2"/>
      <c r="AAV2879" s="2"/>
      <c r="AAZ2879" s="2"/>
      <c r="ABD2879" s="2"/>
      <c r="ABH2879" s="2"/>
      <c r="ABL2879" s="2"/>
      <c r="ABP2879" s="2"/>
      <c r="ABT2879" s="2"/>
      <c r="ABX2879" s="2"/>
      <c r="ACB2879" s="2"/>
      <c r="ACF2879" s="2"/>
      <c r="ACJ2879" s="2"/>
      <c r="ACN2879" s="2"/>
      <c r="ACR2879" s="2"/>
      <c r="ACV2879" s="2"/>
      <c r="ACZ2879" s="2"/>
      <c r="ADD2879" s="2"/>
      <c r="ADH2879" s="2"/>
      <c r="ADL2879" s="2"/>
      <c r="ADP2879" s="2"/>
      <c r="ADT2879" s="2"/>
      <c r="ADX2879" s="2"/>
      <c r="AEB2879" s="2"/>
      <c r="AEF2879" s="2"/>
      <c r="AEJ2879" s="2"/>
      <c r="AEN2879" s="2"/>
      <c r="AER2879" s="2"/>
      <c r="AEV2879" s="2"/>
      <c r="AEZ2879" s="2"/>
      <c r="AFD2879" s="2"/>
      <c r="AFH2879" s="2"/>
      <c r="AFL2879" s="2"/>
      <c r="AFP2879" s="2"/>
      <c r="AFT2879" s="2"/>
      <c r="AFX2879" s="2"/>
      <c r="AGB2879" s="2"/>
      <c r="AGF2879" s="2"/>
      <c r="AGJ2879" s="2"/>
      <c r="AGN2879" s="2"/>
      <c r="AGR2879" s="2"/>
      <c r="AGV2879" s="2"/>
      <c r="AGZ2879" s="2"/>
      <c r="AHD2879" s="2"/>
      <c r="AHH2879" s="2"/>
      <c r="AHL2879" s="2"/>
      <c r="AHP2879" s="2"/>
      <c r="AHT2879" s="2"/>
      <c r="AHX2879" s="2"/>
      <c r="AIB2879" s="2"/>
      <c r="AIF2879" s="2"/>
      <c r="AIJ2879" s="2"/>
      <c r="AIN2879" s="2"/>
      <c r="AIR2879" s="2"/>
      <c r="AIV2879" s="2"/>
      <c r="AIZ2879" s="2"/>
      <c r="AJD2879" s="2"/>
      <c r="AJH2879" s="2"/>
      <c r="AJL2879" s="2"/>
      <c r="AJP2879" s="2"/>
      <c r="AJT2879" s="2"/>
      <c r="AJX2879" s="2"/>
      <c r="AKB2879" s="2"/>
      <c r="AKF2879" s="2"/>
      <c r="AKJ2879" s="2"/>
      <c r="AKN2879" s="2"/>
      <c r="AKR2879" s="2"/>
      <c r="AKV2879" s="2"/>
      <c r="AKZ2879" s="2"/>
      <c r="ALD2879" s="2"/>
      <c r="ALH2879" s="2"/>
      <c r="ALL2879" s="2"/>
      <c r="ALP2879" s="2"/>
      <c r="ALT2879" s="2"/>
      <c r="ALX2879" s="2"/>
      <c r="AMB2879" s="2"/>
      <c r="AMF2879" s="2"/>
      <c r="AMJ2879" s="2"/>
      <c r="AMN2879" s="2"/>
      <c r="AMR2879" s="2"/>
      <c r="AMV2879" s="2"/>
      <c r="AMZ2879" s="2"/>
      <c r="AND2879" s="2"/>
      <c r="ANH2879" s="2"/>
      <c r="ANL2879" s="2"/>
      <c r="ANP2879" s="2"/>
      <c r="ANT2879" s="2"/>
      <c r="ANX2879" s="2"/>
      <c r="AOB2879" s="2"/>
      <c r="AOF2879" s="2"/>
      <c r="AOJ2879" s="2"/>
      <c r="AON2879" s="2"/>
      <c r="AOR2879" s="2"/>
      <c r="AOV2879" s="2"/>
      <c r="AOZ2879" s="2"/>
      <c r="APD2879" s="2"/>
      <c r="APH2879" s="2"/>
      <c r="APL2879" s="2"/>
      <c r="APP2879" s="2"/>
      <c r="APT2879" s="2"/>
      <c r="APX2879" s="2"/>
      <c r="AQB2879" s="2"/>
      <c r="AQF2879" s="2"/>
      <c r="AQJ2879" s="2"/>
      <c r="AQN2879" s="2"/>
      <c r="AQR2879" s="2"/>
      <c r="AQV2879" s="2"/>
      <c r="AQZ2879" s="2"/>
      <c r="ARD2879" s="2"/>
      <c r="ARH2879" s="2"/>
      <c r="ARL2879" s="2"/>
      <c r="ARP2879" s="2"/>
      <c r="ART2879" s="2"/>
      <c r="ARX2879" s="2"/>
      <c r="ASB2879" s="2"/>
      <c r="ASF2879" s="2"/>
      <c r="ASJ2879" s="2"/>
      <c r="ASN2879" s="2"/>
      <c r="ASR2879" s="2"/>
      <c r="ASV2879" s="2"/>
      <c r="ASZ2879" s="2"/>
      <c r="ATD2879" s="2"/>
      <c r="ATH2879" s="2"/>
      <c r="ATL2879" s="2"/>
      <c r="ATP2879" s="2"/>
      <c r="ATT2879" s="2"/>
      <c r="ATX2879" s="2"/>
      <c r="AUB2879" s="2"/>
      <c r="AUF2879" s="2"/>
      <c r="AUJ2879" s="2"/>
      <c r="AUN2879" s="2"/>
      <c r="AUR2879" s="2"/>
      <c r="AUV2879" s="2"/>
      <c r="AUZ2879" s="2"/>
      <c r="AVD2879" s="2"/>
      <c r="AVH2879" s="2"/>
      <c r="AVL2879" s="2"/>
      <c r="AVP2879" s="2"/>
      <c r="AVT2879" s="2"/>
      <c r="AVX2879" s="2"/>
      <c r="AWB2879" s="2"/>
      <c r="AWF2879" s="2"/>
      <c r="AWJ2879" s="2"/>
      <c r="AWN2879" s="2"/>
      <c r="AWR2879" s="2"/>
      <c r="AWV2879" s="2"/>
      <c r="AWZ2879" s="2"/>
      <c r="AXD2879" s="2"/>
      <c r="AXH2879" s="2"/>
      <c r="AXL2879" s="2"/>
      <c r="AXP2879" s="2"/>
      <c r="AXT2879" s="2"/>
      <c r="AXX2879" s="2"/>
      <c r="AYB2879" s="2"/>
      <c r="AYF2879" s="2"/>
      <c r="AYJ2879" s="2"/>
      <c r="AYN2879" s="2"/>
      <c r="AYR2879" s="2"/>
      <c r="AYV2879" s="2"/>
      <c r="AYZ2879" s="2"/>
      <c r="AZD2879" s="2"/>
      <c r="AZH2879" s="2"/>
      <c r="AZL2879" s="2"/>
      <c r="AZP2879" s="2"/>
      <c r="AZT2879" s="2"/>
      <c r="AZX2879" s="2"/>
      <c r="BAB2879" s="2"/>
      <c r="BAF2879" s="2"/>
      <c r="BAJ2879" s="2"/>
      <c r="BAN2879" s="2"/>
      <c r="BAR2879" s="2"/>
      <c r="BAV2879" s="2"/>
      <c r="BAZ2879" s="2"/>
      <c r="BBD2879" s="2"/>
      <c r="BBH2879" s="2"/>
      <c r="BBL2879" s="2"/>
      <c r="BBP2879" s="2"/>
      <c r="BBT2879" s="2"/>
      <c r="BBX2879" s="2"/>
      <c r="BCB2879" s="2"/>
      <c r="BCF2879" s="2"/>
      <c r="BCJ2879" s="2"/>
      <c r="BCN2879" s="2"/>
      <c r="BCR2879" s="2"/>
      <c r="BCV2879" s="2"/>
      <c r="BCZ2879" s="2"/>
      <c r="BDD2879" s="2"/>
      <c r="BDH2879" s="2"/>
      <c r="BDL2879" s="2"/>
      <c r="BDP2879" s="2"/>
      <c r="BDT2879" s="2"/>
      <c r="BDX2879" s="2"/>
      <c r="BEB2879" s="2"/>
      <c r="BEF2879" s="2"/>
      <c r="BEJ2879" s="2"/>
      <c r="BEN2879" s="2"/>
      <c r="BER2879" s="2"/>
      <c r="BEV2879" s="2"/>
      <c r="BEZ2879" s="2"/>
      <c r="BFD2879" s="2"/>
      <c r="BFH2879" s="2"/>
      <c r="BFL2879" s="2"/>
      <c r="BFP2879" s="2"/>
      <c r="BFT2879" s="2"/>
      <c r="BFX2879" s="2"/>
      <c r="BGB2879" s="2"/>
      <c r="BGF2879" s="2"/>
      <c r="BGJ2879" s="2"/>
      <c r="BGN2879" s="2"/>
      <c r="BGR2879" s="2"/>
      <c r="BGV2879" s="2"/>
      <c r="BGZ2879" s="2"/>
      <c r="BHD2879" s="2"/>
      <c r="BHH2879" s="2"/>
      <c r="BHL2879" s="2"/>
      <c r="BHP2879" s="2"/>
      <c r="BHT2879" s="2"/>
      <c r="BHX2879" s="2"/>
      <c r="BIB2879" s="2"/>
      <c r="BIF2879" s="2"/>
      <c r="BIJ2879" s="2"/>
      <c r="BIN2879" s="2"/>
      <c r="BIR2879" s="2"/>
      <c r="BIV2879" s="2"/>
      <c r="BIZ2879" s="2"/>
      <c r="BJD2879" s="2"/>
      <c r="BJH2879" s="2"/>
      <c r="BJL2879" s="2"/>
      <c r="BJP2879" s="2"/>
      <c r="BJT2879" s="2"/>
      <c r="BJX2879" s="2"/>
      <c r="BKB2879" s="2"/>
      <c r="BKF2879" s="2"/>
      <c r="BKJ2879" s="2"/>
      <c r="BKN2879" s="2"/>
      <c r="BKR2879" s="2"/>
      <c r="BKV2879" s="2"/>
      <c r="BKZ2879" s="2"/>
      <c r="BLD2879" s="2"/>
      <c r="BLH2879" s="2"/>
      <c r="BLL2879" s="2"/>
      <c r="BLP2879" s="2"/>
      <c r="BLT2879" s="2"/>
      <c r="BLX2879" s="2"/>
      <c r="BMB2879" s="2"/>
      <c r="BMF2879" s="2"/>
      <c r="BMJ2879" s="2"/>
      <c r="BMN2879" s="2"/>
      <c r="BMR2879" s="2"/>
      <c r="BMV2879" s="2"/>
      <c r="BMZ2879" s="2"/>
      <c r="BND2879" s="2"/>
      <c r="BNH2879" s="2"/>
      <c r="BNL2879" s="2"/>
      <c r="BNP2879" s="2"/>
      <c r="BNT2879" s="2"/>
      <c r="BNX2879" s="2"/>
      <c r="BOB2879" s="2"/>
      <c r="BOF2879" s="2"/>
      <c r="BOJ2879" s="2"/>
      <c r="BON2879" s="2"/>
      <c r="BOR2879" s="2"/>
      <c r="BOV2879" s="2"/>
      <c r="BOZ2879" s="2"/>
      <c r="BPD2879" s="2"/>
      <c r="BPH2879" s="2"/>
      <c r="BPL2879" s="2"/>
      <c r="BPP2879" s="2"/>
      <c r="BPT2879" s="2"/>
      <c r="BPX2879" s="2"/>
      <c r="BQB2879" s="2"/>
      <c r="BQF2879" s="2"/>
      <c r="BQJ2879" s="2"/>
      <c r="BQN2879" s="2"/>
      <c r="BQR2879" s="2"/>
      <c r="BQV2879" s="2"/>
      <c r="BQZ2879" s="2"/>
      <c r="BRD2879" s="2"/>
      <c r="BRH2879" s="2"/>
      <c r="BRL2879" s="2"/>
      <c r="BRP2879" s="2"/>
      <c r="BRT2879" s="2"/>
      <c r="BRX2879" s="2"/>
      <c r="BSB2879" s="2"/>
      <c r="BSF2879" s="2"/>
      <c r="BSJ2879" s="2"/>
      <c r="BSN2879" s="2"/>
      <c r="BSR2879" s="2"/>
      <c r="BSV2879" s="2"/>
      <c r="BSZ2879" s="2"/>
      <c r="BTD2879" s="2"/>
      <c r="BTH2879" s="2"/>
      <c r="BTL2879" s="2"/>
      <c r="BTP2879" s="2"/>
      <c r="BTT2879" s="2"/>
      <c r="BTX2879" s="2"/>
      <c r="BUB2879" s="2"/>
      <c r="BUF2879" s="2"/>
      <c r="BUJ2879" s="2"/>
      <c r="BUN2879" s="2"/>
      <c r="BUR2879" s="2"/>
      <c r="BUV2879" s="2"/>
      <c r="BUZ2879" s="2"/>
      <c r="BVD2879" s="2"/>
      <c r="BVH2879" s="2"/>
      <c r="BVL2879" s="2"/>
      <c r="BVP2879" s="2"/>
      <c r="BVT2879" s="2"/>
      <c r="BVX2879" s="2"/>
      <c r="BWB2879" s="2"/>
      <c r="BWF2879" s="2"/>
      <c r="BWJ2879" s="2"/>
      <c r="BWN2879" s="2"/>
      <c r="BWR2879" s="2"/>
      <c r="BWV2879" s="2"/>
      <c r="BWZ2879" s="2"/>
      <c r="BXD2879" s="2"/>
      <c r="BXH2879" s="2"/>
      <c r="BXL2879" s="2"/>
      <c r="BXP2879" s="2"/>
      <c r="BXT2879" s="2"/>
      <c r="BXX2879" s="2"/>
      <c r="BYB2879" s="2"/>
      <c r="BYF2879" s="2"/>
      <c r="BYJ2879" s="2"/>
      <c r="BYN2879" s="2"/>
      <c r="BYR2879" s="2"/>
      <c r="BYV2879" s="2"/>
      <c r="BYZ2879" s="2"/>
      <c r="BZD2879" s="2"/>
      <c r="BZH2879" s="2"/>
      <c r="BZL2879" s="2"/>
      <c r="BZP2879" s="2"/>
      <c r="BZT2879" s="2"/>
      <c r="BZX2879" s="2"/>
      <c r="CAB2879" s="2"/>
      <c r="CAF2879" s="2"/>
      <c r="CAJ2879" s="2"/>
      <c r="CAN2879" s="2"/>
      <c r="CAR2879" s="2"/>
      <c r="CAV2879" s="2"/>
      <c r="CAZ2879" s="2"/>
      <c r="CBD2879" s="2"/>
      <c r="CBH2879" s="2"/>
      <c r="CBL2879" s="2"/>
      <c r="CBP2879" s="2"/>
      <c r="CBT2879" s="2"/>
      <c r="CBX2879" s="2"/>
      <c r="CCB2879" s="2"/>
      <c r="CCF2879" s="2"/>
      <c r="CCJ2879" s="2"/>
      <c r="CCN2879" s="2"/>
      <c r="CCR2879" s="2"/>
      <c r="CCV2879" s="2"/>
      <c r="CCZ2879" s="2"/>
      <c r="CDD2879" s="2"/>
      <c r="CDH2879" s="2"/>
      <c r="CDL2879" s="2"/>
      <c r="CDP2879" s="2"/>
      <c r="CDT2879" s="2"/>
      <c r="CDX2879" s="2"/>
      <c r="CEB2879" s="2"/>
      <c r="CEF2879" s="2"/>
      <c r="CEJ2879" s="2"/>
      <c r="CEN2879" s="2"/>
      <c r="CER2879" s="2"/>
      <c r="CEV2879" s="2"/>
      <c r="CEZ2879" s="2"/>
      <c r="CFD2879" s="2"/>
      <c r="CFH2879" s="2"/>
      <c r="CFL2879" s="2"/>
      <c r="CFP2879" s="2"/>
      <c r="CFT2879" s="2"/>
      <c r="CFX2879" s="2"/>
      <c r="CGB2879" s="2"/>
      <c r="CGF2879" s="2"/>
      <c r="CGJ2879" s="2"/>
      <c r="CGN2879" s="2"/>
      <c r="CGR2879" s="2"/>
      <c r="CGV2879" s="2"/>
      <c r="CGZ2879" s="2"/>
      <c r="CHD2879" s="2"/>
      <c r="CHH2879" s="2"/>
      <c r="CHL2879" s="2"/>
      <c r="CHP2879" s="2"/>
      <c r="CHT2879" s="2"/>
      <c r="CHX2879" s="2"/>
      <c r="CIB2879" s="2"/>
      <c r="CIF2879" s="2"/>
      <c r="CIJ2879" s="2"/>
      <c r="CIN2879" s="2"/>
      <c r="CIR2879" s="2"/>
      <c r="CIV2879" s="2"/>
      <c r="CIZ2879" s="2"/>
      <c r="CJD2879" s="2"/>
      <c r="CJH2879" s="2"/>
      <c r="CJL2879" s="2"/>
      <c r="CJP2879" s="2"/>
      <c r="CJT2879" s="2"/>
      <c r="CJX2879" s="2"/>
      <c r="CKB2879" s="2"/>
      <c r="CKF2879" s="2"/>
      <c r="CKJ2879" s="2"/>
      <c r="CKN2879" s="2"/>
      <c r="CKR2879" s="2"/>
      <c r="CKV2879" s="2"/>
      <c r="CKZ2879" s="2"/>
      <c r="CLD2879" s="2"/>
      <c r="CLH2879" s="2"/>
      <c r="CLL2879" s="2"/>
      <c r="CLP2879" s="2"/>
      <c r="CLT2879" s="2"/>
      <c r="CLX2879" s="2"/>
      <c r="CMB2879" s="2"/>
      <c r="CMF2879" s="2"/>
      <c r="CMJ2879" s="2"/>
      <c r="CMN2879" s="2"/>
      <c r="CMR2879" s="2"/>
      <c r="CMV2879" s="2"/>
      <c r="CMZ2879" s="2"/>
      <c r="CND2879" s="2"/>
      <c r="CNH2879" s="2"/>
      <c r="CNL2879" s="2"/>
      <c r="CNP2879" s="2"/>
      <c r="CNT2879" s="2"/>
      <c r="CNX2879" s="2"/>
      <c r="COB2879" s="2"/>
      <c r="COF2879" s="2"/>
      <c r="COJ2879" s="2"/>
      <c r="CON2879" s="2"/>
      <c r="COR2879" s="2"/>
      <c r="COV2879" s="2"/>
      <c r="COZ2879" s="2"/>
      <c r="CPD2879" s="2"/>
      <c r="CPH2879" s="2"/>
      <c r="CPL2879" s="2"/>
      <c r="CPP2879" s="2"/>
      <c r="CPT2879" s="2"/>
      <c r="CPX2879" s="2"/>
      <c r="CQB2879" s="2"/>
      <c r="CQF2879" s="2"/>
      <c r="CQJ2879" s="2"/>
      <c r="CQN2879" s="2"/>
      <c r="CQR2879" s="2"/>
      <c r="CQV2879" s="2"/>
      <c r="CQZ2879" s="2"/>
      <c r="CRD2879" s="2"/>
      <c r="CRH2879" s="2"/>
      <c r="CRL2879" s="2"/>
      <c r="CRP2879" s="2"/>
      <c r="CRT2879" s="2"/>
      <c r="CRX2879" s="2"/>
      <c r="CSB2879" s="2"/>
      <c r="CSF2879" s="2"/>
      <c r="CSJ2879" s="2"/>
      <c r="CSN2879" s="2"/>
      <c r="CSR2879" s="2"/>
      <c r="CSV2879" s="2"/>
      <c r="CSZ2879" s="2"/>
      <c r="CTD2879" s="2"/>
      <c r="CTH2879" s="2"/>
      <c r="CTL2879" s="2"/>
      <c r="CTP2879" s="2"/>
      <c r="CTT2879" s="2"/>
      <c r="CTX2879" s="2"/>
      <c r="CUB2879" s="2"/>
      <c r="CUF2879" s="2"/>
      <c r="CUJ2879" s="2"/>
      <c r="CUN2879" s="2"/>
      <c r="CUR2879" s="2"/>
      <c r="CUV2879" s="2"/>
      <c r="CUZ2879" s="2"/>
      <c r="CVD2879" s="2"/>
      <c r="CVH2879" s="2"/>
      <c r="CVL2879" s="2"/>
      <c r="CVP2879" s="2"/>
      <c r="CVT2879" s="2"/>
      <c r="CVX2879" s="2"/>
      <c r="CWB2879" s="2"/>
      <c r="CWF2879" s="2"/>
      <c r="CWJ2879" s="2"/>
      <c r="CWN2879" s="2"/>
      <c r="CWR2879" s="2"/>
      <c r="CWV2879" s="2"/>
      <c r="CWZ2879" s="2"/>
      <c r="CXD2879" s="2"/>
      <c r="CXH2879" s="2"/>
      <c r="CXL2879" s="2"/>
      <c r="CXP2879" s="2"/>
      <c r="CXT2879" s="2"/>
      <c r="CXX2879" s="2"/>
      <c r="CYB2879" s="2"/>
      <c r="CYF2879" s="2"/>
      <c r="CYJ2879" s="2"/>
      <c r="CYN2879" s="2"/>
      <c r="CYR2879" s="2"/>
      <c r="CYV2879" s="2"/>
      <c r="CYZ2879" s="2"/>
      <c r="CZD2879" s="2"/>
      <c r="CZH2879" s="2"/>
      <c r="CZL2879" s="2"/>
      <c r="CZP2879" s="2"/>
      <c r="CZT2879" s="2"/>
      <c r="CZX2879" s="2"/>
      <c r="DAB2879" s="2"/>
      <c r="DAF2879" s="2"/>
      <c r="DAJ2879" s="2"/>
      <c r="DAN2879" s="2"/>
      <c r="DAR2879" s="2"/>
      <c r="DAV2879" s="2"/>
      <c r="DAZ2879" s="2"/>
      <c r="DBD2879" s="2"/>
      <c r="DBH2879" s="2"/>
      <c r="DBL2879" s="2"/>
      <c r="DBP2879" s="2"/>
      <c r="DBT2879" s="2"/>
      <c r="DBX2879" s="2"/>
      <c r="DCB2879" s="2"/>
      <c r="DCF2879" s="2"/>
      <c r="DCJ2879" s="2"/>
      <c r="DCN2879" s="2"/>
      <c r="DCR2879" s="2"/>
      <c r="DCV2879" s="2"/>
      <c r="DCZ2879" s="2"/>
      <c r="DDD2879" s="2"/>
      <c r="DDH2879" s="2"/>
      <c r="DDL2879" s="2"/>
      <c r="DDP2879" s="2"/>
      <c r="DDT2879" s="2"/>
      <c r="DDX2879" s="2"/>
      <c r="DEB2879" s="2"/>
      <c r="DEF2879" s="2"/>
      <c r="DEJ2879" s="2"/>
      <c r="DEN2879" s="2"/>
      <c r="DER2879" s="2"/>
      <c r="DEV2879" s="2"/>
      <c r="DEZ2879" s="2"/>
      <c r="DFD2879" s="2"/>
      <c r="DFH2879" s="2"/>
      <c r="DFL2879" s="2"/>
      <c r="DFP2879" s="2"/>
      <c r="DFT2879" s="2"/>
      <c r="DFX2879" s="2"/>
      <c r="DGB2879" s="2"/>
      <c r="DGF2879" s="2"/>
      <c r="DGJ2879" s="2"/>
      <c r="DGN2879" s="2"/>
      <c r="DGR2879" s="2"/>
      <c r="DGV2879" s="2"/>
      <c r="DGZ2879" s="2"/>
      <c r="DHD2879" s="2"/>
      <c r="DHH2879" s="2"/>
      <c r="DHL2879" s="2"/>
      <c r="DHP2879" s="2"/>
      <c r="DHT2879" s="2"/>
      <c r="DHX2879" s="2"/>
      <c r="DIB2879" s="2"/>
      <c r="DIF2879" s="2"/>
      <c r="DIJ2879" s="2"/>
      <c r="DIN2879" s="2"/>
      <c r="DIR2879" s="2"/>
      <c r="DIV2879" s="2"/>
      <c r="DIZ2879" s="2"/>
      <c r="DJD2879" s="2"/>
      <c r="DJH2879" s="2"/>
      <c r="DJL2879" s="2"/>
      <c r="DJP2879" s="2"/>
      <c r="DJT2879" s="2"/>
      <c r="DJX2879" s="2"/>
      <c r="DKB2879" s="2"/>
      <c r="DKF2879" s="2"/>
      <c r="DKJ2879" s="2"/>
      <c r="DKN2879" s="2"/>
      <c r="DKR2879" s="2"/>
      <c r="DKV2879" s="2"/>
      <c r="DKZ2879" s="2"/>
      <c r="DLD2879" s="2"/>
      <c r="DLH2879" s="2"/>
      <c r="DLL2879" s="2"/>
      <c r="DLP2879" s="2"/>
      <c r="DLT2879" s="2"/>
      <c r="DLX2879" s="2"/>
      <c r="DMB2879" s="2"/>
      <c r="DMF2879" s="2"/>
      <c r="DMJ2879" s="2"/>
      <c r="DMN2879" s="2"/>
      <c r="DMR2879" s="2"/>
      <c r="DMV2879" s="2"/>
      <c r="DMZ2879" s="2"/>
      <c r="DND2879" s="2"/>
      <c r="DNH2879" s="2"/>
      <c r="DNL2879" s="2"/>
      <c r="DNP2879" s="2"/>
      <c r="DNT2879" s="2"/>
      <c r="DNX2879" s="2"/>
      <c r="DOB2879" s="2"/>
      <c r="DOF2879" s="2"/>
      <c r="DOJ2879" s="2"/>
      <c r="DON2879" s="2"/>
      <c r="DOR2879" s="2"/>
      <c r="DOV2879" s="2"/>
      <c r="DOZ2879" s="2"/>
      <c r="DPD2879" s="2"/>
      <c r="DPH2879" s="2"/>
      <c r="DPL2879" s="2"/>
      <c r="DPP2879" s="2"/>
      <c r="DPT2879" s="2"/>
      <c r="DPX2879" s="2"/>
      <c r="DQB2879" s="2"/>
      <c r="DQF2879" s="2"/>
      <c r="DQJ2879" s="2"/>
      <c r="DQN2879" s="2"/>
      <c r="DQR2879" s="2"/>
      <c r="DQV2879" s="2"/>
      <c r="DQZ2879" s="2"/>
      <c r="DRD2879" s="2"/>
      <c r="DRH2879" s="2"/>
      <c r="DRL2879" s="2"/>
      <c r="DRP2879" s="2"/>
      <c r="DRT2879" s="2"/>
      <c r="DRX2879" s="2"/>
      <c r="DSB2879" s="2"/>
      <c r="DSF2879" s="2"/>
      <c r="DSJ2879" s="2"/>
      <c r="DSN2879" s="2"/>
      <c r="DSR2879" s="2"/>
      <c r="DSV2879" s="2"/>
      <c r="DSZ2879" s="2"/>
      <c r="DTD2879" s="2"/>
      <c r="DTH2879" s="2"/>
      <c r="DTL2879" s="2"/>
      <c r="DTP2879" s="2"/>
      <c r="DTT2879" s="2"/>
      <c r="DTX2879" s="2"/>
      <c r="DUB2879" s="2"/>
      <c r="DUF2879" s="2"/>
      <c r="DUJ2879" s="2"/>
      <c r="DUN2879" s="2"/>
      <c r="DUR2879" s="2"/>
      <c r="DUV2879" s="2"/>
      <c r="DUZ2879" s="2"/>
      <c r="DVD2879" s="2"/>
      <c r="DVH2879" s="2"/>
      <c r="DVL2879" s="2"/>
      <c r="DVP2879" s="2"/>
      <c r="DVT2879" s="2"/>
      <c r="DVX2879" s="2"/>
      <c r="DWB2879" s="2"/>
      <c r="DWF2879" s="2"/>
      <c r="DWJ2879" s="2"/>
      <c r="DWN2879" s="2"/>
      <c r="DWR2879" s="2"/>
      <c r="DWV2879" s="2"/>
      <c r="DWZ2879" s="2"/>
      <c r="DXD2879" s="2"/>
      <c r="DXH2879" s="2"/>
      <c r="DXL2879" s="2"/>
      <c r="DXP2879" s="2"/>
      <c r="DXT2879" s="2"/>
      <c r="DXX2879" s="2"/>
      <c r="DYB2879" s="2"/>
      <c r="DYF2879" s="2"/>
      <c r="DYJ2879" s="2"/>
      <c r="DYN2879" s="2"/>
      <c r="DYR2879" s="2"/>
      <c r="DYV2879" s="2"/>
      <c r="DYZ2879" s="2"/>
      <c r="DZD2879" s="2"/>
      <c r="DZH2879" s="2"/>
      <c r="DZL2879" s="2"/>
      <c r="DZP2879" s="2"/>
      <c r="DZT2879" s="2"/>
      <c r="DZX2879" s="2"/>
      <c r="EAB2879" s="2"/>
      <c r="EAF2879" s="2"/>
      <c r="EAJ2879" s="2"/>
      <c r="EAN2879" s="2"/>
      <c r="EAR2879" s="2"/>
      <c r="EAV2879" s="2"/>
      <c r="EAZ2879" s="2"/>
      <c r="EBD2879" s="2"/>
      <c r="EBH2879" s="2"/>
      <c r="EBL2879" s="2"/>
      <c r="EBP2879" s="2"/>
      <c r="EBT2879" s="2"/>
      <c r="EBX2879" s="2"/>
      <c r="ECB2879" s="2"/>
      <c r="ECF2879" s="2"/>
      <c r="ECJ2879" s="2"/>
      <c r="ECN2879" s="2"/>
      <c r="ECR2879" s="2"/>
      <c r="ECV2879" s="2"/>
      <c r="ECZ2879" s="2"/>
      <c r="EDD2879" s="2"/>
      <c r="EDH2879" s="2"/>
      <c r="EDL2879" s="2"/>
      <c r="EDP2879" s="2"/>
      <c r="EDT2879" s="2"/>
      <c r="EDX2879" s="2"/>
      <c r="EEB2879" s="2"/>
      <c r="EEF2879" s="2"/>
      <c r="EEJ2879" s="2"/>
      <c r="EEN2879" s="2"/>
      <c r="EER2879" s="2"/>
      <c r="EEV2879" s="2"/>
      <c r="EEZ2879" s="2"/>
      <c r="EFD2879" s="2"/>
      <c r="EFH2879" s="2"/>
      <c r="EFL2879" s="2"/>
      <c r="EFP2879" s="2"/>
      <c r="EFT2879" s="2"/>
      <c r="EFX2879" s="2"/>
      <c r="EGB2879" s="2"/>
      <c r="EGF2879" s="2"/>
      <c r="EGJ2879" s="2"/>
      <c r="EGN2879" s="2"/>
      <c r="EGR2879" s="2"/>
      <c r="EGV2879" s="2"/>
      <c r="EGZ2879" s="2"/>
      <c r="EHD2879" s="2"/>
      <c r="EHH2879" s="2"/>
      <c r="EHL2879" s="2"/>
      <c r="EHP2879" s="2"/>
      <c r="EHT2879" s="2"/>
      <c r="EHX2879" s="2"/>
      <c r="EIB2879" s="2"/>
      <c r="EIF2879" s="2"/>
      <c r="EIJ2879" s="2"/>
      <c r="EIN2879" s="2"/>
      <c r="EIR2879" s="2"/>
      <c r="EIV2879" s="2"/>
      <c r="EIZ2879" s="2"/>
      <c r="EJD2879" s="2"/>
      <c r="EJH2879" s="2"/>
      <c r="EJL2879" s="2"/>
      <c r="EJP2879" s="2"/>
      <c r="EJT2879" s="2"/>
      <c r="EJX2879" s="2"/>
      <c r="EKB2879" s="2"/>
      <c r="EKF2879" s="2"/>
      <c r="EKJ2879" s="2"/>
      <c r="EKN2879" s="2"/>
      <c r="EKR2879" s="2"/>
      <c r="EKV2879" s="2"/>
      <c r="EKZ2879" s="2"/>
      <c r="ELD2879" s="2"/>
      <c r="ELH2879" s="2"/>
      <c r="ELL2879" s="2"/>
      <c r="ELP2879" s="2"/>
      <c r="ELT2879" s="2"/>
      <c r="ELX2879" s="2"/>
      <c r="EMB2879" s="2"/>
      <c r="EMF2879" s="2"/>
      <c r="EMJ2879" s="2"/>
      <c r="EMN2879" s="2"/>
      <c r="EMR2879" s="2"/>
      <c r="EMV2879" s="2"/>
      <c r="EMZ2879" s="2"/>
      <c r="END2879" s="2"/>
      <c r="ENH2879" s="2"/>
      <c r="ENL2879" s="2"/>
      <c r="ENP2879" s="2"/>
      <c r="ENT2879" s="2"/>
      <c r="ENX2879" s="2"/>
      <c r="EOB2879" s="2"/>
      <c r="EOF2879" s="2"/>
      <c r="EOJ2879" s="2"/>
      <c r="EON2879" s="2"/>
      <c r="EOR2879" s="2"/>
      <c r="EOV2879" s="2"/>
      <c r="EOZ2879" s="2"/>
      <c r="EPD2879" s="2"/>
      <c r="EPH2879" s="2"/>
      <c r="EPL2879" s="2"/>
      <c r="EPP2879" s="2"/>
      <c r="EPT2879" s="2"/>
      <c r="EPX2879" s="2"/>
      <c r="EQB2879" s="2"/>
      <c r="EQF2879" s="2"/>
      <c r="EQJ2879" s="2"/>
      <c r="EQN2879" s="2"/>
      <c r="EQR2879" s="2"/>
      <c r="EQV2879" s="2"/>
      <c r="EQZ2879" s="2"/>
      <c r="ERD2879" s="2"/>
      <c r="ERH2879" s="2"/>
      <c r="ERL2879" s="2"/>
      <c r="ERP2879" s="2"/>
      <c r="ERT2879" s="2"/>
      <c r="ERX2879" s="2"/>
      <c r="ESB2879" s="2"/>
      <c r="ESF2879" s="2"/>
      <c r="ESJ2879" s="2"/>
      <c r="ESN2879" s="2"/>
      <c r="ESR2879" s="2"/>
      <c r="ESV2879" s="2"/>
      <c r="ESZ2879" s="2"/>
      <c r="ETD2879" s="2"/>
      <c r="ETH2879" s="2"/>
      <c r="ETL2879" s="2"/>
      <c r="ETP2879" s="2"/>
      <c r="ETT2879" s="2"/>
      <c r="ETX2879" s="2"/>
      <c r="EUB2879" s="2"/>
      <c r="EUF2879" s="2"/>
      <c r="EUJ2879" s="2"/>
      <c r="EUN2879" s="2"/>
      <c r="EUR2879" s="2"/>
      <c r="EUV2879" s="2"/>
      <c r="EUZ2879" s="2"/>
      <c r="EVD2879" s="2"/>
      <c r="EVH2879" s="2"/>
      <c r="EVL2879" s="2"/>
      <c r="EVP2879" s="2"/>
      <c r="EVT2879" s="2"/>
      <c r="EVX2879" s="2"/>
      <c r="EWB2879" s="2"/>
      <c r="EWF2879" s="2"/>
      <c r="EWJ2879" s="2"/>
      <c r="EWN2879" s="2"/>
      <c r="EWR2879" s="2"/>
      <c r="EWV2879" s="2"/>
      <c r="EWZ2879" s="2"/>
      <c r="EXD2879" s="2"/>
      <c r="EXH2879" s="2"/>
      <c r="EXL2879" s="2"/>
      <c r="EXP2879" s="2"/>
      <c r="EXT2879" s="2"/>
      <c r="EXX2879" s="2"/>
      <c r="EYB2879" s="2"/>
      <c r="EYF2879" s="2"/>
      <c r="EYJ2879" s="2"/>
      <c r="EYN2879" s="2"/>
      <c r="EYR2879" s="2"/>
      <c r="EYV2879" s="2"/>
      <c r="EYZ2879" s="2"/>
      <c r="EZD2879" s="2"/>
      <c r="EZH2879" s="2"/>
      <c r="EZL2879" s="2"/>
      <c r="EZP2879" s="2"/>
      <c r="EZT2879" s="2"/>
      <c r="EZX2879" s="2"/>
      <c r="FAB2879" s="2"/>
      <c r="FAF2879" s="2"/>
      <c r="FAJ2879" s="2"/>
      <c r="FAN2879" s="2"/>
      <c r="FAR2879" s="2"/>
      <c r="FAV2879" s="2"/>
      <c r="FAZ2879" s="2"/>
      <c r="FBD2879" s="2"/>
      <c r="FBH2879" s="2"/>
      <c r="FBL2879" s="2"/>
      <c r="FBP2879" s="2"/>
      <c r="FBT2879" s="2"/>
      <c r="FBX2879" s="2"/>
      <c r="FCB2879" s="2"/>
      <c r="FCF2879" s="2"/>
      <c r="FCJ2879" s="2"/>
      <c r="FCN2879" s="2"/>
      <c r="FCR2879" s="2"/>
      <c r="FCV2879" s="2"/>
      <c r="FCZ2879" s="2"/>
      <c r="FDD2879" s="2"/>
      <c r="FDH2879" s="2"/>
      <c r="FDL2879" s="2"/>
      <c r="FDP2879" s="2"/>
      <c r="FDT2879" s="2"/>
      <c r="FDX2879" s="2"/>
      <c r="FEB2879" s="2"/>
      <c r="FEF2879" s="2"/>
      <c r="FEJ2879" s="2"/>
      <c r="FEN2879" s="2"/>
      <c r="FER2879" s="2"/>
      <c r="FEV2879" s="2"/>
      <c r="FEZ2879" s="2"/>
      <c r="FFD2879" s="2"/>
      <c r="FFH2879" s="2"/>
      <c r="FFL2879" s="2"/>
      <c r="FFP2879" s="2"/>
      <c r="FFT2879" s="2"/>
      <c r="FFX2879" s="2"/>
      <c r="FGB2879" s="2"/>
      <c r="FGF2879" s="2"/>
      <c r="FGJ2879" s="2"/>
      <c r="FGN2879" s="2"/>
      <c r="FGR2879" s="2"/>
      <c r="FGV2879" s="2"/>
      <c r="FGZ2879" s="2"/>
      <c r="FHD2879" s="2"/>
      <c r="FHH2879" s="2"/>
      <c r="FHL2879" s="2"/>
      <c r="FHP2879" s="2"/>
      <c r="FHT2879" s="2"/>
      <c r="FHX2879" s="2"/>
      <c r="FIB2879" s="2"/>
      <c r="FIF2879" s="2"/>
      <c r="FIJ2879" s="2"/>
      <c r="FIN2879" s="2"/>
      <c r="FIR2879" s="2"/>
      <c r="FIV2879" s="2"/>
      <c r="FIZ2879" s="2"/>
      <c r="FJD2879" s="2"/>
      <c r="FJH2879" s="2"/>
      <c r="FJL2879" s="2"/>
      <c r="FJP2879" s="2"/>
      <c r="FJT2879" s="2"/>
      <c r="FJX2879" s="2"/>
      <c r="FKB2879" s="2"/>
      <c r="FKF2879" s="2"/>
      <c r="FKJ2879" s="2"/>
      <c r="FKN2879" s="2"/>
      <c r="FKR2879" s="2"/>
      <c r="FKV2879" s="2"/>
      <c r="FKZ2879" s="2"/>
      <c r="FLD2879" s="2"/>
      <c r="FLH2879" s="2"/>
      <c r="FLL2879" s="2"/>
      <c r="FLP2879" s="2"/>
      <c r="FLT2879" s="2"/>
      <c r="FLX2879" s="2"/>
      <c r="FMB2879" s="2"/>
      <c r="FMF2879" s="2"/>
      <c r="FMJ2879" s="2"/>
      <c r="FMN2879" s="2"/>
      <c r="FMR2879" s="2"/>
      <c r="FMV2879" s="2"/>
      <c r="FMZ2879" s="2"/>
      <c r="FND2879" s="2"/>
      <c r="FNH2879" s="2"/>
      <c r="FNL2879" s="2"/>
      <c r="FNP2879" s="2"/>
      <c r="FNT2879" s="2"/>
      <c r="FNX2879" s="2"/>
      <c r="FOB2879" s="2"/>
      <c r="FOF2879" s="2"/>
      <c r="FOJ2879" s="2"/>
      <c r="FON2879" s="2"/>
      <c r="FOR2879" s="2"/>
      <c r="FOV2879" s="2"/>
      <c r="FOZ2879" s="2"/>
      <c r="FPD2879" s="2"/>
      <c r="FPH2879" s="2"/>
      <c r="FPL2879" s="2"/>
      <c r="FPP2879" s="2"/>
      <c r="FPT2879" s="2"/>
      <c r="FPX2879" s="2"/>
      <c r="FQB2879" s="2"/>
      <c r="FQF2879" s="2"/>
      <c r="FQJ2879" s="2"/>
      <c r="FQN2879" s="2"/>
      <c r="FQR2879" s="2"/>
      <c r="FQV2879" s="2"/>
      <c r="FQZ2879" s="2"/>
      <c r="FRD2879" s="2"/>
      <c r="FRH2879" s="2"/>
      <c r="FRL2879" s="2"/>
      <c r="FRP2879" s="2"/>
      <c r="FRT2879" s="2"/>
      <c r="FRX2879" s="2"/>
      <c r="FSB2879" s="2"/>
      <c r="FSF2879" s="2"/>
      <c r="FSJ2879" s="2"/>
      <c r="FSN2879" s="2"/>
      <c r="FSR2879" s="2"/>
      <c r="FSV2879" s="2"/>
      <c r="FSZ2879" s="2"/>
      <c r="FTD2879" s="2"/>
      <c r="FTH2879" s="2"/>
      <c r="FTL2879" s="2"/>
      <c r="FTP2879" s="2"/>
      <c r="FTT2879" s="2"/>
      <c r="FTX2879" s="2"/>
      <c r="FUB2879" s="2"/>
      <c r="FUF2879" s="2"/>
      <c r="FUJ2879" s="2"/>
      <c r="FUN2879" s="2"/>
      <c r="FUR2879" s="2"/>
      <c r="FUV2879" s="2"/>
      <c r="FUZ2879" s="2"/>
      <c r="FVD2879" s="2"/>
      <c r="FVH2879" s="2"/>
      <c r="FVL2879" s="2"/>
      <c r="FVP2879" s="2"/>
      <c r="FVT2879" s="2"/>
      <c r="FVX2879" s="2"/>
      <c r="FWB2879" s="2"/>
      <c r="FWF2879" s="2"/>
      <c r="FWJ2879" s="2"/>
      <c r="FWN2879" s="2"/>
      <c r="FWR2879" s="2"/>
      <c r="FWV2879" s="2"/>
      <c r="FWZ2879" s="2"/>
      <c r="FXD2879" s="2"/>
      <c r="FXH2879" s="2"/>
      <c r="FXL2879" s="2"/>
      <c r="FXP2879" s="2"/>
      <c r="FXT2879" s="2"/>
      <c r="FXX2879" s="2"/>
      <c r="FYB2879" s="2"/>
      <c r="FYF2879" s="2"/>
      <c r="FYJ2879" s="2"/>
      <c r="FYN2879" s="2"/>
      <c r="FYR2879" s="2"/>
      <c r="FYV2879" s="2"/>
      <c r="FYZ2879" s="2"/>
      <c r="FZD2879" s="2"/>
      <c r="FZH2879" s="2"/>
      <c r="FZL2879" s="2"/>
      <c r="FZP2879" s="2"/>
      <c r="FZT2879" s="2"/>
      <c r="FZX2879" s="2"/>
      <c r="GAB2879" s="2"/>
      <c r="GAF2879" s="2"/>
      <c r="GAJ2879" s="2"/>
      <c r="GAN2879" s="2"/>
      <c r="GAR2879" s="2"/>
      <c r="GAV2879" s="2"/>
      <c r="GAZ2879" s="2"/>
      <c r="GBD2879" s="2"/>
      <c r="GBH2879" s="2"/>
      <c r="GBL2879" s="2"/>
      <c r="GBP2879" s="2"/>
      <c r="GBT2879" s="2"/>
      <c r="GBX2879" s="2"/>
      <c r="GCB2879" s="2"/>
      <c r="GCF2879" s="2"/>
      <c r="GCJ2879" s="2"/>
      <c r="GCN2879" s="2"/>
      <c r="GCR2879" s="2"/>
      <c r="GCV2879" s="2"/>
      <c r="GCZ2879" s="2"/>
      <c r="GDD2879" s="2"/>
      <c r="GDH2879" s="2"/>
      <c r="GDL2879" s="2"/>
      <c r="GDP2879" s="2"/>
      <c r="GDT2879" s="2"/>
      <c r="GDX2879" s="2"/>
      <c r="GEB2879" s="2"/>
      <c r="GEF2879" s="2"/>
      <c r="GEJ2879" s="2"/>
      <c r="GEN2879" s="2"/>
      <c r="GER2879" s="2"/>
      <c r="GEV2879" s="2"/>
      <c r="GEZ2879" s="2"/>
      <c r="GFD2879" s="2"/>
      <c r="GFH2879" s="2"/>
      <c r="GFL2879" s="2"/>
      <c r="GFP2879" s="2"/>
      <c r="GFT2879" s="2"/>
      <c r="GFX2879" s="2"/>
      <c r="GGB2879" s="2"/>
      <c r="GGF2879" s="2"/>
      <c r="GGJ2879" s="2"/>
      <c r="GGN2879" s="2"/>
      <c r="GGR2879" s="2"/>
      <c r="GGV2879" s="2"/>
      <c r="GGZ2879" s="2"/>
      <c r="GHD2879" s="2"/>
      <c r="GHH2879" s="2"/>
      <c r="GHL2879" s="2"/>
      <c r="GHP2879" s="2"/>
      <c r="GHT2879" s="2"/>
      <c r="GHX2879" s="2"/>
      <c r="GIB2879" s="2"/>
      <c r="GIF2879" s="2"/>
      <c r="GIJ2879" s="2"/>
      <c r="GIN2879" s="2"/>
      <c r="GIR2879" s="2"/>
      <c r="GIV2879" s="2"/>
      <c r="GIZ2879" s="2"/>
      <c r="GJD2879" s="2"/>
      <c r="GJH2879" s="2"/>
      <c r="GJL2879" s="2"/>
      <c r="GJP2879" s="2"/>
      <c r="GJT2879" s="2"/>
      <c r="GJX2879" s="2"/>
      <c r="GKB2879" s="2"/>
      <c r="GKF2879" s="2"/>
      <c r="GKJ2879" s="2"/>
      <c r="GKN2879" s="2"/>
      <c r="GKR2879" s="2"/>
      <c r="GKV2879" s="2"/>
      <c r="GKZ2879" s="2"/>
      <c r="GLD2879" s="2"/>
      <c r="GLH2879" s="2"/>
      <c r="GLL2879" s="2"/>
      <c r="GLP2879" s="2"/>
      <c r="GLT2879" s="2"/>
      <c r="GLX2879" s="2"/>
      <c r="GMB2879" s="2"/>
      <c r="GMF2879" s="2"/>
      <c r="GMJ2879" s="2"/>
      <c r="GMN2879" s="2"/>
      <c r="GMR2879" s="2"/>
      <c r="GMV2879" s="2"/>
      <c r="GMZ2879" s="2"/>
      <c r="GND2879" s="2"/>
      <c r="GNH2879" s="2"/>
      <c r="GNL2879" s="2"/>
      <c r="GNP2879" s="2"/>
      <c r="GNT2879" s="2"/>
      <c r="GNX2879" s="2"/>
      <c r="GOB2879" s="2"/>
      <c r="GOF2879" s="2"/>
      <c r="GOJ2879" s="2"/>
      <c r="GON2879" s="2"/>
      <c r="GOR2879" s="2"/>
      <c r="GOV2879" s="2"/>
      <c r="GOZ2879" s="2"/>
      <c r="GPD2879" s="2"/>
      <c r="GPH2879" s="2"/>
      <c r="GPL2879" s="2"/>
      <c r="GPP2879" s="2"/>
      <c r="GPT2879" s="2"/>
      <c r="GPX2879" s="2"/>
      <c r="GQB2879" s="2"/>
      <c r="GQF2879" s="2"/>
      <c r="GQJ2879" s="2"/>
      <c r="GQN2879" s="2"/>
      <c r="GQR2879" s="2"/>
      <c r="GQV2879" s="2"/>
      <c r="GQZ2879" s="2"/>
      <c r="GRD2879" s="2"/>
      <c r="GRH2879" s="2"/>
      <c r="GRL2879" s="2"/>
      <c r="GRP2879" s="2"/>
      <c r="GRT2879" s="2"/>
      <c r="GRX2879" s="2"/>
      <c r="GSB2879" s="2"/>
      <c r="GSF2879" s="2"/>
      <c r="GSJ2879" s="2"/>
      <c r="GSN2879" s="2"/>
      <c r="GSR2879" s="2"/>
      <c r="GSV2879" s="2"/>
      <c r="GSZ2879" s="2"/>
      <c r="GTD2879" s="2"/>
      <c r="GTH2879" s="2"/>
      <c r="GTL2879" s="2"/>
      <c r="GTP2879" s="2"/>
      <c r="GTT2879" s="2"/>
      <c r="GTX2879" s="2"/>
      <c r="GUB2879" s="2"/>
      <c r="GUF2879" s="2"/>
      <c r="GUJ2879" s="2"/>
      <c r="GUN2879" s="2"/>
      <c r="GUR2879" s="2"/>
      <c r="GUV2879" s="2"/>
      <c r="GUZ2879" s="2"/>
      <c r="GVD2879" s="2"/>
      <c r="GVH2879" s="2"/>
      <c r="GVL2879" s="2"/>
      <c r="GVP2879" s="2"/>
      <c r="GVT2879" s="2"/>
      <c r="GVX2879" s="2"/>
      <c r="GWB2879" s="2"/>
      <c r="GWF2879" s="2"/>
      <c r="GWJ2879" s="2"/>
      <c r="GWN2879" s="2"/>
      <c r="GWR2879" s="2"/>
      <c r="GWV2879" s="2"/>
      <c r="GWZ2879" s="2"/>
      <c r="GXD2879" s="2"/>
      <c r="GXH2879" s="2"/>
      <c r="GXL2879" s="2"/>
      <c r="GXP2879" s="2"/>
      <c r="GXT2879" s="2"/>
      <c r="GXX2879" s="2"/>
      <c r="GYB2879" s="2"/>
      <c r="GYF2879" s="2"/>
      <c r="GYJ2879" s="2"/>
      <c r="GYN2879" s="2"/>
      <c r="GYR2879" s="2"/>
      <c r="GYV2879" s="2"/>
      <c r="GYZ2879" s="2"/>
      <c r="GZD2879" s="2"/>
      <c r="GZH2879" s="2"/>
      <c r="GZL2879" s="2"/>
      <c r="GZP2879" s="2"/>
      <c r="GZT2879" s="2"/>
      <c r="GZX2879" s="2"/>
      <c r="HAB2879" s="2"/>
      <c r="HAF2879" s="2"/>
      <c r="HAJ2879" s="2"/>
      <c r="HAN2879" s="2"/>
      <c r="HAR2879" s="2"/>
      <c r="HAV2879" s="2"/>
      <c r="HAZ2879" s="2"/>
      <c r="HBD2879" s="2"/>
      <c r="HBH2879" s="2"/>
      <c r="HBL2879" s="2"/>
      <c r="HBP2879" s="2"/>
      <c r="HBT2879" s="2"/>
      <c r="HBX2879" s="2"/>
      <c r="HCB2879" s="2"/>
      <c r="HCF2879" s="2"/>
      <c r="HCJ2879" s="2"/>
      <c r="HCN2879" s="2"/>
      <c r="HCR2879" s="2"/>
      <c r="HCV2879" s="2"/>
      <c r="HCZ2879" s="2"/>
      <c r="HDD2879" s="2"/>
      <c r="HDH2879" s="2"/>
      <c r="HDL2879" s="2"/>
      <c r="HDP2879" s="2"/>
      <c r="HDT2879" s="2"/>
      <c r="HDX2879" s="2"/>
      <c r="HEB2879" s="2"/>
      <c r="HEF2879" s="2"/>
      <c r="HEJ2879" s="2"/>
      <c r="HEN2879" s="2"/>
      <c r="HER2879" s="2"/>
      <c r="HEV2879" s="2"/>
      <c r="HEZ2879" s="2"/>
      <c r="HFD2879" s="2"/>
      <c r="HFH2879" s="2"/>
      <c r="HFL2879" s="2"/>
      <c r="HFP2879" s="2"/>
      <c r="HFT2879" s="2"/>
      <c r="HFX2879" s="2"/>
      <c r="HGB2879" s="2"/>
      <c r="HGF2879" s="2"/>
      <c r="HGJ2879" s="2"/>
      <c r="HGN2879" s="2"/>
      <c r="HGR2879" s="2"/>
      <c r="HGV2879" s="2"/>
      <c r="HGZ2879" s="2"/>
      <c r="HHD2879" s="2"/>
      <c r="HHH2879" s="2"/>
      <c r="HHL2879" s="2"/>
      <c r="HHP2879" s="2"/>
      <c r="HHT2879" s="2"/>
      <c r="HHX2879" s="2"/>
      <c r="HIB2879" s="2"/>
      <c r="HIF2879" s="2"/>
      <c r="HIJ2879" s="2"/>
      <c r="HIN2879" s="2"/>
      <c r="HIR2879" s="2"/>
      <c r="HIV2879" s="2"/>
      <c r="HIZ2879" s="2"/>
      <c r="HJD2879" s="2"/>
      <c r="HJH2879" s="2"/>
      <c r="HJL2879" s="2"/>
      <c r="HJP2879" s="2"/>
      <c r="HJT2879" s="2"/>
      <c r="HJX2879" s="2"/>
      <c r="HKB2879" s="2"/>
      <c r="HKF2879" s="2"/>
      <c r="HKJ2879" s="2"/>
      <c r="HKN2879" s="2"/>
      <c r="HKR2879" s="2"/>
      <c r="HKV2879" s="2"/>
      <c r="HKZ2879" s="2"/>
      <c r="HLD2879" s="2"/>
      <c r="HLH2879" s="2"/>
      <c r="HLL2879" s="2"/>
      <c r="HLP2879" s="2"/>
      <c r="HLT2879" s="2"/>
      <c r="HLX2879" s="2"/>
      <c r="HMB2879" s="2"/>
      <c r="HMF2879" s="2"/>
      <c r="HMJ2879" s="2"/>
      <c r="HMN2879" s="2"/>
      <c r="HMR2879" s="2"/>
      <c r="HMV2879" s="2"/>
      <c r="HMZ2879" s="2"/>
      <c r="HND2879" s="2"/>
      <c r="HNH2879" s="2"/>
      <c r="HNL2879" s="2"/>
      <c r="HNP2879" s="2"/>
      <c r="HNT2879" s="2"/>
      <c r="HNX2879" s="2"/>
      <c r="HOB2879" s="2"/>
      <c r="HOF2879" s="2"/>
      <c r="HOJ2879" s="2"/>
      <c r="HON2879" s="2"/>
      <c r="HOR2879" s="2"/>
      <c r="HOV2879" s="2"/>
      <c r="HOZ2879" s="2"/>
      <c r="HPD2879" s="2"/>
      <c r="HPH2879" s="2"/>
      <c r="HPL2879" s="2"/>
      <c r="HPP2879" s="2"/>
      <c r="HPT2879" s="2"/>
      <c r="HPX2879" s="2"/>
      <c r="HQB2879" s="2"/>
      <c r="HQF2879" s="2"/>
      <c r="HQJ2879" s="2"/>
      <c r="HQN2879" s="2"/>
      <c r="HQR2879" s="2"/>
      <c r="HQV2879" s="2"/>
      <c r="HQZ2879" s="2"/>
      <c r="HRD2879" s="2"/>
      <c r="HRH2879" s="2"/>
      <c r="HRL2879" s="2"/>
      <c r="HRP2879" s="2"/>
      <c r="HRT2879" s="2"/>
      <c r="HRX2879" s="2"/>
      <c r="HSB2879" s="2"/>
      <c r="HSF2879" s="2"/>
      <c r="HSJ2879" s="2"/>
      <c r="HSN2879" s="2"/>
      <c r="HSR2879" s="2"/>
      <c r="HSV2879" s="2"/>
      <c r="HSZ2879" s="2"/>
      <c r="HTD2879" s="2"/>
      <c r="HTH2879" s="2"/>
      <c r="HTL2879" s="2"/>
      <c r="HTP2879" s="2"/>
      <c r="HTT2879" s="2"/>
      <c r="HTX2879" s="2"/>
      <c r="HUB2879" s="2"/>
      <c r="HUF2879" s="2"/>
      <c r="HUJ2879" s="2"/>
      <c r="HUN2879" s="2"/>
      <c r="HUR2879" s="2"/>
      <c r="HUV2879" s="2"/>
      <c r="HUZ2879" s="2"/>
      <c r="HVD2879" s="2"/>
      <c r="HVH2879" s="2"/>
      <c r="HVL2879" s="2"/>
      <c r="HVP2879" s="2"/>
      <c r="HVT2879" s="2"/>
      <c r="HVX2879" s="2"/>
      <c r="HWB2879" s="2"/>
      <c r="HWF2879" s="2"/>
      <c r="HWJ2879" s="2"/>
      <c r="HWN2879" s="2"/>
      <c r="HWR2879" s="2"/>
      <c r="HWV2879" s="2"/>
      <c r="HWZ2879" s="2"/>
      <c r="HXD2879" s="2"/>
      <c r="HXH2879" s="2"/>
      <c r="HXL2879" s="2"/>
      <c r="HXP2879" s="2"/>
      <c r="HXT2879" s="2"/>
      <c r="HXX2879" s="2"/>
      <c r="HYB2879" s="2"/>
      <c r="HYF2879" s="2"/>
      <c r="HYJ2879" s="2"/>
      <c r="HYN2879" s="2"/>
      <c r="HYR2879" s="2"/>
      <c r="HYV2879" s="2"/>
      <c r="HYZ2879" s="2"/>
      <c r="HZD2879" s="2"/>
      <c r="HZH2879" s="2"/>
      <c r="HZL2879" s="2"/>
      <c r="HZP2879" s="2"/>
      <c r="HZT2879" s="2"/>
      <c r="HZX2879" s="2"/>
      <c r="IAB2879" s="2"/>
      <c r="IAF2879" s="2"/>
      <c r="IAJ2879" s="2"/>
      <c r="IAN2879" s="2"/>
      <c r="IAR2879" s="2"/>
      <c r="IAV2879" s="2"/>
      <c r="IAZ2879" s="2"/>
      <c r="IBD2879" s="2"/>
      <c r="IBH2879" s="2"/>
      <c r="IBL2879" s="2"/>
      <c r="IBP2879" s="2"/>
      <c r="IBT2879" s="2"/>
      <c r="IBX2879" s="2"/>
      <c r="ICB2879" s="2"/>
      <c r="ICF2879" s="2"/>
      <c r="ICJ2879" s="2"/>
      <c r="ICN2879" s="2"/>
      <c r="ICR2879" s="2"/>
      <c r="ICV2879" s="2"/>
      <c r="ICZ2879" s="2"/>
      <c r="IDD2879" s="2"/>
      <c r="IDH2879" s="2"/>
      <c r="IDL2879" s="2"/>
      <c r="IDP2879" s="2"/>
      <c r="IDT2879" s="2"/>
      <c r="IDX2879" s="2"/>
      <c r="IEB2879" s="2"/>
      <c r="IEF2879" s="2"/>
      <c r="IEJ2879" s="2"/>
      <c r="IEN2879" s="2"/>
      <c r="IER2879" s="2"/>
      <c r="IEV2879" s="2"/>
      <c r="IEZ2879" s="2"/>
      <c r="IFD2879" s="2"/>
      <c r="IFH2879" s="2"/>
      <c r="IFL2879" s="2"/>
      <c r="IFP2879" s="2"/>
      <c r="IFT2879" s="2"/>
      <c r="IFX2879" s="2"/>
      <c r="IGB2879" s="2"/>
      <c r="IGF2879" s="2"/>
      <c r="IGJ2879" s="2"/>
      <c r="IGN2879" s="2"/>
      <c r="IGR2879" s="2"/>
      <c r="IGV2879" s="2"/>
      <c r="IGZ2879" s="2"/>
      <c r="IHD2879" s="2"/>
      <c r="IHH2879" s="2"/>
      <c r="IHL2879" s="2"/>
      <c r="IHP2879" s="2"/>
      <c r="IHT2879" s="2"/>
      <c r="IHX2879" s="2"/>
      <c r="IIB2879" s="2"/>
      <c r="IIF2879" s="2"/>
      <c r="IIJ2879" s="2"/>
      <c r="IIN2879" s="2"/>
      <c r="IIR2879" s="2"/>
      <c r="IIV2879" s="2"/>
      <c r="IIZ2879" s="2"/>
      <c r="IJD2879" s="2"/>
      <c r="IJH2879" s="2"/>
      <c r="IJL2879" s="2"/>
      <c r="IJP2879" s="2"/>
      <c r="IJT2879" s="2"/>
      <c r="IJX2879" s="2"/>
      <c r="IKB2879" s="2"/>
      <c r="IKF2879" s="2"/>
      <c r="IKJ2879" s="2"/>
      <c r="IKN2879" s="2"/>
      <c r="IKR2879" s="2"/>
      <c r="IKV2879" s="2"/>
      <c r="IKZ2879" s="2"/>
      <c r="ILD2879" s="2"/>
      <c r="ILH2879" s="2"/>
      <c r="ILL2879" s="2"/>
      <c r="ILP2879" s="2"/>
      <c r="ILT2879" s="2"/>
      <c r="ILX2879" s="2"/>
      <c r="IMB2879" s="2"/>
      <c r="IMF2879" s="2"/>
      <c r="IMJ2879" s="2"/>
      <c r="IMN2879" s="2"/>
      <c r="IMR2879" s="2"/>
      <c r="IMV2879" s="2"/>
      <c r="IMZ2879" s="2"/>
      <c r="IND2879" s="2"/>
      <c r="INH2879" s="2"/>
      <c r="INL2879" s="2"/>
      <c r="INP2879" s="2"/>
      <c r="INT2879" s="2"/>
      <c r="INX2879" s="2"/>
      <c r="IOB2879" s="2"/>
      <c r="IOF2879" s="2"/>
      <c r="IOJ2879" s="2"/>
      <c r="ION2879" s="2"/>
      <c r="IOR2879" s="2"/>
      <c r="IOV2879" s="2"/>
      <c r="IOZ2879" s="2"/>
      <c r="IPD2879" s="2"/>
      <c r="IPH2879" s="2"/>
      <c r="IPL2879" s="2"/>
      <c r="IPP2879" s="2"/>
      <c r="IPT2879" s="2"/>
      <c r="IPX2879" s="2"/>
      <c r="IQB2879" s="2"/>
      <c r="IQF2879" s="2"/>
      <c r="IQJ2879" s="2"/>
      <c r="IQN2879" s="2"/>
      <c r="IQR2879" s="2"/>
      <c r="IQV2879" s="2"/>
      <c r="IQZ2879" s="2"/>
      <c r="IRD2879" s="2"/>
      <c r="IRH2879" s="2"/>
      <c r="IRL2879" s="2"/>
      <c r="IRP2879" s="2"/>
      <c r="IRT2879" s="2"/>
      <c r="IRX2879" s="2"/>
      <c r="ISB2879" s="2"/>
      <c r="ISF2879" s="2"/>
      <c r="ISJ2879" s="2"/>
      <c r="ISN2879" s="2"/>
      <c r="ISR2879" s="2"/>
      <c r="ISV2879" s="2"/>
      <c r="ISZ2879" s="2"/>
      <c r="ITD2879" s="2"/>
      <c r="ITH2879" s="2"/>
      <c r="ITL2879" s="2"/>
      <c r="ITP2879" s="2"/>
      <c r="ITT2879" s="2"/>
      <c r="ITX2879" s="2"/>
      <c r="IUB2879" s="2"/>
      <c r="IUF2879" s="2"/>
      <c r="IUJ2879" s="2"/>
      <c r="IUN2879" s="2"/>
      <c r="IUR2879" s="2"/>
      <c r="IUV2879" s="2"/>
      <c r="IUZ2879" s="2"/>
      <c r="IVD2879" s="2"/>
      <c r="IVH2879" s="2"/>
      <c r="IVL2879" s="2"/>
      <c r="IVP2879" s="2"/>
      <c r="IVT2879" s="2"/>
      <c r="IVX2879" s="2"/>
      <c r="IWB2879" s="2"/>
      <c r="IWF2879" s="2"/>
      <c r="IWJ2879" s="2"/>
      <c r="IWN2879" s="2"/>
      <c r="IWR2879" s="2"/>
      <c r="IWV2879" s="2"/>
      <c r="IWZ2879" s="2"/>
      <c r="IXD2879" s="2"/>
      <c r="IXH2879" s="2"/>
      <c r="IXL2879" s="2"/>
      <c r="IXP2879" s="2"/>
      <c r="IXT2879" s="2"/>
      <c r="IXX2879" s="2"/>
      <c r="IYB2879" s="2"/>
      <c r="IYF2879" s="2"/>
      <c r="IYJ2879" s="2"/>
      <c r="IYN2879" s="2"/>
      <c r="IYR2879" s="2"/>
      <c r="IYV2879" s="2"/>
      <c r="IYZ2879" s="2"/>
      <c r="IZD2879" s="2"/>
      <c r="IZH2879" s="2"/>
      <c r="IZL2879" s="2"/>
      <c r="IZP2879" s="2"/>
      <c r="IZT2879" s="2"/>
      <c r="IZX2879" s="2"/>
      <c r="JAB2879" s="2"/>
      <c r="JAF2879" s="2"/>
      <c r="JAJ2879" s="2"/>
      <c r="JAN2879" s="2"/>
      <c r="JAR2879" s="2"/>
      <c r="JAV2879" s="2"/>
      <c r="JAZ2879" s="2"/>
      <c r="JBD2879" s="2"/>
      <c r="JBH2879" s="2"/>
      <c r="JBL2879" s="2"/>
      <c r="JBP2879" s="2"/>
      <c r="JBT2879" s="2"/>
      <c r="JBX2879" s="2"/>
      <c r="JCB2879" s="2"/>
      <c r="JCF2879" s="2"/>
      <c r="JCJ2879" s="2"/>
      <c r="JCN2879" s="2"/>
      <c r="JCR2879" s="2"/>
      <c r="JCV2879" s="2"/>
      <c r="JCZ2879" s="2"/>
      <c r="JDD2879" s="2"/>
      <c r="JDH2879" s="2"/>
      <c r="JDL2879" s="2"/>
      <c r="JDP2879" s="2"/>
      <c r="JDT2879" s="2"/>
      <c r="JDX2879" s="2"/>
      <c r="JEB2879" s="2"/>
      <c r="JEF2879" s="2"/>
      <c r="JEJ2879" s="2"/>
      <c r="JEN2879" s="2"/>
      <c r="JER2879" s="2"/>
      <c r="JEV2879" s="2"/>
      <c r="JEZ2879" s="2"/>
      <c r="JFD2879" s="2"/>
      <c r="JFH2879" s="2"/>
      <c r="JFL2879" s="2"/>
      <c r="JFP2879" s="2"/>
      <c r="JFT2879" s="2"/>
      <c r="JFX2879" s="2"/>
      <c r="JGB2879" s="2"/>
      <c r="JGF2879" s="2"/>
      <c r="JGJ2879" s="2"/>
      <c r="JGN2879" s="2"/>
      <c r="JGR2879" s="2"/>
      <c r="JGV2879" s="2"/>
      <c r="JGZ2879" s="2"/>
      <c r="JHD2879" s="2"/>
      <c r="JHH2879" s="2"/>
      <c r="JHL2879" s="2"/>
      <c r="JHP2879" s="2"/>
      <c r="JHT2879" s="2"/>
      <c r="JHX2879" s="2"/>
      <c r="JIB2879" s="2"/>
      <c r="JIF2879" s="2"/>
      <c r="JIJ2879" s="2"/>
      <c r="JIN2879" s="2"/>
      <c r="JIR2879" s="2"/>
      <c r="JIV2879" s="2"/>
      <c r="JIZ2879" s="2"/>
      <c r="JJD2879" s="2"/>
      <c r="JJH2879" s="2"/>
      <c r="JJL2879" s="2"/>
      <c r="JJP2879" s="2"/>
      <c r="JJT2879" s="2"/>
      <c r="JJX2879" s="2"/>
      <c r="JKB2879" s="2"/>
      <c r="JKF2879" s="2"/>
      <c r="JKJ2879" s="2"/>
      <c r="JKN2879" s="2"/>
      <c r="JKR2879" s="2"/>
      <c r="JKV2879" s="2"/>
      <c r="JKZ2879" s="2"/>
      <c r="JLD2879" s="2"/>
      <c r="JLH2879" s="2"/>
      <c r="JLL2879" s="2"/>
      <c r="JLP2879" s="2"/>
      <c r="JLT2879" s="2"/>
      <c r="JLX2879" s="2"/>
      <c r="JMB2879" s="2"/>
      <c r="JMF2879" s="2"/>
      <c r="JMJ2879" s="2"/>
      <c r="JMN2879" s="2"/>
      <c r="JMR2879" s="2"/>
      <c r="JMV2879" s="2"/>
      <c r="JMZ2879" s="2"/>
      <c r="JND2879" s="2"/>
      <c r="JNH2879" s="2"/>
      <c r="JNL2879" s="2"/>
      <c r="JNP2879" s="2"/>
      <c r="JNT2879" s="2"/>
      <c r="JNX2879" s="2"/>
      <c r="JOB2879" s="2"/>
      <c r="JOF2879" s="2"/>
      <c r="JOJ2879" s="2"/>
      <c r="JON2879" s="2"/>
      <c r="JOR2879" s="2"/>
      <c r="JOV2879" s="2"/>
      <c r="JOZ2879" s="2"/>
      <c r="JPD2879" s="2"/>
      <c r="JPH2879" s="2"/>
      <c r="JPL2879" s="2"/>
      <c r="JPP2879" s="2"/>
      <c r="JPT2879" s="2"/>
      <c r="JPX2879" s="2"/>
      <c r="JQB2879" s="2"/>
      <c r="JQF2879" s="2"/>
      <c r="JQJ2879" s="2"/>
      <c r="JQN2879" s="2"/>
      <c r="JQR2879" s="2"/>
      <c r="JQV2879" s="2"/>
      <c r="JQZ2879" s="2"/>
      <c r="JRD2879" s="2"/>
      <c r="JRH2879" s="2"/>
      <c r="JRL2879" s="2"/>
      <c r="JRP2879" s="2"/>
      <c r="JRT2879" s="2"/>
      <c r="JRX2879" s="2"/>
      <c r="JSB2879" s="2"/>
      <c r="JSF2879" s="2"/>
      <c r="JSJ2879" s="2"/>
      <c r="JSN2879" s="2"/>
      <c r="JSR2879" s="2"/>
      <c r="JSV2879" s="2"/>
      <c r="JSZ2879" s="2"/>
      <c r="JTD2879" s="2"/>
      <c r="JTH2879" s="2"/>
      <c r="JTL2879" s="2"/>
      <c r="JTP2879" s="2"/>
      <c r="JTT2879" s="2"/>
      <c r="JTX2879" s="2"/>
      <c r="JUB2879" s="2"/>
      <c r="JUF2879" s="2"/>
      <c r="JUJ2879" s="2"/>
      <c r="JUN2879" s="2"/>
      <c r="JUR2879" s="2"/>
      <c r="JUV2879" s="2"/>
      <c r="JUZ2879" s="2"/>
      <c r="JVD2879" s="2"/>
      <c r="JVH2879" s="2"/>
      <c r="JVL2879" s="2"/>
      <c r="JVP2879" s="2"/>
      <c r="JVT2879" s="2"/>
      <c r="JVX2879" s="2"/>
      <c r="JWB2879" s="2"/>
      <c r="JWF2879" s="2"/>
      <c r="JWJ2879" s="2"/>
      <c r="JWN2879" s="2"/>
      <c r="JWR2879" s="2"/>
      <c r="JWV2879" s="2"/>
      <c r="JWZ2879" s="2"/>
      <c r="JXD2879" s="2"/>
      <c r="JXH2879" s="2"/>
      <c r="JXL2879" s="2"/>
      <c r="JXP2879" s="2"/>
      <c r="JXT2879" s="2"/>
      <c r="JXX2879" s="2"/>
      <c r="JYB2879" s="2"/>
      <c r="JYF2879" s="2"/>
      <c r="JYJ2879" s="2"/>
      <c r="JYN2879" s="2"/>
      <c r="JYR2879" s="2"/>
      <c r="JYV2879" s="2"/>
      <c r="JYZ2879" s="2"/>
      <c r="JZD2879" s="2"/>
      <c r="JZH2879" s="2"/>
      <c r="JZL2879" s="2"/>
      <c r="JZP2879" s="2"/>
      <c r="JZT2879" s="2"/>
      <c r="JZX2879" s="2"/>
      <c r="KAB2879" s="2"/>
      <c r="KAF2879" s="2"/>
      <c r="KAJ2879" s="2"/>
      <c r="KAN2879" s="2"/>
      <c r="KAR2879" s="2"/>
      <c r="KAV2879" s="2"/>
      <c r="KAZ2879" s="2"/>
      <c r="KBD2879" s="2"/>
      <c r="KBH2879" s="2"/>
      <c r="KBL2879" s="2"/>
      <c r="KBP2879" s="2"/>
      <c r="KBT2879" s="2"/>
      <c r="KBX2879" s="2"/>
      <c r="KCB2879" s="2"/>
      <c r="KCF2879" s="2"/>
      <c r="KCJ2879" s="2"/>
      <c r="KCN2879" s="2"/>
      <c r="KCR2879" s="2"/>
      <c r="KCV2879" s="2"/>
      <c r="KCZ2879" s="2"/>
      <c r="KDD2879" s="2"/>
      <c r="KDH2879" s="2"/>
      <c r="KDL2879" s="2"/>
      <c r="KDP2879" s="2"/>
      <c r="KDT2879" s="2"/>
      <c r="KDX2879" s="2"/>
      <c r="KEB2879" s="2"/>
      <c r="KEF2879" s="2"/>
      <c r="KEJ2879" s="2"/>
      <c r="KEN2879" s="2"/>
      <c r="KER2879" s="2"/>
      <c r="KEV2879" s="2"/>
      <c r="KEZ2879" s="2"/>
      <c r="KFD2879" s="2"/>
      <c r="KFH2879" s="2"/>
      <c r="KFL2879" s="2"/>
      <c r="KFP2879" s="2"/>
      <c r="KFT2879" s="2"/>
      <c r="KFX2879" s="2"/>
      <c r="KGB2879" s="2"/>
      <c r="KGF2879" s="2"/>
      <c r="KGJ2879" s="2"/>
      <c r="KGN2879" s="2"/>
      <c r="KGR2879" s="2"/>
      <c r="KGV2879" s="2"/>
      <c r="KGZ2879" s="2"/>
      <c r="KHD2879" s="2"/>
      <c r="KHH2879" s="2"/>
      <c r="KHL2879" s="2"/>
      <c r="KHP2879" s="2"/>
      <c r="KHT2879" s="2"/>
      <c r="KHX2879" s="2"/>
      <c r="KIB2879" s="2"/>
      <c r="KIF2879" s="2"/>
      <c r="KIJ2879" s="2"/>
      <c r="KIN2879" s="2"/>
      <c r="KIR2879" s="2"/>
      <c r="KIV2879" s="2"/>
      <c r="KIZ2879" s="2"/>
      <c r="KJD2879" s="2"/>
      <c r="KJH2879" s="2"/>
      <c r="KJL2879" s="2"/>
      <c r="KJP2879" s="2"/>
      <c r="KJT2879" s="2"/>
      <c r="KJX2879" s="2"/>
      <c r="KKB2879" s="2"/>
      <c r="KKF2879" s="2"/>
      <c r="KKJ2879" s="2"/>
      <c r="KKN2879" s="2"/>
      <c r="KKR2879" s="2"/>
      <c r="KKV2879" s="2"/>
      <c r="KKZ2879" s="2"/>
      <c r="KLD2879" s="2"/>
      <c r="KLH2879" s="2"/>
      <c r="KLL2879" s="2"/>
      <c r="KLP2879" s="2"/>
      <c r="KLT2879" s="2"/>
      <c r="KLX2879" s="2"/>
      <c r="KMB2879" s="2"/>
      <c r="KMF2879" s="2"/>
      <c r="KMJ2879" s="2"/>
      <c r="KMN2879" s="2"/>
      <c r="KMR2879" s="2"/>
      <c r="KMV2879" s="2"/>
      <c r="KMZ2879" s="2"/>
      <c r="KND2879" s="2"/>
      <c r="KNH2879" s="2"/>
      <c r="KNL2879" s="2"/>
      <c r="KNP2879" s="2"/>
      <c r="KNT2879" s="2"/>
      <c r="KNX2879" s="2"/>
      <c r="KOB2879" s="2"/>
      <c r="KOF2879" s="2"/>
      <c r="KOJ2879" s="2"/>
      <c r="KON2879" s="2"/>
      <c r="KOR2879" s="2"/>
      <c r="KOV2879" s="2"/>
      <c r="KOZ2879" s="2"/>
      <c r="KPD2879" s="2"/>
      <c r="KPH2879" s="2"/>
      <c r="KPL2879" s="2"/>
      <c r="KPP2879" s="2"/>
      <c r="KPT2879" s="2"/>
      <c r="KPX2879" s="2"/>
      <c r="KQB2879" s="2"/>
      <c r="KQF2879" s="2"/>
      <c r="KQJ2879" s="2"/>
      <c r="KQN2879" s="2"/>
      <c r="KQR2879" s="2"/>
      <c r="KQV2879" s="2"/>
      <c r="KQZ2879" s="2"/>
      <c r="KRD2879" s="2"/>
      <c r="KRH2879" s="2"/>
      <c r="KRL2879" s="2"/>
      <c r="KRP2879" s="2"/>
      <c r="KRT2879" s="2"/>
      <c r="KRX2879" s="2"/>
      <c r="KSB2879" s="2"/>
      <c r="KSF2879" s="2"/>
      <c r="KSJ2879" s="2"/>
      <c r="KSN2879" s="2"/>
      <c r="KSR2879" s="2"/>
      <c r="KSV2879" s="2"/>
      <c r="KSZ2879" s="2"/>
      <c r="KTD2879" s="2"/>
      <c r="KTH2879" s="2"/>
      <c r="KTL2879" s="2"/>
      <c r="KTP2879" s="2"/>
      <c r="KTT2879" s="2"/>
      <c r="KTX2879" s="2"/>
      <c r="KUB2879" s="2"/>
      <c r="KUF2879" s="2"/>
      <c r="KUJ2879" s="2"/>
      <c r="KUN2879" s="2"/>
      <c r="KUR2879" s="2"/>
      <c r="KUV2879" s="2"/>
      <c r="KUZ2879" s="2"/>
      <c r="KVD2879" s="2"/>
      <c r="KVH2879" s="2"/>
      <c r="KVL2879" s="2"/>
      <c r="KVP2879" s="2"/>
      <c r="KVT2879" s="2"/>
      <c r="KVX2879" s="2"/>
      <c r="KWB2879" s="2"/>
      <c r="KWF2879" s="2"/>
      <c r="KWJ2879" s="2"/>
      <c r="KWN2879" s="2"/>
      <c r="KWR2879" s="2"/>
      <c r="KWV2879" s="2"/>
      <c r="KWZ2879" s="2"/>
      <c r="KXD2879" s="2"/>
      <c r="KXH2879" s="2"/>
      <c r="KXL2879" s="2"/>
      <c r="KXP2879" s="2"/>
      <c r="KXT2879" s="2"/>
      <c r="KXX2879" s="2"/>
      <c r="KYB2879" s="2"/>
      <c r="KYF2879" s="2"/>
      <c r="KYJ2879" s="2"/>
      <c r="KYN2879" s="2"/>
      <c r="KYR2879" s="2"/>
      <c r="KYV2879" s="2"/>
      <c r="KYZ2879" s="2"/>
      <c r="KZD2879" s="2"/>
      <c r="KZH2879" s="2"/>
      <c r="KZL2879" s="2"/>
      <c r="KZP2879" s="2"/>
      <c r="KZT2879" s="2"/>
      <c r="KZX2879" s="2"/>
      <c r="LAB2879" s="2"/>
      <c r="LAF2879" s="2"/>
      <c r="LAJ2879" s="2"/>
      <c r="LAN2879" s="2"/>
      <c r="LAR2879" s="2"/>
      <c r="LAV2879" s="2"/>
      <c r="LAZ2879" s="2"/>
      <c r="LBD2879" s="2"/>
      <c r="LBH2879" s="2"/>
      <c r="LBL2879" s="2"/>
      <c r="LBP2879" s="2"/>
      <c r="LBT2879" s="2"/>
      <c r="LBX2879" s="2"/>
      <c r="LCB2879" s="2"/>
      <c r="LCF2879" s="2"/>
      <c r="LCJ2879" s="2"/>
      <c r="LCN2879" s="2"/>
      <c r="LCR2879" s="2"/>
      <c r="LCV2879" s="2"/>
      <c r="LCZ2879" s="2"/>
      <c r="LDD2879" s="2"/>
      <c r="LDH2879" s="2"/>
      <c r="LDL2879" s="2"/>
      <c r="LDP2879" s="2"/>
      <c r="LDT2879" s="2"/>
      <c r="LDX2879" s="2"/>
      <c r="LEB2879" s="2"/>
      <c r="LEF2879" s="2"/>
      <c r="LEJ2879" s="2"/>
      <c r="LEN2879" s="2"/>
      <c r="LER2879" s="2"/>
      <c r="LEV2879" s="2"/>
      <c r="LEZ2879" s="2"/>
      <c r="LFD2879" s="2"/>
      <c r="LFH2879" s="2"/>
      <c r="LFL2879" s="2"/>
      <c r="LFP2879" s="2"/>
      <c r="LFT2879" s="2"/>
      <c r="LFX2879" s="2"/>
      <c r="LGB2879" s="2"/>
      <c r="LGF2879" s="2"/>
      <c r="LGJ2879" s="2"/>
      <c r="LGN2879" s="2"/>
      <c r="LGR2879" s="2"/>
      <c r="LGV2879" s="2"/>
      <c r="LGZ2879" s="2"/>
      <c r="LHD2879" s="2"/>
      <c r="LHH2879" s="2"/>
      <c r="LHL2879" s="2"/>
      <c r="LHP2879" s="2"/>
      <c r="LHT2879" s="2"/>
      <c r="LHX2879" s="2"/>
      <c r="LIB2879" s="2"/>
      <c r="LIF2879" s="2"/>
      <c r="LIJ2879" s="2"/>
      <c r="LIN2879" s="2"/>
      <c r="LIR2879" s="2"/>
      <c r="LIV2879" s="2"/>
      <c r="LIZ2879" s="2"/>
      <c r="LJD2879" s="2"/>
      <c r="LJH2879" s="2"/>
      <c r="LJL2879" s="2"/>
      <c r="LJP2879" s="2"/>
      <c r="LJT2879" s="2"/>
      <c r="LJX2879" s="2"/>
      <c r="LKB2879" s="2"/>
      <c r="LKF2879" s="2"/>
      <c r="LKJ2879" s="2"/>
      <c r="LKN2879" s="2"/>
      <c r="LKR2879" s="2"/>
      <c r="LKV2879" s="2"/>
      <c r="LKZ2879" s="2"/>
      <c r="LLD2879" s="2"/>
      <c r="LLH2879" s="2"/>
      <c r="LLL2879" s="2"/>
      <c r="LLP2879" s="2"/>
      <c r="LLT2879" s="2"/>
      <c r="LLX2879" s="2"/>
      <c r="LMB2879" s="2"/>
      <c r="LMF2879" s="2"/>
      <c r="LMJ2879" s="2"/>
      <c r="LMN2879" s="2"/>
      <c r="LMR2879" s="2"/>
      <c r="LMV2879" s="2"/>
      <c r="LMZ2879" s="2"/>
      <c r="LND2879" s="2"/>
      <c r="LNH2879" s="2"/>
      <c r="LNL2879" s="2"/>
      <c r="LNP2879" s="2"/>
      <c r="LNT2879" s="2"/>
      <c r="LNX2879" s="2"/>
      <c r="LOB2879" s="2"/>
      <c r="LOF2879" s="2"/>
      <c r="LOJ2879" s="2"/>
      <c r="LON2879" s="2"/>
      <c r="LOR2879" s="2"/>
      <c r="LOV2879" s="2"/>
      <c r="LOZ2879" s="2"/>
      <c r="LPD2879" s="2"/>
      <c r="LPH2879" s="2"/>
      <c r="LPL2879" s="2"/>
      <c r="LPP2879" s="2"/>
      <c r="LPT2879" s="2"/>
      <c r="LPX2879" s="2"/>
      <c r="LQB2879" s="2"/>
      <c r="LQF2879" s="2"/>
      <c r="LQJ2879" s="2"/>
      <c r="LQN2879" s="2"/>
      <c r="LQR2879" s="2"/>
      <c r="LQV2879" s="2"/>
      <c r="LQZ2879" s="2"/>
      <c r="LRD2879" s="2"/>
      <c r="LRH2879" s="2"/>
      <c r="LRL2879" s="2"/>
      <c r="LRP2879" s="2"/>
      <c r="LRT2879" s="2"/>
      <c r="LRX2879" s="2"/>
      <c r="LSB2879" s="2"/>
      <c r="LSF2879" s="2"/>
      <c r="LSJ2879" s="2"/>
      <c r="LSN2879" s="2"/>
      <c r="LSR2879" s="2"/>
      <c r="LSV2879" s="2"/>
      <c r="LSZ2879" s="2"/>
      <c r="LTD2879" s="2"/>
      <c r="LTH2879" s="2"/>
      <c r="LTL2879" s="2"/>
      <c r="LTP2879" s="2"/>
      <c r="LTT2879" s="2"/>
      <c r="LTX2879" s="2"/>
      <c r="LUB2879" s="2"/>
      <c r="LUF2879" s="2"/>
      <c r="LUJ2879" s="2"/>
      <c r="LUN2879" s="2"/>
      <c r="LUR2879" s="2"/>
      <c r="LUV2879" s="2"/>
      <c r="LUZ2879" s="2"/>
      <c r="LVD2879" s="2"/>
      <c r="LVH2879" s="2"/>
      <c r="LVL2879" s="2"/>
      <c r="LVP2879" s="2"/>
      <c r="LVT2879" s="2"/>
      <c r="LVX2879" s="2"/>
      <c r="LWB2879" s="2"/>
      <c r="LWF2879" s="2"/>
      <c r="LWJ2879" s="2"/>
      <c r="LWN2879" s="2"/>
      <c r="LWR2879" s="2"/>
      <c r="LWV2879" s="2"/>
      <c r="LWZ2879" s="2"/>
      <c r="LXD2879" s="2"/>
      <c r="LXH2879" s="2"/>
      <c r="LXL2879" s="2"/>
      <c r="LXP2879" s="2"/>
      <c r="LXT2879" s="2"/>
      <c r="LXX2879" s="2"/>
      <c r="LYB2879" s="2"/>
      <c r="LYF2879" s="2"/>
      <c r="LYJ2879" s="2"/>
      <c r="LYN2879" s="2"/>
      <c r="LYR2879" s="2"/>
      <c r="LYV2879" s="2"/>
      <c r="LYZ2879" s="2"/>
      <c r="LZD2879" s="2"/>
      <c r="LZH2879" s="2"/>
      <c r="LZL2879" s="2"/>
      <c r="LZP2879" s="2"/>
      <c r="LZT2879" s="2"/>
      <c r="LZX2879" s="2"/>
      <c r="MAB2879" s="2"/>
      <c r="MAF2879" s="2"/>
      <c r="MAJ2879" s="2"/>
      <c r="MAN2879" s="2"/>
      <c r="MAR2879" s="2"/>
      <c r="MAV2879" s="2"/>
      <c r="MAZ2879" s="2"/>
      <c r="MBD2879" s="2"/>
      <c r="MBH2879" s="2"/>
      <c r="MBL2879" s="2"/>
      <c r="MBP2879" s="2"/>
      <c r="MBT2879" s="2"/>
      <c r="MBX2879" s="2"/>
      <c r="MCB2879" s="2"/>
      <c r="MCF2879" s="2"/>
      <c r="MCJ2879" s="2"/>
      <c r="MCN2879" s="2"/>
      <c r="MCR2879" s="2"/>
      <c r="MCV2879" s="2"/>
      <c r="MCZ2879" s="2"/>
      <c r="MDD2879" s="2"/>
      <c r="MDH2879" s="2"/>
      <c r="MDL2879" s="2"/>
      <c r="MDP2879" s="2"/>
      <c r="MDT2879" s="2"/>
      <c r="MDX2879" s="2"/>
      <c r="MEB2879" s="2"/>
      <c r="MEF2879" s="2"/>
      <c r="MEJ2879" s="2"/>
      <c r="MEN2879" s="2"/>
      <c r="MER2879" s="2"/>
      <c r="MEV2879" s="2"/>
      <c r="MEZ2879" s="2"/>
      <c r="MFD2879" s="2"/>
      <c r="MFH2879" s="2"/>
      <c r="MFL2879" s="2"/>
      <c r="MFP2879" s="2"/>
      <c r="MFT2879" s="2"/>
      <c r="MFX2879" s="2"/>
      <c r="MGB2879" s="2"/>
      <c r="MGF2879" s="2"/>
      <c r="MGJ2879" s="2"/>
      <c r="MGN2879" s="2"/>
      <c r="MGR2879" s="2"/>
      <c r="MGV2879" s="2"/>
      <c r="MGZ2879" s="2"/>
      <c r="MHD2879" s="2"/>
      <c r="MHH2879" s="2"/>
      <c r="MHL2879" s="2"/>
      <c r="MHP2879" s="2"/>
      <c r="MHT2879" s="2"/>
      <c r="MHX2879" s="2"/>
      <c r="MIB2879" s="2"/>
      <c r="MIF2879" s="2"/>
      <c r="MIJ2879" s="2"/>
      <c r="MIN2879" s="2"/>
      <c r="MIR2879" s="2"/>
      <c r="MIV2879" s="2"/>
      <c r="MIZ2879" s="2"/>
      <c r="MJD2879" s="2"/>
      <c r="MJH2879" s="2"/>
      <c r="MJL2879" s="2"/>
      <c r="MJP2879" s="2"/>
      <c r="MJT2879" s="2"/>
      <c r="MJX2879" s="2"/>
      <c r="MKB2879" s="2"/>
      <c r="MKF2879" s="2"/>
      <c r="MKJ2879" s="2"/>
      <c r="MKN2879" s="2"/>
      <c r="MKR2879" s="2"/>
      <c r="MKV2879" s="2"/>
      <c r="MKZ2879" s="2"/>
      <c r="MLD2879" s="2"/>
      <c r="MLH2879" s="2"/>
      <c r="MLL2879" s="2"/>
      <c r="MLP2879" s="2"/>
      <c r="MLT2879" s="2"/>
      <c r="MLX2879" s="2"/>
      <c r="MMB2879" s="2"/>
      <c r="MMF2879" s="2"/>
      <c r="MMJ2879" s="2"/>
      <c r="MMN2879" s="2"/>
      <c r="MMR2879" s="2"/>
      <c r="MMV2879" s="2"/>
      <c r="MMZ2879" s="2"/>
      <c r="MND2879" s="2"/>
      <c r="MNH2879" s="2"/>
      <c r="MNL2879" s="2"/>
      <c r="MNP2879" s="2"/>
      <c r="MNT2879" s="2"/>
      <c r="MNX2879" s="2"/>
      <c r="MOB2879" s="2"/>
      <c r="MOF2879" s="2"/>
      <c r="MOJ2879" s="2"/>
      <c r="MON2879" s="2"/>
      <c r="MOR2879" s="2"/>
      <c r="MOV2879" s="2"/>
      <c r="MOZ2879" s="2"/>
      <c r="MPD2879" s="2"/>
      <c r="MPH2879" s="2"/>
      <c r="MPL2879" s="2"/>
      <c r="MPP2879" s="2"/>
      <c r="MPT2879" s="2"/>
      <c r="MPX2879" s="2"/>
      <c r="MQB2879" s="2"/>
      <c r="MQF2879" s="2"/>
      <c r="MQJ2879" s="2"/>
      <c r="MQN2879" s="2"/>
      <c r="MQR2879" s="2"/>
      <c r="MQV2879" s="2"/>
      <c r="MQZ2879" s="2"/>
      <c r="MRD2879" s="2"/>
      <c r="MRH2879" s="2"/>
      <c r="MRL2879" s="2"/>
      <c r="MRP2879" s="2"/>
      <c r="MRT2879" s="2"/>
      <c r="MRX2879" s="2"/>
      <c r="MSB2879" s="2"/>
      <c r="MSF2879" s="2"/>
      <c r="MSJ2879" s="2"/>
      <c r="MSN2879" s="2"/>
      <c r="MSR2879" s="2"/>
      <c r="MSV2879" s="2"/>
      <c r="MSZ2879" s="2"/>
      <c r="MTD2879" s="2"/>
      <c r="MTH2879" s="2"/>
      <c r="MTL2879" s="2"/>
      <c r="MTP2879" s="2"/>
      <c r="MTT2879" s="2"/>
      <c r="MTX2879" s="2"/>
      <c r="MUB2879" s="2"/>
      <c r="MUF2879" s="2"/>
      <c r="MUJ2879" s="2"/>
      <c r="MUN2879" s="2"/>
      <c r="MUR2879" s="2"/>
      <c r="MUV2879" s="2"/>
      <c r="MUZ2879" s="2"/>
      <c r="MVD2879" s="2"/>
      <c r="MVH2879" s="2"/>
      <c r="MVL2879" s="2"/>
      <c r="MVP2879" s="2"/>
      <c r="MVT2879" s="2"/>
      <c r="MVX2879" s="2"/>
      <c r="MWB2879" s="2"/>
      <c r="MWF2879" s="2"/>
      <c r="MWJ2879" s="2"/>
      <c r="MWN2879" s="2"/>
      <c r="MWR2879" s="2"/>
      <c r="MWV2879" s="2"/>
      <c r="MWZ2879" s="2"/>
      <c r="MXD2879" s="2"/>
      <c r="MXH2879" s="2"/>
      <c r="MXL2879" s="2"/>
      <c r="MXP2879" s="2"/>
      <c r="MXT2879" s="2"/>
      <c r="MXX2879" s="2"/>
      <c r="MYB2879" s="2"/>
      <c r="MYF2879" s="2"/>
      <c r="MYJ2879" s="2"/>
      <c r="MYN2879" s="2"/>
      <c r="MYR2879" s="2"/>
      <c r="MYV2879" s="2"/>
      <c r="MYZ2879" s="2"/>
      <c r="MZD2879" s="2"/>
      <c r="MZH2879" s="2"/>
      <c r="MZL2879" s="2"/>
      <c r="MZP2879" s="2"/>
      <c r="MZT2879" s="2"/>
      <c r="MZX2879" s="2"/>
      <c r="NAB2879" s="2"/>
      <c r="NAF2879" s="2"/>
      <c r="NAJ2879" s="2"/>
      <c r="NAN2879" s="2"/>
      <c r="NAR2879" s="2"/>
      <c r="NAV2879" s="2"/>
      <c r="NAZ2879" s="2"/>
      <c r="NBD2879" s="2"/>
      <c r="NBH2879" s="2"/>
      <c r="NBL2879" s="2"/>
      <c r="NBP2879" s="2"/>
      <c r="NBT2879" s="2"/>
      <c r="NBX2879" s="2"/>
      <c r="NCB2879" s="2"/>
      <c r="NCF2879" s="2"/>
      <c r="NCJ2879" s="2"/>
      <c r="NCN2879" s="2"/>
      <c r="NCR2879" s="2"/>
      <c r="NCV2879" s="2"/>
      <c r="NCZ2879" s="2"/>
      <c r="NDD2879" s="2"/>
      <c r="NDH2879" s="2"/>
      <c r="NDL2879" s="2"/>
      <c r="NDP2879" s="2"/>
      <c r="NDT2879" s="2"/>
      <c r="NDX2879" s="2"/>
      <c r="NEB2879" s="2"/>
      <c r="NEF2879" s="2"/>
      <c r="NEJ2879" s="2"/>
      <c r="NEN2879" s="2"/>
      <c r="NER2879" s="2"/>
      <c r="NEV2879" s="2"/>
      <c r="NEZ2879" s="2"/>
      <c r="NFD2879" s="2"/>
      <c r="NFH2879" s="2"/>
      <c r="NFL2879" s="2"/>
      <c r="NFP2879" s="2"/>
      <c r="NFT2879" s="2"/>
      <c r="NFX2879" s="2"/>
      <c r="NGB2879" s="2"/>
      <c r="NGF2879" s="2"/>
      <c r="NGJ2879" s="2"/>
      <c r="NGN2879" s="2"/>
      <c r="NGR2879" s="2"/>
      <c r="NGV2879" s="2"/>
      <c r="NGZ2879" s="2"/>
      <c r="NHD2879" s="2"/>
      <c r="NHH2879" s="2"/>
      <c r="NHL2879" s="2"/>
      <c r="NHP2879" s="2"/>
      <c r="NHT2879" s="2"/>
      <c r="NHX2879" s="2"/>
      <c r="NIB2879" s="2"/>
      <c r="NIF2879" s="2"/>
      <c r="NIJ2879" s="2"/>
      <c r="NIN2879" s="2"/>
      <c r="NIR2879" s="2"/>
      <c r="NIV2879" s="2"/>
      <c r="NIZ2879" s="2"/>
      <c r="NJD2879" s="2"/>
      <c r="NJH2879" s="2"/>
      <c r="NJL2879" s="2"/>
      <c r="NJP2879" s="2"/>
      <c r="NJT2879" s="2"/>
      <c r="NJX2879" s="2"/>
      <c r="NKB2879" s="2"/>
      <c r="NKF2879" s="2"/>
      <c r="NKJ2879" s="2"/>
      <c r="NKN2879" s="2"/>
      <c r="NKR2879" s="2"/>
      <c r="NKV2879" s="2"/>
      <c r="NKZ2879" s="2"/>
      <c r="NLD2879" s="2"/>
      <c r="NLH2879" s="2"/>
      <c r="NLL2879" s="2"/>
      <c r="NLP2879" s="2"/>
      <c r="NLT2879" s="2"/>
      <c r="NLX2879" s="2"/>
      <c r="NMB2879" s="2"/>
      <c r="NMF2879" s="2"/>
      <c r="NMJ2879" s="2"/>
      <c r="NMN2879" s="2"/>
      <c r="NMR2879" s="2"/>
      <c r="NMV2879" s="2"/>
      <c r="NMZ2879" s="2"/>
      <c r="NND2879" s="2"/>
      <c r="NNH2879" s="2"/>
      <c r="NNL2879" s="2"/>
      <c r="NNP2879" s="2"/>
      <c r="NNT2879" s="2"/>
      <c r="NNX2879" s="2"/>
      <c r="NOB2879" s="2"/>
      <c r="NOF2879" s="2"/>
      <c r="NOJ2879" s="2"/>
      <c r="NON2879" s="2"/>
      <c r="NOR2879" s="2"/>
      <c r="NOV2879" s="2"/>
      <c r="NOZ2879" s="2"/>
      <c r="NPD2879" s="2"/>
      <c r="NPH2879" s="2"/>
      <c r="NPL2879" s="2"/>
      <c r="NPP2879" s="2"/>
      <c r="NPT2879" s="2"/>
      <c r="NPX2879" s="2"/>
      <c r="NQB2879" s="2"/>
      <c r="NQF2879" s="2"/>
      <c r="NQJ2879" s="2"/>
      <c r="NQN2879" s="2"/>
      <c r="NQR2879" s="2"/>
      <c r="NQV2879" s="2"/>
      <c r="NQZ2879" s="2"/>
      <c r="NRD2879" s="2"/>
      <c r="NRH2879" s="2"/>
      <c r="NRL2879" s="2"/>
      <c r="NRP2879" s="2"/>
      <c r="NRT2879" s="2"/>
      <c r="NRX2879" s="2"/>
      <c r="NSB2879" s="2"/>
      <c r="NSF2879" s="2"/>
      <c r="NSJ2879" s="2"/>
      <c r="NSN2879" s="2"/>
      <c r="NSR2879" s="2"/>
      <c r="NSV2879" s="2"/>
      <c r="NSZ2879" s="2"/>
      <c r="NTD2879" s="2"/>
      <c r="NTH2879" s="2"/>
      <c r="NTL2879" s="2"/>
      <c r="NTP2879" s="2"/>
      <c r="NTT2879" s="2"/>
      <c r="NTX2879" s="2"/>
      <c r="NUB2879" s="2"/>
      <c r="NUF2879" s="2"/>
      <c r="NUJ2879" s="2"/>
      <c r="NUN2879" s="2"/>
      <c r="NUR2879" s="2"/>
      <c r="NUV2879" s="2"/>
      <c r="NUZ2879" s="2"/>
      <c r="NVD2879" s="2"/>
      <c r="NVH2879" s="2"/>
      <c r="NVL2879" s="2"/>
      <c r="NVP2879" s="2"/>
      <c r="NVT2879" s="2"/>
      <c r="NVX2879" s="2"/>
      <c r="NWB2879" s="2"/>
      <c r="NWF2879" s="2"/>
      <c r="NWJ2879" s="2"/>
      <c r="NWN2879" s="2"/>
      <c r="NWR2879" s="2"/>
      <c r="NWV2879" s="2"/>
      <c r="NWZ2879" s="2"/>
      <c r="NXD2879" s="2"/>
      <c r="NXH2879" s="2"/>
      <c r="NXL2879" s="2"/>
      <c r="NXP2879" s="2"/>
      <c r="NXT2879" s="2"/>
      <c r="NXX2879" s="2"/>
      <c r="NYB2879" s="2"/>
      <c r="NYF2879" s="2"/>
      <c r="NYJ2879" s="2"/>
      <c r="NYN2879" s="2"/>
      <c r="NYR2879" s="2"/>
      <c r="NYV2879" s="2"/>
      <c r="NYZ2879" s="2"/>
      <c r="NZD2879" s="2"/>
      <c r="NZH2879" s="2"/>
      <c r="NZL2879" s="2"/>
      <c r="NZP2879" s="2"/>
      <c r="NZT2879" s="2"/>
      <c r="NZX2879" s="2"/>
      <c r="OAB2879" s="2"/>
      <c r="OAF2879" s="2"/>
      <c r="OAJ2879" s="2"/>
      <c r="OAN2879" s="2"/>
      <c r="OAR2879" s="2"/>
      <c r="OAV2879" s="2"/>
      <c r="OAZ2879" s="2"/>
      <c r="OBD2879" s="2"/>
      <c r="OBH2879" s="2"/>
      <c r="OBL2879" s="2"/>
      <c r="OBP2879" s="2"/>
      <c r="OBT2879" s="2"/>
      <c r="OBX2879" s="2"/>
      <c r="OCB2879" s="2"/>
      <c r="OCF2879" s="2"/>
      <c r="OCJ2879" s="2"/>
      <c r="OCN2879" s="2"/>
      <c r="OCR2879" s="2"/>
      <c r="OCV2879" s="2"/>
      <c r="OCZ2879" s="2"/>
      <c r="ODD2879" s="2"/>
      <c r="ODH2879" s="2"/>
      <c r="ODL2879" s="2"/>
      <c r="ODP2879" s="2"/>
      <c r="ODT2879" s="2"/>
      <c r="ODX2879" s="2"/>
      <c r="OEB2879" s="2"/>
      <c r="OEF2879" s="2"/>
      <c r="OEJ2879" s="2"/>
      <c r="OEN2879" s="2"/>
      <c r="OER2879" s="2"/>
      <c r="OEV2879" s="2"/>
      <c r="OEZ2879" s="2"/>
      <c r="OFD2879" s="2"/>
      <c r="OFH2879" s="2"/>
      <c r="OFL2879" s="2"/>
      <c r="OFP2879" s="2"/>
      <c r="OFT2879" s="2"/>
      <c r="OFX2879" s="2"/>
      <c r="OGB2879" s="2"/>
      <c r="OGF2879" s="2"/>
      <c r="OGJ2879" s="2"/>
      <c r="OGN2879" s="2"/>
      <c r="OGR2879" s="2"/>
      <c r="OGV2879" s="2"/>
      <c r="OGZ2879" s="2"/>
      <c r="OHD2879" s="2"/>
      <c r="OHH2879" s="2"/>
      <c r="OHL2879" s="2"/>
      <c r="OHP2879" s="2"/>
      <c r="OHT2879" s="2"/>
      <c r="OHX2879" s="2"/>
      <c r="OIB2879" s="2"/>
      <c r="OIF2879" s="2"/>
      <c r="OIJ2879" s="2"/>
      <c r="OIN2879" s="2"/>
      <c r="OIR2879" s="2"/>
      <c r="OIV2879" s="2"/>
      <c r="OIZ2879" s="2"/>
      <c r="OJD2879" s="2"/>
      <c r="OJH2879" s="2"/>
      <c r="OJL2879" s="2"/>
      <c r="OJP2879" s="2"/>
      <c r="OJT2879" s="2"/>
      <c r="OJX2879" s="2"/>
      <c r="OKB2879" s="2"/>
      <c r="OKF2879" s="2"/>
      <c r="OKJ2879" s="2"/>
      <c r="OKN2879" s="2"/>
      <c r="OKR2879" s="2"/>
      <c r="OKV2879" s="2"/>
      <c r="OKZ2879" s="2"/>
      <c r="OLD2879" s="2"/>
      <c r="OLH2879" s="2"/>
      <c r="OLL2879" s="2"/>
      <c r="OLP2879" s="2"/>
      <c r="OLT2879" s="2"/>
      <c r="OLX2879" s="2"/>
      <c r="OMB2879" s="2"/>
      <c r="OMF2879" s="2"/>
      <c r="OMJ2879" s="2"/>
      <c r="OMN2879" s="2"/>
      <c r="OMR2879" s="2"/>
      <c r="OMV2879" s="2"/>
      <c r="OMZ2879" s="2"/>
      <c r="OND2879" s="2"/>
      <c r="ONH2879" s="2"/>
      <c r="ONL2879" s="2"/>
      <c r="ONP2879" s="2"/>
      <c r="ONT2879" s="2"/>
      <c r="ONX2879" s="2"/>
      <c r="OOB2879" s="2"/>
      <c r="OOF2879" s="2"/>
      <c r="OOJ2879" s="2"/>
      <c r="OON2879" s="2"/>
      <c r="OOR2879" s="2"/>
      <c r="OOV2879" s="2"/>
      <c r="OOZ2879" s="2"/>
      <c r="OPD2879" s="2"/>
      <c r="OPH2879" s="2"/>
      <c r="OPL2879" s="2"/>
      <c r="OPP2879" s="2"/>
      <c r="OPT2879" s="2"/>
      <c r="OPX2879" s="2"/>
      <c r="OQB2879" s="2"/>
      <c r="OQF2879" s="2"/>
      <c r="OQJ2879" s="2"/>
      <c r="OQN2879" s="2"/>
      <c r="OQR2879" s="2"/>
      <c r="OQV2879" s="2"/>
      <c r="OQZ2879" s="2"/>
      <c r="ORD2879" s="2"/>
      <c r="ORH2879" s="2"/>
      <c r="ORL2879" s="2"/>
      <c r="ORP2879" s="2"/>
      <c r="ORT2879" s="2"/>
      <c r="ORX2879" s="2"/>
      <c r="OSB2879" s="2"/>
      <c r="OSF2879" s="2"/>
      <c r="OSJ2879" s="2"/>
      <c r="OSN2879" s="2"/>
      <c r="OSR2879" s="2"/>
      <c r="OSV2879" s="2"/>
      <c r="OSZ2879" s="2"/>
      <c r="OTD2879" s="2"/>
      <c r="OTH2879" s="2"/>
      <c r="OTL2879" s="2"/>
      <c r="OTP2879" s="2"/>
      <c r="OTT2879" s="2"/>
      <c r="OTX2879" s="2"/>
      <c r="OUB2879" s="2"/>
      <c r="OUF2879" s="2"/>
      <c r="OUJ2879" s="2"/>
      <c r="OUN2879" s="2"/>
      <c r="OUR2879" s="2"/>
      <c r="OUV2879" s="2"/>
      <c r="OUZ2879" s="2"/>
      <c r="OVD2879" s="2"/>
      <c r="OVH2879" s="2"/>
      <c r="OVL2879" s="2"/>
      <c r="OVP2879" s="2"/>
      <c r="OVT2879" s="2"/>
      <c r="OVX2879" s="2"/>
      <c r="OWB2879" s="2"/>
      <c r="OWF2879" s="2"/>
      <c r="OWJ2879" s="2"/>
      <c r="OWN2879" s="2"/>
      <c r="OWR2879" s="2"/>
      <c r="OWV2879" s="2"/>
      <c r="OWZ2879" s="2"/>
      <c r="OXD2879" s="2"/>
      <c r="OXH2879" s="2"/>
      <c r="OXL2879" s="2"/>
      <c r="OXP2879" s="2"/>
      <c r="OXT2879" s="2"/>
      <c r="OXX2879" s="2"/>
      <c r="OYB2879" s="2"/>
      <c r="OYF2879" s="2"/>
      <c r="OYJ2879" s="2"/>
      <c r="OYN2879" s="2"/>
      <c r="OYR2879" s="2"/>
      <c r="OYV2879" s="2"/>
      <c r="OYZ2879" s="2"/>
      <c r="OZD2879" s="2"/>
      <c r="OZH2879" s="2"/>
      <c r="OZL2879" s="2"/>
      <c r="OZP2879" s="2"/>
      <c r="OZT2879" s="2"/>
      <c r="OZX2879" s="2"/>
      <c r="PAB2879" s="2"/>
      <c r="PAF2879" s="2"/>
      <c r="PAJ2879" s="2"/>
      <c r="PAN2879" s="2"/>
      <c r="PAR2879" s="2"/>
      <c r="PAV2879" s="2"/>
      <c r="PAZ2879" s="2"/>
      <c r="PBD2879" s="2"/>
      <c r="PBH2879" s="2"/>
      <c r="PBL2879" s="2"/>
      <c r="PBP2879" s="2"/>
      <c r="PBT2879" s="2"/>
      <c r="PBX2879" s="2"/>
      <c r="PCB2879" s="2"/>
      <c r="PCF2879" s="2"/>
      <c r="PCJ2879" s="2"/>
      <c r="PCN2879" s="2"/>
      <c r="PCR2879" s="2"/>
      <c r="PCV2879" s="2"/>
      <c r="PCZ2879" s="2"/>
      <c r="PDD2879" s="2"/>
      <c r="PDH2879" s="2"/>
      <c r="PDL2879" s="2"/>
      <c r="PDP2879" s="2"/>
      <c r="PDT2879" s="2"/>
      <c r="PDX2879" s="2"/>
      <c r="PEB2879" s="2"/>
      <c r="PEF2879" s="2"/>
      <c r="PEJ2879" s="2"/>
      <c r="PEN2879" s="2"/>
      <c r="PER2879" s="2"/>
      <c r="PEV2879" s="2"/>
      <c r="PEZ2879" s="2"/>
      <c r="PFD2879" s="2"/>
      <c r="PFH2879" s="2"/>
      <c r="PFL2879" s="2"/>
      <c r="PFP2879" s="2"/>
      <c r="PFT2879" s="2"/>
      <c r="PFX2879" s="2"/>
      <c r="PGB2879" s="2"/>
      <c r="PGF2879" s="2"/>
      <c r="PGJ2879" s="2"/>
      <c r="PGN2879" s="2"/>
      <c r="PGR2879" s="2"/>
      <c r="PGV2879" s="2"/>
      <c r="PGZ2879" s="2"/>
      <c r="PHD2879" s="2"/>
      <c r="PHH2879" s="2"/>
      <c r="PHL2879" s="2"/>
      <c r="PHP2879" s="2"/>
      <c r="PHT2879" s="2"/>
      <c r="PHX2879" s="2"/>
      <c r="PIB2879" s="2"/>
      <c r="PIF2879" s="2"/>
      <c r="PIJ2879" s="2"/>
      <c r="PIN2879" s="2"/>
      <c r="PIR2879" s="2"/>
      <c r="PIV2879" s="2"/>
      <c r="PIZ2879" s="2"/>
      <c r="PJD2879" s="2"/>
      <c r="PJH2879" s="2"/>
      <c r="PJL2879" s="2"/>
      <c r="PJP2879" s="2"/>
      <c r="PJT2879" s="2"/>
      <c r="PJX2879" s="2"/>
      <c r="PKB2879" s="2"/>
      <c r="PKF2879" s="2"/>
      <c r="PKJ2879" s="2"/>
      <c r="PKN2879" s="2"/>
      <c r="PKR2879" s="2"/>
      <c r="PKV2879" s="2"/>
      <c r="PKZ2879" s="2"/>
      <c r="PLD2879" s="2"/>
      <c r="PLH2879" s="2"/>
      <c r="PLL2879" s="2"/>
      <c r="PLP2879" s="2"/>
      <c r="PLT2879" s="2"/>
      <c r="PLX2879" s="2"/>
      <c r="PMB2879" s="2"/>
      <c r="PMF2879" s="2"/>
      <c r="PMJ2879" s="2"/>
      <c r="PMN2879" s="2"/>
      <c r="PMR2879" s="2"/>
      <c r="PMV2879" s="2"/>
      <c r="PMZ2879" s="2"/>
      <c r="PND2879" s="2"/>
      <c r="PNH2879" s="2"/>
      <c r="PNL2879" s="2"/>
      <c r="PNP2879" s="2"/>
      <c r="PNT2879" s="2"/>
      <c r="PNX2879" s="2"/>
      <c r="POB2879" s="2"/>
      <c r="POF2879" s="2"/>
      <c r="POJ2879" s="2"/>
      <c r="PON2879" s="2"/>
      <c r="POR2879" s="2"/>
      <c r="POV2879" s="2"/>
      <c r="POZ2879" s="2"/>
      <c r="PPD2879" s="2"/>
      <c r="PPH2879" s="2"/>
      <c r="PPL2879" s="2"/>
      <c r="PPP2879" s="2"/>
      <c r="PPT2879" s="2"/>
      <c r="PPX2879" s="2"/>
      <c r="PQB2879" s="2"/>
      <c r="PQF2879" s="2"/>
      <c r="PQJ2879" s="2"/>
      <c r="PQN2879" s="2"/>
      <c r="PQR2879" s="2"/>
      <c r="PQV2879" s="2"/>
      <c r="PQZ2879" s="2"/>
      <c r="PRD2879" s="2"/>
      <c r="PRH2879" s="2"/>
      <c r="PRL2879" s="2"/>
      <c r="PRP2879" s="2"/>
      <c r="PRT2879" s="2"/>
      <c r="PRX2879" s="2"/>
      <c r="PSB2879" s="2"/>
      <c r="PSF2879" s="2"/>
      <c r="PSJ2879" s="2"/>
      <c r="PSN2879" s="2"/>
      <c r="PSR2879" s="2"/>
      <c r="PSV2879" s="2"/>
      <c r="PSZ2879" s="2"/>
      <c r="PTD2879" s="2"/>
      <c r="PTH2879" s="2"/>
      <c r="PTL2879" s="2"/>
      <c r="PTP2879" s="2"/>
      <c r="PTT2879" s="2"/>
      <c r="PTX2879" s="2"/>
      <c r="PUB2879" s="2"/>
      <c r="PUF2879" s="2"/>
      <c r="PUJ2879" s="2"/>
      <c r="PUN2879" s="2"/>
      <c r="PUR2879" s="2"/>
      <c r="PUV2879" s="2"/>
      <c r="PUZ2879" s="2"/>
      <c r="PVD2879" s="2"/>
      <c r="PVH2879" s="2"/>
      <c r="PVL2879" s="2"/>
      <c r="PVP2879" s="2"/>
      <c r="PVT2879" s="2"/>
      <c r="PVX2879" s="2"/>
      <c r="PWB2879" s="2"/>
      <c r="PWF2879" s="2"/>
      <c r="PWJ2879" s="2"/>
      <c r="PWN2879" s="2"/>
      <c r="PWR2879" s="2"/>
      <c r="PWV2879" s="2"/>
      <c r="PWZ2879" s="2"/>
      <c r="PXD2879" s="2"/>
      <c r="PXH2879" s="2"/>
      <c r="PXL2879" s="2"/>
      <c r="PXP2879" s="2"/>
      <c r="PXT2879" s="2"/>
      <c r="PXX2879" s="2"/>
      <c r="PYB2879" s="2"/>
      <c r="PYF2879" s="2"/>
      <c r="PYJ2879" s="2"/>
      <c r="PYN2879" s="2"/>
      <c r="PYR2879" s="2"/>
      <c r="PYV2879" s="2"/>
      <c r="PYZ2879" s="2"/>
      <c r="PZD2879" s="2"/>
      <c r="PZH2879" s="2"/>
      <c r="PZL2879" s="2"/>
      <c r="PZP2879" s="2"/>
      <c r="PZT2879" s="2"/>
      <c r="PZX2879" s="2"/>
      <c r="QAB2879" s="2"/>
      <c r="QAF2879" s="2"/>
      <c r="QAJ2879" s="2"/>
      <c r="QAN2879" s="2"/>
      <c r="QAR2879" s="2"/>
      <c r="QAV2879" s="2"/>
      <c r="QAZ2879" s="2"/>
      <c r="QBD2879" s="2"/>
      <c r="QBH2879" s="2"/>
      <c r="QBL2879" s="2"/>
      <c r="QBP2879" s="2"/>
      <c r="QBT2879" s="2"/>
      <c r="QBX2879" s="2"/>
      <c r="QCB2879" s="2"/>
      <c r="QCF2879" s="2"/>
      <c r="QCJ2879" s="2"/>
      <c r="QCN2879" s="2"/>
      <c r="QCR2879" s="2"/>
      <c r="QCV2879" s="2"/>
      <c r="QCZ2879" s="2"/>
      <c r="QDD2879" s="2"/>
      <c r="QDH2879" s="2"/>
      <c r="QDL2879" s="2"/>
      <c r="QDP2879" s="2"/>
      <c r="QDT2879" s="2"/>
      <c r="QDX2879" s="2"/>
      <c r="QEB2879" s="2"/>
      <c r="QEF2879" s="2"/>
      <c r="QEJ2879" s="2"/>
      <c r="QEN2879" s="2"/>
      <c r="QER2879" s="2"/>
      <c r="QEV2879" s="2"/>
      <c r="QEZ2879" s="2"/>
      <c r="QFD2879" s="2"/>
      <c r="QFH2879" s="2"/>
      <c r="QFL2879" s="2"/>
      <c r="QFP2879" s="2"/>
      <c r="QFT2879" s="2"/>
      <c r="QFX2879" s="2"/>
      <c r="QGB2879" s="2"/>
      <c r="QGF2879" s="2"/>
      <c r="QGJ2879" s="2"/>
      <c r="QGN2879" s="2"/>
      <c r="QGR2879" s="2"/>
      <c r="QGV2879" s="2"/>
      <c r="QGZ2879" s="2"/>
      <c r="QHD2879" s="2"/>
      <c r="QHH2879" s="2"/>
      <c r="QHL2879" s="2"/>
      <c r="QHP2879" s="2"/>
      <c r="QHT2879" s="2"/>
      <c r="QHX2879" s="2"/>
      <c r="QIB2879" s="2"/>
      <c r="QIF2879" s="2"/>
      <c r="QIJ2879" s="2"/>
      <c r="QIN2879" s="2"/>
      <c r="QIR2879" s="2"/>
      <c r="QIV2879" s="2"/>
      <c r="QIZ2879" s="2"/>
      <c r="QJD2879" s="2"/>
      <c r="QJH2879" s="2"/>
      <c r="QJL2879" s="2"/>
      <c r="QJP2879" s="2"/>
      <c r="QJT2879" s="2"/>
      <c r="QJX2879" s="2"/>
      <c r="QKB2879" s="2"/>
      <c r="QKF2879" s="2"/>
      <c r="QKJ2879" s="2"/>
      <c r="QKN2879" s="2"/>
      <c r="QKR2879" s="2"/>
      <c r="QKV2879" s="2"/>
      <c r="QKZ2879" s="2"/>
      <c r="QLD2879" s="2"/>
      <c r="QLH2879" s="2"/>
      <c r="QLL2879" s="2"/>
      <c r="QLP2879" s="2"/>
      <c r="QLT2879" s="2"/>
      <c r="QLX2879" s="2"/>
      <c r="QMB2879" s="2"/>
      <c r="QMF2879" s="2"/>
      <c r="QMJ2879" s="2"/>
      <c r="QMN2879" s="2"/>
      <c r="QMR2879" s="2"/>
      <c r="QMV2879" s="2"/>
      <c r="QMZ2879" s="2"/>
      <c r="QND2879" s="2"/>
      <c r="QNH2879" s="2"/>
      <c r="QNL2879" s="2"/>
      <c r="QNP2879" s="2"/>
      <c r="QNT2879" s="2"/>
      <c r="QNX2879" s="2"/>
      <c r="QOB2879" s="2"/>
      <c r="QOF2879" s="2"/>
      <c r="QOJ2879" s="2"/>
      <c r="QON2879" s="2"/>
      <c r="QOR2879" s="2"/>
      <c r="QOV2879" s="2"/>
      <c r="QOZ2879" s="2"/>
      <c r="QPD2879" s="2"/>
      <c r="QPH2879" s="2"/>
      <c r="QPL2879" s="2"/>
      <c r="QPP2879" s="2"/>
      <c r="QPT2879" s="2"/>
      <c r="QPX2879" s="2"/>
      <c r="QQB2879" s="2"/>
      <c r="QQF2879" s="2"/>
      <c r="QQJ2879" s="2"/>
      <c r="QQN2879" s="2"/>
      <c r="QQR2879" s="2"/>
      <c r="QQV2879" s="2"/>
      <c r="QQZ2879" s="2"/>
      <c r="QRD2879" s="2"/>
      <c r="QRH2879" s="2"/>
      <c r="QRL2879" s="2"/>
      <c r="QRP2879" s="2"/>
      <c r="QRT2879" s="2"/>
      <c r="QRX2879" s="2"/>
      <c r="QSB2879" s="2"/>
      <c r="QSF2879" s="2"/>
      <c r="QSJ2879" s="2"/>
      <c r="QSN2879" s="2"/>
      <c r="QSR2879" s="2"/>
      <c r="QSV2879" s="2"/>
      <c r="QSZ2879" s="2"/>
      <c r="QTD2879" s="2"/>
      <c r="QTH2879" s="2"/>
      <c r="QTL2879" s="2"/>
      <c r="QTP2879" s="2"/>
      <c r="QTT2879" s="2"/>
      <c r="QTX2879" s="2"/>
      <c r="QUB2879" s="2"/>
      <c r="QUF2879" s="2"/>
      <c r="QUJ2879" s="2"/>
      <c r="QUN2879" s="2"/>
      <c r="QUR2879" s="2"/>
      <c r="QUV2879" s="2"/>
      <c r="QUZ2879" s="2"/>
      <c r="QVD2879" s="2"/>
      <c r="QVH2879" s="2"/>
      <c r="QVL2879" s="2"/>
      <c r="QVP2879" s="2"/>
      <c r="QVT2879" s="2"/>
      <c r="QVX2879" s="2"/>
      <c r="QWB2879" s="2"/>
      <c r="QWF2879" s="2"/>
      <c r="QWJ2879" s="2"/>
      <c r="QWN2879" s="2"/>
      <c r="QWR2879" s="2"/>
      <c r="QWV2879" s="2"/>
      <c r="QWZ2879" s="2"/>
      <c r="QXD2879" s="2"/>
      <c r="QXH2879" s="2"/>
      <c r="QXL2879" s="2"/>
      <c r="QXP2879" s="2"/>
      <c r="QXT2879" s="2"/>
      <c r="QXX2879" s="2"/>
      <c r="QYB2879" s="2"/>
      <c r="QYF2879" s="2"/>
      <c r="QYJ2879" s="2"/>
      <c r="QYN2879" s="2"/>
      <c r="QYR2879" s="2"/>
      <c r="QYV2879" s="2"/>
      <c r="QYZ2879" s="2"/>
      <c r="QZD2879" s="2"/>
      <c r="QZH2879" s="2"/>
      <c r="QZL2879" s="2"/>
      <c r="QZP2879" s="2"/>
      <c r="QZT2879" s="2"/>
      <c r="QZX2879" s="2"/>
      <c r="RAB2879" s="2"/>
      <c r="RAF2879" s="2"/>
      <c r="RAJ2879" s="2"/>
      <c r="RAN2879" s="2"/>
      <c r="RAR2879" s="2"/>
      <c r="RAV2879" s="2"/>
      <c r="RAZ2879" s="2"/>
      <c r="RBD2879" s="2"/>
      <c r="RBH2879" s="2"/>
      <c r="RBL2879" s="2"/>
      <c r="RBP2879" s="2"/>
      <c r="RBT2879" s="2"/>
      <c r="RBX2879" s="2"/>
      <c r="RCB2879" s="2"/>
      <c r="RCF2879" s="2"/>
      <c r="RCJ2879" s="2"/>
      <c r="RCN2879" s="2"/>
      <c r="RCR2879" s="2"/>
      <c r="RCV2879" s="2"/>
      <c r="RCZ2879" s="2"/>
      <c r="RDD2879" s="2"/>
      <c r="RDH2879" s="2"/>
      <c r="RDL2879" s="2"/>
      <c r="RDP2879" s="2"/>
      <c r="RDT2879" s="2"/>
      <c r="RDX2879" s="2"/>
      <c r="REB2879" s="2"/>
      <c r="REF2879" s="2"/>
      <c r="REJ2879" s="2"/>
      <c r="REN2879" s="2"/>
      <c r="RER2879" s="2"/>
      <c r="REV2879" s="2"/>
      <c r="REZ2879" s="2"/>
      <c r="RFD2879" s="2"/>
      <c r="RFH2879" s="2"/>
      <c r="RFL2879" s="2"/>
      <c r="RFP2879" s="2"/>
      <c r="RFT2879" s="2"/>
      <c r="RFX2879" s="2"/>
      <c r="RGB2879" s="2"/>
      <c r="RGF2879" s="2"/>
      <c r="RGJ2879" s="2"/>
      <c r="RGN2879" s="2"/>
      <c r="RGR2879" s="2"/>
      <c r="RGV2879" s="2"/>
      <c r="RGZ2879" s="2"/>
      <c r="RHD2879" s="2"/>
      <c r="RHH2879" s="2"/>
      <c r="RHL2879" s="2"/>
      <c r="RHP2879" s="2"/>
      <c r="RHT2879" s="2"/>
      <c r="RHX2879" s="2"/>
      <c r="RIB2879" s="2"/>
      <c r="RIF2879" s="2"/>
      <c r="RIJ2879" s="2"/>
      <c r="RIN2879" s="2"/>
      <c r="RIR2879" s="2"/>
      <c r="RIV2879" s="2"/>
      <c r="RIZ2879" s="2"/>
      <c r="RJD2879" s="2"/>
      <c r="RJH2879" s="2"/>
      <c r="RJL2879" s="2"/>
      <c r="RJP2879" s="2"/>
      <c r="RJT2879" s="2"/>
      <c r="RJX2879" s="2"/>
      <c r="RKB2879" s="2"/>
      <c r="RKF2879" s="2"/>
      <c r="RKJ2879" s="2"/>
      <c r="RKN2879" s="2"/>
      <c r="RKR2879" s="2"/>
      <c r="RKV2879" s="2"/>
      <c r="RKZ2879" s="2"/>
      <c r="RLD2879" s="2"/>
      <c r="RLH2879" s="2"/>
      <c r="RLL2879" s="2"/>
      <c r="RLP2879" s="2"/>
      <c r="RLT2879" s="2"/>
      <c r="RLX2879" s="2"/>
      <c r="RMB2879" s="2"/>
      <c r="RMF2879" s="2"/>
      <c r="RMJ2879" s="2"/>
      <c r="RMN2879" s="2"/>
      <c r="RMR2879" s="2"/>
      <c r="RMV2879" s="2"/>
      <c r="RMZ2879" s="2"/>
      <c r="RND2879" s="2"/>
      <c r="RNH2879" s="2"/>
      <c r="RNL2879" s="2"/>
      <c r="RNP2879" s="2"/>
      <c r="RNT2879" s="2"/>
      <c r="RNX2879" s="2"/>
      <c r="ROB2879" s="2"/>
      <c r="ROF2879" s="2"/>
      <c r="ROJ2879" s="2"/>
      <c r="RON2879" s="2"/>
      <c r="ROR2879" s="2"/>
      <c r="ROV2879" s="2"/>
      <c r="ROZ2879" s="2"/>
      <c r="RPD2879" s="2"/>
      <c r="RPH2879" s="2"/>
      <c r="RPL2879" s="2"/>
      <c r="RPP2879" s="2"/>
      <c r="RPT2879" s="2"/>
      <c r="RPX2879" s="2"/>
      <c r="RQB2879" s="2"/>
      <c r="RQF2879" s="2"/>
      <c r="RQJ2879" s="2"/>
      <c r="RQN2879" s="2"/>
      <c r="RQR2879" s="2"/>
      <c r="RQV2879" s="2"/>
      <c r="RQZ2879" s="2"/>
      <c r="RRD2879" s="2"/>
      <c r="RRH2879" s="2"/>
      <c r="RRL2879" s="2"/>
      <c r="RRP2879" s="2"/>
      <c r="RRT2879" s="2"/>
      <c r="RRX2879" s="2"/>
      <c r="RSB2879" s="2"/>
      <c r="RSF2879" s="2"/>
      <c r="RSJ2879" s="2"/>
      <c r="RSN2879" s="2"/>
      <c r="RSR2879" s="2"/>
      <c r="RSV2879" s="2"/>
      <c r="RSZ2879" s="2"/>
      <c r="RTD2879" s="2"/>
      <c r="RTH2879" s="2"/>
      <c r="RTL2879" s="2"/>
      <c r="RTP2879" s="2"/>
      <c r="RTT2879" s="2"/>
      <c r="RTX2879" s="2"/>
      <c r="RUB2879" s="2"/>
      <c r="RUF2879" s="2"/>
      <c r="RUJ2879" s="2"/>
      <c r="RUN2879" s="2"/>
      <c r="RUR2879" s="2"/>
      <c r="RUV2879" s="2"/>
      <c r="RUZ2879" s="2"/>
      <c r="RVD2879" s="2"/>
      <c r="RVH2879" s="2"/>
      <c r="RVL2879" s="2"/>
      <c r="RVP2879" s="2"/>
      <c r="RVT2879" s="2"/>
      <c r="RVX2879" s="2"/>
      <c r="RWB2879" s="2"/>
      <c r="RWF2879" s="2"/>
      <c r="RWJ2879" s="2"/>
      <c r="RWN2879" s="2"/>
      <c r="RWR2879" s="2"/>
      <c r="RWV2879" s="2"/>
      <c r="RWZ2879" s="2"/>
      <c r="RXD2879" s="2"/>
      <c r="RXH2879" s="2"/>
      <c r="RXL2879" s="2"/>
      <c r="RXP2879" s="2"/>
      <c r="RXT2879" s="2"/>
      <c r="RXX2879" s="2"/>
      <c r="RYB2879" s="2"/>
      <c r="RYF2879" s="2"/>
      <c r="RYJ2879" s="2"/>
      <c r="RYN2879" s="2"/>
      <c r="RYR2879" s="2"/>
      <c r="RYV2879" s="2"/>
      <c r="RYZ2879" s="2"/>
      <c r="RZD2879" s="2"/>
      <c r="RZH2879" s="2"/>
      <c r="RZL2879" s="2"/>
      <c r="RZP2879" s="2"/>
      <c r="RZT2879" s="2"/>
      <c r="RZX2879" s="2"/>
      <c r="SAB2879" s="2"/>
      <c r="SAF2879" s="2"/>
      <c r="SAJ2879" s="2"/>
      <c r="SAN2879" s="2"/>
      <c r="SAR2879" s="2"/>
      <c r="SAV2879" s="2"/>
      <c r="SAZ2879" s="2"/>
      <c r="SBD2879" s="2"/>
      <c r="SBH2879" s="2"/>
      <c r="SBL2879" s="2"/>
      <c r="SBP2879" s="2"/>
      <c r="SBT2879" s="2"/>
      <c r="SBX2879" s="2"/>
      <c r="SCB2879" s="2"/>
      <c r="SCF2879" s="2"/>
      <c r="SCJ2879" s="2"/>
      <c r="SCN2879" s="2"/>
      <c r="SCR2879" s="2"/>
      <c r="SCV2879" s="2"/>
      <c r="SCZ2879" s="2"/>
      <c r="SDD2879" s="2"/>
      <c r="SDH2879" s="2"/>
      <c r="SDL2879" s="2"/>
      <c r="SDP2879" s="2"/>
      <c r="SDT2879" s="2"/>
      <c r="SDX2879" s="2"/>
      <c r="SEB2879" s="2"/>
      <c r="SEF2879" s="2"/>
      <c r="SEJ2879" s="2"/>
      <c r="SEN2879" s="2"/>
      <c r="SER2879" s="2"/>
      <c r="SEV2879" s="2"/>
      <c r="SEZ2879" s="2"/>
      <c r="SFD2879" s="2"/>
      <c r="SFH2879" s="2"/>
      <c r="SFL2879" s="2"/>
      <c r="SFP2879" s="2"/>
      <c r="SFT2879" s="2"/>
      <c r="SFX2879" s="2"/>
      <c r="SGB2879" s="2"/>
      <c r="SGF2879" s="2"/>
      <c r="SGJ2879" s="2"/>
      <c r="SGN2879" s="2"/>
      <c r="SGR2879" s="2"/>
      <c r="SGV2879" s="2"/>
      <c r="SGZ2879" s="2"/>
      <c r="SHD2879" s="2"/>
      <c r="SHH2879" s="2"/>
      <c r="SHL2879" s="2"/>
      <c r="SHP2879" s="2"/>
      <c r="SHT2879" s="2"/>
      <c r="SHX2879" s="2"/>
      <c r="SIB2879" s="2"/>
      <c r="SIF2879" s="2"/>
      <c r="SIJ2879" s="2"/>
      <c r="SIN2879" s="2"/>
      <c r="SIR2879" s="2"/>
      <c r="SIV2879" s="2"/>
      <c r="SIZ2879" s="2"/>
      <c r="SJD2879" s="2"/>
      <c r="SJH2879" s="2"/>
      <c r="SJL2879" s="2"/>
      <c r="SJP2879" s="2"/>
      <c r="SJT2879" s="2"/>
      <c r="SJX2879" s="2"/>
      <c r="SKB2879" s="2"/>
      <c r="SKF2879" s="2"/>
      <c r="SKJ2879" s="2"/>
      <c r="SKN2879" s="2"/>
      <c r="SKR2879" s="2"/>
      <c r="SKV2879" s="2"/>
      <c r="SKZ2879" s="2"/>
      <c r="SLD2879" s="2"/>
      <c r="SLH2879" s="2"/>
      <c r="SLL2879" s="2"/>
      <c r="SLP2879" s="2"/>
      <c r="SLT2879" s="2"/>
      <c r="SLX2879" s="2"/>
      <c r="SMB2879" s="2"/>
      <c r="SMF2879" s="2"/>
      <c r="SMJ2879" s="2"/>
      <c r="SMN2879" s="2"/>
      <c r="SMR2879" s="2"/>
      <c r="SMV2879" s="2"/>
      <c r="SMZ2879" s="2"/>
      <c r="SND2879" s="2"/>
      <c r="SNH2879" s="2"/>
      <c r="SNL2879" s="2"/>
      <c r="SNP2879" s="2"/>
      <c r="SNT2879" s="2"/>
      <c r="SNX2879" s="2"/>
      <c r="SOB2879" s="2"/>
      <c r="SOF2879" s="2"/>
      <c r="SOJ2879" s="2"/>
      <c r="SON2879" s="2"/>
      <c r="SOR2879" s="2"/>
      <c r="SOV2879" s="2"/>
      <c r="SOZ2879" s="2"/>
      <c r="SPD2879" s="2"/>
      <c r="SPH2879" s="2"/>
      <c r="SPL2879" s="2"/>
      <c r="SPP2879" s="2"/>
      <c r="SPT2879" s="2"/>
      <c r="SPX2879" s="2"/>
      <c r="SQB2879" s="2"/>
      <c r="SQF2879" s="2"/>
      <c r="SQJ2879" s="2"/>
      <c r="SQN2879" s="2"/>
      <c r="SQR2879" s="2"/>
      <c r="SQV2879" s="2"/>
      <c r="SQZ2879" s="2"/>
      <c r="SRD2879" s="2"/>
      <c r="SRH2879" s="2"/>
      <c r="SRL2879" s="2"/>
      <c r="SRP2879" s="2"/>
      <c r="SRT2879" s="2"/>
      <c r="SRX2879" s="2"/>
      <c r="SSB2879" s="2"/>
      <c r="SSF2879" s="2"/>
      <c r="SSJ2879" s="2"/>
      <c r="SSN2879" s="2"/>
      <c r="SSR2879" s="2"/>
      <c r="SSV2879" s="2"/>
      <c r="SSZ2879" s="2"/>
      <c r="STD2879" s="2"/>
      <c r="STH2879" s="2"/>
      <c r="STL2879" s="2"/>
      <c r="STP2879" s="2"/>
      <c r="STT2879" s="2"/>
      <c r="STX2879" s="2"/>
      <c r="SUB2879" s="2"/>
      <c r="SUF2879" s="2"/>
      <c r="SUJ2879" s="2"/>
      <c r="SUN2879" s="2"/>
      <c r="SUR2879" s="2"/>
      <c r="SUV2879" s="2"/>
      <c r="SUZ2879" s="2"/>
      <c r="SVD2879" s="2"/>
      <c r="SVH2879" s="2"/>
      <c r="SVL2879" s="2"/>
      <c r="SVP2879" s="2"/>
      <c r="SVT2879" s="2"/>
      <c r="SVX2879" s="2"/>
      <c r="SWB2879" s="2"/>
      <c r="SWF2879" s="2"/>
      <c r="SWJ2879" s="2"/>
      <c r="SWN2879" s="2"/>
      <c r="SWR2879" s="2"/>
      <c r="SWV2879" s="2"/>
      <c r="SWZ2879" s="2"/>
      <c r="SXD2879" s="2"/>
      <c r="SXH2879" s="2"/>
      <c r="SXL2879" s="2"/>
      <c r="SXP2879" s="2"/>
      <c r="SXT2879" s="2"/>
      <c r="SXX2879" s="2"/>
      <c r="SYB2879" s="2"/>
      <c r="SYF2879" s="2"/>
      <c r="SYJ2879" s="2"/>
      <c r="SYN2879" s="2"/>
      <c r="SYR2879" s="2"/>
      <c r="SYV2879" s="2"/>
      <c r="SYZ2879" s="2"/>
      <c r="SZD2879" s="2"/>
      <c r="SZH2879" s="2"/>
      <c r="SZL2879" s="2"/>
      <c r="SZP2879" s="2"/>
      <c r="SZT2879" s="2"/>
      <c r="SZX2879" s="2"/>
      <c r="TAB2879" s="2"/>
      <c r="TAF2879" s="2"/>
      <c r="TAJ2879" s="2"/>
      <c r="TAN2879" s="2"/>
      <c r="TAR2879" s="2"/>
      <c r="TAV2879" s="2"/>
      <c r="TAZ2879" s="2"/>
      <c r="TBD2879" s="2"/>
      <c r="TBH2879" s="2"/>
      <c r="TBL2879" s="2"/>
      <c r="TBP2879" s="2"/>
      <c r="TBT2879" s="2"/>
      <c r="TBX2879" s="2"/>
      <c r="TCB2879" s="2"/>
      <c r="TCF2879" s="2"/>
      <c r="TCJ2879" s="2"/>
      <c r="TCN2879" s="2"/>
      <c r="TCR2879" s="2"/>
      <c r="TCV2879" s="2"/>
      <c r="TCZ2879" s="2"/>
      <c r="TDD2879" s="2"/>
      <c r="TDH2879" s="2"/>
      <c r="TDL2879" s="2"/>
      <c r="TDP2879" s="2"/>
      <c r="TDT2879" s="2"/>
      <c r="TDX2879" s="2"/>
      <c r="TEB2879" s="2"/>
      <c r="TEF2879" s="2"/>
      <c r="TEJ2879" s="2"/>
      <c r="TEN2879" s="2"/>
      <c r="TER2879" s="2"/>
      <c r="TEV2879" s="2"/>
      <c r="TEZ2879" s="2"/>
      <c r="TFD2879" s="2"/>
      <c r="TFH2879" s="2"/>
      <c r="TFL2879" s="2"/>
      <c r="TFP2879" s="2"/>
      <c r="TFT2879" s="2"/>
      <c r="TFX2879" s="2"/>
      <c r="TGB2879" s="2"/>
      <c r="TGF2879" s="2"/>
      <c r="TGJ2879" s="2"/>
      <c r="TGN2879" s="2"/>
      <c r="TGR2879" s="2"/>
      <c r="TGV2879" s="2"/>
      <c r="TGZ2879" s="2"/>
      <c r="THD2879" s="2"/>
      <c r="THH2879" s="2"/>
      <c r="THL2879" s="2"/>
      <c r="THP2879" s="2"/>
      <c r="THT2879" s="2"/>
      <c r="THX2879" s="2"/>
      <c r="TIB2879" s="2"/>
      <c r="TIF2879" s="2"/>
      <c r="TIJ2879" s="2"/>
      <c r="TIN2879" s="2"/>
      <c r="TIR2879" s="2"/>
      <c r="TIV2879" s="2"/>
      <c r="TIZ2879" s="2"/>
      <c r="TJD2879" s="2"/>
      <c r="TJH2879" s="2"/>
      <c r="TJL2879" s="2"/>
      <c r="TJP2879" s="2"/>
      <c r="TJT2879" s="2"/>
      <c r="TJX2879" s="2"/>
      <c r="TKB2879" s="2"/>
      <c r="TKF2879" s="2"/>
      <c r="TKJ2879" s="2"/>
      <c r="TKN2879" s="2"/>
      <c r="TKR2879" s="2"/>
      <c r="TKV2879" s="2"/>
      <c r="TKZ2879" s="2"/>
      <c r="TLD2879" s="2"/>
      <c r="TLH2879" s="2"/>
      <c r="TLL2879" s="2"/>
      <c r="TLP2879" s="2"/>
      <c r="TLT2879" s="2"/>
      <c r="TLX2879" s="2"/>
      <c r="TMB2879" s="2"/>
      <c r="TMF2879" s="2"/>
      <c r="TMJ2879" s="2"/>
      <c r="TMN2879" s="2"/>
      <c r="TMR2879" s="2"/>
      <c r="TMV2879" s="2"/>
      <c r="TMZ2879" s="2"/>
      <c r="TND2879" s="2"/>
      <c r="TNH2879" s="2"/>
      <c r="TNL2879" s="2"/>
      <c r="TNP2879" s="2"/>
      <c r="TNT2879" s="2"/>
      <c r="TNX2879" s="2"/>
      <c r="TOB2879" s="2"/>
      <c r="TOF2879" s="2"/>
      <c r="TOJ2879" s="2"/>
      <c r="TON2879" s="2"/>
      <c r="TOR2879" s="2"/>
      <c r="TOV2879" s="2"/>
      <c r="TOZ2879" s="2"/>
      <c r="TPD2879" s="2"/>
      <c r="TPH2879" s="2"/>
      <c r="TPL2879" s="2"/>
      <c r="TPP2879" s="2"/>
      <c r="TPT2879" s="2"/>
      <c r="TPX2879" s="2"/>
      <c r="TQB2879" s="2"/>
      <c r="TQF2879" s="2"/>
      <c r="TQJ2879" s="2"/>
      <c r="TQN2879" s="2"/>
      <c r="TQR2879" s="2"/>
      <c r="TQV2879" s="2"/>
      <c r="TQZ2879" s="2"/>
      <c r="TRD2879" s="2"/>
      <c r="TRH2879" s="2"/>
      <c r="TRL2879" s="2"/>
      <c r="TRP2879" s="2"/>
      <c r="TRT2879" s="2"/>
      <c r="TRX2879" s="2"/>
      <c r="TSB2879" s="2"/>
      <c r="TSF2879" s="2"/>
      <c r="TSJ2879" s="2"/>
      <c r="TSN2879" s="2"/>
      <c r="TSR2879" s="2"/>
      <c r="TSV2879" s="2"/>
      <c r="TSZ2879" s="2"/>
      <c r="TTD2879" s="2"/>
      <c r="TTH2879" s="2"/>
      <c r="TTL2879" s="2"/>
      <c r="TTP2879" s="2"/>
      <c r="TTT2879" s="2"/>
      <c r="TTX2879" s="2"/>
      <c r="TUB2879" s="2"/>
      <c r="TUF2879" s="2"/>
      <c r="TUJ2879" s="2"/>
      <c r="TUN2879" s="2"/>
      <c r="TUR2879" s="2"/>
      <c r="TUV2879" s="2"/>
      <c r="TUZ2879" s="2"/>
      <c r="TVD2879" s="2"/>
      <c r="TVH2879" s="2"/>
      <c r="TVL2879" s="2"/>
      <c r="TVP2879" s="2"/>
      <c r="TVT2879" s="2"/>
      <c r="TVX2879" s="2"/>
      <c r="TWB2879" s="2"/>
      <c r="TWF2879" s="2"/>
      <c r="TWJ2879" s="2"/>
      <c r="TWN2879" s="2"/>
      <c r="TWR2879" s="2"/>
      <c r="TWV2879" s="2"/>
      <c r="TWZ2879" s="2"/>
      <c r="TXD2879" s="2"/>
      <c r="TXH2879" s="2"/>
      <c r="TXL2879" s="2"/>
      <c r="TXP2879" s="2"/>
      <c r="TXT2879" s="2"/>
      <c r="TXX2879" s="2"/>
      <c r="TYB2879" s="2"/>
      <c r="TYF2879" s="2"/>
      <c r="TYJ2879" s="2"/>
      <c r="TYN2879" s="2"/>
      <c r="TYR2879" s="2"/>
      <c r="TYV2879" s="2"/>
      <c r="TYZ2879" s="2"/>
      <c r="TZD2879" s="2"/>
      <c r="TZH2879" s="2"/>
      <c r="TZL2879" s="2"/>
      <c r="TZP2879" s="2"/>
      <c r="TZT2879" s="2"/>
      <c r="TZX2879" s="2"/>
      <c r="UAB2879" s="2"/>
      <c r="UAF2879" s="2"/>
      <c r="UAJ2879" s="2"/>
      <c r="UAN2879" s="2"/>
      <c r="UAR2879" s="2"/>
      <c r="UAV2879" s="2"/>
      <c r="UAZ2879" s="2"/>
      <c r="UBD2879" s="2"/>
      <c r="UBH2879" s="2"/>
      <c r="UBL2879" s="2"/>
      <c r="UBP2879" s="2"/>
      <c r="UBT2879" s="2"/>
      <c r="UBX2879" s="2"/>
      <c r="UCB2879" s="2"/>
      <c r="UCF2879" s="2"/>
      <c r="UCJ2879" s="2"/>
      <c r="UCN2879" s="2"/>
      <c r="UCR2879" s="2"/>
      <c r="UCV2879" s="2"/>
      <c r="UCZ2879" s="2"/>
      <c r="UDD2879" s="2"/>
      <c r="UDH2879" s="2"/>
      <c r="UDL2879" s="2"/>
      <c r="UDP2879" s="2"/>
      <c r="UDT2879" s="2"/>
      <c r="UDX2879" s="2"/>
      <c r="UEB2879" s="2"/>
      <c r="UEF2879" s="2"/>
      <c r="UEJ2879" s="2"/>
      <c r="UEN2879" s="2"/>
      <c r="UER2879" s="2"/>
      <c r="UEV2879" s="2"/>
      <c r="UEZ2879" s="2"/>
      <c r="UFD2879" s="2"/>
      <c r="UFH2879" s="2"/>
      <c r="UFL2879" s="2"/>
      <c r="UFP2879" s="2"/>
      <c r="UFT2879" s="2"/>
      <c r="UFX2879" s="2"/>
      <c r="UGB2879" s="2"/>
      <c r="UGF2879" s="2"/>
      <c r="UGJ2879" s="2"/>
      <c r="UGN2879" s="2"/>
      <c r="UGR2879" s="2"/>
      <c r="UGV2879" s="2"/>
      <c r="UGZ2879" s="2"/>
      <c r="UHD2879" s="2"/>
      <c r="UHH2879" s="2"/>
      <c r="UHL2879" s="2"/>
      <c r="UHP2879" s="2"/>
      <c r="UHT2879" s="2"/>
      <c r="UHX2879" s="2"/>
      <c r="UIB2879" s="2"/>
      <c r="UIF2879" s="2"/>
      <c r="UIJ2879" s="2"/>
      <c r="UIN2879" s="2"/>
      <c r="UIR2879" s="2"/>
      <c r="UIV2879" s="2"/>
      <c r="UIZ2879" s="2"/>
      <c r="UJD2879" s="2"/>
      <c r="UJH2879" s="2"/>
      <c r="UJL2879" s="2"/>
      <c r="UJP2879" s="2"/>
      <c r="UJT2879" s="2"/>
      <c r="UJX2879" s="2"/>
      <c r="UKB2879" s="2"/>
      <c r="UKF2879" s="2"/>
      <c r="UKJ2879" s="2"/>
      <c r="UKN2879" s="2"/>
      <c r="UKR2879" s="2"/>
      <c r="UKV2879" s="2"/>
      <c r="UKZ2879" s="2"/>
      <c r="ULD2879" s="2"/>
      <c r="ULH2879" s="2"/>
      <c r="ULL2879" s="2"/>
      <c r="ULP2879" s="2"/>
      <c r="ULT2879" s="2"/>
      <c r="ULX2879" s="2"/>
      <c r="UMB2879" s="2"/>
      <c r="UMF2879" s="2"/>
      <c r="UMJ2879" s="2"/>
      <c r="UMN2879" s="2"/>
      <c r="UMR2879" s="2"/>
      <c r="UMV2879" s="2"/>
      <c r="UMZ2879" s="2"/>
      <c r="UND2879" s="2"/>
      <c r="UNH2879" s="2"/>
      <c r="UNL2879" s="2"/>
      <c r="UNP2879" s="2"/>
      <c r="UNT2879" s="2"/>
      <c r="UNX2879" s="2"/>
      <c r="UOB2879" s="2"/>
      <c r="UOF2879" s="2"/>
      <c r="UOJ2879" s="2"/>
      <c r="UON2879" s="2"/>
      <c r="UOR2879" s="2"/>
      <c r="UOV2879" s="2"/>
      <c r="UOZ2879" s="2"/>
      <c r="UPD2879" s="2"/>
      <c r="UPH2879" s="2"/>
      <c r="UPL2879" s="2"/>
      <c r="UPP2879" s="2"/>
      <c r="UPT2879" s="2"/>
      <c r="UPX2879" s="2"/>
      <c r="UQB2879" s="2"/>
      <c r="UQF2879" s="2"/>
      <c r="UQJ2879" s="2"/>
      <c r="UQN2879" s="2"/>
      <c r="UQR2879" s="2"/>
      <c r="UQV2879" s="2"/>
      <c r="UQZ2879" s="2"/>
      <c r="URD2879" s="2"/>
      <c r="URH2879" s="2"/>
      <c r="URL2879" s="2"/>
      <c r="URP2879" s="2"/>
      <c r="URT2879" s="2"/>
      <c r="URX2879" s="2"/>
      <c r="USB2879" s="2"/>
      <c r="USF2879" s="2"/>
      <c r="USJ2879" s="2"/>
      <c r="USN2879" s="2"/>
      <c r="USR2879" s="2"/>
      <c r="USV2879" s="2"/>
      <c r="USZ2879" s="2"/>
      <c r="UTD2879" s="2"/>
      <c r="UTH2879" s="2"/>
      <c r="UTL2879" s="2"/>
      <c r="UTP2879" s="2"/>
      <c r="UTT2879" s="2"/>
      <c r="UTX2879" s="2"/>
      <c r="UUB2879" s="2"/>
      <c r="UUF2879" s="2"/>
      <c r="UUJ2879" s="2"/>
      <c r="UUN2879" s="2"/>
      <c r="UUR2879" s="2"/>
      <c r="UUV2879" s="2"/>
      <c r="UUZ2879" s="2"/>
      <c r="UVD2879" s="2"/>
      <c r="UVH2879" s="2"/>
      <c r="UVL2879" s="2"/>
      <c r="UVP2879" s="2"/>
      <c r="UVT2879" s="2"/>
      <c r="UVX2879" s="2"/>
      <c r="UWB2879" s="2"/>
      <c r="UWF2879" s="2"/>
      <c r="UWJ2879" s="2"/>
      <c r="UWN2879" s="2"/>
      <c r="UWR2879" s="2"/>
      <c r="UWV2879" s="2"/>
      <c r="UWZ2879" s="2"/>
      <c r="UXD2879" s="2"/>
      <c r="UXH2879" s="2"/>
      <c r="UXL2879" s="2"/>
      <c r="UXP2879" s="2"/>
      <c r="UXT2879" s="2"/>
      <c r="UXX2879" s="2"/>
      <c r="UYB2879" s="2"/>
      <c r="UYF2879" s="2"/>
      <c r="UYJ2879" s="2"/>
      <c r="UYN2879" s="2"/>
      <c r="UYR2879" s="2"/>
      <c r="UYV2879" s="2"/>
      <c r="UYZ2879" s="2"/>
      <c r="UZD2879" s="2"/>
      <c r="UZH2879" s="2"/>
      <c r="UZL2879" s="2"/>
      <c r="UZP2879" s="2"/>
      <c r="UZT2879" s="2"/>
      <c r="UZX2879" s="2"/>
      <c r="VAB2879" s="2"/>
      <c r="VAF2879" s="2"/>
      <c r="VAJ2879" s="2"/>
      <c r="VAN2879" s="2"/>
      <c r="VAR2879" s="2"/>
      <c r="VAV2879" s="2"/>
      <c r="VAZ2879" s="2"/>
      <c r="VBD2879" s="2"/>
      <c r="VBH2879" s="2"/>
      <c r="VBL2879" s="2"/>
      <c r="VBP2879" s="2"/>
      <c r="VBT2879" s="2"/>
      <c r="VBX2879" s="2"/>
      <c r="VCB2879" s="2"/>
      <c r="VCF2879" s="2"/>
      <c r="VCJ2879" s="2"/>
      <c r="VCN2879" s="2"/>
      <c r="VCR2879" s="2"/>
      <c r="VCV2879" s="2"/>
      <c r="VCZ2879" s="2"/>
      <c r="VDD2879" s="2"/>
      <c r="VDH2879" s="2"/>
      <c r="VDL2879" s="2"/>
      <c r="VDP2879" s="2"/>
      <c r="VDT2879" s="2"/>
      <c r="VDX2879" s="2"/>
      <c r="VEB2879" s="2"/>
      <c r="VEF2879" s="2"/>
      <c r="VEJ2879" s="2"/>
      <c r="VEN2879" s="2"/>
      <c r="VER2879" s="2"/>
      <c r="VEV2879" s="2"/>
      <c r="VEZ2879" s="2"/>
      <c r="VFD2879" s="2"/>
      <c r="VFH2879" s="2"/>
      <c r="VFL2879" s="2"/>
      <c r="VFP2879" s="2"/>
      <c r="VFT2879" s="2"/>
      <c r="VFX2879" s="2"/>
      <c r="VGB2879" s="2"/>
      <c r="VGF2879" s="2"/>
      <c r="VGJ2879" s="2"/>
      <c r="VGN2879" s="2"/>
      <c r="VGR2879" s="2"/>
      <c r="VGV2879" s="2"/>
      <c r="VGZ2879" s="2"/>
      <c r="VHD2879" s="2"/>
      <c r="VHH2879" s="2"/>
      <c r="VHL2879" s="2"/>
      <c r="VHP2879" s="2"/>
      <c r="VHT2879" s="2"/>
      <c r="VHX2879" s="2"/>
      <c r="VIB2879" s="2"/>
      <c r="VIF2879" s="2"/>
      <c r="VIJ2879" s="2"/>
      <c r="VIN2879" s="2"/>
      <c r="VIR2879" s="2"/>
      <c r="VIV2879" s="2"/>
      <c r="VIZ2879" s="2"/>
      <c r="VJD2879" s="2"/>
      <c r="VJH2879" s="2"/>
      <c r="VJL2879" s="2"/>
      <c r="VJP2879" s="2"/>
      <c r="VJT2879" s="2"/>
      <c r="VJX2879" s="2"/>
      <c r="VKB2879" s="2"/>
      <c r="VKF2879" s="2"/>
      <c r="VKJ2879" s="2"/>
      <c r="VKN2879" s="2"/>
      <c r="VKR2879" s="2"/>
      <c r="VKV2879" s="2"/>
      <c r="VKZ2879" s="2"/>
      <c r="VLD2879" s="2"/>
      <c r="VLH2879" s="2"/>
      <c r="VLL2879" s="2"/>
      <c r="VLP2879" s="2"/>
      <c r="VLT2879" s="2"/>
      <c r="VLX2879" s="2"/>
      <c r="VMB2879" s="2"/>
      <c r="VMF2879" s="2"/>
      <c r="VMJ2879" s="2"/>
      <c r="VMN2879" s="2"/>
      <c r="VMR2879" s="2"/>
      <c r="VMV2879" s="2"/>
      <c r="VMZ2879" s="2"/>
      <c r="VND2879" s="2"/>
      <c r="VNH2879" s="2"/>
      <c r="VNL2879" s="2"/>
      <c r="VNP2879" s="2"/>
      <c r="VNT2879" s="2"/>
      <c r="VNX2879" s="2"/>
      <c r="VOB2879" s="2"/>
      <c r="VOF2879" s="2"/>
      <c r="VOJ2879" s="2"/>
      <c r="VON2879" s="2"/>
      <c r="VOR2879" s="2"/>
      <c r="VOV2879" s="2"/>
      <c r="VOZ2879" s="2"/>
      <c r="VPD2879" s="2"/>
      <c r="VPH2879" s="2"/>
      <c r="VPL2879" s="2"/>
      <c r="VPP2879" s="2"/>
      <c r="VPT2879" s="2"/>
      <c r="VPX2879" s="2"/>
      <c r="VQB2879" s="2"/>
      <c r="VQF2879" s="2"/>
      <c r="VQJ2879" s="2"/>
      <c r="VQN2879" s="2"/>
      <c r="VQR2879" s="2"/>
      <c r="VQV2879" s="2"/>
      <c r="VQZ2879" s="2"/>
      <c r="VRD2879" s="2"/>
      <c r="VRH2879" s="2"/>
      <c r="VRL2879" s="2"/>
      <c r="VRP2879" s="2"/>
      <c r="VRT2879" s="2"/>
      <c r="VRX2879" s="2"/>
      <c r="VSB2879" s="2"/>
      <c r="VSF2879" s="2"/>
      <c r="VSJ2879" s="2"/>
      <c r="VSN2879" s="2"/>
      <c r="VSR2879" s="2"/>
      <c r="VSV2879" s="2"/>
      <c r="VSZ2879" s="2"/>
      <c r="VTD2879" s="2"/>
      <c r="VTH2879" s="2"/>
      <c r="VTL2879" s="2"/>
      <c r="VTP2879" s="2"/>
      <c r="VTT2879" s="2"/>
      <c r="VTX2879" s="2"/>
      <c r="VUB2879" s="2"/>
      <c r="VUF2879" s="2"/>
      <c r="VUJ2879" s="2"/>
      <c r="VUN2879" s="2"/>
      <c r="VUR2879" s="2"/>
      <c r="VUV2879" s="2"/>
      <c r="VUZ2879" s="2"/>
      <c r="VVD2879" s="2"/>
      <c r="VVH2879" s="2"/>
      <c r="VVL2879" s="2"/>
      <c r="VVP2879" s="2"/>
      <c r="VVT2879" s="2"/>
      <c r="VVX2879" s="2"/>
      <c r="VWB2879" s="2"/>
      <c r="VWF2879" s="2"/>
      <c r="VWJ2879" s="2"/>
      <c r="VWN2879" s="2"/>
      <c r="VWR2879" s="2"/>
      <c r="VWV2879" s="2"/>
      <c r="VWZ2879" s="2"/>
      <c r="VXD2879" s="2"/>
      <c r="VXH2879" s="2"/>
      <c r="VXL2879" s="2"/>
      <c r="VXP2879" s="2"/>
      <c r="VXT2879" s="2"/>
      <c r="VXX2879" s="2"/>
      <c r="VYB2879" s="2"/>
      <c r="VYF2879" s="2"/>
      <c r="VYJ2879" s="2"/>
      <c r="VYN2879" s="2"/>
      <c r="VYR2879" s="2"/>
      <c r="VYV2879" s="2"/>
      <c r="VYZ2879" s="2"/>
      <c r="VZD2879" s="2"/>
      <c r="VZH2879" s="2"/>
      <c r="VZL2879" s="2"/>
      <c r="VZP2879" s="2"/>
      <c r="VZT2879" s="2"/>
      <c r="VZX2879" s="2"/>
      <c r="WAB2879" s="2"/>
      <c r="WAF2879" s="2"/>
      <c r="WAJ2879" s="2"/>
      <c r="WAN2879" s="2"/>
      <c r="WAR2879" s="2"/>
      <c r="WAV2879" s="2"/>
      <c r="WAZ2879" s="2"/>
      <c r="WBD2879" s="2"/>
      <c r="WBH2879" s="2"/>
      <c r="WBL2879" s="2"/>
      <c r="WBP2879" s="2"/>
      <c r="WBT2879" s="2"/>
      <c r="WBX2879" s="2"/>
      <c r="WCB2879" s="2"/>
      <c r="WCF2879" s="2"/>
      <c r="WCJ2879" s="2"/>
      <c r="WCN2879" s="2"/>
      <c r="WCR2879" s="2"/>
      <c r="WCV2879" s="2"/>
      <c r="WCZ2879" s="2"/>
      <c r="WDD2879" s="2"/>
      <c r="WDH2879" s="2"/>
      <c r="WDL2879" s="2"/>
      <c r="WDP2879" s="2"/>
      <c r="WDT2879" s="2"/>
      <c r="WDX2879" s="2"/>
      <c r="WEB2879" s="2"/>
      <c r="WEF2879" s="2"/>
      <c r="WEJ2879" s="2"/>
      <c r="WEN2879" s="2"/>
      <c r="WER2879" s="2"/>
      <c r="WEV2879" s="2"/>
      <c r="WEZ2879" s="2"/>
      <c r="WFD2879" s="2"/>
      <c r="WFH2879" s="2"/>
      <c r="WFL2879" s="2"/>
      <c r="WFP2879" s="2"/>
      <c r="WFT2879" s="2"/>
      <c r="WFX2879" s="2"/>
      <c r="WGB2879" s="2"/>
      <c r="WGF2879" s="2"/>
      <c r="WGJ2879" s="2"/>
      <c r="WGN2879" s="2"/>
      <c r="WGR2879" s="2"/>
      <c r="WGV2879" s="2"/>
      <c r="WGZ2879" s="2"/>
      <c r="WHD2879" s="2"/>
      <c r="WHH2879" s="2"/>
      <c r="WHL2879" s="2"/>
      <c r="WHP2879" s="2"/>
      <c r="WHT2879" s="2"/>
      <c r="WHX2879" s="2"/>
      <c r="WIB2879" s="2"/>
      <c r="WIF2879" s="2"/>
      <c r="WIJ2879" s="2"/>
      <c r="WIN2879" s="2"/>
      <c r="WIR2879" s="2"/>
      <c r="WIV2879" s="2"/>
      <c r="WIZ2879" s="2"/>
      <c r="WJD2879" s="2"/>
      <c r="WJH2879" s="2"/>
      <c r="WJL2879" s="2"/>
      <c r="WJP2879" s="2"/>
      <c r="WJT2879" s="2"/>
      <c r="WJX2879" s="2"/>
      <c r="WKB2879" s="2"/>
      <c r="WKF2879" s="2"/>
      <c r="WKJ2879" s="2"/>
      <c r="WKN2879" s="2"/>
      <c r="WKR2879" s="2"/>
      <c r="WKV2879" s="2"/>
      <c r="WKZ2879" s="2"/>
      <c r="WLD2879" s="2"/>
      <c r="WLH2879" s="2"/>
      <c r="WLL2879" s="2"/>
      <c r="WLP2879" s="2"/>
      <c r="WLT2879" s="2"/>
      <c r="WLX2879" s="2"/>
      <c r="WMB2879" s="2"/>
      <c r="WMF2879" s="2"/>
      <c r="WMJ2879" s="2"/>
      <c r="WMN2879" s="2"/>
      <c r="WMR2879" s="2"/>
      <c r="WMV2879" s="2"/>
      <c r="WMZ2879" s="2"/>
      <c r="WND2879" s="2"/>
      <c r="WNH2879" s="2"/>
      <c r="WNL2879" s="2"/>
      <c r="WNP2879" s="2"/>
      <c r="WNT2879" s="2"/>
      <c r="WNX2879" s="2"/>
      <c r="WOB2879" s="2"/>
      <c r="WOF2879" s="2"/>
      <c r="WOJ2879" s="2"/>
      <c r="WON2879" s="2"/>
      <c r="WOR2879" s="2"/>
      <c r="WOV2879" s="2"/>
      <c r="WOZ2879" s="2"/>
      <c r="WPD2879" s="2"/>
      <c r="WPH2879" s="2"/>
      <c r="WPL2879" s="2"/>
      <c r="WPP2879" s="2"/>
      <c r="WPT2879" s="2"/>
      <c r="WPX2879" s="2"/>
      <c r="WQB2879" s="2"/>
      <c r="WQF2879" s="2"/>
      <c r="WQJ2879" s="2"/>
      <c r="WQN2879" s="2"/>
      <c r="WQR2879" s="2"/>
      <c r="WQV2879" s="2"/>
      <c r="WQZ2879" s="2"/>
      <c r="WRD2879" s="2"/>
      <c r="WRH2879" s="2"/>
      <c r="WRL2879" s="2"/>
      <c r="WRP2879" s="2"/>
      <c r="WRT2879" s="2"/>
      <c r="WRX2879" s="2"/>
      <c r="WSB2879" s="2"/>
      <c r="WSF2879" s="2"/>
      <c r="WSJ2879" s="2"/>
      <c r="WSN2879" s="2"/>
      <c r="WSR2879" s="2"/>
      <c r="WSV2879" s="2"/>
      <c r="WSZ2879" s="2"/>
      <c r="WTD2879" s="2"/>
      <c r="WTH2879" s="2"/>
      <c r="WTL2879" s="2"/>
      <c r="WTP2879" s="2"/>
      <c r="WTT2879" s="2"/>
      <c r="WTX2879" s="2"/>
      <c r="WUB2879" s="2"/>
      <c r="WUF2879" s="2"/>
      <c r="WUJ2879" s="2"/>
      <c r="WUN2879" s="2"/>
      <c r="WUR2879" s="2"/>
      <c r="WUV2879" s="2"/>
      <c r="WUZ2879" s="2"/>
      <c r="WVD2879" s="2"/>
      <c r="WVH2879" s="2"/>
      <c r="WVL2879" s="2"/>
      <c r="WVP2879" s="2"/>
      <c r="WVT2879" s="2"/>
      <c r="WVX2879" s="2"/>
      <c r="WWB2879" s="2"/>
      <c r="WWF2879" s="2"/>
      <c r="WWJ2879" s="2"/>
      <c r="WWN2879" s="2"/>
      <c r="WWR2879" s="2"/>
      <c r="WWV2879" s="2"/>
      <c r="WWZ2879" s="2"/>
      <c r="WXD2879" s="2"/>
      <c r="WXH2879" s="2"/>
      <c r="WXL2879" s="2"/>
      <c r="WXP2879" s="2"/>
      <c r="WXT2879" s="2"/>
      <c r="WXX2879" s="2"/>
      <c r="WYB2879" s="2"/>
      <c r="WYF2879" s="2"/>
      <c r="WYJ2879" s="2"/>
      <c r="WYN2879" s="2"/>
      <c r="WYR2879" s="2"/>
      <c r="WYV2879" s="2"/>
      <c r="WYZ2879" s="2"/>
      <c r="WZD2879" s="2"/>
      <c r="WZH2879" s="2"/>
      <c r="WZL2879" s="2"/>
      <c r="WZP2879" s="2"/>
      <c r="WZT2879" s="2"/>
      <c r="WZX2879" s="2"/>
      <c r="XAB2879" s="2"/>
      <c r="XAF2879" s="2"/>
      <c r="XAJ2879" s="2"/>
      <c r="XAN2879" s="2"/>
      <c r="XAR2879" s="2"/>
      <c r="XAV2879" s="2"/>
      <c r="XAZ2879" s="2"/>
      <c r="XBD2879" s="2"/>
      <c r="XBH2879" s="2"/>
      <c r="XBL2879" s="2"/>
      <c r="XBP2879" s="2"/>
      <c r="XBT2879" s="2"/>
      <c r="XBX2879" s="2"/>
      <c r="XCB2879" s="2"/>
      <c r="XCF2879" s="2"/>
      <c r="XCJ2879" s="2"/>
      <c r="XCN2879" s="2"/>
      <c r="XCR2879" s="2"/>
      <c r="XCV2879" s="2"/>
      <c r="XCZ2879" s="2"/>
      <c r="XDD2879" s="2"/>
      <c r="XDH2879" s="2"/>
      <c r="XDL2879" s="2"/>
      <c r="XDP2879" s="2"/>
      <c r="XDT2879" s="2"/>
      <c r="XDX2879" s="2"/>
      <c r="XEB2879" s="2"/>
      <c r="XEF2879" s="2"/>
      <c r="XEJ2879" s="2"/>
      <c r="XEN2879" s="2"/>
      <c r="XER2879" s="2"/>
      <c r="XEV2879" s="2"/>
      <c r="XEZ2879" s="2"/>
    </row>
    <row r="2880" spans="1:1024 1028:2048 2052:3072 3076:4096 4100:5120 5124:6144 6148:7168 7172:8192 8196:9216 9220:10240 10244:11264 11268:12288 12292:13312 13316:14336 14340:15360 15364:16380" x14ac:dyDescent="0.45">
      <c r="A2880" s="2">
        <v>45535</v>
      </c>
      <c r="B2880" t="s">
        <v>44</v>
      </c>
      <c r="C2880" t="s">
        <v>24</v>
      </c>
      <c r="D2880">
        <v>75</v>
      </c>
      <c r="E2880" s="17">
        <f>VLOOKUP(C2880,'SKU Price List'!$H$2:$L$27,5,FALSE)</f>
        <v>632.40000000000009</v>
      </c>
      <c r="F2880" s="17">
        <f t="shared" si="146"/>
        <v>47430.000000000007</v>
      </c>
      <c r="G2880">
        <f>VLOOKUP(C2880,'SKU Price List'!$H$2:$L$27,3,0)</f>
        <v>602.40000000000009</v>
      </c>
      <c r="H2880">
        <f t="shared" si="143"/>
        <v>45180.000000000007</v>
      </c>
      <c r="I2880" s="17">
        <f t="shared" si="144"/>
        <v>2250</v>
      </c>
      <c r="J2880">
        <v>48</v>
      </c>
      <c r="K2880" s="51"/>
      <c r="L2880" s="2"/>
      <c r="P2880" s="2"/>
      <c r="T2880" s="2"/>
      <c r="X2880" s="2"/>
      <c r="AB2880" s="2"/>
      <c r="AF2880" s="2"/>
      <c r="AJ2880" s="2"/>
      <c r="AN2880" s="2"/>
      <c r="AR2880" s="2"/>
      <c r="AV2880" s="2"/>
      <c r="AZ2880" s="2"/>
      <c r="BD2880" s="2"/>
      <c r="BH2880" s="2"/>
      <c r="BL2880" s="2"/>
      <c r="BP2880" s="2"/>
      <c r="BT2880" s="2"/>
      <c r="BX2880" s="2"/>
      <c r="CB2880" s="2"/>
      <c r="CF2880" s="2"/>
      <c r="CJ2880" s="2"/>
      <c r="CN2880" s="2"/>
      <c r="CR2880" s="2"/>
      <c r="CV2880" s="2"/>
      <c r="CZ2880" s="2"/>
      <c r="DD2880" s="2"/>
      <c r="DH2880" s="2"/>
      <c r="DL2880" s="2"/>
      <c r="DP2880" s="2"/>
      <c r="DT2880" s="2"/>
      <c r="DX2880" s="2"/>
      <c r="EB2880" s="2"/>
      <c r="EF2880" s="2"/>
      <c r="EJ2880" s="2"/>
      <c r="EN2880" s="2"/>
      <c r="ER2880" s="2"/>
      <c r="EV2880" s="2"/>
      <c r="EZ2880" s="2"/>
      <c r="FD2880" s="2"/>
      <c r="FH2880" s="2"/>
      <c r="FL2880" s="2"/>
      <c r="FP2880" s="2"/>
      <c r="FT2880" s="2"/>
      <c r="FX2880" s="2"/>
      <c r="GB2880" s="2"/>
      <c r="GF2880" s="2"/>
      <c r="GJ2880" s="2"/>
      <c r="GN2880" s="2"/>
      <c r="GR2880" s="2"/>
      <c r="GV2880" s="2"/>
      <c r="GZ2880" s="2"/>
      <c r="HD2880" s="2"/>
      <c r="HH2880" s="2"/>
      <c r="HL2880" s="2"/>
      <c r="HP2880" s="2"/>
      <c r="HT2880" s="2"/>
      <c r="HX2880" s="2"/>
      <c r="IB2880" s="2"/>
      <c r="IF2880" s="2"/>
      <c r="IJ2880" s="2"/>
      <c r="IN2880" s="2"/>
      <c r="IR2880" s="2"/>
      <c r="IV2880" s="2"/>
      <c r="IZ2880" s="2"/>
      <c r="JD2880" s="2"/>
      <c r="JH2880" s="2"/>
      <c r="JL2880" s="2"/>
      <c r="JP2880" s="2"/>
      <c r="JT2880" s="2"/>
      <c r="JX2880" s="2"/>
      <c r="KB2880" s="2"/>
      <c r="KF2880" s="2"/>
      <c r="KJ2880" s="2"/>
      <c r="KN2880" s="2"/>
      <c r="KR2880" s="2"/>
      <c r="KV2880" s="2"/>
      <c r="KZ2880" s="2"/>
      <c r="LD2880" s="2"/>
      <c r="LH2880" s="2"/>
      <c r="LL2880" s="2"/>
      <c r="LP2880" s="2"/>
      <c r="LT2880" s="2"/>
      <c r="LX2880" s="2"/>
      <c r="MB2880" s="2"/>
      <c r="MF2880" s="2"/>
      <c r="MJ2880" s="2"/>
      <c r="MN2880" s="2"/>
      <c r="MR2880" s="2"/>
      <c r="MV2880" s="2"/>
      <c r="MZ2880" s="2"/>
      <c r="ND2880" s="2"/>
      <c r="NH2880" s="2"/>
      <c r="NL2880" s="2"/>
      <c r="NP2880" s="2"/>
      <c r="NT2880" s="2"/>
      <c r="NX2880" s="2"/>
      <c r="OB2880" s="2"/>
      <c r="OF2880" s="2"/>
      <c r="OJ2880" s="2"/>
      <c r="ON2880" s="2"/>
      <c r="OR2880" s="2"/>
      <c r="OV2880" s="2"/>
      <c r="OZ2880" s="2"/>
      <c r="PD2880" s="2"/>
      <c r="PH2880" s="2"/>
      <c r="PL2880" s="2"/>
      <c r="PP2880" s="2"/>
      <c r="PT2880" s="2"/>
      <c r="PX2880" s="2"/>
      <c r="QB2880" s="2"/>
      <c r="QF2880" s="2"/>
      <c r="QJ2880" s="2"/>
      <c r="QN2880" s="2"/>
      <c r="QR2880" s="2"/>
      <c r="QV2880" s="2"/>
      <c r="QZ2880" s="2"/>
      <c r="RD2880" s="2"/>
      <c r="RH2880" s="2"/>
      <c r="RL2880" s="2"/>
      <c r="RP2880" s="2"/>
      <c r="RT2880" s="2"/>
      <c r="RX2880" s="2"/>
      <c r="SB2880" s="2"/>
      <c r="SF2880" s="2"/>
      <c r="SJ2880" s="2"/>
      <c r="SN2880" s="2"/>
      <c r="SR2880" s="2"/>
      <c r="SV2880" s="2"/>
      <c r="SZ2880" s="2"/>
      <c r="TD2880" s="2"/>
      <c r="TH2880" s="2"/>
      <c r="TL2880" s="2"/>
      <c r="TP2880" s="2"/>
      <c r="TT2880" s="2"/>
      <c r="TX2880" s="2"/>
      <c r="UB2880" s="2"/>
      <c r="UF2880" s="2"/>
      <c r="UJ2880" s="2"/>
      <c r="UN2880" s="2"/>
      <c r="UR2880" s="2"/>
      <c r="UV2880" s="2"/>
      <c r="UZ2880" s="2"/>
      <c r="VD2880" s="2"/>
      <c r="VH2880" s="2"/>
      <c r="VL2880" s="2"/>
      <c r="VP2880" s="2"/>
      <c r="VT2880" s="2"/>
      <c r="VX2880" s="2"/>
      <c r="WB2880" s="2"/>
      <c r="WF2880" s="2"/>
      <c r="WJ2880" s="2"/>
      <c r="WN2880" s="2"/>
      <c r="WR2880" s="2"/>
      <c r="WV2880" s="2"/>
      <c r="WZ2880" s="2"/>
      <c r="XD2880" s="2"/>
      <c r="XH2880" s="2"/>
      <c r="XL2880" s="2"/>
      <c r="XP2880" s="2"/>
      <c r="XT2880" s="2"/>
      <c r="XX2880" s="2"/>
      <c r="YB2880" s="2"/>
      <c r="YF2880" s="2"/>
      <c r="YJ2880" s="2"/>
      <c r="YN2880" s="2"/>
      <c r="YR2880" s="2"/>
      <c r="YV2880" s="2"/>
      <c r="YZ2880" s="2"/>
      <c r="ZD2880" s="2"/>
      <c r="ZH2880" s="2"/>
      <c r="ZL2880" s="2"/>
      <c r="ZP2880" s="2"/>
      <c r="ZT2880" s="2"/>
      <c r="ZX2880" s="2"/>
      <c r="AAB2880" s="2"/>
      <c r="AAF2880" s="2"/>
      <c r="AAJ2880" s="2"/>
      <c r="AAN2880" s="2"/>
      <c r="AAR2880" s="2"/>
      <c r="AAV2880" s="2"/>
      <c r="AAZ2880" s="2"/>
      <c r="ABD2880" s="2"/>
      <c r="ABH2880" s="2"/>
      <c r="ABL2880" s="2"/>
      <c r="ABP2880" s="2"/>
      <c r="ABT2880" s="2"/>
      <c r="ABX2880" s="2"/>
      <c r="ACB2880" s="2"/>
      <c r="ACF2880" s="2"/>
      <c r="ACJ2880" s="2"/>
      <c r="ACN2880" s="2"/>
      <c r="ACR2880" s="2"/>
      <c r="ACV2880" s="2"/>
      <c r="ACZ2880" s="2"/>
      <c r="ADD2880" s="2"/>
      <c r="ADH2880" s="2"/>
      <c r="ADL2880" s="2"/>
      <c r="ADP2880" s="2"/>
      <c r="ADT2880" s="2"/>
      <c r="ADX2880" s="2"/>
      <c r="AEB2880" s="2"/>
      <c r="AEF2880" s="2"/>
      <c r="AEJ2880" s="2"/>
      <c r="AEN2880" s="2"/>
      <c r="AER2880" s="2"/>
      <c r="AEV2880" s="2"/>
      <c r="AEZ2880" s="2"/>
      <c r="AFD2880" s="2"/>
      <c r="AFH2880" s="2"/>
      <c r="AFL2880" s="2"/>
      <c r="AFP2880" s="2"/>
      <c r="AFT2880" s="2"/>
      <c r="AFX2880" s="2"/>
      <c r="AGB2880" s="2"/>
      <c r="AGF2880" s="2"/>
      <c r="AGJ2880" s="2"/>
      <c r="AGN2880" s="2"/>
      <c r="AGR2880" s="2"/>
      <c r="AGV2880" s="2"/>
      <c r="AGZ2880" s="2"/>
      <c r="AHD2880" s="2"/>
      <c r="AHH2880" s="2"/>
      <c r="AHL2880" s="2"/>
      <c r="AHP2880" s="2"/>
      <c r="AHT2880" s="2"/>
      <c r="AHX2880" s="2"/>
      <c r="AIB2880" s="2"/>
      <c r="AIF2880" s="2"/>
      <c r="AIJ2880" s="2"/>
      <c r="AIN2880" s="2"/>
      <c r="AIR2880" s="2"/>
      <c r="AIV2880" s="2"/>
      <c r="AIZ2880" s="2"/>
      <c r="AJD2880" s="2"/>
      <c r="AJH2880" s="2"/>
      <c r="AJL2880" s="2"/>
      <c r="AJP2880" s="2"/>
      <c r="AJT2880" s="2"/>
      <c r="AJX2880" s="2"/>
      <c r="AKB2880" s="2"/>
      <c r="AKF2880" s="2"/>
      <c r="AKJ2880" s="2"/>
      <c r="AKN2880" s="2"/>
      <c r="AKR2880" s="2"/>
      <c r="AKV2880" s="2"/>
      <c r="AKZ2880" s="2"/>
      <c r="ALD2880" s="2"/>
      <c r="ALH2880" s="2"/>
      <c r="ALL2880" s="2"/>
      <c r="ALP2880" s="2"/>
      <c r="ALT2880" s="2"/>
      <c r="ALX2880" s="2"/>
      <c r="AMB2880" s="2"/>
      <c r="AMF2880" s="2"/>
      <c r="AMJ2880" s="2"/>
      <c r="AMN2880" s="2"/>
      <c r="AMR2880" s="2"/>
      <c r="AMV2880" s="2"/>
      <c r="AMZ2880" s="2"/>
      <c r="AND2880" s="2"/>
      <c r="ANH2880" s="2"/>
      <c r="ANL2880" s="2"/>
      <c r="ANP2880" s="2"/>
      <c r="ANT2880" s="2"/>
      <c r="ANX2880" s="2"/>
      <c r="AOB2880" s="2"/>
      <c r="AOF2880" s="2"/>
      <c r="AOJ2880" s="2"/>
      <c r="AON2880" s="2"/>
      <c r="AOR2880" s="2"/>
      <c r="AOV2880" s="2"/>
      <c r="AOZ2880" s="2"/>
      <c r="APD2880" s="2"/>
      <c r="APH2880" s="2"/>
      <c r="APL2880" s="2"/>
      <c r="APP2880" s="2"/>
      <c r="APT2880" s="2"/>
      <c r="APX2880" s="2"/>
      <c r="AQB2880" s="2"/>
      <c r="AQF2880" s="2"/>
      <c r="AQJ2880" s="2"/>
      <c r="AQN2880" s="2"/>
      <c r="AQR2880" s="2"/>
      <c r="AQV2880" s="2"/>
      <c r="AQZ2880" s="2"/>
      <c r="ARD2880" s="2"/>
      <c r="ARH2880" s="2"/>
      <c r="ARL2880" s="2"/>
      <c r="ARP2880" s="2"/>
      <c r="ART2880" s="2"/>
      <c r="ARX2880" s="2"/>
      <c r="ASB2880" s="2"/>
      <c r="ASF2880" s="2"/>
      <c r="ASJ2880" s="2"/>
      <c r="ASN2880" s="2"/>
      <c r="ASR2880" s="2"/>
      <c r="ASV2880" s="2"/>
      <c r="ASZ2880" s="2"/>
      <c r="ATD2880" s="2"/>
      <c r="ATH2880" s="2"/>
      <c r="ATL2880" s="2"/>
      <c r="ATP2880" s="2"/>
      <c r="ATT2880" s="2"/>
      <c r="ATX2880" s="2"/>
      <c r="AUB2880" s="2"/>
      <c r="AUF2880" s="2"/>
      <c r="AUJ2880" s="2"/>
      <c r="AUN2880" s="2"/>
      <c r="AUR2880" s="2"/>
      <c r="AUV2880" s="2"/>
      <c r="AUZ2880" s="2"/>
      <c r="AVD2880" s="2"/>
      <c r="AVH2880" s="2"/>
      <c r="AVL2880" s="2"/>
      <c r="AVP2880" s="2"/>
      <c r="AVT2880" s="2"/>
      <c r="AVX2880" s="2"/>
      <c r="AWB2880" s="2"/>
      <c r="AWF2880" s="2"/>
      <c r="AWJ2880" s="2"/>
      <c r="AWN2880" s="2"/>
      <c r="AWR2880" s="2"/>
      <c r="AWV2880" s="2"/>
      <c r="AWZ2880" s="2"/>
      <c r="AXD2880" s="2"/>
      <c r="AXH2880" s="2"/>
      <c r="AXL2880" s="2"/>
      <c r="AXP2880" s="2"/>
      <c r="AXT2880" s="2"/>
      <c r="AXX2880" s="2"/>
      <c r="AYB2880" s="2"/>
      <c r="AYF2880" s="2"/>
      <c r="AYJ2880" s="2"/>
      <c r="AYN2880" s="2"/>
      <c r="AYR2880" s="2"/>
      <c r="AYV2880" s="2"/>
      <c r="AYZ2880" s="2"/>
      <c r="AZD2880" s="2"/>
      <c r="AZH2880" s="2"/>
      <c r="AZL2880" s="2"/>
      <c r="AZP2880" s="2"/>
      <c r="AZT2880" s="2"/>
      <c r="AZX2880" s="2"/>
      <c r="BAB2880" s="2"/>
      <c r="BAF2880" s="2"/>
      <c r="BAJ2880" s="2"/>
      <c r="BAN2880" s="2"/>
      <c r="BAR2880" s="2"/>
      <c r="BAV2880" s="2"/>
      <c r="BAZ2880" s="2"/>
      <c r="BBD2880" s="2"/>
      <c r="BBH2880" s="2"/>
      <c r="BBL2880" s="2"/>
      <c r="BBP2880" s="2"/>
      <c r="BBT2880" s="2"/>
      <c r="BBX2880" s="2"/>
      <c r="BCB2880" s="2"/>
      <c r="BCF2880" s="2"/>
      <c r="BCJ2880" s="2"/>
      <c r="BCN2880" s="2"/>
      <c r="BCR2880" s="2"/>
      <c r="BCV2880" s="2"/>
      <c r="BCZ2880" s="2"/>
      <c r="BDD2880" s="2"/>
      <c r="BDH2880" s="2"/>
      <c r="BDL2880" s="2"/>
      <c r="BDP2880" s="2"/>
      <c r="BDT2880" s="2"/>
      <c r="BDX2880" s="2"/>
      <c r="BEB2880" s="2"/>
      <c r="BEF2880" s="2"/>
      <c r="BEJ2880" s="2"/>
      <c r="BEN2880" s="2"/>
      <c r="BER2880" s="2"/>
      <c r="BEV2880" s="2"/>
      <c r="BEZ2880" s="2"/>
      <c r="BFD2880" s="2"/>
      <c r="BFH2880" s="2"/>
      <c r="BFL2880" s="2"/>
      <c r="BFP2880" s="2"/>
      <c r="BFT2880" s="2"/>
      <c r="BFX2880" s="2"/>
      <c r="BGB2880" s="2"/>
      <c r="BGF2880" s="2"/>
      <c r="BGJ2880" s="2"/>
      <c r="BGN2880" s="2"/>
      <c r="BGR2880" s="2"/>
      <c r="BGV2880" s="2"/>
      <c r="BGZ2880" s="2"/>
      <c r="BHD2880" s="2"/>
      <c r="BHH2880" s="2"/>
      <c r="BHL2880" s="2"/>
      <c r="BHP2880" s="2"/>
      <c r="BHT2880" s="2"/>
      <c r="BHX2880" s="2"/>
      <c r="BIB2880" s="2"/>
      <c r="BIF2880" s="2"/>
      <c r="BIJ2880" s="2"/>
      <c r="BIN2880" s="2"/>
      <c r="BIR2880" s="2"/>
      <c r="BIV2880" s="2"/>
      <c r="BIZ2880" s="2"/>
      <c r="BJD2880" s="2"/>
      <c r="BJH2880" s="2"/>
      <c r="BJL2880" s="2"/>
      <c r="BJP2880" s="2"/>
      <c r="BJT2880" s="2"/>
      <c r="BJX2880" s="2"/>
      <c r="BKB2880" s="2"/>
      <c r="BKF2880" s="2"/>
      <c r="BKJ2880" s="2"/>
      <c r="BKN2880" s="2"/>
      <c r="BKR2880" s="2"/>
      <c r="BKV2880" s="2"/>
      <c r="BKZ2880" s="2"/>
      <c r="BLD2880" s="2"/>
      <c r="BLH2880" s="2"/>
      <c r="BLL2880" s="2"/>
      <c r="BLP2880" s="2"/>
      <c r="BLT2880" s="2"/>
      <c r="BLX2880" s="2"/>
      <c r="BMB2880" s="2"/>
      <c r="BMF2880" s="2"/>
      <c r="BMJ2880" s="2"/>
      <c r="BMN2880" s="2"/>
      <c r="BMR2880" s="2"/>
      <c r="BMV2880" s="2"/>
      <c r="BMZ2880" s="2"/>
      <c r="BND2880" s="2"/>
      <c r="BNH2880" s="2"/>
      <c r="BNL2880" s="2"/>
      <c r="BNP2880" s="2"/>
      <c r="BNT2880" s="2"/>
      <c r="BNX2880" s="2"/>
      <c r="BOB2880" s="2"/>
      <c r="BOF2880" s="2"/>
      <c r="BOJ2880" s="2"/>
      <c r="BON2880" s="2"/>
      <c r="BOR2880" s="2"/>
      <c r="BOV2880" s="2"/>
      <c r="BOZ2880" s="2"/>
      <c r="BPD2880" s="2"/>
      <c r="BPH2880" s="2"/>
      <c r="BPL2880" s="2"/>
      <c r="BPP2880" s="2"/>
      <c r="BPT2880" s="2"/>
      <c r="BPX2880" s="2"/>
      <c r="BQB2880" s="2"/>
      <c r="BQF2880" s="2"/>
      <c r="BQJ2880" s="2"/>
      <c r="BQN2880" s="2"/>
      <c r="BQR2880" s="2"/>
      <c r="BQV2880" s="2"/>
      <c r="BQZ2880" s="2"/>
      <c r="BRD2880" s="2"/>
      <c r="BRH2880" s="2"/>
      <c r="BRL2880" s="2"/>
      <c r="BRP2880" s="2"/>
      <c r="BRT2880" s="2"/>
      <c r="BRX2880" s="2"/>
      <c r="BSB2880" s="2"/>
      <c r="BSF2880" s="2"/>
      <c r="BSJ2880" s="2"/>
      <c r="BSN2880" s="2"/>
      <c r="BSR2880" s="2"/>
      <c r="BSV2880" s="2"/>
      <c r="BSZ2880" s="2"/>
      <c r="BTD2880" s="2"/>
      <c r="BTH2880" s="2"/>
      <c r="BTL2880" s="2"/>
      <c r="BTP2880" s="2"/>
      <c r="BTT2880" s="2"/>
      <c r="BTX2880" s="2"/>
      <c r="BUB2880" s="2"/>
      <c r="BUF2880" s="2"/>
      <c r="BUJ2880" s="2"/>
      <c r="BUN2880" s="2"/>
      <c r="BUR2880" s="2"/>
      <c r="BUV2880" s="2"/>
      <c r="BUZ2880" s="2"/>
      <c r="BVD2880" s="2"/>
      <c r="BVH2880" s="2"/>
      <c r="BVL2880" s="2"/>
      <c r="BVP2880" s="2"/>
      <c r="BVT2880" s="2"/>
      <c r="BVX2880" s="2"/>
      <c r="BWB2880" s="2"/>
      <c r="BWF2880" s="2"/>
      <c r="BWJ2880" s="2"/>
      <c r="BWN2880" s="2"/>
      <c r="BWR2880" s="2"/>
      <c r="BWV2880" s="2"/>
      <c r="BWZ2880" s="2"/>
      <c r="BXD2880" s="2"/>
      <c r="BXH2880" s="2"/>
      <c r="BXL2880" s="2"/>
      <c r="BXP2880" s="2"/>
      <c r="BXT2880" s="2"/>
      <c r="BXX2880" s="2"/>
      <c r="BYB2880" s="2"/>
      <c r="BYF2880" s="2"/>
      <c r="BYJ2880" s="2"/>
      <c r="BYN2880" s="2"/>
      <c r="BYR2880" s="2"/>
      <c r="BYV2880" s="2"/>
      <c r="BYZ2880" s="2"/>
      <c r="BZD2880" s="2"/>
      <c r="BZH2880" s="2"/>
      <c r="BZL2880" s="2"/>
      <c r="BZP2880" s="2"/>
      <c r="BZT2880" s="2"/>
      <c r="BZX2880" s="2"/>
      <c r="CAB2880" s="2"/>
      <c r="CAF2880" s="2"/>
      <c r="CAJ2880" s="2"/>
      <c r="CAN2880" s="2"/>
      <c r="CAR2880" s="2"/>
      <c r="CAV2880" s="2"/>
      <c r="CAZ2880" s="2"/>
      <c r="CBD2880" s="2"/>
      <c r="CBH2880" s="2"/>
      <c r="CBL2880" s="2"/>
      <c r="CBP2880" s="2"/>
      <c r="CBT2880" s="2"/>
      <c r="CBX2880" s="2"/>
      <c r="CCB2880" s="2"/>
      <c r="CCF2880" s="2"/>
      <c r="CCJ2880" s="2"/>
      <c r="CCN2880" s="2"/>
      <c r="CCR2880" s="2"/>
      <c r="CCV2880" s="2"/>
      <c r="CCZ2880" s="2"/>
      <c r="CDD2880" s="2"/>
      <c r="CDH2880" s="2"/>
      <c r="CDL2880" s="2"/>
      <c r="CDP2880" s="2"/>
      <c r="CDT2880" s="2"/>
      <c r="CDX2880" s="2"/>
      <c r="CEB2880" s="2"/>
      <c r="CEF2880" s="2"/>
      <c r="CEJ2880" s="2"/>
      <c r="CEN2880" s="2"/>
      <c r="CER2880" s="2"/>
      <c r="CEV2880" s="2"/>
      <c r="CEZ2880" s="2"/>
      <c r="CFD2880" s="2"/>
      <c r="CFH2880" s="2"/>
      <c r="CFL2880" s="2"/>
      <c r="CFP2880" s="2"/>
      <c r="CFT2880" s="2"/>
      <c r="CFX2880" s="2"/>
      <c r="CGB2880" s="2"/>
      <c r="CGF2880" s="2"/>
      <c r="CGJ2880" s="2"/>
      <c r="CGN2880" s="2"/>
      <c r="CGR2880" s="2"/>
      <c r="CGV2880" s="2"/>
      <c r="CGZ2880" s="2"/>
      <c r="CHD2880" s="2"/>
      <c r="CHH2880" s="2"/>
      <c r="CHL2880" s="2"/>
      <c r="CHP2880" s="2"/>
      <c r="CHT2880" s="2"/>
      <c r="CHX2880" s="2"/>
      <c r="CIB2880" s="2"/>
      <c r="CIF2880" s="2"/>
      <c r="CIJ2880" s="2"/>
      <c r="CIN2880" s="2"/>
      <c r="CIR2880" s="2"/>
      <c r="CIV2880" s="2"/>
      <c r="CIZ2880" s="2"/>
      <c r="CJD2880" s="2"/>
      <c r="CJH2880" s="2"/>
      <c r="CJL2880" s="2"/>
      <c r="CJP2880" s="2"/>
      <c r="CJT2880" s="2"/>
      <c r="CJX2880" s="2"/>
      <c r="CKB2880" s="2"/>
      <c r="CKF2880" s="2"/>
      <c r="CKJ2880" s="2"/>
      <c r="CKN2880" s="2"/>
      <c r="CKR2880" s="2"/>
      <c r="CKV2880" s="2"/>
      <c r="CKZ2880" s="2"/>
      <c r="CLD2880" s="2"/>
      <c r="CLH2880" s="2"/>
      <c r="CLL2880" s="2"/>
      <c r="CLP2880" s="2"/>
      <c r="CLT2880" s="2"/>
      <c r="CLX2880" s="2"/>
      <c r="CMB2880" s="2"/>
      <c r="CMF2880" s="2"/>
      <c r="CMJ2880" s="2"/>
      <c r="CMN2880" s="2"/>
      <c r="CMR2880" s="2"/>
      <c r="CMV2880" s="2"/>
      <c r="CMZ2880" s="2"/>
      <c r="CND2880" s="2"/>
      <c r="CNH2880" s="2"/>
      <c r="CNL2880" s="2"/>
      <c r="CNP2880" s="2"/>
      <c r="CNT2880" s="2"/>
      <c r="CNX2880" s="2"/>
      <c r="COB2880" s="2"/>
      <c r="COF2880" s="2"/>
      <c r="COJ2880" s="2"/>
      <c r="CON2880" s="2"/>
      <c r="COR2880" s="2"/>
      <c r="COV2880" s="2"/>
      <c r="COZ2880" s="2"/>
      <c r="CPD2880" s="2"/>
      <c r="CPH2880" s="2"/>
      <c r="CPL2880" s="2"/>
      <c r="CPP2880" s="2"/>
      <c r="CPT2880" s="2"/>
      <c r="CPX2880" s="2"/>
      <c r="CQB2880" s="2"/>
      <c r="CQF2880" s="2"/>
      <c r="CQJ2880" s="2"/>
      <c r="CQN2880" s="2"/>
      <c r="CQR2880" s="2"/>
      <c r="CQV2880" s="2"/>
      <c r="CQZ2880" s="2"/>
      <c r="CRD2880" s="2"/>
      <c r="CRH2880" s="2"/>
      <c r="CRL2880" s="2"/>
      <c r="CRP2880" s="2"/>
      <c r="CRT2880" s="2"/>
      <c r="CRX2880" s="2"/>
      <c r="CSB2880" s="2"/>
      <c r="CSF2880" s="2"/>
      <c r="CSJ2880" s="2"/>
      <c r="CSN2880" s="2"/>
      <c r="CSR2880" s="2"/>
      <c r="CSV2880" s="2"/>
      <c r="CSZ2880" s="2"/>
      <c r="CTD2880" s="2"/>
      <c r="CTH2880" s="2"/>
      <c r="CTL2880" s="2"/>
      <c r="CTP2880" s="2"/>
      <c r="CTT2880" s="2"/>
      <c r="CTX2880" s="2"/>
      <c r="CUB2880" s="2"/>
      <c r="CUF2880" s="2"/>
      <c r="CUJ2880" s="2"/>
      <c r="CUN2880" s="2"/>
      <c r="CUR2880" s="2"/>
      <c r="CUV2880" s="2"/>
      <c r="CUZ2880" s="2"/>
      <c r="CVD2880" s="2"/>
      <c r="CVH2880" s="2"/>
      <c r="CVL2880" s="2"/>
      <c r="CVP2880" s="2"/>
      <c r="CVT2880" s="2"/>
      <c r="CVX2880" s="2"/>
      <c r="CWB2880" s="2"/>
      <c r="CWF2880" s="2"/>
      <c r="CWJ2880" s="2"/>
      <c r="CWN2880" s="2"/>
      <c r="CWR2880" s="2"/>
      <c r="CWV2880" s="2"/>
      <c r="CWZ2880" s="2"/>
      <c r="CXD2880" s="2"/>
      <c r="CXH2880" s="2"/>
      <c r="CXL2880" s="2"/>
      <c r="CXP2880" s="2"/>
      <c r="CXT2880" s="2"/>
      <c r="CXX2880" s="2"/>
      <c r="CYB2880" s="2"/>
      <c r="CYF2880" s="2"/>
      <c r="CYJ2880" s="2"/>
      <c r="CYN2880" s="2"/>
      <c r="CYR2880" s="2"/>
      <c r="CYV2880" s="2"/>
      <c r="CYZ2880" s="2"/>
      <c r="CZD2880" s="2"/>
      <c r="CZH2880" s="2"/>
      <c r="CZL2880" s="2"/>
      <c r="CZP2880" s="2"/>
      <c r="CZT2880" s="2"/>
      <c r="CZX2880" s="2"/>
      <c r="DAB2880" s="2"/>
      <c r="DAF2880" s="2"/>
      <c r="DAJ2880" s="2"/>
      <c r="DAN2880" s="2"/>
      <c r="DAR2880" s="2"/>
      <c r="DAV2880" s="2"/>
      <c r="DAZ2880" s="2"/>
      <c r="DBD2880" s="2"/>
      <c r="DBH2880" s="2"/>
      <c r="DBL2880" s="2"/>
      <c r="DBP2880" s="2"/>
      <c r="DBT2880" s="2"/>
      <c r="DBX2880" s="2"/>
      <c r="DCB2880" s="2"/>
      <c r="DCF2880" s="2"/>
      <c r="DCJ2880" s="2"/>
      <c r="DCN2880" s="2"/>
      <c r="DCR2880" s="2"/>
      <c r="DCV2880" s="2"/>
      <c r="DCZ2880" s="2"/>
      <c r="DDD2880" s="2"/>
      <c r="DDH2880" s="2"/>
      <c r="DDL2880" s="2"/>
      <c r="DDP2880" s="2"/>
      <c r="DDT2880" s="2"/>
      <c r="DDX2880" s="2"/>
      <c r="DEB2880" s="2"/>
      <c r="DEF2880" s="2"/>
      <c r="DEJ2880" s="2"/>
      <c r="DEN2880" s="2"/>
      <c r="DER2880" s="2"/>
      <c r="DEV2880" s="2"/>
      <c r="DEZ2880" s="2"/>
      <c r="DFD2880" s="2"/>
      <c r="DFH2880" s="2"/>
      <c r="DFL2880" s="2"/>
      <c r="DFP2880" s="2"/>
      <c r="DFT2880" s="2"/>
      <c r="DFX2880" s="2"/>
      <c r="DGB2880" s="2"/>
      <c r="DGF2880" s="2"/>
      <c r="DGJ2880" s="2"/>
      <c r="DGN2880" s="2"/>
      <c r="DGR2880" s="2"/>
      <c r="DGV2880" s="2"/>
      <c r="DGZ2880" s="2"/>
      <c r="DHD2880" s="2"/>
      <c r="DHH2880" s="2"/>
      <c r="DHL2880" s="2"/>
      <c r="DHP2880" s="2"/>
      <c r="DHT2880" s="2"/>
      <c r="DHX2880" s="2"/>
      <c r="DIB2880" s="2"/>
      <c r="DIF2880" s="2"/>
      <c r="DIJ2880" s="2"/>
      <c r="DIN2880" s="2"/>
      <c r="DIR2880" s="2"/>
      <c r="DIV2880" s="2"/>
      <c r="DIZ2880" s="2"/>
      <c r="DJD2880" s="2"/>
      <c r="DJH2880" s="2"/>
      <c r="DJL2880" s="2"/>
      <c r="DJP2880" s="2"/>
      <c r="DJT2880" s="2"/>
      <c r="DJX2880" s="2"/>
      <c r="DKB2880" s="2"/>
      <c r="DKF2880" s="2"/>
      <c r="DKJ2880" s="2"/>
      <c r="DKN2880" s="2"/>
      <c r="DKR2880" s="2"/>
      <c r="DKV2880" s="2"/>
      <c r="DKZ2880" s="2"/>
      <c r="DLD2880" s="2"/>
      <c r="DLH2880" s="2"/>
      <c r="DLL2880" s="2"/>
      <c r="DLP2880" s="2"/>
      <c r="DLT2880" s="2"/>
      <c r="DLX2880" s="2"/>
      <c r="DMB2880" s="2"/>
      <c r="DMF2880" s="2"/>
      <c r="DMJ2880" s="2"/>
      <c r="DMN2880" s="2"/>
      <c r="DMR2880" s="2"/>
      <c r="DMV2880" s="2"/>
      <c r="DMZ2880" s="2"/>
      <c r="DND2880" s="2"/>
      <c r="DNH2880" s="2"/>
      <c r="DNL2880" s="2"/>
      <c r="DNP2880" s="2"/>
      <c r="DNT2880" s="2"/>
      <c r="DNX2880" s="2"/>
      <c r="DOB2880" s="2"/>
      <c r="DOF2880" s="2"/>
      <c r="DOJ2880" s="2"/>
      <c r="DON2880" s="2"/>
      <c r="DOR2880" s="2"/>
      <c r="DOV2880" s="2"/>
      <c r="DOZ2880" s="2"/>
      <c r="DPD2880" s="2"/>
      <c r="DPH2880" s="2"/>
      <c r="DPL2880" s="2"/>
      <c r="DPP2880" s="2"/>
      <c r="DPT2880" s="2"/>
      <c r="DPX2880" s="2"/>
      <c r="DQB2880" s="2"/>
      <c r="DQF2880" s="2"/>
      <c r="DQJ2880" s="2"/>
      <c r="DQN2880" s="2"/>
      <c r="DQR2880" s="2"/>
      <c r="DQV2880" s="2"/>
      <c r="DQZ2880" s="2"/>
      <c r="DRD2880" s="2"/>
      <c r="DRH2880" s="2"/>
      <c r="DRL2880" s="2"/>
      <c r="DRP2880" s="2"/>
      <c r="DRT2880" s="2"/>
      <c r="DRX2880" s="2"/>
      <c r="DSB2880" s="2"/>
      <c r="DSF2880" s="2"/>
      <c r="DSJ2880" s="2"/>
      <c r="DSN2880" s="2"/>
      <c r="DSR2880" s="2"/>
      <c r="DSV2880" s="2"/>
      <c r="DSZ2880" s="2"/>
      <c r="DTD2880" s="2"/>
      <c r="DTH2880" s="2"/>
      <c r="DTL2880" s="2"/>
      <c r="DTP2880" s="2"/>
      <c r="DTT2880" s="2"/>
      <c r="DTX2880" s="2"/>
      <c r="DUB2880" s="2"/>
      <c r="DUF2880" s="2"/>
      <c r="DUJ2880" s="2"/>
      <c r="DUN2880" s="2"/>
      <c r="DUR2880" s="2"/>
      <c r="DUV2880" s="2"/>
      <c r="DUZ2880" s="2"/>
      <c r="DVD2880" s="2"/>
      <c r="DVH2880" s="2"/>
      <c r="DVL2880" s="2"/>
      <c r="DVP2880" s="2"/>
      <c r="DVT2880" s="2"/>
      <c r="DVX2880" s="2"/>
      <c r="DWB2880" s="2"/>
      <c r="DWF2880" s="2"/>
      <c r="DWJ2880" s="2"/>
      <c r="DWN2880" s="2"/>
      <c r="DWR2880" s="2"/>
      <c r="DWV2880" s="2"/>
      <c r="DWZ2880" s="2"/>
      <c r="DXD2880" s="2"/>
      <c r="DXH2880" s="2"/>
      <c r="DXL2880" s="2"/>
      <c r="DXP2880" s="2"/>
      <c r="DXT2880" s="2"/>
      <c r="DXX2880" s="2"/>
      <c r="DYB2880" s="2"/>
      <c r="DYF2880" s="2"/>
      <c r="DYJ2880" s="2"/>
      <c r="DYN2880" s="2"/>
      <c r="DYR2880" s="2"/>
      <c r="DYV2880" s="2"/>
      <c r="DYZ2880" s="2"/>
      <c r="DZD2880" s="2"/>
      <c r="DZH2880" s="2"/>
      <c r="DZL2880" s="2"/>
      <c r="DZP2880" s="2"/>
      <c r="DZT2880" s="2"/>
      <c r="DZX2880" s="2"/>
      <c r="EAB2880" s="2"/>
      <c r="EAF2880" s="2"/>
      <c r="EAJ2880" s="2"/>
      <c r="EAN2880" s="2"/>
      <c r="EAR2880" s="2"/>
      <c r="EAV2880" s="2"/>
      <c r="EAZ2880" s="2"/>
      <c r="EBD2880" s="2"/>
      <c r="EBH2880" s="2"/>
      <c r="EBL2880" s="2"/>
      <c r="EBP2880" s="2"/>
      <c r="EBT2880" s="2"/>
      <c r="EBX2880" s="2"/>
      <c r="ECB2880" s="2"/>
      <c r="ECF2880" s="2"/>
      <c r="ECJ2880" s="2"/>
      <c r="ECN2880" s="2"/>
      <c r="ECR2880" s="2"/>
      <c r="ECV2880" s="2"/>
      <c r="ECZ2880" s="2"/>
      <c r="EDD2880" s="2"/>
      <c r="EDH2880" s="2"/>
      <c r="EDL2880" s="2"/>
      <c r="EDP2880" s="2"/>
      <c r="EDT2880" s="2"/>
      <c r="EDX2880" s="2"/>
      <c r="EEB2880" s="2"/>
      <c r="EEF2880" s="2"/>
      <c r="EEJ2880" s="2"/>
      <c r="EEN2880" s="2"/>
      <c r="EER2880" s="2"/>
      <c r="EEV2880" s="2"/>
      <c r="EEZ2880" s="2"/>
      <c r="EFD2880" s="2"/>
      <c r="EFH2880" s="2"/>
      <c r="EFL2880" s="2"/>
      <c r="EFP2880" s="2"/>
      <c r="EFT2880" s="2"/>
      <c r="EFX2880" s="2"/>
      <c r="EGB2880" s="2"/>
      <c r="EGF2880" s="2"/>
      <c r="EGJ2880" s="2"/>
      <c r="EGN2880" s="2"/>
      <c r="EGR2880" s="2"/>
      <c r="EGV2880" s="2"/>
      <c r="EGZ2880" s="2"/>
      <c r="EHD2880" s="2"/>
      <c r="EHH2880" s="2"/>
      <c r="EHL2880" s="2"/>
      <c r="EHP2880" s="2"/>
      <c r="EHT2880" s="2"/>
      <c r="EHX2880" s="2"/>
      <c r="EIB2880" s="2"/>
      <c r="EIF2880" s="2"/>
      <c r="EIJ2880" s="2"/>
      <c r="EIN2880" s="2"/>
      <c r="EIR2880" s="2"/>
      <c r="EIV2880" s="2"/>
      <c r="EIZ2880" s="2"/>
      <c r="EJD2880" s="2"/>
      <c r="EJH2880" s="2"/>
      <c r="EJL2880" s="2"/>
      <c r="EJP2880" s="2"/>
      <c r="EJT2880" s="2"/>
      <c r="EJX2880" s="2"/>
      <c r="EKB2880" s="2"/>
      <c r="EKF2880" s="2"/>
      <c r="EKJ2880" s="2"/>
      <c r="EKN2880" s="2"/>
      <c r="EKR2880" s="2"/>
      <c r="EKV2880" s="2"/>
      <c r="EKZ2880" s="2"/>
      <c r="ELD2880" s="2"/>
      <c r="ELH2880" s="2"/>
      <c r="ELL2880" s="2"/>
      <c r="ELP2880" s="2"/>
      <c r="ELT2880" s="2"/>
      <c r="ELX2880" s="2"/>
      <c r="EMB2880" s="2"/>
      <c r="EMF2880" s="2"/>
      <c r="EMJ2880" s="2"/>
      <c r="EMN2880" s="2"/>
      <c r="EMR2880" s="2"/>
      <c r="EMV2880" s="2"/>
      <c r="EMZ2880" s="2"/>
      <c r="END2880" s="2"/>
      <c r="ENH2880" s="2"/>
      <c r="ENL2880" s="2"/>
      <c r="ENP2880" s="2"/>
      <c r="ENT2880" s="2"/>
      <c r="ENX2880" s="2"/>
      <c r="EOB2880" s="2"/>
      <c r="EOF2880" s="2"/>
      <c r="EOJ2880" s="2"/>
      <c r="EON2880" s="2"/>
      <c r="EOR2880" s="2"/>
      <c r="EOV2880" s="2"/>
      <c r="EOZ2880" s="2"/>
      <c r="EPD2880" s="2"/>
      <c r="EPH2880" s="2"/>
      <c r="EPL2880" s="2"/>
      <c r="EPP2880" s="2"/>
      <c r="EPT2880" s="2"/>
      <c r="EPX2880" s="2"/>
      <c r="EQB2880" s="2"/>
      <c r="EQF2880" s="2"/>
      <c r="EQJ2880" s="2"/>
      <c r="EQN2880" s="2"/>
      <c r="EQR2880" s="2"/>
      <c r="EQV2880" s="2"/>
      <c r="EQZ2880" s="2"/>
      <c r="ERD2880" s="2"/>
      <c r="ERH2880" s="2"/>
      <c r="ERL2880" s="2"/>
      <c r="ERP2880" s="2"/>
      <c r="ERT2880" s="2"/>
      <c r="ERX2880" s="2"/>
      <c r="ESB2880" s="2"/>
      <c r="ESF2880" s="2"/>
      <c r="ESJ2880" s="2"/>
      <c r="ESN2880" s="2"/>
      <c r="ESR2880" s="2"/>
      <c r="ESV2880" s="2"/>
      <c r="ESZ2880" s="2"/>
      <c r="ETD2880" s="2"/>
      <c r="ETH2880" s="2"/>
      <c r="ETL2880" s="2"/>
      <c r="ETP2880" s="2"/>
      <c r="ETT2880" s="2"/>
      <c r="ETX2880" s="2"/>
      <c r="EUB2880" s="2"/>
      <c r="EUF2880" s="2"/>
      <c r="EUJ2880" s="2"/>
      <c r="EUN2880" s="2"/>
      <c r="EUR2880" s="2"/>
      <c r="EUV2880" s="2"/>
      <c r="EUZ2880" s="2"/>
      <c r="EVD2880" s="2"/>
      <c r="EVH2880" s="2"/>
      <c r="EVL2880" s="2"/>
      <c r="EVP2880" s="2"/>
      <c r="EVT2880" s="2"/>
      <c r="EVX2880" s="2"/>
      <c r="EWB2880" s="2"/>
      <c r="EWF2880" s="2"/>
      <c r="EWJ2880" s="2"/>
      <c r="EWN2880" s="2"/>
      <c r="EWR2880" s="2"/>
      <c r="EWV2880" s="2"/>
      <c r="EWZ2880" s="2"/>
      <c r="EXD2880" s="2"/>
      <c r="EXH2880" s="2"/>
      <c r="EXL2880" s="2"/>
      <c r="EXP2880" s="2"/>
      <c r="EXT2880" s="2"/>
      <c r="EXX2880" s="2"/>
      <c r="EYB2880" s="2"/>
      <c r="EYF2880" s="2"/>
      <c r="EYJ2880" s="2"/>
      <c r="EYN2880" s="2"/>
      <c r="EYR2880" s="2"/>
      <c r="EYV2880" s="2"/>
      <c r="EYZ2880" s="2"/>
      <c r="EZD2880" s="2"/>
      <c r="EZH2880" s="2"/>
      <c r="EZL2880" s="2"/>
      <c r="EZP2880" s="2"/>
      <c r="EZT2880" s="2"/>
      <c r="EZX2880" s="2"/>
      <c r="FAB2880" s="2"/>
      <c r="FAF2880" s="2"/>
      <c r="FAJ2880" s="2"/>
      <c r="FAN2880" s="2"/>
      <c r="FAR2880" s="2"/>
      <c r="FAV2880" s="2"/>
      <c r="FAZ2880" s="2"/>
      <c r="FBD2880" s="2"/>
      <c r="FBH2880" s="2"/>
      <c r="FBL2880" s="2"/>
      <c r="FBP2880" s="2"/>
      <c r="FBT2880" s="2"/>
      <c r="FBX2880" s="2"/>
      <c r="FCB2880" s="2"/>
      <c r="FCF2880" s="2"/>
      <c r="FCJ2880" s="2"/>
      <c r="FCN2880" s="2"/>
      <c r="FCR2880" s="2"/>
      <c r="FCV2880" s="2"/>
      <c r="FCZ2880" s="2"/>
      <c r="FDD2880" s="2"/>
      <c r="FDH2880" s="2"/>
      <c r="FDL2880" s="2"/>
      <c r="FDP2880" s="2"/>
      <c r="FDT2880" s="2"/>
      <c r="FDX2880" s="2"/>
      <c r="FEB2880" s="2"/>
      <c r="FEF2880" s="2"/>
      <c r="FEJ2880" s="2"/>
      <c r="FEN2880" s="2"/>
      <c r="FER2880" s="2"/>
      <c r="FEV2880" s="2"/>
      <c r="FEZ2880" s="2"/>
      <c r="FFD2880" s="2"/>
      <c r="FFH2880" s="2"/>
      <c r="FFL2880" s="2"/>
      <c r="FFP2880" s="2"/>
      <c r="FFT2880" s="2"/>
      <c r="FFX2880" s="2"/>
      <c r="FGB2880" s="2"/>
      <c r="FGF2880" s="2"/>
      <c r="FGJ2880" s="2"/>
      <c r="FGN2880" s="2"/>
      <c r="FGR2880" s="2"/>
      <c r="FGV2880" s="2"/>
      <c r="FGZ2880" s="2"/>
      <c r="FHD2880" s="2"/>
      <c r="FHH2880" s="2"/>
      <c r="FHL2880" s="2"/>
      <c r="FHP2880" s="2"/>
      <c r="FHT2880" s="2"/>
      <c r="FHX2880" s="2"/>
      <c r="FIB2880" s="2"/>
      <c r="FIF2880" s="2"/>
      <c r="FIJ2880" s="2"/>
      <c r="FIN2880" s="2"/>
      <c r="FIR2880" s="2"/>
      <c r="FIV2880" s="2"/>
      <c r="FIZ2880" s="2"/>
      <c r="FJD2880" s="2"/>
      <c r="FJH2880" s="2"/>
      <c r="FJL2880" s="2"/>
      <c r="FJP2880" s="2"/>
      <c r="FJT2880" s="2"/>
      <c r="FJX2880" s="2"/>
      <c r="FKB2880" s="2"/>
      <c r="FKF2880" s="2"/>
      <c r="FKJ2880" s="2"/>
      <c r="FKN2880" s="2"/>
      <c r="FKR2880" s="2"/>
      <c r="FKV2880" s="2"/>
      <c r="FKZ2880" s="2"/>
      <c r="FLD2880" s="2"/>
      <c r="FLH2880" s="2"/>
      <c r="FLL2880" s="2"/>
      <c r="FLP2880" s="2"/>
      <c r="FLT2880" s="2"/>
      <c r="FLX2880" s="2"/>
      <c r="FMB2880" s="2"/>
      <c r="FMF2880" s="2"/>
      <c r="FMJ2880" s="2"/>
      <c r="FMN2880" s="2"/>
      <c r="FMR2880" s="2"/>
      <c r="FMV2880" s="2"/>
      <c r="FMZ2880" s="2"/>
      <c r="FND2880" s="2"/>
      <c r="FNH2880" s="2"/>
      <c r="FNL2880" s="2"/>
      <c r="FNP2880" s="2"/>
      <c r="FNT2880" s="2"/>
      <c r="FNX2880" s="2"/>
      <c r="FOB2880" s="2"/>
      <c r="FOF2880" s="2"/>
      <c r="FOJ2880" s="2"/>
      <c r="FON2880" s="2"/>
      <c r="FOR2880" s="2"/>
      <c r="FOV2880" s="2"/>
      <c r="FOZ2880" s="2"/>
      <c r="FPD2880" s="2"/>
      <c r="FPH2880" s="2"/>
      <c r="FPL2880" s="2"/>
      <c r="FPP2880" s="2"/>
      <c r="FPT2880" s="2"/>
      <c r="FPX2880" s="2"/>
      <c r="FQB2880" s="2"/>
      <c r="FQF2880" s="2"/>
      <c r="FQJ2880" s="2"/>
      <c r="FQN2880" s="2"/>
      <c r="FQR2880" s="2"/>
      <c r="FQV2880" s="2"/>
      <c r="FQZ2880" s="2"/>
      <c r="FRD2880" s="2"/>
      <c r="FRH2880" s="2"/>
      <c r="FRL2880" s="2"/>
      <c r="FRP2880" s="2"/>
      <c r="FRT2880" s="2"/>
      <c r="FRX2880" s="2"/>
      <c r="FSB2880" s="2"/>
      <c r="FSF2880" s="2"/>
      <c r="FSJ2880" s="2"/>
      <c r="FSN2880" s="2"/>
      <c r="FSR2880" s="2"/>
      <c r="FSV2880" s="2"/>
      <c r="FSZ2880" s="2"/>
      <c r="FTD2880" s="2"/>
      <c r="FTH2880" s="2"/>
      <c r="FTL2880" s="2"/>
      <c r="FTP2880" s="2"/>
      <c r="FTT2880" s="2"/>
      <c r="FTX2880" s="2"/>
      <c r="FUB2880" s="2"/>
      <c r="FUF2880" s="2"/>
      <c r="FUJ2880" s="2"/>
      <c r="FUN2880" s="2"/>
      <c r="FUR2880" s="2"/>
      <c r="FUV2880" s="2"/>
      <c r="FUZ2880" s="2"/>
      <c r="FVD2880" s="2"/>
      <c r="FVH2880" s="2"/>
      <c r="FVL2880" s="2"/>
      <c r="FVP2880" s="2"/>
      <c r="FVT2880" s="2"/>
      <c r="FVX2880" s="2"/>
      <c r="FWB2880" s="2"/>
      <c r="FWF2880" s="2"/>
      <c r="FWJ2880" s="2"/>
      <c r="FWN2880" s="2"/>
      <c r="FWR2880" s="2"/>
      <c r="FWV2880" s="2"/>
      <c r="FWZ2880" s="2"/>
      <c r="FXD2880" s="2"/>
      <c r="FXH2880" s="2"/>
      <c r="FXL2880" s="2"/>
      <c r="FXP2880" s="2"/>
      <c r="FXT2880" s="2"/>
      <c r="FXX2880" s="2"/>
      <c r="FYB2880" s="2"/>
      <c r="FYF2880" s="2"/>
      <c r="FYJ2880" s="2"/>
      <c r="FYN2880" s="2"/>
      <c r="FYR2880" s="2"/>
      <c r="FYV2880" s="2"/>
      <c r="FYZ2880" s="2"/>
      <c r="FZD2880" s="2"/>
      <c r="FZH2880" s="2"/>
      <c r="FZL2880" s="2"/>
      <c r="FZP2880" s="2"/>
      <c r="FZT2880" s="2"/>
      <c r="FZX2880" s="2"/>
      <c r="GAB2880" s="2"/>
      <c r="GAF2880" s="2"/>
      <c r="GAJ2880" s="2"/>
      <c r="GAN2880" s="2"/>
      <c r="GAR2880" s="2"/>
      <c r="GAV2880" s="2"/>
      <c r="GAZ2880" s="2"/>
      <c r="GBD2880" s="2"/>
      <c r="GBH2880" s="2"/>
      <c r="GBL2880" s="2"/>
      <c r="GBP2880" s="2"/>
      <c r="GBT2880" s="2"/>
      <c r="GBX2880" s="2"/>
      <c r="GCB2880" s="2"/>
      <c r="GCF2880" s="2"/>
      <c r="GCJ2880" s="2"/>
      <c r="GCN2880" s="2"/>
      <c r="GCR2880" s="2"/>
      <c r="GCV2880" s="2"/>
      <c r="GCZ2880" s="2"/>
      <c r="GDD2880" s="2"/>
      <c r="GDH2880" s="2"/>
      <c r="GDL2880" s="2"/>
      <c r="GDP2880" s="2"/>
      <c r="GDT2880" s="2"/>
      <c r="GDX2880" s="2"/>
      <c r="GEB2880" s="2"/>
      <c r="GEF2880" s="2"/>
      <c r="GEJ2880" s="2"/>
      <c r="GEN2880" s="2"/>
      <c r="GER2880" s="2"/>
      <c r="GEV2880" s="2"/>
      <c r="GEZ2880" s="2"/>
      <c r="GFD2880" s="2"/>
      <c r="GFH2880" s="2"/>
      <c r="GFL2880" s="2"/>
      <c r="GFP2880" s="2"/>
      <c r="GFT2880" s="2"/>
      <c r="GFX2880" s="2"/>
      <c r="GGB2880" s="2"/>
      <c r="GGF2880" s="2"/>
      <c r="GGJ2880" s="2"/>
      <c r="GGN2880" s="2"/>
      <c r="GGR2880" s="2"/>
      <c r="GGV2880" s="2"/>
      <c r="GGZ2880" s="2"/>
      <c r="GHD2880" s="2"/>
      <c r="GHH2880" s="2"/>
      <c r="GHL2880" s="2"/>
      <c r="GHP2880" s="2"/>
      <c r="GHT2880" s="2"/>
      <c r="GHX2880" s="2"/>
      <c r="GIB2880" s="2"/>
      <c r="GIF2880" s="2"/>
      <c r="GIJ2880" s="2"/>
      <c r="GIN2880" s="2"/>
      <c r="GIR2880" s="2"/>
      <c r="GIV2880" s="2"/>
      <c r="GIZ2880" s="2"/>
      <c r="GJD2880" s="2"/>
      <c r="GJH2880" s="2"/>
      <c r="GJL2880" s="2"/>
      <c r="GJP2880" s="2"/>
      <c r="GJT2880" s="2"/>
      <c r="GJX2880" s="2"/>
      <c r="GKB2880" s="2"/>
      <c r="GKF2880" s="2"/>
      <c r="GKJ2880" s="2"/>
      <c r="GKN2880" s="2"/>
      <c r="GKR2880" s="2"/>
      <c r="GKV2880" s="2"/>
      <c r="GKZ2880" s="2"/>
      <c r="GLD2880" s="2"/>
      <c r="GLH2880" s="2"/>
      <c r="GLL2880" s="2"/>
      <c r="GLP2880" s="2"/>
      <c r="GLT2880" s="2"/>
      <c r="GLX2880" s="2"/>
      <c r="GMB2880" s="2"/>
      <c r="GMF2880" s="2"/>
      <c r="GMJ2880" s="2"/>
      <c r="GMN2880" s="2"/>
      <c r="GMR2880" s="2"/>
      <c r="GMV2880" s="2"/>
      <c r="GMZ2880" s="2"/>
      <c r="GND2880" s="2"/>
      <c r="GNH2880" s="2"/>
      <c r="GNL2880" s="2"/>
      <c r="GNP2880" s="2"/>
      <c r="GNT2880" s="2"/>
      <c r="GNX2880" s="2"/>
      <c r="GOB2880" s="2"/>
      <c r="GOF2880" s="2"/>
      <c r="GOJ2880" s="2"/>
      <c r="GON2880" s="2"/>
      <c r="GOR2880" s="2"/>
      <c r="GOV2880" s="2"/>
      <c r="GOZ2880" s="2"/>
      <c r="GPD2880" s="2"/>
      <c r="GPH2880" s="2"/>
      <c r="GPL2880" s="2"/>
      <c r="GPP2880" s="2"/>
      <c r="GPT2880" s="2"/>
      <c r="GPX2880" s="2"/>
      <c r="GQB2880" s="2"/>
      <c r="GQF2880" s="2"/>
      <c r="GQJ2880" s="2"/>
      <c r="GQN2880" s="2"/>
      <c r="GQR2880" s="2"/>
      <c r="GQV2880" s="2"/>
      <c r="GQZ2880" s="2"/>
      <c r="GRD2880" s="2"/>
      <c r="GRH2880" s="2"/>
      <c r="GRL2880" s="2"/>
      <c r="GRP2880" s="2"/>
      <c r="GRT2880" s="2"/>
      <c r="GRX2880" s="2"/>
      <c r="GSB2880" s="2"/>
      <c r="GSF2880" s="2"/>
      <c r="GSJ2880" s="2"/>
      <c r="GSN2880" s="2"/>
      <c r="GSR2880" s="2"/>
      <c r="GSV2880" s="2"/>
      <c r="GSZ2880" s="2"/>
      <c r="GTD2880" s="2"/>
      <c r="GTH2880" s="2"/>
      <c r="GTL2880" s="2"/>
      <c r="GTP2880" s="2"/>
      <c r="GTT2880" s="2"/>
      <c r="GTX2880" s="2"/>
      <c r="GUB2880" s="2"/>
      <c r="GUF2880" s="2"/>
      <c r="GUJ2880" s="2"/>
      <c r="GUN2880" s="2"/>
      <c r="GUR2880" s="2"/>
      <c r="GUV2880" s="2"/>
      <c r="GUZ2880" s="2"/>
      <c r="GVD2880" s="2"/>
      <c r="GVH2880" s="2"/>
      <c r="GVL2880" s="2"/>
      <c r="GVP2880" s="2"/>
      <c r="GVT2880" s="2"/>
      <c r="GVX2880" s="2"/>
      <c r="GWB2880" s="2"/>
      <c r="GWF2880" s="2"/>
      <c r="GWJ2880" s="2"/>
      <c r="GWN2880" s="2"/>
      <c r="GWR2880" s="2"/>
      <c r="GWV2880" s="2"/>
      <c r="GWZ2880" s="2"/>
      <c r="GXD2880" s="2"/>
      <c r="GXH2880" s="2"/>
      <c r="GXL2880" s="2"/>
      <c r="GXP2880" s="2"/>
      <c r="GXT2880" s="2"/>
      <c r="GXX2880" s="2"/>
      <c r="GYB2880" s="2"/>
      <c r="GYF2880" s="2"/>
      <c r="GYJ2880" s="2"/>
      <c r="GYN2880" s="2"/>
      <c r="GYR2880" s="2"/>
      <c r="GYV2880" s="2"/>
      <c r="GYZ2880" s="2"/>
      <c r="GZD2880" s="2"/>
      <c r="GZH2880" s="2"/>
      <c r="GZL2880" s="2"/>
      <c r="GZP2880" s="2"/>
      <c r="GZT2880" s="2"/>
      <c r="GZX2880" s="2"/>
      <c r="HAB2880" s="2"/>
      <c r="HAF2880" s="2"/>
      <c r="HAJ2880" s="2"/>
      <c r="HAN2880" s="2"/>
      <c r="HAR2880" s="2"/>
      <c r="HAV2880" s="2"/>
      <c r="HAZ2880" s="2"/>
      <c r="HBD2880" s="2"/>
      <c r="HBH2880" s="2"/>
      <c r="HBL2880" s="2"/>
      <c r="HBP2880" s="2"/>
      <c r="HBT2880" s="2"/>
      <c r="HBX2880" s="2"/>
      <c r="HCB2880" s="2"/>
      <c r="HCF2880" s="2"/>
      <c r="HCJ2880" s="2"/>
      <c r="HCN2880" s="2"/>
      <c r="HCR2880" s="2"/>
      <c r="HCV2880" s="2"/>
      <c r="HCZ2880" s="2"/>
      <c r="HDD2880" s="2"/>
      <c r="HDH2880" s="2"/>
      <c r="HDL2880" s="2"/>
      <c r="HDP2880" s="2"/>
      <c r="HDT2880" s="2"/>
      <c r="HDX2880" s="2"/>
      <c r="HEB2880" s="2"/>
      <c r="HEF2880" s="2"/>
      <c r="HEJ2880" s="2"/>
      <c r="HEN2880" s="2"/>
      <c r="HER2880" s="2"/>
      <c r="HEV2880" s="2"/>
      <c r="HEZ2880" s="2"/>
      <c r="HFD2880" s="2"/>
      <c r="HFH2880" s="2"/>
      <c r="HFL2880" s="2"/>
      <c r="HFP2880" s="2"/>
      <c r="HFT2880" s="2"/>
      <c r="HFX2880" s="2"/>
      <c r="HGB2880" s="2"/>
      <c r="HGF2880" s="2"/>
      <c r="HGJ2880" s="2"/>
      <c r="HGN2880" s="2"/>
      <c r="HGR2880" s="2"/>
      <c r="HGV2880" s="2"/>
      <c r="HGZ2880" s="2"/>
      <c r="HHD2880" s="2"/>
      <c r="HHH2880" s="2"/>
      <c r="HHL2880" s="2"/>
      <c r="HHP2880" s="2"/>
      <c r="HHT2880" s="2"/>
      <c r="HHX2880" s="2"/>
      <c r="HIB2880" s="2"/>
      <c r="HIF2880" s="2"/>
      <c r="HIJ2880" s="2"/>
      <c r="HIN2880" s="2"/>
      <c r="HIR2880" s="2"/>
      <c r="HIV2880" s="2"/>
      <c r="HIZ2880" s="2"/>
      <c r="HJD2880" s="2"/>
      <c r="HJH2880" s="2"/>
      <c r="HJL2880" s="2"/>
      <c r="HJP2880" s="2"/>
      <c r="HJT2880" s="2"/>
      <c r="HJX2880" s="2"/>
      <c r="HKB2880" s="2"/>
      <c r="HKF2880" s="2"/>
      <c r="HKJ2880" s="2"/>
      <c r="HKN2880" s="2"/>
      <c r="HKR2880" s="2"/>
      <c r="HKV2880" s="2"/>
      <c r="HKZ2880" s="2"/>
      <c r="HLD2880" s="2"/>
      <c r="HLH2880" s="2"/>
      <c r="HLL2880" s="2"/>
      <c r="HLP2880" s="2"/>
      <c r="HLT2880" s="2"/>
      <c r="HLX2880" s="2"/>
      <c r="HMB2880" s="2"/>
      <c r="HMF2880" s="2"/>
      <c r="HMJ2880" s="2"/>
      <c r="HMN2880" s="2"/>
      <c r="HMR2880" s="2"/>
      <c r="HMV2880" s="2"/>
      <c r="HMZ2880" s="2"/>
      <c r="HND2880" s="2"/>
      <c r="HNH2880" s="2"/>
      <c r="HNL2880" s="2"/>
      <c r="HNP2880" s="2"/>
      <c r="HNT2880" s="2"/>
      <c r="HNX2880" s="2"/>
      <c r="HOB2880" s="2"/>
      <c r="HOF2880" s="2"/>
      <c r="HOJ2880" s="2"/>
      <c r="HON2880" s="2"/>
      <c r="HOR2880" s="2"/>
      <c r="HOV2880" s="2"/>
      <c r="HOZ2880" s="2"/>
      <c r="HPD2880" s="2"/>
      <c r="HPH2880" s="2"/>
      <c r="HPL2880" s="2"/>
      <c r="HPP2880" s="2"/>
      <c r="HPT2880" s="2"/>
      <c r="HPX2880" s="2"/>
      <c r="HQB2880" s="2"/>
      <c r="HQF2880" s="2"/>
      <c r="HQJ2880" s="2"/>
      <c r="HQN2880" s="2"/>
      <c r="HQR2880" s="2"/>
      <c r="HQV2880" s="2"/>
      <c r="HQZ2880" s="2"/>
      <c r="HRD2880" s="2"/>
      <c r="HRH2880" s="2"/>
      <c r="HRL2880" s="2"/>
      <c r="HRP2880" s="2"/>
      <c r="HRT2880" s="2"/>
      <c r="HRX2880" s="2"/>
      <c r="HSB2880" s="2"/>
      <c r="HSF2880" s="2"/>
      <c r="HSJ2880" s="2"/>
      <c r="HSN2880" s="2"/>
      <c r="HSR2880" s="2"/>
      <c r="HSV2880" s="2"/>
      <c r="HSZ2880" s="2"/>
      <c r="HTD2880" s="2"/>
      <c r="HTH2880" s="2"/>
      <c r="HTL2880" s="2"/>
      <c r="HTP2880" s="2"/>
      <c r="HTT2880" s="2"/>
      <c r="HTX2880" s="2"/>
      <c r="HUB2880" s="2"/>
      <c r="HUF2880" s="2"/>
      <c r="HUJ2880" s="2"/>
      <c r="HUN2880" s="2"/>
      <c r="HUR2880" s="2"/>
      <c r="HUV2880" s="2"/>
      <c r="HUZ2880" s="2"/>
      <c r="HVD2880" s="2"/>
      <c r="HVH2880" s="2"/>
      <c r="HVL2880" s="2"/>
      <c r="HVP2880" s="2"/>
      <c r="HVT2880" s="2"/>
      <c r="HVX2880" s="2"/>
      <c r="HWB2880" s="2"/>
      <c r="HWF2880" s="2"/>
      <c r="HWJ2880" s="2"/>
      <c r="HWN2880" s="2"/>
      <c r="HWR2880" s="2"/>
      <c r="HWV2880" s="2"/>
      <c r="HWZ2880" s="2"/>
      <c r="HXD2880" s="2"/>
      <c r="HXH2880" s="2"/>
      <c r="HXL2880" s="2"/>
      <c r="HXP2880" s="2"/>
      <c r="HXT2880" s="2"/>
      <c r="HXX2880" s="2"/>
      <c r="HYB2880" s="2"/>
      <c r="HYF2880" s="2"/>
      <c r="HYJ2880" s="2"/>
      <c r="HYN2880" s="2"/>
      <c r="HYR2880" s="2"/>
      <c r="HYV2880" s="2"/>
      <c r="HYZ2880" s="2"/>
      <c r="HZD2880" s="2"/>
      <c r="HZH2880" s="2"/>
      <c r="HZL2880" s="2"/>
      <c r="HZP2880" s="2"/>
      <c r="HZT2880" s="2"/>
      <c r="HZX2880" s="2"/>
      <c r="IAB2880" s="2"/>
      <c r="IAF2880" s="2"/>
      <c r="IAJ2880" s="2"/>
      <c r="IAN2880" s="2"/>
      <c r="IAR2880" s="2"/>
      <c r="IAV2880" s="2"/>
      <c r="IAZ2880" s="2"/>
      <c r="IBD2880" s="2"/>
      <c r="IBH2880" s="2"/>
      <c r="IBL2880" s="2"/>
      <c r="IBP2880" s="2"/>
      <c r="IBT2880" s="2"/>
      <c r="IBX2880" s="2"/>
      <c r="ICB2880" s="2"/>
      <c r="ICF2880" s="2"/>
      <c r="ICJ2880" s="2"/>
      <c r="ICN2880" s="2"/>
      <c r="ICR2880" s="2"/>
      <c r="ICV2880" s="2"/>
      <c r="ICZ2880" s="2"/>
      <c r="IDD2880" s="2"/>
      <c r="IDH2880" s="2"/>
      <c r="IDL2880" s="2"/>
      <c r="IDP2880" s="2"/>
      <c r="IDT2880" s="2"/>
      <c r="IDX2880" s="2"/>
      <c r="IEB2880" s="2"/>
      <c r="IEF2880" s="2"/>
      <c r="IEJ2880" s="2"/>
      <c r="IEN2880" s="2"/>
      <c r="IER2880" s="2"/>
      <c r="IEV2880" s="2"/>
      <c r="IEZ2880" s="2"/>
      <c r="IFD2880" s="2"/>
      <c r="IFH2880" s="2"/>
      <c r="IFL2880" s="2"/>
      <c r="IFP2880" s="2"/>
      <c r="IFT2880" s="2"/>
      <c r="IFX2880" s="2"/>
      <c r="IGB2880" s="2"/>
      <c r="IGF2880" s="2"/>
      <c r="IGJ2880" s="2"/>
      <c r="IGN2880" s="2"/>
      <c r="IGR2880" s="2"/>
      <c r="IGV2880" s="2"/>
      <c r="IGZ2880" s="2"/>
      <c r="IHD2880" s="2"/>
      <c r="IHH2880" s="2"/>
      <c r="IHL2880" s="2"/>
      <c r="IHP2880" s="2"/>
      <c r="IHT2880" s="2"/>
      <c r="IHX2880" s="2"/>
      <c r="IIB2880" s="2"/>
      <c r="IIF2880" s="2"/>
      <c r="IIJ2880" s="2"/>
      <c r="IIN2880" s="2"/>
      <c r="IIR2880" s="2"/>
      <c r="IIV2880" s="2"/>
      <c r="IIZ2880" s="2"/>
      <c r="IJD2880" s="2"/>
      <c r="IJH2880" s="2"/>
      <c r="IJL2880" s="2"/>
      <c r="IJP2880" s="2"/>
      <c r="IJT2880" s="2"/>
      <c r="IJX2880" s="2"/>
      <c r="IKB2880" s="2"/>
      <c r="IKF2880" s="2"/>
      <c r="IKJ2880" s="2"/>
      <c r="IKN2880" s="2"/>
      <c r="IKR2880" s="2"/>
      <c r="IKV2880" s="2"/>
      <c r="IKZ2880" s="2"/>
      <c r="ILD2880" s="2"/>
      <c r="ILH2880" s="2"/>
      <c r="ILL2880" s="2"/>
      <c r="ILP2880" s="2"/>
      <c r="ILT2880" s="2"/>
      <c r="ILX2880" s="2"/>
      <c r="IMB2880" s="2"/>
      <c r="IMF2880" s="2"/>
      <c r="IMJ2880" s="2"/>
      <c r="IMN2880" s="2"/>
      <c r="IMR2880" s="2"/>
      <c r="IMV2880" s="2"/>
      <c r="IMZ2880" s="2"/>
      <c r="IND2880" s="2"/>
      <c r="INH2880" s="2"/>
      <c r="INL2880" s="2"/>
      <c r="INP2880" s="2"/>
      <c r="INT2880" s="2"/>
      <c r="INX2880" s="2"/>
      <c r="IOB2880" s="2"/>
      <c r="IOF2880" s="2"/>
      <c r="IOJ2880" s="2"/>
      <c r="ION2880" s="2"/>
      <c r="IOR2880" s="2"/>
      <c r="IOV2880" s="2"/>
      <c r="IOZ2880" s="2"/>
      <c r="IPD2880" s="2"/>
      <c r="IPH2880" s="2"/>
      <c r="IPL2880" s="2"/>
      <c r="IPP2880" s="2"/>
      <c r="IPT2880" s="2"/>
      <c r="IPX2880" s="2"/>
      <c r="IQB2880" s="2"/>
      <c r="IQF2880" s="2"/>
      <c r="IQJ2880" s="2"/>
      <c r="IQN2880" s="2"/>
      <c r="IQR2880" s="2"/>
      <c r="IQV2880" s="2"/>
      <c r="IQZ2880" s="2"/>
      <c r="IRD2880" s="2"/>
      <c r="IRH2880" s="2"/>
      <c r="IRL2880" s="2"/>
      <c r="IRP2880" s="2"/>
      <c r="IRT2880" s="2"/>
      <c r="IRX2880" s="2"/>
      <c r="ISB2880" s="2"/>
      <c r="ISF2880" s="2"/>
      <c r="ISJ2880" s="2"/>
      <c r="ISN2880" s="2"/>
      <c r="ISR2880" s="2"/>
      <c r="ISV2880" s="2"/>
      <c r="ISZ2880" s="2"/>
      <c r="ITD2880" s="2"/>
      <c r="ITH2880" s="2"/>
      <c r="ITL2880" s="2"/>
      <c r="ITP2880" s="2"/>
      <c r="ITT2880" s="2"/>
      <c r="ITX2880" s="2"/>
      <c r="IUB2880" s="2"/>
      <c r="IUF2880" s="2"/>
      <c r="IUJ2880" s="2"/>
      <c r="IUN2880" s="2"/>
      <c r="IUR2880" s="2"/>
      <c r="IUV2880" s="2"/>
      <c r="IUZ2880" s="2"/>
      <c r="IVD2880" s="2"/>
      <c r="IVH2880" s="2"/>
      <c r="IVL2880" s="2"/>
      <c r="IVP2880" s="2"/>
      <c r="IVT2880" s="2"/>
      <c r="IVX2880" s="2"/>
      <c r="IWB2880" s="2"/>
      <c r="IWF2880" s="2"/>
      <c r="IWJ2880" s="2"/>
      <c r="IWN2880" s="2"/>
      <c r="IWR2880" s="2"/>
      <c r="IWV2880" s="2"/>
      <c r="IWZ2880" s="2"/>
      <c r="IXD2880" s="2"/>
      <c r="IXH2880" s="2"/>
      <c r="IXL2880" s="2"/>
      <c r="IXP2880" s="2"/>
      <c r="IXT2880" s="2"/>
      <c r="IXX2880" s="2"/>
      <c r="IYB2880" s="2"/>
      <c r="IYF2880" s="2"/>
      <c r="IYJ2880" s="2"/>
      <c r="IYN2880" s="2"/>
      <c r="IYR2880" s="2"/>
      <c r="IYV2880" s="2"/>
      <c r="IYZ2880" s="2"/>
      <c r="IZD2880" s="2"/>
      <c r="IZH2880" s="2"/>
      <c r="IZL2880" s="2"/>
      <c r="IZP2880" s="2"/>
      <c r="IZT2880" s="2"/>
      <c r="IZX2880" s="2"/>
      <c r="JAB2880" s="2"/>
      <c r="JAF2880" s="2"/>
      <c r="JAJ2880" s="2"/>
      <c r="JAN2880" s="2"/>
      <c r="JAR2880" s="2"/>
      <c r="JAV2880" s="2"/>
      <c r="JAZ2880" s="2"/>
      <c r="JBD2880" s="2"/>
      <c r="JBH2880" s="2"/>
      <c r="JBL2880" s="2"/>
      <c r="JBP2880" s="2"/>
      <c r="JBT2880" s="2"/>
      <c r="JBX2880" s="2"/>
      <c r="JCB2880" s="2"/>
      <c r="JCF2880" s="2"/>
      <c r="JCJ2880" s="2"/>
      <c r="JCN2880" s="2"/>
      <c r="JCR2880" s="2"/>
      <c r="JCV2880" s="2"/>
      <c r="JCZ2880" s="2"/>
      <c r="JDD2880" s="2"/>
      <c r="JDH2880" s="2"/>
      <c r="JDL2880" s="2"/>
      <c r="JDP2880" s="2"/>
      <c r="JDT2880" s="2"/>
      <c r="JDX2880" s="2"/>
      <c r="JEB2880" s="2"/>
      <c r="JEF2880" s="2"/>
      <c r="JEJ2880" s="2"/>
      <c r="JEN2880" s="2"/>
      <c r="JER2880" s="2"/>
      <c r="JEV2880" s="2"/>
      <c r="JEZ2880" s="2"/>
      <c r="JFD2880" s="2"/>
      <c r="JFH2880" s="2"/>
      <c r="JFL2880" s="2"/>
      <c r="JFP2880" s="2"/>
      <c r="JFT2880" s="2"/>
      <c r="JFX2880" s="2"/>
      <c r="JGB2880" s="2"/>
      <c r="JGF2880" s="2"/>
      <c r="JGJ2880" s="2"/>
      <c r="JGN2880" s="2"/>
      <c r="JGR2880" s="2"/>
      <c r="JGV2880" s="2"/>
      <c r="JGZ2880" s="2"/>
      <c r="JHD2880" s="2"/>
      <c r="JHH2880" s="2"/>
      <c r="JHL2880" s="2"/>
      <c r="JHP2880" s="2"/>
      <c r="JHT2880" s="2"/>
      <c r="JHX2880" s="2"/>
      <c r="JIB2880" s="2"/>
      <c r="JIF2880" s="2"/>
      <c r="JIJ2880" s="2"/>
      <c r="JIN2880" s="2"/>
      <c r="JIR2880" s="2"/>
      <c r="JIV2880" s="2"/>
      <c r="JIZ2880" s="2"/>
      <c r="JJD2880" s="2"/>
      <c r="JJH2880" s="2"/>
      <c r="JJL2880" s="2"/>
      <c r="JJP2880" s="2"/>
      <c r="JJT2880" s="2"/>
      <c r="JJX2880" s="2"/>
      <c r="JKB2880" s="2"/>
      <c r="JKF2880" s="2"/>
      <c r="JKJ2880" s="2"/>
      <c r="JKN2880" s="2"/>
      <c r="JKR2880" s="2"/>
      <c r="JKV2880" s="2"/>
      <c r="JKZ2880" s="2"/>
      <c r="JLD2880" s="2"/>
      <c r="JLH2880" s="2"/>
      <c r="JLL2880" s="2"/>
      <c r="JLP2880" s="2"/>
      <c r="JLT2880" s="2"/>
      <c r="JLX2880" s="2"/>
      <c r="JMB2880" s="2"/>
      <c r="JMF2880" s="2"/>
      <c r="JMJ2880" s="2"/>
      <c r="JMN2880" s="2"/>
      <c r="JMR2880" s="2"/>
      <c r="JMV2880" s="2"/>
      <c r="JMZ2880" s="2"/>
      <c r="JND2880" s="2"/>
      <c r="JNH2880" s="2"/>
      <c r="JNL2880" s="2"/>
      <c r="JNP2880" s="2"/>
      <c r="JNT2880" s="2"/>
      <c r="JNX2880" s="2"/>
      <c r="JOB2880" s="2"/>
      <c r="JOF2880" s="2"/>
      <c r="JOJ2880" s="2"/>
      <c r="JON2880" s="2"/>
      <c r="JOR2880" s="2"/>
      <c r="JOV2880" s="2"/>
      <c r="JOZ2880" s="2"/>
      <c r="JPD2880" s="2"/>
      <c r="JPH2880" s="2"/>
      <c r="JPL2880" s="2"/>
      <c r="JPP2880" s="2"/>
      <c r="JPT2880" s="2"/>
      <c r="JPX2880" s="2"/>
      <c r="JQB2880" s="2"/>
      <c r="JQF2880" s="2"/>
      <c r="JQJ2880" s="2"/>
      <c r="JQN2880" s="2"/>
      <c r="JQR2880" s="2"/>
      <c r="JQV2880" s="2"/>
      <c r="JQZ2880" s="2"/>
      <c r="JRD2880" s="2"/>
      <c r="JRH2880" s="2"/>
      <c r="JRL2880" s="2"/>
      <c r="JRP2880" s="2"/>
      <c r="JRT2880" s="2"/>
      <c r="JRX2880" s="2"/>
      <c r="JSB2880" s="2"/>
      <c r="JSF2880" s="2"/>
      <c r="JSJ2880" s="2"/>
      <c r="JSN2880" s="2"/>
      <c r="JSR2880" s="2"/>
      <c r="JSV2880" s="2"/>
      <c r="JSZ2880" s="2"/>
      <c r="JTD2880" s="2"/>
      <c r="JTH2880" s="2"/>
      <c r="JTL2880" s="2"/>
      <c r="JTP2880" s="2"/>
      <c r="JTT2880" s="2"/>
      <c r="JTX2880" s="2"/>
      <c r="JUB2880" s="2"/>
      <c r="JUF2880" s="2"/>
      <c r="JUJ2880" s="2"/>
      <c r="JUN2880" s="2"/>
      <c r="JUR2880" s="2"/>
      <c r="JUV2880" s="2"/>
      <c r="JUZ2880" s="2"/>
      <c r="JVD2880" s="2"/>
      <c r="JVH2880" s="2"/>
      <c r="JVL2880" s="2"/>
      <c r="JVP2880" s="2"/>
      <c r="JVT2880" s="2"/>
      <c r="JVX2880" s="2"/>
      <c r="JWB2880" s="2"/>
      <c r="JWF2880" s="2"/>
      <c r="JWJ2880" s="2"/>
      <c r="JWN2880" s="2"/>
      <c r="JWR2880" s="2"/>
      <c r="JWV2880" s="2"/>
      <c r="JWZ2880" s="2"/>
      <c r="JXD2880" s="2"/>
      <c r="JXH2880" s="2"/>
      <c r="JXL2880" s="2"/>
      <c r="JXP2880" s="2"/>
      <c r="JXT2880" s="2"/>
      <c r="JXX2880" s="2"/>
      <c r="JYB2880" s="2"/>
      <c r="JYF2880" s="2"/>
      <c r="JYJ2880" s="2"/>
      <c r="JYN2880" s="2"/>
      <c r="JYR2880" s="2"/>
      <c r="JYV2880" s="2"/>
      <c r="JYZ2880" s="2"/>
      <c r="JZD2880" s="2"/>
      <c r="JZH2880" s="2"/>
      <c r="JZL2880" s="2"/>
      <c r="JZP2880" s="2"/>
      <c r="JZT2880" s="2"/>
      <c r="JZX2880" s="2"/>
      <c r="KAB2880" s="2"/>
      <c r="KAF2880" s="2"/>
      <c r="KAJ2880" s="2"/>
      <c r="KAN2880" s="2"/>
      <c r="KAR2880" s="2"/>
      <c r="KAV2880" s="2"/>
      <c r="KAZ2880" s="2"/>
      <c r="KBD2880" s="2"/>
      <c r="KBH2880" s="2"/>
      <c r="KBL2880" s="2"/>
      <c r="KBP2880" s="2"/>
      <c r="KBT2880" s="2"/>
      <c r="KBX2880" s="2"/>
      <c r="KCB2880" s="2"/>
      <c r="KCF2880" s="2"/>
      <c r="KCJ2880" s="2"/>
      <c r="KCN2880" s="2"/>
      <c r="KCR2880" s="2"/>
      <c r="KCV2880" s="2"/>
      <c r="KCZ2880" s="2"/>
      <c r="KDD2880" s="2"/>
      <c r="KDH2880" s="2"/>
      <c r="KDL2880" s="2"/>
      <c r="KDP2880" s="2"/>
      <c r="KDT2880" s="2"/>
      <c r="KDX2880" s="2"/>
      <c r="KEB2880" s="2"/>
      <c r="KEF2880" s="2"/>
      <c r="KEJ2880" s="2"/>
      <c r="KEN2880" s="2"/>
      <c r="KER2880" s="2"/>
      <c r="KEV2880" s="2"/>
      <c r="KEZ2880" s="2"/>
      <c r="KFD2880" s="2"/>
      <c r="KFH2880" s="2"/>
      <c r="KFL2880" s="2"/>
      <c r="KFP2880" s="2"/>
      <c r="KFT2880" s="2"/>
      <c r="KFX2880" s="2"/>
      <c r="KGB2880" s="2"/>
      <c r="KGF2880" s="2"/>
      <c r="KGJ2880" s="2"/>
      <c r="KGN2880" s="2"/>
      <c r="KGR2880" s="2"/>
      <c r="KGV2880" s="2"/>
      <c r="KGZ2880" s="2"/>
      <c r="KHD2880" s="2"/>
      <c r="KHH2880" s="2"/>
      <c r="KHL2880" s="2"/>
      <c r="KHP2880" s="2"/>
      <c r="KHT2880" s="2"/>
      <c r="KHX2880" s="2"/>
      <c r="KIB2880" s="2"/>
      <c r="KIF2880" s="2"/>
      <c r="KIJ2880" s="2"/>
      <c r="KIN2880" s="2"/>
      <c r="KIR2880" s="2"/>
      <c r="KIV2880" s="2"/>
      <c r="KIZ2880" s="2"/>
      <c r="KJD2880" s="2"/>
      <c r="KJH2880" s="2"/>
      <c r="KJL2880" s="2"/>
      <c r="KJP2880" s="2"/>
      <c r="KJT2880" s="2"/>
      <c r="KJX2880" s="2"/>
      <c r="KKB2880" s="2"/>
      <c r="KKF2880" s="2"/>
      <c r="KKJ2880" s="2"/>
      <c r="KKN2880" s="2"/>
      <c r="KKR2880" s="2"/>
      <c r="KKV2880" s="2"/>
      <c r="KKZ2880" s="2"/>
      <c r="KLD2880" s="2"/>
      <c r="KLH2880" s="2"/>
      <c r="KLL2880" s="2"/>
      <c r="KLP2880" s="2"/>
      <c r="KLT2880" s="2"/>
      <c r="KLX2880" s="2"/>
      <c r="KMB2880" s="2"/>
      <c r="KMF2880" s="2"/>
      <c r="KMJ2880" s="2"/>
      <c r="KMN2880" s="2"/>
      <c r="KMR2880" s="2"/>
      <c r="KMV2880" s="2"/>
      <c r="KMZ2880" s="2"/>
      <c r="KND2880" s="2"/>
      <c r="KNH2880" s="2"/>
      <c r="KNL2880" s="2"/>
      <c r="KNP2880" s="2"/>
      <c r="KNT2880" s="2"/>
      <c r="KNX2880" s="2"/>
      <c r="KOB2880" s="2"/>
      <c r="KOF2880" s="2"/>
      <c r="KOJ2880" s="2"/>
      <c r="KON2880" s="2"/>
      <c r="KOR2880" s="2"/>
      <c r="KOV2880" s="2"/>
      <c r="KOZ2880" s="2"/>
      <c r="KPD2880" s="2"/>
      <c r="KPH2880" s="2"/>
      <c r="KPL2880" s="2"/>
      <c r="KPP2880" s="2"/>
      <c r="KPT2880" s="2"/>
      <c r="KPX2880" s="2"/>
      <c r="KQB2880" s="2"/>
      <c r="KQF2880" s="2"/>
      <c r="KQJ2880" s="2"/>
      <c r="KQN2880" s="2"/>
      <c r="KQR2880" s="2"/>
      <c r="KQV2880" s="2"/>
      <c r="KQZ2880" s="2"/>
      <c r="KRD2880" s="2"/>
      <c r="KRH2880" s="2"/>
      <c r="KRL2880" s="2"/>
      <c r="KRP2880" s="2"/>
      <c r="KRT2880" s="2"/>
      <c r="KRX2880" s="2"/>
      <c r="KSB2880" s="2"/>
      <c r="KSF2880" s="2"/>
      <c r="KSJ2880" s="2"/>
      <c r="KSN2880" s="2"/>
      <c r="KSR2880" s="2"/>
      <c r="KSV2880" s="2"/>
      <c r="KSZ2880" s="2"/>
      <c r="KTD2880" s="2"/>
      <c r="KTH2880" s="2"/>
      <c r="KTL2880" s="2"/>
      <c r="KTP2880" s="2"/>
      <c r="KTT2880" s="2"/>
      <c r="KTX2880" s="2"/>
      <c r="KUB2880" s="2"/>
      <c r="KUF2880" s="2"/>
      <c r="KUJ2880" s="2"/>
      <c r="KUN2880" s="2"/>
      <c r="KUR2880" s="2"/>
      <c r="KUV2880" s="2"/>
      <c r="KUZ2880" s="2"/>
      <c r="KVD2880" s="2"/>
      <c r="KVH2880" s="2"/>
      <c r="KVL2880" s="2"/>
      <c r="KVP2880" s="2"/>
      <c r="KVT2880" s="2"/>
      <c r="KVX2880" s="2"/>
      <c r="KWB2880" s="2"/>
      <c r="KWF2880" s="2"/>
      <c r="KWJ2880" s="2"/>
      <c r="KWN2880" s="2"/>
      <c r="KWR2880" s="2"/>
      <c r="KWV2880" s="2"/>
      <c r="KWZ2880" s="2"/>
      <c r="KXD2880" s="2"/>
      <c r="KXH2880" s="2"/>
      <c r="KXL2880" s="2"/>
      <c r="KXP2880" s="2"/>
      <c r="KXT2880" s="2"/>
      <c r="KXX2880" s="2"/>
      <c r="KYB2880" s="2"/>
      <c r="KYF2880" s="2"/>
      <c r="KYJ2880" s="2"/>
      <c r="KYN2880" s="2"/>
      <c r="KYR2880" s="2"/>
      <c r="KYV2880" s="2"/>
      <c r="KYZ2880" s="2"/>
      <c r="KZD2880" s="2"/>
      <c r="KZH2880" s="2"/>
      <c r="KZL2880" s="2"/>
      <c r="KZP2880" s="2"/>
      <c r="KZT2880" s="2"/>
      <c r="KZX2880" s="2"/>
      <c r="LAB2880" s="2"/>
      <c r="LAF2880" s="2"/>
      <c r="LAJ2880" s="2"/>
      <c r="LAN2880" s="2"/>
      <c r="LAR2880" s="2"/>
      <c r="LAV2880" s="2"/>
      <c r="LAZ2880" s="2"/>
      <c r="LBD2880" s="2"/>
      <c r="LBH2880" s="2"/>
      <c r="LBL2880" s="2"/>
      <c r="LBP2880" s="2"/>
      <c r="LBT2880" s="2"/>
      <c r="LBX2880" s="2"/>
      <c r="LCB2880" s="2"/>
      <c r="LCF2880" s="2"/>
      <c r="LCJ2880" s="2"/>
      <c r="LCN2880" s="2"/>
      <c r="LCR2880" s="2"/>
      <c r="LCV2880" s="2"/>
      <c r="LCZ2880" s="2"/>
      <c r="LDD2880" s="2"/>
      <c r="LDH2880" s="2"/>
      <c r="LDL2880" s="2"/>
      <c r="LDP2880" s="2"/>
      <c r="LDT2880" s="2"/>
      <c r="LDX2880" s="2"/>
      <c r="LEB2880" s="2"/>
      <c r="LEF2880" s="2"/>
      <c r="LEJ2880" s="2"/>
      <c r="LEN2880" s="2"/>
      <c r="LER2880" s="2"/>
      <c r="LEV2880" s="2"/>
      <c r="LEZ2880" s="2"/>
      <c r="LFD2880" s="2"/>
      <c r="LFH2880" s="2"/>
      <c r="LFL2880" s="2"/>
      <c r="LFP2880" s="2"/>
      <c r="LFT2880" s="2"/>
      <c r="LFX2880" s="2"/>
      <c r="LGB2880" s="2"/>
      <c r="LGF2880" s="2"/>
      <c r="LGJ2880" s="2"/>
      <c r="LGN2880" s="2"/>
      <c r="LGR2880" s="2"/>
      <c r="LGV2880" s="2"/>
      <c r="LGZ2880" s="2"/>
      <c r="LHD2880" s="2"/>
      <c r="LHH2880" s="2"/>
      <c r="LHL2880" s="2"/>
      <c r="LHP2880" s="2"/>
      <c r="LHT2880" s="2"/>
      <c r="LHX2880" s="2"/>
      <c r="LIB2880" s="2"/>
      <c r="LIF2880" s="2"/>
      <c r="LIJ2880" s="2"/>
      <c r="LIN2880" s="2"/>
      <c r="LIR2880" s="2"/>
      <c r="LIV2880" s="2"/>
      <c r="LIZ2880" s="2"/>
      <c r="LJD2880" s="2"/>
      <c r="LJH2880" s="2"/>
      <c r="LJL2880" s="2"/>
      <c r="LJP2880" s="2"/>
      <c r="LJT2880" s="2"/>
      <c r="LJX2880" s="2"/>
      <c r="LKB2880" s="2"/>
      <c r="LKF2880" s="2"/>
      <c r="LKJ2880" s="2"/>
      <c r="LKN2880" s="2"/>
      <c r="LKR2880" s="2"/>
      <c r="LKV2880" s="2"/>
      <c r="LKZ2880" s="2"/>
      <c r="LLD2880" s="2"/>
      <c r="LLH2880" s="2"/>
      <c r="LLL2880" s="2"/>
      <c r="LLP2880" s="2"/>
      <c r="LLT2880" s="2"/>
      <c r="LLX2880" s="2"/>
      <c r="LMB2880" s="2"/>
      <c r="LMF2880" s="2"/>
      <c r="LMJ2880" s="2"/>
      <c r="LMN2880" s="2"/>
      <c r="LMR2880" s="2"/>
      <c r="LMV2880" s="2"/>
      <c r="LMZ2880" s="2"/>
      <c r="LND2880" s="2"/>
      <c r="LNH2880" s="2"/>
      <c r="LNL2880" s="2"/>
      <c r="LNP2880" s="2"/>
      <c r="LNT2880" s="2"/>
      <c r="LNX2880" s="2"/>
      <c r="LOB2880" s="2"/>
      <c r="LOF2880" s="2"/>
      <c r="LOJ2880" s="2"/>
      <c r="LON2880" s="2"/>
      <c r="LOR2880" s="2"/>
      <c r="LOV2880" s="2"/>
      <c r="LOZ2880" s="2"/>
      <c r="LPD2880" s="2"/>
      <c r="LPH2880" s="2"/>
      <c r="LPL2880" s="2"/>
      <c r="LPP2880" s="2"/>
      <c r="LPT2880" s="2"/>
      <c r="LPX2880" s="2"/>
      <c r="LQB2880" s="2"/>
      <c r="LQF2880" s="2"/>
      <c r="LQJ2880" s="2"/>
      <c r="LQN2880" s="2"/>
      <c r="LQR2880" s="2"/>
      <c r="LQV2880" s="2"/>
      <c r="LQZ2880" s="2"/>
      <c r="LRD2880" s="2"/>
      <c r="LRH2880" s="2"/>
      <c r="LRL2880" s="2"/>
      <c r="LRP2880" s="2"/>
      <c r="LRT2880" s="2"/>
      <c r="LRX2880" s="2"/>
      <c r="LSB2880" s="2"/>
      <c r="LSF2880" s="2"/>
      <c r="LSJ2880" s="2"/>
      <c r="LSN2880" s="2"/>
      <c r="LSR2880" s="2"/>
      <c r="LSV2880" s="2"/>
      <c r="LSZ2880" s="2"/>
      <c r="LTD2880" s="2"/>
      <c r="LTH2880" s="2"/>
      <c r="LTL2880" s="2"/>
      <c r="LTP2880" s="2"/>
      <c r="LTT2880" s="2"/>
      <c r="LTX2880" s="2"/>
      <c r="LUB2880" s="2"/>
      <c r="LUF2880" s="2"/>
      <c r="LUJ2880" s="2"/>
      <c r="LUN2880" s="2"/>
      <c r="LUR2880" s="2"/>
      <c r="LUV2880" s="2"/>
      <c r="LUZ2880" s="2"/>
      <c r="LVD2880" s="2"/>
      <c r="LVH2880" s="2"/>
      <c r="LVL2880" s="2"/>
      <c r="LVP2880" s="2"/>
      <c r="LVT2880" s="2"/>
      <c r="LVX2880" s="2"/>
      <c r="LWB2880" s="2"/>
      <c r="LWF2880" s="2"/>
      <c r="LWJ2880" s="2"/>
      <c r="LWN2880" s="2"/>
      <c r="LWR2880" s="2"/>
      <c r="LWV2880" s="2"/>
      <c r="LWZ2880" s="2"/>
      <c r="LXD2880" s="2"/>
      <c r="LXH2880" s="2"/>
      <c r="LXL2880" s="2"/>
      <c r="LXP2880" s="2"/>
      <c r="LXT2880" s="2"/>
      <c r="LXX2880" s="2"/>
      <c r="LYB2880" s="2"/>
      <c r="LYF2880" s="2"/>
      <c r="LYJ2880" s="2"/>
      <c r="LYN2880" s="2"/>
      <c r="LYR2880" s="2"/>
      <c r="LYV2880" s="2"/>
      <c r="LYZ2880" s="2"/>
      <c r="LZD2880" s="2"/>
      <c r="LZH2880" s="2"/>
      <c r="LZL2880" s="2"/>
      <c r="LZP2880" s="2"/>
      <c r="LZT2880" s="2"/>
      <c r="LZX2880" s="2"/>
      <c r="MAB2880" s="2"/>
      <c r="MAF2880" s="2"/>
      <c r="MAJ2880" s="2"/>
      <c r="MAN2880" s="2"/>
      <c r="MAR2880" s="2"/>
      <c r="MAV2880" s="2"/>
      <c r="MAZ2880" s="2"/>
      <c r="MBD2880" s="2"/>
      <c r="MBH2880" s="2"/>
      <c r="MBL2880" s="2"/>
      <c r="MBP2880" s="2"/>
      <c r="MBT2880" s="2"/>
      <c r="MBX2880" s="2"/>
      <c r="MCB2880" s="2"/>
      <c r="MCF2880" s="2"/>
      <c r="MCJ2880" s="2"/>
      <c r="MCN2880" s="2"/>
      <c r="MCR2880" s="2"/>
      <c r="MCV2880" s="2"/>
      <c r="MCZ2880" s="2"/>
      <c r="MDD2880" s="2"/>
      <c r="MDH2880" s="2"/>
      <c r="MDL2880" s="2"/>
      <c r="MDP2880" s="2"/>
      <c r="MDT2880" s="2"/>
      <c r="MDX2880" s="2"/>
      <c r="MEB2880" s="2"/>
      <c r="MEF2880" s="2"/>
      <c r="MEJ2880" s="2"/>
      <c r="MEN2880" s="2"/>
      <c r="MER2880" s="2"/>
      <c r="MEV2880" s="2"/>
      <c r="MEZ2880" s="2"/>
      <c r="MFD2880" s="2"/>
      <c r="MFH2880" s="2"/>
      <c r="MFL2880" s="2"/>
      <c r="MFP2880" s="2"/>
      <c r="MFT2880" s="2"/>
      <c r="MFX2880" s="2"/>
      <c r="MGB2880" s="2"/>
      <c r="MGF2880" s="2"/>
      <c r="MGJ2880" s="2"/>
      <c r="MGN2880" s="2"/>
      <c r="MGR2880" s="2"/>
      <c r="MGV2880" s="2"/>
      <c r="MGZ2880" s="2"/>
      <c r="MHD2880" s="2"/>
      <c r="MHH2880" s="2"/>
      <c r="MHL2880" s="2"/>
      <c r="MHP2880" s="2"/>
      <c r="MHT2880" s="2"/>
      <c r="MHX2880" s="2"/>
      <c r="MIB2880" s="2"/>
      <c r="MIF2880" s="2"/>
      <c r="MIJ2880" s="2"/>
      <c r="MIN2880" s="2"/>
      <c r="MIR2880" s="2"/>
      <c r="MIV2880" s="2"/>
      <c r="MIZ2880" s="2"/>
      <c r="MJD2880" s="2"/>
      <c r="MJH2880" s="2"/>
      <c r="MJL2880" s="2"/>
      <c r="MJP2880" s="2"/>
      <c r="MJT2880" s="2"/>
      <c r="MJX2880" s="2"/>
      <c r="MKB2880" s="2"/>
      <c r="MKF2880" s="2"/>
      <c r="MKJ2880" s="2"/>
      <c r="MKN2880" s="2"/>
      <c r="MKR2880" s="2"/>
      <c r="MKV2880" s="2"/>
      <c r="MKZ2880" s="2"/>
      <c r="MLD2880" s="2"/>
      <c r="MLH2880" s="2"/>
      <c r="MLL2880" s="2"/>
      <c r="MLP2880" s="2"/>
      <c r="MLT2880" s="2"/>
      <c r="MLX2880" s="2"/>
      <c r="MMB2880" s="2"/>
      <c r="MMF2880" s="2"/>
      <c r="MMJ2880" s="2"/>
      <c r="MMN2880" s="2"/>
      <c r="MMR2880" s="2"/>
      <c r="MMV2880" s="2"/>
      <c r="MMZ2880" s="2"/>
      <c r="MND2880" s="2"/>
      <c r="MNH2880" s="2"/>
      <c r="MNL2880" s="2"/>
      <c r="MNP2880" s="2"/>
      <c r="MNT2880" s="2"/>
      <c r="MNX2880" s="2"/>
      <c r="MOB2880" s="2"/>
      <c r="MOF2880" s="2"/>
      <c r="MOJ2880" s="2"/>
      <c r="MON2880" s="2"/>
      <c r="MOR2880" s="2"/>
      <c r="MOV2880" s="2"/>
      <c r="MOZ2880" s="2"/>
      <c r="MPD2880" s="2"/>
      <c r="MPH2880" s="2"/>
      <c r="MPL2880" s="2"/>
      <c r="MPP2880" s="2"/>
      <c r="MPT2880" s="2"/>
      <c r="MPX2880" s="2"/>
      <c r="MQB2880" s="2"/>
      <c r="MQF2880" s="2"/>
      <c r="MQJ2880" s="2"/>
      <c r="MQN2880" s="2"/>
      <c r="MQR2880" s="2"/>
      <c r="MQV2880" s="2"/>
      <c r="MQZ2880" s="2"/>
      <c r="MRD2880" s="2"/>
      <c r="MRH2880" s="2"/>
      <c r="MRL2880" s="2"/>
      <c r="MRP2880" s="2"/>
      <c r="MRT2880" s="2"/>
      <c r="MRX2880" s="2"/>
      <c r="MSB2880" s="2"/>
      <c r="MSF2880" s="2"/>
      <c r="MSJ2880" s="2"/>
      <c r="MSN2880" s="2"/>
      <c r="MSR2880" s="2"/>
      <c r="MSV2880" s="2"/>
      <c r="MSZ2880" s="2"/>
      <c r="MTD2880" s="2"/>
      <c r="MTH2880" s="2"/>
      <c r="MTL2880" s="2"/>
      <c r="MTP2880" s="2"/>
      <c r="MTT2880" s="2"/>
      <c r="MTX2880" s="2"/>
      <c r="MUB2880" s="2"/>
      <c r="MUF2880" s="2"/>
      <c r="MUJ2880" s="2"/>
      <c r="MUN2880" s="2"/>
      <c r="MUR2880" s="2"/>
      <c r="MUV2880" s="2"/>
      <c r="MUZ2880" s="2"/>
      <c r="MVD2880" s="2"/>
      <c r="MVH2880" s="2"/>
      <c r="MVL2880" s="2"/>
      <c r="MVP2880" s="2"/>
      <c r="MVT2880" s="2"/>
      <c r="MVX2880" s="2"/>
      <c r="MWB2880" s="2"/>
      <c r="MWF2880" s="2"/>
      <c r="MWJ2880" s="2"/>
      <c r="MWN2880" s="2"/>
      <c r="MWR2880" s="2"/>
      <c r="MWV2880" s="2"/>
      <c r="MWZ2880" s="2"/>
      <c r="MXD2880" s="2"/>
      <c r="MXH2880" s="2"/>
      <c r="MXL2880" s="2"/>
      <c r="MXP2880" s="2"/>
      <c r="MXT2880" s="2"/>
      <c r="MXX2880" s="2"/>
      <c r="MYB2880" s="2"/>
      <c r="MYF2880" s="2"/>
      <c r="MYJ2880" s="2"/>
      <c r="MYN2880" s="2"/>
      <c r="MYR2880" s="2"/>
      <c r="MYV2880" s="2"/>
      <c r="MYZ2880" s="2"/>
      <c r="MZD2880" s="2"/>
      <c r="MZH2880" s="2"/>
      <c r="MZL2880" s="2"/>
      <c r="MZP2880" s="2"/>
      <c r="MZT2880" s="2"/>
      <c r="MZX2880" s="2"/>
      <c r="NAB2880" s="2"/>
      <c r="NAF2880" s="2"/>
      <c r="NAJ2880" s="2"/>
      <c r="NAN2880" s="2"/>
      <c r="NAR2880" s="2"/>
      <c r="NAV2880" s="2"/>
      <c r="NAZ2880" s="2"/>
      <c r="NBD2880" s="2"/>
      <c r="NBH2880" s="2"/>
      <c r="NBL2880" s="2"/>
      <c r="NBP2880" s="2"/>
      <c r="NBT2880" s="2"/>
      <c r="NBX2880" s="2"/>
      <c r="NCB2880" s="2"/>
      <c r="NCF2880" s="2"/>
      <c r="NCJ2880" s="2"/>
      <c r="NCN2880" s="2"/>
      <c r="NCR2880" s="2"/>
      <c r="NCV2880" s="2"/>
      <c r="NCZ2880" s="2"/>
      <c r="NDD2880" s="2"/>
      <c r="NDH2880" s="2"/>
      <c r="NDL2880" s="2"/>
      <c r="NDP2880" s="2"/>
      <c r="NDT2880" s="2"/>
      <c r="NDX2880" s="2"/>
      <c r="NEB2880" s="2"/>
      <c r="NEF2880" s="2"/>
      <c r="NEJ2880" s="2"/>
      <c r="NEN2880" s="2"/>
      <c r="NER2880" s="2"/>
      <c r="NEV2880" s="2"/>
      <c r="NEZ2880" s="2"/>
      <c r="NFD2880" s="2"/>
      <c r="NFH2880" s="2"/>
      <c r="NFL2880" s="2"/>
      <c r="NFP2880" s="2"/>
      <c r="NFT2880" s="2"/>
      <c r="NFX2880" s="2"/>
      <c r="NGB2880" s="2"/>
      <c r="NGF2880" s="2"/>
      <c r="NGJ2880" s="2"/>
      <c r="NGN2880" s="2"/>
      <c r="NGR2880" s="2"/>
      <c r="NGV2880" s="2"/>
      <c r="NGZ2880" s="2"/>
      <c r="NHD2880" s="2"/>
      <c r="NHH2880" s="2"/>
      <c r="NHL2880" s="2"/>
      <c r="NHP2880" s="2"/>
      <c r="NHT2880" s="2"/>
      <c r="NHX2880" s="2"/>
      <c r="NIB2880" s="2"/>
      <c r="NIF2880" s="2"/>
      <c r="NIJ2880" s="2"/>
      <c r="NIN2880" s="2"/>
      <c r="NIR2880" s="2"/>
      <c r="NIV2880" s="2"/>
      <c r="NIZ2880" s="2"/>
      <c r="NJD2880" s="2"/>
      <c r="NJH2880" s="2"/>
      <c r="NJL2880" s="2"/>
      <c r="NJP2880" s="2"/>
      <c r="NJT2880" s="2"/>
      <c r="NJX2880" s="2"/>
      <c r="NKB2880" s="2"/>
      <c r="NKF2880" s="2"/>
      <c r="NKJ2880" s="2"/>
      <c r="NKN2880" s="2"/>
      <c r="NKR2880" s="2"/>
      <c r="NKV2880" s="2"/>
      <c r="NKZ2880" s="2"/>
      <c r="NLD2880" s="2"/>
      <c r="NLH2880" s="2"/>
      <c r="NLL2880" s="2"/>
      <c r="NLP2880" s="2"/>
      <c r="NLT2880" s="2"/>
      <c r="NLX2880" s="2"/>
      <c r="NMB2880" s="2"/>
      <c r="NMF2880" s="2"/>
      <c r="NMJ2880" s="2"/>
      <c r="NMN2880" s="2"/>
      <c r="NMR2880" s="2"/>
      <c r="NMV2880" s="2"/>
      <c r="NMZ2880" s="2"/>
      <c r="NND2880" s="2"/>
      <c r="NNH2880" s="2"/>
      <c r="NNL2880" s="2"/>
      <c r="NNP2880" s="2"/>
      <c r="NNT2880" s="2"/>
      <c r="NNX2880" s="2"/>
      <c r="NOB2880" s="2"/>
      <c r="NOF2880" s="2"/>
      <c r="NOJ2880" s="2"/>
      <c r="NON2880" s="2"/>
      <c r="NOR2880" s="2"/>
      <c r="NOV2880" s="2"/>
      <c r="NOZ2880" s="2"/>
      <c r="NPD2880" s="2"/>
      <c r="NPH2880" s="2"/>
      <c r="NPL2880" s="2"/>
      <c r="NPP2880" s="2"/>
      <c r="NPT2880" s="2"/>
      <c r="NPX2880" s="2"/>
      <c r="NQB2880" s="2"/>
      <c r="NQF2880" s="2"/>
      <c r="NQJ2880" s="2"/>
      <c r="NQN2880" s="2"/>
      <c r="NQR2880" s="2"/>
      <c r="NQV2880" s="2"/>
      <c r="NQZ2880" s="2"/>
      <c r="NRD2880" s="2"/>
      <c r="NRH2880" s="2"/>
      <c r="NRL2880" s="2"/>
      <c r="NRP2880" s="2"/>
      <c r="NRT2880" s="2"/>
      <c r="NRX2880" s="2"/>
      <c r="NSB2880" s="2"/>
      <c r="NSF2880" s="2"/>
      <c r="NSJ2880" s="2"/>
      <c r="NSN2880" s="2"/>
      <c r="NSR2880" s="2"/>
      <c r="NSV2880" s="2"/>
      <c r="NSZ2880" s="2"/>
      <c r="NTD2880" s="2"/>
      <c r="NTH2880" s="2"/>
      <c r="NTL2880" s="2"/>
      <c r="NTP2880" s="2"/>
      <c r="NTT2880" s="2"/>
      <c r="NTX2880" s="2"/>
      <c r="NUB2880" s="2"/>
      <c r="NUF2880" s="2"/>
      <c r="NUJ2880" s="2"/>
      <c r="NUN2880" s="2"/>
      <c r="NUR2880" s="2"/>
      <c r="NUV2880" s="2"/>
      <c r="NUZ2880" s="2"/>
      <c r="NVD2880" s="2"/>
      <c r="NVH2880" s="2"/>
      <c r="NVL2880" s="2"/>
      <c r="NVP2880" s="2"/>
      <c r="NVT2880" s="2"/>
      <c r="NVX2880" s="2"/>
      <c r="NWB2880" s="2"/>
      <c r="NWF2880" s="2"/>
      <c r="NWJ2880" s="2"/>
      <c r="NWN2880" s="2"/>
      <c r="NWR2880" s="2"/>
      <c r="NWV2880" s="2"/>
      <c r="NWZ2880" s="2"/>
      <c r="NXD2880" s="2"/>
      <c r="NXH2880" s="2"/>
      <c r="NXL2880" s="2"/>
      <c r="NXP2880" s="2"/>
      <c r="NXT2880" s="2"/>
      <c r="NXX2880" s="2"/>
      <c r="NYB2880" s="2"/>
      <c r="NYF2880" s="2"/>
      <c r="NYJ2880" s="2"/>
      <c r="NYN2880" s="2"/>
      <c r="NYR2880" s="2"/>
      <c r="NYV2880" s="2"/>
      <c r="NYZ2880" s="2"/>
      <c r="NZD2880" s="2"/>
      <c r="NZH2880" s="2"/>
      <c r="NZL2880" s="2"/>
      <c r="NZP2880" s="2"/>
      <c r="NZT2880" s="2"/>
      <c r="NZX2880" s="2"/>
      <c r="OAB2880" s="2"/>
      <c r="OAF2880" s="2"/>
      <c r="OAJ2880" s="2"/>
      <c r="OAN2880" s="2"/>
      <c r="OAR2880" s="2"/>
      <c r="OAV2880" s="2"/>
      <c r="OAZ2880" s="2"/>
      <c r="OBD2880" s="2"/>
      <c r="OBH2880" s="2"/>
      <c r="OBL2880" s="2"/>
      <c r="OBP2880" s="2"/>
      <c r="OBT2880" s="2"/>
      <c r="OBX2880" s="2"/>
      <c r="OCB2880" s="2"/>
      <c r="OCF2880" s="2"/>
      <c r="OCJ2880" s="2"/>
      <c r="OCN2880" s="2"/>
      <c r="OCR2880" s="2"/>
      <c r="OCV2880" s="2"/>
      <c r="OCZ2880" s="2"/>
      <c r="ODD2880" s="2"/>
      <c r="ODH2880" s="2"/>
      <c r="ODL2880" s="2"/>
      <c r="ODP2880" s="2"/>
      <c r="ODT2880" s="2"/>
      <c r="ODX2880" s="2"/>
      <c r="OEB2880" s="2"/>
      <c r="OEF2880" s="2"/>
      <c r="OEJ2880" s="2"/>
      <c r="OEN2880" s="2"/>
      <c r="OER2880" s="2"/>
      <c r="OEV2880" s="2"/>
      <c r="OEZ2880" s="2"/>
      <c r="OFD2880" s="2"/>
      <c r="OFH2880" s="2"/>
      <c r="OFL2880" s="2"/>
      <c r="OFP2880" s="2"/>
      <c r="OFT2880" s="2"/>
      <c r="OFX2880" s="2"/>
      <c r="OGB2880" s="2"/>
      <c r="OGF2880" s="2"/>
      <c r="OGJ2880" s="2"/>
      <c r="OGN2880" s="2"/>
      <c r="OGR2880" s="2"/>
      <c r="OGV2880" s="2"/>
      <c r="OGZ2880" s="2"/>
      <c r="OHD2880" s="2"/>
      <c r="OHH2880" s="2"/>
      <c r="OHL2880" s="2"/>
      <c r="OHP2880" s="2"/>
      <c r="OHT2880" s="2"/>
      <c r="OHX2880" s="2"/>
      <c r="OIB2880" s="2"/>
      <c r="OIF2880" s="2"/>
      <c r="OIJ2880" s="2"/>
      <c r="OIN2880" s="2"/>
      <c r="OIR2880" s="2"/>
      <c r="OIV2880" s="2"/>
      <c r="OIZ2880" s="2"/>
      <c r="OJD2880" s="2"/>
      <c r="OJH2880" s="2"/>
      <c r="OJL2880" s="2"/>
      <c r="OJP2880" s="2"/>
      <c r="OJT2880" s="2"/>
      <c r="OJX2880" s="2"/>
      <c r="OKB2880" s="2"/>
      <c r="OKF2880" s="2"/>
      <c r="OKJ2880" s="2"/>
      <c r="OKN2880" s="2"/>
      <c r="OKR2880" s="2"/>
      <c r="OKV2880" s="2"/>
      <c r="OKZ2880" s="2"/>
      <c r="OLD2880" s="2"/>
      <c r="OLH2880" s="2"/>
      <c r="OLL2880" s="2"/>
      <c r="OLP2880" s="2"/>
      <c r="OLT2880" s="2"/>
      <c r="OLX2880" s="2"/>
      <c r="OMB2880" s="2"/>
      <c r="OMF2880" s="2"/>
      <c r="OMJ2880" s="2"/>
      <c r="OMN2880" s="2"/>
      <c r="OMR2880" s="2"/>
      <c r="OMV2880" s="2"/>
      <c r="OMZ2880" s="2"/>
      <c r="OND2880" s="2"/>
      <c r="ONH2880" s="2"/>
      <c r="ONL2880" s="2"/>
      <c r="ONP2880" s="2"/>
      <c r="ONT2880" s="2"/>
      <c r="ONX2880" s="2"/>
      <c r="OOB2880" s="2"/>
      <c r="OOF2880" s="2"/>
      <c r="OOJ2880" s="2"/>
      <c r="OON2880" s="2"/>
      <c r="OOR2880" s="2"/>
      <c r="OOV2880" s="2"/>
      <c r="OOZ2880" s="2"/>
      <c r="OPD2880" s="2"/>
      <c r="OPH2880" s="2"/>
      <c r="OPL2880" s="2"/>
      <c r="OPP2880" s="2"/>
      <c r="OPT2880" s="2"/>
      <c r="OPX2880" s="2"/>
      <c r="OQB2880" s="2"/>
      <c r="OQF2880" s="2"/>
      <c r="OQJ2880" s="2"/>
      <c r="OQN2880" s="2"/>
      <c r="OQR2880" s="2"/>
      <c r="OQV2880" s="2"/>
      <c r="OQZ2880" s="2"/>
      <c r="ORD2880" s="2"/>
      <c r="ORH2880" s="2"/>
      <c r="ORL2880" s="2"/>
      <c r="ORP2880" s="2"/>
      <c r="ORT2880" s="2"/>
      <c r="ORX2880" s="2"/>
      <c r="OSB2880" s="2"/>
      <c r="OSF2880" s="2"/>
      <c r="OSJ2880" s="2"/>
      <c r="OSN2880" s="2"/>
      <c r="OSR2880" s="2"/>
      <c r="OSV2880" s="2"/>
      <c r="OSZ2880" s="2"/>
      <c r="OTD2880" s="2"/>
      <c r="OTH2880" s="2"/>
      <c r="OTL2880" s="2"/>
      <c r="OTP2880" s="2"/>
      <c r="OTT2880" s="2"/>
      <c r="OTX2880" s="2"/>
      <c r="OUB2880" s="2"/>
      <c r="OUF2880" s="2"/>
      <c r="OUJ2880" s="2"/>
      <c r="OUN2880" s="2"/>
      <c r="OUR2880" s="2"/>
      <c r="OUV2880" s="2"/>
      <c r="OUZ2880" s="2"/>
      <c r="OVD2880" s="2"/>
      <c r="OVH2880" s="2"/>
      <c r="OVL2880" s="2"/>
      <c r="OVP2880" s="2"/>
      <c r="OVT2880" s="2"/>
      <c r="OVX2880" s="2"/>
      <c r="OWB2880" s="2"/>
      <c r="OWF2880" s="2"/>
      <c r="OWJ2880" s="2"/>
      <c r="OWN2880" s="2"/>
      <c r="OWR2880" s="2"/>
      <c r="OWV2880" s="2"/>
      <c r="OWZ2880" s="2"/>
      <c r="OXD2880" s="2"/>
      <c r="OXH2880" s="2"/>
      <c r="OXL2880" s="2"/>
      <c r="OXP2880" s="2"/>
      <c r="OXT2880" s="2"/>
      <c r="OXX2880" s="2"/>
      <c r="OYB2880" s="2"/>
      <c r="OYF2880" s="2"/>
      <c r="OYJ2880" s="2"/>
      <c r="OYN2880" s="2"/>
      <c r="OYR2880" s="2"/>
      <c r="OYV2880" s="2"/>
      <c r="OYZ2880" s="2"/>
      <c r="OZD2880" s="2"/>
      <c r="OZH2880" s="2"/>
      <c r="OZL2880" s="2"/>
      <c r="OZP2880" s="2"/>
      <c r="OZT2880" s="2"/>
      <c r="OZX2880" s="2"/>
      <c r="PAB2880" s="2"/>
      <c r="PAF2880" s="2"/>
      <c r="PAJ2880" s="2"/>
      <c r="PAN2880" s="2"/>
      <c r="PAR2880" s="2"/>
      <c r="PAV2880" s="2"/>
      <c r="PAZ2880" s="2"/>
      <c r="PBD2880" s="2"/>
      <c r="PBH2880" s="2"/>
      <c r="PBL2880" s="2"/>
      <c r="PBP2880" s="2"/>
      <c r="PBT2880" s="2"/>
      <c r="PBX2880" s="2"/>
      <c r="PCB2880" s="2"/>
      <c r="PCF2880" s="2"/>
      <c r="PCJ2880" s="2"/>
      <c r="PCN2880" s="2"/>
      <c r="PCR2880" s="2"/>
      <c r="PCV2880" s="2"/>
      <c r="PCZ2880" s="2"/>
      <c r="PDD2880" s="2"/>
      <c r="PDH2880" s="2"/>
      <c r="PDL2880" s="2"/>
      <c r="PDP2880" s="2"/>
      <c r="PDT2880" s="2"/>
      <c r="PDX2880" s="2"/>
      <c r="PEB2880" s="2"/>
      <c r="PEF2880" s="2"/>
      <c r="PEJ2880" s="2"/>
      <c r="PEN2880" s="2"/>
      <c r="PER2880" s="2"/>
      <c r="PEV2880" s="2"/>
      <c r="PEZ2880" s="2"/>
      <c r="PFD2880" s="2"/>
      <c r="PFH2880" s="2"/>
      <c r="PFL2880" s="2"/>
      <c r="PFP2880" s="2"/>
      <c r="PFT2880" s="2"/>
      <c r="PFX2880" s="2"/>
      <c r="PGB2880" s="2"/>
      <c r="PGF2880" s="2"/>
      <c r="PGJ2880" s="2"/>
      <c r="PGN2880" s="2"/>
      <c r="PGR2880" s="2"/>
      <c r="PGV2880" s="2"/>
      <c r="PGZ2880" s="2"/>
      <c r="PHD2880" s="2"/>
      <c r="PHH2880" s="2"/>
      <c r="PHL2880" s="2"/>
      <c r="PHP2880" s="2"/>
      <c r="PHT2880" s="2"/>
      <c r="PHX2880" s="2"/>
      <c r="PIB2880" s="2"/>
      <c r="PIF2880" s="2"/>
      <c r="PIJ2880" s="2"/>
      <c r="PIN2880" s="2"/>
      <c r="PIR2880" s="2"/>
      <c r="PIV2880" s="2"/>
      <c r="PIZ2880" s="2"/>
      <c r="PJD2880" s="2"/>
      <c r="PJH2880" s="2"/>
      <c r="PJL2880" s="2"/>
      <c r="PJP2880" s="2"/>
      <c r="PJT2880" s="2"/>
      <c r="PJX2880" s="2"/>
      <c r="PKB2880" s="2"/>
      <c r="PKF2880" s="2"/>
      <c r="PKJ2880" s="2"/>
      <c r="PKN2880" s="2"/>
      <c r="PKR2880" s="2"/>
      <c r="PKV2880" s="2"/>
      <c r="PKZ2880" s="2"/>
      <c r="PLD2880" s="2"/>
      <c r="PLH2880" s="2"/>
      <c r="PLL2880" s="2"/>
      <c r="PLP2880" s="2"/>
      <c r="PLT2880" s="2"/>
      <c r="PLX2880" s="2"/>
      <c r="PMB2880" s="2"/>
      <c r="PMF2880" s="2"/>
      <c r="PMJ2880" s="2"/>
      <c r="PMN2880" s="2"/>
      <c r="PMR2880" s="2"/>
      <c r="PMV2880" s="2"/>
      <c r="PMZ2880" s="2"/>
      <c r="PND2880" s="2"/>
      <c r="PNH2880" s="2"/>
      <c r="PNL2880" s="2"/>
      <c r="PNP2880" s="2"/>
      <c r="PNT2880" s="2"/>
      <c r="PNX2880" s="2"/>
      <c r="POB2880" s="2"/>
      <c r="POF2880" s="2"/>
      <c r="POJ2880" s="2"/>
      <c r="PON2880" s="2"/>
      <c r="POR2880" s="2"/>
      <c r="POV2880" s="2"/>
      <c r="POZ2880" s="2"/>
      <c r="PPD2880" s="2"/>
      <c r="PPH2880" s="2"/>
      <c r="PPL2880" s="2"/>
      <c r="PPP2880" s="2"/>
      <c r="PPT2880" s="2"/>
      <c r="PPX2880" s="2"/>
      <c r="PQB2880" s="2"/>
      <c r="PQF2880" s="2"/>
      <c r="PQJ2880" s="2"/>
      <c r="PQN2880" s="2"/>
      <c r="PQR2880" s="2"/>
      <c r="PQV2880" s="2"/>
      <c r="PQZ2880" s="2"/>
      <c r="PRD2880" s="2"/>
      <c r="PRH2880" s="2"/>
      <c r="PRL2880" s="2"/>
      <c r="PRP2880" s="2"/>
      <c r="PRT2880" s="2"/>
      <c r="PRX2880" s="2"/>
      <c r="PSB2880" s="2"/>
      <c r="PSF2880" s="2"/>
      <c r="PSJ2880" s="2"/>
      <c r="PSN2880" s="2"/>
      <c r="PSR2880" s="2"/>
      <c r="PSV2880" s="2"/>
      <c r="PSZ2880" s="2"/>
      <c r="PTD2880" s="2"/>
      <c r="PTH2880" s="2"/>
      <c r="PTL2880" s="2"/>
      <c r="PTP2880" s="2"/>
      <c r="PTT2880" s="2"/>
      <c r="PTX2880" s="2"/>
      <c r="PUB2880" s="2"/>
      <c r="PUF2880" s="2"/>
      <c r="PUJ2880" s="2"/>
      <c r="PUN2880" s="2"/>
      <c r="PUR2880" s="2"/>
      <c r="PUV2880" s="2"/>
      <c r="PUZ2880" s="2"/>
      <c r="PVD2880" s="2"/>
      <c r="PVH2880" s="2"/>
      <c r="PVL2880" s="2"/>
      <c r="PVP2880" s="2"/>
      <c r="PVT2880" s="2"/>
      <c r="PVX2880" s="2"/>
      <c r="PWB2880" s="2"/>
      <c r="PWF2880" s="2"/>
      <c r="PWJ2880" s="2"/>
      <c r="PWN2880" s="2"/>
      <c r="PWR2880" s="2"/>
      <c r="PWV2880" s="2"/>
      <c r="PWZ2880" s="2"/>
      <c r="PXD2880" s="2"/>
      <c r="PXH2880" s="2"/>
      <c r="PXL2880" s="2"/>
      <c r="PXP2880" s="2"/>
      <c r="PXT2880" s="2"/>
      <c r="PXX2880" s="2"/>
      <c r="PYB2880" s="2"/>
      <c r="PYF2880" s="2"/>
      <c r="PYJ2880" s="2"/>
      <c r="PYN2880" s="2"/>
      <c r="PYR2880" s="2"/>
      <c r="PYV2880" s="2"/>
      <c r="PYZ2880" s="2"/>
      <c r="PZD2880" s="2"/>
      <c r="PZH2880" s="2"/>
      <c r="PZL2880" s="2"/>
      <c r="PZP2880" s="2"/>
      <c r="PZT2880" s="2"/>
      <c r="PZX2880" s="2"/>
      <c r="QAB2880" s="2"/>
      <c r="QAF2880" s="2"/>
      <c r="QAJ2880" s="2"/>
      <c r="QAN2880" s="2"/>
      <c r="QAR2880" s="2"/>
      <c r="QAV2880" s="2"/>
      <c r="QAZ2880" s="2"/>
      <c r="QBD2880" s="2"/>
      <c r="QBH2880" s="2"/>
      <c r="QBL2880" s="2"/>
      <c r="QBP2880" s="2"/>
      <c r="QBT2880" s="2"/>
      <c r="QBX2880" s="2"/>
      <c r="QCB2880" s="2"/>
      <c r="QCF2880" s="2"/>
      <c r="QCJ2880" s="2"/>
      <c r="QCN2880" s="2"/>
      <c r="QCR2880" s="2"/>
      <c r="QCV2880" s="2"/>
      <c r="QCZ2880" s="2"/>
      <c r="QDD2880" s="2"/>
      <c r="QDH2880" s="2"/>
      <c r="QDL2880" s="2"/>
      <c r="QDP2880" s="2"/>
      <c r="QDT2880" s="2"/>
      <c r="QDX2880" s="2"/>
      <c r="QEB2880" s="2"/>
      <c r="QEF2880" s="2"/>
      <c r="QEJ2880" s="2"/>
      <c r="QEN2880" s="2"/>
      <c r="QER2880" s="2"/>
      <c r="QEV2880" s="2"/>
      <c r="QEZ2880" s="2"/>
      <c r="QFD2880" s="2"/>
      <c r="QFH2880" s="2"/>
      <c r="QFL2880" s="2"/>
      <c r="QFP2880" s="2"/>
      <c r="QFT2880" s="2"/>
      <c r="QFX2880" s="2"/>
      <c r="QGB2880" s="2"/>
      <c r="QGF2880" s="2"/>
      <c r="QGJ2880" s="2"/>
      <c r="QGN2880" s="2"/>
      <c r="QGR2880" s="2"/>
      <c r="QGV2880" s="2"/>
      <c r="QGZ2880" s="2"/>
      <c r="QHD2880" s="2"/>
      <c r="QHH2880" s="2"/>
      <c r="QHL2880" s="2"/>
      <c r="QHP2880" s="2"/>
      <c r="QHT2880" s="2"/>
      <c r="QHX2880" s="2"/>
      <c r="QIB2880" s="2"/>
      <c r="QIF2880" s="2"/>
      <c r="QIJ2880" s="2"/>
      <c r="QIN2880" s="2"/>
      <c r="QIR2880" s="2"/>
      <c r="QIV2880" s="2"/>
      <c r="QIZ2880" s="2"/>
      <c r="QJD2880" s="2"/>
      <c r="QJH2880" s="2"/>
      <c r="QJL2880" s="2"/>
      <c r="QJP2880" s="2"/>
      <c r="QJT2880" s="2"/>
      <c r="QJX2880" s="2"/>
      <c r="QKB2880" s="2"/>
      <c r="QKF2880" s="2"/>
      <c r="QKJ2880" s="2"/>
      <c r="QKN2880" s="2"/>
      <c r="QKR2880" s="2"/>
      <c r="QKV2880" s="2"/>
      <c r="QKZ2880" s="2"/>
      <c r="QLD2880" s="2"/>
      <c r="QLH2880" s="2"/>
      <c r="QLL2880" s="2"/>
      <c r="QLP2880" s="2"/>
      <c r="QLT2880" s="2"/>
      <c r="QLX2880" s="2"/>
      <c r="QMB2880" s="2"/>
      <c r="QMF2880" s="2"/>
      <c r="QMJ2880" s="2"/>
      <c r="QMN2880" s="2"/>
      <c r="QMR2880" s="2"/>
      <c r="QMV2880" s="2"/>
      <c r="QMZ2880" s="2"/>
      <c r="QND2880" s="2"/>
      <c r="QNH2880" s="2"/>
      <c r="QNL2880" s="2"/>
      <c r="QNP2880" s="2"/>
      <c r="QNT2880" s="2"/>
      <c r="QNX2880" s="2"/>
      <c r="QOB2880" s="2"/>
      <c r="QOF2880" s="2"/>
      <c r="QOJ2880" s="2"/>
      <c r="QON2880" s="2"/>
      <c r="QOR2880" s="2"/>
      <c r="QOV2880" s="2"/>
      <c r="QOZ2880" s="2"/>
      <c r="QPD2880" s="2"/>
      <c r="QPH2880" s="2"/>
      <c r="QPL2880" s="2"/>
      <c r="QPP2880" s="2"/>
      <c r="QPT2880" s="2"/>
      <c r="QPX2880" s="2"/>
      <c r="QQB2880" s="2"/>
      <c r="QQF2880" s="2"/>
      <c r="QQJ2880" s="2"/>
      <c r="QQN2880" s="2"/>
      <c r="QQR2880" s="2"/>
      <c r="QQV2880" s="2"/>
      <c r="QQZ2880" s="2"/>
      <c r="QRD2880" s="2"/>
      <c r="QRH2880" s="2"/>
      <c r="QRL2880" s="2"/>
      <c r="QRP2880" s="2"/>
      <c r="QRT2880" s="2"/>
      <c r="QRX2880" s="2"/>
      <c r="QSB2880" s="2"/>
      <c r="QSF2880" s="2"/>
      <c r="QSJ2880" s="2"/>
      <c r="QSN2880" s="2"/>
      <c r="QSR2880" s="2"/>
      <c r="QSV2880" s="2"/>
      <c r="QSZ2880" s="2"/>
      <c r="QTD2880" s="2"/>
      <c r="QTH2880" s="2"/>
      <c r="QTL2880" s="2"/>
      <c r="QTP2880" s="2"/>
      <c r="QTT2880" s="2"/>
      <c r="QTX2880" s="2"/>
      <c r="QUB2880" s="2"/>
      <c r="QUF2880" s="2"/>
      <c r="QUJ2880" s="2"/>
      <c r="QUN2880" s="2"/>
      <c r="QUR2880" s="2"/>
      <c r="QUV2880" s="2"/>
      <c r="QUZ2880" s="2"/>
      <c r="QVD2880" s="2"/>
      <c r="QVH2880" s="2"/>
      <c r="QVL2880" s="2"/>
      <c r="QVP2880" s="2"/>
      <c r="QVT2880" s="2"/>
      <c r="QVX2880" s="2"/>
      <c r="QWB2880" s="2"/>
      <c r="QWF2880" s="2"/>
      <c r="QWJ2880" s="2"/>
      <c r="QWN2880" s="2"/>
      <c r="QWR2880" s="2"/>
      <c r="QWV2880" s="2"/>
      <c r="QWZ2880" s="2"/>
      <c r="QXD2880" s="2"/>
      <c r="QXH2880" s="2"/>
      <c r="QXL2880" s="2"/>
      <c r="QXP2880" s="2"/>
      <c r="QXT2880" s="2"/>
      <c r="QXX2880" s="2"/>
      <c r="QYB2880" s="2"/>
      <c r="QYF2880" s="2"/>
      <c r="QYJ2880" s="2"/>
      <c r="QYN2880" s="2"/>
      <c r="QYR2880" s="2"/>
      <c r="QYV2880" s="2"/>
      <c r="QYZ2880" s="2"/>
      <c r="QZD2880" s="2"/>
      <c r="QZH2880" s="2"/>
      <c r="QZL2880" s="2"/>
      <c r="QZP2880" s="2"/>
      <c r="QZT2880" s="2"/>
      <c r="QZX2880" s="2"/>
      <c r="RAB2880" s="2"/>
      <c r="RAF2880" s="2"/>
      <c r="RAJ2880" s="2"/>
      <c r="RAN2880" s="2"/>
      <c r="RAR2880" s="2"/>
      <c r="RAV2880" s="2"/>
      <c r="RAZ2880" s="2"/>
      <c r="RBD2880" s="2"/>
      <c r="RBH2880" s="2"/>
      <c r="RBL2880" s="2"/>
      <c r="RBP2880" s="2"/>
      <c r="RBT2880" s="2"/>
      <c r="RBX2880" s="2"/>
      <c r="RCB2880" s="2"/>
      <c r="RCF2880" s="2"/>
      <c r="RCJ2880" s="2"/>
      <c r="RCN2880" s="2"/>
      <c r="RCR2880" s="2"/>
      <c r="RCV2880" s="2"/>
      <c r="RCZ2880" s="2"/>
      <c r="RDD2880" s="2"/>
      <c r="RDH2880" s="2"/>
      <c r="RDL2880" s="2"/>
      <c r="RDP2880" s="2"/>
      <c r="RDT2880" s="2"/>
      <c r="RDX2880" s="2"/>
      <c r="REB2880" s="2"/>
      <c r="REF2880" s="2"/>
      <c r="REJ2880" s="2"/>
      <c r="REN2880" s="2"/>
      <c r="RER2880" s="2"/>
      <c r="REV2880" s="2"/>
      <c r="REZ2880" s="2"/>
      <c r="RFD2880" s="2"/>
      <c r="RFH2880" s="2"/>
      <c r="RFL2880" s="2"/>
      <c r="RFP2880" s="2"/>
      <c r="RFT2880" s="2"/>
      <c r="RFX2880" s="2"/>
      <c r="RGB2880" s="2"/>
      <c r="RGF2880" s="2"/>
      <c r="RGJ2880" s="2"/>
      <c r="RGN2880" s="2"/>
      <c r="RGR2880" s="2"/>
      <c r="RGV2880" s="2"/>
      <c r="RGZ2880" s="2"/>
      <c r="RHD2880" s="2"/>
      <c r="RHH2880" s="2"/>
      <c r="RHL2880" s="2"/>
      <c r="RHP2880" s="2"/>
      <c r="RHT2880" s="2"/>
      <c r="RHX2880" s="2"/>
      <c r="RIB2880" s="2"/>
      <c r="RIF2880" s="2"/>
      <c r="RIJ2880" s="2"/>
      <c r="RIN2880" s="2"/>
      <c r="RIR2880" s="2"/>
      <c r="RIV2880" s="2"/>
      <c r="RIZ2880" s="2"/>
      <c r="RJD2880" s="2"/>
      <c r="RJH2880" s="2"/>
      <c r="RJL2880" s="2"/>
      <c r="RJP2880" s="2"/>
      <c r="RJT2880" s="2"/>
      <c r="RJX2880" s="2"/>
      <c r="RKB2880" s="2"/>
      <c r="RKF2880" s="2"/>
      <c r="RKJ2880" s="2"/>
      <c r="RKN2880" s="2"/>
      <c r="RKR2880" s="2"/>
      <c r="RKV2880" s="2"/>
      <c r="RKZ2880" s="2"/>
      <c r="RLD2880" s="2"/>
      <c r="RLH2880" s="2"/>
      <c r="RLL2880" s="2"/>
      <c r="RLP2880" s="2"/>
      <c r="RLT2880" s="2"/>
      <c r="RLX2880" s="2"/>
      <c r="RMB2880" s="2"/>
      <c r="RMF2880" s="2"/>
      <c r="RMJ2880" s="2"/>
      <c r="RMN2880" s="2"/>
      <c r="RMR2880" s="2"/>
      <c r="RMV2880" s="2"/>
      <c r="RMZ2880" s="2"/>
      <c r="RND2880" s="2"/>
      <c r="RNH2880" s="2"/>
      <c r="RNL2880" s="2"/>
      <c r="RNP2880" s="2"/>
      <c r="RNT2880" s="2"/>
      <c r="RNX2880" s="2"/>
      <c r="ROB2880" s="2"/>
      <c r="ROF2880" s="2"/>
      <c r="ROJ2880" s="2"/>
      <c r="RON2880" s="2"/>
      <c r="ROR2880" s="2"/>
      <c r="ROV2880" s="2"/>
      <c r="ROZ2880" s="2"/>
      <c r="RPD2880" s="2"/>
      <c r="RPH2880" s="2"/>
      <c r="RPL2880" s="2"/>
      <c r="RPP2880" s="2"/>
      <c r="RPT2880" s="2"/>
      <c r="RPX2880" s="2"/>
      <c r="RQB2880" s="2"/>
      <c r="RQF2880" s="2"/>
      <c r="RQJ2880" s="2"/>
      <c r="RQN2880" s="2"/>
      <c r="RQR2880" s="2"/>
      <c r="RQV2880" s="2"/>
      <c r="RQZ2880" s="2"/>
      <c r="RRD2880" s="2"/>
      <c r="RRH2880" s="2"/>
      <c r="RRL2880" s="2"/>
      <c r="RRP2880" s="2"/>
      <c r="RRT2880" s="2"/>
      <c r="RRX2880" s="2"/>
      <c r="RSB2880" s="2"/>
      <c r="RSF2880" s="2"/>
      <c r="RSJ2880" s="2"/>
      <c r="RSN2880" s="2"/>
      <c r="RSR2880" s="2"/>
      <c r="RSV2880" s="2"/>
      <c r="RSZ2880" s="2"/>
      <c r="RTD2880" s="2"/>
      <c r="RTH2880" s="2"/>
      <c r="RTL2880" s="2"/>
      <c r="RTP2880" s="2"/>
      <c r="RTT2880" s="2"/>
      <c r="RTX2880" s="2"/>
      <c r="RUB2880" s="2"/>
      <c r="RUF2880" s="2"/>
      <c r="RUJ2880" s="2"/>
      <c r="RUN2880" s="2"/>
      <c r="RUR2880" s="2"/>
      <c r="RUV2880" s="2"/>
      <c r="RUZ2880" s="2"/>
      <c r="RVD2880" s="2"/>
      <c r="RVH2880" s="2"/>
      <c r="RVL2880" s="2"/>
      <c r="RVP2880" s="2"/>
      <c r="RVT2880" s="2"/>
      <c r="RVX2880" s="2"/>
      <c r="RWB2880" s="2"/>
      <c r="RWF2880" s="2"/>
      <c r="RWJ2880" s="2"/>
      <c r="RWN2880" s="2"/>
      <c r="RWR2880" s="2"/>
      <c r="RWV2880" s="2"/>
      <c r="RWZ2880" s="2"/>
      <c r="RXD2880" s="2"/>
      <c r="RXH2880" s="2"/>
      <c r="RXL2880" s="2"/>
      <c r="RXP2880" s="2"/>
      <c r="RXT2880" s="2"/>
      <c r="RXX2880" s="2"/>
      <c r="RYB2880" s="2"/>
      <c r="RYF2880" s="2"/>
      <c r="RYJ2880" s="2"/>
      <c r="RYN2880" s="2"/>
      <c r="RYR2880" s="2"/>
      <c r="RYV2880" s="2"/>
      <c r="RYZ2880" s="2"/>
      <c r="RZD2880" s="2"/>
      <c r="RZH2880" s="2"/>
      <c r="RZL2880" s="2"/>
      <c r="RZP2880" s="2"/>
      <c r="RZT2880" s="2"/>
      <c r="RZX2880" s="2"/>
      <c r="SAB2880" s="2"/>
      <c r="SAF2880" s="2"/>
      <c r="SAJ2880" s="2"/>
      <c r="SAN2880" s="2"/>
      <c r="SAR2880" s="2"/>
      <c r="SAV2880" s="2"/>
      <c r="SAZ2880" s="2"/>
      <c r="SBD2880" s="2"/>
      <c r="SBH2880" s="2"/>
      <c r="SBL2880" s="2"/>
      <c r="SBP2880" s="2"/>
      <c r="SBT2880" s="2"/>
      <c r="SBX2880" s="2"/>
      <c r="SCB2880" s="2"/>
      <c r="SCF2880" s="2"/>
      <c r="SCJ2880" s="2"/>
      <c r="SCN2880" s="2"/>
      <c r="SCR2880" s="2"/>
      <c r="SCV2880" s="2"/>
      <c r="SCZ2880" s="2"/>
      <c r="SDD2880" s="2"/>
      <c r="SDH2880" s="2"/>
      <c r="SDL2880" s="2"/>
      <c r="SDP2880" s="2"/>
      <c r="SDT2880" s="2"/>
      <c r="SDX2880" s="2"/>
      <c r="SEB2880" s="2"/>
      <c r="SEF2880" s="2"/>
      <c r="SEJ2880" s="2"/>
      <c r="SEN2880" s="2"/>
      <c r="SER2880" s="2"/>
      <c r="SEV2880" s="2"/>
      <c r="SEZ2880" s="2"/>
      <c r="SFD2880" s="2"/>
      <c r="SFH2880" s="2"/>
      <c r="SFL2880" s="2"/>
      <c r="SFP2880" s="2"/>
      <c r="SFT2880" s="2"/>
      <c r="SFX2880" s="2"/>
      <c r="SGB2880" s="2"/>
      <c r="SGF2880" s="2"/>
      <c r="SGJ2880" s="2"/>
      <c r="SGN2880" s="2"/>
      <c r="SGR2880" s="2"/>
      <c r="SGV2880" s="2"/>
      <c r="SGZ2880" s="2"/>
      <c r="SHD2880" s="2"/>
      <c r="SHH2880" s="2"/>
      <c r="SHL2880" s="2"/>
      <c r="SHP2880" s="2"/>
      <c r="SHT2880" s="2"/>
      <c r="SHX2880" s="2"/>
      <c r="SIB2880" s="2"/>
      <c r="SIF2880" s="2"/>
      <c r="SIJ2880" s="2"/>
      <c r="SIN2880" s="2"/>
      <c r="SIR2880" s="2"/>
      <c r="SIV2880" s="2"/>
      <c r="SIZ2880" s="2"/>
      <c r="SJD2880" s="2"/>
      <c r="SJH2880" s="2"/>
      <c r="SJL2880" s="2"/>
      <c r="SJP2880" s="2"/>
      <c r="SJT2880" s="2"/>
      <c r="SJX2880" s="2"/>
      <c r="SKB2880" s="2"/>
      <c r="SKF2880" s="2"/>
      <c r="SKJ2880" s="2"/>
      <c r="SKN2880" s="2"/>
      <c r="SKR2880" s="2"/>
      <c r="SKV2880" s="2"/>
      <c r="SKZ2880" s="2"/>
      <c r="SLD2880" s="2"/>
      <c r="SLH2880" s="2"/>
      <c r="SLL2880" s="2"/>
      <c r="SLP2880" s="2"/>
      <c r="SLT2880" s="2"/>
      <c r="SLX2880" s="2"/>
      <c r="SMB2880" s="2"/>
      <c r="SMF2880" s="2"/>
      <c r="SMJ2880" s="2"/>
      <c r="SMN2880" s="2"/>
      <c r="SMR2880" s="2"/>
      <c r="SMV2880" s="2"/>
      <c r="SMZ2880" s="2"/>
      <c r="SND2880" s="2"/>
      <c r="SNH2880" s="2"/>
      <c r="SNL2880" s="2"/>
      <c r="SNP2880" s="2"/>
      <c r="SNT2880" s="2"/>
      <c r="SNX2880" s="2"/>
      <c r="SOB2880" s="2"/>
      <c r="SOF2880" s="2"/>
      <c r="SOJ2880" s="2"/>
      <c r="SON2880" s="2"/>
      <c r="SOR2880" s="2"/>
      <c r="SOV2880" s="2"/>
      <c r="SOZ2880" s="2"/>
      <c r="SPD2880" s="2"/>
      <c r="SPH2880" s="2"/>
      <c r="SPL2880" s="2"/>
      <c r="SPP2880" s="2"/>
      <c r="SPT2880" s="2"/>
      <c r="SPX2880" s="2"/>
      <c r="SQB2880" s="2"/>
      <c r="SQF2880" s="2"/>
      <c r="SQJ2880" s="2"/>
      <c r="SQN2880" s="2"/>
      <c r="SQR2880" s="2"/>
      <c r="SQV2880" s="2"/>
      <c r="SQZ2880" s="2"/>
      <c r="SRD2880" s="2"/>
      <c r="SRH2880" s="2"/>
      <c r="SRL2880" s="2"/>
      <c r="SRP2880" s="2"/>
      <c r="SRT2880" s="2"/>
      <c r="SRX2880" s="2"/>
      <c r="SSB2880" s="2"/>
      <c r="SSF2880" s="2"/>
      <c r="SSJ2880" s="2"/>
      <c r="SSN2880" s="2"/>
      <c r="SSR2880" s="2"/>
      <c r="SSV2880" s="2"/>
      <c r="SSZ2880" s="2"/>
      <c r="STD2880" s="2"/>
      <c r="STH2880" s="2"/>
      <c r="STL2880" s="2"/>
      <c r="STP2880" s="2"/>
      <c r="STT2880" s="2"/>
      <c r="STX2880" s="2"/>
      <c r="SUB2880" s="2"/>
      <c r="SUF2880" s="2"/>
      <c r="SUJ2880" s="2"/>
      <c r="SUN2880" s="2"/>
      <c r="SUR2880" s="2"/>
      <c r="SUV2880" s="2"/>
      <c r="SUZ2880" s="2"/>
      <c r="SVD2880" s="2"/>
      <c r="SVH2880" s="2"/>
      <c r="SVL2880" s="2"/>
      <c r="SVP2880" s="2"/>
      <c r="SVT2880" s="2"/>
      <c r="SVX2880" s="2"/>
      <c r="SWB2880" s="2"/>
      <c r="SWF2880" s="2"/>
      <c r="SWJ2880" s="2"/>
      <c r="SWN2880" s="2"/>
      <c r="SWR2880" s="2"/>
      <c r="SWV2880" s="2"/>
      <c r="SWZ2880" s="2"/>
      <c r="SXD2880" s="2"/>
      <c r="SXH2880" s="2"/>
      <c r="SXL2880" s="2"/>
      <c r="SXP2880" s="2"/>
      <c r="SXT2880" s="2"/>
      <c r="SXX2880" s="2"/>
      <c r="SYB2880" s="2"/>
      <c r="SYF2880" s="2"/>
      <c r="SYJ2880" s="2"/>
      <c r="SYN2880" s="2"/>
      <c r="SYR2880" s="2"/>
      <c r="SYV2880" s="2"/>
      <c r="SYZ2880" s="2"/>
      <c r="SZD2880" s="2"/>
      <c r="SZH2880" s="2"/>
      <c r="SZL2880" s="2"/>
      <c r="SZP2880" s="2"/>
      <c r="SZT2880" s="2"/>
      <c r="SZX2880" s="2"/>
      <c r="TAB2880" s="2"/>
      <c r="TAF2880" s="2"/>
      <c r="TAJ2880" s="2"/>
      <c r="TAN2880" s="2"/>
      <c r="TAR2880" s="2"/>
      <c r="TAV2880" s="2"/>
      <c r="TAZ2880" s="2"/>
      <c r="TBD2880" s="2"/>
      <c r="TBH2880" s="2"/>
      <c r="TBL2880" s="2"/>
      <c r="TBP2880" s="2"/>
      <c r="TBT2880" s="2"/>
      <c r="TBX2880" s="2"/>
      <c r="TCB2880" s="2"/>
      <c r="TCF2880" s="2"/>
      <c r="TCJ2880" s="2"/>
      <c r="TCN2880" s="2"/>
      <c r="TCR2880" s="2"/>
      <c r="TCV2880" s="2"/>
      <c r="TCZ2880" s="2"/>
      <c r="TDD2880" s="2"/>
      <c r="TDH2880" s="2"/>
      <c r="TDL2880" s="2"/>
      <c r="TDP2880" s="2"/>
      <c r="TDT2880" s="2"/>
      <c r="TDX2880" s="2"/>
      <c r="TEB2880" s="2"/>
      <c r="TEF2880" s="2"/>
      <c r="TEJ2880" s="2"/>
      <c r="TEN2880" s="2"/>
      <c r="TER2880" s="2"/>
      <c r="TEV2880" s="2"/>
      <c r="TEZ2880" s="2"/>
      <c r="TFD2880" s="2"/>
      <c r="TFH2880" s="2"/>
      <c r="TFL2880" s="2"/>
      <c r="TFP2880" s="2"/>
      <c r="TFT2880" s="2"/>
      <c r="TFX2880" s="2"/>
      <c r="TGB2880" s="2"/>
      <c r="TGF2880" s="2"/>
      <c r="TGJ2880" s="2"/>
      <c r="TGN2880" s="2"/>
      <c r="TGR2880" s="2"/>
      <c r="TGV2880" s="2"/>
      <c r="TGZ2880" s="2"/>
      <c r="THD2880" s="2"/>
      <c r="THH2880" s="2"/>
      <c r="THL2880" s="2"/>
      <c r="THP2880" s="2"/>
      <c r="THT2880" s="2"/>
      <c r="THX2880" s="2"/>
      <c r="TIB2880" s="2"/>
      <c r="TIF2880" s="2"/>
      <c r="TIJ2880" s="2"/>
      <c r="TIN2880" s="2"/>
      <c r="TIR2880" s="2"/>
      <c r="TIV2880" s="2"/>
      <c r="TIZ2880" s="2"/>
      <c r="TJD2880" s="2"/>
      <c r="TJH2880" s="2"/>
      <c r="TJL2880" s="2"/>
      <c r="TJP2880" s="2"/>
      <c r="TJT2880" s="2"/>
      <c r="TJX2880" s="2"/>
      <c r="TKB2880" s="2"/>
      <c r="TKF2880" s="2"/>
      <c r="TKJ2880" s="2"/>
      <c r="TKN2880" s="2"/>
      <c r="TKR2880" s="2"/>
      <c r="TKV2880" s="2"/>
      <c r="TKZ2880" s="2"/>
      <c r="TLD2880" s="2"/>
      <c r="TLH2880" s="2"/>
      <c r="TLL2880" s="2"/>
      <c r="TLP2880" s="2"/>
      <c r="TLT2880" s="2"/>
      <c r="TLX2880" s="2"/>
      <c r="TMB2880" s="2"/>
      <c r="TMF2880" s="2"/>
      <c r="TMJ2880" s="2"/>
      <c r="TMN2880" s="2"/>
      <c r="TMR2880" s="2"/>
      <c r="TMV2880" s="2"/>
      <c r="TMZ2880" s="2"/>
      <c r="TND2880" s="2"/>
      <c r="TNH2880" s="2"/>
      <c r="TNL2880" s="2"/>
      <c r="TNP2880" s="2"/>
      <c r="TNT2880" s="2"/>
      <c r="TNX2880" s="2"/>
      <c r="TOB2880" s="2"/>
      <c r="TOF2880" s="2"/>
      <c r="TOJ2880" s="2"/>
      <c r="TON2880" s="2"/>
      <c r="TOR2880" s="2"/>
      <c r="TOV2880" s="2"/>
      <c r="TOZ2880" s="2"/>
      <c r="TPD2880" s="2"/>
      <c r="TPH2880" s="2"/>
      <c r="TPL2880" s="2"/>
      <c r="TPP2880" s="2"/>
      <c r="TPT2880" s="2"/>
      <c r="TPX2880" s="2"/>
      <c r="TQB2880" s="2"/>
      <c r="TQF2880" s="2"/>
      <c r="TQJ2880" s="2"/>
      <c r="TQN2880" s="2"/>
      <c r="TQR2880" s="2"/>
      <c r="TQV2880" s="2"/>
      <c r="TQZ2880" s="2"/>
      <c r="TRD2880" s="2"/>
      <c r="TRH2880" s="2"/>
      <c r="TRL2880" s="2"/>
      <c r="TRP2880" s="2"/>
      <c r="TRT2880" s="2"/>
      <c r="TRX2880" s="2"/>
      <c r="TSB2880" s="2"/>
      <c r="TSF2880" s="2"/>
      <c r="TSJ2880" s="2"/>
      <c r="TSN2880" s="2"/>
      <c r="TSR2880" s="2"/>
      <c r="TSV2880" s="2"/>
      <c r="TSZ2880" s="2"/>
      <c r="TTD2880" s="2"/>
      <c r="TTH2880" s="2"/>
      <c r="TTL2880" s="2"/>
      <c r="TTP2880" s="2"/>
      <c r="TTT2880" s="2"/>
      <c r="TTX2880" s="2"/>
      <c r="TUB2880" s="2"/>
      <c r="TUF2880" s="2"/>
      <c r="TUJ2880" s="2"/>
      <c r="TUN2880" s="2"/>
      <c r="TUR2880" s="2"/>
      <c r="TUV2880" s="2"/>
      <c r="TUZ2880" s="2"/>
      <c r="TVD2880" s="2"/>
      <c r="TVH2880" s="2"/>
      <c r="TVL2880" s="2"/>
      <c r="TVP2880" s="2"/>
      <c r="TVT2880" s="2"/>
      <c r="TVX2880" s="2"/>
      <c r="TWB2880" s="2"/>
      <c r="TWF2880" s="2"/>
      <c r="TWJ2880" s="2"/>
      <c r="TWN2880" s="2"/>
      <c r="TWR2880" s="2"/>
      <c r="TWV2880" s="2"/>
      <c r="TWZ2880" s="2"/>
      <c r="TXD2880" s="2"/>
      <c r="TXH2880" s="2"/>
      <c r="TXL2880" s="2"/>
      <c r="TXP2880" s="2"/>
      <c r="TXT2880" s="2"/>
      <c r="TXX2880" s="2"/>
      <c r="TYB2880" s="2"/>
      <c r="TYF2880" s="2"/>
      <c r="TYJ2880" s="2"/>
      <c r="TYN2880" s="2"/>
      <c r="TYR2880" s="2"/>
      <c r="TYV2880" s="2"/>
      <c r="TYZ2880" s="2"/>
      <c r="TZD2880" s="2"/>
      <c r="TZH2880" s="2"/>
      <c r="TZL2880" s="2"/>
      <c r="TZP2880" s="2"/>
      <c r="TZT2880" s="2"/>
      <c r="TZX2880" s="2"/>
      <c r="UAB2880" s="2"/>
      <c r="UAF2880" s="2"/>
      <c r="UAJ2880" s="2"/>
      <c r="UAN2880" s="2"/>
      <c r="UAR2880" s="2"/>
      <c r="UAV2880" s="2"/>
      <c r="UAZ2880" s="2"/>
      <c r="UBD2880" s="2"/>
      <c r="UBH2880" s="2"/>
      <c r="UBL2880" s="2"/>
      <c r="UBP2880" s="2"/>
      <c r="UBT2880" s="2"/>
      <c r="UBX2880" s="2"/>
      <c r="UCB2880" s="2"/>
      <c r="UCF2880" s="2"/>
      <c r="UCJ2880" s="2"/>
      <c r="UCN2880" s="2"/>
      <c r="UCR2880" s="2"/>
      <c r="UCV2880" s="2"/>
      <c r="UCZ2880" s="2"/>
      <c r="UDD2880" s="2"/>
      <c r="UDH2880" s="2"/>
      <c r="UDL2880" s="2"/>
      <c r="UDP2880" s="2"/>
      <c r="UDT2880" s="2"/>
      <c r="UDX2880" s="2"/>
      <c r="UEB2880" s="2"/>
      <c r="UEF2880" s="2"/>
      <c r="UEJ2880" s="2"/>
      <c r="UEN2880" s="2"/>
      <c r="UER2880" s="2"/>
      <c r="UEV2880" s="2"/>
      <c r="UEZ2880" s="2"/>
      <c r="UFD2880" s="2"/>
      <c r="UFH2880" s="2"/>
      <c r="UFL2880" s="2"/>
      <c r="UFP2880" s="2"/>
      <c r="UFT2880" s="2"/>
      <c r="UFX2880" s="2"/>
      <c r="UGB2880" s="2"/>
      <c r="UGF2880" s="2"/>
      <c r="UGJ2880" s="2"/>
      <c r="UGN2880" s="2"/>
      <c r="UGR2880" s="2"/>
      <c r="UGV2880" s="2"/>
      <c r="UGZ2880" s="2"/>
      <c r="UHD2880" s="2"/>
      <c r="UHH2880" s="2"/>
      <c r="UHL2880" s="2"/>
      <c r="UHP2880" s="2"/>
      <c r="UHT2880" s="2"/>
      <c r="UHX2880" s="2"/>
      <c r="UIB2880" s="2"/>
      <c r="UIF2880" s="2"/>
      <c r="UIJ2880" s="2"/>
      <c r="UIN2880" s="2"/>
      <c r="UIR2880" s="2"/>
      <c r="UIV2880" s="2"/>
      <c r="UIZ2880" s="2"/>
      <c r="UJD2880" s="2"/>
      <c r="UJH2880" s="2"/>
      <c r="UJL2880" s="2"/>
      <c r="UJP2880" s="2"/>
      <c r="UJT2880" s="2"/>
      <c r="UJX2880" s="2"/>
      <c r="UKB2880" s="2"/>
      <c r="UKF2880" s="2"/>
      <c r="UKJ2880" s="2"/>
      <c r="UKN2880" s="2"/>
      <c r="UKR2880" s="2"/>
      <c r="UKV2880" s="2"/>
      <c r="UKZ2880" s="2"/>
      <c r="ULD2880" s="2"/>
      <c r="ULH2880" s="2"/>
      <c r="ULL2880" s="2"/>
      <c r="ULP2880" s="2"/>
      <c r="ULT2880" s="2"/>
      <c r="ULX2880" s="2"/>
      <c r="UMB2880" s="2"/>
      <c r="UMF2880" s="2"/>
      <c r="UMJ2880" s="2"/>
      <c r="UMN2880" s="2"/>
      <c r="UMR2880" s="2"/>
      <c r="UMV2880" s="2"/>
      <c r="UMZ2880" s="2"/>
      <c r="UND2880" s="2"/>
      <c r="UNH2880" s="2"/>
      <c r="UNL2880" s="2"/>
      <c r="UNP2880" s="2"/>
      <c r="UNT2880" s="2"/>
      <c r="UNX2880" s="2"/>
      <c r="UOB2880" s="2"/>
      <c r="UOF2880" s="2"/>
      <c r="UOJ2880" s="2"/>
      <c r="UON2880" s="2"/>
      <c r="UOR2880" s="2"/>
      <c r="UOV2880" s="2"/>
      <c r="UOZ2880" s="2"/>
      <c r="UPD2880" s="2"/>
      <c r="UPH2880" s="2"/>
      <c r="UPL2880" s="2"/>
      <c r="UPP2880" s="2"/>
      <c r="UPT2880" s="2"/>
      <c r="UPX2880" s="2"/>
      <c r="UQB2880" s="2"/>
      <c r="UQF2880" s="2"/>
      <c r="UQJ2880" s="2"/>
      <c r="UQN2880" s="2"/>
      <c r="UQR2880" s="2"/>
      <c r="UQV2880" s="2"/>
      <c r="UQZ2880" s="2"/>
      <c r="URD2880" s="2"/>
      <c r="URH2880" s="2"/>
      <c r="URL2880" s="2"/>
      <c r="URP2880" s="2"/>
      <c r="URT2880" s="2"/>
      <c r="URX2880" s="2"/>
      <c r="USB2880" s="2"/>
      <c r="USF2880" s="2"/>
      <c r="USJ2880" s="2"/>
      <c r="USN2880" s="2"/>
      <c r="USR2880" s="2"/>
      <c r="USV2880" s="2"/>
      <c r="USZ2880" s="2"/>
      <c r="UTD2880" s="2"/>
      <c r="UTH2880" s="2"/>
      <c r="UTL2880" s="2"/>
      <c r="UTP2880" s="2"/>
      <c r="UTT2880" s="2"/>
      <c r="UTX2880" s="2"/>
      <c r="UUB2880" s="2"/>
      <c r="UUF2880" s="2"/>
      <c r="UUJ2880" s="2"/>
      <c r="UUN2880" s="2"/>
      <c r="UUR2880" s="2"/>
      <c r="UUV2880" s="2"/>
      <c r="UUZ2880" s="2"/>
      <c r="UVD2880" s="2"/>
      <c r="UVH2880" s="2"/>
      <c r="UVL2880" s="2"/>
      <c r="UVP2880" s="2"/>
      <c r="UVT2880" s="2"/>
      <c r="UVX2880" s="2"/>
      <c r="UWB2880" s="2"/>
      <c r="UWF2880" s="2"/>
      <c r="UWJ2880" s="2"/>
      <c r="UWN2880" s="2"/>
      <c r="UWR2880" s="2"/>
      <c r="UWV2880" s="2"/>
      <c r="UWZ2880" s="2"/>
      <c r="UXD2880" s="2"/>
      <c r="UXH2880" s="2"/>
      <c r="UXL2880" s="2"/>
      <c r="UXP2880" s="2"/>
      <c r="UXT2880" s="2"/>
      <c r="UXX2880" s="2"/>
      <c r="UYB2880" s="2"/>
      <c r="UYF2880" s="2"/>
      <c r="UYJ2880" s="2"/>
      <c r="UYN2880" s="2"/>
      <c r="UYR2880" s="2"/>
      <c r="UYV2880" s="2"/>
      <c r="UYZ2880" s="2"/>
      <c r="UZD2880" s="2"/>
      <c r="UZH2880" s="2"/>
      <c r="UZL2880" s="2"/>
      <c r="UZP2880" s="2"/>
      <c r="UZT2880" s="2"/>
      <c r="UZX2880" s="2"/>
      <c r="VAB2880" s="2"/>
      <c r="VAF2880" s="2"/>
      <c r="VAJ2880" s="2"/>
      <c r="VAN2880" s="2"/>
      <c r="VAR2880" s="2"/>
      <c r="VAV2880" s="2"/>
      <c r="VAZ2880" s="2"/>
      <c r="VBD2880" s="2"/>
      <c r="VBH2880" s="2"/>
      <c r="VBL2880" s="2"/>
      <c r="VBP2880" s="2"/>
      <c r="VBT2880" s="2"/>
      <c r="VBX2880" s="2"/>
      <c r="VCB2880" s="2"/>
      <c r="VCF2880" s="2"/>
      <c r="VCJ2880" s="2"/>
      <c r="VCN2880" s="2"/>
      <c r="VCR2880" s="2"/>
      <c r="VCV2880" s="2"/>
      <c r="VCZ2880" s="2"/>
      <c r="VDD2880" s="2"/>
      <c r="VDH2880" s="2"/>
      <c r="VDL2880" s="2"/>
      <c r="VDP2880" s="2"/>
      <c r="VDT2880" s="2"/>
      <c r="VDX2880" s="2"/>
      <c r="VEB2880" s="2"/>
      <c r="VEF2880" s="2"/>
      <c r="VEJ2880" s="2"/>
      <c r="VEN2880" s="2"/>
      <c r="VER2880" s="2"/>
      <c r="VEV2880" s="2"/>
      <c r="VEZ2880" s="2"/>
      <c r="VFD2880" s="2"/>
      <c r="VFH2880" s="2"/>
      <c r="VFL2880" s="2"/>
      <c r="VFP2880" s="2"/>
      <c r="VFT2880" s="2"/>
      <c r="VFX2880" s="2"/>
      <c r="VGB2880" s="2"/>
      <c r="VGF2880" s="2"/>
      <c r="VGJ2880" s="2"/>
      <c r="VGN2880" s="2"/>
      <c r="VGR2880" s="2"/>
      <c r="VGV2880" s="2"/>
      <c r="VGZ2880" s="2"/>
      <c r="VHD2880" s="2"/>
      <c r="VHH2880" s="2"/>
      <c r="VHL2880" s="2"/>
      <c r="VHP2880" s="2"/>
      <c r="VHT2880" s="2"/>
      <c r="VHX2880" s="2"/>
      <c r="VIB2880" s="2"/>
      <c r="VIF2880" s="2"/>
      <c r="VIJ2880" s="2"/>
      <c r="VIN2880" s="2"/>
      <c r="VIR2880" s="2"/>
      <c r="VIV2880" s="2"/>
      <c r="VIZ2880" s="2"/>
      <c r="VJD2880" s="2"/>
      <c r="VJH2880" s="2"/>
      <c r="VJL2880" s="2"/>
      <c r="VJP2880" s="2"/>
      <c r="VJT2880" s="2"/>
      <c r="VJX2880" s="2"/>
      <c r="VKB2880" s="2"/>
      <c r="VKF2880" s="2"/>
      <c r="VKJ2880" s="2"/>
      <c r="VKN2880" s="2"/>
      <c r="VKR2880" s="2"/>
      <c r="VKV2880" s="2"/>
      <c r="VKZ2880" s="2"/>
      <c r="VLD2880" s="2"/>
      <c r="VLH2880" s="2"/>
      <c r="VLL2880" s="2"/>
      <c r="VLP2880" s="2"/>
      <c r="VLT2880" s="2"/>
      <c r="VLX2880" s="2"/>
      <c r="VMB2880" s="2"/>
      <c r="VMF2880" s="2"/>
      <c r="VMJ2880" s="2"/>
      <c r="VMN2880" s="2"/>
      <c r="VMR2880" s="2"/>
      <c r="VMV2880" s="2"/>
      <c r="VMZ2880" s="2"/>
      <c r="VND2880" s="2"/>
      <c r="VNH2880" s="2"/>
      <c r="VNL2880" s="2"/>
      <c r="VNP2880" s="2"/>
      <c r="VNT2880" s="2"/>
      <c r="VNX2880" s="2"/>
      <c r="VOB2880" s="2"/>
      <c r="VOF2880" s="2"/>
      <c r="VOJ2880" s="2"/>
      <c r="VON2880" s="2"/>
      <c r="VOR2880" s="2"/>
      <c r="VOV2880" s="2"/>
      <c r="VOZ2880" s="2"/>
      <c r="VPD2880" s="2"/>
      <c r="VPH2880" s="2"/>
      <c r="VPL2880" s="2"/>
      <c r="VPP2880" s="2"/>
      <c r="VPT2880" s="2"/>
      <c r="VPX2880" s="2"/>
      <c r="VQB2880" s="2"/>
      <c r="VQF2880" s="2"/>
      <c r="VQJ2880" s="2"/>
      <c r="VQN2880" s="2"/>
      <c r="VQR2880" s="2"/>
      <c r="VQV2880" s="2"/>
      <c r="VQZ2880" s="2"/>
      <c r="VRD2880" s="2"/>
      <c r="VRH2880" s="2"/>
      <c r="VRL2880" s="2"/>
      <c r="VRP2880" s="2"/>
      <c r="VRT2880" s="2"/>
      <c r="VRX2880" s="2"/>
      <c r="VSB2880" s="2"/>
      <c r="VSF2880" s="2"/>
      <c r="VSJ2880" s="2"/>
      <c r="VSN2880" s="2"/>
      <c r="VSR2880" s="2"/>
      <c r="VSV2880" s="2"/>
      <c r="VSZ2880" s="2"/>
      <c r="VTD2880" s="2"/>
      <c r="VTH2880" s="2"/>
      <c r="VTL2880" s="2"/>
      <c r="VTP2880" s="2"/>
      <c r="VTT2880" s="2"/>
      <c r="VTX2880" s="2"/>
      <c r="VUB2880" s="2"/>
      <c r="VUF2880" s="2"/>
      <c r="VUJ2880" s="2"/>
      <c r="VUN2880" s="2"/>
      <c r="VUR2880" s="2"/>
      <c r="VUV2880" s="2"/>
      <c r="VUZ2880" s="2"/>
      <c r="VVD2880" s="2"/>
      <c r="VVH2880" s="2"/>
      <c r="VVL2880" s="2"/>
      <c r="VVP2880" s="2"/>
      <c r="VVT2880" s="2"/>
      <c r="VVX2880" s="2"/>
      <c r="VWB2880" s="2"/>
      <c r="VWF2880" s="2"/>
      <c r="VWJ2880" s="2"/>
      <c r="VWN2880" s="2"/>
      <c r="VWR2880" s="2"/>
      <c r="VWV2880" s="2"/>
      <c r="VWZ2880" s="2"/>
      <c r="VXD2880" s="2"/>
      <c r="VXH2880" s="2"/>
      <c r="VXL2880" s="2"/>
      <c r="VXP2880" s="2"/>
      <c r="VXT2880" s="2"/>
      <c r="VXX2880" s="2"/>
      <c r="VYB2880" s="2"/>
      <c r="VYF2880" s="2"/>
      <c r="VYJ2880" s="2"/>
      <c r="VYN2880" s="2"/>
      <c r="VYR2880" s="2"/>
      <c r="VYV2880" s="2"/>
      <c r="VYZ2880" s="2"/>
      <c r="VZD2880" s="2"/>
      <c r="VZH2880" s="2"/>
      <c r="VZL2880" s="2"/>
      <c r="VZP2880" s="2"/>
      <c r="VZT2880" s="2"/>
      <c r="VZX2880" s="2"/>
      <c r="WAB2880" s="2"/>
      <c r="WAF2880" s="2"/>
      <c r="WAJ2880" s="2"/>
      <c r="WAN2880" s="2"/>
      <c r="WAR2880" s="2"/>
      <c r="WAV2880" s="2"/>
      <c r="WAZ2880" s="2"/>
      <c r="WBD2880" s="2"/>
      <c r="WBH2880" s="2"/>
      <c r="WBL2880" s="2"/>
      <c r="WBP2880" s="2"/>
      <c r="WBT2880" s="2"/>
      <c r="WBX2880" s="2"/>
      <c r="WCB2880" s="2"/>
      <c r="WCF2880" s="2"/>
      <c r="WCJ2880" s="2"/>
      <c r="WCN2880" s="2"/>
      <c r="WCR2880" s="2"/>
      <c r="WCV2880" s="2"/>
      <c r="WCZ2880" s="2"/>
      <c r="WDD2880" s="2"/>
      <c r="WDH2880" s="2"/>
      <c r="WDL2880" s="2"/>
      <c r="WDP2880" s="2"/>
      <c r="WDT2880" s="2"/>
      <c r="WDX2880" s="2"/>
      <c r="WEB2880" s="2"/>
      <c r="WEF2880" s="2"/>
      <c r="WEJ2880" s="2"/>
      <c r="WEN2880" s="2"/>
      <c r="WER2880" s="2"/>
      <c r="WEV2880" s="2"/>
      <c r="WEZ2880" s="2"/>
      <c r="WFD2880" s="2"/>
      <c r="WFH2880" s="2"/>
      <c r="WFL2880" s="2"/>
      <c r="WFP2880" s="2"/>
      <c r="WFT2880" s="2"/>
      <c r="WFX2880" s="2"/>
      <c r="WGB2880" s="2"/>
      <c r="WGF2880" s="2"/>
      <c r="WGJ2880" s="2"/>
      <c r="WGN2880" s="2"/>
      <c r="WGR2880" s="2"/>
      <c r="WGV2880" s="2"/>
      <c r="WGZ2880" s="2"/>
      <c r="WHD2880" s="2"/>
      <c r="WHH2880" s="2"/>
      <c r="WHL2880" s="2"/>
      <c r="WHP2880" s="2"/>
      <c r="WHT2880" s="2"/>
      <c r="WHX2880" s="2"/>
      <c r="WIB2880" s="2"/>
      <c r="WIF2880" s="2"/>
      <c r="WIJ2880" s="2"/>
      <c r="WIN2880" s="2"/>
      <c r="WIR2880" s="2"/>
      <c r="WIV2880" s="2"/>
      <c r="WIZ2880" s="2"/>
      <c r="WJD2880" s="2"/>
      <c r="WJH2880" s="2"/>
      <c r="WJL2880" s="2"/>
      <c r="WJP2880" s="2"/>
      <c r="WJT2880" s="2"/>
      <c r="WJX2880" s="2"/>
      <c r="WKB2880" s="2"/>
      <c r="WKF2880" s="2"/>
      <c r="WKJ2880" s="2"/>
      <c r="WKN2880" s="2"/>
      <c r="WKR2880" s="2"/>
      <c r="WKV2880" s="2"/>
      <c r="WKZ2880" s="2"/>
      <c r="WLD2880" s="2"/>
      <c r="WLH2880" s="2"/>
      <c r="WLL2880" s="2"/>
      <c r="WLP2880" s="2"/>
      <c r="WLT2880" s="2"/>
      <c r="WLX2880" s="2"/>
      <c r="WMB2880" s="2"/>
      <c r="WMF2880" s="2"/>
      <c r="WMJ2880" s="2"/>
      <c r="WMN2880" s="2"/>
      <c r="WMR2880" s="2"/>
      <c r="WMV2880" s="2"/>
      <c r="WMZ2880" s="2"/>
      <c r="WND2880" s="2"/>
      <c r="WNH2880" s="2"/>
      <c r="WNL2880" s="2"/>
      <c r="WNP2880" s="2"/>
      <c r="WNT2880" s="2"/>
      <c r="WNX2880" s="2"/>
      <c r="WOB2880" s="2"/>
      <c r="WOF2880" s="2"/>
      <c r="WOJ2880" s="2"/>
      <c r="WON2880" s="2"/>
      <c r="WOR2880" s="2"/>
      <c r="WOV2880" s="2"/>
      <c r="WOZ2880" s="2"/>
      <c r="WPD2880" s="2"/>
      <c r="WPH2880" s="2"/>
      <c r="WPL2880" s="2"/>
      <c r="WPP2880" s="2"/>
      <c r="WPT2880" s="2"/>
      <c r="WPX2880" s="2"/>
      <c r="WQB2880" s="2"/>
      <c r="WQF2880" s="2"/>
      <c r="WQJ2880" s="2"/>
      <c r="WQN2880" s="2"/>
      <c r="WQR2880" s="2"/>
      <c r="WQV2880" s="2"/>
      <c r="WQZ2880" s="2"/>
      <c r="WRD2880" s="2"/>
      <c r="WRH2880" s="2"/>
      <c r="WRL2880" s="2"/>
      <c r="WRP2880" s="2"/>
      <c r="WRT2880" s="2"/>
      <c r="WRX2880" s="2"/>
      <c r="WSB2880" s="2"/>
      <c r="WSF2880" s="2"/>
      <c r="WSJ2880" s="2"/>
      <c r="WSN2880" s="2"/>
      <c r="WSR2880" s="2"/>
      <c r="WSV2880" s="2"/>
      <c r="WSZ2880" s="2"/>
      <c r="WTD2880" s="2"/>
      <c r="WTH2880" s="2"/>
      <c r="WTL2880" s="2"/>
      <c r="WTP2880" s="2"/>
      <c r="WTT2880" s="2"/>
      <c r="WTX2880" s="2"/>
      <c r="WUB2880" s="2"/>
      <c r="WUF2880" s="2"/>
      <c r="WUJ2880" s="2"/>
      <c r="WUN2880" s="2"/>
      <c r="WUR2880" s="2"/>
      <c r="WUV2880" s="2"/>
      <c r="WUZ2880" s="2"/>
      <c r="WVD2880" s="2"/>
      <c r="WVH2880" s="2"/>
      <c r="WVL2880" s="2"/>
      <c r="WVP2880" s="2"/>
      <c r="WVT2880" s="2"/>
      <c r="WVX2880" s="2"/>
      <c r="WWB2880" s="2"/>
      <c r="WWF2880" s="2"/>
      <c r="WWJ2880" s="2"/>
      <c r="WWN2880" s="2"/>
      <c r="WWR2880" s="2"/>
      <c r="WWV2880" s="2"/>
      <c r="WWZ2880" s="2"/>
      <c r="WXD2880" s="2"/>
      <c r="WXH2880" s="2"/>
      <c r="WXL2880" s="2"/>
      <c r="WXP2880" s="2"/>
      <c r="WXT2880" s="2"/>
      <c r="WXX2880" s="2"/>
      <c r="WYB2880" s="2"/>
      <c r="WYF2880" s="2"/>
      <c r="WYJ2880" s="2"/>
      <c r="WYN2880" s="2"/>
      <c r="WYR2880" s="2"/>
      <c r="WYV2880" s="2"/>
      <c r="WYZ2880" s="2"/>
      <c r="WZD2880" s="2"/>
      <c r="WZH2880" s="2"/>
      <c r="WZL2880" s="2"/>
      <c r="WZP2880" s="2"/>
      <c r="WZT2880" s="2"/>
      <c r="WZX2880" s="2"/>
      <c r="XAB2880" s="2"/>
      <c r="XAF2880" s="2"/>
      <c r="XAJ2880" s="2"/>
      <c r="XAN2880" s="2"/>
      <c r="XAR2880" s="2"/>
      <c r="XAV2880" s="2"/>
      <c r="XAZ2880" s="2"/>
      <c r="XBD2880" s="2"/>
      <c r="XBH2880" s="2"/>
      <c r="XBL2880" s="2"/>
      <c r="XBP2880" s="2"/>
      <c r="XBT2880" s="2"/>
      <c r="XBX2880" s="2"/>
      <c r="XCB2880" s="2"/>
      <c r="XCF2880" s="2"/>
      <c r="XCJ2880" s="2"/>
      <c r="XCN2880" s="2"/>
      <c r="XCR2880" s="2"/>
      <c r="XCV2880" s="2"/>
      <c r="XCZ2880" s="2"/>
      <c r="XDD2880" s="2"/>
      <c r="XDH2880" s="2"/>
      <c r="XDL2880" s="2"/>
      <c r="XDP2880" s="2"/>
      <c r="XDT2880" s="2"/>
      <c r="XDX2880" s="2"/>
      <c r="XEB2880" s="2"/>
      <c r="XEF2880" s="2"/>
      <c r="XEJ2880" s="2"/>
      <c r="XEN2880" s="2"/>
      <c r="XER2880" s="2"/>
      <c r="XEV2880" s="2"/>
      <c r="XEZ2880" s="2"/>
    </row>
    <row r="2881" spans="1:1024 1028:2048 2052:3072 3076:4096 4100:5120 5124:6144 6148:7168 7172:8192 8196:9216 9220:10240 10244:11264 11268:12288 12292:13312 13316:14336 14340:15360 15364:16380" x14ac:dyDescent="0.45">
      <c r="A2881" s="2">
        <v>45535</v>
      </c>
      <c r="B2881" t="s">
        <v>44</v>
      </c>
      <c r="C2881" t="s">
        <v>25</v>
      </c>
      <c r="D2881">
        <v>10</v>
      </c>
      <c r="E2881" s="17">
        <f>VLOOKUP(C2881,'SKU Price List'!$H$2:$L$27,5,FALSE)</f>
        <v>553.35</v>
      </c>
      <c r="F2881" s="17">
        <f t="shared" si="146"/>
        <v>5533.5</v>
      </c>
      <c r="G2881">
        <f>VLOOKUP(C2881,'SKU Price List'!$H$2:$L$27,3,0)</f>
        <v>527.1</v>
      </c>
      <c r="H2881">
        <f t="shared" si="143"/>
        <v>5271</v>
      </c>
      <c r="I2881" s="17">
        <f t="shared" si="144"/>
        <v>262.5</v>
      </c>
      <c r="J2881">
        <v>48</v>
      </c>
      <c r="K2881" s="51"/>
      <c r="L2881" s="2"/>
      <c r="P2881" s="2"/>
      <c r="T2881" s="2"/>
      <c r="X2881" s="2"/>
      <c r="AB2881" s="2"/>
      <c r="AF2881" s="2"/>
      <c r="AJ2881" s="2"/>
      <c r="AN2881" s="2"/>
      <c r="AR2881" s="2"/>
      <c r="AV2881" s="2"/>
      <c r="AZ2881" s="2"/>
      <c r="BD2881" s="2"/>
      <c r="BH2881" s="2"/>
      <c r="BL2881" s="2"/>
      <c r="BP2881" s="2"/>
      <c r="BT2881" s="2"/>
      <c r="BX2881" s="2"/>
      <c r="CB2881" s="2"/>
      <c r="CF2881" s="2"/>
      <c r="CJ2881" s="2"/>
      <c r="CN2881" s="2"/>
      <c r="CR2881" s="2"/>
      <c r="CV2881" s="2"/>
      <c r="CZ2881" s="2"/>
      <c r="DD2881" s="2"/>
      <c r="DH2881" s="2"/>
      <c r="DL2881" s="2"/>
      <c r="DP2881" s="2"/>
      <c r="DT2881" s="2"/>
      <c r="DX2881" s="2"/>
      <c r="EB2881" s="2"/>
      <c r="EF2881" s="2"/>
      <c r="EJ2881" s="2"/>
      <c r="EN2881" s="2"/>
      <c r="ER2881" s="2"/>
      <c r="EV2881" s="2"/>
      <c r="EZ2881" s="2"/>
      <c r="FD2881" s="2"/>
      <c r="FH2881" s="2"/>
      <c r="FL2881" s="2"/>
      <c r="FP2881" s="2"/>
      <c r="FT2881" s="2"/>
      <c r="FX2881" s="2"/>
      <c r="GB2881" s="2"/>
      <c r="GF2881" s="2"/>
      <c r="GJ2881" s="2"/>
      <c r="GN2881" s="2"/>
      <c r="GR2881" s="2"/>
      <c r="GV2881" s="2"/>
      <c r="GZ2881" s="2"/>
      <c r="HD2881" s="2"/>
      <c r="HH2881" s="2"/>
      <c r="HL2881" s="2"/>
      <c r="HP2881" s="2"/>
      <c r="HT2881" s="2"/>
      <c r="HX2881" s="2"/>
      <c r="IB2881" s="2"/>
      <c r="IF2881" s="2"/>
      <c r="IJ2881" s="2"/>
      <c r="IN2881" s="2"/>
      <c r="IR2881" s="2"/>
      <c r="IV2881" s="2"/>
      <c r="IZ2881" s="2"/>
      <c r="JD2881" s="2"/>
      <c r="JH2881" s="2"/>
      <c r="JL2881" s="2"/>
      <c r="JP2881" s="2"/>
      <c r="JT2881" s="2"/>
      <c r="JX2881" s="2"/>
      <c r="KB2881" s="2"/>
      <c r="KF2881" s="2"/>
      <c r="KJ2881" s="2"/>
      <c r="KN2881" s="2"/>
      <c r="KR2881" s="2"/>
      <c r="KV2881" s="2"/>
      <c r="KZ2881" s="2"/>
      <c r="LD2881" s="2"/>
      <c r="LH2881" s="2"/>
      <c r="LL2881" s="2"/>
      <c r="LP2881" s="2"/>
      <c r="LT2881" s="2"/>
      <c r="LX2881" s="2"/>
      <c r="MB2881" s="2"/>
      <c r="MF2881" s="2"/>
      <c r="MJ2881" s="2"/>
      <c r="MN2881" s="2"/>
      <c r="MR2881" s="2"/>
      <c r="MV2881" s="2"/>
      <c r="MZ2881" s="2"/>
      <c r="ND2881" s="2"/>
      <c r="NH2881" s="2"/>
      <c r="NL2881" s="2"/>
      <c r="NP2881" s="2"/>
      <c r="NT2881" s="2"/>
      <c r="NX2881" s="2"/>
      <c r="OB2881" s="2"/>
      <c r="OF2881" s="2"/>
      <c r="OJ2881" s="2"/>
      <c r="ON2881" s="2"/>
      <c r="OR2881" s="2"/>
      <c r="OV2881" s="2"/>
      <c r="OZ2881" s="2"/>
      <c r="PD2881" s="2"/>
      <c r="PH2881" s="2"/>
      <c r="PL2881" s="2"/>
      <c r="PP2881" s="2"/>
      <c r="PT2881" s="2"/>
      <c r="PX2881" s="2"/>
      <c r="QB2881" s="2"/>
      <c r="QF2881" s="2"/>
      <c r="QJ2881" s="2"/>
      <c r="QN2881" s="2"/>
      <c r="QR2881" s="2"/>
      <c r="QV2881" s="2"/>
      <c r="QZ2881" s="2"/>
      <c r="RD2881" s="2"/>
      <c r="RH2881" s="2"/>
      <c r="RL2881" s="2"/>
      <c r="RP2881" s="2"/>
      <c r="RT2881" s="2"/>
      <c r="RX2881" s="2"/>
      <c r="SB2881" s="2"/>
      <c r="SF2881" s="2"/>
      <c r="SJ2881" s="2"/>
      <c r="SN2881" s="2"/>
      <c r="SR2881" s="2"/>
      <c r="SV2881" s="2"/>
      <c r="SZ2881" s="2"/>
      <c r="TD2881" s="2"/>
      <c r="TH2881" s="2"/>
      <c r="TL2881" s="2"/>
      <c r="TP2881" s="2"/>
      <c r="TT2881" s="2"/>
      <c r="TX2881" s="2"/>
      <c r="UB2881" s="2"/>
      <c r="UF2881" s="2"/>
      <c r="UJ2881" s="2"/>
      <c r="UN2881" s="2"/>
      <c r="UR2881" s="2"/>
      <c r="UV2881" s="2"/>
      <c r="UZ2881" s="2"/>
      <c r="VD2881" s="2"/>
      <c r="VH2881" s="2"/>
      <c r="VL2881" s="2"/>
      <c r="VP2881" s="2"/>
      <c r="VT2881" s="2"/>
      <c r="VX2881" s="2"/>
      <c r="WB2881" s="2"/>
      <c r="WF2881" s="2"/>
      <c r="WJ2881" s="2"/>
      <c r="WN2881" s="2"/>
      <c r="WR2881" s="2"/>
      <c r="WV2881" s="2"/>
      <c r="WZ2881" s="2"/>
      <c r="XD2881" s="2"/>
      <c r="XH2881" s="2"/>
      <c r="XL2881" s="2"/>
      <c r="XP2881" s="2"/>
      <c r="XT2881" s="2"/>
      <c r="XX2881" s="2"/>
      <c r="YB2881" s="2"/>
      <c r="YF2881" s="2"/>
      <c r="YJ2881" s="2"/>
      <c r="YN2881" s="2"/>
      <c r="YR2881" s="2"/>
      <c r="YV2881" s="2"/>
      <c r="YZ2881" s="2"/>
      <c r="ZD2881" s="2"/>
      <c r="ZH2881" s="2"/>
      <c r="ZL2881" s="2"/>
      <c r="ZP2881" s="2"/>
      <c r="ZT2881" s="2"/>
      <c r="ZX2881" s="2"/>
      <c r="AAB2881" s="2"/>
      <c r="AAF2881" s="2"/>
      <c r="AAJ2881" s="2"/>
      <c r="AAN2881" s="2"/>
      <c r="AAR2881" s="2"/>
      <c r="AAV2881" s="2"/>
      <c r="AAZ2881" s="2"/>
      <c r="ABD2881" s="2"/>
      <c r="ABH2881" s="2"/>
      <c r="ABL2881" s="2"/>
      <c r="ABP2881" s="2"/>
      <c r="ABT2881" s="2"/>
      <c r="ABX2881" s="2"/>
      <c r="ACB2881" s="2"/>
      <c r="ACF2881" s="2"/>
      <c r="ACJ2881" s="2"/>
      <c r="ACN2881" s="2"/>
      <c r="ACR2881" s="2"/>
      <c r="ACV2881" s="2"/>
      <c r="ACZ2881" s="2"/>
      <c r="ADD2881" s="2"/>
      <c r="ADH2881" s="2"/>
      <c r="ADL2881" s="2"/>
      <c r="ADP2881" s="2"/>
      <c r="ADT2881" s="2"/>
      <c r="ADX2881" s="2"/>
      <c r="AEB2881" s="2"/>
      <c r="AEF2881" s="2"/>
      <c r="AEJ2881" s="2"/>
      <c r="AEN2881" s="2"/>
      <c r="AER2881" s="2"/>
      <c r="AEV2881" s="2"/>
      <c r="AEZ2881" s="2"/>
      <c r="AFD2881" s="2"/>
      <c r="AFH2881" s="2"/>
      <c r="AFL2881" s="2"/>
      <c r="AFP2881" s="2"/>
      <c r="AFT2881" s="2"/>
      <c r="AFX2881" s="2"/>
      <c r="AGB2881" s="2"/>
      <c r="AGF2881" s="2"/>
      <c r="AGJ2881" s="2"/>
      <c r="AGN2881" s="2"/>
      <c r="AGR2881" s="2"/>
      <c r="AGV2881" s="2"/>
      <c r="AGZ2881" s="2"/>
      <c r="AHD2881" s="2"/>
      <c r="AHH2881" s="2"/>
      <c r="AHL2881" s="2"/>
      <c r="AHP2881" s="2"/>
      <c r="AHT2881" s="2"/>
      <c r="AHX2881" s="2"/>
      <c r="AIB2881" s="2"/>
      <c r="AIF2881" s="2"/>
      <c r="AIJ2881" s="2"/>
      <c r="AIN2881" s="2"/>
      <c r="AIR2881" s="2"/>
      <c r="AIV2881" s="2"/>
      <c r="AIZ2881" s="2"/>
      <c r="AJD2881" s="2"/>
      <c r="AJH2881" s="2"/>
      <c r="AJL2881" s="2"/>
      <c r="AJP2881" s="2"/>
      <c r="AJT2881" s="2"/>
      <c r="AJX2881" s="2"/>
      <c r="AKB2881" s="2"/>
      <c r="AKF2881" s="2"/>
      <c r="AKJ2881" s="2"/>
      <c r="AKN2881" s="2"/>
      <c r="AKR2881" s="2"/>
      <c r="AKV2881" s="2"/>
      <c r="AKZ2881" s="2"/>
      <c r="ALD2881" s="2"/>
      <c r="ALH2881" s="2"/>
      <c r="ALL2881" s="2"/>
      <c r="ALP2881" s="2"/>
      <c r="ALT2881" s="2"/>
      <c r="ALX2881" s="2"/>
      <c r="AMB2881" s="2"/>
      <c r="AMF2881" s="2"/>
      <c r="AMJ2881" s="2"/>
      <c r="AMN2881" s="2"/>
      <c r="AMR2881" s="2"/>
      <c r="AMV2881" s="2"/>
      <c r="AMZ2881" s="2"/>
      <c r="AND2881" s="2"/>
      <c r="ANH2881" s="2"/>
      <c r="ANL2881" s="2"/>
      <c r="ANP2881" s="2"/>
      <c r="ANT2881" s="2"/>
      <c r="ANX2881" s="2"/>
      <c r="AOB2881" s="2"/>
      <c r="AOF2881" s="2"/>
      <c r="AOJ2881" s="2"/>
      <c r="AON2881" s="2"/>
      <c r="AOR2881" s="2"/>
      <c r="AOV2881" s="2"/>
      <c r="AOZ2881" s="2"/>
      <c r="APD2881" s="2"/>
      <c r="APH2881" s="2"/>
      <c r="APL2881" s="2"/>
      <c r="APP2881" s="2"/>
      <c r="APT2881" s="2"/>
      <c r="APX2881" s="2"/>
      <c r="AQB2881" s="2"/>
      <c r="AQF2881" s="2"/>
      <c r="AQJ2881" s="2"/>
      <c r="AQN2881" s="2"/>
      <c r="AQR2881" s="2"/>
      <c r="AQV2881" s="2"/>
      <c r="AQZ2881" s="2"/>
      <c r="ARD2881" s="2"/>
      <c r="ARH2881" s="2"/>
      <c r="ARL2881" s="2"/>
      <c r="ARP2881" s="2"/>
      <c r="ART2881" s="2"/>
      <c r="ARX2881" s="2"/>
      <c r="ASB2881" s="2"/>
      <c r="ASF2881" s="2"/>
      <c r="ASJ2881" s="2"/>
      <c r="ASN2881" s="2"/>
      <c r="ASR2881" s="2"/>
      <c r="ASV2881" s="2"/>
      <c r="ASZ2881" s="2"/>
      <c r="ATD2881" s="2"/>
      <c r="ATH2881" s="2"/>
      <c r="ATL2881" s="2"/>
      <c r="ATP2881" s="2"/>
      <c r="ATT2881" s="2"/>
      <c r="ATX2881" s="2"/>
      <c r="AUB2881" s="2"/>
      <c r="AUF2881" s="2"/>
      <c r="AUJ2881" s="2"/>
      <c r="AUN2881" s="2"/>
      <c r="AUR2881" s="2"/>
      <c r="AUV2881" s="2"/>
      <c r="AUZ2881" s="2"/>
      <c r="AVD2881" s="2"/>
      <c r="AVH2881" s="2"/>
      <c r="AVL2881" s="2"/>
      <c r="AVP2881" s="2"/>
      <c r="AVT2881" s="2"/>
      <c r="AVX2881" s="2"/>
      <c r="AWB2881" s="2"/>
      <c r="AWF2881" s="2"/>
      <c r="AWJ2881" s="2"/>
      <c r="AWN2881" s="2"/>
      <c r="AWR2881" s="2"/>
      <c r="AWV2881" s="2"/>
      <c r="AWZ2881" s="2"/>
      <c r="AXD2881" s="2"/>
      <c r="AXH2881" s="2"/>
      <c r="AXL2881" s="2"/>
      <c r="AXP2881" s="2"/>
      <c r="AXT2881" s="2"/>
      <c r="AXX2881" s="2"/>
      <c r="AYB2881" s="2"/>
      <c r="AYF2881" s="2"/>
      <c r="AYJ2881" s="2"/>
      <c r="AYN2881" s="2"/>
      <c r="AYR2881" s="2"/>
      <c r="AYV2881" s="2"/>
      <c r="AYZ2881" s="2"/>
      <c r="AZD2881" s="2"/>
      <c r="AZH2881" s="2"/>
      <c r="AZL2881" s="2"/>
      <c r="AZP2881" s="2"/>
      <c r="AZT2881" s="2"/>
      <c r="AZX2881" s="2"/>
      <c r="BAB2881" s="2"/>
      <c r="BAF2881" s="2"/>
      <c r="BAJ2881" s="2"/>
      <c r="BAN2881" s="2"/>
      <c r="BAR2881" s="2"/>
      <c r="BAV2881" s="2"/>
      <c r="BAZ2881" s="2"/>
      <c r="BBD2881" s="2"/>
      <c r="BBH2881" s="2"/>
      <c r="BBL2881" s="2"/>
      <c r="BBP2881" s="2"/>
      <c r="BBT2881" s="2"/>
      <c r="BBX2881" s="2"/>
      <c r="BCB2881" s="2"/>
      <c r="BCF2881" s="2"/>
      <c r="BCJ2881" s="2"/>
      <c r="BCN2881" s="2"/>
      <c r="BCR2881" s="2"/>
      <c r="BCV2881" s="2"/>
      <c r="BCZ2881" s="2"/>
      <c r="BDD2881" s="2"/>
      <c r="BDH2881" s="2"/>
      <c r="BDL2881" s="2"/>
      <c r="BDP2881" s="2"/>
      <c r="BDT2881" s="2"/>
      <c r="BDX2881" s="2"/>
      <c r="BEB2881" s="2"/>
      <c r="BEF2881" s="2"/>
      <c r="BEJ2881" s="2"/>
      <c r="BEN2881" s="2"/>
      <c r="BER2881" s="2"/>
      <c r="BEV2881" s="2"/>
      <c r="BEZ2881" s="2"/>
      <c r="BFD2881" s="2"/>
      <c r="BFH2881" s="2"/>
      <c r="BFL2881" s="2"/>
      <c r="BFP2881" s="2"/>
      <c r="BFT2881" s="2"/>
      <c r="BFX2881" s="2"/>
      <c r="BGB2881" s="2"/>
      <c r="BGF2881" s="2"/>
      <c r="BGJ2881" s="2"/>
      <c r="BGN2881" s="2"/>
      <c r="BGR2881" s="2"/>
      <c r="BGV2881" s="2"/>
      <c r="BGZ2881" s="2"/>
      <c r="BHD2881" s="2"/>
      <c r="BHH2881" s="2"/>
      <c r="BHL2881" s="2"/>
      <c r="BHP2881" s="2"/>
      <c r="BHT2881" s="2"/>
      <c r="BHX2881" s="2"/>
      <c r="BIB2881" s="2"/>
      <c r="BIF2881" s="2"/>
      <c r="BIJ2881" s="2"/>
      <c r="BIN2881" s="2"/>
      <c r="BIR2881" s="2"/>
      <c r="BIV2881" s="2"/>
      <c r="BIZ2881" s="2"/>
      <c r="BJD2881" s="2"/>
      <c r="BJH2881" s="2"/>
      <c r="BJL2881" s="2"/>
      <c r="BJP2881" s="2"/>
      <c r="BJT2881" s="2"/>
      <c r="BJX2881" s="2"/>
      <c r="BKB2881" s="2"/>
      <c r="BKF2881" s="2"/>
      <c r="BKJ2881" s="2"/>
      <c r="BKN2881" s="2"/>
      <c r="BKR2881" s="2"/>
      <c r="BKV2881" s="2"/>
      <c r="BKZ2881" s="2"/>
      <c r="BLD2881" s="2"/>
      <c r="BLH2881" s="2"/>
      <c r="BLL2881" s="2"/>
      <c r="BLP2881" s="2"/>
      <c r="BLT2881" s="2"/>
      <c r="BLX2881" s="2"/>
      <c r="BMB2881" s="2"/>
      <c r="BMF2881" s="2"/>
      <c r="BMJ2881" s="2"/>
      <c r="BMN2881" s="2"/>
      <c r="BMR2881" s="2"/>
      <c r="BMV2881" s="2"/>
      <c r="BMZ2881" s="2"/>
      <c r="BND2881" s="2"/>
      <c r="BNH2881" s="2"/>
      <c r="BNL2881" s="2"/>
      <c r="BNP2881" s="2"/>
      <c r="BNT2881" s="2"/>
      <c r="BNX2881" s="2"/>
      <c r="BOB2881" s="2"/>
      <c r="BOF2881" s="2"/>
      <c r="BOJ2881" s="2"/>
      <c r="BON2881" s="2"/>
      <c r="BOR2881" s="2"/>
      <c r="BOV2881" s="2"/>
      <c r="BOZ2881" s="2"/>
      <c r="BPD2881" s="2"/>
      <c r="BPH2881" s="2"/>
      <c r="BPL2881" s="2"/>
      <c r="BPP2881" s="2"/>
      <c r="BPT2881" s="2"/>
      <c r="BPX2881" s="2"/>
      <c r="BQB2881" s="2"/>
      <c r="BQF2881" s="2"/>
      <c r="BQJ2881" s="2"/>
      <c r="BQN2881" s="2"/>
      <c r="BQR2881" s="2"/>
      <c r="BQV2881" s="2"/>
      <c r="BQZ2881" s="2"/>
      <c r="BRD2881" s="2"/>
      <c r="BRH2881" s="2"/>
      <c r="BRL2881" s="2"/>
      <c r="BRP2881" s="2"/>
      <c r="BRT2881" s="2"/>
      <c r="BRX2881" s="2"/>
      <c r="BSB2881" s="2"/>
      <c r="BSF2881" s="2"/>
      <c r="BSJ2881" s="2"/>
      <c r="BSN2881" s="2"/>
      <c r="BSR2881" s="2"/>
      <c r="BSV2881" s="2"/>
      <c r="BSZ2881" s="2"/>
      <c r="BTD2881" s="2"/>
      <c r="BTH2881" s="2"/>
      <c r="BTL2881" s="2"/>
      <c r="BTP2881" s="2"/>
      <c r="BTT2881" s="2"/>
      <c r="BTX2881" s="2"/>
      <c r="BUB2881" s="2"/>
      <c r="BUF2881" s="2"/>
      <c r="BUJ2881" s="2"/>
      <c r="BUN2881" s="2"/>
      <c r="BUR2881" s="2"/>
      <c r="BUV2881" s="2"/>
      <c r="BUZ2881" s="2"/>
      <c r="BVD2881" s="2"/>
      <c r="BVH2881" s="2"/>
      <c r="BVL2881" s="2"/>
      <c r="BVP2881" s="2"/>
      <c r="BVT2881" s="2"/>
      <c r="BVX2881" s="2"/>
      <c r="BWB2881" s="2"/>
      <c r="BWF2881" s="2"/>
      <c r="BWJ2881" s="2"/>
      <c r="BWN2881" s="2"/>
      <c r="BWR2881" s="2"/>
      <c r="BWV2881" s="2"/>
      <c r="BWZ2881" s="2"/>
      <c r="BXD2881" s="2"/>
      <c r="BXH2881" s="2"/>
      <c r="BXL2881" s="2"/>
      <c r="BXP2881" s="2"/>
      <c r="BXT2881" s="2"/>
      <c r="BXX2881" s="2"/>
      <c r="BYB2881" s="2"/>
      <c r="BYF2881" s="2"/>
      <c r="BYJ2881" s="2"/>
      <c r="BYN2881" s="2"/>
      <c r="BYR2881" s="2"/>
      <c r="BYV2881" s="2"/>
      <c r="BYZ2881" s="2"/>
      <c r="BZD2881" s="2"/>
      <c r="BZH2881" s="2"/>
      <c r="BZL2881" s="2"/>
      <c r="BZP2881" s="2"/>
      <c r="BZT2881" s="2"/>
      <c r="BZX2881" s="2"/>
      <c r="CAB2881" s="2"/>
      <c r="CAF2881" s="2"/>
      <c r="CAJ2881" s="2"/>
      <c r="CAN2881" s="2"/>
      <c r="CAR2881" s="2"/>
      <c r="CAV2881" s="2"/>
      <c r="CAZ2881" s="2"/>
      <c r="CBD2881" s="2"/>
      <c r="CBH2881" s="2"/>
      <c r="CBL2881" s="2"/>
      <c r="CBP2881" s="2"/>
      <c r="CBT2881" s="2"/>
      <c r="CBX2881" s="2"/>
      <c r="CCB2881" s="2"/>
      <c r="CCF2881" s="2"/>
      <c r="CCJ2881" s="2"/>
      <c r="CCN2881" s="2"/>
      <c r="CCR2881" s="2"/>
      <c r="CCV2881" s="2"/>
      <c r="CCZ2881" s="2"/>
      <c r="CDD2881" s="2"/>
      <c r="CDH2881" s="2"/>
      <c r="CDL2881" s="2"/>
      <c r="CDP2881" s="2"/>
      <c r="CDT2881" s="2"/>
      <c r="CDX2881" s="2"/>
      <c r="CEB2881" s="2"/>
      <c r="CEF2881" s="2"/>
      <c r="CEJ2881" s="2"/>
      <c r="CEN2881" s="2"/>
      <c r="CER2881" s="2"/>
      <c r="CEV2881" s="2"/>
      <c r="CEZ2881" s="2"/>
      <c r="CFD2881" s="2"/>
      <c r="CFH2881" s="2"/>
      <c r="CFL2881" s="2"/>
      <c r="CFP2881" s="2"/>
      <c r="CFT2881" s="2"/>
      <c r="CFX2881" s="2"/>
      <c r="CGB2881" s="2"/>
      <c r="CGF2881" s="2"/>
      <c r="CGJ2881" s="2"/>
      <c r="CGN2881" s="2"/>
      <c r="CGR2881" s="2"/>
      <c r="CGV2881" s="2"/>
      <c r="CGZ2881" s="2"/>
      <c r="CHD2881" s="2"/>
      <c r="CHH2881" s="2"/>
      <c r="CHL2881" s="2"/>
      <c r="CHP2881" s="2"/>
      <c r="CHT2881" s="2"/>
      <c r="CHX2881" s="2"/>
      <c r="CIB2881" s="2"/>
      <c r="CIF2881" s="2"/>
      <c r="CIJ2881" s="2"/>
      <c r="CIN2881" s="2"/>
      <c r="CIR2881" s="2"/>
      <c r="CIV2881" s="2"/>
      <c r="CIZ2881" s="2"/>
      <c r="CJD2881" s="2"/>
      <c r="CJH2881" s="2"/>
      <c r="CJL2881" s="2"/>
      <c r="CJP2881" s="2"/>
      <c r="CJT2881" s="2"/>
      <c r="CJX2881" s="2"/>
      <c r="CKB2881" s="2"/>
      <c r="CKF2881" s="2"/>
      <c r="CKJ2881" s="2"/>
      <c r="CKN2881" s="2"/>
      <c r="CKR2881" s="2"/>
      <c r="CKV2881" s="2"/>
      <c r="CKZ2881" s="2"/>
      <c r="CLD2881" s="2"/>
      <c r="CLH2881" s="2"/>
      <c r="CLL2881" s="2"/>
      <c r="CLP2881" s="2"/>
      <c r="CLT2881" s="2"/>
      <c r="CLX2881" s="2"/>
      <c r="CMB2881" s="2"/>
      <c r="CMF2881" s="2"/>
      <c r="CMJ2881" s="2"/>
      <c r="CMN2881" s="2"/>
      <c r="CMR2881" s="2"/>
      <c r="CMV2881" s="2"/>
      <c r="CMZ2881" s="2"/>
      <c r="CND2881" s="2"/>
      <c r="CNH2881" s="2"/>
      <c r="CNL2881" s="2"/>
      <c r="CNP2881" s="2"/>
      <c r="CNT2881" s="2"/>
      <c r="CNX2881" s="2"/>
      <c r="COB2881" s="2"/>
      <c r="COF2881" s="2"/>
      <c r="COJ2881" s="2"/>
      <c r="CON2881" s="2"/>
      <c r="COR2881" s="2"/>
      <c r="COV2881" s="2"/>
      <c r="COZ2881" s="2"/>
      <c r="CPD2881" s="2"/>
      <c r="CPH2881" s="2"/>
      <c r="CPL2881" s="2"/>
      <c r="CPP2881" s="2"/>
      <c r="CPT2881" s="2"/>
      <c r="CPX2881" s="2"/>
      <c r="CQB2881" s="2"/>
      <c r="CQF2881" s="2"/>
      <c r="CQJ2881" s="2"/>
      <c r="CQN2881" s="2"/>
      <c r="CQR2881" s="2"/>
      <c r="CQV2881" s="2"/>
      <c r="CQZ2881" s="2"/>
      <c r="CRD2881" s="2"/>
      <c r="CRH2881" s="2"/>
      <c r="CRL2881" s="2"/>
      <c r="CRP2881" s="2"/>
      <c r="CRT2881" s="2"/>
      <c r="CRX2881" s="2"/>
      <c r="CSB2881" s="2"/>
      <c r="CSF2881" s="2"/>
      <c r="CSJ2881" s="2"/>
      <c r="CSN2881" s="2"/>
      <c r="CSR2881" s="2"/>
      <c r="CSV2881" s="2"/>
      <c r="CSZ2881" s="2"/>
      <c r="CTD2881" s="2"/>
      <c r="CTH2881" s="2"/>
      <c r="CTL2881" s="2"/>
      <c r="CTP2881" s="2"/>
      <c r="CTT2881" s="2"/>
      <c r="CTX2881" s="2"/>
      <c r="CUB2881" s="2"/>
      <c r="CUF2881" s="2"/>
      <c r="CUJ2881" s="2"/>
      <c r="CUN2881" s="2"/>
      <c r="CUR2881" s="2"/>
      <c r="CUV2881" s="2"/>
      <c r="CUZ2881" s="2"/>
      <c r="CVD2881" s="2"/>
      <c r="CVH2881" s="2"/>
      <c r="CVL2881" s="2"/>
      <c r="CVP2881" s="2"/>
      <c r="CVT2881" s="2"/>
      <c r="CVX2881" s="2"/>
      <c r="CWB2881" s="2"/>
      <c r="CWF2881" s="2"/>
      <c r="CWJ2881" s="2"/>
      <c r="CWN2881" s="2"/>
      <c r="CWR2881" s="2"/>
      <c r="CWV2881" s="2"/>
      <c r="CWZ2881" s="2"/>
      <c r="CXD2881" s="2"/>
      <c r="CXH2881" s="2"/>
      <c r="CXL2881" s="2"/>
      <c r="CXP2881" s="2"/>
      <c r="CXT2881" s="2"/>
      <c r="CXX2881" s="2"/>
      <c r="CYB2881" s="2"/>
      <c r="CYF2881" s="2"/>
      <c r="CYJ2881" s="2"/>
      <c r="CYN2881" s="2"/>
      <c r="CYR2881" s="2"/>
      <c r="CYV2881" s="2"/>
      <c r="CYZ2881" s="2"/>
      <c r="CZD2881" s="2"/>
      <c r="CZH2881" s="2"/>
      <c r="CZL2881" s="2"/>
      <c r="CZP2881" s="2"/>
      <c r="CZT2881" s="2"/>
      <c r="CZX2881" s="2"/>
      <c r="DAB2881" s="2"/>
      <c r="DAF2881" s="2"/>
      <c r="DAJ2881" s="2"/>
      <c r="DAN2881" s="2"/>
      <c r="DAR2881" s="2"/>
      <c r="DAV2881" s="2"/>
      <c r="DAZ2881" s="2"/>
      <c r="DBD2881" s="2"/>
      <c r="DBH2881" s="2"/>
      <c r="DBL2881" s="2"/>
      <c r="DBP2881" s="2"/>
      <c r="DBT2881" s="2"/>
      <c r="DBX2881" s="2"/>
      <c r="DCB2881" s="2"/>
      <c r="DCF2881" s="2"/>
      <c r="DCJ2881" s="2"/>
      <c r="DCN2881" s="2"/>
      <c r="DCR2881" s="2"/>
      <c r="DCV2881" s="2"/>
      <c r="DCZ2881" s="2"/>
      <c r="DDD2881" s="2"/>
      <c r="DDH2881" s="2"/>
      <c r="DDL2881" s="2"/>
      <c r="DDP2881" s="2"/>
      <c r="DDT2881" s="2"/>
      <c r="DDX2881" s="2"/>
      <c r="DEB2881" s="2"/>
      <c r="DEF2881" s="2"/>
      <c r="DEJ2881" s="2"/>
      <c r="DEN2881" s="2"/>
      <c r="DER2881" s="2"/>
      <c r="DEV2881" s="2"/>
      <c r="DEZ2881" s="2"/>
      <c r="DFD2881" s="2"/>
      <c r="DFH2881" s="2"/>
      <c r="DFL2881" s="2"/>
      <c r="DFP2881" s="2"/>
      <c r="DFT2881" s="2"/>
      <c r="DFX2881" s="2"/>
      <c r="DGB2881" s="2"/>
      <c r="DGF2881" s="2"/>
      <c r="DGJ2881" s="2"/>
      <c r="DGN2881" s="2"/>
      <c r="DGR2881" s="2"/>
      <c r="DGV2881" s="2"/>
      <c r="DGZ2881" s="2"/>
      <c r="DHD2881" s="2"/>
      <c r="DHH2881" s="2"/>
      <c r="DHL2881" s="2"/>
      <c r="DHP2881" s="2"/>
      <c r="DHT2881" s="2"/>
      <c r="DHX2881" s="2"/>
      <c r="DIB2881" s="2"/>
      <c r="DIF2881" s="2"/>
      <c r="DIJ2881" s="2"/>
      <c r="DIN2881" s="2"/>
      <c r="DIR2881" s="2"/>
      <c r="DIV2881" s="2"/>
      <c r="DIZ2881" s="2"/>
      <c r="DJD2881" s="2"/>
      <c r="DJH2881" s="2"/>
      <c r="DJL2881" s="2"/>
      <c r="DJP2881" s="2"/>
      <c r="DJT2881" s="2"/>
      <c r="DJX2881" s="2"/>
      <c r="DKB2881" s="2"/>
      <c r="DKF2881" s="2"/>
      <c r="DKJ2881" s="2"/>
      <c r="DKN2881" s="2"/>
      <c r="DKR2881" s="2"/>
      <c r="DKV2881" s="2"/>
      <c r="DKZ2881" s="2"/>
      <c r="DLD2881" s="2"/>
      <c r="DLH2881" s="2"/>
      <c r="DLL2881" s="2"/>
      <c r="DLP2881" s="2"/>
      <c r="DLT2881" s="2"/>
      <c r="DLX2881" s="2"/>
      <c r="DMB2881" s="2"/>
      <c r="DMF2881" s="2"/>
      <c r="DMJ2881" s="2"/>
      <c r="DMN2881" s="2"/>
      <c r="DMR2881" s="2"/>
      <c r="DMV2881" s="2"/>
      <c r="DMZ2881" s="2"/>
      <c r="DND2881" s="2"/>
      <c r="DNH2881" s="2"/>
      <c r="DNL2881" s="2"/>
      <c r="DNP2881" s="2"/>
      <c r="DNT2881" s="2"/>
      <c r="DNX2881" s="2"/>
      <c r="DOB2881" s="2"/>
      <c r="DOF2881" s="2"/>
      <c r="DOJ2881" s="2"/>
      <c r="DON2881" s="2"/>
      <c r="DOR2881" s="2"/>
      <c r="DOV2881" s="2"/>
      <c r="DOZ2881" s="2"/>
      <c r="DPD2881" s="2"/>
      <c r="DPH2881" s="2"/>
      <c r="DPL2881" s="2"/>
      <c r="DPP2881" s="2"/>
      <c r="DPT2881" s="2"/>
      <c r="DPX2881" s="2"/>
      <c r="DQB2881" s="2"/>
      <c r="DQF2881" s="2"/>
      <c r="DQJ2881" s="2"/>
      <c r="DQN2881" s="2"/>
      <c r="DQR2881" s="2"/>
      <c r="DQV2881" s="2"/>
      <c r="DQZ2881" s="2"/>
      <c r="DRD2881" s="2"/>
      <c r="DRH2881" s="2"/>
      <c r="DRL2881" s="2"/>
      <c r="DRP2881" s="2"/>
      <c r="DRT2881" s="2"/>
      <c r="DRX2881" s="2"/>
      <c r="DSB2881" s="2"/>
      <c r="DSF2881" s="2"/>
      <c r="DSJ2881" s="2"/>
      <c r="DSN2881" s="2"/>
      <c r="DSR2881" s="2"/>
      <c r="DSV2881" s="2"/>
      <c r="DSZ2881" s="2"/>
      <c r="DTD2881" s="2"/>
      <c r="DTH2881" s="2"/>
      <c r="DTL2881" s="2"/>
      <c r="DTP2881" s="2"/>
      <c r="DTT2881" s="2"/>
      <c r="DTX2881" s="2"/>
      <c r="DUB2881" s="2"/>
      <c r="DUF2881" s="2"/>
      <c r="DUJ2881" s="2"/>
      <c r="DUN2881" s="2"/>
      <c r="DUR2881" s="2"/>
      <c r="DUV2881" s="2"/>
      <c r="DUZ2881" s="2"/>
      <c r="DVD2881" s="2"/>
      <c r="DVH2881" s="2"/>
      <c r="DVL2881" s="2"/>
      <c r="DVP2881" s="2"/>
      <c r="DVT2881" s="2"/>
      <c r="DVX2881" s="2"/>
      <c r="DWB2881" s="2"/>
      <c r="DWF2881" s="2"/>
      <c r="DWJ2881" s="2"/>
      <c r="DWN2881" s="2"/>
      <c r="DWR2881" s="2"/>
      <c r="DWV2881" s="2"/>
      <c r="DWZ2881" s="2"/>
      <c r="DXD2881" s="2"/>
      <c r="DXH2881" s="2"/>
      <c r="DXL2881" s="2"/>
      <c r="DXP2881" s="2"/>
      <c r="DXT2881" s="2"/>
      <c r="DXX2881" s="2"/>
      <c r="DYB2881" s="2"/>
      <c r="DYF2881" s="2"/>
      <c r="DYJ2881" s="2"/>
      <c r="DYN2881" s="2"/>
      <c r="DYR2881" s="2"/>
      <c r="DYV2881" s="2"/>
      <c r="DYZ2881" s="2"/>
      <c r="DZD2881" s="2"/>
      <c r="DZH2881" s="2"/>
      <c r="DZL2881" s="2"/>
      <c r="DZP2881" s="2"/>
      <c r="DZT2881" s="2"/>
      <c r="DZX2881" s="2"/>
      <c r="EAB2881" s="2"/>
      <c r="EAF2881" s="2"/>
      <c r="EAJ2881" s="2"/>
      <c r="EAN2881" s="2"/>
      <c r="EAR2881" s="2"/>
      <c r="EAV2881" s="2"/>
      <c r="EAZ2881" s="2"/>
      <c r="EBD2881" s="2"/>
      <c r="EBH2881" s="2"/>
      <c r="EBL2881" s="2"/>
      <c r="EBP2881" s="2"/>
      <c r="EBT2881" s="2"/>
      <c r="EBX2881" s="2"/>
      <c r="ECB2881" s="2"/>
      <c r="ECF2881" s="2"/>
      <c r="ECJ2881" s="2"/>
      <c r="ECN2881" s="2"/>
      <c r="ECR2881" s="2"/>
      <c r="ECV2881" s="2"/>
      <c r="ECZ2881" s="2"/>
      <c r="EDD2881" s="2"/>
      <c r="EDH2881" s="2"/>
      <c r="EDL2881" s="2"/>
      <c r="EDP2881" s="2"/>
      <c r="EDT2881" s="2"/>
      <c r="EDX2881" s="2"/>
      <c r="EEB2881" s="2"/>
      <c r="EEF2881" s="2"/>
      <c r="EEJ2881" s="2"/>
      <c r="EEN2881" s="2"/>
      <c r="EER2881" s="2"/>
      <c r="EEV2881" s="2"/>
      <c r="EEZ2881" s="2"/>
      <c r="EFD2881" s="2"/>
      <c r="EFH2881" s="2"/>
      <c r="EFL2881" s="2"/>
      <c r="EFP2881" s="2"/>
      <c r="EFT2881" s="2"/>
      <c r="EFX2881" s="2"/>
      <c r="EGB2881" s="2"/>
      <c r="EGF2881" s="2"/>
      <c r="EGJ2881" s="2"/>
      <c r="EGN2881" s="2"/>
      <c r="EGR2881" s="2"/>
      <c r="EGV2881" s="2"/>
      <c r="EGZ2881" s="2"/>
      <c r="EHD2881" s="2"/>
      <c r="EHH2881" s="2"/>
      <c r="EHL2881" s="2"/>
      <c r="EHP2881" s="2"/>
      <c r="EHT2881" s="2"/>
      <c r="EHX2881" s="2"/>
      <c r="EIB2881" s="2"/>
      <c r="EIF2881" s="2"/>
      <c r="EIJ2881" s="2"/>
      <c r="EIN2881" s="2"/>
      <c r="EIR2881" s="2"/>
      <c r="EIV2881" s="2"/>
      <c r="EIZ2881" s="2"/>
      <c r="EJD2881" s="2"/>
      <c r="EJH2881" s="2"/>
      <c r="EJL2881" s="2"/>
      <c r="EJP2881" s="2"/>
      <c r="EJT2881" s="2"/>
      <c r="EJX2881" s="2"/>
      <c r="EKB2881" s="2"/>
      <c r="EKF2881" s="2"/>
      <c r="EKJ2881" s="2"/>
      <c r="EKN2881" s="2"/>
      <c r="EKR2881" s="2"/>
      <c r="EKV2881" s="2"/>
      <c r="EKZ2881" s="2"/>
      <c r="ELD2881" s="2"/>
      <c r="ELH2881" s="2"/>
      <c r="ELL2881" s="2"/>
      <c r="ELP2881" s="2"/>
      <c r="ELT2881" s="2"/>
      <c r="ELX2881" s="2"/>
      <c r="EMB2881" s="2"/>
      <c r="EMF2881" s="2"/>
      <c r="EMJ2881" s="2"/>
      <c r="EMN2881" s="2"/>
      <c r="EMR2881" s="2"/>
      <c r="EMV2881" s="2"/>
      <c r="EMZ2881" s="2"/>
      <c r="END2881" s="2"/>
      <c r="ENH2881" s="2"/>
      <c r="ENL2881" s="2"/>
      <c r="ENP2881" s="2"/>
      <c r="ENT2881" s="2"/>
      <c r="ENX2881" s="2"/>
      <c r="EOB2881" s="2"/>
      <c r="EOF2881" s="2"/>
      <c r="EOJ2881" s="2"/>
      <c r="EON2881" s="2"/>
      <c r="EOR2881" s="2"/>
      <c r="EOV2881" s="2"/>
      <c r="EOZ2881" s="2"/>
      <c r="EPD2881" s="2"/>
      <c r="EPH2881" s="2"/>
      <c r="EPL2881" s="2"/>
      <c r="EPP2881" s="2"/>
      <c r="EPT2881" s="2"/>
      <c r="EPX2881" s="2"/>
      <c r="EQB2881" s="2"/>
      <c r="EQF2881" s="2"/>
      <c r="EQJ2881" s="2"/>
      <c r="EQN2881" s="2"/>
      <c r="EQR2881" s="2"/>
      <c r="EQV2881" s="2"/>
      <c r="EQZ2881" s="2"/>
      <c r="ERD2881" s="2"/>
      <c r="ERH2881" s="2"/>
      <c r="ERL2881" s="2"/>
      <c r="ERP2881" s="2"/>
      <c r="ERT2881" s="2"/>
      <c r="ERX2881" s="2"/>
      <c r="ESB2881" s="2"/>
      <c r="ESF2881" s="2"/>
      <c r="ESJ2881" s="2"/>
      <c r="ESN2881" s="2"/>
      <c r="ESR2881" s="2"/>
      <c r="ESV2881" s="2"/>
      <c r="ESZ2881" s="2"/>
      <c r="ETD2881" s="2"/>
      <c r="ETH2881" s="2"/>
      <c r="ETL2881" s="2"/>
      <c r="ETP2881" s="2"/>
      <c r="ETT2881" s="2"/>
      <c r="ETX2881" s="2"/>
      <c r="EUB2881" s="2"/>
      <c r="EUF2881" s="2"/>
      <c r="EUJ2881" s="2"/>
      <c r="EUN2881" s="2"/>
      <c r="EUR2881" s="2"/>
      <c r="EUV2881" s="2"/>
      <c r="EUZ2881" s="2"/>
      <c r="EVD2881" s="2"/>
      <c r="EVH2881" s="2"/>
      <c r="EVL2881" s="2"/>
      <c r="EVP2881" s="2"/>
      <c r="EVT2881" s="2"/>
      <c r="EVX2881" s="2"/>
      <c r="EWB2881" s="2"/>
      <c r="EWF2881" s="2"/>
      <c r="EWJ2881" s="2"/>
      <c r="EWN2881" s="2"/>
      <c r="EWR2881" s="2"/>
      <c r="EWV2881" s="2"/>
      <c r="EWZ2881" s="2"/>
      <c r="EXD2881" s="2"/>
      <c r="EXH2881" s="2"/>
      <c r="EXL2881" s="2"/>
      <c r="EXP2881" s="2"/>
      <c r="EXT2881" s="2"/>
      <c r="EXX2881" s="2"/>
      <c r="EYB2881" s="2"/>
      <c r="EYF2881" s="2"/>
      <c r="EYJ2881" s="2"/>
      <c r="EYN2881" s="2"/>
      <c r="EYR2881" s="2"/>
      <c r="EYV2881" s="2"/>
      <c r="EYZ2881" s="2"/>
      <c r="EZD2881" s="2"/>
      <c r="EZH2881" s="2"/>
      <c r="EZL2881" s="2"/>
      <c r="EZP2881" s="2"/>
      <c r="EZT2881" s="2"/>
      <c r="EZX2881" s="2"/>
      <c r="FAB2881" s="2"/>
      <c r="FAF2881" s="2"/>
      <c r="FAJ2881" s="2"/>
      <c r="FAN2881" s="2"/>
      <c r="FAR2881" s="2"/>
      <c r="FAV2881" s="2"/>
      <c r="FAZ2881" s="2"/>
      <c r="FBD2881" s="2"/>
      <c r="FBH2881" s="2"/>
      <c r="FBL2881" s="2"/>
      <c r="FBP2881" s="2"/>
      <c r="FBT2881" s="2"/>
      <c r="FBX2881" s="2"/>
      <c r="FCB2881" s="2"/>
      <c r="FCF2881" s="2"/>
      <c r="FCJ2881" s="2"/>
      <c r="FCN2881" s="2"/>
      <c r="FCR2881" s="2"/>
      <c r="FCV2881" s="2"/>
      <c r="FCZ2881" s="2"/>
      <c r="FDD2881" s="2"/>
      <c r="FDH2881" s="2"/>
      <c r="FDL2881" s="2"/>
      <c r="FDP2881" s="2"/>
      <c r="FDT2881" s="2"/>
      <c r="FDX2881" s="2"/>
      <c r="FEB2881" s="2"/>
      <c r="FEF2881" s="2"/>
      <c r="FEJ2881" s="2"/>
      <c r="FEN2881" s="2"/>
      <c r="FER2881" s="2"/>
      <c r="FEV2881" s="2"/>
      <c r="FEZ2881" s="2"/>
      <c r="FFD2881" s="2"/>
      <c r="FFH2881" s="2"/>
      <c r="FFL2881" s="2"/>
      <c r="FFP2881" s="2"/>
      <c r="FFT2881" s="2"/>
      <c r="FFX2881" s="2"/>
      <c r="FGB2881" s="2"/>
      <c r="FGF2881" s="2"/>
      <c r="FGJ2881" s="2"/>
      <c r="FGN2881" s="2"/>
      <c r="FGR2881" s="2"/>
      <c r="FGV2881" s="2"/>
      <c r="FGZ2881" s="2"/>
      <c r="FHD2881" s="2"/>
      <c r="FHH2881" s="2"/>
      <c r="FHL2881" s="2"/>
      <c r="FHP2881" s="2"/>
      <c r="FHT2881" s="2"/>
      <c r="FHX2881" s="2"/>
      <c r="FIB2881" s="2"/>
      <c r="FIF2881" s="2"/>
      <c r="FIJ2881" s="2"/>
      <c r="FIN2881" s="2"/>
      <c r="FIR2881" s="2"/>
      <c r="FIV2881" s="2"/>
      <c r="FIZ2881" s="2"/>
      <c r="FJD2881" s="2"/>
      <c r="FJH2881" s="2"/>
      <c r="FJL2881" s="2"/>
      <c r="FJP2881" s="2"/>
      <c r="FJT2881" s="2"/>
      <c r="FJX2881" s="2"/>
      <c r="FKB2881" s="2"/>
      <c r="FKF2881" s="2"/>
      <c r="FKJ2881" s="2"/>
      <c r="FKN2881" s="2"/>
      <c r="FKR2881" s="2"/>
      <c r="FKV2881" s="2"/>
      <c r="FKZ2881" s="2"/>
      <c r="FLD2881" s="2"/>
      <c r="FLH2881" s="2"/>
      <c r="FLL2881" s="2"/>
      <c r="FLP2881" s="2"/>
      <c r="FLT2881" s="2"/>
      <c r="FLX2881" s="2"/>
      <c r="FMB2881" s="2"/>
      <c r="FMF2881" s="2"/>
      <c r="FMJ2881" s="2"/>
      <c r="FMN2881" s="2"/>
      <c r="FMR2881" s="2"/>
      <c r="FMV2881" s="2"/>
      <c r="FMZ2881" s="2"/>
      <c r="FND2881" s="2"/>
      <c r="FNH2881" s="2"/>
      <c r="FNL2881" s="2"/>
      <c r="FNP2881" s="2"/>
      <c r="FNT2881" s="2"/>
      <c r="FNX2881" s="2"/>
      <c r="FOB2881" s="2"/>
      <c r="FOF2881" s="2"/>
      <c r="FOJ2881" s="2"/>
      <c r="FON2881" s="2"/>
      <c r="FOR2881" s="2"/>
      <c r="FOV2881" s="2"/>
      <c r="FOZ2881" s="2"/>
      <c r="FPD2881" s="2"/>
      <c r="FPH2881" s="2"/>
      <c r="FPL2881" s="2"/>
      <c r="FPP2881" s="2"/>
      <c r="FPT2881" s="2"/>
      <c r="FPX2881" s="2"/>
      <c r="FQB2881" s="2"/>
      <c r="FQF2881" s="2"/>
      <c r="FQJ2881" s="2"/>
      <c r="FQN2881" s="2"/>
      <c r="FQR2881" s="2"/>
      <c r="FQV2881" s="2"/>
      <c r="FQZ2881" s="2"/>
      <c r="FRD2881" s="2"/>
      <c r="FRH2881" s="2"/>
      <c r="FRL2881" s="2"/>
      <c r="FRP2881" s="2"/>
      <c r="FRT2881" s="2"/>
      <c r="FRX2881" s="2"/>
      <c r="FSB2881" s="2"/>
      <c r="FSF2881" s="2"/>
      <c r="FSJ2881" s="2"/>
      <c r="FSN2881" s="2"/>
      <c r="FSR2881" s="2"/>
      <c r="FSV2881" s="2"/>
      <c r="FSZ2881" s="2"/>
      <c r="FTD2881" s="2"/>
      <c r="FTH2881" s="2"/>
      <c r="FTL2881" s="2"/>
      <c r="FTP2881" s="2"/>
      <c r="FTT2881" s="2"/>
      <c r="FTX2881" s="2"/>
      <c r="FUB2881" s="2"/>
      <c r="FUF2881" s="2"/>
      <c r="FUJ2881" s="2"/>
      <c r="FUN2881" s="2"/>
      <c r="FUR2881" s="2"/>
      <c r="FUV2881" s="2"/>
      <c r="FUZ2881" s="2"/>
      <c r="FVD2881" s="2"/>
      <c r="FVH2881" s="2"/>
      <c r="FVL2881" s="2"/>
      <c r="FVP2881" s="2"/>
      <c r="FVT2881" s="2"/>
      <c r="FVX2881" s="2"/>
      <c r="FWB2881" s="2"/>
      <c r="FWF2881" s="2"/>
      <c r="FWJ2881" s="2"/>
      <c r="FWN2881" s="2"/>
      <c r="FWR2881" s="2"/>
      <c r="FWV2881" s="2"/>
      <c r="FWZ2881" s="2"/>
      <c r="FXD2881" s="2"/>
      <c r="FXH2881" s="2"/>
      <c r="FXL2881" s="2"/>
      <c r="FXP2881" s="2"/>
      <c r="FXT2881" s="2"/>
      <c r="FXX2881" s="2"/>
      <c r="FYB2881" s="2"/>
      <c r="FYF2881" s="2"/>
      <c r="FYJ2881" s="2"/>
      <c r="FYN2881" s="2"/>
      <c r="FYR2881" s="2"/>
      <c r="FYV2881" s="2"/>
      <c r="FYZ2881" s="2"/>
      <c r="FZD2881" s="2"/>
      <c r="FZH2881" s="2"/>
      <c r="FZL2881" s="2"/>
      <c r="FZP2881" s="2"/>
      <c r="FZT2881" s="2"/>
      <c r="FZX2881" s="2"/>
      <c r="GAB2881" s="2"/>
      <c r="GAF2881" s="2"/>
      <c r="GAJ2881" s="2"/>
      <c r="GAN2881" s="2"/>
      <c r="GAR2881" s="2"/>
      <c r="GAV2881" s="2"/>
      <c r="GAZ2881" s="2"/>
      <c r="GBD2881" s="2"/>
      <c r="GBH2881" s="2"/>
      <c r="GBL2881" s="2"/>
      <c r="GBP2881" s="2"/>
      <c r="GBT2881" s="2"/>
      <c r="GBX2881" s="2"/>
      <c r="GCB2881" s="2"/>
      <c r="GCF2881" s="2"/>
      <c r="GCJ2881" s="2"/>
      <c r="GCN2881" s="2"/>
      <c r="GCR2881" s="2"/>
      <c r="GCV2881" s="2"/>
      <c r="GCZ2881" s="2"/>
      <c r="GDD2881" s="2"/>
      <c r="GDH2881" s="2"/>
      <c r="GDL2881" s="2"/>
      <c r="GDP2881" s="2"/>
      <c r="GDT2881" s="2"/>
      <c r="GDX2881" s="2"/>
      <c r="GEB2881" s="2"/>
      <c r="GEF2881" s="2"/>
      <c r="GEJ2881" s="2"/>
      <c r="GEN2881" s="2"/>
      <c r="GER2881" s="2"/>
      <c r="GEV2881" s="2"/>
      <c r="GEZ2881" s="2"/>
      <c r="GFD2881" s="2"/>
      <c r="GFH2881" s="2"/>
      <c r="GFL2881" s="2"/>
      <c r="GFP2881" s="2"/>
      <c r="GFT2881" s="2"/>
      <c r="GFX2881" s="2"/>
      <c r="GGB2881" s="2"/>
      <c r="GGF2881" s="2"/>
      <c r="GGJ2881" s="2"/>
      <c r="GGN2881" s="2"/>
      <c r="GGR2881" s="2"/>
      <c r="GGV2881" s="2"/>
      <c r="GGZ2881" s="2"/>
      <c r="GHD2881" s="2"/>
      <c r="GHH2881" s="2"/>
      <c r="GHL2881" s="2"/>
      <c r="GHP2881" s="2"/>
      <c r="GHT2881" s="2"/>
      <c r="GHX2881" s="2"/>
      <c r="GIB2881" s="2"/>
      <c r="GIF2881" s="2"/>
      <c r="GIJ2881" s="2"/>
      <c r="GIN2881" s="2"/>
      <c r="GIR2881" s="2"/>
      <c r="GIV2881" s="2"/>
      <c r="GIZ2881" s="2"/>
      <c r="GJD2881" s="2"/>
      <c r="GJH2881" s="2"/>
      <c r="GJL2881" s="2"/>
      <c r="GJP2881" s="2"/>
      <c r="GJT2881" s="2"/>
      <c r="GJX2881" s="2"/>
      <c r="GKB2881" s="2"/>
      <c r="GKF2881" s="2"/>
      <c r="GKJ2881" s="2"/>
      <c r="GKN2881" s="2"/>
      <c r="GKR2881" s="2"/>
      <c r="GKV2881" s="2"/>
      <c r="GKZ2881" s="2"/>
      <c r="GLD2881" s="2"/>
      <c r="GLH2881" s="2"/>
      <c r="GLL2881" s="2"/>
      <c r="GLP2881" s="2"/>
      <c r="GLT2881" s="2"/>
      <c r="GLX2881" s="2"/>
      <c r="GMB2881" s="2"/>
      <c r="GMF2881" s="2"/>
      <c r="GMJ2881" s="2"/>
      <c r="GMN2881" s="2"/>
      <c r="GMR2881" s="2"/>
      <c r="GMV2881" s="2"/>
      <c r="GMZ2881" s="2"/>
      <c r="GND2881" s="2"/>
      <c r="GNH2881" s="2"/>
      <c r="GNL2881" s="2"/>
      <c r="GNP2881" s="2"/>
      <c r="GNT2881" s="2"/>
      <c r="GNX2881" s="2"/>
      <c r="GOB2881" s="2"/>
      <c r="GOF2881" s="2"/>
      <c r="GOJ2881" s="2"/>
      <c r="GON2881" s="2"/>
      <c r="GOR2881" s="2"/>
      <c r="GOV2881" s="2"/>
      <c r="GOZ2881" s="2"/>
      <c r="GPD2881" s="2"/>
      <c r="GPH2881" s="2"/>
      <c r="GPL2881" s="2"/>
      <c r="GPP2881" s="2"/>
      <c r="GPT2881" s="2"/>
      <c r="GPX2881" s="2"/>
      <c r="GQB2881" s="2"/>
      <c r="GQF2881" s="2"/>
      <c r="GQJ2881" s="2"/>
      <c r="GQN2881" s="2"/>
      <c r="GQR2881" s="2"/>
      <c r="GQV2881" s="2"/>
      <c r="GQZ2881" s="2"/>
      <c r="GRD2881" s="2"/>
      <c r="GRH2881" s="2"/>
      <c r="GRL2881" s="2"/>
      <c r="GRP2881" s="2"/>
      <c r="GRT2881" s="2"/>
      <c r="GRX2881" s="2"/>
      <c r="GSB2881" s="2"/>
      <c r="GSF2881" s="2"/>
      <c r="GSJ2881" s="2"/>
      <c r="GSN2881" s="2"/>
      <c r="GSR2881" s="2"/>
      <c r="GSV2881" s="2"/>
      <c r="GSZ2881" s="2"/>
      <c r="GTD2881" s="2"/>
      <c r="GTH2881" s="2"/>
      <c r="GTL2881" s="2"/>
      <c r="GTP2881" s="2"/>
      <c r="GTT2881" s="2"/>
      <c r="GTX2881" s="2"/>
      <c r="GUB2881" s="2"/>
      <c r="GUF2881" s="2"/>
      <c r="GUJ2881" s="2"/>
      <c r="GUN2881" s="2"/>
      <c r="GUR2881" s="2"/>
      <c r="GUV2881" s="2"/>
      <c r="GUZ2881" s="2"/>
      <c r="GVD2881" s="2"/>
      <c r="GVH2881" s="2"/>
      <c r="GVL2881" s="2"/>
      <c r="GVP2881" s="2"/>
      <c r="GVT2881" s="2"/>
      <c r="GVX2881" s="2"/>
      <c r="GWB2881" s="2"/>
      <c r="GWF2881" s="2"/>
      <c r="GWJ2881" s="2"/>
      <c r="GWN2881" s="2"/>
      <c r="GWR2881" s="2"/>
      <c r="GWV2881" s="2"/>
      <c r="GWZ2881" s="2"/>
      <c r="GXD2881" s="2"/>
      <c r="GXH2881" s="2"/>
      <c r="GXL2881" s="2"/>
      <c r="GXP2881" s="2"/>
      <c r="GXT2881" s="2"/>
      <c r="GXX2881" s="2"/>
      <c r="GYB2881" s="2"/>
      <c r="GYF2881" s="2"/>
      <c r="GYJ2881" s="2"/>
      <c r="GYN2881" s="2"/>
      <c r="GYR2881" s="2"/>
      <c r="GYV2881" s="2"/>
      <c r="GYZ2881" s="2"/>
      <c r="GZD2881" s="2"/>
      <c r="GZH2881" s="2"/>
      <c r="GZL2881" s="2"/>
      <c r="GZP2881" s="2"/>
      <c r="GZT2881" s="2"/>
      <c r="GZX2881" s="2"/>
      <c r="HAB2881" s="2"/>
      <c r="HAF2881" s="2"/>
      <c r="HAJ2881" s="2"/>
      <c r="HAN2881" s="2"/>
      <c r="HAR2881" s="2"/>
      <c r="HAV2881" s="2"/>
      <c r="HAZ2881" s="2"/>
      <c r="HBD2881" s="2"/>
      <c r="HBH2881" s="2"/>
      <c r="HBL2881" s="2"/>
      <c r="HBP2881" s="2"/>
      <c r="HBT2881" s="2"/>
      <c r="HBX2881" s="2"/>
      <c r="HCB2881" s="2"/>
      <c r="HCF2881" s="2"/>
      <c r="HCJ2881" s="2"/>
      <c r="HCN2881" s="2"/>
      <c r="HCR2881" s="2"/>
      <c r="HCV2881" s="2"/>
      <c r="HCZ2881" s="2"/>
      <c r="HDD2881" s="2"/>
      <c r="HDH2881" s="2"/>
      <c r="HDL2881" s="2"/>
      <c r="HDP2881" s="2"/>
      <c r="HDT2881" s="2"/>
      <c r="HDX2881" s="2"/>
      <c r="HEB2881" s="2"/>
      <c r="HEF2881" s="2"/>
      <c r="HEJ2881" s="2"/>
      <c r="HEN2881" s="2"/>
      <c r="HER2881" s="2"/>
      <c r="HEV2881" s="2"/>
      <c r="HEZ2881" s="2"/>
      <c r="HFD2881" s="2"/>
      <c r="HFH2881" s="2"/>
      <c r="HFL2881" s="2"/>
      <c r="HFP2881" s="2"/>
      <c r="HFT2881" s="2"/>
      <c r="HFX2881" s="2"/>
      <c r="HGB2881" s="2"/>
      <c r="HGF2881" s="2"/>
      <c r="HGJ2881" s="2"/>
      <c r="HGN2881" s="2"/>
      <c r="HGR2881" s="2"/>
      <c r="HGV2881" s="2"/>
      <c r="HGZ2881" s="2"/>
      <c r="HHD2881" s="2"/>
      <c r="HHH2881" s="2"/>
      <c r="HHL2881" s="2"/>
      <c r="HHP2881" s="2"/>
      <c r="HHT2881" s="2"/>
      <c r="HHX2881" s="2"/>
      <c r="HIB2881" s="2"/>
      <c r="HIF2881" s="2"/>
      <c r="HIJ2881" s="2"/>
      <c r="HIN2881" s="2"/>
      <c r="HIR2881" s="2"/>
      <c r="HIV2881" s="2"/>
      <c r="HIZ2881" s="2"/>
      <c r="HJD2881" s="2"/>
      <c r="HJH2881" s="2"/>
      <c r="HJL2881" s="2"/>
      <c r="HJP2881" s="2"/>
      <c r="HJT2881" s="2"/>
      <c r="HJX2881" s="2"/>
      <c r="HKB2881" s="2"/>
      <c r="HKF2881" s="2"/>
      <c r="HKJ2881" s="2"/>
      <c r="HKN2881" s="2"/>
      <c r="HKR2881" s="2"/>
      <c r="HKV2881" s="2"/>
      <c r="HKZ2881" s="2"/>
      <c r="HLD2881" s="2"/>
      <c r="HLH2881" s="2"/>
      <c r="HLL2881" s="2"/>
      <c r="HLP2881" s="2"/>
      <c r="HLT2881" s="2"/>
      <c r="HLX2881" s="2"/>
      <c r="HMB2881" s="2"/>
      <c r="HMF2881" s="2"/>
      <c r="HMJ2881" s="2"/>
      <c r="HMN2881" s="2"/>
      <c r="HMR2881" s="2"/>
      <c r="HMV2881" s="2"/>
      <c r="HMZ2881" s="2"/>
      <c r="HND2881" s="2"/>
      <c r="HNH2881" s="2"/>
      <c r="HNL2881" s="2"/>
      <c r="HNP2881" s="2"/>
      <c r="HNT2881" s="2"/>
      <c r="HNX2881" s="2"/>
      <c r="HOB2881" s="2"/>
      <c r="HOF2881" s="2"/>
      <c r="HOJ2881" s="2"/>
      <c r="HON2881" s="2"/>
      <c r="HOR2881" s="2"/>
      <c r="HOV2881" s="2"/>
      <c r="HOZ2881" s="2"/>
      <c r="HPD2881" s="2"/>
      <c r="HPH2881" s="2"/>
      <c r="HPL2881" s="2"/>
      <c r="HPP2881" s="2"/>
      <c r="HPT2881" s="2"/>
      <c r="HPX2881" s="2"/>
      <c r="HQB2881" s="2"/>
      <c r="HQF2881" s="2"/>
      <c r="HQJ2881" s="2"/>
      <c r="HQN2881" s="2"/>
      <c r="HQR2881" s="2"/>
      <c r="HQV2881" s="2"/>
      <c r="HQZ2881" s="2"/>
      <c r="HRD2881" s="2"/>
      <c r="HRH2881" s="2"/>
      <c r="HRL2881" s="2"/>
      <c r="HRP2881" s="2"/>
      <c r="HRT2881" s="2"/>
      <c r="HRX2881" s="2"/>
      <c r="HSB2881" s="2"/>
      <c r="HSF2881" s="2"/>
      <c r="HSJ2881" s="2"/>
      <c r="HSN2881" s="2"/>
      <c r="HSR2881" s="2"/>
      <c r="HSV2881" s="2"/>
      <c r="HSZ2881" s="2"/>
      <c r="HTD2881" s="2"/>
      <c r="HTH2881" s="2"/>
      <c r="HTL2881" s="2"/>
      <c r="HTP2881" s="2"/>
      <c r="HTT2881" s="2"/>
      <c r="HTX2881" s="2"/>
      <c r="HUB2881" s="2"/>
      <c r="HUF2881" s="2"/>
      <c r="HUJ2881" s="2"/>
      <c r="HUN2881" s="2"/>
      <c r="HUR2881" s="2"/>
      <c r="HUV2881" s="2"/>
      <c r="HUZ2881" s="2"/>
      <c r="HVD2881" s="2"/>
      <c r="HVH2881" s="2"/>
      <c r="HVL2881" s="2"/>
      <c r="HVP2881" s="2"/>
      <c r="HVT2881" s="2"/>
      <c r="HVX2881" s="2"/>
      <c r="HWB2881" s="2"/>
      <c r="HWF2881" s="2"/>
      <c r="HWJ2881" s="2"/>
      <c r="HWN2881" s="2"/>
      <c r="HWR2881" s="2"/>
      <c r="HWV2881" s="2"/>
      <c r="HWZ2881" s="2"/>
      <c r="HXD2881" s="2"/>
      <c r="HXH2881" s="2"/>
      <c r="HXL2881" s="2"/>
      <c r="HXP2881" s="2"/>
      <c r="HXT2881" s="2"/>
      <c r="HXX2881" s="2"/>
      <c r="HYB2881" s="2"/>
      <c r="HYF2881" s="2"/>
      <c r="HYJ2881" s="2"/>
      <c r="HYN2881" s="2"/>
      <c r="HYR2881" s="2"/>
      <c r="HYV2881" s="2"/>
      <c r="HYZ2881" s="2"/>
      <c r="HZD2881" s="2"/>
      <c r="HZH2881" s="2"/>
      <c r="HZL2881" s="2"/>
      <c r="HZP2881" s="2"/>
      <c r="HZT2881" s="2"/>
      <c r="HZX2881" s="2"/>
      <c r="IAB2881" s="2"/>
      <c r="IAF2881" s="2"/>
      <c r="IAJ2881" s="2"/>
      <c r="IAN2881" s="2"/>
      <c r="IAR2881" s="2"/>
      <c r="IAV2881" s="2"/>
      <c r="IAZ2881" s="2"/>
      <c r="IBD2881" s="2"/>
      <c r="IBH2881" s="2"/>
      <c r="IBL2881" s="2"/>
      <c r="IBP2881" s="2"/>
      <c r="IBT2881" s="2"/>
      <c r="IBX2881" s="2"/>
      <c r="ICB2881" s="2"/>
      <c r="ICF2881" s="2"/>
      <c r="ICJ2881" s="2"/>
      <c r="ICN2881" s="2"/>
      <c r="ICR2881" s="2"/>
      <c r="ICV2881" s="2"/>
      <c r="ICZ2881" s="2"/>
      <c r="IDD2881" s="2"/>
      <c r="IDH2881" s="2"/>
      <c r="IDL2881" s="2"/>
      <c r="IDP2881" s="2"/>
      <c r="IDT2881" s="2"/>
      <c r="IDX2881" s="2"/>
      <c r="IEB2881" s="2"/>
      <c r="IEF2881" s="2"/>
      <c r="IEJ2881" s="2"/>
      <c r="IEN2881" s="2"/>
      <c r="IER2881" s="2"/>
      <c r="IEV2881" s="2"/>
      <c r="IEZ2881" s="2"/>
      <c r="IFD2881" s="2"/>
      <c r="IFH2881" s="2"/>
      <c r="IFL2881" s="2"/>
      <c r="IFP2881" s="2"/>
      <c r="IFT2881" s="2"/>
      <c r="IFX2881" s="2"/>
      <c r="IGB2881" s="2"/>
      <c r="IGF2881" s="2"/>
      <c r="IGJ2881" s="2"/>
      <c r="IGN2881" s="2"/>
      <c r="IGR2881" s="2"/>
      <c r="IGV2881" s="2"/>
      <c r="IGZ2881" s="2"/>
      <c r="IHD2881" s="2"/>
      <c r="IHH2881" s="2"/>
      <c r="IHL2881" s="2"/>
      <c r="IHP2881" s="2"/>
      <c r="IHT2881" s="2"/>
      <c r="IHX2881" s="2"/>
      <c r="IIB2881" s="2"/>
      <c r="IIF2881" s="2"/>
      <c r="IIJ2881" s="2"/>
      <c r="IIN2881" s="2"/>
      <c r="IIR2881" s="2"/>
      <c r="IIV2881" s="2"/>
      <c r="IIZ2881" s="2"/>
      <c r="IJD2881" s="2"/>
      <c r="IJH2881" s="2"/>
      <c r="IJL2881" s="2"/>
      <c r="IJP2881" s="2"/>
      <c r="IJT2881" s="2"/>
      <c r="IJX2881" s="2"/>
      <c r="IKB2881" s="2"/>
      <c r="IKF2881" s="2"/>
      <c r="IKJ2881" s="2"/>
      <c r="IKN2881" s="2"/>
      <c r="IKR2881" s="2"/>
      <c r="IKV2881" s="2"/>
      <c r="IKZ2881" s="2"/>
      <c r="ILD2881" s="2"/>
      <c r="ILH2881" s="2"/>
      <c r="ILL2881" s="2"/>
      <c r="ILP2881" s="2"/>
      <c r="ILT2881" s="2"/>
      <c r="ILX2881" s="2"/>
      <c r="IMB2881" s="2"/>
      <c r="IMF2881" s="2"/>
      <c r="IMJ2881" s="2"/>
      <c r="IMN2881" s="2"/>
      <c r="IMR2881" s="2"/>
      <c r="IMV2881" s="2"/>
      <c r="IMZ2881" s="2"/>
      <c r="IND2881" s="2"/>
      <c r="INH2881" s="2"/>
      <c r="INL2881" s="2"/>
      <c r="INP2881" s="2"/>
      <c r="INT2881" s="2"/>
      <c r="INX2881" s="2"/>
      <c r="IOB2881" s="2"/>
      <c r="IOF2881" s="2"/>
      <c r="IOJ2881" s="2"/>
      <c r="ION2881" s="2"/>
      <c r="IOR2881" s="2"/>
      <c r="IOV2881" s="2"/>
      <c r="IOZ2881" s="2"/>
      <c r="IPD2881" s="2"/>
      <c r="IPH2881" s="2"/>
      <c r="IPL2881" s="2"/>
      <c r="IPP2881" s="2"/>
      <c r="IPT2881" s="2"/>
      <c r="IPX2881" s="2"/>
      <c r="IQB2881" s="2"/>
      <c r="IQF2881" s="2"/>
      <c r="IQJ2881" s="2"/>
      <c r="IQN2881" s="2"/>
      <c r="IQR2881" s="2"/>
      <c r="IQV2881" s="2"/>
      <c r="IQZ2881" s="2"/>
      <c r="IRD2881" s="2"/>
      <c r="IRH2881" s="2"/>
      <c r="IRL2881" s="2"/>
      <c r="IRP2881" s="2"/>
      <c r="IRT2881" s="2"/>
      <c r="IRX2881" s="2"/>
      <c r="ISB2881" s="2"/>
      <c r="ISF2881" s="2"/>
      <c r="ISJ2881" s="2"/>
      <c r="ISN2881" s="2"/>
      <c r="ISR2881" s="2"/>
      <c r="ISV2881" s="2"/>
      <c r="ISZ2881" s="2"/>
      <c r="ITD2881" s="2"/>
      <c r="ITH2881" s="2"/>
      <c r="ITL2881" s="2"/>
      <c r="ITP2881" s="2"/>
      <c r="ITT2881" s="2"/>
      <c r="ITX2881" s="2"/>
      <c r="IUB2881" s="2"/>
      <c r="IUF2881" s="2"/>
      <c r="IUJ2881" s="2"/>
      <c r="IUN2881" s="2"/>
      <c r="IUR2881" s="2"/>
      <c r="IUV2881" s="2"/>
      <c r="IUZ2881" s="2"/>
      <c r="IVD2881" s="2"/>
      <c r="IVH2881" s="2"/>
      <c r="IVL2881" s="2"/>
      <c r="IVP2881" s="2"/>
      <c r="IVT2881" s="2"/>
      <c r="IVX2881" s="2"/>
      <c r="IWB2881" s="2"/>
      <c r="IWF2881" s="2"/>
      <c r="IWJ2881" s="2"/>
      <c r="IWN2881" s="2"/>
      <c r="IWR2881" s="2"/>
      <c r="IWV2881" s="2"/>
      <c r="IWZ2881" s="2"/>
      <c r="IXD2881" s="2"/>
      <c r="IXH2881" s="2"/>
      <c r="IXL2881" s="2"/>
      <c r="IXP2881" s="2"/>
      <c r="IXT2881" s="2"/>
      <c r="IXX2881" s="2"/>
      <c r="IYB2881" s="2"/>
      <c r="IYF2881" s="2"/>
      <c r="IYJ2881" s="2"/>
      <c r="IYN2881" s="2"/>
      <c r="IYR2881" s="2"/>
      <c r="IYV2881" s="2"/>
      <c r="IYZ2881" s="2"/>
      <c r="IZD2881" s="2"/>
      <c r="IZH2881" s="2"/>
      <c r="IZL2881" s="2"/>
      <c r="IZP2881" s="2"/>
      <c r="IZT2881" s="2"/>
      <c r="IZX2881" s="2"/>
      <c r="JAB2881" s="2"/>
      <c r="JAF2881" s="2"/>
      <c r="JAJ2881" s="2"/>
      <c r="JAN2881" s="2"/>
      <c r="JAR2881" s="2"/>
      <c r="JAV2881" s="2"/>
      <c r="JAZ2881" s="2"/>
      <c r="JBD2881" s="2"/>
      <c r="JBH2881" s="2"/>
      <c r="JBL2881" s="2"/>
      <c r="JBP2881" s="2"/>
      <c r="JBT2881" s="2"/>
      <c r="JBX2881" s="2"/>
      <c r="JCB2881" s="2"/>
      <c r="JCF2881" s="2"/>
      <c r="JCJ2881" s="2"/>
      <c r="JCN2881" s="2"/>
      <c r="JCR2881" s="2"/>
      <c r="JCV2881" s="2"/>
      <c r="JCZ2881" s="2"/>
      <c r="JDD2881" s="2"/>
      <c r="JDH2881" s="2"/>
      <c r="JDL2881" s="2"/>
      <c r="JDP2881" s="2"/>
      <c r="JDT2881" s="2"/>
      <c r="JDX2881" s="2"/>
      <c r="JEB2881" s="2"/>
      <c r="JEF2881" s="2"/>
      <c r="JEJ2881" s="2"/>
      <c r="JEN2881" s="2"/>
      <c r="JER2881" s="2"/>
      <c r="JEV2881" s="2"/>
      <c r="JEZ2881" s="2"/>
      <c r="JFD2881" s="2"/>
      <c r="JFH2881" s="2"/>
      <c r="JFL2881" s="2"/>
      <c r="JFP2881" s="2"/>
      <c r="JFT2881" s="2"/>
      <c r="JFX2881" s="2"/>
      <c r="JGB2881" s="2"/>
      <c r="JGF2881" s="2"/>
      <c r="JGJ2881" s="2"/>
      <c r="JGN2881" s="2"/>
      <c r="JGR2881" s="2"/>
      <c r="JGV2881" s="2"/>
      <c r="JGZ2881" s="2"/>
      <c r="JHD2881" s="2"/>
      <c r="JHH2881" s="2"/>
      <c r="JHL2881" s="2"/>
      <c r="JHP2881" s="2"/>
      <c r="JHT2881" s="2"/>
      <c r="JHX2881" s="2"/>
      <c r="JIB2881" s="2"/>
      <c r="JIF2881" s="2"/>
      <c r="JIJ2881" s="2"/>
      <c r="JIN2881" s="2"/>
      <c r="JIR2881" s="2"/>
      <c r="JIV2881" s="2"/>
      <c r="JIZ2881" s="2"/>
      <c r="JJD2881" s="2"/>
      <c r="JJH2881" s="2"/>
      <c r="JJL2881" s="2"/>
      <c r="JJP2881" s="2"/>
      <c r="JJT2881" s="2"/>
      <c r="JJX2881" s="2"/>
      <c r="JKB2881" s="2"/>
      <c r="JKF2881" s="2"/>
      <c r="JKJ2881" s="2"/>
      <c r="JKN2881" s="2"/>
      <c r="JKR2881" s="2"/>
      <c r="JKV2881" s="2"/>
      <c r="JKZ2881" s="2"/>
      <c r="JLD2881" s="2"/>
      <c r="JLH2881" s="2"/>
      <c r="JLL2881" s="2"/>
      <c r="JLP2881" s="2"/>
      <c r="JLT2881" s="2"/>
      <c r="JLX2881" s="2"/>
      <c r="JMB2881" s="2"/>
      <c r="JMF2881" s="2"/>
      <c r="JMJ2881" s="2"/>
      <c r="JMN2881" s="2"/>
      <c r="JMR2881" s="2"/>
      <c r="JMV2881" s="2"/>
      <c r="JMZ2881" s="2"/>
      <c r="JND2881" s="2"/>
      <c r="JNH2881" s="2"/>
      <c r="JNL2881" s="2"/>
      <c r="JNP2881" s="2"/>
      <c r="JNT2881" s="2"/>
      <c r="JNX2881" s="2"/>
      <c r="JOB2881" s="2"/>
      <c r="JOF2881" s="2"/>
      <c r="JOJ2881" s="2"/>
      <c r="JON2881" s="2"/>
      <c r="JOR2881" s="2"/>
      <c r="JOV2881" s="2"/>
      <c r="JOZ2881" s="2"/>
      <c r="JPD2881" s="2"/>
      <c r="JPH2881" s="2"/>
      <c r="JPL2881" s="2"/>
      <c r="JPP2881" s="2"/>
      <c r="JPT2881" s="2"/>
      <c r="JPX2881" s="2"/>
      <c r="JQB2881" s="2"/>
      <c r="JQF2881" s="2"/>
      <c r="JQJ2881" s="2"/>
      <c r="JQN2881" s="2"/>
      <c r="JQR2881" s="2"/>
      <c r="JQV2881" s="2"/>
      <c r="JQZ2881" s="2"/>
      <c r="JRD2881" s="2"/>
      <c r="JRH2881" s="2"/>
      <c r="JRL2881" s="2"/>
      <c r="JRP2881" s="2"/>
      <c r="JRT2881" s="2"/>
      <c r="JRX2881" s="2"/>
      <c r="JSB2881" s="2"/>
      <c r="JSF2881" s="2"/>
      <c r="JSJ2881" s="2"/>
      <c r="JSN2881" s="2"/>
      <c r="JSR2881" s="2"/>
      <c r="JSV2881" s="2"/>
      <c r="JSZ2881" s="2"/>
      <c r="JTD2881" s="2"/>
      <c r="JTH2881" s="2"/>
      <c r="JTL2881" s="2"/>
      <c r="JTP2881" s="2"/>
      <c r="JTT2881" s="2"/>
      <c r="JTX2881" s="2"/>
      <c r="JUB2881" s="2"/>
      <c r="JUF2881" s="2"/>
      <c r="JUJ2881" s="2"/>
      <c r="JUN2881" s="2"/>
      <c r="JUR2881" s="2"/>
      <c r="JUV2881" s="2"/>
      <c r="JUZ2881" s="2"/>
      <c r="JVD2881" s="2"/>
      <c r="JVH2881" s="2"/>
      <c r="JVL2881" s="2"/>
      <c r="JVP2881" s="2"/>
      <c r="JVT2881" s="2"/>
      <c r="JVX2881" s="2"/>
      <c r="JWB2881" s="2"/>
      <c r="JWF2881" s="2"/>
      <c r="JWJ2881" s="2"/>
      <c r="JWN2881" s="2"/>
      <c r="JWR2881" s="2"/>
      <c r="JWV2881" s="2"/>
      <c r="JWZ2881" s="2"/>
      <c r="JXD2881" s="2"/>
      <c r="JXH2881" s="2"/>
      <c r="JXL2881" s="2"/>
      <c r="JXP2881" s="2"/>
      <c r="JXT2881" s="2"/>
      <c r="JXX2881" s="2"/>
      <c r="JYB2881" s="2"/>
      <c r="JYF2881" s="2"/>
      <c r="JYJ2881" s="2"/>
      <c r="JYN2881" s="2"/>
      <c r="JYR2881" s="2"/>
      <c r="JYV2881" s="2"/>
      <c r="JYZ2881" s="2"/>
      <c r="JZD2881" s="2"/>
      <c r="JZH2881" s="2"/>
      <c r="JZL2881" s="2"/>
      <c r="JZP2881" s="2"/>
      <c r="JZT2881" s="2"/>
      <c r="JZX2881" s="2"/>
      <c r="KAB2881" s="2"/>
      <c r="KAF2881" s="2"/>
      <c r="KAJ2881" s="2"/>
      <c r="KAN2881" s="2"/>
      <c r="KAR2881" s="2"/>
      <c r="KAV2881" s="2"/>
      <c r="KAZ2881" s="2"/>
      <c r="KBD2881" s="2"/>
      <c r="KBH2881" s="2"/>
      <c r="KBL2881" s="2"/>
      <c r="KBP2881" s="2"/>
      <c r="KBT2881" s="2"/>
      <c r="KBX2881" s="2"/>
      <c r="KCB2881" s="2"/>
      <c r="KCF2881" s="2"/>
      <c r="KCJ2881" s="2"/>
      <c r="KCN2881" s="2"/>
      <c r="KCR2881" s="2"/>
      <c r="KCV2881" s="2"/>
      <c r="KCZ2881" s="2"/>
      <c r="KDD2881" s="2"/>
      <c r="KDH2881" s="2"/>
      <c r="KDL2881" s="2"/>
      <c r="KDP2881" s="2"/>
      <c r="KDT2881" s="2"/>
      <c r="KDX2881" s="2"/>
      <c r="KEB2881" s="2"/>
      <c r="KEF2881" s="2"/>
      <c r="KEJ2881" s="2"/>
      <c r="KEN2881" s="2"/>
      <c r="KER2881" s="2"/>
      <c r="KEV2881" s="2"/>
      <c r="KEZ2881" s="2"/>
      <c r="KFD2881" s="2"/>
      <c r="KFH2881" s="2"/>
      <c r="KFL2881" s="2"/>
      <c r="KFP2881" s="2"/>
      <c r="KFT2881" s="2"/>
      <c r="KFX2881" s="2"/>
      <c r="KGB2881" s="2"/>
      <c r="KGF2881" s="2"/>
      <c r="KGJ2881" s="2"/>
      <c r="KGN2881" s="2"/>
      <c r="KGR2881" s="2"/>
      <c r="KGV2881" s="2"/>
      <c r="KGZ2881" s="2"/>
      <c r="KHD2881" s="2"/>
      <c r="KHH2881" s="2"/>
      <c r="KHL2881" s="2"/>
      <c r="KHP2881" s="2"/>
      <c r="KHT2881" s="2"/>
      <c r="KHX2881" s="2"/>
      <c r="KIB2881" s="2"/>
      <c r="KIF2881" s="2"/>
      <c r="KIJ2881" s="2"/>
      <c r="KIN2881" s="2"/>
      <c r="KIR2881" s="2"/>
      <c r="KIV2881" s="2"/>
      <c r="KIZ2881" s="2"/>
      <c r="KJD2881" s="2"/>
      <c r="KJH2881" s="2"/>
      <c r="KJL2881" s="2"/>
      <c r="KJP2881" s="2"/>
      <c r="KJT2881" s="2"/>
      <c r="KJX2881" s="2"/>
      <c r="KKB2881" s="2"/>
      <c r="KKF2881" s="2"/>
      <c r="KKJ2881" s="2"/>
      <c r="KKN2881" s="2"/>
      <c r="KKR2881" s="2"/>
      <c r="KKV2881" s="2"/>
      <c r="KKZ2881" s="2"/>
      <c r="KLD2881" s="2"/>
      <c r="KLH2881" s="2"/>
      <c r="KLL2881" s="2"/>
      <c r="KLP2881" s="2"/>
      <c r="KLT2881" s="2"/>
      <c r="KLX2881" s="2"/>
      <c r="KMB2881" s="2"/>
      <c r="KMF2881" s="2"/>
      <c r="KMJ2881" s="2"/>
      <c r="KMN2881" s="2"/>
      <c r="KMR2881" s="2"/>
      <c r="KMV2881" s="2"/>
      <c r="KMZ2881" s="2"/>
      <c r="KND2881" s="2"/>
      <c r="KNH2881" s="2"/>
      <c r="KNL2881" s="2"/>
      <c r="KNP2881" s="2"/>
      <c r="KNT2881" s="2"/>
      <c r="KNX2881" s="2"/>
      <c r="KOB2881" s="2"/>
      <c r="KOF2881" s="2"/>
      <c r="KOJ2881" s="2"/>
      <c r="KON2881" s="2"/>
      <c r="KOR2881" s="2"/>
      <c r="KOV2881" s="2"/>
      <c r="KOZ2881" s="2"/>
      <c r="KPD2881" s="2"/>
      <c r="KPH2881" s="2"/>
      <c r="KPL2881" s="2"/>
      <c r="KPP2881" s="2"/>
      <c r="KPT2881" s="2"/>
      <c r="KPX2881" s="2"/>
      <c r="KQB2881" s="2"/>
      <c r="KQF2881" s="2"/>
      <c r="KQJ2881" s="2"/>
      <c r="KQN2881" s="2"/>
      <c r="KQR2881" s="2"/>
      <c r="KQV2881" s="2"/>
      <c r="KQZ2881" s="2"/>
      <c r="KRD2881" s="2"/>
      <c r="KRH2881" s="2"/>
      <c r="KRL2881" s="2"/>
      <c r="KRP2881" s="2"/>
      <c r="KRT2881" s="2"/>
      <c r="KRX2881" s="2"/>
      <c r="KSB2881" s="2"/>
      <c r="KSF2881" s="2"/>
      <c r="KSJ2881" s="2"/>
      <c r="KSN2881" s="2"/>
      <c r="KSR2881" s="2"/>
      <c r="KSV2881" s="2"/>
      <c r="KSZ2881" s="2"/>
      <c r="KTD2881" s="2"/>
      <c r="KTH2881" s="2"/>
      <c r="KTL2881" s="2"/>
      <c r="KTP2881" s="2"/>
      <c r="KTT2881" s="2"/>
      <c r="KTX2881" s="2"/>
      <c r="KUB2881" s="2"/>
      <c r="KUF2881" s="2"/>
      <c r="KUJ2881" s="2"/>
      <c r="KUN2881" s="2"/>
      <c r="KUR2881" s="2"/>
      <c r="KUV2881" s="2"/>
      <c r="KUZ2881" s="2"/>
      <c r="KVD2881" s="2"/>
      <c r="KVH2881" s="2"/>
      <c r="KVL2881" s="2"/>
      <c r="KVP2881" s="2"/>
      <c r="KVT2881" s="2"/>
      <c r="KVX2881" s="2"/>
      <c r="KWB2881" s="2"/>
      <c r="KWF2881" s="2"/>
      <c r="KWJ2881" s="2"/>
      <c r="KWN2881" s="2"/>
      <c r="KWR2881" s="2"/>
      <c r="KWV2881" s="2"/>
      <c r="KWZ2881" s="2"/>
      <c r="KXD2881" s="2"/>
      <c r="KXH2881" s="2"/>
      <c r="KXL2881" s="2"/>
      <c r="KXP2881" s="2"/>
      <c r="KXT2881" s="2"/>
      <c r="KXX2881" s="2"/>
      <c r="KYB2881" s="2"/>
      <c r="KYF2881" s="2"/>
      <c r="KYJ2881" s="2"/>
      <c r="KYN2881" s="2"/>
      <c r="KYR2881" s="2"/>
      <c r="KYV2881" s="2"/>
      <c r="KYZ2881" s="2"/>
      <c r="KZD2881" s="2"/>
      <c r="KZH2881" s="2"/>
      <c r="KZL2881" s="2"/>
      <c r="KZP2881" s="2"/>
      <c r="KZT2881" s="2"/>
      <c r="KZX2881" s="2"/>
      <c r="LAB2881" s="2"/>
      <c r="LAF2881" s="2"/>
      <c r="LAJ2881" s="2"/>
      <c r="LAN2881" s="2"/>
      <c r="LAR2881" s="2"/>
      <c r="LAV2881" s="2"/>
      <c r="LAZ2881" s="2"/>
      <c r="LBD2881" s="2"/>
      <c r="LBH2881" s="2"/>
      <c r="LBL2881" s="2"/>
      <c r="LBP2881" s="2"/>
      <c r="LBT2881" s="2"/>
      <c r="LBX2881" s="2"/>
      <c r="LCB2881" s="2"/>
      <c r="LCF2881" s="2"/>
      <c r="LCJ2881" s="2"/>
      <c r="LCN2881" s="2"/>
      <c r="LCR2881" s="2"/>
      <c r="LCV2881" s="2"/>
      <c r="LCZ2881" s="2"/>
      <c r="LDD2881" s="2"/>
      <c r="LDH2881" s="2"/>
      <c r="LDL2881" s="2"/>
      <c r="LDP2881" s="2"/>
      <c r="LDT2881" s="2"/>
      <c r="LDX2881" s="2"/>
      <c r="LEB2881" s="2"/>
      <c r="LEF2881" s="2"/>
      <c r="LEJ2881" s="2"/>
      <c r="LEN2881" s="2"/>
      <c r="LER2881" s="2"/>
      <c r="LEV2881" s="2"/>
      <c r="LEZ2881" s="2"/>
      <c r="LFD2881" s="2"/>
      <c r="LFH2881" s="2"/>
      <c r="LFL2881" s="2"/>
      <c r="LFP2881" s="2"/>
      <c r="LFT2881" s="2"/>
      <c r="LFX2881" s="2"/>
      <c r="LGB2881" s="2"/>
      <c r="LGF2881" s="2"/>
      <c r="LGJ2881" s="2"/>
      <c r="LGN2881" s="2"/>
      <c r="LGR2881" s="2"/>
      <c r="LGV2881" s="2"/>
      <c r="LGZ2881" s="2"/>
      <c r="LHD2881" s="2"/>
      <c r="LHH2881" s="2"/>
      <c r="LHL2881" s="2"/>
      <c r="LHP2881" s="2"/>
      <c r="LHT2881" s="2"/>
      <c r="LHX2881" s="2"/>
      <c r="LIB2881" s="2"/>
      <c r="LIF2881" s="2"/>
      <c r="LIJ2881" s="2"/>
      <c r="LIN2881" s="2"/>
      <c r="LIR2881" s="2"/>
      <c r="LIV2881" s="2"/>
      <c r="LIZ2881" s="2"/>
      <c r="LJD2881" s="2"/>
      <c r="LJH2881" s="2"/>
      <c r="LJL2881" s="2"/>
      <c r="LJP2881" s="2"/>
      <c r="LJT2881" s="2"/>
      <c r="LJX2881" s="2"/>
      <c r="LKB2881" s="2"/>
      <c r="LKF2881" s="2"/>
      <c r="LKJ2881" s="2"/>
      <c r="LKN2881" s="2"/>
      <c r="LKR2881" s="2"/>
      <c r="LKV2881" s="2"/>
      <c r="LKZ2881" s="2"/>
      <c r="LLD2881" s="2"/>
      <c r="LLH2881" s="2"/>
      <c r="LLL2881" s="2"/>
      <c r="LLP2881" s="2"/>
      <c r="LLT2881" s="2"/>
      <c r="LLX2881" s="2"/>
      <c r="LMB2881" s="2"/>
      <c r="LMF2881" s="2"/>
      <c r="LMJ2881" s="2"/>
      <c r="LMN2881" s="2"/>
      <c r="LMR2881" s="2"/>
      <c r="LMV2881" s="2"/>
      <c r="LMZ2881" s="2"/>
      <c r="LND2881" s="2"/>
      <c r="LNH2881" s="2"/>
      <c r="LNL2881" s="2"/>
      <c r="LNP2881" s="2"/>
      <c r="LNT2881" s="2"/>
      <c r="LNX2881" s="2"/>
      <c r="LOB2881" s="2"/>
      <c r="LOF2881" s="2"/>
      <c r="LOJ2881" s="2"/>
      <c r="LON2881" s="2"/>
      <c r="LOR2881" s="2"/>
      <c r="LOV2881" s="2"/>
      <c r="LOZ2881" s="2"/>
      <c r="LPD2881" s="2"/>
      <c r="LPH2881" s="2"/>
      <c r="LPL2881" s="2"/>
      <c r="LPP2881" s="2"/>
      <c r="LPT2881" s="2"/>
      <c r="LPX2881" s="2"/>
      <c r="LQB2881" s="2"/>
      <c r="LQF2881" s="2"/>
      <c r="LQJ2881" s="2"/>
      <c r="LQN2881" s="2"/>
      <c r="LQR2881" s="2"/>
      <c r="LQV2881" s="2"/>
      <c r="LQZ2881" s="2"/>
      <c r="LRD2881" s="2"/>
      <c r="LRH2881" s="2"/>
      <c r="LRL2881" s="2"/>
      <c r="LRP2881" s="2"/>
      <c r="LRT2881" s="2"/>
      <c r="LRX2881" s="2"/>
      <c r="LSB2881" s="2"/>
      <c r="LSF2881" s="2"/>
      <c r="LSJ2881" s="2"/>
      <c r="LSN2881" s="2"/>
      <c r="LSR2881" s="2"/>
      <c r="LSV2881" s="2"/>
      <c r="LSZ2881" s="2"/>
      <c r="LTD2881" s="2"/>
      <c r="LTH2881" s="2"/>
      <c r="LTL2881" s="2"/>
      <c r="LTP2881" s="2"/>
      <c r="LTT2881" s="2"/>
      <c r="LTX2881" s="2"/>
      <c r="LUB2881" s="2"/>
      <c r="LUF2881" s="2"/>
      <c r="LUJ2881" s="2"/>
      <c r="LUN2881" s="2"/>
      <c r="LUR2881" s="2"/>
      <c r="LUV2881" s="2"/>
      <c r="LUZ2881" s="2"/>
      <c r="LVD2881" s="2"/>
      <c r="LVH2881" s="2"/>
      <c r="LVL2881" s="2"/>
      <c r="LVP2881" s="2"/>
      <c r="LVT2881" s="2"/>
      <c r="LVX2881" s="2"/>
      <c r="LWB2881" s="2"/>
      <c r="LWF2881" s="2"/>
      <c r="LWJ2881" s="2"/>
      <c r="LWN2881" s="2"/>
      <c r="LWR2881" s="2"/>
      <c r="LWV2881" s="2"/>
      <c r="LWZ2881" s="2"/>
      <c r="LXD2881" s="2"/>
      <c r="LXH2881" s="2"/>
      <c r="LXL2881" s="2"/>
      <c r="LXP2881" s="2"/>
      <c r="LXT2881" s="2"/>
      <c r="LXX2881" s="2"/>
      <c r="LYB2881" s="2"/>
      <c r="LYF2881" s="2"/>
      <c r="LYJ2881" s="2"/>
      <c r="LYN2881" s="2"/>
      <c r="LYR2881" s="2"/>
      <c r="LYV2881" s="2"/>
      <c r="LYZ2881" s="2"/>
      <c r="LZD2881" s="2"/>
      <c r="LZH2881" s="2"/>
      <c r="LZL2881" s="2"/>
      <c r="LZP2881" s="2"/>
      <c r="LZT2881" s="2"/>
      <c r="LZX2881" s="2"/>
      <c r="MAB2881" s="2"/>
      <c r="MAF2881" s="2"/>
      <c r="MAJ2881" s="2"/>
      <c r="MAN2881" s="2"/>
      <c r="MAR2881" s="2"/>
      <c r="MAV2881" s="2"/>
      <c r="MAZ2881" s="2"/>
      <c r="MBD2881" s="2"/>
      <c r="MBH2881" s="2"/>
      <c r="MBL2881" s="2"/>
      <c r="MBP2881" s="2"/>
      <c r="MBT2881" s="2"/>
      <c r="MBX2881" s="2"/>
      <c r="MCB2881" s="2"/>
      <c r="MCF2881" s="2"/>
      <c r="MCJ2881" s="2"/>
      <c r="MCN2881" s="2"/>
      <c r="MCR2881" s="2"/>
      <c r="MCV2881" s="2"/>
      <c r="MCZ2881" s="2"/>
      <c r="MDD2881" s="2"/>
      <c r="MDH2881" s="2"/>
      <c r="MDL2881" s="2"/>
      <c r="MDP2881" s="2"/>
      <c r="MDT2881" s="2"/>
      <c r="MDX2881" s="2"/>
      <c r="MEB2881" s="2"/>
      <c r="MEF2881" s="2"/>
      <c r="MEJ2881" s="2"/>
      <c r="MEN2881" s="2"/>
      <c r="MER2881" s="2"/>
      <c r="MEV2881" s="2"/>
      <c r="MEZ2881" s="2"/>
      <c r="MFD2881" s="2"/>
      <c r="MFH2881" s="2"/>
      <c r="MFL2881" s="2"/>
      <c r="MFP2881" s="2"/>
      <c r="MFT2881" s="2"/>
      <c r="MFX2881" s="2"/>
      <c r="MGB2881" s="2"/>
      <c r="MGF2881" s="2"/>
      <c r="MGJ2881" s="2"/>
      <c r="MGN2881" s="2"/>
      <c r="MGR2881" s="2"/>
      <c r="MGV2881" s="2"/>
      <c r="MGZ2881" s="2"/>
      <c r="MHD2881" s="2"/>
      <c r="MHH2881" s="2"/>
      <c r="MHL2881" s="2"/>
      <c r="MHP2881" s="2"/>
      <c r="MHT2881" s="2"/>
      <c r="MHX2881" s="2"/>
      <c r="MIB2881" s="2"/>
      <c r="MIF2881" s="2"/>
      <c r="MIJ2881" s="2"/>
      <c r="MIN2881" s="2"/>
      <c r="MIR2881" s="2"/>
      <c r="MIV2881" s="2"/>
      <c r="MIZ2881" s="2"/>
      <c r="MJD2881" s="2"/>
      <c r="MJH2881" s="2"/>
      <c r="MJL2881" s="2"/>
      <c r="MJP2881" s="2"/>
      <c r="MJT2881" s="2"/>
      <c r="MJX2881" s="2"/>
      <c r="MKB2881" s="2"/>
      <c r="MKF2881" s="2"/>
      <c r="MKJ2881" s="2"/>
      <c r="MKN2881" s="2"/>
      <c r="MKR2881" s="2"/>
      <c r="MKV2881" s="2"/>
      <c r="MKZ2881" s="2"/>
      <c r="MLD2881" s="2"/>
      <c r="MLH2881" s="2"/>
      <c r="MLL2881" s="2"/>
      <c r="MLP2881" s="2"/>
      <c r="MLT2881" s="2"/>
      <c r="MLX2881" s="2"/>
      <c r="MMB2881" s="2"/>
      <c r="MMF2881" s="2"/>
      <c r="MMJ2881" s="2"/>
      <c r="MMN2881" s="2"/>
      <c r="MMR2881" s="2"/>
      <c r="MMV2881" s="2"/>
      <c r="MMZ2881" s="2"/>
      <c r="MND2881" s="2"/>
      <c r="MNH2881" s="2"/>
      <c r="MNL2881" s="2"/>
      <c r="MNP2881" s="2"/>
      <c r="MNT2881" s="2"/>
      <c r="MNX2881" s="2"/>
      <c r="MOB2881" s="2"/>
      <c r="MOF2881" s="2"/>
      <c r="MOJ2881" s="2"/>
      <c r="MON2881" s="2"/>
      <c r="MOR2881" s="2"/>
      <c r="MOV2881" s="2"/>
      <c r="MOZ2881" s="2"/>
      <c r="MPD2881" s="2"/>
      <c r="MPH2881" s="2"/>
      <c r="MPL2881" s="2"/>
      <c r="MPP2881" s="2"/>
      <c r="MPT2881" s="2"/>
      <c r="MPX2881" s="2"/>
      <c r="MQB2881" s="2"/>
      <c r="MQF2881" s="2"/>
      <c r="MQJ2881" s="2"/>
      <c r="MQN2881" s="2"/>
      <c r="MQR2881" s="2"/>
      <c r="MQV2881" s="2"/>
      <c r="MQZ2881" s="2"/>
      <c r="MRD2881" s="2"/>
      <c r="MRH2881" s="2"/>
      <c r="MRL2881" s="2"/>
      <c r="MRP2881" s="2"/>
      <c r="MRT2881" s="2"/>
      <c r="MRX2881" s="2"/>
      <c r="MSB2881" s="2"/>
      <c r="MSF2881" s="2"/>
      <c r="MSJ2881" s="2"/>
      <c r="MSN2881" s="2"/>
      <c r="MSR2881" s="2"/>
      <c r="MSV2881" s="2"/>
      <c r="MSZ2881" s="2"/>
      <c r="MTD2881" s="2"/>
      <c r="MTH2881" s="2"/>
      <c r="MTL2881" s="2"/>
      <c r="MTP2881" s="2"/>
      <c r="MTT2881" s="2"/>
      <c r="MTX2881" s="2"/>
      <c r="MUB2881" s="2"/>
      <c r="MUF2881" s="2"/>
      <c r="MUJ2881" s="2"/>
      <c r="MUN2881" s="2"/>
      <c r="MUR2881" s="2"/>
      <c r="MUV2881" s="2"/>
      <c r="MUZ2881" s="2"/>
      <c r="MVD2881" s="2"/>
      <c r="MVH2881" s="2"/>
      <c r="MVL2881" s="2"/>
      <c r="MVP2881" s="2"/>
      <c r="MVT2881" s="2"/>
      <c r="MVX2881" s="2"/>
      <c r="MWB2881" s="2"/>
      <c r="MWF2881" s="2"/>
      <c r="MWJ2881" s="2"/>
      <c r="MWN2881" s="2"/>
      <c r="MWR2881" s="2"/>
      <c r="MWV2881" s="2"/>
      <c r="MWZ2881" s="2"/>
      <c r="MXD2881" s="2"/>
      <c r="MXH2881" s="2"/>
      <c r="MXL2881" s="2"/>
      <c r="MXP2881" s="2"/>
      <c r="MXT2881" s="2"/>
      <c r="MXX2881" s="2"/>
      <c r="MYB2881" s="2"/>
      <c r="MYF2881" s="2"/>
      <c r="MYJ2881" s="2"/>
      <c r="MYN2881" s="2"/>
      <c r="MYR2881" s="2"/>
      <c r="MYV2881" s="2"/>
      <c r="MYZ2881" s="2"/>
      <c r="MZD2881" s="2"/>
      <c r="MZH2881" s="2"/>
      <c r="MZL2881" s="2"/>
      <c r="MZP2881" s="2"/>
      <c r="MZT2881" s="2"/>
      <c r="MZX2881" s="2"/>
      <c r="NAB2881" s="2"/>
      <c r="NAF2881" s="2"/>
      <c r="NAJ2881" s="2"/>
      <c r="NAN2881" s="2"/>
      <c r="NAR2881" s="2"/>
      <c r="NAV2881" s="2"/>
      <c r="NAZ2881" s="2"/>
      <c r="NBD2881" s="2"/>
      <c r="NBH2881" s="2"/>
      <c r="NBL2881" s="2"/>
      <c r="NBP2881" s="2"/>
      <c r="NBT2881" s="2"/>
      <c r="NBX2881" s="2"/>
      <c r="NCB2881" s="2"/>
      <c r="NCF2881" s="2"/>
      <c r="NCJ2881" s="2"/>
      <c r="NCN2881" s="2"/>
      <c r="NCR2881" s="2"/>
      <c r="NCV2881" s="2"/>
      <c r="NCZ2881" s="2"/>
      <c r="NDD2881" s="2"/>
      <c r="NDH2881" s="2"/>
      <c r="NDL2881" s="2"/>
      <c r="NDP2881" s="2"/>
      <c r="NDT2881" s="2"/>
      <c r="NDX2881" s="2"/>
      <c r="NEB2881" s="2"/>
      <c r="NEF2881" s="2"/>
      <c r="NEJ2881" s="2"/>
      <c r="NEN2881" s="2"/>
      <c r="NER2881" s="2"/>
      <c r="NEV2881" s="2"/>
      <c r="NEZ2881" s="2"/>
      <c r="NFD2881" s="2"/>
      <c r="NFH2881" s="2"/>
      <c r="NFL2881" s="2"/>
      <c r="NFP2881" s="2"/>
      <c r="NFT2881" s="2"/>
      <c r="NFX2881" s="2"/>
      <c r="NGB2881" s="2"/>
      <c r="NGF2881" s="2"/>
      <c r="NGJ2881" s="2"/>
      <c r="NGN2881" s="2"/>
      <c r="NGR2881" s="2"/>
      <c r="NGV2881" s="2"/>
      <c r="NGZ2881" s="2"/>
      <c r="NHD2881" s="2"/>
      <c r="NHH2881" s="2"/>
      <c r="NHL2881" s="2"/>
      <c r="NHP2881" s="2"/>
      <c r="NHT2881" s="2"/>
      <c r="NHX2881" s="2"/>
      <c r="NIB2881" s="2"/>
      <c r="NIF2881" s="2"/>
      <c r="NIJ2881" s="2"/>
      <c r="NIN2881" s="2"/>
      <c r="NIR2881" s="2"/>
      <c r="NIV2881" s="2"/>
      <c r="NIZ2881" s="2"/>
      <c r="NJD2881" s="2"/>
      <c r="NJH2881" s="2"/>
      <c r="NJL2881" s="2"/>
      <c r="NJP2881" s="2"/>
      <c r="NJT2881" s="2"/>
      <c r="NJX2881" s="2"/>
      <c r="NKB2881" s="2"/>
      <c r="NKF2881" s="2"/>
      <c r="NKJ2881" s="2"/>
      <c r="NKN2881" s="2"/>
      <c r="NKR2881" s="2"/>
      <c r="NKV2881" s="2"/>
      <c r="NKZ2881" s="2"/>
      <c r="NLD2881" s="2"/>
      <c r="NLH2881" s="2"/>
      <c r="NLL2881" s="2"/>
      <c r="NLP2881" s="2"/>
      <c r="NLT2881" s="2"/>
      <c r="NLX2881" s="2"/>
      <c r="NMB2881" s="2"/>
      <c r="NMF2881" s="2"/>
      <c r="NMJ2881" s="2"/>
      <c r="NMN2881" s="2"/>
      <c r="NMR2881" s="2"/>
      <c r="NMV2881" s="2"/>
      <c r="NMZ2881" s="2"/>
      <c r="NND2881" s="2"/>
      <c r="NNH2881" s="2"/>
      <c r="NNL2881" s="2"/>
      <c r="NNP2881" s="2"/>
      <c r="NNT2881" s="2"/>
      <c r="NNX2881" s="2"/>
      <c r="NOB2881" s="2"/>
      <c r="NOF2881" s="2"/>
      <c r="NOJ2881" s="2"/>
      <c r="NON2881" s="2"/>
      <c r="NOR2881" s="2"/>
      <c r="NOV2881" s="2"/>
      <c r="NOZ2881" s="2"/>
      <c r="NPD2881" s="2"/>
      <c r="NPH2881" s="2"/>
      <c r="NPL2881" s="2"/>
      <c r="NPP2881" s="2"/>
      <c r="NPT2881" s="2"/>
      <c r="NPX2881" s="2"/>
      <c r="NQB2881" s="2"/>
      <c r="NQF2881" s="2"/>
      <c r="NQJ2881" s="2"/>
      <c r="NQN2881" s="2"/>
      <c r="NQR2881" s="2"/>
      <c r="NQV2881" s="2"/>
      <c r="NQZ2881" s="2"/>
      <c r="NRD2881" s="2"/>
      <c r="NRH2881" s="2"/>
      <c r="NRL2881" s="2"/>
      <c r="NRP2881" s="2"/>
      <c r="NRT2881" s="2"/>
      <c r="NRX2881" s="2"/>
      <c r="NSB2881" s="2"/>
      <c r="NSF2881" s="2"/>
      <c r="NSJ2881" s="2"/>
      <c r="NSN2881" s="2"/>
      <c r="NSR2881" s="2"/>
      <c r="NSV2881" s="2"/>
      <c r="NSZ2881" s="2"/>
      <c r="NTD2881" s="2"/>
      <c r="NTH2881" s="2"/>
      <c r="NTL2881" s="2"/>
      <c r="NTP2881" s="2"/>
      <c r="NTT2881" s="2"/>
      <c r="NTX2881" s="2"/>
      <c r="NUB2881" s="2"/>
      <c r="NUF2881" s="2"/>
      <c r="NUJ2881" s="2"/>
      <c r="NUN2881" s="2"/>
      <c r="NUR2881" s="2"/>
      <c r="NUV2881" s="2"/>
      <c r="NUZ2881" s="2"/>
      <c r="NVD2881" s="2"/>
      <c r="NVH2881" s="2"/>
      <c r="NVL2881" s="2"/>
      <c r="NVP2881" s="2"/>
      <c r="NVT2881" s="2"/>
      <c r="NVX2881" s="2"/>
      <c r="NWB2881" s="2"/>
      <c r="NWF2881" s="2"/>
      <c r="NWJ2881" s="2"/>
      <c r="NWN2881" s="2"/>
      <c r="NWR2881" s="2"/>
      <c r="NWV2881" s="2"/>
      <c r="NWZ2881" s="2"/>
      <c r="NXD2881" s="2"/>
      <c r="NXH2881" s="2"/>
      <c r="NXL2881" s="2"/>
      <c r="NXP2881" s="2"/>
      <c r="NXT2881" s="2"/>
      <c r="NXX2881" s="2"/>
      <c r="NYB2881" s="2"/>
      <c r="NYF2881" s="2"/>
      <c r="NYJ2881" s="2"/>
      <c r="NYN2881" s="2"/>
      <c r="NYR2881" s="2"/>
      <c r="NYV2881" s="2"/>
      <c r="NYZ2881" s="2"/>
      <c r="NZD2881" s="2"/>
      <c r="NZH2881" s="2"/>
      <c r="NZL2881" s="2"/>
      <c r="NZP2881" s="2"/>
      <c r="NZT2881" s="2"/>
      <c r="NZX2881" s="2"/>
      <c r="OAB2881" s="2"/>
      <c r="OAF2881" s="2"/>
      <c r="OAJ2881" s="2"/>
      <c r="OAN2881" s="2"/>
      <c r="OAR2881" s="2"/>
      <c r="OAV2881" s="2"/>
      <c r="OAZ2881" s="2"/>
      <c r="OBD2881" s="2"/>
      <c r="OBH2881" s="2"/>
      <c r="OBL2881" s="2"/>
      <c r="OBP2881" s="2"/>
      <c r="OBT2881" s="2"/>
      <c r="OBX2881" s="2"/>
      <c r="OCB2881" s="2"/>
      <c r="OCF2881" s="2"/>
      <c r="OCJ2881" s="2"/>
      <c r="OCN2881" s="2"/>
      <c r="OCR2881" s="2"/>
      <c r="OCV2881" s="2"/>
      <c r="OCZ2881" s="2"/>
      <c r="ODD2881" s="2"/>
      <c r="ODH2881" s="2"/>
      <c r="ODL2881" s="2"/>
      <c r="ODP2881" s="2"/>
      <c r="ODT2881" s="2"/>
      <c r="ODX2881" s="2"/>
      <c r="OEB2881" s="2"/>
      <c r="OEF2881" s="2"/>
      <c r="OEJ2881" s="2"/>
      <c r="OEN2881" s="2"/>
      <c r="OER2881" s="2"/>
      <c r="OEV2881" s="2"/>
      <c r="OEZ2881" s="2"/>
      <c r="OFD2881" s="2"/>
      <c r="OFH2881" s="2"/>
      <c r="OFL2881" s="2"/>
      <c r="OFP2881" s="2"/>
      <c r="OFT2881" s="2"/>
      <c r="OFX2881" s="2"/>
      <c r="OGB2881" s="2"/>
      <c r="OGF2881" s="2"/>
      <c r="OGJ2881" s="2"/>
      <c r="OGN2881" s="2"/>
      <c r="OGR2881" s="2"/>
      <c r="OGV2881" s="2"/>
      <c r="OGZ2881" s="2"/>
      <c r="OHD2881" s="2"/>
      <c r="OHH2881" s="2"/>
      <c r="OHL2881" s="2"/>
      <c r="OHP2881" s="2"/>
      <c r="OHT2881" s="2"/>
      <c r="OHX2881" s="2"/>
      <c r="OIB2881" s="2"/>
      <c r="OIF2881" s="2"/>
      <c r="OIJ2881" s="2"/>
      <c r="OIN2881" s="2"/>
      <c r="OIR2881" s="2"/>
      <c r="OIV2881" s="2"/>
      <c r="OIZ2881" s="2"/>
      <c r="OJD2881" s="2"/>
      <c r="OJH2881" s="2"/>
      <c r="OJL2881" s="2"/>
      <c r="OJP2881" s="2"/>
      <c r="OJT2881" s="2"/>
      <c r="OJX2881" s="2"/>
      <c r="OKB2881" s="2"/>
      <c r="OKF2881" s="2"/>
      <c r="OKJ2881" s="2"/>
      <c r="OKN2881" s="2"/>
      <c r="OKR2881" s="2"/>
      <c r="OKV2881" s="2"/>
      <c r="OKZ2881" s="2"/>
      <c r="OLD2881" s="2"/>
      <c r="OLH2881" s="2"/>
      <c r="OLL2881" s="2"/>
      <c r="OLP2881" s="2"/>
      <c r="OLT2881" s="2"/>
      <c r="OLX2881" s="2"/>
      <c r="OMB2881" s="2"/>
      <c r="OMF2881" s="2"/>
      <c r="OMJ2881" s="2"/>
      <c r="OMN2881" s="2"/>
      <c r="OMR2881" s="2"/>
      <c r="OMV2881" s="2"/>
      <c r="OMZ2881" s="2"/>
      <c r="OND2881" s="2"/>
      <c r="ONH2881" s="2"/>
      <c r="ONL2881" s="2"/>
      <c r="ONP2881" s="2"/>
      <c r="ONT2881" s="2"/>
      <c r="ONX2881" s="2"/>
      <c r="OOB2881" s="2"/>
      <c r="OOF2881" s="2"/>
      <c r="OOJ2881" s="2"/>
      <c r="OON2881" s="2"/>
      <c r="OOR2881" s="2"/>
      <c r="OOV2881" s="2"/>
      <c r="OOZ2881" s="2"/>
      <c r="OPD2881" s="2"/>
      <c r="OPH2881" s="2"/>
      <c r="OPL2881" s="2"/>
      <c r="OPP2881" s="2"/>
      <c r="OPT2881" s="2"/>
      <c r="OPX2881" s="2"/>
      <c r="OQB2881" s="2"/>
      <c r="OQF2881" s="2"/>
      <c r="OQJ2881" s="2"/>
      <c r="OQN2881" s="2"/>
      <c r="OQR2881" s="2"/>
      <c r="OQV2881" s="2"/>
      <c r="OQZ2881" s="2"/>
      <c r="ORD2881" s="2"/>
      <c r="ORH2881" s="2"/>
      <c r="ORL2881" s="2"/>
      <c r="ORP2881" s="2"/>
      <c r="ORT2881" s="2"/>
      <c r="ORX2881" s="2"/>
      <c r="OSB2881" s="2"/>
      <c r="OSF2881" s="2"/>
      <c r="OSJ2881" s="2"/>
      <c r="OSN2881" s="2"/>
      <c r="OSR2881" s="2"/>
      <c r="OSV2881" s="2"/>
      <c r="OSZ2881" s="2"/>
      <c r="OTD2881" s="2"/>
      <c r="OTH2881" s="2"/>
      <c r="OTL2881" s="2"/>
      <c r="OTP2881" s="2"/>
      <c r="OTT2881" s="2"/>
      <c r="OTX2881" s="2"/>
      <c r="OUB2881" s="2"/>
      <c r="OUF2881" s="2"/>
      <c r="OUJ2881" s="2"/>
      <c r="OUN2881" s="2"/>
      <c r="OUR2881" s="2"/>
      <c r="OUV2881" s="2"/>
      <c r="OUZ2881" s="2"/>
      <c r="OVD2881" s="2"/>
      <c r="OVH2881" s="2"/>
      <c r="OVL2881" s="2"/>
      <c r="OVP2881" s="2"/>
      <c r="OVT2881" s="2"/>
      <c r="OVX2881" s="2"/>
      <c r="OWB2881" s="2"/>
      <c r="OWF2881" s="2"/>
      <c r="OWJ2881" s="2"/>
      <c r="OWN2881" s="2"/>
      <c r="OWR2881" s="2"/>
      <c r="OWV2881" s="2"/>
      <c r="OWZ2881" s="2"/>
      <c r="OXD2881" s="2"/>
      <c r="OXH2881" s="2"/>
      <c r="OXL2881" s="2"/>
      <c r="OXP2881" s="2"/>
      <c r="OXT2881" s="2"/>
      <c r="OXX2881" s="2"/>
      <c r="OYB2881" s="2"/>
      <c r="OYF2881" s="2"/>
      <c r="OYJ2881" s="2"/>
      <c r="OYN2881" s="2"/>
      <c r="OYR2881" s="2"/>
      <c r="OYV2881" s="2"/>
      <c r="OYZ2881" s="2"/>
      <c r="OZD2881" s="2"/>
      <c r="OZH2881" s="2"/>
      <c r="OZL2881" s="2"/>
      <c r="OZP2881" s="2"/>
      <c r="OZT2881" s="2"/>
      <c r="OZX2881" s="2"/>
      <c r="PAB2881" s="2"/>
      <c r="PAF2881" s="2"/>
      <c r="PAJ2881" s="2"/>
      <c r="PAN2881" s="2"/>
      <c r="PAR2881" s="2"/>
      <c r="PAV2881" s="2"/>
      <c r="PAZ2881" s="2"/>
      <c r="PBD2881" s="2"/>
      <c r="PBH2881" s="2"/>
      <c r="PBL2881" s="2"/>
      <c r="PBP2881" s="2"/>
      <c r="PBT2881" s="2"/>
      <c r="PBX2881" s="2"/>
      <c r="PCB2881" s="2"/>
      <c r="PCF2881" s="2"/>
      <c r="PCJ2881" s="2"/>
      <c r="PCN2881" s="2"/>
      <c r="PCR2881" s="2"/>
      <c r="PCV2881" s="2"/>
      <c r="PCZ2881" s="2"/>
      <c r="PDD2881" s="2"/>
      <c r="PDH2881" s="2"/>
      <c r="PDL2881" s="2"/>
      <c r="PDP2881" s="2"/>
      <c r="PDT2881" s="2"/>
      <c r="PDX2881" s="2"/>
      <c r="PEB2881" s="2"/>
      <c r="PEF2881" s="2"/>
      <c r="PEJ2881" s="2"/>
      <c r="PEN2881" s="2"/>
      <c r="PER2881" s="2"/>
      <c r="PEV2881" s="2"/>
      <c r="PEZ2881" s="2"/>
      <c r="PFD2881" s="2"/>
      <c r="PFH2881" s="2"/>
      <c r="PFL2881" s="2"/>
      <c r="PFP2881" s="2"/>
      <c r="PFT2881" s="2"/>
      <c r="PFX2881" s="2"/>
      <c r="PGB2881" s="2"/>
      <c r="PGF2881" s="2"/>
      <c r="PGJ2881" s="2"/>
      <c r="PGN2881" s="2"/>
      <c r="PGR2881" s="2"/>
      <c r="PGV2881" s="2"/>
      <c r="PGZ2881" s="2"/>
      <c r="PHD2881" s="2"/>
      <c r="PHH2881" s="2"/>
      <c r="PHL2881" s="2"/>
      <c r="PHP2881" s="2"/>
      <c r="PHT2881" s="2"/>
      <c r="PHX2881" s="2"/>
      <c r="PIB2881" s="2"/>
      <c r="PIF2881" s="2"/>
      <c r="PIJ2881" s="2"/>
      <c r="PIN2881" s="2"/>
      <c r="PIR2881" s="2"/>
      <c r="PIV2881" s="2"/>
      <c r="PIZ2881" s="2"/>
      <c r="PJD2881" s="2"/>
      <c r="PJH2881" s="2"/>
      <c r="PJL2881" s="2"/>
      <c r="PJP2881" s="2"/>
      <c r="PJT2881" s="2"/>
      <c r="PJX2881" s="2"/>
      <c r="PKB2881" s="2"/>
      <c r="PKF2881" s="2"/>
      <c r="PKJ2881" s="2"/>
      <c r="PKN2881" s="2"/>
      <c r="PKR2881" s="2"/>
      <c r="PKV2881" s="2"/>
      <c r="PKZ2881" s="2"/>
      <c r="PLD2881" s="2"/>
      <c r="PLH2881" s="2"/>
      <c r="PLL2881" s="2"/>
      <c r="PLP2881" s="2"/>
      <c r="PLT2881" s="2"/>
      <c r="PLX2881" s="2"/>
      <c r="PMB2881" s="2"/>
      <c r="PMF2881" s="2"/>
      <c r="PMJ2881" s="2"/>
      <c r="PMN2881" s="2"/>
      <c r="PMR2881" s="2"/>
      <c r="PMV2881" s="2"/>
      <c r="PMZ2881" s="2"/>
      <c r="PND2881" s="2"/>
      <c r="PNH2881" s="2"/>
      <c r="PNL2881" s="2"/>
      <c r="PNP2881" s="2"/>
      <c r="PNT2881" s="2"/>
      <c r="PNX2881" s="2"/>
      <c r="POB2881" s="2"/>
      <c r="POF2881" s="2"/>
      <c r="POJ2881" s="2"/>
      <c r="PON2881" s="2"/>
      <c r="POR2881" s="2"/>
      <c r="POV2881" s="2"/>
      <c r="POZ2881" s="2"/>
      <c r="PPD2881" s="2"/>
      <c r="PPH2881" s="2"/>
      <c r="PPL2881" s="2"/>
      <c r="PPP2881" s="2"/>
      <c r="PPT2881" s="2"/>
      <c r="PPX2881" s="2"/>
      <c r="PQB2881" s="2"/>
      <c r="PQF2881" s="2"/>
      <c r="PQJ2881" s="2"/>
      <c r="PQN2881" s="2"/>
      <c r="PQR2881" s="2"/>
      <c r="PQV2881" s="2"/>
      <c r="PQZ2881" s="2"/>
      <c r="PRD2881" s="2"/>
      <c r="PRH2881" s="2"/>
      <c r="PRL2881" s="2"/>
      <c r="PRP2881" s="2"/>
      <c r="PRT2881" s="2"/>
      <c r="PRX2881" s="2"/>
      <c r="PSB2881" s="2"/>
      <c r="PSF2881" s="2"/>
      <c r="PSJ2881" s="2"/>
      <c r="PSN2881" s="2"/>
      <c r="PSR2881" s="2"/>
      <c r="PSV2881" s="2"/>
      <c r="PSZ2881" s="2"/>
      <c r="PTD2881" s="2"/>
      <c r="PTH2881" s="2"/>
      <c r="PTL2881" s="2"/>
      <c r="PTP2881" s="2"/>
      <c r="PTT2881" s="2"/>
      <c r="PTX2881" s="2"/>
      <c r="PUB2881" s="2"/>
      <c r="PUF2881" s="2"/>
      <c r="PUJ2881" s="2"/>
      <c r="PUN2881" s="2"/>
      <c r="PUR2881" s="2"/>
      <c r="PUV2881" s="2"/>
      <c r="PUZ2881" s="2"/>
      <c r="PVD2881" s="2"/>
      <c r="PVH2881" s="2"/>
      <c r="PVL2881" s="2"/>
      <c r="PVP2881" s="2"/>
      <c r="PVT2881" s="2"/>
      <c r="PVX2881" s="2"/>
      <c r="PWB2881" s="2"/>
      <c r="PWF2881" s="2"/>
      <c r="PWJ2881" s="2"/>
      <c r="PWN2881" s="2"/>
      <c r="PWR2881" s="2"/>
      <c r="PWV2881" s="2"/>
      <c r="PWZ2881" s="2"/>
      <c r="PXD2881" s="2"/>
      <c r="PXH2881" s="2"/>
      <c r="PXL2881" s="2"/>
      <c r="PXP2881" s="2"/>
      <c r="PXT2881" s="2"/>
      <c r="PXX2881" s="2"/>
      <c r="PYB2881" s="2"/>
      <c r="PYF2881" s="2"/>
      <c r="PYJ2881" s="2"/>
      <c r="PYN2881" s="2"/>
      <c r="PYR2881" s="2"/>
      <c r="PYV2881" s="2"/>
      <c r="PYZ2881" s="2"/>
      <c r="PZD2881" s="2"/>
      <c r="PZH2881" s="2"/>
      <c r="PZL2881" s="2"/>
      <c r="PZP2881" s="2"/>
      <c r="PZT2881" s="2"/>
      <c r="PZX2881" s="2"/>
      <c r="QAB2881" s="2"/>
      <c r="QAF2881" s="2"/>
      <c r="QAJ2881" s="2"/>
      <c r="QAN2881" s="2"/>
      <c r="QAR2881" s="2"/>
      <c r="QAV2881" s="2"/>
      <c r="QAZ2881" s="2"/>
      <c r="QBD2881" s="2"/>
      <c r="QBH2881" s="2"/>
      <c r="QBL2881" s="2"/>
      <c r="QBP2881" s="2"/>
      <c r="QBT2881" s="2"/>
      <c r="QBX2881" s="2"/>
      <c r="QCB2881" s="2"/>
      <c r="QCF2881" s="2"/>
      <c r="QCJ2881" s="2"/>
      <c r="QCN2881" s="2"/>
      <c r="QCR2881" s="2"/>
      <c r="QCV2881" s="2"/>
      <c r="QCZ2881" s="2"/>
      <c r="QDD2881" s="2"/>
      <c r="QDH2881" s="2"/>
      <c r="QDL2881" s="2"/>
      <c r="QDP2881" s="2"/>
      <c r="QDT2881" s="2"/>
      <c r="QDX2881" s="2"/>
      <c r="QEB2881" s="2"/>
      <c r="QEF2881" s="2"/>
      <c r="QEJ2881" s="2"/>
      <c r="QEN2881" s="2"/>
      <c r="QER2881" s="2"/>
      <c r="QEV2881" s="2"/>
      <c r="QEZ2881" s="2"/>
      <c r="QFD2881" s="2"/>
      <c r="QFH2881" s="2"/>
      <c r="QFL2881" s="2"/>
      <c r="QFP2881" s="2"/>
      <c r="QFT2881" s="2"/>
      <c r="QFX2881" s="2"/>
      <c r="QGB2881" s="2"/>
      <c r="QGF2881" s="2"/>
      <c r="QGJ2881" s="2"/>
      <c r="QGN2881" s="2"/>
      <c r="QGR2881" s="2"/>
      <c r="QGV2881" s="2"/>
      <c r="QGZ2881" s="2"/>
      <c r="QHD2881" s="2"/>
      <c r="QHH2881" s="2"/>
      <c r="QHL2881" s="2"/>
      <c r="QHP2881" s="2"/>
      <c r="QHT2881" s="2"/>
      <c r="QHX2881" s="2"/>
      <c r="QIB2881" s="2"/>
      <c r="QIF2881" s="2"/>
      <c r="QIJ2881" s="2"/>
      <c r="QIN2881" s="2"/>
      <c r="QIR2881" s="2"/>
      <c r="QIV2881" s="2"/>
      <c r="QIZ2881" s="2"/>
      <c r="QJD2881" s="2"/>
      <c r="QJH2881" s="2"/>
      <c r="QJL2881" s="2"/>
      <c r="QJP2881" s="2"/>
      <c r="QJT2881" s="2"/>
      <c r="QJX2881" s="2"/>
      <c r="QKB2881" s="2"/>
      <c r="QKF2881" s="2"/>
      <c r="QKJ2881" s="2"/>
      <c r="QKN2881" s="2"/>
      <c r="QKR2881" s="2"/>
      <c r="QKV2881" s="2"/>
      <c r="QKZ2881" s="2"/>
      <c r="QLD2881" s="2"/>
      <c r="QLH2881" s="2"/>
      <c r="QLL2881" s="2"/>
      <c r="QLP2881" s="2"/>
      <c r="QLT2881" s="2"/>
      <c r="QLX2881" s="2"/>
      <c r="QMB2881" s="2"/>
      <c r="QMF2881" s="2"/>
      <c r="QMJ2881" s="2"/>
      <c r="QMN2881" s="2"/>
      <c r="QMR2881" s="2"/>
      <c r="QMV2881" s="2"/>
      <c r="QMZ2881" s="2"/>
      <c r="QND2881" s="2"/>
      <c r="QNH2881" s="2"/>
      <c r="QNL2881" s="2"/>
      <c r="QNP2881" s="2"/>
      <c r="QNT2881" s="2"/>
      <c r="QNX2881" s="2"/>
      <c r="QOB2881" s="2"/>
      <c r="QOF2881" s="2"/>
      <c r="QOJ2881" s="2"/>
      <c r="QON2881" s="2"/>
      <c r="QOR2881" s="2"/>
      <c r="QOV2881" s="2"/>
      <c r="QOZ2881" s="2"/>
      <c r="QPD2881" s="2"/>
      <c r="QPH2881" s="2"/>
      <c r="QPL2881" s="2"/>
      <c r="QPP2881" s="2"/>
      <c r="QPT2881" s="2"/>
      <c r="QPX2881" s="2"/>
      <c r="QQB2881" s="2"/>
      <c r="QQF2881" s="2"/>
      <c r="QQJ2881" s="2"/>
      <c r="QQN2881" s="2"/>
      <c r="QQR2881" s="2"/>
      <c r="QQV2881" s="2"/>
      <c r="QQZ2881" s="2"/>
      <c r="QRD2881" s="2"/>
      <c r="QRH2881" s="2"/>
      <c r="QRL2881" s="2"/>
      <c r="QRP2881" s="2"/>
      <c r="QRT2881" s="2"/>
      <c r="QRX2881" s="2"/>
      <c r="QSB2881" s="2"/>
      <c r="QSF2881" s="2"/>
      <c r="QSJ2881" s="2"/>
      <c r="QSN2881" s="2"/>
      <c r="QSR2881" s="2"/>
      <c r="QSV2881" s="2"/>
      <c r="QSZ2881" s="2"/>
      <c r="QTD2881" s="2"/>
      <c r="QTH2881" s="2"/>
      <c r="QTL2881" s="2"/>
      <c r="QTP2881" s="2"/>
      <c r="QTT2881" s="2"/>
      <c r="QTX2881" s="2"/>
      <c r="QUB2881" s="2"/>
      <c r="QUF2881" s="2"/>
      <c r="QUJ2881" s="2"/>
      <c r="QUN2881" s="2"/>
      <c r="QUR2881" s="2"/>
      <c r="QUV2881" s="2"/>
      <c r="QUZ2881" s="2"/>
      <c r="QVD2881" s="2"/>
      <c r="QVH2881" s="2"/>
      <c r="QVL2881" s="2"/>
      <c r="QVP2881" s="2"/>
      <c r="QVT2881" s="2"/>
      <c r="QVX2881" s="2"/>
      <c r="QWB2881" s="2"/>
      <c r="QWF2881" s="2"/>
      <c r="QWJ2881" s="2"/>
      <c r="QWN2881" s="2"/>
      <c r="QWR2881" s="2"/>
      <c r="QWV2881" s="2"/>
      <c r="QWZ2881" s="2"/>
      <c r="QXD2881" s="2"/>
      <c r="QXH2881" s="2"/>
      <c r="QXL2881" s="2"/>
      <c r="QXP2881" s="2"/>
      <c r="QXT2881" s="2"/>
      <c r="QXX2881" s="2"/>
      <c r="QYB2881" s="2"/>
      <c r="QYF2881" s="2"/>
      <c r="QYJ2881" s="2"/>
      <c r="QYN2881" s="2"/>
      <c r="QYR2881" s="2"/>
      <c r="QYV2881" s="2"/>
      <c r="QYZ2881" s="2"/>
      <c r="QZD2881" s="2"/>
      <c r="QZH2881" s="2"/>
      <c r="QZL2881" s="2"/>
      <c r="QZP2881" s="2"/>
      <c r="QZT2881" s="2"/>
      <c r="QZX2881" s="2"/>
      <c r="RAB2881" s="2"/>
      <c r="RAF2881" s="2"/>
      <c r="RAJ2881" s="2"/>
      <c r="RAN2881" s="2"/>
      <c r="RAR2881" s="2"/>
      <c r="RAV2881" s="2"/>
      <c r="RAZ2881" s="2"/>
      <c r="RBD2881" s="2"/>
      <c r="RBH2881" s="2"/>
      <c r="RBL2881" s="2"/>
      <c r="RBP2881" s="2"/>
      <c r="RBT2881" s="2"/>
      <c r="RBX2881" s="2"/>
      <c r="RCB2881" s="2"/>
      <c r="RCF2881" s="2"/>
      <c r="RCJ2881" s="2"/>
      <c r="RCN2881" s="2"/>
      <c r="RCR2881" s="2"/>
      <c r="RCV2881" s="2"/>
      <c r="RCZ2881" s="2"/>
      <c r="RDD2881" s="2"/>
      <c r="RDH2881" s="2"/>
      <c r="RDL2881" s="2"/>
      <c r="RDP2881" s="2"/>
      <c r="RDT2881" s="2"/>
      <c r="RDX2881" s="2"/>
      <c r="REB2881" s="2"/>
      <c r="REF2881" s="2"/>
      <c r="REJ2881" s="2"/>
      <c r="REN2881" s="2"/>
      <c r="RER2881" s="2"/>
      <c r="REV2881" s="2"/>
      <c r="REZ2881" s="2"/>
      <c r="RFD2881" s="2"/>
      <c r="RFH2881" s="2"/>
      <c r="RFL2881" s="2"/>
      <c r="RFP2881" s="2"/>
      <c r="RFT2881" s="2"/>
      <c r="RFX2881" s="2"/>
      <c r="RGB2881" s="2"/>
      <c r="RGF2881" s="2"/>
      <c r="RGJ2881" s="2"/>
      <c r="RGN2881" s="2"/>
      <c r="RGR2881" s="2"/>
      <c r="RGV2881" s="2"/>
      <c r="RGZ2881" s="2"/>
      <c r="RHD2881" s="2"/>
      <c r="RHH2881" s="2"/>
      <c r="RHL2881" s="2"/>
      <c r="RHP2881" s="2"/>
      <c r="RHT2881" s="2"/>
      <c r="RHX2881" s="2"/>
      <c r="RIB2881" s="2"/>
      <c r="RIF2881" s="2"/>
      <c r="RIJ2881" s="2"/>
      <c r="RIN2881" s="2"/>
      <c r="RIR2881" s="2"/>
      <c r="RIV2881" s="2"/>
      <c r="RIZ2881" s="2"/>
      <c r="RJD2881" s="2"/>
      <c r="RJH2881" s="2"/>
      <c r="RJL2881" s="2"/>
      <c r="RJP2881" s="2"/>
      <c r="RJT2881" s="2"/>
      <c r="RJX2881" s="2"/>
      <c r="RKB2881" s="2"/>
      <c r="RKF2881" s="2"/>
      <c r="RKJ2881" s="2"/>
      <c r="RKN2881" s="2"/>
      <c r="RKR2881" s="2"/>
      <c r="RKV2881" s="2"/>
      <c r="RKZ2881" s="2"/>
      <c r="RLD2881" s="2"/>
      <c r="RLH2881" s="2"/>
      <c r="RLL2881" s="2"/>
      <c r="RLP2881" s="2"/>
      <c r="RLT2881" s="2"/>
      <c r="RLX2881" s="2"/>
      <c r="RMB2881" s="2"/>
      <c r="RMF2881" s="2"/>
      <c r="RMJ2881" s="2"/>
      <c r="RMN2881" s="2"/>
      <c r="RMR2881" s="2"/>
      <c r="RMV2881" s="2"/>
      <c r="RMZ2881" s="2"/>
      <c r="RND2881" s="2"/>
      <c r="RNH2881" s="2"/>
      <c r="RNL2881" s="2"/>
      <c r="RNP2881" s="2"/>
      <c r="RNT2881" s="2"/>
      <c r="RNX2881" s="2"/>
      <c r="ROB2881" s="2"/>
      <c r="ROF2881" s="2"/>
      <c r="ROJ2881" s="2"/>
      <c r="RON2881" s="2"/>
      <c r="ROR2881" s="2"/>
      <c r="ROV2881" s="2"/>
      <c r="ROZ2881" s="2"/>
      <c r="RPD2881" s="2"/>
      <c r="RPH2881" s="2"/>
      <c r="RPL2881" s="2"/>
      <c r="RPP2881" s="2"/>
      <c r="RPT2881" s="2"/>
      <c r="RPX2881" s="2"/>
      <c r="RQB2881" s="2"/>
      <c r="RQF2881" s="2"/>
      <c r="RQJ2881" s="2"/>
      <c r="RQN2881" s="2"/>
      <c r="RQR2881" s="2"/>
      <c r="RQV2881" s="2"/>
      <c r="RQZ2881" s="2"/>
      <c r="RRD2881" s="2"/>
      <c r="RRH2881" s="2"/>
      <c r="RRL2881" s="2"/>
      <c r="RRP2881" s="2"/>
      <c r="RRT2881" s="2"/>
      <c r="RRX2881" s="2"/>
      <c r="RSB2881" s="2"/>
      <c r="RSF2881" s="2"/>
      <c r="RSJ2881" s="2"/>
      <c r="RSN2881" s="2"/>
      <c r="RSR2881" s="2"/>
      <c r="RSV2881" s="2"/>
      <c r="RSZ2881" s="2"/>
      <c r="RTD2881" s="2"/>
      <c r="RTH2881" s="2"/>
      <c r="RTL2881" s="2"/>
      <c r="RTP2881" s="2"/>
      <c r="RTT2881" s="2"/>
      <c r="RTX2881" s="2"/>
      <c r="RUB2881" s="2"/>
      <c r="RUF2881" s="2"/>
      <c r="RUJ2881" s="2"/>
      <c r="RUN2881" s="2"/>
      <c r="RUR2881" s="2"/>
      <c r="RUV2881" s="2"/>
      <c r="RUZ2881" s="2"/>
      <c r="RVD2881" s="2"/>
      <c r="RVH2881" s="2"/>
      <c r="RVL2881" s="2"/>
      <c r="RVP2881" s="2"/>
      <c r="RVT2881" s="2"/>
      <c r="RVX2881" s="2"/>
      <c r="RWB2881" s="2"/>
      <c r="RWF2881" s="2"/>
      <c r="RWJ2881" s="2"/>
      <c r="RWN2881" s="2"/>
      <c r="RWR2881" s="2"/>
      <c r="RWV2881" s="2"/>
      <c r="RWZ2881" s="2"/>
      <c r="RXD2881" s="2"/>
      <c r="RXH2881" s="2"/>
      <c r="RXL2881" s="2"/>
      <c r="RXP2881" s="2"/>
      <c r="RXT2881" s="2"/>
      <c r="RXX2881" s="2"/>
      <c r="RYB2881" s="2"/>
      <c r="RYF2881" s="2"/>
      <c r="RYJ2881" s="2"/>
      <c r="RYN2881" s="2"/>
      <c r="RYR2881" s="2"/>
      <c r="RYV2881" s="2"/>
      <c r="RYZ2881" s="2"/>
      <c r="RZD2881" s="2"/>
      <c r="RZH2881" s="2"/>
      <c r="RZL2881" s="2"/>
      <c r="RZP2881" s="2"/>
      <c r="RZT2881" s="2"/>
      <c r="RZX2881" s="2"/>
      <c r="SAB2881" s="2"/>
      <c r="SAF2881" s="2"/>
      <c r="SAJ2881" s="2"/>
      <c r="SAN2881" s="2"/>
      <c r="SAR2881" s="2"/>
      <c r="SAV2881" s="2"/>
      <c r="SAZ2881" s="2"/>
      <c r="SBD2881" s="2"/>
      <c r="SBH2881" s="2"/>
      <c r="SBL2881" s="2"/>
      <c r="SBP2881" s="2"/>
      <c r="SBT2881" s="2"/>
      <c r="SBX2881" s="2"/>
      <c r="SCB2881" s="2"/>
      <c r="SCF2881" s="2"/>
      <c r="SCJ2881" s="2"/>
      <c r="SCN2881" s="2"/>
      <c r="SCR2881" s="2"/>
      <c r="SCV2881" s="2"/>
      <c r="SCZ2881" s="2"/>
      <c r="SDD2881" s="2"/>
      <c r="SDH2881" s="2"/>
      <c r="SDL2881" s="2"/>
      <c r="SDP2881" s="2"/>
      <c r="SDT2881" s="2"/>
      <c r="SDX2881" s="2"/>
      <c r="SEB2881" s="2"/>
      <c r="SEF2881" s="2"/>
      <c r="SEJ2881" s="2"/>
      <c r="SEN2881" s="2"/>
      <c r="SER2881" s="2"/>
      <c r="SEV2881" s="2"/>
      <c r="SEZ2881" s="2"/>
      <c r="SFD2881" s="2"/>
      <c r="SFH2881" s="2"/>
      <c r="SFL2881" s="2"/>
      <c r="SFP2881" s="2"/>
      <c r="SFT2881" s="2"/>
      <c r="SFX2881" s="2"/>
      <c r="SGB2881" s="2"/>
      <c r="SGF2881" s="2"/>
      <c r="SGJ2881" s="2"/>
      <c r="SGN2881" s="2"/>
      <c r="SGR2881" s="2"/>
      <c r="SGV2881" s="2"/>
      <c r="SGZ2881" s="2"/>
      <c r="SHD2881" s="2"/>
      <c r="SHH2881" s="2"/>
      <c r="SHL2881" s="2"/>
      <c r="SHP2881" s="2"/>
      <c r="SHT2881" s="2"/>
      <c r="SHX2881" s="2"/>
      <c r="SIB2881" s="2"/>
      <c r="SIF2881" s="2"/>
      <c r="SIJ2881" s="2"/>
      <c r="SIN2881" s="2"/>
      <c r="SIR2881" s="2"/>
      <c r="SIV2881" s="2"/>
      <c r="SIZ2881" s="2"/>
      <c r="SJD2881" s="2"/>
      <c r="SJH2881" s="2"/>
      <c r="SJL2881" s="2"/>
      <c r="SJP2881" s="2"/>
      <c r="SJT2881" s="2"/>
      <c r="SJX2881" s="2"/>
      <c r="SKB2881" s="2"/>
      <c r="SKF2881" s="2"/>
      <c r="SKJ2881" s="2"/>
      <c r="SKN2881" s="2"/>
      <c r="SKR2881" s="2"/>
      <c r="SKV2881" s="2"/>
      <c r="SKZ2881" s="2"/>
      <c r="SLD2881" s="2"/>
      <c r="SLH2881" s="2"/>
      <c r="SLL2881" s="2"/>
      <c r="SLP2881" s="2"/>
      <c r="SLT2881" s="2"/>
      <c r="SLX2881" s="2"/>
      <c r="SMB2881" s="2"/>
      <c r="SMF2881" s="2"/>
      <c r="SMJ2881" s="2"/>
      <c r="SMN2881" s="2"/>
      <c r="SMR2881" s="2"/>
      <c r="SMV2881" s="2"/>
      <c r="SMZ2881" s="2"/>
      <c r="SND2881" s="2"/>
      <c r="SNH2881" s="2"/>
      <c r="SNL2881" s="2"/>
      <c r="SNP2881" s="2"/>
      <c r="SNT2881" s="2"/>
      <c r="SNX2881" s="2"/>
      <c r="SOB2881" s="2"/>
      <c r="SOF2881" s="2"/>
      <c r="SOJ2881" s="2"/>
      <c r="SON2881" s="2"/>
      <c r="SOR2881" s="2"/>
      <c r="SOV2881" s="2"/>
      <c r="SOZ2881" s="2"/>
      <c r="SPD2881" s="2"/>
      <c r="SPH2881" s="2"/>
      <c r="SPL2881" s="2"/>
      <c r="SPP2881" s="2"/>
      <c r="SPT2881" s="2"/>
      <c r="SPX2881" s="2"/>
      <c r="SQB2881" s="2"/>
      <c r="SQF2881" s="2"/>
      <c r="SQJ2881" s="2"/>
      <c r="SQN2881" s="2"/>
      <c r="SQR2881" s="2"/>
      <c r="SQV2881" s="2"/>
      <c r="SQZ2881" s="2"/>
      <c r="SRD2881" s="2"/>
      <c r="SRH2881" s="2"/>
      <c r="SRL2881" s="2"/>
      <c r="SRP2881" s="2"/>
      <c r="SRT2881" s="2"/>
      <c r="SRX2881" s="2"/>
      <c r="SSB2881" s="2"/>
      <c r="SSF2881" s="2"/>
      <c r="SSJ2881" s="2"/>
      <c r="SSN2881" s="2"/>
      <c r="SSR2881" s="2"/>
      <c r="SSV2881" s="2"/>
      <c r="SSZ2881" s="2"/>
      <c r="STD2881" s="2"/>
      <c r="STH2881" s="2"/>
      <c r="STL2881" s="2"/>
      <c r="STP2881" s="2"/>
      <c r="STT2881" s="2"/>
      <c r="STX2881" s="2"/>
      <c r="SUB2881" s="2"/>
      <c r="SUF2881" s="2"/>
      <c r="SUJ2881" s="2"/>
      <c r="SUN2881" s="2"/>
      <c r="SUR2881" s="2"/>
      <c r="SUV2881" s="2"/>
      <c r="SUZ2881" s="2"/>
      <c r="SVD2881" s="2"/>
      <c r="SVH2881" s="2"/>
      <c r="SVL2881" s="2"/>
      <c r="SVP2881" s="2"/>
      <c r="SVT2881" s="2"/>
      <c r="SVX2881" s="2"/>
      <c r="SWB2881" s="2"/>
      <c r="SWF2881" s="2"/>
      <c r="SWJ2881" s="2"/>
      <c r="SWN2881" s="2"/>
      <c r="SWR2881" s="2"/>
      <c r="SWV2881" s="2"/>
      <c r="SWZ2881" s="2"/>
      <c r="SXD2881" s="2"/>
      <c r="SXH2881" s="2"/>
      <c r="SXL2881" s="2"/>
      <c r="SXP2881" s="2"/>
      <c r="SXT2881" s="2"/>
      <c r="SXX2881" s="2"/>
      <c r="SYB2881" s="2"/>
      <c r="SYF2881" s="2"/>
      <c r="SYJ2881" s="2"/>
      <c r="SYN2881" s="2"/>
      <c r="SYR2881" s="2"/>
      <c r="SYV2881" s="2"/>
      <c r="SYZ2881" s="2"/>
      <c r="SZD2881" s="2"/>
      <c r="SZH2881" s="2"/>
      <c r="SZL2881" s="2"/>
      <c r="SZP2881" s="2"/>
      <c r="SZT2881" s="2"/>
      <c r="SZX2881" s="2"/>
      <c r="TAB2881" s="2"/>
      <c r="TAF2881" s="2"/>
      <c r="TAJ2881" s="2"/>
      <c r="TAN2881" s="2"/>
      <c r="TAR2881" s="2"/>
      <c r="TAV2881" s="2"/>
      <c r="TAZ2881" s="2"/>
      <c r="TBD2881" s="2"/>
      <c r="TBH2881" s="2"/>
      <c r="TBL2881" s="2"/>
      <c r="TBP2881" s="2"/>
      <c r="TBT2881" s="2"/>
      <c r="TBX2881" s="2"/>
      <c r="TCB2881" s="2"/>
      <c r="TCF2881" s="2"/>
      <c r="TCJ2881" s="2"/>
      <c r="TCN2881" s="2"/>
      <c r="TCR2881" s="2"/>
      <c r="TCV2881" s="2"/>
      <c r="TCZ2881" s="2"/>
      <c r="TDD2881" s="2"/>
      <c r="TDH2881" s="2"/>
      <c r="TDL2881" s="2"/>
      <c r="TDP2881" s="2"/>
      <c r="TDT2881" s="2"/>
      <c r="TDX2881" s="2"/>
      <c r="TEB2881" s="2"/>
      <c r="TEF2881" s="2"/>
      <c r="TEJ2881" s="2"/>
      <c r="TEN2881" s="2"/>
      <c r="TER2881" s="2"/>
      <c r="TEV2881" s="2"/>
      <c r="TEZ2881" s="2"/>
      <c r="TFD2881" s="2"/>
      <c r="TFH2881" s="2"/>
      <c r="TFL2881" s="2"/>
      <c r="TFP2881" s="2"/>
      <c r="TFT2881" s="2"/>
      <c r="TFX2881" s="2"/>
      <c r="TGB2881" s="2"/>
      <c r="TGF2881" s="2"/>
      <c r="TGJ2881" s="2"/>
      <c r="TGN2881" s="2"/>
      <c r="TGR2881" s="2"/>
      <c r="TGV2881" s="2"/>
      <c r="TGZ2881" s="2"/>
      <c r="THD2881" s="2"/>
      <c r="THH2881" s="2"/>
      <c r="THL2881" s="2"/>
      <c r="THP2881" s="2"/>
      <c r="THT2881" s="2"/>
      <c r="THX2881" s="2"/>
      <c r="TIB2881" s="2"/>
      <c r="TIF2881" s="2"/>
      <c r="TIJ2881" s="2"/>
      <c r="TIN2881" s="2"/>
      <c r="TIR2881" s="2"/>
      <c r="TIV2881" s="2"/>
      <c r="TIZ2881" s="2"/>
      <c r="TJD2881" s="2"/>
      <c r="TJH2881" s="2"/>
      <c r="TJL2881" s="2"/>
      <c r="TJP2881" s="2"/>
      <c r="TJT2881" s="2"/>
      <c r="TJX2881" s="2"/>
      <c r="TKB2881" s="2"/>
      <c r="TKF2881" s="2"/>
      <c r="TKJ2881" s="2"/>
      <c r="TKN2881" s="2"/>
      <c r="TKR2881" s="2"/>
      <c r="TKV2881" s="2"/>
      <c r="TKZ2881" s="2"/>
      <c r="TLD2881" s="2"/>
      <c r="TLH2881" s="2"/>
      <c r="TLL2881" s="2"/>
      <c r="TLP2881" s="2"/>
      <c r="TLT2881" s="2"/>
      <c r="TLX2881" s="2"/>
      <c r="TMB2881" s="2"/>
      <c r="TMF2881" s="2"/>
      <c r="TMJ2881" s="2"/>
      <c r="TMN2881" s="2"/>
      <c r="TMR2881" s="2"/>
      <c r="TMV2881" s="2"/>
      <c r="TMZ2881" s="2"/>
      <c r="TND2881" s="2"/>
      <c r="TNH2881" s="2"/>
      <c r="TNL2881" s="2"/>
      <c r="TNP2881" s="2"/>
      <c r="TNT2881" s="2"/>
      <c r="TNX2881" s="2"/>
      <c r="TOB2881" s="2"/>
      <c r="TOF2881" s="2"/>
      <c r="TOJ2881" s="2"/>
      <c r="TON2881" s="2"/>
      <c r="TOR2881" s="2"/>
      <c r="TOV2881" s="2"/>
      <c r="TOZ2881" s="2"/>
      <c r="TPD2881" s="2"/>
      <c r="TPH2881" s="2"/>
      <c r="TPL2881" s="2"/>
      <c r="TPP2881" s="2"/>
      <c r="TPT2881" s="2"/>
      <c r="TPX2881" s="2"/>
      <c r="TQB2881" s="2"/>
      <c r="TQF2881" s="2"/>
      <c r="TQJ2881" s="2"/>
      <c r="TQN2881" s="2"/>
      <c r="TQR2881" s="2"/>
      <c r="TQV2881" s="2"/>
      <c r="TQZ2881" s="2"/>
      <c r="TRD2881" s="2"/>
      <c r="TRH2881" s="2"/>
      <c r="TRL2881" s="2"/>
      <c r="TRP2881" s="2"/>
      <c r="TRT2881" s="2"/>
      <c r="TRX2881" s="2"/>
      <c r="TSB2881" s="2"/>
      <c r="TSF2881" s="2"/>
      <c r="TSJ2881" s="2"/>
      <c r="TSN2881" s="2"/>
      <c r="TSR2881" s="2"/>
      <c r="TSV2881" s="2"/>
      <c r="TSZ2881" s="2"/>
      <c r="TTD2881" s="2"/>
      <c r="TTH2881" s="2"/>
      <c r="TTL2881" s="2"/>
      <c r="TTP2881" s="2"/>
      <c r="TTT2881" s="2"/>
      <c r="TTX2881" s="2"/>
      <c r="TUB2881" s="2"/>
      <c r="TUF2881" s="2"/>
      <c r="TUJ2881" s="2"/>
      <c r="TUN2881" s="2"/>
      <c r="TUR2881" s="2"/>
      <c r="TUV2881" s="2"/>
      <c r="TUZ2881" s="2"/>
      <c r="TVD2881" s="2"/>
      <c r="TVH2881" s="2"/>
      <c r="TVL2881" s="2"/>
      <c r="TVP2881" s="2"/>
      <c r="TVT2881" s="2"/>
      <c r="TVX2881" s="2"/>
      <c r="TWB2881" s="2"/>
      <c r="TWF2881" s="2"/>
      <c r="TWJ2881" s="2"/>
      <c r="TWN2881" s="2"/>
      <c r="TWR2881" s="2"/>
      <c r="TWV2881" s="2"/>
      <c r="TWZ2881" s="2"/>
      <c r="TXD2881" s="2"/>
      <c r="TXH2881" s="2"/>
      <c r="TXL2881" s="2"/>
      <c r="TXP2881" s="2"/>
      <c r="TXT2881" s="2"/>
      <c r="TXX2881" s="2"/>
      <c r="TYB2881" s="2"/>
      <c r="TYF2881" s="2"/>
      <c r="TYJ2881" s="2"/>
      <c r="TYN2881" s="2"/>
      <c r="TYR2881" s="2"/>
      <c r="TYV2881" s="2"/>
      <c r="TYZ2881" s="2"/>
      <c r="TZD2881" s="2"/>
      <c r="TZH2881" s="2"/>
      <c r="TZL2881" s="2"/>
      <c r="TZP2881" s="2"/>
      <c r="TZT2881" s="2"/>
      <c r="TZX2881" s="2"/>
      <c r="UAB2881" s="2"/>
      <c r="UAF2881" s="2"/>
      <c r="UAJ2881" s="2"/>
      <c r="UAN2881" s="2"/>
      <c r="UAR2881" s="2"/>
      <c r="UAV2881" s="2"/>
      <c r="UAZ2881" s="2"/>
      <c r="UBD2881" s="2"/>
      <c r="UBH2881" s="2"/>
      <c r="UBL2881" s="2"/>
      <c r="UBP2881" s="2"/>
      <c r="UBT2881" s="2"/>
      <c r="UBX2881" s="2"/>
      <c r="UCB2881" s="2"/>
      <c r="UCF2881" s="2"/>
      <c r="UCJ2881" s="2"/>
      <c r="UCN2881" s="2"/>
      <c r="UCR2881" s="2"/>
      <c r="UCV2881" s="2"/>
      <c r="UCZ2881" s="2"/>
      <c r="UDD2881" s="2"/>
      <c r="UDH2881" s="2"/>
      <c r="UDL2881" s="2"/>
      <c r="UDP2881" s="2"/>
      <c r="UDT2881" s="2"/>
      <c r="UDX2881" s="2"/>
      <c r="UEB2881" s="2"/>
      <c r="UEF2881" s="2"/>
      <c r="UEJ2881" s="2"/>
      <c r="UEN2881" s="2"/>
      <c r="UER2881" s="2"/>
      <c r="UEV2881" s="2"/>
      <c r="UEZ2881" s="2"/>
      <c r="UFD2881" s="2"/>
      <c r="UFH2881" s="2"/>
      <c r="UFL2881" s="2"/>
      <c r="UFP2881" s="2"/>
      <c r="UFT2881" s="2"/>
      <c r="UFX2881" s="2"/>
      <c r="UGB2881" s="2"/>
      <c r="UGF2881" s="2"/>
      <c r="UGJ2881" s="2"/>
      <c r="UGN2881" s="2"/>
      <c r="UGR2881" s="2"/>
      <c r="UGV2881" s="2"/>
      <c r="UGZ2881" s="2"/>
      <c r="UHD2881" s="2"/>
      <c r="UHH2881" s="2"/>
      <c r="UHL2881" s="2"/>
      <c r="UHP2881" s="2"/>
      <c r="UHT2881" s="2"/>
      <c r="UHX2881" s="2"/>
      <c r="UIB2881" s="2"/>
      <c r="UIF2881" s="2"/>
      <c r="UIJ2881" s="2"/>
      <c r="UIN2881" s="2"/>
      <c r="UIR2881" s="2"/>
      <c r="UIV2881" s="2"/>
      <c r="UIZ2881" s="2"/>
      <c r="UJD2881" s="2"/>
      <c r="UJH2881" s="2"/>
      <c r="UJL2881" s="2"/>
      <c r="UJP2881" s="2"/>
      <c r="UJT2881" s="2"/>
      <c r="UJX2881" s="2"/>
      <c r="UKB2881" s="2"/>
      <c r="UKF2881" s="2"/>
      <c r="UKJ2881" s="2"/>
      <c r="UKN2881" s="2"/>
      <c r="UKR2881" s="2"/>
      <c r="UKV2881" s="2"/>
      <c r="UKZ2881" s="2"/>
      <c r="ULD2881" s="2"/>
      <c r="ULH2881" s="2"/>
      <c r="ULL2881" s="2"/>
      <c r="ULP2881" s="2"/>
      <c r="ULT2881" s="2"/>
      <c r="ULX2881" s="2"/>
      <c r="UMB2881" s="2"/>
      <c r="UMF2881" s="2"/>
      <c r="UMJ2881" s="2"/>
      <c r="UMN2881" s="2"/>
      <c r="UMR2881" s="2"/>
      <c r="UMV2881" s="2"/>
      <c r="UMZ2881" s="2"/>
      <c r="UND2881" s="2"/>
      <c r="UNH2881" s="2"/>
      <c r="UNL2881" s="2"/>
      <c r="UNP2881" s="2"/>
      <c r="UNT2881" s="2"/>
      <c r="UNX2881" s="2"/>
      <c r="UOB2881" s="2"/>
      <c r="UOF2881" s="2"/>
      <c r="UOJ2881" s="2"/>
      <c r="UON2881" s="2"/>
      <c r="UOR2881" s="2"/>
      <c r="UOV2881" s="2"/>
      <c r="UOZ2881" s="2"/>
      <c r="UPD2881" s="2"/>
      <c r="UPH2881" s="2"/>
      <c r="UPL2881" s="2"/>
      <c r="UPP2881" s="2"/>
      <c r="UPT2881" s="2"/>
      <c r="UPX2881" s="2"/>
      <c r="UQB2881" s="2"/>
      <c r="UQF2881" s="2"/>
      <c r="UQJ2881" s="2"/>
      <c r="UQN2881" s="2"/>
      <c r="UQR2881" s="2"/>
      <c r="UQV2881" s="2"/>
      <c r="UQZ2881" s="2"/>
      <c r="URD2881" s="2"/>
      <c r="URH2881" s="2"/>
      <c r="URL2881" s="2"/>
      <c r="URP2881" s="2"/>
      <c r="URT2881" s="2"/>
      <c r="URX2881" s="2"/>
      <c r="USB2881" s="2"/>
      <c r="USF2881" s="2"/>
      <c r="USJ2881" s="2"/>
      <c r="USN2881" s="2"/>
      <c r="USR2881" s="2"/>
      <c r="USV2881" s="2"/>
      <c r="USZ2881" s="2"/>
      <c r="UTD2881" s="2"/>
      <c r="UTH2881" s="2"/>
      <c r="UTL2881" s="2"/>
      <c r="UTP2881" s="2"/>
      <c r="UTT2881" s="2"/>
      <c r="UTX2881" s="2"/>
      <c r="UUB2881" s="2"/>
      <c r="UUF2881" s="2"/>
      <c r="UUJ2881" s="2"/>
      <c r="UUN2881" s="2"/>
      <c r="UUR2881" s="2"/>
      <c r="UUV2881" s="2"/>
      <c r="UUZ2881" s="2"/>
      <c r="UVD2881" s="2"/>
      <c r="UVH2881" s="2"/>
      <c r="UVL2881" s="2"/>
      <c r="UVP2881" s="2"/>
      <c r="UVT2881" s="2"/>
      <c r="UVX2881" s="2"/>
      <c r="UWB2881" s="2"/>
      <c r="UWF2881" s="2"/>
      <c r="UWJ2881" s="2"/>
      <c r="UWN2881" s="2"/>
      <c r="UWR2881" s="2"/>
      <c r="UWV2881" s="2"/>
      <c r="UWZ2881" s="2"/>
      <c r="UXD2881" s="2"/>
      <c r="UXH2881" s="2"/>
      <c r="UXL2881" s="2"/>
      <c r="UXP2881" s="2"/>
      <c r="UXT2881" s="2"/>
      <c r="UXX2881" s="2"/>
      <c r="UYB2881" s="2"/>
      <c r="UYF2881" s="2"/>
      <c r="UYJ2881" s="2"/>
      <c r="UYN2881" s="2"/>
      <c r="UYR2881" s="2"/>
      <c r="UYV2881" s="2"/>
      <c r="UYZ2881" s="2"/>
      <c r="UZD2881" s="2"/>
      <c r="UZH2881" s="2"/>
      <c r="UZL2881" s="2"/>
      <c r="UZP2881" s="2"/>
      <c r="UZT2881" s="2"/>
      <c r="UZX2881" s="2"/>
      <c r="VAB2881" s="2"/>
      <c r="VAF2881" s="2"/>
      <c r="VAJ2881" s="2"/>
      <c r="VAN2881" s="2"/>
      <c r="VAR2881" s="2"/>
      <c r="VAV2881" s="2"/>
      <c r="VAZ2881" s="2"/>
      <c r="VBD2881" s="2"/>
      <c r="VBH2881" s="2"/>
      <c r="VBL2881" s="2"/>
      <c r="VBP2881" s="2"/>
      <c r="VBT2881" s="2"/>
      <c r="VBX2881" s="2"/>
      <c r="VCB2881" s="2"/>
      <c r="VCF2881" s="2"/>
      <c r="VCJ2881" s="2"/>
      <c r="VCN2881" s="2"/>
      <c r="VCR2881" s="2"/>
      <c r="VCV2881" s="2"/>
      <c r="VCZ2881" s="2"/>
      <c r="VDD2881" s="2"/>
      <c r="VDH2881" s="2"/>
      <c r="VDL2881" s="2"/>
      <c r="VDP2881" s="2"/>
      <c r="VDT2881" s="2"/>
      <c r="VDX2881" s="2"/>
      <c r="VEB2881" s="2"/>
      <c r="VEF2881" s="2"/>
      <c r="VEJ2881" s="2"/>
      <c r="VEN2881" s="2"/>
      <c r="VER2881" s="2"/>
      <c r="VEV2881" s="2"/>
      <c r="VEZ2881" s="2"/>
      <c r="VFD2881" s="2"/>
      <c r="VFH2881" s="2"/>
      <c r="VFL2881" s="2"/>
      <c r="VFP2881" s="2"/>
      <c r="VFT2881" s="2"/>
      <c r="VFX2881" s="2"/>
      <c r="VGB2881" s="2"/>
      <c r="VGF2881" s="2"/>
      <c r="VGJ2881" s="2"/>
      <c r="VGN2881" s="2"/>
      <c r="VGR2881" s="2"/>
      <c r="VGV2881" s="2"/>
      <c r="VGZ2881" s="2"/>
      <c r="VHD2881" s="2"/>
      <c r="VHH2881" s="2"/>
      <c r="VHL2881" s="2"/>
      <c r="VHP2881" s="2"/>
      <c r="VHT2881" s="2"/>
      <c r="VHX2881" s="2"/>
      <c r="VIB2881" s="2"/>
      <c r="VIF2881" s="2"/>
      <c r="VIJ2881" s="2"/>
      <c r="VIN2881" s="2"/>
      <c r="VIR2881" s="2"/>
      <c r="VIV2881" s="2"/>
      <c r="VIZ2881" s="2"/>
      <c r="VJD2881" s="2"/>
      <c r="VJH2881" s="2"/>
      <c r="VJL2881" s="2"/>
      <c r="VJP2881" s="2"/>
      <c r="VJT2881" s="2"/>
      <c r="VJX2881" s="2"/>
      <c r="VKB2881" s="2"/>
      <c r="VKF2881" s="2"/>
      <c r="VKJ2881" s="2"/>
      <c r="VKN2881" s="2"/>
      <c r="VKR2881" s="2"/>
      <c r="VKV2881" s="2"/>
      <c r="VKZ2881" s="2"/>
      <c r="VLD2881" s="2"/>
      <c r="VLH2881" s="2"/>
      <c r="VLL2881" s="2"/>
      <c r="VLP2881" s="2"/>
      <c r="VLT2881" s="2"/>
      <c r="VLX2881" s="2"/>
      <c r="VMB2881" s="2"/>
      <c r="VMF2881" s="2"/>
      <c r="VMJ2881" s="2"/>
      <c r="VMN2881" s="2"/>
      <c r="VMR2881" s="2"/>
      <c r="VMV2881" s="2"/>
      <c r="VMZ2881" s="2"/>
      <c r="VND2881" s="2"/>
      <c r="VNH2881" s="2"/>
      <c r="VNL2881" s="2"/>
      <c r="VNP2881" s="2"/>
      <c r="VNT2881" s="2"/>
      <c r="VNX2881" s="2"/>
      <c r="VOB2881" s="2"/>
      <c r="VOF2881" s="2"/>
      <c r="VOJ2881" s="2"/>
      <c r="VON2881" s="2"/>
      <c r="VOR2881" s="2"/>
      <c r="VOV2881" s="2"/>
      <c r="VOZ2881" s="2"/>
      <c r="VPD2881" s="2"/>
      <c r="VPH2881" s="2"/>
      <c r="VPL2881" s="2"/>
      <c r="VPP2881" s="2"/>
      <c r="VPT2881" s="2"/>
      <c r="VPX2881" s="2"/>
      <c r="VQB2881" s="2"/>
      <c r="VQF2881" s="2"/>
      <c r="VQJ2881" s="2"/>
      <c r="VQN2881" s="2"/>
      <c r="VQR2881" s="2"/>
      <c r="VQV2881" s="2"/>
      <c r="VQZ2881" s="2"/>
      <c r="VRD2881" s="2"/>
      <c r="VRH2881" s="2"/>
      <c r="VRL2881" s="2"/>
      <c r="VRP2881" s="2"/>
      <c r="VRT2881" s="2"/>
      <c r="VRX2881" s="2"/>
      <c r="VSB2881" s="2"/>
      <c r="VSF2881" s="2"/>
      <c r="VSJ2881" s="2"/>
      <c r="VSN2881" s="2"/>
      <c r="VSR2881" s="2"/>
      <c r="VSV2881" s="2"/>
      <c r="VSZ2881" s="2"/>
      <c r="VTD2881" s="2"/>
      <c r="VTH2881" s="2"/>
      <c r="VTL2881" s="2"/>
      <c r="VTP2881" s="2"/>
      <c r="VTT2881" s="2"/>
      <c r="VTX2881" s="2"/>
      <c r="VUB2881" s="2"/>
      <c r="VUF2881" s="2"/>
      <c r="VUJ2881" s="2"/>
      <c r="VUN2881" s="2"/>
      <c r="VUR2881" s="2"/>
      <c r="VUV2881" s="2"/>
      <c r="VUZ2881" s="2"/>
      <c r="VVD2881" s="2"/>
      <c r="VVH2881" s="2"/>
      <c r="VVL2881" s="2"/>
      <c r="VVP2881" s="2"/>
      <c r="VVT2881" s="2"/>
      <c r="VVX2881" s="2"/>
      <c r="VWB2881" s="2"/>
      <c r="VWF2881" s="2"/>
      <c r="VWJ2881" s="2"/>
      <c r="VWN2881" s="2"/>
      <c r="VWR2881" s="2"/>
      <c r="VWV2881" s="2"/>
      <c r="VWZ2881" s="2"/>
      <c r="VXD2881" s="2"/>
      <c r="VXH2881" s="2"/>
      <c r="VXL2881" s="2"/>
      <c r="VXP2881" s="2"/>
      <c r="VXT2881" s="2"/>
      <c r="VXX2881" s="2"/>
      <c r="VYB2881" s="2"/>
      <c r="VYF2881" s="2"/>
      <c r="VYJ2881" s="2"/>
      <c r="VYN2881" s="2"/>
      <c r="VYR2881" s="2"/>
      <c r="VYV2881" s="2"/>
      <c r="VYZ2881" s="2"/>
      <c r="VZD2881" s="2"/>
      <c r="VZH2881" s="2"/>
      <c r="VZL2881" s="2"/>
      <c r="VZP2881" s="2"/>
      <c r="VZT2881" s="2"/>
      <c r="VZX2881" s="2"/>
      <c r="WAB2881" s="2"/>
      <c r="WAF2881" s="2"/>
      <c r="WAJ2881" s="2"/>
      <c r="WAN2881" s="2"/>
      <c r="WAR2881" s="2"/>
      <c r="WAV2881" s="2"/>
      <c r="WAZ2881" s="2"/>
      <c r="WBD2881" s="2"/>
      <c r="WBH2881" s="2"/>
      <c r="WBL2881" s="2"/>
      <c r="WBP2881" s="2"/>
      <c r="WBT2881" s="2"/>
      <c r="WBX2881" s="2"/>
      <c r="WCB2881" s="2"/>
      <c r="WCF2881" s="2"/>
      <c r="WCJ2881" s="2"/>
      <c r="WCN2881" s="2"/>
      <c r="WCR2881" s="2"/>
      <c r="WCV2881" s="2"/>
      <c r="WCZ2881" s="2"/>
      <c r="WDD2881" s="2"/>
      <c r="WDH2881" s="2"/>
      <c r="WDL2881" s="2"/>
      <c r="WDP2881" s="2"/>
      <c r="WDT2881" s="2"/>
      <c r="WDX2881" s="2"/>
      <c r="WEB2881" s="2"/>
      <c r="WEF2881" s="2"/>
      <c r="WEJ2881" s="2"/>
      <c r="WEN2881" s="2"/>
      <c r="WER2881" s="2"/>
      <c r="WEV2881" s="2"/>
      <c r="WEZ2881" s="2"/>
      <c r="WFD2881" s="2"/>
      <c r="WFH2881" s="2"/>
      <c r="WFL2881" s="2"/>
      <c r="WFP2881" s="2"/>
      <c r="WFT2881" s="2"/>
      <c r="WFX2881" s="2"/>
      <c r="WGB2881" s="2"/>
      <c r="WGF2881" s="2"/>
      <c r="WGJ2881" s="2"/>
      <c r="WGN2881" s="2"/>
      <c r="WGR2881" s="2"/>
      <c r="WGV2881" s="2"/>
      <c r="WGZ2881" s="2"/>
      <c r="WHD2881" s="2"/>
      <c r="WHH2881" s="2"/>
      <c r="WHL2881" s="2"/>
      <c r="WHP2881" s="2"/>
      <c r="WHT2881" s="2"/>
      <c r="WHX2881" s="2"/>
      <c r="WIB2881" s="2"/>
      <c r="WIF2881" s="2"/>
      <c r="WIJ2881" s="2"/>
      <c r="WIN2881" s="2"/>
      <c r="WIR2881" s="2"/>
      <c r="WIV2881" s="2"/>
      <c r="WIZ2881" s="2"/>
      <c r="WJD2881" s="2"/>
      <c r="WJH2881" s="2"/>
      <c r="WJL2881" s="2"/>
      <c r="WJP2881" s="2"/>
      <c r="WJT2881" s="2"/>
      <c r="WJX2881" s="2"/>
      <c r="WKB2881" s="2"/>
      <c r="WKF2881" s="2"/>
      <c r="WKJ2881" s="2"/>
      <c r="WKN2881" s="2"/>
      <c r="WKR2881" s="2"/>
      <c r="WKV2881" s="2"/>
      <c r="WKZ2881" s="2"/>
      <c r="WLD2881" s="2"/>
      <c r="WLH2881" s="2"/>
      <c r="WLL2881" s="2"/>
      <c r="WLP2881" s="2"/>
      <c r="WLT2881" s="2"/>
      <c r="WLX2881" s="2"/>
      <c r="WMB2881" s="2"/>
      <c r="WMF2881" s="2"/>
      <c r="WMJ2881" s="2"/>
      <c r="WMN2881" s="2"/>
      <c r="WMR2881" s="2"/>
      <c r="WMV2881" s="2"/>
      <c r="WMZ2881" s="2"/>
      <c r="WND2881" s="2"/>
      <c r="WNH2881" s="2"/>
      <c r="WNL2881" s="2"/>
      <c r="WNP2881" s="2"/>
      <c r="WNT2881" s="2"/>
      <c r="WNX2881" s="2"/>
      <c r="WOB2881" s="2"/>
      <c r="WOF2881" s="2"/>
      <c r="WOJ2881" s="2"/>
      <c r="WON2881" s="2"/>
      <c r="WOR2881" s="2"/>
      <c r="WOV2881" s="2"/>
      <c r="WOZ2881" s="2"/>
      <c r="WPD2881" s="2"/>
      <c r="WPH2881" s="2"/>
      <c r="WPL2881" s="2"/>
      <c r="WPP2881" s="2"/>
      <c r="WPT2881" s="2"/>
      <c r="WPX2881" s="2"/>
      <c r="WQB2881" s="2"/>
      <c r="WQF2881" s="2"/>
      <c r="WQJ2881" s="2"/>
      <c r="WQN2881" s="2"/>
      <c r="WQR2881" s="2"/>
      <c r="WQV2881" s="2"/>
      <c r="WQZ2881" s="2"/>
      <c r="WRD2881" s="2"/>
      <c r="WRH2881" s="2"/>
      <c r="WRL2881" s="2"/>
      <c r="WRP2881" s="2"/>
      <c r="WRT2881" s="2"/>
      <c r="WRX2881" s="2"/>
      <c r="WSB2881" s="2"/>
      <c r="WSF2881" s="2"/>
      <c r="WSJ2881" s="2"/>
      <c r="WSN2881" s="2"/>
      <c r="WSR2881" s="2"/>
      <c r="WSV2881" s="2"/>
      <c r="WSZ2881" s="2"/>
      <c r="WTD2881" s="2"/>
      <c r="WTH2881" s="2"/>
      <c r="WTL2881" s="2"/>
      <c r="WTP2881" s="2"/>
      <c r="WTT2881" s="2"/>
      <c r="WTX2881" s="2"/>
      <c r="WUB2881" s="2"/>
      <c r="WUF2881" s="2"/>
      <c r="WUJ2881" s="2"/>
      <c r="WUN2881" s="2"/>
      <c r="WUR2881" s="2"/>
      <c r="WUV2881" s="2"/>
      <c r="WUZ2881" s="2"/>
      <c r="WVD2881" s="2"/>
      <c r="WVH2881" s="2"/>
      <c r="WVL2881" s="2"/>
      <c r="WVP2881" s="2"/>
      <c r="WVT2881" s="2"/>
      <c r="WVX2881" s="2"/>
      <c r="WWB2881" s="2"/>
      <c r="WWF2881" s="2"/>
      <c r="WWJ2881" s="2"/>
      <c r="WWN2881" s="2"/>
      <c r="WWR2881" s="2"/>
      <c r="WWV2881" s="2"/>
      <c r="WWZ2881" s="2"/>
      <c r="WXD2881" s="2"/>
      <c r="WXH2881" s="2"/>
      <c r="WXL2881" s="2"/>
      <c r="WXP2881" s="2"/>
      <c r="WXT2881" s="2"/>
      <c r="WXX2881" s="2"/>
      <c r="WYB2881" s="2"/>
      <c r="WYF2881" s="2"/>
      <c r="WYJ2881" s="2"/>
      <c r="WYN2881" s="2"/>
      <c r="WYR2881" s="2"/>
      <c r="WYV2881" s="2"/>
      <c r="WYZ2881" s="2"/>
      <c r="WZD2881" s="2"/>
      <c r="WZH2881" s="2"/>
      <c r="WZL2881" s="2"/>
      <c r="WZP2881" s="2"/>
      <c r="WZT2881" s="2"/>
      <c r="WZX2881" s="2"/>
      <c r="XAB2881" s="2"/>
      <c r="XAF2881" s="2"/>
      <c r="XAJ2881" s="2"/>
      <c r="XAN2881" s="2"/>
      <c r="XAR2881" s="2"/>
      <c r="XAV2881" s="2"/>
      <c r="XAZ2881" s="2"/>
      <c r="XBD2881" s="2"/>
      <c r="XBH2881" s="2"/>
      <c r="XBL2881" s="2"/>
      <c r="XBP2881" s="2"/>
      <c r="XBT2881" s="2"/>
      <c r="XBX2881" s="2"/>
      <c r="XCB2881" s="2"/>
      <c r="XCF2881" s="2"/>
      <c r="XCJ2881" s="2"/>
      <c r="XCN2881" s="2"/>
      <c r="XCR2881" s="2"/>
      <c r="XCV2881" s="2"/>
      <c r="XCZ2881" s="2"/>
      <c r="XDD2881" s="2"/>
      <c r="XDH2881" s="2"/>
      <c r="XDL2881" s="2"/>
      <c r="XDP2881" s="2"/>
      <c r="XDT2881" s="2"/>
      <c r="XDX2881" s="2"/>
      <c r="XEB2881" s="2"/>
      <c r="XEF2881" s="2"/>
      <c r="XEJ2881" s="2"/>
      <c r="XEN2881" s="2"/>
      <c r="XER2881" s="2"/>
      <c r="XEV2881" s="2"/>
      <c r="XEZ2881" s="2"/>
    </row>
    <row r="2882" spans="1:1024 1028:2048 2052:3072 3076:4096 4100:5120 5124:6144 6148:7168 7172:8192 8196:9216 9220:10240 10244:11264 11268:12288 12292:13312 13316:14336 14340:15360 15364:16380" x14ac:dyDescent="0.45">
      <c r="A2882" s="2">
        <v>45535</v>
      </c>
      <c r="B2882" t="s">
        <v>44</v>
      </c>
      <c r="C2882" t="s">
        <v>11</v>
      </c>
      <c r="D2882">
        <v>10</v>
      </c>
      <c r="E2882" s="17">
        <f>VLOOKUP(C2882,'SKU Price List'!$H$2:$L$27,5,FALSE)</f>
        <v>910</v>
      </c>
      <c r="F2882" s="17">
        <f t="shared" si="146"/>
        <v>9100</v>
      </c>
      <c r="G2882">
        <f>VLOOKUP(C2882,'SKU Price List'!$H$2:$L$27,3,0)</f>
        <v>865.19999999999993</v>
      </c>
      <c r="H2882">
        <f t="shared" ref="H2882:H2945" si="147">G2882*D2882</f>
        <v>8652</v>
      </c>
      <c r="I2882" s="17">
        <f t="shared" ref="I2882:I2945" si="148">F2882-H2882</f>
        <v>448</v>
      </c>
      <c r="J2882">
        <v>48</v>
      </c>
      <c r="K2882" s="51"/>
      <c r="L2882" s="2"/>
      <c r="P2882" s="2"/>
      <c r="T2882" s="2"/>
      <c r="X2882" s="2"/>
      <c r="AB2882" s="2"/>
      <c r="AF2882" s="2"/>
      <c r="AJ2882" s="2"/>
      <c r="AN2882" s="2"/>
      <c r="AR2882" s="2"/>
      <c r="AV2882" s="2"/>
      <c r="AZ2882" s="2"/>
      <c r="BD2882" s="2"/>
      <c r="BH2882" s="2"/>
      <c r="BL2882" s="2"/>
      <c r="BP2882" s="2"/>
      <c r="BT2882" s="2"/>
      <c r="BX2882" s="2"/>
      <c r="CB2882" s="2"/>
      <c r="CF2882" s="2"/>
      <c r="CJ2882" s="2"/>
      <c r="CN2882" s="2"/>
      <c r="CR2882" s="2"/>
      <c r="CV2882" s="2"/>
      <c r="CZ2882" s="2"/>
      <c r="DD2882" s="2"/>
      <c r="DH2882" s="2"/>
      <c r="DL2882" s="2"/>
      <c r="DP2882" s="2"/>
      <c r="DT2882" s="2"/>
      <c r="DX2882" s="2"/>
      <c r="EB2882" s="2"/>
      <c r="EF2882" s="2"/>
      <c r="EJ2882" s="2"/>
      <c r="EN2882" s="2"/>
      <c r="ER2882" s="2"/>
      <c r="EV2882" s="2"/>
      <c r="EZ2882" s="2"/>
      <c r="FD2882" s="2"/>
      <c r="FH2882" s="2"/>
      <c r="FL2882" s="2"/>
      <c r="FP2882" s="2"/>
      <c r="FT2882" s="2"/>
      <c r="FX2882" s="2"/>
      <c r="GB2882" s="2"/>
      <c r="GF2882" s="2"/>
      <c r="GJ2882" s="2"/>
      <c r="GN2882" s="2"/>
      <c r="GR2882" s="2"/>
      <c r="GV2882" s="2"/>
      <c r="GZ2882" s="2"/>
      <c r="HD2882" s="2"/>
      <c r="HH2882" s="2"/>
      <c r="HL2882" s="2"/>
      <c r="HP2882" s="2"/>
      <c r="HT2882" s="2"/>
      <c r="HX2882" s="2"/>
      <c r="IB2882" s="2"/>
      <c r="IF2882" s="2"/>
      <c r="IJ2882" s="2"/>
      <c r="IN2882" s="2"/>
      <c r="IR2882" s="2"/>
      <c r="IV2882" s="2"/>
      <c r="IZ2882" s="2"/>
      <c r="JD2882" s="2"/>
      <c r="JH2882" s="2"/>
      <c r="JL2882" s="2"/>
      <c r="JP2882" s="2"/>
      <c r="JT2882" s="2"/>
      <c r="JX2882" s="2"/>
      <c r="KB2882" s="2"/>
      <c r="KF2882" s="2"/>
      <c r="KJ2882" s="2"/>
      <c r="KN2882" s="2"/>
      <c r="KR2882" s="2"/>
      <c r="KV2882" s="2"/>
      <c r="KZ2882" s="2"/>
      <c r="LD2882" s="2"/>
      <c r="LH2882" s="2"/>
      <c r="LL2882" s="2"/>
      <c r="LP2882" s="2"/>
      <c r="LT2882" s="2"/>
      <c r="LX2882" s="2"/>
      <c r="MB2882" s="2"/>
      <c r="MF2882" s="2"/>
      <c r="MJ2882" s="2"/>
      <c r="MN2882" s="2"/>
      <c r="MR2882" s="2"/>
      <c r="MV2882" s="2"/>
      <c r="MZ2882" s="2"/>
      <c r="ND2882" s="2"/>
      <c r="NH2882" s="2"/>
      <c r="NL2882" s="2"/>
      <c r="NP2882" s="2"/>
      <c r="NT2882" s="2"/>
      <c r="NX2882" s="2"/>
      <c r="OB2882" s="2"/>
      <c r="OF2882" s="2"/>
      <c r="OJ2882" s="2"/>
      <c r="ON2882" s="2"/>
      <c r="OR2882" s="2"/>
      <c r="OV2882" s="2"/>
      <c r="OZ2882" s="2"/>
      <c r="PD2882" s="2"/>
      <c r="PH2882" s="2"/>
      <c r="PL2882" s="2"/>
      <c r="PP2882" s="2"/>
      <c r="PT2882" s="2"/>
      <c r="PX2882" s="2"/>
      <c r="QB2882" s="2"/>
      <c r="QF2882" s="2"/>
      <c r="QJ2882" s="2"/>
      <c r="QN2882" s="2"/>
      <c r="QR2882" s="2"/>
      <c r="QV2882" s="2"/>
      <c r="QZ2882" s="2"/>
      <c r="RD2882" s="2"/>
      <c r="RH2882" s="2"/>
      <c r="RL2882" s="2"/>
      <c r="RP2882" s="2"/>
      <c r="RT2882" s="2"/>
      <c r="RX2882" s="2"/>
      <c r="SB2882" s="2"/>
      <c r="SF2882" s="2"/>
      <c r="SJ2882" s="2"/>
      <c r="SN2882" s="2"/>
      <c r="SR2882" s="2"/>
      <c r="SV2882" s="2"/>
      <c r="SZ2882" s="2"/>
      <c r="TD2882" s="2"/>
      <c r="TH2882" s="2"/>
      <c r="TL2882" s="2"/>
      <c r="TP2882" s="2"/>
      <c r="TT2882" s="2"/>
      <c r="TX2882" s="2"/>
      <c r="UB2882" s="2"/>
      <c r="UF2882" s="2"/>
      <c r="UJ2882" s="2"/>
      <c r="UN2882" s="2"/>
      <c r="UR2882" s="2"/>
      <c r="UV2882" s="2"/>
      <c r="UZ2882" s="2"/>
      <c r="VD2882" s="2"/>
      <c r="VH2882" s="2"/>
      <c r="VL2882" s="2"/>
      <c r="VP2882" s="2"/>
      <c r="VT2882" s="2"/>
      <c r="VX2882" s="2"/>
      <c r="WB2882" s="2"/>
      <c r="WF2882" s="2"/>
      <c r="WJ2882" s="2"/>
      <c r="WN2882" s="2"/>
      <c r="WR2882" s="2"/>
      <c r="WV2882" s="2"/>
      <c r="WZ2882" s="2"/>
      <c r="XD2882" s="2"/>
      <c r="XH2882" s="2"/>
      <c r="XL2882" s="2"/>
      <c r="XP2882" s="2"/>
      <c r="XT2882" s="2"/>
      <c r="XX2882" s="2"/>
      <c r="YB2882" s="2"/>
      <c r="YF2882" s="2"/>
      <c r="YJ2882" s="2"/>
      <c r="YN2882" s="2"/>
      <c r="YR2882" s="2"/>
      <c r="YV2882" s="2"/>
      <c r="YZ2882" s="2"/>
      <c r="ZD2882" s="2"/>
      <c r="ZH2882" s="2"/>
      <c r="ZL2882" s="2"/>
      <c r="ZP2882" s="2"/>
      <c r="ZT2882" s="2"/>
      <c r="ZX2882" s="2"/>
      <c r="AAB2882" s="2"/>
      <c r="AAF2882" s="2"/>
      <c r="AAJ2882" s="2"/>
      <c r="AAN2882" s="2"/>
      <c r="AAR2882" s="2"/>
      <c r="AAV2882" s="2"/>
      <c r="AAZ2882" s="2"/>
      <c r="ABD2882" s="2"/>
      <c r="ABH2882" s="2"/>
      <c r="ABL2882" s="2"/>
      <c r="ABP2882" s="2"/>
      <c r="ABT2882" s="2"/>
      <c r="ABX2882" s="2"/>
      <c r="ACB2882" s="2"/>
      <c r="ACF2882" s="2"/>
      <c r="ACJ2882" s="2"/>
      <c r="ACN2882" s="2"/>
      <c r="ACR2882" s="2"/>
      <c r="ACV2882" s="2"/>
      <c r="ACZ2882" s="2"/>
      <c r="ADD2882" s="2"/>
      <c r="ADH2882" s="2"/>
      <c r="ADL2882" s="2"/>
      <c r="ADP2882" s="2"/>
      <c r="ADT2882" s="2"/>
      <c r="ADX2882" s="2"/>
      <c r="AEB2882" s="2"/>
      <c r="AEF2882" s="2"/>
      <c r="AEJ2882" s="2"/>
      <c r="AEN2882" s="2"/>
      <c r="AER2882" s="2"/>
      <c r="AEV2882" s="2"/>
      <c r="AEZ2882" s="2"/>
      <c r="AFD2882" s="2"/>
      <c r="AFH2882" s="2"/>
      <c r="AFL2882" s="2"/>
      <c r="AFP2882" s="2"/>
      <c r="AFT2882" s="2"/>
      <c r="AFX2882" s="2"/>
      <c r="AGB2882" s="2"/>
      <c r="AGF2882" s="2"/>
      <c r="AGJ2882" s="2"/>
      <c r="AGN2882" s="2"/>
      <c r="AGR2882" s="2"/>
      <c r="AGV2882" s="2"/>
      <c r="AGZ2882" s="2"/>
      <c r="AHD2882" s="2"/>
      <c r="AHH2882" s="2"/>
      <c r="AHL2882" s="2"/>
      <c r="AHP2882" s="2"/>
      <c r="AHT2882" s="2"/>
      <c r="AHX2882" s="2"/>
      <c r="AIB2882" s="2"/>
      <c r="AIF2882" s="2"/>
      <c r="AIJ2882" s="2"/>
      <c r="AIN2882" s="2"/>
      <c r="AIR2882" s="2"/>
      <c r="AIV2882" s="2"/>
      <c r="AIZ2882" s="2"/>
      <c r="AJD2882" s="2"/>
      <c r="AJH2882" s="2"/>
      <c r="AJL2882" s="2"/>
      <c r="AJP2882" s="2"/>
      <c r="AJT2882" s="2"/>
      <c r="AJX2882" s="2"/>
      <c r="AKB2882" s="2"/>
      <c r="AKF2882" s="2"/>
      <c r="AKJ2882" s="2"/>
      <c r="AKN2882" s="2"/>
      <c r="AKR2882" s="2"/>
      <c r="AKV2882" s="2"/>
      <c r="AKZ2882" s="2"/>
      <c r="ALD2882" s="2"/>
      <c r="ALH2882" s="2"/>
      <c r="ALL2882" s="2"/>
      <c r="ALP2882" s="2"/>
      <c r="ALT2882" s="2"/>
      <c r="ALX2882" s="2"/>
      <c r="AMB2882" s="2"/>
      <c r="AMF2882" s="2"/>
      <c r="AMJ2882" s="2"/>
      <c r="AMN2882" s="2"/>
      <c r="AMR2882" s="2"/>
      <c r="AMV2882" s="2"/>
      <c r="AMZ2882" s="2"/>
      <c r="AND2882" s="2"/>
      <c r="ANH2882" s="2"/>
      <c r="ANL2882" s="2"/>
      <c r="ANP2882" s="2"/>
      <c r="ANT2882" s="2"/>
      <c r="ANX2882" s="2"/>
      <c r="AOB2882" s="2"/>
      <c r="AOF2882" s="2"/>
      <c r="AOJ2882" s="2"/>
      <c r="AON2882" s="2"/>
      <c r="AOR2882" s="2"/>
      <c r="AOV2882" s="2"/>
      <c r="AOZ2882" s="2"/>
      <c r="APD2882" s="2"/>
      <c r="APH2882" s="2"/>
      <c r="APL2882" s="2"/>
      <c r="APP2882" s="2"/>
      <c r="APT2882" s="2"/>
      <c r="APX2882" s="2"/>
      <c r="AQB2882" s="2"/>
      <c r="AQF2882" s="2"/>
      <c r="AQJ2882" s="2"/>
      <c r="AQN2882" s="2"/>
      <c r="AQR2882" s="2"/>
      <c r="AQV2882" s="2"/>
      <c r="AQZ2882" s="2"/>
      <c r="ARD2882" s="2"/>
      <c r="ARH2882" s="2"/>
      <c r="ARL2882" s="2"/>
      <c r="ARP2882" s="2"/>
      <c r="ART2882" s="2"/>
      <c r="ARX2882" s="2"/>
      <c r="ASB2882" s="2"/>
      <c r="ASF2882" s="2"/>
      <c r="ASJ2882" s="2"/>
      <c r="ASN2882" s="2"/>
      <c r="ASR2882" s="2"/>
      <c r="ASV2882" s="2"/>
      <c r="ASZ2882" s="2"/>
      <c r="ATD2882" s="2"/>
      <c r="ATH2882" s="2"/>
      <c r="ATL2882" s="2"/>
      <c r="ATP2882" s="2"/>
      <c r="ATT2882" s="2"/>
      <c r="ATX2882" s="2"/>
      <c r="AUB2882" s="2"/>
      <c r="AUF2882" s="2"/>
      <c r="AUJ2882" s="2"/>
      <c r="AUN2882" s="2"/>
      <c r="AUR2882" s="2"/>
      <c r="AUV2882" s="2"/>
      <c r="AUZ2882" s="2"/>
      <c r="AVD2882" s="2"/>
      <c r="AVH2882" s="2"/>
      <c r="AVL2882" s="2"/>
      <c r="AVP2882" s="2"/>
      <c r="AVT2882" s="2"/>
      <c r="AVX2882" s="2"/>
      <c r="AWB2882" s="2"/>
      <c r="AWF2882" s="2"/>
      <c r="AWJ2882" s="2"/>
      <c r="AWN2882" s="2"/>
      <c r="AWR2882" s="2"/>
      <c r="AWV2882" s="2"/>
      <c r="AWZ2882" s="2"/>
      <c r="AXD2882" s="2"/>
      <c r="AXH2882" s="2"/>
      <c r="AXL2882" s="2"/>
      <c r="AXP2882" s="2"/>
      <c r="AXT2882" s="2"/>
      <c r="AXX2882" s="2"/>
      <c r="AYB2882" s="2"/>
      <c r="AYF2882" s="2"/>
      <c r="AYJ2882" s="2"/>
      <c r="AYN2882" s="2"/>
      <c r="AYR2882" s="2"/>
      <c r="AYV2882" s="2"/>
      <c r="AYZ2882" s="2"/>
      <c r="AZD2882" s="2"/>
      <c r="AZH2882" s="2"/>
      <c r="AZL2882" s="2"/>
      <c r="AZP2882" s="2"/>
      <c r="AZT2882" s="2"/>
      <c r="AZX2882" s="2"/>
      <c r="BAB2882" s="2"/>
      <c r="BAF2882" s="2"/>
      <c r="BAJ2882" s="2"/>
      <c r="BAN2882" s="2"/>
      <c r="BAR2882" s="2"/>
      <c r="BAV2882" s="2"/>
      <c r="BAZ2882" s="2"/>
      <c r="BBD2882" s="2"/>
      <c r="BBH2882" s="2"/>
      <c r="BBL2882" s="2"/>
      <c r="BBP2882" s="2"/>
      <c r="BBT2882" s="2"/>
      <c r="BBX2882" s="2"/>
      <c r="BCB2882" s="2"/>
      <c r="BCF2882" s="2"/>
      <c r="BCJ2882" s="2"/>
      <c r="BCN2882" s="2"/>
      <c r="BCR2882" s="2"/>
      <c r="BCV2882" s="2"/>
      <c r="BCZ2882" s="2"/>
      <c r="BDD2882" s="2"/>
      <c r="BDH2882" s="2"/>
      <c r="BDL2882" s="2"/>
      <c r="BDP2882" s="2"/>
      <c r="BDT2882" s="2"/>
      <c r="BDX2882" s="2"/>
      <c r="BEB2882" s="2"/>
      <c r="BEF2882" s="2"/>
      <c r="BEJ2882" s="2"/>
      <c r="BEN2882" s="2"/>
      <c r="BER2882" s="2"/>
      <c r="BEV2882" s="2"/>
      <c r="BEZ2882" s="2"/>
      <c r="BFD2882" s="2"/>
      <c r="BFH2882" s="2"/>
      <c r="BFL2882" s="2"/>
      <c r="BFP2882" s="2"/>
      <c r="BFT2882" s="2"/>
      <c r="BFX2882" s="2"/>
      <c r="BGB2882" s="2"/>
      <c r="BGF2882" s="2"/>
      <c r="BGJ2882" s="2"/>
      <c r="BGN2882" s="2"/>
      <c r="BGR2882" s="2"/>
      <c r="BGV2882" s="2"/>
      <c r="BGZ2882" s="2"/>
      <c r="BHD2882" s="2"/>
      <c r="BHH2882" s="2"/>
      <c r="BHL2882" s="2"/>
      <c r="BHP2882" s="2"/>
      <c r="BHT2882" s="2"/>
      <c r="BHX2882" s="2"/>
      <c r="BIB2882" s="2"/>
      <c r="BIF2882" s="2"/>
      <c r="BIJ2882" s="2"/>
      <c r="BIN2882" s="2"/>
      <c r="BIR2882" s="2"/>
      <c r="BIV2882" s="2"/>
      <c r="BIZ2882" s="2"/>
      <c r="BJD2882" s="2"/>
      <c r="BJH2882" s="2"/>
      <c r="BJL2882" s="2"/>
      <c r="BJP2882" s="2"/>
      <c r="BJT2882" s="2"/>
      <c r="BJX2882" s="2"/>
      <c r="BKB2882" s="2"/>
      <c r="BKF2882" s="2"/>
      <c r="BKJ2882" s="2"/>
      <c r="BKN2882" s="2"/>
      <c r="BKR2882" s="2"/>
      <c r="BKV2882" s="2"/>
      <c r="BKZ2882" s="2"/>
      <c r="BLD2882" s="2"/>
      <c r="BLH2882" s="2"/>
      <c r="BLL2882" s="2"/>
      <c r="BLP2882" s="2"/>
      <c r="BLT2882" s="2"/>
      <c r="BLX2882" s="2"/>
      <c r="BMB2882" s="2"/>
      <c r="BMF2882" s="2"/>
      <c r="BMJ2882" s="2"/>
      <c r="BMN2882" s="2"/>
      <c r="BMR2882" s="2"/>
      <c r="BMV2882" s="2"/>
      <c r="BMZ2882" s="2"/>
      <c r="BND2882" s="2"/>
      <c r="BNH2882" s="2"/>
      <c r="BNL2882" s="2"/>
      <c r="BNP2882" s="2"/>
      <c r="BNT2882" s="2"/>
      <c r="BNX2882" s="2"/>
      <c r="BOB2882" s="2"/>
      <c r="BOF2882" s="2"/>
      <c r="BOJ2882" s="2"/>
      <c r="BON2882" s="2"/>
      <c r="BOR2882" s="2"/>
      <c r="BOV2882" s="2"/>
      <c r="BOZ2882" s="2"/>
      <c r="BPD2882" s="2"/>
      <c r="BPH2882" s="2"/>
      <c r="BPL2882" s="2"/>
      <c r="BPP2882" s="2"/>
      <c r="BPT2882" s="2"/>
      <c r="BPX2882" s="2"/>
      <c r="BQB2882" s="2"/>
      <c r="BQF2882" s="2"/>
      <c r="BQJ2882" s="2"/>
      <c r="BQN2882" s="2"/>
      <c r="BQR2882" s="2"/>
      <c r="BQV2882" s="2"/>
      <c r="BQZ2882" s="2"/>
      <c r="BRD2882" s="2"/>
      <c r="BRH2882" s="2"/>
      <c r="BRL2882" s="2"/>
      <c r="BRP2882" s="2"/>
      <c r="BRT2882" s="2"/>
      <c r="BRX2882" s="2"/>
      <c r="BSB2882" s="2"/>
      <c r="BSF2882" s="2"/>
      <c r="BSJ2882" s="2"/>
      <c r="BSN2882" s="2"/>
      <c r="BSR2882" s="2"/>
      <c r="BSV2882" s="2"/>
      <c r="BSZ2882" s="2"/>
      <c r="BTD2882" s="2"/>
      <c r="BTH2882" s="2"/>
      <c r="BTL2882" s="2"/>
      <c r="BTP2882" s="2"/>
      <c r="BTT2882" s="2"/>
      <c r="BTX2882" s="2"/>
      <c r="BUB2882" s="2"/>
      <c r="BUF2882" s="2"/>
      <c r="BUJ2882" s="2"/>
      <c r="BUN2882" s="2"/>
      <c r="BUR2882" s="2"/>
      <c r="BUV2882" s="2"/>
      <c r="BUZ2882" s="2"/>
      <c r="BVD2882" s="2"/>
      <c r="BVH2882" s="2"/>
      <c r="BVL2882" s="2"/>
      <c r="BVP2882" s="2"/>
      <c r="BVT2882" s="2"/>
      <c r="BVX2882" s="2"/>
      <c r="BWB2882" s="2"/>
      <c r="BWF2882" s="2"/>
      <c r="BWJ2882" s="2"/>
      <c r="BWN2882" s="2"/>
      <c r="BWR2882" s="2"/>
      <c r="BWV2882" s="2"/>
      <c r="BWZ2882" s="2"/>
      <c r="BXD2882" s="2"/>
      <c r="BXH2882" s="2"/>
      <c r="BXL2882" s="2"/>
      <c r="BXP2882" s="2"/>
      <c r="BXT2882" s="2"/>
      <c r="BXX2882" s="2"/>
      <c r="BYB2882" s="2"/>
      <c r="BYF2882" s="2"/>
      <c r="BYJ2882" s="2"/>
      <c r="BYN2882" s="2"/>
      <c r="BYR2882" s="2"/>
      <c r="BYV2882" s="2"/>
      <c r="BYZ2882" s="2"/>
      <c r="BZD2882" s="2"/>
      <c r="BZH2882" s="2"/>
      <c r="BZL2882" s="2"/>
      <c r="BZP2882" s="2"/>
      <c r="BZT2882" s="2"/>
      <c r="BZX2882" s="2"/>
      <c r="CAB2882" s="2"/>
      <c r="CAF2882" s="2"/>
      <c r="CAJ2882" s="2"/>
      <c r="CAN2882" s="2"/>
      <c r="CAR2882" s="2"/>
      <c r="CAV2882" s="2"/>
      <c r="CAZ2882" s="2"/>
      <c r="CBD2882" s="2"/>
      <c r="CBH2882" s="2"/>
      <c r="CBL2882" s="2"/>
      <c r="CBP2882" s="2"/>
      <c r="CBT2882" s="2"/>
      <c r="CBX2882" s="2"/>
      <c r="CCB2882" s="2"/>
      <c r="CCF2882" s="2"/>
      <c r="CCJ2882" s="2"/>
      <c r="CCN2882" s="2"/>
      <c r="CCR2882" s="2"/>
      <c r="CCV2882" s="2"/>
      <c r="CCZ2882" s="2"/>
      <c r="CDD2882" s="2"/>
      <c r="CDH2882" s="2"/>
      <c r="CDL2882" s="2"/>
      <c r="CDP2882" s="2"/>
      <c r="CDT2882" s="2"/>
      <c r="CDX2882" s="2"/>
      <c r="CEB2882" s="2"/>
      <c r="CEF2882" s="2"/>
      <c r="CEJ2882" s="2"/>
      <c r="CEN2882" s="2"/>
      <c r="CER2882" s="2"/>
      <c r="CEV2882" s="2"/>
      <c r="CEZ2882" s="2"/>
      <c r="CFD2882" s="2"/>
      <c r="CFH2882" s="2"/>
      <c r="CFL2882" s="2"/>
      <c r="CFP2882" s="2"/>
      <c r="CFT2882" s="2"/>
      <c r="CFX2882" s="2"/>
      <c r="CGB2882" s="2"/>
      <c r="CGF2882" s="2"/>
      <c r="CGJ2882" s="2"/>
      <c r="CGN2882" s="2"/>
      <c r="CGR2882" s="2"/>
      <c r="CGV2882" s="2"/>
      <c r="CGZ2882" s="2"/>
      <c r="CHD2882" s="2"/>
      <c r="CHH2882" s="2"/>
      <c r="CHL2882" s="2"/>
      <c r="CHP2882" s="2"/>
      <c r="CHT2882" s="2"/>
      <c r="CHX2882" s="2"/>
      <c r="CIB2882" s="2"/>
      <c r="CIF2882" s="2"/>
      <c r="CIJ2882" s="2"/>
      <c r="CIN2882" s="2"/>
      <c r="CIR2882" s="2"/>
      <c r="CIV2882" s="2"/>
      <c r="CIZ2882" s="2"/>
      <c r="CJD2882" s="2"/>
      <c r="CJH2882" s="2"/>
      <c r="CJL2882" s="2"/>
      <c r="CJP2882" s="2"/>
      <c r="CJT2882" s="2"/>
      <c r="CJX2882" s="2"/>
      <c r="CKB2882" s="2"/>
      <c r="CKF2882" s="2"/>
      <c r="CKJ2882" s="2"/>
      <c r="CKN2882" s="2"/>
      <c r="CKR2882" s="2"/>
      <c r="CKV2882" s="2"/>
      <c r="CKZ2882" s="2"/>
      <c r="CLD2882" s="2"/>
      <c r="CLH2882" s="2"/>
      <c r="CLL2882" s="2"/>
      <c r="CLP2882" s="2"/>
      <c r="CLT2882" s="2"/>
      <c r="CLX2882" s="2"/>
      <c r="CMB2882" s="2"/>
      <c r="CMF2882" s="2"/>
      <c r="CMJ2882" s="2"/>
      <c r="CMN2882" s="2"/>
      <c r="CMR2882" s="2"/>
      <c r="CMV2882" s="2"/>
      <c r="CMZ2882" s="2"/>
      <c r="CND2882" s="2"/>
      <c r="CNH2882" s="2"/>
      <c r="CNL2882" s="2"/>
      <c r="CNP2882" s="2"/>
      <c r="CNT2882" s="2"/>
      <c r="CNX2882" s="2"/>
      <c r="COB2882" s="2"/>
      <c r="COF2882" s="2"/>
      <c r="COJ2882" s="2"/>
      <c r="CON2882" s="2"/>
      <c r="COR2882" s="2"/>
      <c r="COV2882" s="2"/>
      <c r="COZ2882" s="2"/>
      <c r="CPD2882" s="2"/>
      <c r="CPH2882" s="2"/>
      <c r="CPL2882" s="2"/>
      <c r="CPP2882" s="2"/>
      <c r="CPT2882" s="2"/>
      <c r="CPX2882" s="2"/>
      <c r="CQB2882" s="2"/>
      <c r="CQF2882" s="2"/>
      <c r="CQJ2882" s="2"/>
      <c r="CQN2882" s="2"/>
      <c r="CQR2882" s="2"/>
      <c r="CQV2882" s="2"/>
      <c r="CQZ2882" s="2"/>
      <c r="CRD2882" s="2"/>
      <c r="CRH2882" s="2"/>
      <c r="CRL2882" s="2"/>
      <c r="CRP2882" s="2"/>
      <c r="CRT2882" s="2"/>
      <c r="CRX2882" s="2"/>
      <c r="CSB2882" s="2"/>
      <c r="CSF2882" s="2"/>
      <c r="CSJ2882" s="2"/>
      <c r="CSN2882" s="2"/>
      <c r="CSR2882" s="2"/>
      <c r="CSV2882" s="2"/>
      <c r="CSZ2882" s="2"/>
      <c r="CTD2882" s="2"/>
      <c r="CTH2882" s="2"/>
      <c r="CTL2882" s="2"/>
      <c r="CTP2882" s="2"/>
      <c r="CTT2882" s="2"/>
      <c r="CTX2882" s="2"/>
      <c r="CUB2882" s="2"/>
      <c r="CUF2882" s="2"/>
      <c r="CUJ2882" s="2"/>
      <c r="CUN2882" s="2"/>
      <c r="CUR2882" s="2"/>
      <c r="CUV2882" s="2"/>
      <c r="CUZ2882" s="2"/>
      <c r="CVD2882" s="2"/>
      <c r="CVH2882" s="2"/>
      <c r="CVL2882" s="2"/>
      <c r="CVP2882" s="2"/>
      <c r="CVT2882" s="2"/>
      <c r="CVX2882" s="2"/>
      <c r="CWB2882" s="2"/>
      <c r="CWF2882" s="2"/>
      <c r="CWJ2882" s="2"/>
      <c r="CWN2882" s="2"/>
      <c r="CWR2882" s="2"/>
      <c r="CWV2882" s="2"/>
      <c r="CWZ2882" s="2"/>
      <c r="CXD2882" s="2"/>
      <c r="CXH2882" s="2"/>
      <c r="CXL2882" s="2"/>
      <c r="CXP2882" s="2"/>
      <c r="CXT2882" s="2"/>
      <c r="CXX2882" s="2"/>
      <c r="CYB2882" s="2"/>
      <c r="CYF2882" s="2"/>
      <c r="CYJ2882" s="2"/>
      <c r="CYN2882" s="2"/>
      <c r="CYR2882" s="2"/>
      <c r="CYV2882" s="2"/>
      <c r="CYZ2882" s="2"/>
      <c r="CZD2882" s="2"/>
      <c r="CZH2882" s="2"/>
      <c r="CZL2882" s="2"/>
      <c r="CZP2882" s="2"/>
      <c r="CZT2882" s="2"/>
      <c r="CZX2882" s="2"/>
      <c r="DAB2882" s="2"/>
      <c r="DAF2882" s="2"/>
      <c r="DAJ2882" s="2"/>
      <c r="DAN2882" s="2"/>
      <c r="DAR2882" s="2"/>
      <c r="DAV2882" s="2"/>
      <c r="DAZ2882" s="2"/>
      <c r="DBD2882" s="2"/>
      <c r="DBH2882" s="2"/>
      <c r="DBL2882" s="2"/>
      <c r="DBP2882" s="2"/>
      <c r="DBT2882" s="2"/>
      <c r="DBX2882" s="2"/>
      <c r="DCB2882" s="2"/>
      <c r="DCF2882" s="2"/>
      <c r="DCJ2882" s="2"/>
      <c r="DCN2882" s="2"/>
      <c r="DCR2882" s="2"/>
      <c r="DCV2882" s="2"/>
      <c r="DCZ2882" s="2"/>
      <c r="DDD2882" s="2"/>
      <c r="DDH2882" s="2"/>
      <c r="DDL2882" s="2"/>
      <c r="DDP2882" s="2"/>
      <c r="DDT2882" s="2"/>
      <c r="DDX2882" s="2"/>
      <c r="DEB2882" s="2"/>
      <c r="DEF2882" s="2"/>
      <c r="DEJ2882" s="2"/>
      <c r="DEN2882" s="2"/>
      <c r="DER2882" s="2"/>
      <c r="DEV2882" s="2"/>
      <c r="DEZ2882" s="2"/>
      <c r="DFD2882" s="2"/>
      <c r="DFH2882" s="2"/>
      <c r="DFL2882" s="2"/>
      <c r="DFP2882" s="2"/>
      <c r="DFT2882" s="2"/>
      <c r="DFX2882" s="2"/>
      <c r="DGB2882" s="2"/>
      <c r="DGF2882" s="2"/>
      <c r="DGJ2882" s="2"/>
      <c r="DGN2882" s="2"/>
      <c r="DGR2882" s="2"/>
      <c r="DGV2882" s="2"/>
      <c r="DGZ2882" s="2"/>
      <c r="DHD2882" s="2"/>
      <c r="DHH2882" s="2"/>
      <c r="DHL2882" s="2"/>
      <c r="DHP2882" s="2"/>
      <c r="DHT2882" s="2"/>
      <c r="DHX2882" s="2"/>
      <c r="DIB2882" s="2"/>
      <c r="DIF2882" s="2"/>
      <c r="DIJ2882" s="2"/>
      <c r="DIN2882" s="2"/>
      <c r="DIR2882" s="2"/>
      <c r="DIV2882" s="2"/>
      <c r="DIZ2882" s="2"/>
      <c r="DJD2882" s="2"/>
      <c r="DJH2882" s="2"/>
      <c r="DJL2882" s="2"/>
      <c r="DJP2882" s="2"/>
      <c r="DJT2882" s="2"/>
      <c r="DJX2882" s="2"/>
      <c r="DKB2882" s="2"/>
      <c r="DKF2882" s="2"/>
      <c r="DKJ2882" s="2"/>
      <c r="DKN2882" s="2"/>
      <c r="DKR2882" s="2"/>
      <c r="DKV2882" s="2"/>
      <c r="DKZ2882" s="2"/>
      <c r="DLD2882" s="2"/>
      <c r="DLH2882" s="2"/>
      <c r="DLL2882" s="2"/>
      <c r="DLP2882" s="2"/>
      <c r="DLT2882" s="2"/>
      <c r="DLX2882" s="2"/>
      <c r="DMB2882" s="2"/>
      <c r="DMF2882" s="2"/>
      <c r="DMJ2882" s="2"/>
      <c r="DMN2882" s="2"/>
      <c r="DMR2882" s="2"/>
      <c r="DMV2882" s="2"/>
      <c r="DMZ2882" s="2"/>
      <c r="DND2882" s="2"/>
      <c r="DNH2882" s="2"/>
      <c r="DNL2882" s="2"/>
      <c r="DNP2882" s="2"/>
      <c r="DNT2882" s="2"/>
      <c r="DNX2882" s="2"/>
      <c r="DOB2882" s="2"/>
      <c r="DOF2882" s="2"/>
      <c r="DOJ2882" s="2"/>
      <c r="DON2882" s="2"/>
      <c r="DOR2882" s="2"/>
      <c r="DOV2882" s="2"/>
      <c r="DOZ2882" s="2"/>
      <c r="DPD2882" s="2"/>
      <c r="DPH2882" s="2"/>
      <c r="DPL2882" s="2"/>
      <c r="DPP2882" s="2"/>
      <c r="DPT2882" s="2"/>
      <c r="DPX2882" s="2"/>
      <c r="DQB2882" s="2"/>
      <c r="DQF2882" s="2"/>
      <c r="DQJ2882" s="2"/>
      <c r="DQN2882" s="2"/>
      <c r="DQR2882" s="2"/>
      <c r="DQV2882" s="2"/>
      <c r="DQZ2882" s="2"/>
      <c r="DRD2882" s="2"/>
      <c r="DRH2882" s="2"/>
      <c r="DRL2882" s="2"/>
      <c r="DRP2882" s="2"/>
      <c r="DRT2882" s="2"/>
      <c r="DRX2882" s="2"/>
      <c r="DSB2882" s="2"/>
      <c r="DSF2882" s="2"/>
      <c r="DSJ2882" s="2"/>
      <c r="DSN2882" s="2"/>
      <c r="DSR2882" s="2"/>
      <c r="DSV2882" s="2"/>
      <c r="DSZ2882" s="2"/>
      <c r="DTD2882" s="2"/>
      <c r="DTH2882" s="2"/>
      <c r="DTL2882" s="2"/>
      <c r="DTP2882" s="2"/>
      <c r="DTT2882" s="2"/>
      <c r="DTX2882" s="2"/>
      <c r="DUB2882" s="2"/>
      <c r="DUF2882" s="2"/>
      <c r="DUJ2882" s="2"/>
      <c r="DUN2882" s="2"/>
      <c r="DUR2882" s="2"/>
      <c r="DUV2882" s="2"/>
      <c r="DUZ2882" s="2"/>
      <c r="DVD2882" s="2"/>
      <c r="DVH2882" s="2"/>
      <c r="DVL2882" s="2"/>
      <c r="DVP2882" s="2"/>
      <c r="DVT2882" s="2"/>
      <c r="DVX2882" s="2"/>
      <c r="DWB2882" s="2"/>
      <c r="DWF2882" s="2"/>
      <c r="DWJ2882" s="2"/>
      <c r="DWN2882" s="2"/>
      <c r="DWR2882" s="2"/>
      <c r="DWV2882" s="2"/>
      <c r="DWZ2882" s="2"/>
      <c r="DXD2882" s="2"/>
      <c r="DXH2882" s="2"/>
      <c r="DXL2882" s="2"/>
      <c r="DXP2882" s="2"/>
      <c r="DXT2882" s="2"/>
      <c r="DXX2882" s="2"/>
      <c r="DYB2882" s="2"/>
      <c r="DYF2882" s="2"/>
      <c r="DYJ2882" s="2"/>
      <c r="DYN2882" s="2"/>
      <c r="DYR2882" s="2"/>
      <c r="DYV2882" s="2"/>
      <c r="DYZ2882" s="2"/>
      <c r="DZD2882" s="2"/>
      <c r="DZH2882" s="2"/>
      <c r="DZL2882" s="2"/>
      <c r="DZP2882" s="2"/>
      <c r="DZT2882" s="2"/>
      <c r="DZX2882" s="2"/>
      <c r="EAB2882" s="2"/>
      <c r="EAF2882" s="2"/>
      <c r="EAJ2882" s="2"/>
      <c r="EAN2882" s="2"/>
      <c r="EAR2882" s="2"/>
      <c r="EAV2882" s="2"/>
      <c r="EAZ2882" s="2"/>
      <c r="EBD2882" s="2"/>
      <c r="EBH2882" s="2"/>
      <c r="EBL2882" s="2"/>
      <c r="EBP2882" s="2"/>
      <c r="EBT2882" s="2"/>
      <c r="EBX2882" s="2"/>
      <c r="ECB2882" s="2"/>
      <c r="ECF2882" s="2"/>
      <c r="ECJ2882" s="2"/>
      <c r="ECN2882" s="2"/>
      <c r="ECR2882" s="2"/>
      <c r="ECV2882" s="2"/>
      <c r="ECZ2882" s="2"/>
      <c r="EDD2882" s="2"/>
      <c r="EDH2882" s="2"/>
      <c r="EDL2882" s="2"/>
      <c r="EDP2882" s="2"/>
      <c r="EDT2882" s="2"/>
      <c r="EDX2882" s="2"/>
      <c r="EEB2882" s="2"/>
      <c r="EEF2882" s="2"/>
      <c r="EEJ2882" s="2"/>
      <c r="EEN2882" s="2"/>
      <c r="EER2882" s="2"/>
      <c r="EEV2882" s="2"/>
      <c r="EEZ2882" s="2"/>
      <c r="EFD2882" s="2"/>
      <c r="EFH2882" s="2"/>
      <c r="EFL2882" s="2"/>
      <c r="EFP2882" s="2"/>
      <c r="EFT2882" s="2"/>
      <c r="EFX2882" s="2"/>
      <c r="EGB2882" s="2"/>
      <c r="EGF2882" s="2"/>
      <c r="EGJ2882" s="2"/>
      <c r="EGN2882" s="2"/>
      <c r="EGR2882" s="2"/>
      <c r="EGV2882" s="2"/>
      <c r="EGZ2882" s="2"/>
      <c r="EHD2882" s="2"/>
      <c r="EHH2882" s="2"/>
      <c r="EHL2882" s="2"/>
      <c r="EHP2882" s="2"/>
      <c r="EHT2882" s="2"/>
      <c r="EHX2882" s="2"/>
      <c r="EIB2882" s="2"/>
      <c r="EIF2882" s="2"/>
      <c r="EIJ2882" s="2"/>
      <c r="EIN2882" s="2"/>
      <c r="EIR2882" s="2"/>
      <c r="EIV2882" s="2"/>
      <c r="EIZ2882" s="2"/>
      <c r="EJD2882" s="2"/>
      <c r="EJH2882" s="2"/>
      <c r="EJL2882" s="2"/>
      <c r="EJP2882" s="2"/>
      <c r="EJT2882" s="2"/>
      <c r="EJX2882" s="2"/>
      <c r="EKB2882" s="2"/>
      <c r="EKF2882" s="2"/>
      <c r="EKJ2882" s="2"/>
      <c r="EKN2882" s="2"/>
      <c r="EKR2882" s="2"/>
      <c r="EKV2882" s="2"/>
      <c r="EKZ2882" s="2"/>
      <c r="ELD2882" s="2"/>
      <c r="ELH2882" s="2"/>
      <c r="ELL2882" s="2"/>
      <c r="ELP2882" s="2"/>
      <c r="ELT2882" s="2"/>
      <c r="ELX2882" s="2"/>
      <c r="EMB2882" s="2"/>
      <c r="EMF2882" s="2"/>
      <c r="EMJ2882" s="2"/>
      <c r="EMN2882" s="2"/>
      <c r="EMR2882" s="2"/>
      <c r="EMV2882" s="2"/>
      <c r="EMZ2882" s="2"/>
      <c r="END2882" s="2"/>
      <c r="ENH2882" s="2"/>
      <c r="ENL2882" s="2"/>
      <c r="ENP2882" s="2"/>
      <c r="ENT2882" s="2"/>
      <c r="ENX2882" s="2"/>
      <c r="EOB2882" s="2"/>
      <c r="EOF2882" s="2"/>
      <c r="EOJ2882" s="2"/>
      <c r="EON2882" s="2"/>
      <c r="EOR2882" s="2"/>
      <c r="EOV2882" s="2"/>
      <c r="EOZ2882" s="2"/>
      <c r="EPD2882" s="2"/>
      <c r="EPH2882" s="2"/>
      <c r="EPL2882" s="2"/>
      <c r="EPP2882" s="2"/>
      <c r="EPT2882" s="2"/>
      <c r="EPX2882" s="2"/>
      <c r="EQB2882" s="2"/>
      <c r="EQF2882" s="2"/>
      <c r="EQJ2882" s="2"/>
      <c r="EQN2882" s="2"/>
      <c r="EQR2882" s="2"/>
      <c r="EQV2882" s="2"/>
      <c r="EQZ2882" s="2"/>
      <c r="ERD2882" s="2"/>
      <c r="ERH2882" s="2"/>
      <c r="ERL2882" s="2"/>
      <c r="ERP2882" s="2"/>
      <c r="ERT2882" s="2"/>
      <c r="ERX2882" s="2"/>
      <c r="ESB2882" s="2"/>
      <c r="ESF2882" s="2"/>
      <c r="ESJ2882" s="2"/>
      <c r="ESN2882" s="2"/>
      <c r="ESR2882" s="2"/>
      <c r="ESV2882" s="2"/>
      <c r="ESZ2882" s="2"/>
      <c r="ETD2882" s="2"/>
      <c r="ETH2882" s="2"/>
      <c r="ETL2882" s="2"/>
      <c r="ETP2882" s="2"/>
      <c r="ETT2882" s="2"/>
      <c r="ETX2882" s="2"/>
      <c r="EUB2882" s="2"/>
      <c r="EUF2882" s="2"/>
      <c r="EUJ2882" s="2"/>
      <c r="EUN2882" s="2"/>
      <c r="EUR2882" s="2"/>
      <c r="EUV2882" s="2"/>
      <c r="EUZ2882" s="2"/>
      <c r="EVD2882" s="2"/>
      <c r="EVH2882" s="2"/>
      <c r="EVL2882" s="2"/>
      <c r="EVP2882" s="2"/>
      <c r="EVT2882" s="2"/>
      <c r="EVX2882" s="2"/>
      <c r="EWB2882" s="2"/>
      <c r="EWF2882" s="2"/>
      <c r="EWJ2882" s="2"/>
      <c r="EWN2882" s="2"/>
      <c r="EWR2882" s="2"/>
      <c r="EWV2882" s="2"/>
      <c r="EWZ2882" s="2"/>
      <c r="EXD2882" s="2"/>
      <c r="EXH2882" s="2"/>
      <c r="EXL2882" s="2"/>
      <c r="EXP2882" s="2"/>
      <c r="EXT2882" s="2"/>
      <c r="EXX2882" s="2"/>
      <c r="EYB2882" s="2"/>
      <c r="EYF2882" s="2"/>
      <c r="EYJ2882" s="2"/>
      <c r="EYN2882" s="2"/>
      <c r="EYR2882" s="2"/>
      <c r="EYV2882" s="2"/>
      <c r="EYZ2882" s="2"/>
      <c r="EZD2882" s="2"/>
      <c r="EZH2882" s="2"/>
      <c r="EZL2882" s="2"/>
      <c r="EZP2882" s="2"/>
      <c r="EZT2882" s="2"/>
      <c r="EZX2882" s="2"/>
      <c r="FAB2882" s="2"/>
      <c r="FAF2882" s="2"/>
      <c r="FAJ2882" s="2"/>
      <c r="FAN2882" s="2"/>
      <c r="FAR2882" s="2"/>
      <c r="FAV2882" s="2"/>
      <c r="FAZ2882" s="2"/>
      <c r="FBD2882" s="2"/>
      <c r="FBH2882" s="2"/>
      <c r="FBL2882" s="2"/>
      <c r="FBP2882" s="2"/>
      <c r="FBT2882" s="2"/>
      <c r="FBX2882" s="2"/>
      <c r="FCB2882" s="2"/>
      <c r="FCF2882" s="2"/>
      <c r="FCJ2882" s="2"/>
      <c r="FCN2882" s="2"/>
      <c r="FCR2882" s="2"/>
      <c r="FCV2882" s="2"/>
      <c r="FCZ2882" s="2"/>
      <c r="FDD2882" s="2"/>
      <c r="FDH2882" s="2"/>
      <c r="FDL2882" s="2"/>
      <c r="FDP2882" s="2"/>
      <c r="FDT2882" s="2"/>
      <c r="FDX2882" s="2"/>
      <c r="FEB2882" s="2"/>
      <c r="FEF2882" s="2"/>
      <c r="FEJ2882" s="2"/>
      <c r="FEN2882" s="2"/>
      <c r="FER2882" s="2"/>
      <c r="FEV2882" s="2"/>
      <c r="FEZ2882" s="2"/>
      <c r="FFD2882" s="2"/>
      <c r="FFH2882" s="2"/>
      <c r="FFL2882" s="2"/>
      <c r="FFP2882" s="2"/>
      <c r="FFT2882" s="2"/>
      <c r="FFX2882" s="2"/>
      <c r="FGB2882" s="2"/>
      <c r="FGF2882" s="2"/>
      <c r="FGJ2882" s="2"/>
      <c r="FGN2882" s="2"/>
      <c r="FGR2882" s="2"/>
      <c r="FGV2882" s="2"/>
      <c r="FGZ2882" s="2"/>
      <c r="FHD2882" s="2"/>
      <c r="FHH2882" s="2"/>
      <c r="FHL2882" s="2"/>
      <c r="FHP2882" s="2"/>
      <c r="FHT2882" s="2"/>
      <c r="FHX2882" s="2"/>
      <c r="FIB2882" s="2"/>
      <c r="FIF2882" s="2"/>
      <c r="FIJ2882" s="2"/>
      <c r="FIN2882" s="2"/>
      <c r="FIR2882" s="2"/>
      <c r="FIV2882" s="2"/>
      <c r="FIZ2882" s="2"/>
      <c r="FJD2882" s="2"/>
      <c r="FJH2882" s="2"/>
      <c r="FJL2882" s="2"/>
      <c r="FJP2882" s="2"/>
      <c r="FJT2882" s="2"/>
      <c r="FJX2882" s="2"/>
      <c r="FKB2882" s="2"/>
      <c r="FKF2882" s="2"/>
      <c r="FKJ2882" s="2"/>
      <c r="FKN2882" s="2"/>
      <c r="FKR2882" s="2"/>
      <c r="FKV2882" s="2"/>
      <c r="FKZ2882" s="2"/>
      <c r="FLD2882" s="2"/>
      <c r="FLH2882" s="2"/>
      <c r="FLL2882" s="2"/>
      <c r="FLP2882" s="2"/>
      <c r="FLT2882" s="2"/>
      <c r="FLX2882" s="2"/>
      <c r="FMB2882" s="2"/>
      <c r="FMF2882" s="2"/>
      <c r="FMJ2882" s="2"/>
      <c r="FMN2882" s="2"/>
      <c r="FMR2882" s="2"/>
      <c r="FMV2882" s="2"/>
      <c r="FMZ2882" s="2"/>
      <c r="FND2882" s="2"/>
      <c r="FNH2882" s="2"/>
      <c r="FNL2882" s="2"/>
      <c r="FNP2882" s="2"/>
      <c r="FNT2882" s="2"/>
      <c r="FNX2882" s="2"/>
      <c r="FOB2882" s="2"/>
      <c r="FOF2882" s="2"/>
      <c r="FOJ2882" s="2"/>
      <c r="FON2882" s="2"/>
      <c r="FOR2882" s="2"/>
      <c r="FOV2882" s="2"/>
      <c r="FOZ2882" s="2"/>
      <c r="FPD2882" s="2"/>
      <c r="FPH2882" s="2"/>
      <c r="FPL2882" s="2"/>
      <c r="FPP2882" s="2"/>
      <c r="FPT2882" s="2"/>
      <c r="FPX2882" s="2"/>
      <c r="FQB2882" s="2"/>
      <c r="FQF2882" s="2"/>
      <c r="FQJ2882" s="2"/>
      <c r="FQN2882" s="2"/>
      <c r="FQR2882" s="2"/>
      <c r="FQV2882" s="2"/>
      <c r="FQZ2882" s="2"/>
      <c r="FRD2882" s="2"/>
      <c r="FRH2882" s="2"/>
      <c r="FRL2882" s="2"/>
      <c r="FRP2882" s="2"/>
      <c r="FRT2882" s="2"/>
      <c r="FRX2882" s="2"/>
      <c r="FSB2882" s="2"/>
      <c r="FSF2882" s="2"/>
      <c r="FSJ2882" s="2"/>
      <c r="FSN2882" s="2"/>
      <c r="FSR2882" s="2"/>
      <c r="FSV2882" s="2"/>
      <c r="FSZ2882" s="2"/>
      <c r="FTD2882" s="2"/>
      <c r="FTH2882" s="2"/>
      <c r="FTL2882" s="2"/>
      <c r="FTP2882" s="2"/>
      <c r="FTT2882" s="2"/>
      <c r="FTX2882" s="2"/>
      <c r="FUB2882" s="2"/>
      <c r="FUF2882" s="2"/>
      <c r="FUJ2882" s="2"/>
      <c r="FUN2882" s="2"/>
      <c r="FUR2882" s="2"/>
      <c r="FUV2882" s="2"/>
      <c r="FUZ2882" s="2"/>
      <c r="FVD2882" s="2"/>
      <c r="FVH2882" s="2"/>
      <c r="FVL2882" s="2"/>
      <c r="FVP2882" s="2"/>
      <c r="FVT2882" s="2"/>
      <c r="FVX2882" s="2"/>
      <c r="FWB2882" s="2"/>
      <c r="FWF2882" s="2"/>
      <c r="FWJ2882" s="2"/>
      <c r="FWN2882" s="2"/>
      <c r="FWR2882" s="2"/>
      <c r="FWV2882" s="2"/>
      <c r="FWZ2882" s="2"/>
      <c r="FXD2882" s="2"/>
      <c r="FXH2882" s="2"/>
      <c r="FXL2882" s="2"/>
      <c r="FXP2882" s="2"/>
      <c r="FXT2882" s="2"/>
      <c r="FXX2882" s="2"/>
      <c r="FYB2882" s="2"/>
      <c r="FYF2882" s="2"/>
      <c r="FYJ2882" s="2"/>
      <c r="FYN2882" s="2"/>
      <c r="FYR2882" s="2"/>
      <c r="FYV2882" s="2"/>
      <c r="FYZ2882" s="2"/>
      <c r="FZD2882" s="2"/>
      <c r="FZH2882" s="2"/>
      <c r="FZL2882" s="2"/>
      <c r="FZP2882" s="2"/>
      <c r="FZT2882" s="2"/>
      <c r="FZX2882" s="2"/>
      <c r="GAB2882" s="2"/>
      <c r="GAF2882" s="2"/>
      <c r="GAJ2882" s="2"/>
      <c r="GAN2882" s="2"/>
      <c r="GAR2882" s="2"/>
      <c r="GAV2882" s="2"/>
      <c r="GAZ2882" s="2"/>
      <c r="GBD2882" s="2"/>
      <c r="GBH2882" s="2"/>
      <c r="GBL2882" s="2"/>
      <c r="GBP2882" s="2"/>
      <c r="GBT2882" s="2"/>
      <c r="GBX2882" s="2"/>
      <c r="GCB2882" s="2"/>
      <c r="GCF2882" s="2"/>
      <c r="GCJ2882" s="2"/>
      <c r="GCN2882" s="2"/>
      <c r="GCR2882" s="2"/>
      <c r="GCV2882" s="2"/>
      <c r="GCZ2882" s="2"/>
      <c r="GDD2882" s="2"/>
      <c r="GDH2882" s="2"/>
      <c r="GDL2882" s="2"/>
      <c r="GDP2882" s="2"/>
      <c r="GDT2882" s="2"/>
      <c r="GDX2882" s="2"/>
      <c r="GEB2882" s="2"/>
      <c r="GEF2882" s="2"/>
      <c r="GEJ2882" s="2"/>
      <c r="GEN2882" s="2"/>
      <c r="GER2882" s="2"/>
      <c r="GEV2882" s="2"/>
      <c r="GEZ2882" s="2"/>
      <c r="GFD2882" s="2"/>
      <c r="GFH2882" s="2"/>
      <c r="GFL2882" s="2"/>
      <c r="GFP2882" s="2"/>
      <c r="GFT2882" s="2"/>
      <c r="GFX2882" s="2"/>
      <c r="GGB2882" s="2"/>
      <c r="GGF2882" s="2"/>
      <c r="GGJ2882" s="2"/>
      <c r="GGN2882" s="2"/>
      <c r="GGR2882" s="2"/>
      <c r="GGV2882" s="2"/>
      <c r="GGZ2882" s="2"/>
      <c r="GHD2882" s="2"/>
      <c r="GHH2882" s="2"/>
      <c r="GHL2882" s="2"/>
      <c r="GHP2882" s="2"/>
      <c r="GHT2882" s="2"/>
      <c r="GHX2882" s="2"/>
      <c r="GIB2882" s="2"/>
      <c r="GIF2882" s="2"/>
      <c r="GIJ2882" s="2"/>
      <c r="GIN2882" s="2"/>
      <c r="GIR2882" s="2"/>
      <c r="GIV2882" s="2"/>
      <c r="GIZ2882" s="2"/>
      <c r="GJD2882" s="2"/>
      <c r="GJH2882" s="2"/>
      <c r="GJL2882" s="2"/>
      <c r="GJP2882" s="2"/>
      <c r="GJT2882" s="2"/>
      <c r="GJX2882" s="2"/>
      <c r="GKB2882" s="2"/>
      <c r="GKF2882" s="2"/>
      <c r="GKJ2882" s="2"/>
      <c r="GKN2882" s="2"/>
      <c r="GKR2882" s="2"/>
      <c r="GKV2882" s="2"/>
      <c r="GKZ2882" s="2"/>
      <c r="GLD2882" s="2"/>
      <c r="GLH2882" s="2"/>
      <c r="GLL2882" s="2"/>
      <c r="GLP2882" s="2"/>
      <c r="GLT2882" s="2"/>
      <c r="GLX2882" s="2"/>
      <c r="GMB2882" s="2"/>
      <c r="GMF2882" s="2"/>
      <c r="GMJ2882" s="2"/>
      <c r="GMN2882" s="2"/>
      <c r="GMR2882" s="2"/>
      <c r="GMV2882" s="2"/>
      <c r="GMZ2882" s="2"/>
      <c r="GND2882" s="2"/>
      <c r="GNH2882" s="2"/>
      <c r="GNL2882" s="2"/>
      <c r="GNP2882" s="2"/>
      <c r="GNT2882" s="2"/>
      <c r="GNX2882" s="2"/>
      <c r="GOB2882" s="2"/>
      <c r="GOF2882" s="2"/>
      <c r="GOJ2882" s="2"/>
      <c r="GON2882" s="2"/>
      <c r="GOR2882" s="2"/>
      <c r="GOV2882" s="2"/>
      <c r="GOZ2882" s="2"/>
      <c r="GPD2882" s="2"/>
      <c r="GPH2882" s="2"/>
      <c r="GPL2882" s="2"/>
      <c r="GPP2882" s="2"/>
      <c r="GPT2882" s="2"/>
      <c r="GPX2882" s="2"/>
      <c r="GQB2882" s="2"/>
      <c r="GQF2882" s="2"/>
      <c r="GQJ2882" s="2"/>
      <c r="GQN2882" s="2"/>
      <c r="GQR2882" s="2"/>
      <c r="GQV2882" s="2"/>
      <c r="GQZ2882" s="2"/>
      <c r="GRD2882" s="2"/>
      <c r="GRH2882" s="2"/>
      <c r="GRL2882" s="2"/>
      <c r="GRP2882" s="2"/>
      <c r="GRT2882" s="2"/>
      <c r="GRX2882" s="2"/>
      <c r="GSB2882" s="2"/>
      <c r="GSF2882" s="2"/>
      <c r="GSJ2882" s="2"/>
      <c r="GSN2882" s="2"/>
      <c r="GSR2882" s="2"/>
      <c r="GSV2882" s="2"/>
      <c r="GSZ2882" s="2"/>
      <c r="GTD2882" s="2"/>
      <c r="GTH2882" s="2"/>
      <c r="GTL2882" s="2"/>
      <c r="GTP2882" s="2"/>
      <c r="GTT2882" s="2"/>
      <c r="GTX2882" s="2"/>
      <c r="GUB2882" s="2"/>
      <c r="GUF2882" s="2"/>
      <c r="GUJ2882" s="2"/>
      <c r="GUN2882" s="2"/>
      <c r="GUR2882" s="2"/>
      <c r="GUV2882" s="2"/>
      <c r="GUZ2882" s="2"/>
      <c r="GVD2882" s="2"/>
      <c r="GVH2882" s="2"/>
      <c r="GVL2882" s="2"/>
      <c r="GVP2882" s="2"/>
      <c r="GVT2882" s="2"/>
      <c r="GVX2882" s="2"/>
      <c r="GWB2882" s="2"/>
      <c r="GWF2882" s="2"/>
      <c r="GWJ2882" s="2"/>
      <c r="GWN2882" s="2"/>
      <c r="GWR2882" s="2"/>
      <c r="GWV2882" s="2"/>
      <c r="GWZ2882" s="2"/>
      <c r="GXD2882" s="2"/>
      <c r="GXH2882" s="2"/>
      <c r="GXL2882" s="2"/>
      <c r="GXP2882" s="2"/>
      <c r="GXT2882" s="2"/>
      <c r="GXX2882" s="2"/>
      <c r="GYB2882" s="2"/>
      <c r="GYF2882" s="2"/>
      <c r="GYJ2882" s="2"/>
      <c r="GYN2882" s="2"/>
      <c r="GYR2882" s="2"/>
      <c r="GYV2882" s="2"/>
      <c r="GYZ2882" s="2"/>
      <c r="GZD2882" s="2"/>
      <c r="GZH2882" s="2"/>
      <c r="GZL2882" s="2"/>
      <c r="GZP2882" s="2"/>
      <c r="GZT2882" s="2"/>
      <c r="GZX2882" s="2"/>
      <c r="HAB2882" s="2"/>
      <c r="HAF2882" s="2"/>
      <c r="HAJ2882" s="2"/>
      <c r="HAN2882" s="2"/>
      <c r="HAR2882" s="2"/>
      <c r="HAV2882" s="2"/>
      <c r="HAZ2882" s="2"/>
      <c r="HBD2882" s="2"/>
      <c r="HBH2882" s="2"/>
      <c r="HBL2882" s="2"/>
      <c r="HBP2882" s="2"/>
      <c r="HBT2882" s="2"/>
      <c r="HBX2882" s="2"/>
      <c r="HCB2882" s="2"/>
      <c r="HCF2882" s="2"/>
      <c r="HCJ2882" s="2"/>
      <c r="HCN2882" s="2"/>
      <c r="HCR2882" s="2"/>
      <c r="HCV2882" s="2"/>
      <c r="HCZ2882" s="2"/>
      <c r="HDD2882" s="2"/>
      <c r="HDH2882" s="2"/>
      <c r="HDL2882" s="2"/>
      <c r="HDP2882" s="2"/>
      <c r="HDT2882" s="2"/>
      <c r="HDX2882" s="2"/>
      <c r="HEB2882" s="2"/>
      <c r="HEF2882" s="2"/>
      <c r="HEJ2882" s="2"/>
      <c r="HEN2882" s="2"/>
      <c r="HER2882" s="2"/>
      <c r="HEV2882" s="2"/>
      <c r="HEZ2882" s="2"/>
      <c r="HFD2882" s="2"/>
      <c r="HFH2882" s="2"/>
      <c r="HFL2882" s="2"/>
      <c r="HFP2882" s="2"/>
      <c r="HFT2882" s="2"/>
      <c r="HFX2882" s="2"/>
      <c r="HGB2882" s="2"/>
      <c r="HGF2882" s="2"/>
      <c r="HGJ2882" s="2"/>
      <c r="HGN2882" s="2"/>
      <c r="HGR2882" s="2"/>
      <c r="HGV2882" s="2"/>
      <c r="HGZ2882" s="2"/>
      <c r="HHD2882" s="2"/>
      <c r="HHH2882" s="2"/>
      <c r="HHL2882" s="2"/>
      <c r="HHP2882" s="2"/>
      <c r="HHT2882" s="2"/>
      <c r="HHX2882" s="2"/>
      <c r="HIB2882" s="2"/>
      <c r="HIF2882" s="2"/>
      <c r="HIJ2882" s="2"/>
      <c r="HIN2882" s="2"/>
      <c r="HIR2882" s="2"/>
      <c r="HIV2882" s="2"/>
      <c r="HIZ2882" s="2"/>
      <c r="HJD2882" s="2"/>
      <c r="HJH2882" s="2"/>
      <c r="HJL2882" s="2"/>
      <c r="HJP2882" s="2"/>
      <c r="HJT2882" s="2"/>
      <c r="HJX2882" s="2"/>
      <c r="HKB2882" s="2"/>
      <c r="HKF2882" s="2"/>
      <c r="HKJ2882" s="2"/>
      <c r="HKN2882" s="2"/>
      <c r="HKR2882" s="2"/>
      <c r="HKV2882" s="2"/>
      <c r="HKZ2882" s="2"/>
      <c r="HLD2882" s="2"/>
      <c r="HLH2882" s="2"/>
      <c r="HLL2882" s="2"/>
      <c r="HLP2882" s="2"/>
      <c r="HLT2882" s="2"/>
      <c r="HLX2882" s="2"/>
      <c r="HMB2882" s="2"/>
      <c r="HMF2882" s="2"/>
      <c r="HMJ2882" s="2"/>
      <c r="HMN2882" s="2"/>
      <c r="HMR2882" s="2"/>
      <c r="HMV2882" s="2"/>
      <c r="HMZ2882" s="2"/>
      <c r="HND2882" s="2"/>
      <c r="HNH2882" s="2"/>
      <c r="HNL2882" s="2"/>
      <c r="HNP2882" s="2"/>
      <c r="HNT2882" s="2"/>
      <c r="HNX2882" s="2"/>
      <c r="HOB2882" s="2"/>
      <c r="HOF2882" s="2"/>
      <c r="HOJ2882" s="2"/>
      <c r="HON2882" s="2"/>
      <c r="HOR2882" s="2"/>
      <c r="HOV2882" s="2"/>
      <c r="HOZ2882" s="2"/>
      <c r="HPD2882" s="2"/>
      <c r="HPH2882" s="2"/>
      <c r="HPL2882" s="2"/>
      <c r="HPP2882" s="2"/>
      <c r="HPT2882" s="2"/>
      <c r="HPX2882" s="2"/>
      <c r="HQB2882" s="2"/>
      <c r="HQF2882" s="2"/>
      <c r="HQJ2882" s="2"/>
      <c r="HQN2882" s="2"/>
      <c r="HQR2882" s="2"/>
      <c r="HQV2882" s="2"/>
      <c r="HQZ2882" s="2"/>
      <c r="HRD2882" s="2"/>
      <c r="HRH2882" s="2"/>
      <c r="HRL2882" s="2"/>
      <c r="HRP2882" s="2"/>
      <c r="HRT2882" s="2"/>
      <c r="HRX2882" s="2"/>
      <c r="HSB2882" s="2"/>
      <c r="HSF2882" s="2"/>
      <c r="HSJ2882" s="2"/>
      <c r="HSN2882" s="2"/>
      <c r="HSR2882" s="2"/>
      <c r="HSV2882" s="2"/>
      <c r="HSZ2882" s="2"/>
      <c r="HTD2882" s="2"/>
      <c r="HTH2882" s="2"/>
      <c r="HTL2882" s="2"/>
      <c r="HTP2882" s="2"/>
      <c r="HTT2882" s="2"/>
      <c r="HTX2882" s="2"/>
      <c r="HUB2882" s="2"/>
      <c r="HUF2882" s="2"/>
      <c r="HUJ2882" s="2"/>
      <c r="HUN2882" s="2"/>
      <c r="HUR2882" s="2"/>
      <c r="HUV2882" s="2"/>
      <c r="HUZ2882" s="2"/>
      <c r="HVD2882" s="2"/>
      <c r="HVH2882" s="2"/>
      <c r="HVL2882" s="2"/>
      <c r="HVP2882" s="2"/>
      <c r="HVT2882" s="2"/>
      <c r="HVX2882" s="2"/>
      <c r="HWB2882" s="2"/>
      <c r="HWF2882" s="2"/>
      <c r="HWJ2882" s="2"/>
      <c r="HWN2882" s="2"/>
      <c r="HWR2882" s="2"/>
      <c r="HWV2882" s="2"/>
      <c r="HWZ2882" s="2"/>
      <c r="HXD2882" s="2"/>
      <c r="HXH2882" s="2"/>
      <c r="HXL2882" s="2"/>
      <c r="HXP2882" s="2"/>
      <c r="HXT2882" s="2"/>
      <c r="HXX2882" s="2"/>
      <c r="HYB2882" s="2"/>
      <c r="HYF2882" s="2"/>
      <c r="HYJ2882" s="2"/>
      <c r="HYN2882" s="2"/>
      <c r="HYR2882" s="2"/>
      <c r="HYV2882" s="2"/>
      <c r="HYZ2882" s="2"/>
      <c r="HZD2882" s="2"/>
      <c r="HZH2882" s="2"/>
      <c r="HZL2882" s="2"/>
      <c r="HZP2882" s="2"/>
      <c r="HZT2882" s="2"/>
      <c r="HZX2882" s="2"/>
      <c r="IAB2882" s="2"/>
      <c r="IAF2882" s="2"/>
      <c r="IAJ2882" s="2"/>
      <c r="IAN2882" s="2"/>
      <c r="IAR2882" s="2"/>
      <c r="IAV2882" s="2"/>
      <c r="IAZ2882" s="2"/>
      <c r="IBD2882" s="2"/>
      <c r="IBH2882" s="2"/>
      <c r="IBL2882" s="2"/>
      <c r="IBP2882" s="2"/>
      <c r="IBT2882" s="2"/>
      <c r="IBX2882" s="2"/>
      <c r="ICB2882" s="2"/>
      <c r="ICF2882" s="2"/>
      <c r="ICJ2882" s="2"/>
      <c r="ICN2882" s="2"/>
      <c r="ICR2882" s="2"/>
      <c r="ICV2882" s="2"/>
      <c r="ICZ2882" s="2"/>
      <c r="IDD2882" s="2"/>
      <c r="IDH2882" s="2"/>
      <c r="IDL2882" s="2"/>
      <c r="IDP2882" s="2"/>
      <c r="IDT2882" s="2"/>
      <c r="IDX2882" s="2"/>
      <c r="IEB2882" s="2"/>
      <c r="IEF2882" s="2"/>
      <c r="IEJ2882" s="2"/>
      <c r="IEN2882" s="2"/>
      <c r="IER2882" s="2"/>
      <c r="IEV2882" s="2"/>
      <c r="IEZ2882" s="2"/>
      <c r="IFD2882" s="2"/>
      <c r="IFH2882" s="2"/>
      <c r="IFL2882" s="2"/>
      <c r="IFP2882" s="2"/>
      <c r="IFT2882" s="2"/>
      <c r="IFX2882" s="2"/>
      <c r="IGB2882" s="2"/>
      <c r="IGF2882" s="2"/>
      <c r="IGJ2882" s="2"/>
      <c r="IGN2882" s="2"/>
      <c r="IGR2882" s="2"/>
      <c r="IGV2882" s="2"/>
      <c r="IGZ2882" s="2"/>
      <c r="IHD2882" s="2"/>
      <c r="IHH2882" s="2"/>
      <c r="IHL2882" s="2"/>
      <c r="IHP2882" s="2"/>
      <c r="IHT2882" s="2"/>
      <c r="IHX2882" s="2"/>
      <c r="IIB2882" s="2"/>
      <c r="IIF2882" s="2"/>
      <c r="IIJ2882" s="2"/>
      <c r="IIN2882" s="2"/>
      <c r="IIR2882" s="2"/>
      <c r="IIV2882" s="2"/>
      <c r="IIZ2882" s="2"/>
      <c r="IJD2882" s="2"/>
      <c r="IJH2882" s="2"/>
      <c r="IJL2882" s="2"/>
      <c r="IJP2882" s="2"/>
      <c r="IJT2882" s="2"/>
      <c r="IJX2882" s="2"/>
      <c r="IKB2882" s="2"/>
      <c r="IKF2882" s="2"/>
      <c r="IKJ2882" s="2"/>
      <c r="IKN2882" s="2"/>
      <c r="IKR2882" s="2"/>
      <c r="IKV2882" s="2"/>
      <c r="IKZ2882" s="2"/>
      <c r="ILD2882" s="2"/>
      <c r="ILH2882" s="2"/>
      <c r="ILL2882" s="2"/>
      <c r="ILP2882" s="2"/>
      <c r="ILT2882" s="2"/>
      <c r="ILX2882" s="2"/>
      <c r="IMB2882" s="2"/>
      <c r="IMF2882" s="2"/>
      <c r="IMJ2882" s="2"/>
      <c r="IMN2882" s="2"/>
      <c r="IMR2882" s="2"/>
      <c r="IMV2882" s="2"/>
      <c r="IMZ2882" s="2"/>
      <c r="IND2882" s="2"/>
      <c r="INH2882" s="2"/>
      <c r="INL2882" s="2"/>
      <c r="INP2882" s="2"/>
      <c r="INT2882" s="2"/>
      <c r="INX2882" s="2"/>
      <c r="IOB2882" s="2"/>
      <c r="IOF2882" s="2"/>
      <c r="IOJ2882" s="2"/>
      <c r="ION2882" s="2"/>
      <c r="IOR2882" s="2"/>
      <c r="IOV2882" s="2"/>
      <c r="IOZ2882" s="2"/>
      <c r="IPD2882" s="2"/>
      <c r="IPH2882" s="2"/>
      <c r="IPL2882" s="2"/>
      <c r="IPP2882" s="2"/>
      <c r="IPT2882" s="2"/>
      <c r="IPX2882" s="2"/>
      <c r="IQB2882" s="2"/>
      <c r="IQF2882" s="2"/>
      <c r="IQJ2882" s="2"/>
      <c r="IQN2882" s="2"/>
      <c r="IQR2882" s="2"/>
      <c r="IQV2882" s="2"/>
      <c r="IQZ2882" s="2"/>
      <c r="IRD2882" s="2"/>
      <c r="IRH2882" s="2"/>
      <c r="IRL2882" s="2"/>
      <c r="IRP2882" s="2"/>
      <c r="IRT2882" s="2"/>
      <c r="IRX2882" s="2"/>
      <c r="ISB2882" s="2"/>
      <c r="ISF2882" s="2"/>
      <c r="ISJ2882" s="2"/>
      <c r="ISN2882" s="2"/>
      <c r="ISR2882" s="2"/>
      <c r="ISV2882" s="2"/>
      <c r="ISZ2882" s="2"/>
      <c r="ITD2882" s="2"/>
      <c r="ITH2882" s="2"/>
      <c r="ITL2882" s="2"/>
      <c r="ITP2882" s="2"/>
      <c r="ITT2882" s="2"/>
      <c r="ITX2882" s="2"/>
      <c r="IUB2882" s="2"/>
      <c r="IUF2882" s="2"/>
      <c r="IUJ2882" s="2"/>
      <c r="IUN2882" s="2"/>
      <c r="IUR2882" s="2"/>
      <c r="IUV2882" s="2"/>
      <c r="IUZ2882" s="2"/>
      <c r="IVD2882" s="2"/>
      <c r="IVH2882" s="2"/>
      <c r="IVL2882" s="2"/>
      <c r="IVP2882" s="2"/>
      <c r="IVT2882" s="2"/>
      <c r="IVX2882" s="2"/>
      <c r="IWB2882" s="2"/>
      <c r="IWF2882" s="2"/>
      <c r="IWJ2882" s="2"/>
      <c r="IWN2882" s="2"/>
      <c r="IWR2882" s="2"/>
      <c r="IWV2882" s="2"/>
      <c r="IWZ2882" s="2"/>
      <c r="IXD2882" s="2"/>
      <c r="IXH2882" s="2"/>
      <c r="IXL2882" s="2"/>
      <c r="IXP2882" s="2"/>
      <c r="IXT2882" s="2"/>
      <c r="IXX2882" s="2"/>
      <c r="IYB2882" s="2"/>
      <c r="IYF2882" s="2"/>
      <c r="IYJ2882" s="2"/>
      <c r="IYN2882" s="2"/>
      <c r="IYR2882" s="2"/>
      <c r="IYV2882" s="2"/>
      <c r="IYZ2882" s="2"/>
      <c r="IZD2882" s="2"/>
      <c r="IZH2882" s="2"/>
      <c r="IZL2882" s="2"/>
      <c r="IZP2882" s="2"/>
      <c r="IZT2882" s="2"/>
      <c r="IZX2882" s="2"/>
      <c r="JAB2882" s="2"/>
      <c r="JAF2882" s="2"/>
      <c r="JAJ2882" s="2"/>
      <c r="JAN2882" s="2"/>
      <c r="JAR2882" s="2"/>
      <c r="JAV2882" s="2"/>
      <c r="JAZ2882" s="2"/>
      <c r="JBD2882" s="2"/>
      <c r="JBH2882" s="2"/>
      <c r="JBL2882" s="2"/>
      <c r="JBP2882" s="2"/>
      <c r="JBT2882" s="2"/>
      <c r="JBX2882" s="2"/>
      <c r="JCB2882" s="2"/>
      <c r="JCF2882" s="2"/>
      <c r="JCJ2882" s="2"/>
      <c r="JCN2882" s="2"/>
      <c r="JCR2882" s="2"/>
      <c r="JCV2882" s="2"/>
      <c r="JCZ2882" s="2"/>
      <c r="JDD2882" s="2"/>
      <c r="JDH2882" s="2"/>
      <c r="JDL2882" s="2"/>
      <c r="JDP2882" s="2"/>
      <c r="JDT2882" s="2"/>
      <c r="JDX2882" s="2"/>
      <c r="JEB2882" s="2"/>
      <c r="JEF2882" s="2"/>
      <c r="JEJ2882" s="2"/>
      <c r="JEN2882" s="2"/>
      <c r="JER2882" s="2"/>
      <c r="JEV2882" s="2"/>
      <c r="JEZ2882" s="2"/>
      <c r="JFD2882" s="2"/>
      <c r="JFH2882" s="2"/>
      <c r="JFL2882" s="2"/>
      <c r="JFP2882" s="2"/>
      <c r="JFT2882" s="2"/>
      <c r="JFX2882" s="2"/>
      <c r="JGB2882" s="2"/>
      <c r="JGF2882" s="2"/>
      <c r="JGJ2882" s="2"/>
      <c r="JGN2882" s="2"/>
      <c r="JGR2882" s="2"/>
      <c r="JGV2882" s="2"/>
      <c r="JGZ2882" s="2"/>
      <c r="JHD2882" s="2"/>
      <c r="JHH2882" s="2"/>
      <c r="JHL2882" s="2"/>
      <c r="JHP2882" s="2"/>
      <c r="JHT2882" s="2"/>
      <c r="JHX2882" s="2"/>
      <c r="JIB2882" s="2"/>
      <c r="JIF2882" s="2"/>
      <c r="JIJ2882" s="2"/>
      <c r="JIN2882" s="2"/>
      <c r="JIR2882" s="2"/>
      <c r="JIV2882" s="2"/>
      <c r="JIZ2882" s="2"/>
      <c r="JJD2882" s="2"/>
      <c r="JJH2882" s="2"/>
      <c r="JJL2882" s="2"/>
      <c r="JJP2882" s="2"/>
      <c r="JJT2882" s="2"/>
      <c r="JJX2882" s="2"/>
      <c r="JKB2882" s="2"/>
      <c r="JKF2882" s="2"/>
      <c r="JKJ2882" s="2"/>
      <c r="JKN2882" s="2"/>
      <c r="JKR2882" s="2"/>
      <c r="JKV2882" s="2"/>
      <c r="JKZ2882" s="2"/>
      <c r="JLD2882" s="2"/>
      <c r="JLH2882" s="2"/>
      <c r="JLL2882" s="2"/>
      <c r="JLP2882" s="2"/>
      <c r="JLT2882" s="2"/>
      <c r="JLX2882" s="2"/>
      <c r="JMB2882" s="2"/>
      <c r="JMF2882" s="2"/>
      <c r="JMJ2882" s="2"/>
      <c r="JMN2882" s="2"/>
      <c r="JMR2882" s="2"/>
      <c r="JMV2882" s="2"/>
      <c r="JMZ2882" s="2"/>
      <c r="JND2882" s="2"/>
      <c r="JNH2882" s="2"/>
      <c r="JNL2882" s="2"/>
      <c r="JNP2882" s="2"/>
      <c r="JNT2882" s="2"/>
      <c r="JNX2882" s="2"/>
      <c r="JOB2882" s="2"/>
      <c r="JOF2882" s="2"/>
      <c r="JOJ2882" s="2"/>
      <c r="JON2882" s="2"/>
      <c r="JOR2882" s="2"/>
      <c r="JOV2882" s="2"/>
      <c r="JOZ2882" s="2"/>
      <c r="JPD2882" s="2"/>
      <c r="JPH2882" s="2"/>
      <c r="JPL2882" s="2"/>
      <c r="JPP2882" s="2"/>
      <c r="JPT2882" s="2"/>
      <c r="JPX2882" s="2"/>
      <c r="JQB2882" s="2"/>
      <c r="JQF2882" s="2"/>
      <c r="JQJ2882" s="2"/>
      <c r="JQN2882" s="2"/>
      <c r="JQR2882" s="2"/>
      <c r="JQV2882" s="2"/>
      <c r="JQZ2882" s="2"/>
      <c r="JRD2882" s="2"/>
      <c r="JRH2882" s="2"/>
      <c r="JRL2882" s="2"/>
      <c r="JRP2882" s="2"/>
      <c r="JRT2882" s="2"/>
      <c r="JRX2882" s="2"/>
      <c r="JSB2882" s="2"/>
      <c r="JSF2882" s="2"/>
      <c r="JSJ2882" s="2"/>
      <c r="JSN2882" s="2"/>
      <c r="JSR2882" s="2"/>
      <c r="JSV2882" s="2"/>
      <c r="JSZ2882" s="2"/>
      <c r="JTD2882" s="2"/>
      <c r="JTH2882" s="2"/>
      <c r="JTL2882" s="2"/>
      <c r="JTP2882" s="2"/>
      <c r="JTT2882" s="2"/>
      <c r="JTX2882" s="2"/>
      <c r="JUB2882" s="2"/>
      <c r="JUF2882" s="2"/>
      <c r="JUJ2882" s="2"/>
      <c r="JUN2882" s="2"/>
      <c r="JUR2882" s="2"/>
      <c r="JUV2882" s="2"/>
      <c r="JUZ2882" s="2"/>
      <c r="JVD2882" s="2"/>
      <c r="JVH2882" s="2"/>
      <c r="JVL2882" s="2"/>
      <c r="JVP2882" s="2"/>
      <c r="JVT2882" s="2"/>
      <c r="JVX2882" s="2"/>
      <c r="JWB2882" s="2"/>
      <c r="JWF2882" s="2"/>
      <c r="JWJ2882" s="2"/>
      <c r="JWN2882" s="2"/>
      <c r="JWR2882" s="2"/>
      <c r="JWV2882" s="2"/>
      <c r="JWZ2882" s="2"/>
      <c r="JXD2882" s="2"/>
      <c r="JXH2882" s="2"/>
      <c r="JXL2882" s="2"/>
      <c r="JXP2882" s="2"/>
      <c r="JXT2882" s="2"/>
      <c r="JXX2882" s="2"/>
      <c r="JYB2882" s="2"/>
      <c r="JYF2882" s="2"/>
      <c r="JYJ2882" s="2"/>
      <c r="JYN2882" s="2"/>
      <c r="JYR2882" s="2"/>
      <c r="JYV2882" s="2"/>
      <c r="JYZ2882" s="2"/>
      <c r="JZD2882" s="2"/>
      <c r="JZH2882" s="2"/>
      <c r="JZL2882" s="2"/>
      <c r="JZP2882" s="2"/>
      <c r="JZT2882" s="2"/>
      <c r="JZX2882" s="2"/>
      <c r="KAB2882" s="2"/>
      <c r="KAF2882" s="2"/>
      <c r="KAJ2882" s="2"/>
      <c r="KAN2882" s="2"/>
      <c r="KAR2882" s="2"/>
      <c r="KAV2882" s="2"/>
      <c r="KAZ2882" s="2"/>
      <c r="KBD2882" s="2"/>
      <c r="KBH2882" s="2"/>
      <c r="KBL2882" s="2"/>
      <c r="KBP2882" s="2"/>
      <c r="KBT2882" s="2"/>
      <c r="KBX2882" s="2"/>
      <c r="KCB2882" s="2"/>
      <c r="KCF2882" s="2"/>
      <c r="KCJ2882" s="2"/>
      <c r="KCN2882" s="2"/>
      <c r="KCR2882" s="2"/>
      <c r="KCV2882" s="2"/>
      <c r="KCZ2882" s="2"/>
      <c r="KDD2882" s="2"/>
      <c r="KDH2882" s="2"/>
      <c r="KDL2882" s="2"/>
      <c r="KDP2882" s="2"/>
      <c r="KDT2882" s="2"/>
      <c r="KDX2882" s="2"/>
      <c r="KEB2882" s="2"/>
      <c r="KEF2882" s="2"/>
      <c r="KEJ2882" s="2"/>
      <c r="KEN2882" s="2"/>
      <c r="KER2882" s="2"/>
      <c r="KEV2882" s="2"/>
      <c r="KEZ2882" s="2"/>
      <c r="KFD2882" s="2"/>
      <c r="KFH2882" s="2"/>
      <c r="KFL2882" s="2"/>
      <c r="KFP2882" s="2"/>
      <c r="KFT2882" s="2"/>
      <c r="KFX2882" s="2"/>
      <c r="KGB2882" s="2"/>
      <c r="KGF2882" s="2"/>
      <c r="KGJ2882" s="2"/>
      <c r="KGN2882" s="2"/>
      <c r="KGR2882" s="2"/>
      <c r="KGV2882" s="2"/>
      <c r="KGZ2882" s="2"/>
      <c r="KHD2882" s="2"/>
      <c r="KHH2882" s="2"/>
      <c r="KHL2882" s="2"/>
      <c r="KHP2882" s="2"/>
      <c r="KHT2882" s="2"/>
      <c r="KHX2882" s="2"/>
      <c r="KIB2882" s="2"/>
      <c r="KIF2882" s="2"/>
      <c r="KIJ2882" s="2"/>
      <c r="KIN2882" s="2"/>
      <c r="KIR2882" s="2"/>
      <c r="KIV2882" s="2"/>
      <c r="KIZ2882" s="2"/>
      <c r="KJD2882" s="2"/>
      <c r="KJH2882" s="2"/>
      <c r="KJL2882" s="2"/>
      <c r="KJP2882" s="2"/>
      <c r="KJT2882" s="2"/>
      <c r="KJX2882" s="2"/>
      <c r="KKB2882" s="2"/>
      <c r="KKF2882" s="2"/>
      <c r="KKJ2882" s="2"/>
      <c r="KKN2882" s="2"/>
      <c r="KKR2882" s="2"/>
      <c r="KKV2882" s="2"/>
      <c r="KKZ2882" s="2"/>
      <c r="KLD2882" s="2"/>
      <c r="KLH2882" s="2"/>
      <c r="KLL2882" s="2"/>
      <c r="KLP2882" s="2"/>
      <c r="KLT2882" s="2"/>
      <c r="KLX2882" s="2"/>
      <c r="KMB2882" s="2"/>
      <c r="KMF2882" s="2"/>
      <c r="KMJ2882" s="2"/>
      <c r="KMN2882" s="2"/>
      <c r="KMR2882" s="2"/>
      <c r="KMV2882" s="2"/>
      <c r="KMZ2882" s="2"/>
      <c r="KND2882" s="2"/>
      <c r="KNH2882" s="2"/>
      <c r="KNL2882" s="2"/>
      <c r="KNP2882" s="2"/>
      <c r="KNT2882" s="2"/>
      <c r="KNX2882" s="2"/>
      <c r="KOB2882" s="2"/>
      <c r="KOF2882" s="2"/>
      <c r="KOJ2882" s="2"/>
      <c r="KON2882" s="2"/>
      <c r="KOR2882" s="2"/>
      <c r="KOV2882" s="2"/>
      <c r="KOZ2882" s="2"/>
      <c r="KPD2882" s="2"/>
      <c r="KPH2882" s="2"/>
      <c r="KPL2882" s="2"/>
      <c r="KPP2882" s="2"/>
      <c r="KPT2882" s="2"/>
      <c r="KPX2882" s="2"/>
      <c r="KQB2882" s="2"/>
      <c r="KQF2882" s="2"/>
      <c r="KQJ2882" s="2"/>
      <c r="KQN2882" s="2"/>
      <c r="KQR2882" s="2"/>
      <c r="KQV2882" s="2"/>
      <c r="KQZ2882" s="2"/>
      <c r="KRD2882" s="2"/>
      <c r="KRH2882" s="2"/>
      <c r="KRL2882" s="2"/>
      <c r="KRP2882" s="2"/>
      <c r="KRT2882" s="2"/>
      <c r="KRX2882" s="2"/>
      <c r="KSB2882" s="2"/>
      <c r="KSF2882" s="2"/>
      <c r="KSJ2882" s="2"/>
      <c r="KSN2882" s="2"/>
      <c r="KSR2882" s="2"/>
      <c r="KSV2882" s="2"/>
      <c r="KSZ2882" s="2"/>
      <c r="KTD2882" s="2"/>
      <c r="KTH2882" s="2"/>
      <c r="KTL2882" s="2"/>
      <c r="KTP2882" s="2"/>
      <c r="KTT2882" s="2"/>
      <c r="KTX2882" s="2"/>
      <c r="KUB2882" s="2"/>
      <c r="KUF2882" s="2"/>
      <c r="KUJ2882" s="2"/>
      <c r="KUN2882" s="2"/>
      <c r="KUR2882" s="2"/>
      <c r="KUV2882" s="2"/>
      <c r="KUZ2882" s="2"/>
      <c r="KVD2882" s="2"/>
      <c r="KVH2882" s="2"/>
      <c r="KVL2882" s="2"/>
      <c r="KVP2882" s="2"/>
      <c r="KVT2882" s="2"/>
      <c r="KVX2882" s="2"/>
      <c r="KWB2882" s="2"/>
      <c r="KWF2882" s="2"/>
      <c r="KWJ2882" s="2"/>
      <c r="KWN2882" s="2"/>
      <c r="KWR2882" s="2"/>
      <c r="KWV2882" s="2"/>
      <c r="KWZ2882" s="2"/>
      <c r="KXD2882" s="2"/>
      <c r="KXH2882" s="2"/>
      <c r="KXL2882" s="2"/>
      <c r="KXP2882" s="2"/>
      <c r="KXT2882" s="2"/>
      <c r="KXX2882" s="2"/>
      <c r="KYB2882" s="2"/>
      <c r="KYF2882" s="2"/>
      <c r="KYJ2882" s="2"/>
      <c r="KYN2882" s="2"/>
      <c r="KYR2882" s="2"/>
      <c r="KYV2882" s="2"/>
      <c r="KYZ2882" s="2"/>
      <c r="KZD2882" s="2"/>
      <c r="KZH2882" s="2"/>
      <c r="KZL2882" s="2"/>
      <c r="KZP2882" s="2"/>
      <c r="KZT2882" s="2"/>
      <c r="KZX2882" s="2"/>
      <c r="LAB2882" s="2"/>
      <c r="LAF2882" s="2"/>
      <c r="LAJ2882" s="2"/>
      <c r="LAN2882" s="2"/>
      <c r="LAR2882" s="2"/>
      <c r="LAV2882" s="2"/>
      <c r="LAZ2882" s="2"/>
      <c r="LBD2882" s="2"/>
      <c r="LBH2882" s="2"/>
      <c r="LBL2882" s="2"/>
      <c r="LBP2882" s="2"/>
      <c r="LBT2882" s="2"/>
      <c r="LBX2882" s="2"/>
      <c r="LCB2882" s="2"/>
      <c r="LCF2882" s="2"/>
      <c r="LCJ2882" s="2"/>
      <c r="LCN2882" s="2"/>
      <c r="LCR2882" s="2"/>
      <c r="LCV2882" s="2"/>
      <c r="LCZ2882" s="2"/>
      <c r="LDD2882" s="2"/>
      <c r="LDH2882" s="2"/>
      <c r="LDL2882" s="2"/>
      <c r="LDP2882" s="2"/>
      <c r="LDT2882" s="2"/>
      <c r="LDX2882" s="2"/>
      <c r="LEB2882" s="2"/>
      <c r="LEF2882" s="2"/>
      <c r="LEJ2882" s="2"/>
      <c r="LEN2882" s="2"/>
      <c r="LER2882" s="2"/>
      <c r="LEV2882" s="2"/>
      <c r="LEZ2882" s="2"/>
      <c r="LFD2882" s="2"/>
      <c r="LFH2882" s="2"/>
      <c r="LFL2882" s="2"/>
      <c r="LFP2882" s="2"/>
      <c r="LFT2882" s="2"/>
      <c r="LFX2882" s="2"/>
      <c r="LGB2882" s="2"/>
      <c r="LGF2882" s="2"/>
      <c r="LGJ2882" s="2"/>
      <c r="LGN2882" s="2"/>
      <c r="LGR2882" s="2"/>
      <c r="LGV2882" s="2"/>
      <c r="LGZ2882" s="2"/>
      <c r="LHD2882" s="2"/>
      <c r="LHH2882" s="2"/>
      <c r="LHL2882" s="2"/>
      <c r="LHP2882" s="2"/>
      <c r="LHT2882" s="2"/>
      <c r="LHX2882" s="2"/>
      <c r="LIB2882" s="2"/>
      <c r="LIF2882" s="2"/>
      <c r="LIJ2882" s="2"/>
      <c r="LIN2882" s="2"/>
      <c r="LIR2882" s="2"/>
      <c r="LIV2882" s="2"/>
      <c r="LIZ2882" s="2"/>
      <c r="LJD2882" s="2"/>
      <c r="LJH2882" s="2"/>
      <c r="LJL2882" s="2"/>
      <c r="LJP2882" s="2"/>
      <c r="LJT2882" s="2"/>
      <c r="LJX2882" s="2"/>
      <c r="LKB2882" s="2"/>
      <c r="LKF2882" s="2"/>
      <c r="LKJ2882" s="2"/>
      <c r="LKN2882" s="2"/>
      <c r="LKR2882" s="2"/>
      <c r="LKV2882" s="2"/>
      <c r="LKZ2882" s="2"/>
      <c r="LLD2882" s="2"/>
      <c r="LLH2882" s="2"/>
      <c r="LLL2882" s="2"/>
      <c r="LLP2882" s="2"/>
      <c r="LLT2882" s="2"/>
      <c r="LLX2882" s="2"/>
      <c r="LMB2882" s="2"/>
      <c r="LMF2882" s="2"/>
      <c r="LMJ2882" s="2"/>
      <c r="LMN2882" s="2"/>
      <c r="LMR2882" s="2"/>
      <c r="LMV2882" s="2"/>
      <c r="LMZ2882" s="2"/>
      <c r="LND2882" s="2"/>
      <c r="LNH2882" s="2"/>
      <c r="LNL2882" s="2"/>
      <c r="LNP2882" s="2"/>
      <c r="LNT2882" s="2"/>
      <c r="LNX2882" s="2"/>
      <c r="LOB2882" s="2"/>
      <c r="LOF2882" s="2"/>
      <c r="LOJ2882" s="2"/>
      <c r="LON2882" s="2"/>
      <c r="LOR2882" s="2"/>
      <c r="LOV2882" s="2"/>
      <c r="LOZ2882" s="2"/>
      <c r="LPD2882" s="2"/>
      <c r="LPH2882" s="2"/>
      <c r="LPL2882" s="2"/>
      <c r="LPP2882" s="2"/>
      <c r="LPT2882" s="2"/>
      <c r="LPX2882" s="2"/>
      <c r="LQB2882" s="2"/>
      <c r="LQF2882" s="2"/>
      <c r="LQJ2882" s="2"/>
      <c r="LQN2882" s="2"/>
      <c r="LQR2882" s="2"/>
      <c r="LQV2882" s="2"/>
      <c r="LQZ2882" s="2"/>
      <c r="LRD2882" s="2"/>
      <c r="LRH2882" s="2"/>
      <c r="LRL2882" s="2"/>
      <c r="LRP2882" s="2"/>
      <c r="LRT2882" s="2"/>
      <c r="LRX2882" s="2"/>
      <c r="LSB2882" s="2"/>
      <c r="LSF2882" s="2"/>
      <c r="LSJ2882" s="2"/>
      <c r="LSN2882" s="2"/>
      <c r="LSR2882" s="2"/>
      <c r="LSV2882" s="2"/>
      <c r="LSZ2882" s="2"/>
      <c r="LTD2882" s="2"/>
      <c r="LTH2882" s="2"/>
      <c r="LTL2882" s="2"/>
      <c r="LTP2882" s="2"/>
      <c r="LTT2882" s="2"/>
      <c r="LTX2882" s="2"/>
      <c r="LUB2882" s="2"/>
      <c r="LUF2882" s="2"/>
      <c r="LUJ2882" s="2"/>
      <c r="LUN2882" s="2"/>
      <c r="LUR2882" s="2"/>
      <c r="LUV2882" s="2"/>
      <c r="LUZ2882" s="2"/>
      <c r="LVD2882" s="2"/>
      <c r="LVH2882" s="2"/>
      <c r="LVL2882" s="2"/>
      <c r="LVP2882" s="2"/>
      <c r="LVT2882" s="2"/>
      <c r="LVX2882" s="2"/>
      <c r="LWB2882" s="2"/>
      <c r="LWF2882" s="2"/>
      <c r="LWJ2882" s="2"/>
      <c r="LWN2882" s="2"/>
      <c r="LWR2882" s="2"/>
      <c r="LWV2882" s="2"/>
      <c r="LWZ2882" s="2"/>
      <c r="LXD2882" s="2"/>
      <c r="LXH2882" s="2"/>
      <c r="LXL2882" s="2"/>
      <c r="LXP2882" s="2"/>
      <c r="LXT2882" s="2"/>
      <c r="LXX2882" s="2"/>
      <c r="LYB2882" s="2"/>
      <c r="LYF2882" s="2"/>
      <c r="LYJ2882" s="2"/>
      <c r="LYN2882" s="2"/>
      <c r="LYR2882" s="2"/>
      <c r="LYV2882" s="2"/>
      <c r="LYZ2882" s="2"/>
      <c r="LZD2882" s="2"/>
      <c r="LZH2882" s="2"/>
      <c r="LZL2882" s="2"/>
      <c r="LZP2882" s="2"/>
      <c r="LZT2882" s="2"/>
      <c r="LZX2882" s="2"/>
      <c r="MAB2882" s="2"/>
      <c r="MAF2882" s="2"/>
      <c r="MAJ2882" s="2"/>
      <c r="MAN2882" s="2"/>
      <c r="MAR2882" s="2"/>
      <c r="MAV2882" s="2"/>
      <c r="MAZ2882" s="2"/>
      <c r="MBD2882" s="2"/>
      <c r="MBH2882" s="2"/>
      <c r="MBL2882" s="2"/>
      <c r="MBP2882" s="2"/>
      <c r="MBT2882" s="2"/>
      <c r="MBX2882" s="2"/>
      <c r="MCB2882" s="2"/>
      <c r="MCF2882" s="2"/>
      <c r="MCJ2882" s="2"/>
      <c r="MCN2882" s="2"/>
      <c r="MCR2882" s="2"/>
      <c r="MCV2882" s="2"/>
      <c r="MCZ2882" s="2"/>
      <c r="MDD2882" s="2"/>
      <c r="MDH2882" s="2"/>
      <c r="MDL2882" s="2"/>
      <c r="MDP2882" s="2"/>
      <c r="MDT2882" s="2"/>
      <c r="MDX2882" s="2"/>
      <c r="MEB2882" s="2"/>
      <c r="MEF2882" s="2"/>
      <c r="MEJ2882" s="2"/>
      <c r="MEN2882" s="2"/>
      <c r="MER2882" s="2"/>
      <c r="MEV2882" s="2"/>
      <c r="MEZ2882" s="2"/>
      <c r="MFD2882" s="2"/>
      <c r="MFH2882" s="2"/>
      <c r="MFL2882" s="2"/>
      <c r="MFP2882" s="2"/>
      <c r="MFT2882" s="2"/>
      <c r="MFX2882" s="2"/>
      <c r="MGB2882" s="2"/>
      <c r="MGF2882" s="2"/>
      <c r="MGJ2882" s="2"/>
      <c r="MGN2882" s="2"/>
      <c r="MGR2882" s="2"/>
      <c r="MGV2882" s="2"/>
      <c r="MGZ2882" s="2"/>
      <c r="MHD2882" s="2"/>
      <c r="MHH2882" s="2"/>
      <c r="MHL2882" s="2"/>
      <c r="MHP2882" s="2"/>
      <c r="MHT2882" s="2"/>
      <c r="MHX2882" s="2"/>
      <c r="MIB2882" s="2"/>
      <c r="MIF2882" s="2"/>
      <c r="MIJ2882" s="2"/>
      <c r="MIN2882" s="2"/>
      <c r="MIR2882" s="2"/>
      <c r="MIV2882" s="2"/>
      <c r="MIZ2882" s="2"/>
      <c r="MJD2882" s="2"/>
      <c r="MJH2882" s="2"/>
      <c r="MJL2882" s="2"/>
      <c r="MJP2882" s="2"/>
      <c r="MJT2882" s="2"/>
      <c r="MJX2882" s="2"/>
      <c r="MKB2882" s="2"/>
      <c r="MKF2882" s="2"/>
      <c r="MKJ2882" s="2"/>
      <c r="MKN2882" s="2"/>
      <c r="MKR2882" s="2"/>
      <c r="MKV2882" s="2"/>
      <c r="MKZ2882" s="2"/>
      <c r="MLD2882" s="2"/>
      <c r="MLH2882" s="2"/>
      <c r="MLL2882" s="2"/>
      <c r="MLP2882" s="2"/>
      <c r="MLT2882" s="2"/>
      <c r="MLX2882" s="2"/>
      <c r="MMB2882" s="2"/>
      <c r="MMF2882" s="2"/>
      <c r="MMJ2882" s="2"/>
      <c r="MMN2882" s="2"/>
      <c r="MMR2882" s="2"/>
      <c r="MMV2882" s="2"/>
      <c r="MMZ2882" s="2"/>
      <c r="MND2882" s="2"/>
      <c r="MNH2882" s="2"/>
      <c r="MNL2882" s="2"/>
      <c r="MNP2882" s="2"/>
      <c r="MNT2882" s="2"/>
      <c r="MNX2882" s="2"/>
      <c r="MOB2882" s="2"/>
      <c r="MOF2882" s="2"/>
      <c r="MOJ2882" s="2"/>
      <c r="MON2882" s="2"/>
      <c r="MOR2882" s="2"/>
      <c r="MOV2882" s="2"/>
      <c r="MOZ2882" s="2"/>
      <c r="MPD2882" s="2"/>
      <c r="MPH2882" s="2"/>
      <c r="MPL2882" s="2"/>
      <c r="MPP2882" s="2"/>
      <c r="MPT2882" s="2"/>
      <c r="MPX2882" s="2"/>
      <c r="MQB2882" s="2"/>
      <c r="MQF2882" s="2"/>
      <c r="MQJ2882" s="2"/>
      <c r="MQN2882" s="2"/>
      <c r="MQR2882" s="2"/>
      <c r="MQV2882" s="2"/>
      <c r="MQZ2882" s="2"/>
      <c r="MRD2882" s="2"/>
      <c r="MRH2882" s="2"/>
      <c r="MRL2882" s="2"/>
      <c r="MRP2882" s="2"/>
      <c r="MRT2882" s="2"/>
      <c r="MRX2882" s="2"/>
      <c r="MSB2882" s="2"/>
      <c r="MSF2882" s="2"/>
      <c r="MSJ2882" s="2"/>
      <c r="MSN2882" s="2"/>
      <c r="MSR2882" s="2"/>
      <c r="MSV2882" s="2"/>
      <c r="MSZ2882" s="2"/>
      <c r="MTD2882" s="2"/>
      <c r="MTH2882" s="2"/>
      <c r="MTL2882" s="2"/>
      <c r="MTP2882" s="2"/>
      <c r="MTT2882" s="2"/>
      <c r="MTX2882" s="2"/>
      <c r="MUB2882" s="2"/>
      <c r="MUF2882" s="2"/>
      <c r="MUJ2882" s="2"/>
      <c r="MUN2882" s="2"/>
      <c r="MUR2882" s="2"/>
      <c r="MUV2882" s="2"/>
      <c r="MUZ2882" s="2"/>
      <c r="MVD2882" s="2"/>
      <c r="MVH2882" s="2"/>
      <c r="MVL2882" s="2"/>
      <c r="MVP2882" s="2"/>
      <c r="MVT2882" s="2"/>
      <c r="MVX2882" s="2"/>
      <c r="MWB2882" s="2"/>
      <c r="MWF2882" s="2"/>
      <c r="MWJ2882" s="2"/>
      <c r="MWN2882" s="2"/>
      <c r="MWR2882" s="2"/>
      <c r="MWV2882" s="2"/>
      <c r="MWZ2882" s="2"/>
      <c r="MXD2882" s="2"/>
      <c r="MXH2882" s="2"/>
      <c r="MXL2882" s="2"/>
      <c r="MXP2882" s="2"/>
      <c r="MXT2882" s="2"/>
      <c r="MXX2882" s="2"/>
      <c r="MYB2882" s="2"/>
      <c r="MYF2882" s="2"/>
      <c r="MYJ2882" s="2"/>
      <c r="MYN2882" s="2"/>
      <c r="MYR2882" s="2"/>
      <c r="MYV2882" s="2"/>
      <c r="MYZ2882" s="2"/>
      <c r="MZD2882" s="2"/>
      <c r="MZH2882" s="2"/>
      <c r="MZL2882" s="2"/>
      <c r="MZP2882" s="2"/>
      <c r="MZT2882" s="2"/>
      <c r="MZX2882" s="2"/>
      <c r="NAB2882" s="2"/>
      <c r="NAF2882" s="2"/>
      <c r="NAJ2882" s="2"/>
      <c r="NAN2882" s="2"/>
      <c r="NAR2882" s="2"/>
      <c r="NAV2882" s="2"/>
      <c r="NAZ2882" s="2"/>
      <c r="NBD2882" s="2"/>
      <c r="NBH2882" s="2"/>
      <c r="NBL2882" s="2"/>
      <c r="NBP2882" s="2"/>
      <c r="NBT2882" s="2"/>
      <c r="NBX2882" s="2"/>
      <c r="NCB2882" s="2"/>
      <c r="NCF2882" s="2"/>
      <c r="NCJ2882" s="2"/>
      <c r="NCN2882" s="2"/>
      <c r="NCR2882" s="2"/>
      <c r="NCV2882" s="2"/>
      <c r="NCZ2882" s="2"/>
      <c r="NDD2882" s="2"/>
      <c r="NDH2882" s="2"/>
      <c r="NDL2882" s="2"/>
      <c r="NDP2882" s="2"/>
      <c r="NDT2882" s="2"/>
      <c r="NDX2882" s="2"/>
      <c r="NEB2882" s="2"/>
      <c r="NEF2882" s="2"/>
      <c r="NEJ2882" s="2"/>
      <c r="NEN2882" s="2"/>
      <c r="NER2882" s="2"/>
      <c r="NEV2882" s="2"/>
      <c r="NEZ2882" s="2"/>
      <c r="NFD2882" s="2"/>
      <c r="NFH2882" s="2"/>
      <c r="NFL2882" s="2"/>
      <c r="NFP2882" s="2"/>
      <c r="NFT2882" s="2"/>
      <c r="NFX2882" s="2"/>
      <c r="NGB2882" s="2"/>
      <c r="NGF2882" s="2"/>
      <c r="NGJ2882" s="2"/>
      <c r="NGN2882" s="2"/>
      <c r="NGR2882" s="2"/>
      <c r="NGV2882" s="2"/>
      <c r="NGZ2882" s="2"/>
      <c r="NHD2882" s="2"/>
      <c r="NHH2882" s="2"/>
      <c r="NHL2882" s="2"/>
      <c r="NHP2882" s="2"/>
      <c r="NHT2882" s="2"/>
      <c r="NHX2882" s="2"/>
      <c r="NIB2882" s="2"/>
      <c r="NIF2882" s="2"/>
      <c r="NIJ2882" s="2"/>
      <c r="NIN2882" s="2"/>
      <c r="NIR2882" s="2"/>
      <c r="NIV2882" s="2"/>
      <c r="NIZ2882" s="2"/>
      <c r="NJD2882" s="2"/>
      <c r="NJH2882" s="2"/>
      <c r="NJL2882" s="2"/>
      <c r="NJP2882" s="2"/>
      <c r="NJT2882" s="2"/>
      <c r="NJX2882" s="2"/>
      <c r="NKB2882" s="2"/>
      <c r="NKF2882" s="2"/>
      <c r="NKJ2882" s="2"/>
      <c r="NKN2882" s="2"/>
      <c r="NKR2882" s="2"/>
      <c r="NKV2882" s="2"/>
      <c r="NKZ2882" s="2"/>
      <c r="NLD2882" s="2"/>
      <c r="NLH2882" s="2"/>
      <c r="NLL2882" s="2"/>
      <c r="NLP2882" s="2"/>
      <c r="NLT2882" s="2"/>
      <c r="NLX2882" s="2"/>
      <c r="NMB2882" s="2"/>
      <c r="NMF2882" s="2"/>
      <c r="NMJ2882" s="2"/>
      <c r="NMN2882" s="2"/>
      <c r="NMR2882" s="2"/>
      <c r="NMV2882" s="2"/>
      <c r="NMZ2882" s="2"/>
      <c r="NND2882" s="2"/>
      <c r="NNH2882" s="2"/>
      <c r="NNL2882" s="2"/>
      <c r="NNP2882" s="2"/>
      <c r="NNT2882" s="2"/>
      <c r="NNX2882" s="2"/>
      <c r="NOB2882" s="2"/>
      <c r="NOF2882" s="2"/>
      <c r="NOJ2882" s="2"/>
      <c r="NON2882" s="2"/>
      <c r="NOR2882" s="2"/>
      <c r="NOV2882" s="2"/>
      <c r="NOZ2882" s="2"/>
      <c r="NPD2882" s="2"/>
      <c r="NPH2882" s="2"/>
      <c r="NPL2882" s="2"/>
      <c r="NPP2882" s="2"/>
      <c r="NPT2882" s="2"/>
      <c r="NPX2882" s="2"/>
      <c r="NQB2882" s="2"/>
      <c r="NQF2882" s="2"/>
      <c r="NQJ2882" s="2"/>
      <c r="NQN2882" s="2"/>
      <c r="NQR2882" s="2"/>
      <c r="NQV2882" s="2"/>
      <c r="NQZ2882" s="2"/>
      <c r="NRD2882" s="2"/>
      <c r="NRH2882" s="2"/>
      <c r="NRL2882" s="2"/>
      <c r="NRP2882" s="2"/>
      <c r="NRT2882" s="2"/>
      <c r="NRX2882" s="2"/>
      <c r="NSB2882" s="2"/>
      <c r="NSF2882" s="2"/>
      <c r="NSJ2882" s="2"/>
      <c r="NSN2882" s="2"/>
      <c r="NSR2882" s="2"/>
      <c r="NSV2882" s="2"/>
      <c r="NSZ2882" s="2"/>
      <c r="NTD2882" s="2"/>
      <c r="NTH2882" s="2"/>
      <c r="NTL2882" s="2"/>
      <c r="NTP2882" s="2"/>
      <c r="NTT2882" s="2"/>
      <c r="NTX2882" s="2"/>
      <c r="NUB2882" s="2"/>
      <c r="NUF2882" s="2"/>
      <c r="NUJ2882" s="2"/>
      <c r="NUN2882" s="2"/>
      <c r="NUR2882" s="2"/>
      <c r="NUV2882" s="2"/>
      <c r="NUZ2882" s="2"/>
      <c r="NVD2882" s="2"/>
      <c r="NVH2882" s="2"/>
      <c r="NVL2882" s="2"/>
      <c r="NVP2882" s="2"/>
      <c r="NVT2882" s="2"/>
      <c r="NVX2882" s="2"/>
      <c r="NWB2882" s="2"/>
      <c r="NWF2882" s="2"/>
      <c r="NWJ2882" s="2"/>
      <c r="NWN2882" s="2"/>
      <c r="NWR2882" s="2"/>
      <c r="NWV2882" s="2"/>
      <c r="NWZ2882" s="2"/>
      <c r="NXD2882" s="2"/>
      <c r="NXH2882" s="2"/>
      <c r="NXL2882" s="2"/>
      <c r="NXP2882" s="2"/>
      <c r="NXT2882" s="2"/>
      <c r="NXX2882" s="2"/>
      <c r="NYB2882" s="2"/>
      <c r="NYF2882" s="2"/>
      <c r="NYJ2882" s="2"/>
      <c r="NYN2882" s="2"/>
      <c r="NYR2882" s="2"/>
      <c r="NYV2882" s="2"/>
      <c r="NYZ2882" s="2"/>
      <c r="NZD2882" s="2"/>
      <c r="NZH2882" s="2"/>
      <c r="NZL2882" s="2"/>
      <c r="NZP2882" s="2"/>
      <c r="NZT2882" s="2"/>
      <c r="NZX2882" s="2"/>
      <c r="OAB2882" s="2"/>
      <c r="OAF2882" s="2"/>
      <c r="OAJ2882" s="2"/>
      <c r="OAN2882" s="2"/>
      <c r="OAR2882" s="2"/>
      <c r="OAV2882" s="2"/>
      <c r="OAZ2882" s="2"/>
      <c r="OBD2882" s="2"/>
      <c r="OBH2882" s="2"/>
      <c r="OBL2882" s="2"/>
      <c r="OBP2882" s="2"/>
      <c r="OBT2882" s="2"/>
      <c r="OBX2882" s="2"/>
      <c r="OCB2882" s="2"/>
      <c r="OCF2882" s="2"/>
      <c r="OCJ2882" s="2"/>
      <c r="OCN2882" s="2"/>
      <c r="OCR2882" s="2"/>
      <c r="OCV2882" s="2"/>
      <c r="OCZ2882" s="2"/>
      <c r="ODD2882" s="2"/>
      <c r="ODH2882" s="2"/>
      <c r="ODL2882" s="2"/>
      <c r="ODP2882" s="2"/>
      <c r="ODT2882" s="2"/>
      <c r="ODX2882" s="2"/>
      <c r="OEB2882" s="2"/>
      <c r="OEF2882" s="2"/>
      <c r="OEJ2882" s="2"/>
      <c r="OEN2882" s="2"/>
      <c r="OER2882" s="2"/>
      <c r="OEV2882" s="2"/>
      <c r="OEZ2882" s="2"/>
      <c r="OFD2882" s="2"/>
      <c r="OFH2882" s="2"/>
      <c r="OFL2882" s="2"/>
      <c r="OFP2882" s="2"/>
      <c r="OFT2882" s="2"/>
      <c r="OFX2882" s="2"/>
      <c r="OGB2882" s="2"/>
      <c r="OGF2882" s="2"/>
      <c r="OGJ2882" s="2"/>
      <c r="OGN2882" s="2"/>
      <c r="OGR2882" s="2"/>
      <c r="OGV2882" s="2"/>
      <c r="OGZ2882" s="2"/>
      <c r="OHD2882" s="2"/>
      <c r="OHH2882" s="2"/>
      <c r="OHL2882" s="2"/>
      <c r="OHP2882" s="2"/>
      <c r="OHT2882" s="2"/>
      <c r="OHX2882" s="2"/>
      <c r="OIB2882" s="2"/>
      <c r="OIF2882" s="2"/>
      <c r="OIJ2882" s="2"/>
      <c r="OIN2882" s="2"/>
      <c r="OIR2882" s="2"/>
      <c r="OIV2882" s="2"/>
      <c r="OIZ2882" s="2"/>
      <c r="OJD2882" s="2"/>
      <c r="OJH2882" s="2"/>
      <c r="OJL2882" s="2"/>
      <c r="OJP2882" s="2"/>
      <c r="OJT2882" s="2"/>
      <c r="OJX2882" s="2"/>
      <c r="OKB2882" s="2"/>
      <c r="OKF2882" s="2"/>
      <c r="OKJ2882" s="2"/>
      <c r="OKN2882" s="2"/>
      <c r="OKR2882" s="2"/>
      <c r="OKV2882" s="2"/>
      <c r="OKZ2882" s="2"/>
      <c r="OLD2882" s="2"/>
      <c r="OLH2882" s="2"/>
      <c r="OLL2882" s="2"/>
      <c r="OLP2882" s="2"/>
      <c r="OLT2882" s="2"/>
      <c r="OLX2882" s="2"/>
      <c r="OMB2882" s="2"/>
      <c r="OMF2882" s="2"/>
      <c r="OMJ2882" s="2"/>
      <c r="OMN2882" s="2"/>
      <c r="OMR2882" s="2"/>
      <c r="OMV2882" s="2"/>
      <c r="OMZ2882" s="2"/>
      <c r="OND2882" s="2"/>
      <c r="ONH2882" s="2"/>
      <c r="ONL2882" s="2"/>
      <c r="ONP2882" s="2"/>
      <c r="ONT2882" s="2"/>
      <c r="ONX2882" s="2"/>
      <c r="OOB2882" s="2"/>
      <c r="OOF2882" s="2"/>
      <c r="OOJ2882" s="2"/>
      <c r="OON2882" s="2"/>
      <c r="OOR2882" s="2"/>
      <c r="OOV2882" s="2"/>
      <c r="OOZ2882" s="2"/>
      <c r="OPD2882" s="2"/>
      <c r="OPH2882" s="2"/>
      <c r="OPL2882" s="2"/>
      <c r="OPP2882" s="2"/>
      <c r="OPT2882" s="2"/>
      <c r="OPX2882" s="2"/>
      <c r="OQB2882" s="2"/>
      <c r="OQF2882" s="2"/>
      <c r="OQJ2882" s="2"/>
      <c r="OQN2882" s="2"/>
      <c r="OQR2882" s="2"/>
      <c r="OQV2882" s="2"/>
      <c r="OQZ2882" s="2"/>
      <c r="ORD2882" s="2"/>
      <c r="ORH2882" s="2"/>
      <c r="ORL2882" s="2"/>
      <c r="ORP2882" s="2"/>
      <c r="ORT2882" s="2"/>
      <c r="ORX2882" s="2"/>
      <c r="OSB2882" s="2"/>
      <c r="OSF2882" s="2"/>
      <c r="OSJ2882" s="2"/>
      <c r="OSN2882" s="2"/>
      <c r="OSR2882" s="2"/>
      <c r="OSV2882" s="2"/>
      <c r="OSZ2882" s="2"/>
      <c r="OTD2882" s="2"/>
      <c r="OTH2882" s="2"/>
      <c r="OTL2882" s="2"/>
      <c r="OTP2882" s="2"/>
      <c r="OTT2882" s="2"/>
      <c r="OTX2882" s="2"/>
      <c r="OUB2882" s="2"/>
      <c r="OUF2882" s="2"/>
      <c r="OUJ2882" s="2"/>
      <c r="OUN2882" s="2"/>
      <c r="OUR2882" s="2"/>
      <c r="OUV2882" s="2"/>
      <c r="OUZ2882" s="2"/>
      <c r="OVD2882" s="2"/>
      <c r="OVH2882" s="2"/>
      <c r="OVL2882" s="2"/>
      <c r="OVP2882" s="2"/>
      <c r="OVT2882" s="2"/>
      <c r="OVX2882" s="2"/>
      <c r="OWB2882" s="2"/>
      <c r="OWF2882" s="2"/>
      <c r="OWJ2882" s="2"/>
      <c r="OWN2882" s="2"/>
      <c r="OWR2882" s="2"/>
      <c r="OWV2882" s="2"/>
      <c r="OWZ2882" s="2"/>
      <c r="OXD2882" s="2"/>
      <c r="OXH2882" s="2"/>
      <c r="OXL2882" s="2"/>
      <c r="OXP2882" s="2"/>
      <c r="OXT2882" s="2"/>
      <c r="OXX2882" s="2"/>
      <c r="OYB2882" s="2"/>
      <c r="OYF2882" s="2"/>
      <c r="OYJ2882" s="2"/>
      <c r="OYN2882" s="2"/>
      <c r="OYR2882" s="2"/>
      <c r="OYV2882" s="2"/>
      <c r="OYZ2882" s="2"/>
      <c r="OZD2882" s="2"/>
      <c r="OZH2882" s="2"/>
      <c r="OZL2882" s="2"/>
      <c r="OZP2882" s="2"/>
      <c r="OZT2882" s="2"/>
      <c r="OZX2882" s="2"/>
      <c r="PAB2882" s="2"/>
      <c r="PAF2882" s="2"/>
      <c r="PAJ2882" s="2"/>
      <c r="PAN2882" s="2"/>
      <c r="PAR2882" s="2"/>
      <c r="PAV2882" s="2"/>
      <c r="PAZ2882" s="2"/>
      <c r="PBD2882" s="2"/>
      <c r="PBH2882" s="2"/>
      <c r="PBL2882" s="2"/>
      <c r="PBP2882" s="2"/>
      <c r="PBT2882" s="2"/>
      <c r="PBX2882" s="2"/>
      <c r="PCB2882" s="2"/>
      <c r="PCF2882" s="2"/>
      <c r="PCJ2882" s="2"/>
      <c r="PCN2882" s="2"/>
      <c r="PCR2882" s="2"/>
      <c r="PCV2882" s="2"/>
      <c r="PCZ2882" s="2"/>
      <c r="PDD2882" s="2"/>
      <c r="PDH2882" s="2"/>
      <c r="PDL2882" s="2"/>
      <c r="PDP2882" s="2"/>
      <c r="PDT2882" s="2"/>
      <c r="PDX2882" s="2"/>
      <c r="PEB2882" s="2"/>
      <c r="PEF2882" s="2"/>
      <c r="PEJ2882" s="2"/>
      <c r="PEN2882" s="2"/>
      <c r="PER2882" s="2"/>
      <c r="PEV2882" s="2"/>
      <c r="PEZ2882" s="2"/>
      <c r="PFD2882" s="2"/>
      <c r="PFH2882" s="2"/>
      <c r="PFL2882" s="2"/>
      <c r="PFP2882" s="2"/>
      <c r="PFT2882" s="2"/>
      <c r="PFX2882" s="2"/>
      <c r="PGB2882" s="2"/>
      <c r="PGF2882" s="2"/>
      <c r="PGJ2882" s="2"/>
      <c r="PGN2882" s="2"/>
      <c r="PGR2882" s="2"/>
      <c r="PGV2882" s="2"/>
      <c r="PGZ2882" s="2"/>
      <c r="PHD2882" s="2"/>
      <c r="PHH2882" s="2"/>
      <c r="PHL2882" s="2"/>
      <c r="PHP2882" s="2"/>
      <c r="PHT2882" s="2"/>
      <c r="PHX2882" s="2"/>
      <c r="PIB2882" s="2"/>
      <c r="PIF2882" s="2"/>
      <c r="PIJ2882" s="2"/>
      <c r="PIN2882" s="2"/>
      <c r="PIR2882" s="2"/>
      <c r="PIV2882" s="2"/>
      <c r="PIZ2882" s="2"/>
      <c r="PJD2882" s="2"/>
      <c r="PJH2882" s="2"/>
      <c r="PJL2882" s="2"/>
      <c r="PJP2882" s="2"/>
      <c r="PJT2882" s="2"/>
      <c r="PJX2882" s="2"/>
      <c r="PKB2882" s="2"/>
      <c r="PKF2882" s="2"/>
      <c r="PKJ2882" s="2"/>
      <c r="PKN2882" s="2"/>
      <c r="PKR2882" s="2"/>
      <c r="PKV2882" s="2"/>
      <c r="PKZ2882" s="2"/>
      <c r="PLD2882" s="2"/>
      <c r="PLH2882" s="2"/>
      <c r="PLL2882" s="2"/>
      <c r="PLP2882" s="2"/>
      <c r="PLT2882" s="2"/>
      <c r="PLX2882" s="2"/>
      <c r="PMB2882" s="2"/>
      <c r="PMF2882" s="2"/>
      <c r="PMJ2882" s="2"/>
      <c r="PMN2882" s="2"/>
      <c r="PMR2882" s="2"/>
      <c r="PMV2882" s="2"/>
      <c r="PMZ2882" s="2"/>
      <c r="PND2882" s="2"/>
      <c r="PNH2882" s="2"/>
      <c r="PNL2882" s="2"/>
      <c r="PNP2882" s="2"/>
      <c r="PNT2882" s="2"/>
      <c r="PNX2882" s="2"/>
      <c r="POB2882" s="2"/>
      <c r="POF2882" s="2"/>
      <c r="POJ2882" s="2"/>
      <c r="PON2882" s="2"/>
      <c r="POR2882" s="2"/>
      <c r="POV2882" s="2"/>
      <c r="POZ2882" s="2"/>
      <c r="PPD2882" s="2"/>
      <c r="PPH2882" s="2"/>
      <c r="PPL2882" s="2"/>
      <c r="PPP2882" s="2"/>
      <c r="PPT2882" s="2"/>
      <c r="PPX2882" s="2"/>
      <c r="PQB2882" s="2"/>
      <c r="PQF2882" s="2"/>
      <c r="PQJ2882" s="2"/>
      <c r="PQN2882" s="2"/>
      <c r="PQR2882" s="2"/>
      <c r="PQV2882" s="2"/>
      <c r="PQZ2882" s="2"/>
      <c r="PRD2882" s="2"/>
      <c r="PRH2882" s="2"/>
      <c r="PRL2882" s="2"/>
      <c r="PRP2882" s="2"/>
      <c r="PRT2882" s="2"/>
      <c r="PRX2882" s="2"/>
      <c r="PSB2882" s="2"/>
      <c r="PSF2882" s="2"/>
      <c r="PSJ2882" s="2"/>
      <c r="PSN2882" s="2"/>
      <c r="PSR2882" s="2"/>
      <c r="PSV2882" s="2"/>
      <c r="PSZ2882" s="2"/>
      <c r="PTD2882" s="2"/>
      <c r="PTH2882" s="2"/>
      <c r="PTL2882" s="2"/>
      <c r="PTP2882" s="2"/>
      <c r="PTT2882" s="2"/>
      <c r="PTX2882" s="2"/>
      <c r="PUB2882" s="2"/>
      <c r="PUF2882" s="2"/>
      <c r="PUJ2882" s="2"/>
      <c r="PUN2882" s="2"/>
      <c r="PUR2882" s="2"/>
      <c r="PUV2882" s="2"/>
      <c r="PUZ2882" s="2"/>
      <c r="PVD2882" s="2"/>
      <c r="PVH2882" s="2"/>
      <c r="PVL2882" s="2"/>
      <c r="PVP2882" s="2"/>
      <c r="PVT2882" s="2"/>
      <c r="PVX2882" s="2"/>
      <c r="PWB2882" s="2"/>
      <c r="PWF2882" s="2"/>
      <c r="PWJ2882" s="2"/>
      <c r="PWN2882" s="2"/>
      <c r="PWR2882" s="2"/>
      <c r="PWV2882" s="2"/>
      <c r="PWZ2882" s="2"/>
      <c r="PXD2882" s="2"/>
      <c r="PXH2882" s="2"/>
      <c r="PXL2882" s="2"/>
      <c r="PXP2882" s="2"/>
      <c r="PXT2882" s="2"/>
      <c r="PXX2882" s="2"/>
      <c r="PYB2882" s="2"/>
      <c r="PYF2882" s="2"/>
      <c r="PYJ2882" s="2"/>
      <c r="PYN2882" s="2"/>
      <c r="PYR2882" s="2"/>
      <c r="PYV2882" s="2"/>
      <c r="PYZ2882" s="2"/>
      <c r="PZD2882" s="2"/>
      <c r="PZH2882" s="2"/>
      <c r="PZL2882" s="2"/>
      <c r="PZP2882" s="2"/>
      <c r="PZT2882" s="2"/>
      <c r="PZX2882" s="2"/>
      <c r="QAB2882" s="2"/>
      <c r="QAF2882" s="2"/>
      <c r="QAJ2882" s="2"/>
      <c r="QAN2882" s="2"/>
      <c r="QAR2882" s="2"/>
      <c r="QAV2882" s="2"/>
      <c r="QAZ2882" s="2"/>
      <c r="QBD2882" s="2"/>
      <c r="QBH2882" s="2"/>
      <c r="QBL2882" s="2"/>
      <c r="QBP2882" s="2"/>
      <c r="QBT2882" s="2"/>
      <c r="QBX2882" s="2"/>
      <c r="QCB2882" s="2"/>
      <c r="QCF2882" s="2"/>
      <c r="QCJ2882" s="2"/>
      <c r="QCN2882" s="2"/>
      <c r="QCR2882" s="2"/>
      <c r="QCV2882" s="2"/>
      <c r="QCZ2882" s="2"/>
      <c r="QDD2882" s="2"/>
      <c r="QDH2882" s="2"/>
      <c r="QDL2882" s="2"/>
      <c r="QDP2882" s="2"/>
      <c r="QDT2882" s="2"/>
      <c r="QDX2882" s="2"/>
      <c r="QEB2882" s="2"/>
      <c r="QEF2882" s="2"/>
      <c r="QEJ2882" s="2"/>
      <c r="QEN2882" s="2"/>
      <c r="QER2882" s="2"/>
      <c r="QEV2882" s="2"/>
      <c r="QEZ2882" s="2"/>
      <c r="QFD2882" s="2"/>
      <c r="QFH2882" s="2"/>
      <c r="QFL2882" s="2"/>
      <c r="QFP2882" s="2"/>
      <c r="QFT2882" s="2"/>
      <c r="QFX2882" s="2"/>
      <c r="QGB2882" s="2"/>
      <c r="QGF2882" s="2"/>
      <c r="QGJ2882" s="2"/>
      <c r="QGN2882" s="2"/>
      <c r="QGR2882" s="2"/>
      <c r="QGV2882" s="2"/>
      <c r="QGZ2882" s="2"/>
      <c r="QHD2882" s="2"/>
      <c r="QHH2882" s="2"/>
      <c r="QHL2882" s="2"/>
      <c r="QHP2882" s="2"/>
      <c r="QHT2882" s="2"/>
      <c r="QHX2882" s="2"/>
      <c r="QIB2882" s="2"/>
      <c r="QIF2882" s="2"/>
      <c r="QIJ2882" s="2"/>
      <c r="QIN2882" s="2"/>
      <c r="QIR2882" s="2"/>
      <c r="QIV2882" s="2"/>
      <c r="QIZ2882" s="2"/>
      <c r="QJD2882" s="2"/>
      <c r="QJH2882" s="2"/>
      <c r="QJL2882" s="2"/>
      <c r="QJP2882" s="2"/>
      <c r="QJT2882" s="2"/>
      <c r="QJX2882" s="2"/>
      <c r="QKB2882" s="2"/>
      <c r="QKF2882" s="2"/>
      <c r="QKJ2882" s="2"/>
      <c r="QKN2882" s="2"/>
      <c r="QKR2882" s="2"/>
      <c r="QKV2882" s="2"/>
      <c r="QKZ2882" s="2"/>
      <c r="QLD2882" s="2"/>
      <c r="QLH2882" s="2"/>
      <c r="QLL2882" s="2"/>
      <c r="QLP2882" s="2"/>
      <c r="QLT2882" s="2"/>
      <c r="QLX2882" s="2"/>
      <c r="QMB2882" s="2"/>
      <c r="QMF2882" s="2"/>
      <c r="QMJ2882" s="2"/>
      <c r="QMN2882" s="2"/>
      <c r="QMR2882" s="2"/>
      <c r="QMV2882" s="2"/>
      <c r="QMZ2882" s="2"/>
      <c r="QND2882" s="2"/>
      <c r="QNH2882" s="2"/>
      <c r="QNL2882" s="2"/>
      <c r="QNP2882" s="2"/>
      <c r="QNT2882" s="2"/>
      <c r="QNX2882" s="2"/>
      <c r="QOB2882" s="2"/>
      <c r="QOF2882" s="2"/>
      <c r="QOJ2882" s="2"/>
      <c r="QON2882" s="2"/>
      <c r="QOR2882" s="2"/>
      <c r="QOV2882" s="2"/>
      <c r="QOZ2882" s="2"/>
      <c r="QPD2882" s="2"/>
      <c r="QPH2882" s="2"/>
      <c r="QPL2882" s="2"/>
      <c r="QPP2882" s="2"/>
      <c r="QPT2882" s="2"/>
      <c r="QPX2882" s="2"/>
      <c r="QQB2882" s="2"/>
      <c r="QQF2882" s="2"/>
      <c r="QQJ2882" s="2"/>
      <c r="QQN2882" s="2"/>
      <c r="QQR2882" s="2"/>
      <c r="QQV2882" s="2"/>
      <c r="QQZ2882" s="2"/>
      <c r="QRD2882" s="2"/>
      <c r="QRH2882" s="2"/>
      <c r="QRL2882" s="2"/>
      <c r="QRP2882" s="2"/>
      <c r="QRT2882" s="2"/>
      <c r="QRX2882" s="2"/>
      <c r="QSB2882" s="2"/>
      <c r="QSF2882" s="2"/>
      <c r="QSJ2882" s="2"/>
      <c r="QSN2882" s="2"/>
      <c r="QSR2882" s="2"/>
      <c r="QSV2882" s="2"/>
      <c r="QSZ2882" s="2"/>
      <c r="QTD2882" s="2"/>
      <c r="QTH2882" s="2"/>
      <c r="QTL2882" s="2"/>
      <c r="QTP2882" s="2"/>
      <c r="QTT2882" s="2"/>
      <c r="QTX2882" s="2"/>
      <c r="QUB2882" s="2"/>
      <c r="QUF2882" s="2"/>
      <c r="QUJ2882" s="2"/>
      <c r="QUN2882" s="2"/>
      <c r="QUR2882" s="2"/>
      <c r="QUV2882" s="2"/>
      <c r="QUZ2882" s="2"/>
      <c r="QVD2882" s="2"/>
      <c r="QVH2882" s="2"/>
      <c r="QVL2882" s="2"/>
      <c r="QVP2882" s="2"/>
      <c r="QVT2882" s="2"/>
      <c r="QVX2882" s="2"/>
      <c r="QWB2882" s="2"/>
      <c r="QWF2882" s="2"/>
      <c r="QWJ2882" s="2"/>
      <c r="QWN2882" s="2"/>
      <c r="QWR2882" s="2"/>
      <c r="QWV2882" s="2"/>
      <c r="QWZ2882" s="2"/>
      <c r="QXD2882" s="2"/>
      <c r="QXH2882" s="2"/>
      <c r="QXL2882" s="2"/>
      <c r="QXP2882" s="2"/>
      <c r="QXT2882" s="2"/>
      <c r="QXX2882" s="2"/>
      <c r="QYB2882" s="2"/>
      <c r="QYF2882" s="2"/>
      <c r="QYJ2882" s="2"/>
      <c r="QYN2882" s="2"/>
      <c r="QYR2882" s="2"/>
      <c r="QYV2882" s="2"/>
      <c r="QYZ2882" s="2"/>
      <c r="QZD2882" s="2"/>
      <c r="QZH2882" s="2"/>
      <c r="QZL2882" s="2"/>
      <c r="QZP2882" s="2"/>
      <c r="QZT2882" s="2"/>
      <c r="QZX2882" s="2"/>
      <c r="RAB2882" s="2"/>
      <c r="RAF2882" s="2"/>
      <c r="RAJ2882" s="2"/>
      <c r="RAN2882" s="2"/>
      <c r="RAR2882" s="2"/>
      <c r="RAV2882" s="2"/>
      <c r="RAZ2882" s="2"/>
      <c r="RBD2882" s="2"/>
      <c r="RBH2882" s="2"/>
      <c r="RBL2882" s="2"/>
      <c r="RBP2882" s="2"/>
      <c r="RBT2882" s="2"/>
      <c r="RBX2882" s="2"/>
      <c r="RCB2882" s="2"/>
      <c r="RCF2882" s="2"/>
      <c r="RCJ2882" s="2"/>
      <c r="RCN2882" s="2"/>
      <c r="RCR2882" s="2"/>
      <c r="RCV2882" s="2"/>
      <c r="RCZ2882" s="2"/>
      <c r="RDD2882" s="2"/>
      <c r="RDH2882" s="2"/>
      <c r="RDL2882" s="2"/>
      <c r="RDP2882" s="2"/>
      <c r="RDT2882" s="2"/>
      <c r="RDX2882" s="2"/>
      <c r="REB2882" s="2"/>
      <c r="REF2882" s="2"/>
      <c r="REJ2882" s="2"/>
      <c r="REN2882" s="2"/>
      <c r="RER2882" s="2"/>
      <c r="REV2882" s="2"/>
      <c r="REZ2882" s="2"/>
      <c r="RFD2882" s="2"/>
      <c r="RFH2882" s="2"/>
      <c r="RFL2882" s="2"/>
      <c r="RFP2882" s="2"/>
      <c r="RFT2882" s="2"/>
      <c r="RFX2882" s="2"/>
      <c r="RGB2882" s="2"/>
      <c r="RGF2882" s="2"/>
      <c r="RGJ2882" s="2"/>
      <c r="RGN2882" s="2"/>
      <c r="RGR2882" s="2"/>
      <c r="RGV2882" s="2"/>
      <c r="RGZ2882" s="2"/>
      <c r="RHD2882" s="2"/>
      <c r="RHH2882" s="2"/>
      <c r="RHL2882" s="2"/>
      <c r="RHP2882" s="2"/>
      <c r="RHT2882" s="2"/>
      <c r="RHX2882" s="2"/>
      <c r="RIB2882" s="2"/>
      <c r="RIF2882" s="2"/>
      <c r="RIJ2882" s="2"/>
      <c r="RIN2882" s="2"/>
      <c r="RIR2882" s="2"/>
      <c r="RIV2882" s="2"/>
      <c r="RIZ2882" s="2"/>
      <c r="RJD2882" s="2"/>
      <c r="RJH2882" s="2"/>
      <c r="RJL2882" s="2"/>
      <c r="RJP2882" s="2"/>
      <c r="RJT2882" s="2"/>
      <c r="RJX2882" s="2"/>
      <c r="RKB2882" s="2"/>
      <c r="RKF2882" s="2"/>
      <c r="RKJ2882" s="2"/>
      <c r="RKN2882" s="2"/>
      <c r="RKR2882" s="2"/>
      <c r="RKV2882" s="2"/>
      <c r="RKZ2882" s="2"/>
      <c r="RLD2882" s="2"/>
      <c r="RLH2882" s="2"/>
      <c r="RLL2882" s="2"/>
      <c r="RLP2882" s="2"/>
      <c r="RLT2882" s="2"/>
      <c r="RLX2882" s="2"/>
      <c r="RMB2882" s="2"/>
      <c r="RMF2882" s="2"/>
      <c r="RMJ2882" s="2"/>
      <c r="RMN2882" s="2"/>
      <c r="RMR2882" s="2"/>
      <c r="RMV2882" s="2"/>
      <c r="RMZ2882" s="2"/>
      <c r="RND2882" s="2"/>
      <c r="RNH2882" s="2"/>
      <c r="RNL2882" s="2"/>
      <c r="RNP2882" s="2"/>
      <c r="RNT2882" s="2"/>
      <c r="RNX2882" s="2"/>
      <c r="ROB2882" s="2"/>
      <c r="ROF2882" s="2"/>
      <c r="ROJ2882" s="2"/>
      <c r="RON2882" s="2"/>
      <c r="ROR2882" s="2"/>
      <c r="ROV2882" s="2"/>
      <c r="ROZ2882" s="2"/>
      <c r="RPD2882" s="2"/>
      <c r="RPH2882" s="2"/>
      <c r="RPL2882" s="2"/>
      <c r="RPP2882" s="2"/>
      <c r="RPT2882" s="2"/>
      <c r="RPX2882" s="2"/>
      <c r="RQB2882" s="2"/>
      <c r="RQF2882" s="2"/>
      <c r="RQJ2882" s="2"/>
      <c r="RQN2882" s="2"/>
      <c r="RQR2882" s="2"/>
      <c r="RQV2882" s="2"/>
      <c r="RQZ2882" s="2"/>
      <c r="RRD2882" s="2"/>
      <c r="RRH2882" s="2"/>
      <c r="RRL2882" s="2"/>
      <c r="RRP2882" s="2"/>
      <c r="RRT2882" s="2"/>
      <c r="RRX2882" s="2"/>
      <c r="RSB2882" s="2"/>
      <c r="RSF2882" s="2"/>
      <c r="RSJ2882" s="2"/>
      <c r="RSN2882" s="2"/>
      <c r="RSR2882" s="2"/>
      <c r="RSV2882" s="2"/>
      <c r="RSZ2882" s="2"/>
      <c r="RTD2882" s="2"/>
      <c r="RTH2882" s="2"/>
      <c r="RTL2882" s="2"/>
      <c r="RTP2882" s="2"/>
      <c r="RTT2882" s="2"/>
      <c r="RTX2882" s="2"/>
      <c r="RUB2882" s="2"/>
      <c r="RUF2882" s="2"/>
      <c r="RUJ2882" s="2"/>
      <c r="RUN2882" s="2"/>
      <c r="RUR2882" s="2"/>
      <c r="RUV2882" s="2"/>
      <c r="RUZ2882" s="2"/>
      <c r="RVD2882" s="2"/>
      <c r="RVH2882" s="2"/>
      <c r="RVL2882" s="2"/>
      <c r="RVP2882" s="2"/>
      <c r="RVT2882" s="2"/>
      <c r="RVX2882" s="2"/>
      <c r="RWB2882" s="2"/>
      <c r="RWF2882" s="2"/>
      <c r="RWJ2882" s="2"/>
      <c r="RWN2882" s="2"/>
      <c r="RWR2882" s="2"/>
      <c r="RWV2882" s="2"/>
      <c r="RWZ2882" s="2"/>
      <c r="RXD2882" s="2"/>
      <c r="RXH2882" s="2"/>
      <c r="RXL2882" s="2"/>
      <c r="RXP2882" s="2"/>
      <c r="RXT2882" s="2"/>
      <c r="RXX2882" s="2"/>
      <c r="RYB2882" s="2"/>
      <c r="RYF2882" s="2"/>
      <c r="RYJ2882" s="2"/>
      <c r="RYN2882" s="2"/>
      <c r="RYR2882" s="2"/>
      <c r="RYV2882" s="2"/>
      <c r="RYZ2882" s="2"/>
      <c r="RZD2882" s="2"/>
      <c r="RZH2882" s="2"/>
      <c r="RZL2882" s="2"/>
      <c r="RZP2882" s="2"/>
      <c r="RZT2882" s="2"/>
      <c r="RZX2882" s="2"/>
      <c r="SAB2882" s="2"/>
      <c r="SAF2882" s="2"/>
      <c r="SAJ2882" s="2"/>
      <c r="SAN2882" s="2"/>
      <c r="SAR2882" s="2"/>
      <c r="SAV2882" s="2"/>
      <c r="SAZ2882" s="2"/>
      <c r="SBD2882" s="2"/>
      <c r="SBH2882" s="2"/>
      <c r="SBL2882" s="2"/>
      <c r="SBP2882" s="2"/>
      <c r="SBT2882" s="2"/>
      <c r="SBX2882" s="2"/>
      <c r="SCB2882" s="2"/>
      <c r="SCF2882" s="2"/>
      <c r="SCJ2882" s="2"/>
      <c r="SCN2882" s="2"/>
      <c r="SCR2882" s="2"/>
      <c r="SCV2882" s="2"/>
      <c r="SCZ2882" s="2"/>
      <c r="SDD2882" s="2"/>
      <c r="SDH2882" s="2"/>
      <c r="SDL2882" s="2"/>
      <c r="SDP2882" s="2"/>
      <c r="SDT2882" s="2"/>
      <c r="SDX2882" s="2"/>
      <c r="SEB2882" s="2"/>
      <c r="SEF2882" s="2"/>
      <c r="SEJ2882" s="2"/>
      <c r="SEN2882" s="2"/>
      <c r="SER2882" s="2"/>
      <c r="SEV2882" s="2"/>
      <c r="SEZ2882" s="2"/>
      <c r="SFD2882" s="2"/>
      <c r="SFH2882" s="2"/>
      <c r="SFL2882" s="2"/>
      <c r="SFP2882" s="2"/>
      <c r="SFT2882" s="2"/>
      <c r="SFX2882" s="2"/>
      <c r="SGB2882" s="2"/>
      <c r="SGF2882" s="2"/>
      <c r="SGJ2882" s="2"/>
      <c r="SGN2882" s="2"/>
      <c r="SGR2882" s="2"/>
      <c r="SGV2882" s="2"/>
      <c r="SGZ2882" s="2"/>
      <c r="SHD2882" s="2"/>
      <c r="SHH2882" s="2"/>
      <c r="SHL2882" s="2"/>
      <c r="SHP2882" s="2"/>
      <c r="SHT2882" s="2"/>
      <c r="SHX2882" s="2"/>
      <c r="SIB2882" s="2"/>
      <c r="SIF2882" s="2"/>
      <c r="SIJ2882" s="2"/>
      <c r="SIN2882" s="2"/>
      <c r="SIR2882" s="2"/>
      <c r="SIV2882" s="2"/>
      <c r="SIZ2882" s="2"/>
      <c r="SJD2882" s="2"/>
      <c r="SJH2882" s="2"/>
      <c r="SJL2882" s="2"/>
      <c r="SJP2882" s="2"/>
      <c r="SJT2882" s="2"/>
      <c r="SJX2882" s="2"/>
      <c r="SKB2882" s="2"/>
      <c r="SKF2882" s="2"/>
      <c r="SKJ2882" s="2"/>
      <c r="SKN2882" s="2"/>
      <c r="SKR2882" s="2"/>
      <c r="SKV2882" s="2"/>
      <c r="SKZ2882" s="2"/>
      <c r="SLD2882" s="2"/>
      <c r="SLH2882" s="2"/>
      <c r="SLL2882" s="2"/>
      <c r="SLP2882" s="2"/>
      <c r="SLT2882" s="2"/>
      <c r="SLX2882" s="2"/>
      <c r="SMB2882" s="2"/>
      <c r="SMF2882" s="2"/>
      <c r="SMJ2882" s="2"/>
      <c r="SMN2882" s="2"/>
      <c r="SMR2882" s="2"/>
      <c r="SMV2882" s="2"/>
      <c r="SMZ2882" s="2"/>
      <c r="SND2882" s="2"/>
      <c r="SNH2882" s="2"/>
      <c r="SNL2882" s="2"/>
      <c r="SNP2882" s="2"/>
      <c r="SNT2882" s="2"/>
      <c r="SNX2882" s="2"/>
      <c r="SOB2882" s="2"/>
      <c r="SOF2882" s="2"/>
      <c r="SOJ2882" s="2"/>
      <c r="SON2882" s="2"/>
      <c r="SOR2882" s="2"/>
      <c r="SOV2882" s="2"/>
      <c r="SOZ2882" s="2"/>
      <c r="SPD2882" s="2"/>
      <c r="SPH2882" s="2"/>
      <c r="SPL2882" s="2"/>
      <c r="SPP2882" s="2"/>
      <c r="SPT2882" s="2"/>
      <c r="SPX2882" s="2"/>
      <c r="SQB2882" s="2"/>
      <c r="SQF2882" s="2"/>
      <c r="SQJ2882" s="2"/>
      <c r="SQN2882" s="2"/>
      <c r="SQR2882" s="2"/>
      <c r="SQV2882" s="2"/>
      <c r="SQZ2882" s="2"/>
      <c r="SRD2882" s="2"/>
      <c r="SRH2882" s="2"/>
      <c r="SRL2882" s="2"/>
      <c r="SRP2882" s="2"/>
      <c r="SRT2882" s="2"/>
      <c r="SRX2882" s="2"/>
      <c r="SSB2882" s="2"/>
      <c r="SSF2882" s="2"/>
      <c r="SSJ2882" s="2"/>
      <c r="SSN2882" s="2"/>
      <c r="SSR2882" s="2"/>
      <c r="SSV2882" s="2"/>
      <c r="SSZ2882" s="2"/>
      <c r="STD2882" s="2"/>
      <c r="STH2882" s="2"/>
      <c r="STL2882" s="2"/>
      <c r="STP2882" s="2"/>
      <c r="STT2882" s="2"/>
      <c r="STX2882" s="2"/>
      <c r="SUB2882" s="2"/>
      <c r="SUF2882" s="2"/>
      <c r="SUJ2882" s="2"/>
      <c r="SUN2882" s="2"/>
      <c r="SUR2882" s="2"/>
      <c r="SUV2882" s="2"/>
      <c r="SUZ2882" s="2"/>
      <c r="SVD2882" s="2"/>
      <c r="SVH2882" s="2"/>
      <c r="SVL2882" s="2"/>
      <c r="SVP2882" s="2"/>
      <c r="SVT2882" s="2"/>
      <c r="SVX2882" s="2"/>
      <c r="SWB2882" s="2"/>
      <c r="SWF2882" s="2"/>
      <c r="SWJ2882" s="2"/>
      <c r="SWN2882" s="2"/>
      <c r="SWR2882" s="2"/>
      <c r="SWV2882" s="2"/>
      <c r="SWZ2882" s="2"/>
      <c r="SXD2882" s="2"/>
      <c r="SXH2882" s="2"/>
      <c r="SXL2882" s="2"/>
      <c r="SXP2882" s="2"/>
      <c r="SXT2882" s="2"/>
      <c r="SXX2882" s="2"/>
      <c r="SYB2882" s="2"/>
      <c r="SYF2882" s="2"/>
      <c r="SYJ2882" s="2"/>
      <c r="SYN2882" s="2"/>
      <c r="SYR2882" s="2"/>
      <c r="SYV2882" s="2"/>
      <c r="SYZ2882" s="2"/>
      <c r="SZD2882" s="2"/>
      <c r="SZH2882" s="2"/>
      <c r="SZL2882" s="2"/>
      <c r="SZP2882" s="2"/>
      <c r="SZT2882" s="2"/>
      <c r="SZX2882" s="2"/>
      <c r="TAB2882" s="2"/>
      <c r="TAF2882" s="2"/>
      <c r="TAJ2882" s="2"/>
      <c r="TAN2882" s="2"/>
      <c r="TAR2882" s="2"/>
      <c r="TAV2882" s="2"/>
      <c r="TAZ2882" s="2"/>
      <c r="TBD2882" s="2"/>
      <c r="TBH2882" s="2"/>
      <c r="TBL2882" s="2"/>
      <c r="TBP2882" s="2"/>
      <c r="TBT2882" s="2"/>
      <c r="TBX2882" s="2"/>
      <c r="TCB2882" s="2"/>
      <c r="TCF2882" s="2"/>
      <c r="TCJ2882" s="2"/>
      <c r="TCN2882" s="2"/>
      <c r="TCR2882" s="2"/>
      <c r="TCV2882" s="2"/>
      <c r="TCZ2882" s="2"/>
      <c r="TDD2882" s="2"/>
      <c r="TDH2882" s="2"/>
      <c r="TDL2882" s="2"/>
      <c r="TDP2882" s="2"/>
      <c r="TDT2882" s="2"/>
      <c r="TDX2882" s="2"/>
      <c r="TEB2882" s="2"/>
      <c r="TEF2882" s="2"/>
      <c r="TEJ2882" s="2"/>
      <c r="TEN2882" s="2"/>
      <c r="TER2882" s="2"/>
      <c r="TEV2882" s="2"/>
      <c r="TEZ2882" s="2"/>
      <c r="TFD2882" s="2"/>
      <c r="TFH2882" s="2"/>
      <c r="TFL2882" s="2"/>
      <c r="TFP2882" s="2"/>
      <c r="TFT2882" s="2"/>
      <c r="TFX2882" s="2"/>
      <c r="TGB2882" s="2"/>
      <c r="TGF2882" s="2"/>
      <c r="TGJ2882" s="2"/>
      <c r="TGN2882" s="2"/>
      <c r="TGR2882" s="2"/>
      <c r="TGV2882" s="2"/>
      <c r="TGZ2882" s="2"/>
      <c r="THD2882" s="2"/>
      <c r="THH2882" s="2"/>
      <c r="THL2882" s="2"/>
      <c r="THP2882" s="2"/>
      <c r="THT2882" s="2"/>
      <c r="THX2882" s="2"/>
      <c r="TIB2882" s="2"/>
      <c r="TIF2882" s="2"/>
      <c r="TIJ2882" s="2"/>
      <c r="TIN2882" s="2"/>
      <c r="TIR2882" s="2"/>
      <c r="TIV2882" s="2"/>
      <c r="TIZ2882" s="2"/>
      <c r="TJD2882" s="2"/>
      <c r="TJH2882" s="2"/>
      <c r="TJL2882" s="2"/>
      <c r="TJP2882" s="2"/>
      <c r="TJT2882" s="2"/>
      <c r="TJX2882" s="2"/>
      <c r="TKB2882" s="2"/>
      <c r="TKF2882" s="2"/>
      <c r="TKJ2882" s="2"/>
      <c r="TKN2882" s="2"/>
      <c r="TKR2882" s="2"/>
      <c r="TKV2882" s="2"/>
      <c r="TKZ2882" s="2"/>
      <c r="TLD2882" s="2"/>
      <c r="TLH2882" s="2"/>
      <c r="TLL2882" s="2"/>
      <c r="TLP2882" s="2"/>
      <c r="TLT2882" s="2"/>
      <c r="TLX2882" s="2"/>
      <c r="TMB2882" s="2"/>
      <c r="TMF2882" s="2"/>
      <c r="TMJ2882" s="2"/>
      <c r="TMN2882" s="2"/>
      <c r="TMR2882" s="2"/>
      <c r="TMV2882" s="2"/>
      <c r="TMZ2882" s="2"/>
      <c r="TND2882" s="2"/>
      <c r="TNH2882" s="2"/>
      <c r="TNL2882" s="2"/>
      <c r="TNP2882" s="2"/>
      <c r="TNT2882" s="2"/>
      <c r="TNX2882" s="2"/>
      <c r="TOB2882" s="2"/>
      <c r="TOF2882" s="2"/>
      <c r="TOJ2882" s="2"/>
      <c r="TON2882" s="2"/>
      <c r="TOR2882" s="2"/>
      <c r="TOV2882" s="2"/>
      <c r="TOZ2882" s="2"/>
      <c r="TPD2882" s="2"/>
      <c r="TPH2882" s="2"/>
      <c r="TPL2882" s="2"/>
      <c r="TPP2882" s="2"/>
      <c r="TPT2882" s="2"/>
      <c r="TPX2882" s="2"/>
      <c r="TQB2882" s="2"/>
      <c r="TQF2882" s="2"/>
      <c r="TQJ2882" s="2"/>
      <c r="TQN2882" s="2"/>
      <c r="TQR2882" s="2"/>
      <c r="TQV2882" s="2"/>
      <c r="TQZ2882" s="2"/>
      <c r="TRD2882" s="2"/>
      <c r="TRH2882" s="2"/>
      <c r="TRL2882" s="2"/>
      <c r="TRP2882" s="2"/>
      <c r="TRT2882" s="2"/>
      <c r="TRX2882" s="2"/>
      <c r="TSB2882" s="2"/>
      <c r="TSF2882" s="2"/>
      <c r="TSJ2882" s="2"/>
      <c r="TSN2882" s="2"/>
      <c r="TSR2882" s="2"/>
      <c r="TSV2882" s="2"/>
      <c r="TSZ2882" s="2"/>
      <c r="TTD2882" s="2"/>
      <c r="TTH2882" s="2"/>
      <c r="TTL2882" s="2"/>
      <c r="TTP2882" s="2"/>
      <c r="TTT2882" s="2"/>
      <c r="TTX2882" s="2"/>
      <c r="TUB2882" s="2"/>
      <c r="TUF2882" s="2"/>
      <c r="TUJ2882" s="2"/>
      <c r="TUN2882" s="2"/>
      <c r="TUR2882" s="2"/>
      <c r="TUV2882" s="2"/>
      <c r="TUZ2882" s="2"/>
      <c r="TVD2882" s="2"/>
      <c r="TVH2882" s="2"/>
      <c r="TVL2882" s="2"/>
      <c r="TVP2882" s="2"/>
      <c r="TVT2882" s="2"/>
      <c r="TVX2882" s="2"/>
      <c r="TWB2882" s="2"/>
      <c r="TWF2882" s="2"/>
      <c r="TWJ2882" s="2"/>
      <c r="TWN2882" s="2"/>
      <c r="TWR2882" s="2"/>
      <c r="TWV2882" s="2"/>
      <c r="TWZ2882" s="2"/>
      <c r="TXD2882" s="2"/>
      <c r="TXH2882" s="2"/>
      <c r="TXL2882" s="2"/>
      <c r="TXP2882" s="2"/>
      <c r="TXT2882" s="2"/>
      <c r="TXX2882" s="2"/>
      <c r="TYB2882" s="2"/>
      <c r="TYF2882" s="2"/>
      <c r="TYJ2882" s="2"/>
      <c r="TYN2882" s="2"/>
      <c r="TYR2882" s="2"/>
      <c r="TYV2882" s="2"/>
      <c r="TYZ2882" s="2"/>
      <c r="TZD2882" s="2"/>
      <c r="TZH2882" s="2"/>
      <c r="TZL2882" s="2"/>
      <c r="TZP2882" s="2"/>
      <c r="TZT2882" s="2"/>
      <c r="TZX2882" s="2"/>
      <c r="UAB2882" s="2"/>
      <c r="UAF2882" s="2"/>
      <c r="UAJ2882" s="2"/>
      <c r="UAN2882" s="2"/>
      <c r="UAR2882" s="2"/>
      <c r="UAV2882" s="2"/>
      <c r="UAZ2882" s="2"/>
      <c r="UBD2882" s="2"/>
      <c r="UBH2882" s="2"/>
      <c r="UBL2882" s="2"/>
      <c r="UBP2882" s="2"/>
      <c r="UBT2882" s="2"/>
      <c r="UBX2882" s="2"/>
      <c r="UCB2882" s="2"/>
      <c r="UCF2882" s="2"/>
      <c r="UCJ2882" s="2"/>
      <c r="UCN2882" s="2"/>
      <c r="UCR2882" s="2"/>
      <c r="UCV2882" s="2"/>
      <c r="UCZ2882" s="2"/>
      <c r="UDD2882" s="2"/>
      <c r="UDH2882" s="2"/>
      <c r="UDL2882" s="2"/>
      <c r="UDP2882" s="2"/>
      <c r="UDT2882" s="2"/>
      <c r="UDX2882" s="2"/>
      <c r="UEB2882" s="2"/>
      <c r="UEF2882" s="2"/>
      <c r="UEJ2882" s="2"/>
      <c r="UEN2882" s="2"/>
      <c r="UER2882" s="2"/>
      <c r="UEV2882" s="2"/>
      <c r="UEZ2882" s="2"/>
      <c r="UFD2882" s="2"/>
      <c r="UFH2882" s="2"/>
      <c r="UFL2882" s="2"/>
      <c r="UFP2882" s="2"/>
      <c r="UFT2882" s="2"/>
      <c r="UFX2882" s="2"/>
      <c r="UGB2882" s="2"/>
      <c r="UGF2882" s="2"/>
      <c r="UGJ2882" s="2"/>
      <c r="UGN2882" s="2"/>
      <c r="UGR2882" s="2"/>
      <c r="UGV2882" s="2"/>
      <c r="UGZ2882" s="2"/>
      <c r="UHD2882" s="2"/>
      <c r="UHH2882" s="2"/>
      <c r="UHL2882" s="2"/>
      <c r="UHP2882" s="2"/>
      <c r="UHT2882" s="2"/>
      <c r="UHX2882" s="2"/>
      <c r="UIB2882" s="2"/>
      <c r="UIF2882" s="2"/>
      <c r="UIJ2882" s="2"/>
      <c r="UIN2882" s="2"/>
      <c r="UIR2882" s="2"/>
      <c r="UIV2882" s="2"/>
      <c r="UIZ2882" s="2"/>
      <c r="UJD2882" s="2"/>
      <c r="UJH2882" s="2"/>
      <c r="UJL2882" s="2"/>
      <c r="UJP2882" s="2"/>
      <c r="UJT2882" s="2"/>
      <c r="UJX2882" s="2"/>
      <c r="UKB2882" s="2"/>
      <c r="UKF2882" s="2"/>
      <c r="UKJ2882" s="2"/>
      <c r="UKN2882" s="2"/>
      <c r="UKR2882" s="2"/>
      <c r="UKV2882" s="2"/>
      <c r="UKZ2882" s="2"/>
      <c r="ULD2882" s="2"/>
      <c r="ULH2882" s="2"/>
      <c r="ULL2882" s="2"/>
      <c r="ULP2882" s="2"/>
      <c r="ULT2882" s="2"/>
      <c r="ULX2882" s="2"/>
      <c r="UMB2882" s="2"/>
      <c r="UMF2882" s="2"/>
      <c r="UMJ2882" s="2"/>
      <c r="UMN2882" s="2"/>
      <c r="UMR2882" s="2"/>
      <c r="UMV2882" s="2"/>
      <c r="UMZ2882" s="2"/>
      <c r="UND2882" s="2"/>
      <c r="UNH2882" s="2"/>
      <c r="UNL2882" s="2"/>
      <c r="UNP2882" s="2"/>
      <c r="UNT2882" s="2"/>
      <c r="UNX2882" s="2"/>
      <c r="UOB2882" s="2"/>
      <c r="UOF2882" s="2"/>
      <c r="UOJ2882" s="2"/>
      <c r="UON2882" s="2"/>
      <c r="UOR2882" s="2"/>
      <c r="UOV2882" s="2"/>
      <c r="UOZ2882" s="2"/>
      <c r="UPD2882" s="2"/>
      <c r="UPH2882" s="2"/>
      <c r="UPL2882" s="2"/>
      <c r="UPP2882" s="2"/>
      <c r="UPT2882" s="2"/>
      <c r="UPX2882" s="2"/>
      <c r="UQB2882" s="2"/>
      <c r="UQF2882" s="2"/>
      <c r="UQJ2882" s="2"/>
      <c r="UQN2882" s="2"/>
      <c r="UQR2882" s="2"/>
      <c r="UQV2882" s="2"/>
      <c r="UQZ2882" s="2"/>
      <c r="URD2882" s="2"/>
      <c r="URH2882" s="2"/>
      <c r="URL2882" s="2"/>
      <c r="URP2882" s="2"/>
      <c r="URT2882" s="2"/>
      <c r="URX2882" s="2"/>
      <c r="USB2882" s="2"/>
      <c r="USF2882" s="2"/>
      <c r="USJ2882" s="2"/>
      <c r="USN2882" s="2"/>
      <c r="USR2882" s="2"/>
      <c r="USV2882" s="2"/>
      <c r="USZ2882" s="2"/>
      <c r="UTD2882" s="2"/>
      <c r="UTH2882" s="2"/>
      <c r="UTL2882" s="2"/>
      <c r="UTP2882" s="2"/>
      <c r="UTT2882" s="2"/>
      <c r="UTX2882" s="2"/>
      <c r="UUB2882" s="2"/>
      <c r="UUF2882" s="2"/>
      <c r="UUJ2882" s="2"/>
      <c r="UUN2882" s="2"/>
      <c r="UUR2882" s="2"/>
      <c r="UUV2882" s="2"/>
      <c r="UUZ2882" s="2"/>
      <c r="UVD2882" s="2"/>
      <c r="UVH2882" s="2"/>
      <c r="UVL2882" s="2"/>
      <c r="UVP2882" s="2"/>
      <c r="UVT2882" s="2"/>
      <c r="UVX2882" s="2"/>
      <c r="UWB2882" s="2"/>
      <c r="UWF2882" s="2"/>
      <c r="UWJ2882" s="2"/>
      <c r="UWN2882" s="2"/>
      <c r="UWR2882" s="2"/>
      <c r="UWV2882" s="2"/>
      <c r="UWZ2882" s="2"/>
      <c r="UXD2882" s="2"/>
      <c r="UXH2882" s="2"/>
      <c r="UXL2882" s="2"/>
      <c r="UXP2882" s="2"/>
      <c r="UXT2882" s="2"/>
      <c r="UXX2882" s="2"/>
      <c r="UYB2882" s="2"/>
      <c r="UYF2882" s="2"/>
      <c r="UYJ2882" s="2"/>
      <c r="UYN2882" s="2"/>
      <c r="UYR2882" s="2"/>
      <c r="UYV2882" s="2"/>
      <c r="UYZ2882" s="2"/>
      <c r="UZD2882" s="2"/>
      <c r="UZH2882" s="2"/>
      <c r="UZL2882" s="2"/>
      <c r="UZP2882" s="2"/>
      <c r="UZT2882" s="2"/>
      <c r="UZX2882" s="2"/>
      <c r="VAB2882" s="2"/>
      <c r="VAF2882" s="2"/>
      <c r="VAJ2882" s="2"/>
      <c r="VAN2882" s="2"/>
      <c r="VAR2882" s="2"/>
      <c r="VAV2882" s="2"/>
      <c r="VAZ2882" s="2"/>
      <c r="VBD2882" s="2"/>
      <c r="VBH2882" s="2"/>
      <c r="VBL2882" s="2"/>
      <c r="VBP2882" s="2"/>
      <c r="VBT2882" s="2"/>
      <c r="VBX2882" s="2"/>
      <c r="VCB2882" s="2"/>
      <c r="VCF2882" s="2"/>
      <c r="VCJ2882" s="2"/>
      <c r="VCN2882" s="2"/>
      <c r="VCR2882" s="2"/>
      <c r="VCV2882" s="2"/>
      <c r="VCZ2882" s="2"/>
      <c r="VDD2882" s="2"/>
      <c r="VDH2882" s="2"/>
      <c r="VDL2882" s="2"/>
      <c r="VDP2882" s="2"/>
      <c r="VDT2882" s="2"/>
      <c r="VDX2882" s="2"/>
      <c r="VEB2882" s="2"/>
      <c r="VEF2882" s="2"/>
      <c r="VEJ2882" s="2"/>
      <c r="VEN2882" s="2"/>
      <c r="VER2882" s="2"/>
      <c r="VEV2882" s="2"/>
      <c r="VEZ2882" s="2"/>
      <c r="VFD2882" s="2"/>
      <c r="VFH2882" s="2"/>
      <c r="VFL2882" s="2"/>
      <c r="VFP2882" s="2"/>
      <c r="VFT2882" s="2"/>
      <c r="VFX2882" s="2"/>
      <c r="VGB2882" s="2"/>
      <c r="VGF2882" s="2"/>
      <c r="VGJ2882" s="2"/>
      <c r="VGN2882" s="2"/>
      <c r="VGR2882" s="2"/>
      <c r="VGV2882" s="2"/>
      <c r="VGZ2882" s="2"/>
      <c r="VHD2882" s="2"/>
      <c r="VHH2882" s="2"/>
      <c r="VHL2882" s="2"/>
      <c r="VHP2882" s="2"/>
      <c r="VHT2882" s="2"/>
      <c r="VHX2882" s="2"/>
      <c r="VIB2882" s="2"/>
      <c r="VIF2882" s="2"/>
      <c r="VIJ2882" s="2"/>
      <c r="VIN2882" s="2"/>
      <c r="VIR2882" s="2"/>
      <c r="VIV2882" s="2"/>
      <c r="VIZ2882" s="2"/>
      <c r="VJD2882" s="2"/>
      <c r="VJH2882" s="2"/>
      <c r="VJL2882" s="2"/>
      <c r="VJP2882" s="2"/>
      <c r="VJT2882" s="2"/>
      <c r="VJX2882" s="2"/>
      <c r="VKB2882" s="2"/>
      <c r="VKF2882" s="2"/>
      <c r="VKJ2882" s="2"/>
      <c r="VKN2882" s="2"/>
      <c r="VKR2882" s="2"/>
      <c r="VKV2882" s="2"/>
      <c r="VKZ2882" s="2"/>
      <c r="VLD2882" s="2"/>
      <c r="VLH2882" s="2"/>
      <c r="VLL2882" s="2"/>
      <c r="VLP2882" s="2"/>
      <c r="VLT2882" s="2"/>
      <c r="VLX2882" s="2"/>
      <c r="VMB2882" s="2"/>
      <c r="VMF2882" s="2"/>
      <c r="VMJ2882" s="2"/>
      <c r="VMN2882" s="2"/>
      <c r="VMR2882" s="2"/>
      <c r="VMV2882" s="2"/>
      <c r="VMZ2882" s="2"/>
      <c r="VND2882" s="2"/>
      <c r="VNH2882" s="2"/>
      <c r="VNL2882" s="2"/>
      <c r="VNP2882" s="2"/>
      <c r="VNT2882" s="2"/>
      <c r="VNX2882" s="2"/>
      <c r="VOB2882" s="2"/>
      <c r="VOF2882" s="2"/>
      <c r="VOJ2882" s="2"/>
      <c r="VON2882" s="2"/>
      <c r="VOR2882" s="2"/>
      <c r="VOV2882" s="2"/>
      <c r="VOZ2882" s="2"/>
      <c r="VPD2882" s="2"/>
      <c r="VPH2882" s="2"/>
      <c r="VPL2882" s="2"/>
      <c r="VPP2882" s="2"/>
      <c r="VPT2882" s="2"/>
      <c r="VPX2882" s="2"/>
      <c r="VQB2882" s="2"/>
      <c r="VQF2882" s="2"/>
      <c r="VQJ2882" s="2"/>
      <c r="VQN2882" s="2"/>
      <c r="VQR2882" s="2"/>
      <c r="VQV2882" s="2"/>
      <c r="VQZ2882" s="2"/>
      <c r="VRD2882" s="2"/>
      <c r="VRH2882" s="2"/>
      <c r="VRL2882" s="2"/>
      <c r="VRP2882" s="2"/>
      <c r="VRT2882" s="2"/>
      <c r="VRX2882" s="2"/>
      <c r="VSB2882" s="2"/>
      <c r="VSF2882" s="2"/>
      <c r="VSJ2882" s="2"/>
      <c r="VSN2882" s="2"/>
      <c r="VSR2882" s="2"/>
      <c r="VSV2882" s="2"/>
      <c r="VSZ2882" s="2"/>
      <c r="VTD2882" s="2"/>
      <c r="VTH2882" s="2"/>
      <c r="VTL2882" s="2"/>
      <c r="VTP2882" s="2"/>
      <c r="VTT2882" s="2"/>
      <c r="VTX2882" s="2"/>
      <c r="VUB2882" s="2"/>
      <c r="VUF2882" s="2"/>
      <c r="VUJ2882" s="2"/>
      <c r="VUN2882" s="2"/>
      <c r="VUR2882" s="2"/>
      <c r="VUV2882" s="2"/>
      <c r="VUZ2882" s="2"/>
      <c r="VVD2882" s="2"/>
      <c r="VVH2882" s="2"/>
      <c r="VVL2882" s="2"/>
      <c r="VVP2882" s="2"/>
      <c r="VVT2882" s="2"/>
      <c r="VVX2882" s="2"/>
      <c r="VWB2882" s="2"/>
      <c r="VWF2882" s="2"/>
      <c r="VWJ2882" s="2"/>
      <c r="VWN2882" s="2"/>
      <c r="VWR2882" s="2"/>
      <c r="VWV2882" s="2"/>
      <c r="VWZ2882" s="2"/>
      <c r="VXD2882" s="2"/>
      <c r="VXH2882" s="2"/>
      <c r="VXL2882" s="2"/>
      <c r="VXP2882" s="2"/>
      <c r="VXT2882" s="2"/>
      <c r="VXX2882" s="2"/>
      <c r="VYB2882" s="2"/>
      <c r="VYF2882" s="2"/>
      <c r="VYJ2882" s="2"/>
      <c r="VYN2882" s="2"/>
      <c r="VYR2882" s="2"/>
      <c r="VYV2882" s="2"/>
      <c r="VYZ2882" s="2"/>
      <c r="VZD2882" s="2"/>
      <c r="VZH2882" s="2"/>
      <c r="VZL2882" s="2"/>
      <c r="VZP2882" s="2"/>
      <c r="VZT2882" s="2"/>
      <c r="VZX2882" s="2"/>
      <c r="WAB2882" s="2"/>
      <c r="WAF2882" s="2"/>
      <c r="WAJ2882" s="2"/>
      <c r="WAN2882" s="2"/>
      <c r="WAR2882" s="2"/>
      <c r="WAV2882" s="2"/>
      <c r="WAZ2882" s="2"/>
      <c r="WBD2882" s="2"/>
      <c r="WBH2882" s="2"/>
      <c r="WBL2882" s="2"/>
      <c r="WBP2882" s="2"/>
      <c r="WBT2882" s="2"/>
      <c r="WBX2882" s="2"/>
      <c r="WCB2882" s="2"/>
      <c r="WCF2882" s="2"/>
      <c r="WCJ2882" s="2"/>
      <c r="WCN2882" s="2"/>
      <c r="WCR2882" s="2"/>
      <c r="WCV2882" s="2"/>
      <c r="WCZ2882" s="2"/>
      <c r="WDD2882" s="2"/>
      <c r="WDH2882" s="2"/>
      <c r="WDL2882" s="2"/>
      <c r="WDP2882" s="2"/>
      <c r="WDT2882" s="2"/>
      <c r="WDX2882" s="2"/>
      <c r="WEB2882" s="2"/>
      <c r="WEF2882" s="2"/>
      <c r="WEJ2882" s="2"/>
      <c r="WEN2882" s="2"/>
      <c r="WER2882" s="2"/>
      <c r="WEV2882" s="2"/>
      <c r="WEZ2882" s="2"/>
      <c r="WFD2882" s="2"/>
      <c r="WFH2882" s="2"/>
      <c r="WFL2882" s="2"/>
      <c r="WFP2882" s="2"/>
      <c r="WFT2882" s="2"/>
      <c r="WFX2882" s="2"/>
      <c r="WGB2882" s="2"/>
      <c r="WGF2882" s="2"/>
      <c r="WGJ2882" s="2"/>
      <c r="WGN2882" s="2"/>
      <c r="WGR2882" s="2"/>
      <c r="WGV2882" s="2"/>
      <c r="WGZ2882" s="2"/>
      <c r="WHD2882" s="2"/>
      <c r="WHH2882" s="2"/>
      <c r="WHL2882" s="2"/>
      <c r="WHP2882" s="2"/>
      <c r="WHT2882" s="2"/>
      <c r="WHX2882" s="2"/>
      <c r="WIB2882" s="2"/>
      <c r="WIF2882" s="2"/>
      <c r="WIJ2882" s="2"/>
      <c r="WIN2882" s="2"/>
      <c r="WIR2882" s="2"/>
      <c r="WIV2882" s="2"/>
      <c r="WIZ2882" s="2"/>
      <c r="WJD2882" s="2"/>
      <c r="WJH2882" s="2"/>
      <c r="WJL2882" s="2"/>
      <c r="WJP2882" s="2"/>
      <c r="WJT2882" s="2"/>
      <c r="WJX2882" s="2"/>
      <c r="WKB2882" s="2"/>
      <c r="WKF2882" s="2"/>
      <c r="WKJ2882" s="2"/>
      <c r="WKN2882" s="2"/>
      <c r="WKR2882" s="2"/>
      <c r="WKV2882" s="2"/>
      <c r="WKZ2882" s="2"/>
      <c r="WLD2882" s="2"/>
      <c r="WLH2882" s="2"/>
      <c r="WLL2882" s="2"/>
      <c r="WLP2882" s="2"/>
      <c r="WLT2882" s="2"/>
      <c r="WLX2882" s="2"/>
      <c r="WMB2882" s="2"/>
      <c r="WMF2882" s="2"/>
      <c r="WMJ2882" s="2"/>
      <c r="WMN2882" s="2"/>
      <c r="WMR2882" s="2"/>
      <c r="WMV2882" s="2"/>
      <c r="WMZ2882" s="2"/>
      <c r="WND2882" s="2"/>
      <c r="WNH2882" s="2"/>
      <c r="WNL2882" s="2"/>
      <c r="WNP2882" s="2"/>
      <c r="WNT2882" s="2"/>
      <c r="WNX2882" s="2"/>
      <c r="WOB2882" s="2"/>
      <c r="WOF2882" s="2"/>
      <c r="WOJ2882" s="2"/>
      <c r="WON2882" s="2"/>
      <c r="WOR2882" s="2"/>
      <c r="WOV2882" s="2"/>
      <c r="WOZ2882" s="2"/>
      <c r="WPD2882" s="2"/>
      <c r="WPH2882" s="2"/>
      <c r="WPL2882" s="2"/>
      <c r="WPP2882" s="2"/>
      <c r="WPT2882" s="2"/>
      <c r="WPX2882" s="2"/>
      <c r="WQB2882" s="2"/>
      <c r="WQF2882" s="2"/>
      <c r="WQJ2882" s="2"/>
      <c r="WQN2882" s="2"/>
      <c r="WQR2882" s="2"/>
      <c r="WQV2882" s="2"/>
      <c r="WQZ2882" s="2"/>
      <c r="WRD2882" s="2"/>
      <c r="WRH2882" s="2"/>
      <c r="WRL2882" s="2"/>
      <c r="WRP2882" s="2"/>
      <c r="WRT2882" s="2"/>
      <c r="WRX2882" s="2"/>
      <c r="WSB2882" s="2"/>
      <c r="WSF2882" s="2"/>
      <c r="WSJ2882" s="2"/>
      <c r="WSN2882" s="2"/>
      <c r="WSR2882" s="2"/>
      <c r="WSV2882" s="2"/>
      <c r="WSZ2882" s="2"/>
      <c r="WTD2882" s="2"/>
      <c r="WTH2882" s="2"/>
      <c r="WTL2882" s="2"/>
      <c r="WTP2882" s="2"/>
      <c r="WTT2882" s="2"/>
      <c r="WTX2882" s="2"/>
      <c r="WUB2882" s="2"/>
      <c r="WUF2882" s="2"/>
      <c r="WUJ2882" s="2"/>
      <c r="WUN2882" s="2"/>
      <c r="WUR2882" s="2"/>
      <c r="WUV2882" s="2"/>
      <c r="WUZ2882" s="2"/>
      <c r="WVD2882" s="2"/>
      <c r="WVH2882" s="2"/>
      <c r="WVL2882" s="2"/>
      <c r="WVP2882" s="2"/>
      <c r="WVT2882" s="2"/>
      <c r="WVX2882" s="2"/>
      <c r="WWB2882" s="2"/>
      <c r="WWF2882" s="2"/>
      <c r="WWJ2882" s="2"/>
      <c r="WWN2882" s="2"/>
      <c r="WWR2882" s="2"/>
      <c r="WWV2882" s="2"/>
      <c r="WWZ2882" s="2"/>
      <c r="WXD2882" s="2"/>
      <c r="WXH2882" s="2"/>
      <c r="WXL2882" s="2"/>
      <c r="WXP2882" s="2"/>
      <c r="WXT2882" s="2"/>
      <c r="WXX2882" s="2"/>
      <c r="WYB2882" s="2"/>
      <c r="WYF2882" s="2"/>
      <c r="WYJ2882" s="2"/>
      <c r="WYN2882" s="2"/>
      <c r="WYR2882" s="2"/>
      <c r="WYV2882" s="2"/>
      <c r="WYZ2882" s="2"/>
      <c r="WZD2882" s="2"/>
      <c r="WZH2882" s="2"/>
      <c r="WZL2882" s="2"/>
      <c r="WZP2882" s="2"/>
      <c r="WZT2882" s="2"/>
      <c r="WZX2882" s="2"/>
      <c r="XAB2882" s="2"/>
      <c r="XAF2882" s="2"/>
      <c r="XAJ2882" s="2"/>
      <c r="XAN2882" s="2"/>
      <c r="XAR2882" s="2"/>
      <c r="XAV2882" s="2"/>
      <c r="XAZ2882" s="2"/>
      <c r="XBD2882" s="2"/>
      <c r="XBH2882" s="2"/>
      <c r="XBL2882" s="2"/>
      <c r="XBP2882" s="2"/>
      <c r="XBT2882" s="2"/>
      <c r="XBX2882" s="2"/>
      <c r="XCB2882" s="2"/>
      <c r="XCF2882" s="2"/>
      <c r="XCJ2882" s="2"/>
      <c r="XCN2882" s="2"/>
      <c r="XCR2882" s="2"/>
      <c r="XCV2882" s="2"/>
      <c r="XCZ2882" s="2"/>
      <c r="XDD2882" s="2"/>
      <c r="XDH2882" s="2"/>
      <c r="XDL2882" s="2"/>
      <c r="XDP2882" s="2"/>
      <c r="XDT2882" s="2"/>
      <c r="XDX2882" s="2"/>
      <c r="XEB2882" s="2"/>
      <c r="XEF2882" s="2"/>
      <c r="XEJ2882" s="2"/>
      <c r="XEN2882" s="2"/>
      <c r="XER2882" s="2"/>
      <c r="XEV2882" s="2"/>
      <c r="XEZ2882" s="2"/>
    </row>
    <row r="2883" spans="1:1024 1028:2048 2052:3072 3076:4096 4100:5120 5124:6144 6148:7168 7172:8192 8196:9216 9220:10240 10244:11264 11268:12288 12292:13312 13316:14336 14340:15360 15364:16380" x14ac:dyDescent="0.45">
      <c r="A2883" s="2">
        <v>45535</v>
      </c>
      <c r="B2883" t="s">
        <v>44</v>
      </c>
      <c r="C2883" t="s">
        <v>10</v>
      </c>
      <c r="D2883">
        <v>10</v>
      </c>
      <c r="E2883" s="17">
        <f>VLOOKUP(C2883,'SKU Price List'!$H$2:$L$27,5,FALSE)</f>
        <v>682.5</v>
      </c>
      <c r="F2883" s="17">
        <f t="shared" si="146"/>
        <v>6825</v>
      </c>
      <c r="G2883">
        <f>VLOOKUP(C2883,'SKU Price List'!$H$2:$L$27,3,0)</f>
        <v>648.9</v>
      </c>
      <c r="H2883">
        <f t="shared" si="147"/>
        <v>6489</v>
      </c>
      <c r="I2883" s="17">
        <f t="shared" si="148"/>
        <v>336</v>
      </c>
      <c r="J2883">
        <v>48</v>
      </c>
      <c r="K2883" s="51"/>
      <c r="L2883" s="2"/>
      <c r="P2883" s="2"/>
      <c r="T2883" s="2"/>
      <c r="X2883" s="2"/>
      <c r="AB2883" s="2"/>
      <c r="AF2883" s="2"/>
      <c r="AJ2883" s="2"/>
      <c r="AN2883" s="2"/>
      <c r="AR2883" s="2"/>
      <c r="AV2883" s="2"/>
      <c r="AZ2883" s="2"/>
      <c r="BD2883" s="2"/>
      <c r="BH2883" s="2"/>
      <c r="BL2883" s="2"/>
      <c r="BP2883" s="2"/>
      <c r="BT2883" s="2"/>
      <c r="BX2883" s="2"/>
      <c r="CB2883" s="2"/>
      <c r="CF2883" s="2"/>
      <c r="CJ2883" s="2"/>
      <c r="CN2883" s="2"/>
      <c r="CR2883" s="2"/>
      <c r="CV2883" s="2"/>
      <c r="CZ2883" s="2"/>
      <c r="DD2883" s="2"/>
      <c r="DH2883" s="2"/>
      <c r="DL2883" s="2"/>
      <c r="DP2883" s="2"/>
      <c r="DT2883" s="2"/>
      <c r="DX2883" s="2"/>
      <c r="EB2883" s="2"/>
      <c r="EF2883" s="2"/>
      <c r="EJ2883" s="2"/>
      <c r="EN2883" s="2"/>
      <c r="ER2883" s="2"/>
      <c r="EV2883" s="2"/>
      <c r="EZ2883" s="2"/>
      <c r="FD2883" s="2"/>
      <c r="FH2883" s="2"/>
      <c r="FL2883" s="2"/>
      <c r="FP2883" s="2"/>
      <c r="FT2883" s="2"/>
      <c r="FX2883" s="2"/>
      <c r="GB2883" s="2"/>
      <c r="GF2883" s="2"/>
      <c r="GJ2883" s="2"/>
      <c r="GN2883" s="2"/>
      <c r="GR2883" s="2"/>
      <c r="GV2883" s="2"/>
      <c r="GZ2883" s="2"/>
      <c r="HD2883" s="2"/>
      <c r="HH2883" s="2"/>
      <c r="HL2883" s="2"/>
      <c r="HP2883" s="2"/>
      <c r="HT2883" s="2"/>
      <c r="HX2883" s="2"/>
      <c r="IB2883" s="2"/>
      <c r="IF2883" s="2"/>
      <c r="IJ2883" s="2"/>
      <c r="IN2883" s="2"/>
      <c r="IR2883" s="2"/>
      <c r="IV2883" s="2"/>
      <c r="IZ2883" s="2"/>
      <c r="JD2883" s="2"/>
      <c r="JH2883" s="2"/>
      <c r="JL2883" s="2"/>
      <c r="JP2883" s="2"/>
      <c r="JT2883" s="2"/>
      <c r="JX2883" s="2"/>
      <c r="KB2883" s="2"/>
      <c r="KF2883" s="2"/>
      <c r="KJ2883" s="2"/>
      <c r="KN2883" s="2"/>
      <c r="KR2883" s="2"/>
      <c r="KV2883" s="2"/>
      <c r="KZ2883" s="2"/>
      <c r="LD2883" s="2"/>
      <c r="LH2883" s="2"/>
      <c r="LL2883" s="2"/>
      <c r="LP2883" s="2"/>
      <c r="LT2883" s="2"/>
      <c r="LX2883" s="2"/>
      <c r="MB2883" s="2"/>
      <c r="MF2883" s="2"/>
      <c r="MJ2883" s="2"/>
      <c r="MN2883" s="2"/>
      <c r="MR2883" s="2"/>
      <c r="MV2883" s="2"/>
      <c r="MZ2883" s="2"/>
      <c r="ND2883" s="2"/>
      <c r="NH2883" s="2"/>
      <c r="NL2883" s="2"/>
      <c r="NP2883" s="2"/>
      <c r="NT2883" s="2"/>
      <c r="NX2883" s="2"/>
      <c r="OB2883" s="2"/>
      <c r="OF2883" s="2"/>
      <c r="OJ2883" s="2"/>
      <c r="ON2883" s="2"/>
      <c r="OR2883" s="2"/>
      <c r="OV2883" s="2"/>
      <c r="OZ2883" s="2"/>
      <c r="PD2883" s="2"/>
      <c r="PH2883" s="2"/>
      <c r="PL2883" s="2"/>
      <c r="PP2883" s="2"/>
      <c r="PT2883" s="2"/>
      <c r="PX2883" s="2"/>
      <c r="QB2883" s="2"/>
      <c r="QF2883" s="2"/>
      <c r="QJ2883" s="2"/>
      <c r="QN2883" s="2"/>
      <c r="QR2883" s="2"/>
      <c r="QV2883" s="2"/>
      <c r="QZ2883" s="2"/>
      <c r="RD2883" s="2"/>
      <c r="RH2883" s="2"/>
      <c r="RL2883" s="2"/>
      <c r="RP2883" s="2"/>
      <c r="RT2883" s="2"/>
      <c r="RX2883" s="2"/>
      <c r="SB2883" s="2"/>
      <c r="SF2883" s="2"/>
      <c r="SJ2883" s="2"/>
      <c r="SN2883" s="2"/>
      <c r="SR2883" s="2"/>
      <c r="SV2883" s="2"/>
      <c r="SZ2883" s="2"/>
      <c r="TD2883" s="2"/>
      <c r="TH2883" s="2"/>
      <c r="TL2883" s="2"/>
      <c r="TP2883" s="2"/>
      <c r="TT2883" s="2"/>
      <c r="TX2883" s="2"/>
      <c r="UB2883" s="2"/>
      <c r="UF2883" s="2"/>
      <c r="UJ2883" s="2"/>
      <c r="UN2883" s="2"/>
      <c r="UR2883" s="2"/>
      <c r="UV2883" s="2"/>
      <c r="UZ2883" s="2"/>
      <c r="VD2883" s="2"/>
      <c r="VH2883" s="2"/>
      <c r="VL2883" s="2"/>
      <c r="VP2883" s="2"/>
      <c r="VT2883" s="2"/>
      <c r="VX2883" s="2"/>
      <c r="WB2883" s="2"/>
      <c r="WF2883" s="2"/>
      <c r="WJ2883" s="2"/>
      <c r="WN2883" s="2"/>
      <c r="WR2883" s="2"/>
      <c r="WV2883" s="2"/>
      <c r="WZ2883" s="2"/>
      <c r="XD2883" s="2"/>
      <c r="XH2883" s="2"/>
      <c r="XL2883" s="2"/>
      <c r="XP2883" s="2"/>
      <c r="XT2883" s="2"/>
      <c r="XX2883" s="2"/>
      <c r="YB2883" s="2"/>
      <c r="YF2883" s="2"/>
      <c r="YJ2883" s="2"/>
      <c r="YN2883" s="2"/>
      <c r="YR2883" s="2"/>
      <c r="YV2883" s="2"/>
      <c r="YZ2883" s="2"/>
      <c r="ZD2883" s="2"/>
      <c r="ZH2883" s="2"/>
      <c r="ZL2883" s="2"/>
      <c r="ZP2883" s="2"/>
      <c r="ZT2883" s="2"/>
      <c r="ZX2883" s="2"/>
      <c r="AAB2883" s="2"/>
      <c r="AAF2883" s="2"/>
      <c r="AAJ2883" s="2"/>
      <c r="AAN2883" s="2"/>
      <c r="AAR2883" s="2"/>
      <c r="AAV2883" s="2"/>
      <c r="AAZ2883" s="2"/>
      <c r="ABD2883" s="2"/>
      <c r="ABH2883" s="2"/>
      <c r="ABL2883" s="2"/>
      <c r="ABP2883" s="2"/>
      <c r="ABT2883" s="2"/>
      <c r="ABX2883" s="2"/>
      <c r="ACB2883" s="2"/>
      <c r="ACF2883" s="2"/>
      <c r="ACJ2883" s="2"/>
      <c r="ACN2883" s="2"/>
      <c r="ACR2883" s="2"/>
      <c r="ACV2883" s="2"/>
      <c r="ACZ2883" s="2"/>
      <c r="ADD2883" s="2"/>
      <c r="ADH2883" s="2"/>
      <c r="ADL2883" s="2"/>
      <c r="ADP2883" s="2"/>
      <c r="ADT2883" s="2"/>
      <c r="ADX2883" s="2"/>
      <c r="AEB2883" s="2"/>
      <c r="AEF2883" s="2"/>
      <c r="AEJ2883" s="2"/>
      <c r="AEN2883" s="2"/>
      <c r="AER2883" s="2"/>
      <c r="AEV2883" s="2"/>
      <c r="AEZ2883" s="2"/>
      <c r="AFD2883" s="2"/>
      <c r="AFH2883" s="2"/>
      <c r="AFL2883" s="2"/>
      <c r="AFP2883" s="2"/>
      <c r="AFT2883" s="2"/>
      <c r="AFX2883" s="2"/>
      <c r="AGB2883" s="2"/>
      <c r="AGF2883" s="2"/>
      <c r="AGJ2883" s="2"/>
      <c r="AGN2883" s="2"/>
      <c r="AGR2883" s="2"/>
      <c r="AGV2883" s="2"/>
      <c r="AGZ2883" s="2"/>
      <c r="AHD2883" s="2"/>
      <c r="AHH2883" s="2"/>
      <c r="AHL2883" s="2"/>
      <c r="AHP2883" s="2"/>
      <c r="AHT2883" s="2"/>
      <c r="AHX2883" s="2"/>
      <c r="AIB2883" s="2"/>
      <c r="AIF2883" s="2"/>
      <c r="AIJ2883" s="2"/>
      <c r="AIN2883" s="2"/>
      <c r="AIR2883" s="2"/>
      <c r="AIV2883" s="2"/>
      <c r="AIZ2883" s="2"/>
      <c r="AJD2883" s="2"/>
      <c r="AJH2883" s="2"/>
      <c r="AJL2883" s="2"/>
      <c r="AJP2883" s="2"/>
      <c r="AJT2883" s="2"/>
      <c r="AJX2883" s="2"/>
      <c r="AKB2883" s="2"/>
      <c r="AKF2883" s="2"/>
      <c r="AKJ2883" s="2"/>
      <c r="AKN2883" s="2"/>
      <c r="AKR2883" s="2"/>
      <c r="AKV2883" s="2"/>
      <c r="AKZ2883" s="2"/>
      <c r="ALD2883" s="2"/>
      <c r="ALH2883" s="2"/>
      <c r="ALL2883" s="2"/>
      <c r="ALP2883" s="2"/>
      <c r="ALT2883" s="2"/>
      <c r="ALX2883" s="2"/>
      <c r="AMB2883" s="2"/>
      <c r="AMF2883" s="2"/>
      <c r="AMJ2883" s="2"/>
      <c r="AMN2883" s="2"/>
      <c r="AMR2883" s="2"/>
      <c r="AMV2883" s="2"/>
      <c r="AMZ2883" s="2"/>
      <c r="AND2883" s="2"/>
      <c r="ANH2883" s="2"/>
      <c r="ANL2883" s="2"/>
      <c r="ANP2883" s="2"/>
      <c r="ANT2883" s="2"/>
      <c r="ANX2883" s="2"/>
      <c r="AOB2883" s="2"/>
      <c r="AOF2883" s="2"/>
      <c r="AOJ2883" s="2"/>
      <c r="AON2883" s="2"/>
      <c r="AOR2883" s="2"/>
      <c r="AOV2883" s="2"/>
      <c r="AOZ2883" s="2"/>
      <c r="APD2883" s="2"/>
      <c r="APH2883" s="2"/>
      <c r="APL2883" s="2"/>
      <c r="APP2883" s="2"/>
      <c r="APT2883" s="2"/>
      <c r="APX2883" s="2"/>
      <c r="AQB2883" s="2"/>
      <c r="AQF2883" s="2"/>
      <c r="AQJ2883" s="2"/>
      <c r="AQN2883" s="2"/>
      <c r="AQR2883" s="2"/>
      <c r="AQV2883" s="2"/>
      <c r="AQZ2883" s="2"/>
      <c r="ARD2883" s="2"/>
      <c r="ARH2883" s="2"/>
      <c r="ARL2883" s="2"/>
      <c r="ARP2883" s="2"/>
      <c r="ART2883" s="2"/>
      <c r="ARX2883" s="2"/>
      <c r="ASB2883" s="2"/>
      <c r="ASF2883" s="2"/>
      <c r="ASJ2883" s="2"/>
      <c r="ASN2883" s="2"/>
      <c r="ASR2883" s="2"/>
      <c r="ASV2883" s="2"/>
      <c r="ASZ2883" s="2"/>
      <c r="ATD2883" s="2"/>
      <c r="ATH2883" s="2"/>
      <c r="ATL2883" s="2"/>
      <c r="ATP2883" s="2"/>
      <c r="ATT2883" s="2"/>
      <c r="ATX2883" s="2"/>
      <c r="AUB2883" s="2"/>
      <c r="AUF2883" s="2"/>
      <c r="AUJ2883" s="2"/>
      <c r="AUN2883" s="2"/>
      <c r="AUR2883" s="2"/>
      <c r="AUV2883" s="2"/>
      <c r="AUZ2883" s="2"/>
      <c r="AVD2883" s="2"/>
      <c r="AVH2883" s="2"/>
      <c r="AVL2883" s="2"/>
      <c r="AVP2883" s="2"/>
      <c r="AVT2883" s="2"/>
      <c r="AVX2883" s="2"/>
      <c r="AWB2883" s="2"/>
      <c r="AWF2883" s="2"/>
      <c r="AWJ2883" s="2"/>
      <c r="AWN2883" s="2"/>
      <c r="AWR2883" s="2"/>
      <c r="AWV2883" s="2"/>
      <c r="AWZ2883" s="2"/>
      <c r="AXD2883" s="2"/>
      <c r="AXH2883" s="2"/>
      <c r="AXL2883" s="2"/>
      <c r="AXP2883" s="2"/>
      <c r="AXT2883" s="2"/>
      <c r="AXX2883" s="2"/>
      <c r="AYB2883" s="2"/>
      <c r="AYF2883" s="2"/>
      <c r="AYJ2883" s="2"/>
      <c r="AYN2883" s="2"/>
      <c r="AYR2883" s="2"/>
      <c r="AYV2883" s="2"/>
      <c r="AYZ2883" s="2"/>
      <c r="AZD2883" s="2"/>
      <c r="AZH2883" s="2"/>
      <c r="AZL2883" s="2"/>
      <c r="AZP2883" s="2"/>
      <c r="AZT2883" s="2"/>
      <c r="AZX2883" s="2"/>
      <c r="BAB2883" s="2"/>
      <c r="BAF2883" s="2"/>
      <c r="BAJ2883" s="2"/>
      <c r="BAN2883" s="2"/>
      <c r="BAR2883" s="2"/>
      <c r="BAV2883" s="2"/>
      <c r="BAZ2883" s="2"/>
      <c r="BBD2883" s="2"/>
      <c r="BBH2883" s="2"/>
      <c r="BBL2883" s="2"/>
      <c r="BBP2883" s="2"/>
      <c r="BBT2883" s="2"/>
      <c r="BBX2883" s="2"/>
      <c r="BCB2883" s="2"/>
      <c r="BCF2883" s="2"/>
      <c r="BCJ2883" s="2"/>
      <c r="BCN2883" s="2"/>
      <c r="BCR2883" s="2"/>
      <c r="BCV2883" s="2"/>
      <c r="BCZ2883" s="2"/>
      <c r="BDD2883" s="2"/>
      <c r="BDH2883" s="2"/>
      <c r="BDL2883" s="2"/>
      <c r="BDP2883" s="2"/>
      <c r="BDT2883" s="2"/>
      <c r="BDX2883" s="2"/>
      <c r="BEB2883" s="2"/>
      <c r="BEF2883" s="2"/>
      <c r="BEJ2883" s="2"/>
      <c r="BEN2883" s="2"/>
      <c r="BER2883" s="2"/>
      <c r="BEV2883" s="2"/>
      <c r="BEZ2883" s="2"/>
      <c r="BFD2883" s="2"/>
      <c r="BFH2883" s="2"/>
      <c r="BFL2883" s="2"/>
      <c r="BFP2883" s="2"/>
      <c r="BFT2883" s="2"/>
      <c r="BFX2883" s="2"/>
      <c r="BGB2883" s="2"/>
      <c r="BGF2883" s="2"/>
      <c r="BGJ2883" s="2"/>
      <c r="BGN2883" s="2"/>
      <c r="BGR2883" s="2"/>
      <c r="BGV2883" s="2"/>
      <c r="BGZ2883" s="2"/>
      <c r="BHD2883" s="2"/>
      <c r="BHH2883" s="2"/>
      <c r="BHL2883" s="2"/>
      <c r="BHP2883" s="2"/>
      <c r="BHT2883" s="2"/>
      <c r="BHX2883" s="2"/>
      <c r="BIB2883" s="2"/>
      <c r="BIF2883" s="2"/>
      <c r="BIJ2883" s="2"/>
      <c r="BIN2883" s="2"/>
      <c r="BIR2883" s="2"/>
      <c r="BIV2883" s="2"/>
      <c r="BIZ2883" s="2"/>
      <c r="BJD2883" s="2"/>
      <c r="BJH2883" s="2"/>
      <c r="BJL2883" s="2"/>
      <c r="BJP2883" s="2"/>
      <c r="BJT2883" s="2"/>
      <c r="BJX2883" s="2"/>
      <c r="BKB2883" s="2"/>
      <c r="BKF2883" s="2"/>
      <c r="BKJ2883" s="2"/>
      <c r="BKN2883" s="2"/>
      <c r="BKR2883" s="2"/>
      <c r="BKV2883" s="2"/>
      <c r="BKZ2883" s="2"/>
      <c r="BLD2883" s="2"/>
      <c r="BLH2883" s="2"/>
      <c r="BLL2883" s="2"/>
      <c r="BLP2883" s="2"/>
      <c r="BLT2883" s="2"/>
      <c r="BLX2883" s="2"/>
      <c r="BMB2883" s="2"/>
      <c r="BMF2883" s="2"/>
      <c r="BMJ2883" s="2"/>
      <c r="BMN2883" s="2"/>
      <c r="BMR2883" s="2"/>
      <c r="BMV2883" s="2"/>
      <c r="BMZ2883" s="2"/>
      <c r="BND2883" s="2"/>
      <c r="BNH2883" s="2"/>
      <c r="BNL2883" s="2"/>
      <c r="BNP2883" s="2"/>
      <c r="BNT2883" s="2"/>
      <c r="BNX2883" s="2"/>
      <c r="BOB2883" s="2"/>
      <c r="BOF2883" s="2"/>
      <c r="BOJ2883" s="2"/>
      <c r="BON2883" s="2"/>
      <c r="BOR2883" s="2"/>
      <c r="BOV2883" s="2"/>
      <c r="BOZ2883" s="2"/>
      <c r="BPD2883" s="2"/>
      <c r="BPH2883" s="2"/>
      <c r="BPL2883" s="2"/>
      <c r="BPP2883" s="2"/>
      <c r="BPT2883" s="2"/>
      <c r="BPX2883" s="2"/>
      <c r="BQB2883" s="2"/>
      <c r="BQF2883" s="2"/>
      <c r="BQJ2883" s="2"/>
      <c r="BQN2883" s="2"/>
      <c r="BQR2883" s="2"/>
      <c r="BQV2883" s="2"/>
      <c r="BQZ2883" s="2"/>
      <c r="BRD2883" s="2"/>
      <c r="BRH2883" s="2"/>
      <c r="BRL2883" s="2"/>
      <c r="BRP2883" s="2"/>
      <c r="BRT2883" s="2"/>
      <c r="BRX2883" s="2"/>
      <c r="BSB2883" s="2"/>
      <c r="BSF2883" s="2"/>
      <c r="BSJ2883" s="2"/>
      <c r="BSN2883" s="2"/>
      <c r="BSR2883" s="2"/>
      <c r="BSV2883" s="2"/>
      <c r="BSZ2883" s="2"/>
      <c r="BTD2883" s="2"/>
      <c r="BTH2883" s="2"/>
      <c r="BTL2883" s="2"/>
      <c r="BTP2883" s="2"/>
      <c r="BTT2883" s="2"/>
      <c r="BTX2883" s="2"/>
      <c r="BUB2883" s="2"/>
      <c r="BUF2883" s="2"/>
      <c r="BUJ2883" s="2"/>
      <c r="BUN2883" s="2"/>
      <c r="BUR2883" s="2"/>
      <c r="BUV2883" s="2"/>
      <c r="BUZ2883" s="2"/>
      <c r="BVD2883" s="2"/>
      <c r="BVH2883" s="2"/>
      <c r="BVL2883" s="2"/>
      <c r="BVP2883" s="2"/>
      <c r="BVT2883" s="2"/>
      <c r="BVX2883" s="2"/>
      <c r="BWB2883" s="2"/>
      <c r="BWF2883" s="2"/>
      <c r="BWJ2883" s="2"/>
      <c r="BWN2883" s="2"/>
      <c r="BWR2883" s="2"/>
      <c r="BWV2883" s="2"/>
      <c r="BWZ2883" s="2"/>
      <c r="BXD2883" s="2"/>
      <c r="BXH2883" s="2"/>
      <c r="BXL2883" s="2"/>
      <c r="BXP2883" s="2"/>
      <c r="BXT2883" s="2"/>
      <c r="BXX2883" s="2"/>
      <c r="BYB2883" s="2"/>
      <c r="BYF2883" s="2"/>
      <c r="BYJ2883" s="2"/>
      <c r="BYN2883" s="2"/>
      <c r="BYR2883" s="2"/>
      <c r="BYV2883" s="2"/>
      <c r="BYZ2883" s="2"/>
      <c r="BZD2883" s="2"/>
      <c r="BZH2883" s="2"/>
      <c r="BZL2883" s="2"/>
      <c r="BZP2883" s="2"/>
      <c r="BZT2883" s="2"/>
      <c r="BZX2883" s="2"/>
      <c r="CAB2883" s="2"/>
      <c r="CAF2883" s="2"/>
      <c r="CAJ2883" s="2"/>
      <c r="CAN2883" s="2"/>
      <c r="CAR2883" s="2"/>
      <c r="CAV2883" s="2"/>
      <c r="CAZ2883" s="2"/>
      <c r="CBD2883" s="2"/>
      <c r="CBH2883" s="2"/>
      <c r="CBL2883" s="2"/>
      <c r="CBP2883" s="2"/>
      <c r="CBT2883" s="2"/>
      <c r="CBX2883" s="2"/>
      <c r="CCB2883" s="2"/>
      <c r="CCF2883" s="2"/>
      <c r="CCJ2883" s="2"/>
      <c r="CCN2883" s="2"/>
      <c r="CCR2883" s="2"/>
      <c r="CCV2883" s="2"/>
      <c r="CCZ2883" s="2"/>
      <c r="CDD2883" s="2"/>
      <c r="CDH2883" s="2"/>
      <c r="CDL2883" s="2"/>
      <c r="CDP2883" s="2"/>
      <c r="CDT2883" s="2"/>
      <c r="CDX2883" s="2"/>
      <c r="CEB2883" s="2"/>
      <c r="CEF2883" s="2"/>
      <c r="CEJ2883" s="2"/>
      <c r="CEN2883" s="2"/>
      <c r="CER2883" s="2"/>
      <c r="CEV2883" s="2"/>
      <c r="CEZ2883" s="2"/>
      <c r="CFD2883" s="2"/>
      <c r="CFH2883" s="2"/>
      <c r="CFL2883" s="2"/>
      <c r="CFP2883" s="2"/>
      <c r="CFT2883" s="2"/>
      <c r="CFX2883" s="2"/>
      <c r="CGB2883" s="2"/>
      <c r="CGF2883" s="2"/>
      <c r="CGJ2883" s="2"/>
      <c r="CGN2883" s="2"/>
      <c r="CGR2883" s="2"/>
      <c r="CGV2883" s="2"/>
      <c r="CGZ2883" s="2"/>
      <c r="CHD2883" s="2"/>
      <c r="CHH2883" s="2"/>
      <c r="CHL2883" s="2"/>
      <c r="CHP2883" s="2"/>
      <c r="CHT2883" s="2"/>
      <c r="CHX2883" s="2"/>
      <c r="CIB2883" s="2"/>
      <c r="CIF2883" s="2"/>
      <c r="CIJ2883" s="2"/>
      <c r="CIN2883" s="2"/>
      <c r="CIR2883" s="2"/>
      <c r="CIV2883" s="2"/>
      <c r="CIZ2883" s="2"/>
      <c r="CJD2883" s="2"/>
      <c r="CJH2883" s="2"/>
      <c r="CJL2883" s="2"/>
      <c r="CJP2883" s="2"/>
      <c r="CJT2883" s="2"/>
      <c r="CJX2883" s="2"/>
      <c r="CKB2883" s="2"/>
      <c r="CKF2883" s="2"/>
      <c r="CKJ2883" s="2"/>
      <c r="CKN2883" s="2"/>
      <c r="CKR2883" s="2"/>
      <c r="CKV2883" s="2"/>
      <c r="CKZ2883" s="2"/>
      <c r="CLD2883" s="2"/>
      <c r="CLH2883" s="2"/>
      <c r="CLL2883" s="2"/>
      <c r="CLP2883" s="2"/>
      <c r="CLT2883" s="2"/>
      <c r="CLX2883" s="2"/>
      <c r="CMB2883" s="2"/>
      <c r="CMF2883" s="2"/>
      <c r="CMJ2883" s="2"/>
      <c r="CMN2883" s="2"/>
      <c r="CMR2883" s="2"/>
      <c r="CMV2883" s="2"/>
      <c r="CMZ2883" s="2"/>
      <c r="CND2883" s="2"/>
      <c r="CNH2883" s="2"/>
      <c r="CNL2883" s="2"/>
      <c r="CNP2883" s="2"/>
      <c r="CNT2883" s="2"/>
      <c r="CNX2883" s="2"/>
      <c r="COB2883" s="2"/>
      <c r="COF2883" s="2"/>
      <c r="COJ2883" s="2"/>
      <c r="CON2883" s="2"/>
      <c r="COR2883" s="2"/>
      <c r="COV2883" s="2"/>
      <c r="COZ2883" s="2"/>
      <c r="CPD2883" s="2"/>
      <c r="CPH2883" s="2"/>
      <c r="CPL2883" s="2"/>
      <c r="CPP2883" s="2"/>
      <c r="CPT2883" s="2"/>
      <c r="CPX2883" s="2"/>
      <c r="CQB2883" s="2"/>
      <c r="CQF2883" s="2"/>
      <c r="CQJ2883" s="2"/>
      <c r="CQN2883" s="2"/>
      <c r="CQR2883" s="2"/>
      <c r="CQV2883" s="2"/>
      <c r="CQZ2883" s="2"/>
      <c r="CRD2883" s="2"/>
      <c r="CRH2883" s="2"/>
      <c r="CRL2883" s="2"/>
      <c r="CRP2883" s="2"/>
      <c r="CRT2883" s="2"/>
      <c r="CRX2883" s="2"/>
      <c r="CSB2883" s="2"/>
      <c r="CSF2883" s="2"/>
      <c r="CSJ2883" s="2"/>
      <c r="CSN2883" s="2"/>
      <c r="CSR2883" s="2"/>
      <c r="CSV2883" s="2"/>
      <c r="CSZ2883" s="2"/>
      <c r="CTD2883" s="2"/>
      <c r="CTH2883" s="2"/>
      <c r="CTL2883" s="2"/>
      <c r="CTP2883" s="2"/>
      <c r="CTT2883" s="2"/>
      <c r="CTX2883" s="2"/>
      <c r="CUB2883" s="2"/>
      <c r="CUF2883" s="2"/>
      <c r="CUJ2883" s="2"/>
      <c r="CUN2883" s="2"/>
      <c r="CUR2883" s="2"/>
      <c r="CUV2883" s="2"/>
      <c r="CUZ2883" s="2"/>
      <c r="CVD2883" s="2"/>
      <c r="CVH2883" s="2"/>
      <c r="CVL2883" s="2"/>
      <c r="CVP2883" s="2"/>
      <c r="CVT2883" s="2"/>
      <c r="CVX2883" s="2"/>
      <c r="CWB2883" s="2"/>
      <c r="CWF2883" s="2"/>
      <c r="CWJ2883" s="2"/>
      <c r="CWN2883" s="2"/>
      <c r="CWR2883" s="2"/>
      <c r="CWV2883" s="2"/>
      <c r="CWZ2883" s="2"/>
      <c r="CXD2883" s="2"/>
      <c r="CXH2883" s="2"/>
      <c r="CXL2883" s="2"/>
      <c r="CXP2883" s="2"/>
      <c r="CXT2883" s="2"/>
      <c r="CXX2883" s="2"/>
      <c r="CYB2883" s="2"/>
      <c r="CYF2883" s="2"/>
      <c r="CYJ2883" s="2"/>
      <c r="CYN2883" s="2"/>
      <c r="CYR2883" s="2"/>
      <c r="CYV2883" s="2"/>
      <c r="CYZ2883" s="2"/>
      <c r="CZD2883" s="2"/>
      <c r="CZH2883" s="2"/>
      <c r="CZL2883" s="2"/>
      <c r="CZP2883" s="2"/>
      <c r="CZT2883" s="2"/>
      <c r="CZX2883" s="2"/>
      <c r="DAB2883" s="2"/>
      <c r="DAF2883" s="2"/>
      <c r="DAJ2883" s="2"/>
      <c r="DAN2883" s="2"/>
      <c r="DAR2883" s="2"/>
      <c r="DAV2883" s="2"/>
      <c r="DAZ2883" s="2"/>
      <c r="DBD2883" s="2"/>
      <c r="DBH2883" s="2"/>
      <c r="DBL2883" s="2"/>
      <c r="DBP2883" s="2"/>
      <c r="DBT2883" s="2"/>
      <c r="DBX2883" s="2"/>
      <c r="DCB2883" s="2"/>
      <c r="DCF2883" s="2"/>
      <c r="DCJ2883" s="2"/>
      <c r="DCN2883" s="2"/>
      <c r="DCR2883" s="2"/>
      <c r="DCV2883" s="2"/>
      <c r="DCZ2883" s="2"/>
      <c r="DDD2883" s="2"/>
      <c r="DDH2883" s="2"/>
      <c r="DDL2883" s="2"/>
      <c r="DDP2883" s="2"/>
      <c r="DDT2883" s="2"/>
      <c r="DDX2883" s="2"/>
      <c r="DEB2883" s="2"/>
      <c r="DEF2883" s="2"/>
      <c r="DEJ2883" s="2"/>
      <c r="DEN2883" s="2"/>
      <c r="DER2883" s="2"/>
      <c r="DEV2883" s="2"/>
      <c r="DEZ2883" s="2"/>
      <c r="DFD2883" s="2"/>
      <c r="DFH2883" s="2"/>
      <c r="DFL2883" s="2"/>
      <c r="DFP2883" s="2"/>
      <c r="DFT2883" s="2"/>
      <c r="DFX2883" s="2"/>
      <c r="DGB2883" s="2"/>
      <c r="DGF2883" s="2"/>
      <c r="DGJ2883" s="2"/>
      <c r="DGN2883" s="2"/>
      <c r="DGR2883" s="2"/>
      <c r="DGV2883" s="2"/>
      <c r="DGZ2883" s="2"/>
      <c r="DHD2883" s="2"/>
      <c r="DHH2883" s="2"/>
      <c r="DHL2883" s="2"/>
      <c r="DHP2883" s="2"/>
      <c r="DHT2883" s="2"/>
      <c r="DHX2883" s="2"/>
      <c r="DIB2883" s="2"/>
      <c r="DIF2883" s="2"/>
      <c r="DIJ2883" s="2"/>
      <c r="DIN2883" s="2"/>
      <c r="DIR2883" s="2"/>
      <c r="DIV2883" s="2"/>
      <c r="DIZ2883" s="2"/>
      <c r="DJD2883" s="2"/>
      <c r="DJH2883" s="2"/>
      <c r="DJL2883" s="2"/>
      <c r="DJP2883" s="2"/>
      <c r="DJT2883" s="2"/>
      <c r="DJX2883" s="2"/>
      <c r="DKB2883" s="2"/>
      <c r="DKF2883" s="2"/>
      <c r="DKJ2883" s="2"/>
      <c r="DKN2883" s="2"/>
      <c r="DKR2883" s="2"/>
      <c r="DKV2883" s="2"/>
      <c r="DKZ2883" s="2"/>
      <c r="DLD2883" s="2"/>
      <c r="DLH2883" s="2"/>
      <c r="DLL2883" s="2"/>
      <c r="DLP2883" s="2"/>
      <c r="DLT2883" s="2"/>
      <c r="DLX2883" s="2"/>
      <c r="DMB2883" s="2"/>
      <c r="DMF2883" s="2"/>
      <c r="DMJ2883" s="2"/>
      <c r="DMN2883" s="2"/>
      <c r="DMR2883" s="2"/>
      <c r="DMV2883" s="2"/>
      <c r="DMZ2883" s="2"/>
      <c r="DND2883" s="2"/>
      <c r="DNH2883" s="2"/>
      <c r="DNL2883" s="2"/>
      <c r="DNP2883" s="2"/>
      <c r="DNT2883" s="2"/>
      <c r="DNX2883" s="2"/>
      <c r="DOB2883" s="2"/>
      <c r="DOF2883" s="2"/>
      <c r="DOJ2883" s="2"/>
      <c r="DON2883" s="2"/>
      <c r="DOR2883" s="2"/>
      <c r="DOV2883" s="2"/>
      <c r="DOZ2883" s="2"/>
      <c r="DPD2883" s="2"/>
      <c r="DPH2883" s="2"/>
      <c r="DPL2883" s="2"/>
      <c r="DPP2883" s="2"/>
      <c r="DPT2883" s="2"/>
      <c r="DPX2883" s="2"/>
      <c r="DQB2883" s="2"/>
      <c r="DQF2883" s="2"/>
      <c r="DQJ2883" s="2"/>
      <c r="DQN2883" s="2"/>
      <c r="DQR2883" s="2"/>
      <c r="DQV2883" s="2"/>
      <c r="DQZ2883" s="2"/>
      <c r="DRD2883" s="2"/>
      <c r="DRH2883" s="2"/>
      <c r="DRL2883" s="2"/>
      <c r="DRP2883" s="2"/>
      <c r="DRT2883" s="2"/>
      <c r="DRX2883" s="2"/>
      <c r="DSB2883" s="2"/>
      <c r="DSF2883" s="2"/>
      <c r="DSJ2883" s="2"/>
      <c r="DSN2883" s="2"/>
      <c r="DSR2883" s="2"/>
      <c r="DSV2883" s="2"/>
      <c r="DSZ2883" s="2"/>
      <c r="DTD2883" s="2"/>
      <c r="DTH2883" s="2"/>
      <c r="DTL2883" s="2"/>
      <c r="DTP2883" s="2"/>
      <c r="DTT2883" s="2"/>
      <c r="DTX2883" s="2"/>
      <c r="DUB2883" s="2"/>
      <c r="DUF2883" s="2"/>
      <c r="DUJ2883" s="2"/>
      <c r="DUN2883" s="2"/>
      <c r="DUR2883" s="2"/>
      <c r="DUV2883" s="2"/>
      <c r="DUZ2883" s="2"/>
      <c r="DVD2883" s="2"/>
      <c r="DVH2883" s="2"/>
      <c r="DVL2883" s="2"/>
      <c r="DVP2883" s="2"/>
      <c r="DVT2883" s="2"/>
      <c r="DVX2883" s="2"/>
      <c r="DWB2883" s="2"/>
      <c r="DWF2883" s="2"/>
      <c r="DWJ2883" s="2"/>
      <c r="DWN2883" s="2"/>
      <c r="DWR2883" s="2"/>
      <c r="DWV2883" s="2"/>
      <c r="DWZ2883" s="2"/>
      <c r="DXD2883" s="2"/>
      <c r="DXH2883" s="2"/>
      <c r="DXL2883" s="2"/>
      <c r="DXP2883" s="2"/>
      <c r="DXT2883" s="2"/>
      <c r="DXX2883" s="2"/>
      <c r="DYB2883" s="2"/>
      <c r="DYF2883" s="2"/>
      <c r="DYJ2883" s="2"/>
      <c r="DYN2883" s="2"/>
      <c r="DYR2883" s="2"/>
      <c r="DYV2883" s="2"/>
      <c r="DYZ2883" s="2"/>
      <c r="DZD2883" s="2"/>
      <c r="DZH2883" s="2"/>
      <c r="DZL2883" s="2"/>
      <c r="DZP2883" s="2"/>
      <c r="DZT2883" s="2"/>
      <c r="DZX2883" s="2"/>
      <c r="EAB2883" s="2"/>
      <c r="EAF2883" s="2"/>
      <c r="EAJ2883" s="2"/>
      <c r="EAN2883" s="2"/>
      <c r="EAR2883" s="2"/>
      <c r="EAV2883" s="2"/>
      <c r="EAZ2883" s="2"/>
      <c r="EBD2883" s="2"/>
      <c r="EBH2883" s="2"/>
      <c r="EBL2883" s="2"/>
      <c r="EBP2883" s="2"/>
      <c r="EBT2883" s="2"/>
      <c r="EBX2883" s="2"/>
      <c r="ECB2883" s="2"/>
      <c r="ECF2883" s="2"/>
      <c r="ECJ2883" s="2"/>
      <c r="ECN2883" s="2"/>
      <c r="ECR2883" s="2"/>
      <c r="ECV2883" s="2"/>
      <c r="ECZ2883" s="2"/>
      <c r="EDD2883" s="2"/>
      <c r="EDH2883" s="2"/>
      <c r="EDL2883" s="2"/>
      <c r="EDP2883" s="2"/>
      <c r="EDT2883" s="2"/>
      <c r="EDX2883" s="2"/>
      <c r="EEB2883" s="2"/>
      <c r="EEF2883" s="2"/>
      <c r="EEJ2883" s="2"/>
      <c r="EEN2883" s="2"/>
      <c r="EER2883" s="2"/>
      <c r="EEV2883" s="2"/>
      <c r="EEZ2883" s="2"/>
      <c r="EFD2883" s="2"/>
      <c r="EFH2883" s="2"/>
      <c r="EFL2883" s="2"/>
      <c r="EFP2883" s="2"/>
      <c r="EFT2883" s="2"/>
      <c r="EFX2883" s="2"/>
      <c r="EGB2883" s="2"/>
      <c r="EGF2883" s="2"/>
      <c r="EGJ2883" s="2"/>
      <c r="EGN2883" s="2"/>
      <c r="EGR2883" s="2"/>
      <c r="EGV2883" s="2"/>
      <c r="EGZ2883" s="2"/>
      <c r="EHD2883" s="2"/>
      <c r="EHH2883" s="2"/>
      <c r="EHL2883" s="2"/>
      <c r="EHP2883" s="2"/>
      <c r="EHT2883" s="2"/>
      <c r="EHX2883" s="2"/>
      <c r="EIB2883" s="2"/>
      <c r="EIF2883" s="2"/>
      <c r="EIJ2883" s="2"/>
      <c r="EIN2883" s="2"/>
      <c r="EIR2883" s="2"/>
      <c r="EIV2883" s="2"/>
      <c r="EIZ2883" s="2"/>
      <c r="EJD2883" s="2"/>
      <c r="EJH2883" s="2"/>
      <c r="EJL2883" s="2"/>
      <c r="EJP2883" s="2"/>
      <c r="EJT2883" s="2"/>
      <c r="EJX2883" s="2"/>
      <c r="EKB2883" s="2"/>
      <c r="EKF2883" s="2"/>
      <c r="EKJ2883" s="2"/>
      <c r="EKN2883" s="2"/>
      <c r="EKR2883" s="2"/>
      <c r="EKV2883" s="2"/>
      <c r="EKZ2883" s="2"/>
      <c r="ELD2883" s="2"/>
      <c r="ELH2883" s="2"/>
      <c r="ELL2883" s="2"/>
      <c r="ELP2883" s="2"/>
      <c r="ELT2883" s="2"/>
      <c r="ELX2883" s="2"/>
      <c r="EMB2883" s="2"/>
      <c r="EMF2883" s="2"/>
      <c r="EMJ2883" s="2"/>
      <c r="EMN2883" s="2"/>
      <c r="EMR2883" s="2"/>
      <c r="EMV2883" s="2"/>
      <c r="EMZ2883" s="2"/>
      <c r="END2883" s="2"/>
      <c r="ENH2883" s="2"/>
      <c r="ENL2883" s="2"/>
      <c r="ENP2883" s="2"/>
      <c r="ENT2883" s="2"/>
      <c r="ENX2883" s="2"/>
      <c r="EOB2883" s="2"/>
      <c r="EOF2883" s="2"/>
      <c r="EOJ2883" s="2"/>
      <c r="EON2883" s="2"/>
      <c r="EOR2883" s="2"/>
      <c r="EOV2883" s="2"/>
      <c r="EOZ2883" s="2"/>
      <c r="EPD2883" s="2"/>
      <c r="EPH2883" s="2"/>
      <c r="EPL2883" s="2"/>
      <c r="EPP2883" s="2"/>
      <c r="EPT2883" s="2"/>
      <c r="EPX2883" s="2"/>
      <c r="EQB2883" s="2"/>
      <c r="EQF2883" s="2"/>
      <c r="EQJ2883" s="2"/>
      <c r="EQN2883" s="2"/>
      <c r="EQR2883" s="2"/>
      <c r="EQV2883" s="2"/>
      <c r="EQZ2883" s="2"/>
      <c r="ERD2883" s="2"/>
      <c r="ERH2883" s="2"/>
      <c r="ERL2883" s="2"/>
      <c r="ERP2883" s="2"/>
      <c r="ERT2883" s="2"/>
      <c r="ERX2883" s="2"/>
      <c r="ESB2883" s="2"/>
      <c r="ESF2883" s="2"/>
      <c r="ESJ2883" s="2"/>
      <c r="ESN2883" s="2"/>
      <c r="ESR2883" s="2"/>
      <c r="ESV2883" s="2"/>
      <c r="ESZ2883" s="2"/>
      <c r="ETD2883" s="2"/>
      <c r="ETH2883" s="2"/>
      <c r="ETL2883" s="2"/>
      <c r="ETP2883" s="2"/>
      <c r="ETT2883" s="2"/>
      <c r="ETX2883" s="2"/>
      <c r="EUB2883" s="2"/>
      <c r="EUF2883" s="2"/>
      <c r="EUJ2883" s="2"/>
      <c r="EUN2883" s="2"/>
      <c r="EUR2883" s="2"/>
      <c r="EUV2883" s="2"/>
      <c r="EUZ2883" s="2"/>
      <c r="EVD2883" s="2"/>
      <c r="EVH2883" s="2"/>
      <c r="EVL2883" s="2"/>
      <c r="EVP2883" s="2"/>
      <c r="EVT2883" s="2"/>
      <c r="EVX2883" s="2"/>
      <c r="EWB2883" s="2"/>
      <c r="EWF2883" s="2"/>
      <c r="EWJ2883" s="2"/>
      <c r="EWN2883" s="2"/>
      <c r="EWR2883" s="2"/>
      <c r="EWV2883" s="2"/>
      <c r="EWZ2883" s="2"/>
      <c r="EXD2883" s="2"/>
      <c r="EXH2883" s="2"/>
      <c r="EXL2883" s="2"/>
      <c r="EXP2883" s="2"/>
      <c r="EXT2883" s="2"/>
      <c r="EXX2883" s="2"/>
      <c r="EYB2883" s="2"/>
      <c r="EYF2883" s="2"/>
      <c r="EYJ2883" s="2"/>
      <c r="EYN2883" s="2"/>
      <c r="EYR2883" s="2"/>
      <c r="EYV2883" s="2"/>
      <c r="EYZ2883" s="2"/>
      <c r="EZD2883" s="2"/>
      <c r="EZH2883" s="2"/>
      <c r="EZL2883" s="2"/>
      <c r="EZP2883" s="2"/>
      <c r="EZT2883" s="2"/>
      <c r="EZX2883" s="2"/>
      <c r="FAB2883" s="2"/>
      <c r="FAF2883" s="2"/>
      <c r="FAJ2883" s="2"/>
      <c r="FAN2883" s="2"/>
      <c r="FAR2883" s="2"/>
      <c r="FAV2883" s="2"/>
      <c r="FAZ2883" s="2"/>
      <c r="FBD2883" s="2"/>
      <c r="FBH2883" s="2"/>
      <c r="FBL2883" s="2"/>
      <c r="FBP2883" s="2"/>
      <c r="FBT2883" s="2"/>
      <c r="FBX2883" s="2"/>
      <c r="FCB2883" s="2"/>
      <c r="FCF2883" s="2"/>
      <c r="FCJ2883" s="2"/>
      <c r="FCN2883" s="2"/>
      <c r="FCR2883" s="2"/>
      <c r="FCV2883" s="2"/>
      <c r="FCZ2883" s="2"/>
      <c r="FDD2883" s="2"/>
      <c r="FDH2883" s="2"/>
      <c r="FDL2883" s="2"/>
      <c r="FDP2883" s="2"/>
      <c r="FDT2883" s="2"/>
      <c r="FDX2883" s="2"/>
      <c r="FEB2883" s="2"/>
      <c r="FEF2883" s="2"/>
      <c r="FEJ2883" s="2"/>
      <c r="FEN2883" s="2"/>
      <c r="FER2883" s="2"/>
      <c r="FEV2883" s="2"/>
      <c r="FEZ2883" s="2"/>
      <c r="FFD2883" s="2"/>
      <c r="FFH2883" s="2"/>
      <c r="FFL2883" s="2"/>
      <c r="FFP2883" s="2"/>
      <c r="FFT2883" s="2"/>
      <c r="FFX2883" s="2"/>
      <c r="FGB2883" s="2"/>
      <c r="FGF2883" s="2"/>
      <c r="FGJ2883" s="2"/>
      <c r="FGN2883" s="2"/>
      <c r="FGR2883" s="2"/>
      <c r="FGV2883" s="2"/>
      <c r="FGZ2883" s="2"/>
      <c r="FHD2883" s="2"/>
      <c r="FHH2883" s="2"/>
      <c r="FHL2883" s="2"/>
      <c r="FHP2883" s="2"/>
      <c r="FHT2883" s="2"/>
      <c r="FHX2883" s="2"/>
      <c r="FIB2883" s="2"/>
      <c r="FIF2883" s="2"/>
      <c r="FIJ2883" s="2"/>
      <c r="FIN2883" s="2"/>
      <c r="FIR2883" s="2"/>
      <c r="FIV2883" s="2"/>
      <c r="FIZ2883" s="2"/>
      <c r="FJD2883" s="2"/>
      <c r="FJH2883" s="2"/>
      <c r="FJL2883" s="2"/>
      <c r="FJP2883" s="2"/>
      <c r="FJT2883" s="2"/>
      <c r="FJX2883" s="2"/>
      <c r="FKB2883" s="2"/>
      <c r="FKF2883" s="2"/>
      <c r="FKJ2883" s="2"/>
      <c r="FKN2883" s="2"/>
      <c r="FKR2883" s="2"/>
      <c r="FKV2883" s="2"/>
      <c r="FKZ2883" s="2"/>
      <c r="FLD2883" s="2"/>
      <c r="FLH2883" s="2"/>
      <c r="FLL2883" s="2"/>
      <c r="FLP2883" s="2"/>
      <c r="FLT2883" s="2"/>
      <c r="FLX2883" s="2"/>
      <c r="FMB2883" s="2"/>
      <c r="FMF2883" s="2"/>
      <c r="FMJ2883" s="2"/>
      <c r="FMN2883" s="2"/>
      <c r="FMR2883" s="2"/>
      <c r="FMV2883" s="2"/>
      <c r="FMZ2883" s="2"/>
      <c r="FND2883" s="2"/>
      <c r="FNH2883" s="2"/>
      <c r="FNL2883" s="2"/>
      <c r="FNP2883" s="2"/>
      <c r="FNT2883" s="2"/>
      <c r="FNX2883" s="2"/>
      <c r="FOB2883" s="2"/>
      <c r="FOF2883" s="2"/>
      <c r="FOJ2883" s="2"/>
      <c r="FON2883" s="2"/>
      <c r="FOR2883" s="2"/>
      <c r="FOV2883" s="2"/>
      <c r="FOZ2883" s="2"/>
      <c r="FPD2883" s="2"/>
      <c r="FPH2883" s="2"/>
      <c r="FPL2883" s="2"/>
      <c r="FPP2883" s="2"/>
      <c r="FPT2883" s="2"/>
      <c r="FPX2883" s="2"/>
      <c r="FQB2883" s="2"/>
      <c r="FQF2883" s="2"/>
      <c r="FQJ2883" s="2"/>
      <c r="FQN2883" s="2"/>
      <c r="FQR2883" s="2"/>
      <c r="FQV2883" s="2"/>
      <c r="FQZ2883" s="2"/>
      <c r="FRD2883" s="2"/>
      <c r="FRH2883" s="2"/>
      <c r="FRL2883" s="2"/>
      <c r="FRP2883" s="2"/>
      <c r="FRT2883" s="2"/>
      <c r="FRX2883" s="2"/>
      <c r="FSB2883" s="2"/>
      <c r="FSF2883" s="2"/>
      <c r="FSJ2883" s="2"/>
      <c r="FSN2883" s="2"/>
      <c r="FSR2883" s="2"/>
      <c r="FSV2883" s="2"/>
      <c r="FSZ2883" s="2"/>
      <c r="FTD2883" s="2"/>
      <c r="FTH2883" s="2"/>
      <c r="FTL2883" s="2"/>
      <c r="FTP2883" s="2"/>
      <c r="FTT2883" s="2"/>
      <c r="FTX2883" s="2"/>
      <c r="FUB2883" s="2"/>
      <c r="FUF2883" s="2"/>
      <c r="FUJ2883" s="2"/>
      <c r="FUN2883" s="2"/>
      <c r="FUR2883" s="2"/>
      <c r="FUV2883" s="2"/>
      <c r="FUZ2883" s="2"/>
      <c r="FVD2883" s="2"/>
      <c r="FVH2883" s="2"/>
      <c r="FVL2883" s="2"/>
      <c r="FVP2883" s="2"/>
      <c r="FVT2883" s="2"/>
      <c r="FVX2883" s="2"/>
      <c r="FWB2883" s="2"/>
      <c r="FWF2883" s="2"/>
      <c r="FWJ2883" s="2"/>
      <c r="FWN2883" s="2"/>
      <c r="FWR2883" s="2"/>
      <c r="FWV2883" s="2"/>
      <c r="FWZ2883" s="2"/>
      <c r="FXD2883" s="2"/>
      <c r="FXH2883" s="2"/>
      <c r="FXL2883" s="2"/>
      <c r="FXP2883" s="2"/>
      <c r="FXT2883" s="2"/>
      <c r="FXX2883" s="2"/>
      <c r="FYB2883" s="2"/>
      <c r="FYF2883" s="2"/>
      <c r="FYJ2883" s="2"/>
      <c r="FYN2883" s="2"/>
      <c r="FYR2883" s="2"/>
      <c r="FYV2883" s="2"/>
      <c r="FYZ2883" s="2"/>
      <c r="FZD2883" s="2"/>
      <c r="FZH2883" s="2"/>
      <c r="FZL2883" s="2"/>
      <c r="FZP2883" s="2"/>
      <c r="FZT2883" s="2"/>
      <c r="FZX2883" s="2"/>
      <c r="GAB2883" s="2"/>
      <c r="GAF2883" s="2"/>
      <c r="GAJ2883" s="2"/>
      <c r="GAN2883" s="2"/>
      <c r="GAR2883" s="2"/>
      <c r="GAV2883" s="2"/>
      <c r="GAZ2883" s="2"/>
      <c r="GBD2883" s="2"/>
      <c r="GBH2883" s="2"/>
      <c r="GBL2883" s="2"/>
      <c r="GBP2883" s="2"/>
      <c r="GBT2883" s="2"/>
      <c r="GBX2883" s="2"/>
      <c r="GCB2883" s="2"/>
      <c r="GCF2883" s="2"/>
      <c r="GCJ2883" s="2"/>
      <c r="GCN2883" s="2"/>
      <c r="GCR2883" s="2"/>
      <c r="GCV2883" s="2"/>
      <c r="GCZ2883" s="2"/>
      <c r="GDD2883" s="2"/>
      <c r="GDH2883" s="2"/>
      <c r="GDL2883" s="2"/>
      <c r="GDP2883" s="2"/>
      <c r="GDT2883" s="2"/>
      <c r="GDX2883" s="2"/>
      <c r="GEB2883" s="2"/>
      <c r="GEF2883" s="2"/>
      <c r="GEJ2883" s="2"/>
      <c r="GEN2883" s="2"/>
      <c r="GER2883" s="2"/>
      <c r="GEV2883" s="2"/>
      <c r="GEZ2883" s="2"/>
      <c r="GFD2883" s="2"/>
      <c r="GFH2883" s="2"/>
      <c r="GFL2883" s="2"/>
      <c r="GFP2883" s="2"/>
      <c r="GFT2883" s="2"/>
      <c r="GFX2883" s="2"/>
      <c r="GGB2883" s="2"/>
      <c r="GGF2883" s="2"/>
      <c r="GGJ2883" s="2"/>
      <c r="GGN2883" s="2"/>
      <c r="GGR2883" s="2"/>
      <c r="GGV2883" s="2"/>
      <c r="GGZ2883" s="2"/>
      <c r="GHD2883" s="2"/>
      <c r="GHH2883" s="2"/>
      <c r="GHL2883" s="2"/>
      <c r="GHP2883" s="2"/>
      <c r="GHT2883" s="2"/>
      <c r="GHX2883" s="2"/>
      <c r="GIB2883" s="2"/>
      <c r="GIF2883" s="2"/>
      <c r="GIJ2883" s="2"/>
      <c r="GIN2883" s="2"/>
      <c r="GIR2883" s="2"/>
      <c r="GIV2883" s="2"/>
      <c r="GIZ2883" s="2"/>
      <c r="GJD2883" s="2"/>
      <c r="GJH2883" s="2"/>
      <c r="GJL2883" s="2"/>
      <c r="GJP2883" s="2"/>
      <c r="GJT2883" s="2"/>
      <c r="GJX2883" s="2"/>
      <c r="GKB2883" s="2"/>
      <c r="GKF2883" s="2"/>
      <c r="GKJ2883" s="2"/>
      <c r="GKN2883" s="2"/>
      <c r="GKR2883" s="2"/>
      <c r="GKV2883" s="2"/>
      <c r="GKZ2883" s="2"/>
      <c r="GLD2883" s="2"/>
      <c r="GLH2883" s="2"/>
      <c r="GLL2883" s="2"/>
      <c r="GLP2883" s="2"/>
      <c r="GLT2883" s="2"/>
      <c r="GLX2883" s="2"/>
      <c r="GMB2883" s="2"/>
      <c r="GMF2883" s="2"/>
      <c r="GMJ2883" s="2"/>
      <c r="GMN2883" s="2"/>
      <c r="GMR2883" s="2"/>
      <c r="GMV2883" s="2"/>
      <c r="GMZ2883" s="2"/>
      <c r="GND2883" s="2"/>
      <c r="GNH2883" s="2"/>
      <c r="GNL2883" s="2"/>
      <c r="GNP2883" s="2"/>
      <c r="GNT2883" s="2"/>
      <c r="GNX2883" s="2"/>
      <c r="GOB2883" s="2"/>
      <c r="GOF2883" s="2"/>
      <c r="GOJ2883" s="2"/>
      <c r="GON2883" s="2"/>
      <c r="GOR2883" s="2"/>
      <c r="GOV2883" s="2"/>
      <c r="GOZ2883" s="2"/>
      <c r="GPD2883" s="2"/>
      <c r="GPH2883" s="2"/>
      <c r="GPL2883" s="2"/>
      <c r="GPP2883" s="2"/>
      <c r="GPT2883" s="2"/>
      <c r="GPX2883" s="2"/>
      <c r="GQB2883" s="2"/>
      <c r="GQF2883" s="2"/>
      <c r="GQJ2883" s="2"/>
      <c r="GQN2883" s="2"/>
      <c r="GQR2883" s="2"/>
      <c r="GQV2883" s="2"/>
      <c r="GQZ2883" s="2"/>
      <c r="GRD2883" s="2"/>
      <c r="GRH2883" s="2"/>
      <c r="GRL2883" s="2"/>
      <c r="GRP2883" s="2"/>
      <c r="GRT2883" s="2"/>
      <c r="GRX2883" s="2"/>
      <c r="GSB2883" s="2"/>
      <c r="GSF2883" s="2"/>
      <c r="GSJ2883" s="2"/>
      <c r="GSN2883" s="2"/>
      <c r="GSR2883" s="2"/>
      <c r="GSV2883" s="2"/>
      <c r="GSZ2883" s="2"/>
      <c r="GTD2883" s="2"/>
      <c r="GTH2883" s="2"/>
      <c r="GTL2883" s="2"/>
      <c r="GTP2883" s="2"/>
      <c r="GTT2883" s="2"/>
      <c r="GTX2883" s="2"/>
      <c r="GUB2883" s="2"/>
      <c r="GUF2883" s="2"/>
      <c r="GUJ2883" s="2"/>
      <c r="GUN2883" s="2"/>
      <c r="GUR2883" s="2"/>
      <c r="GUV2883" s="2"/>
      <c r="GUZ2883" s="2"/>
      <c r="GVD2883" s="2"/>
      <c r="GVH2883" s="2"/>
      <c r="GVL2883" s="2"/>
      <c r="GVP2883" s="2"/>
      <c r="GVT2883" s="2"/>
      <c r="GVX2883" s="2"/>
      <c r="GWB2883" s="2"/>
      <c r="GWF2883" s="2"/>
      <c r="GWJ2883" s="2"/>
      <c r="GWN2883" s="2"/>
      <c r="GWR2883" s="2"/>
      <c r="GWV2883" s="2"/>
      <c r="GWZ2883" s="2"/>
      <c r="GXD2883" s="2"/>
      <c r="GXH2883" s="2"/>
      <c r="GXL2883" s="2"/>
      <c r="GXP2883" s="2"/>
      <c r="GXT2883" s="2"/>
      <c r="GXX2883" s="2"/>
      <c r="GYB2883" s="2"/>
      <c r="GYF2883" s="2"/>
      <c r="GYJ2883" s="2"/>
      <c r="GYN2883" s="2"/>
      <c r="GYR2883" s="2"/>
      <c r="GYV2883" s="2"/>
      <c r="GYZ2883" s="2"/>
      <c r="GZD2883" s="2"/>
      <c r="GZH2883" s="2"/>
      <c r="GZL2883" s="2"/>
      <c r="GZP2883" s="2"/>
      <c r="GZT2883" s="2"/>
      <c r="GZX2883" s="2"/>
      <c r="HAB2883" s="2"/>
      <c r="HAF2883" s="2"/>
      <c r="HAJ2883" s="2"/>
      <c r="HAN2883" s="2"/>
      <c r="HAR2883" s="2"/>
      <c r="HAV2883" s="2"/>
      <c r="HAZ2883" s="2"/>
      <c r="HBD2883" s="2"/>
      <c r="HBH2883" s="2"/>
      <c r="HBL2883" s="2"/>
      <c r="HBP2883" s="2"/>
      <c r="HBT2883" s="2"/>
      <c r="HBX2883" s="2"/>
      <c r="HCB2883" s="2"/>
      <c r="HCF2883" s="2"/>
      <c r="HCJ2883" s="2"/>
      <c r="HCN2883" s="2"/>
      <c r="HCR2883" s="2"/>
      <c r="HCV2883" s="2"/>
      <c r="HCZ2883" s="2"/>
      <c r="HDD2883" s="2"/>
      <c r="HDH2883" s="2"/>
      <c r="HDL2883" s="2"/>
      <c r="HDP2883" s="2"/>
      <c r="HDT2883" s="2"/>
      <c r="HDX2883" s="2"/>
      <c r="HEB2883" s="2"/>
      <c r="HEF2883" s="2"/>
      <c r="HEJ2883" s="2"/>
      <c r="HEN2883" s="2"/>
      <c r="HER2883" s="2"/>
      <c r="HEV2883" s="2"/>
      <c r="HEZ2883" s="2"/>
      <c r="HFD2883" s="2"/>
      <c r="HFH2883" s="2"/>
      <c r="HFL2883" s="2"/>
      <c r="HFP2883" s="2"/>
      <c r="HFT2883" s="2"/>
      <c r="HFX2883" s="2"/>
      <c r="HGB2883" s="2"/>
      <c r="HGF2883" s="2"/>
      <c r="HGJ2883" s="2"/>
      <c r="HGN2883" s="2"/>
      <c r="HGR2883" s="2"/>
      <c r="HGV2883" s="2"/>
      <c r="HGZ2883" s="2"/>
      <c r="HHD2883" s="2"/>
      <c r="HHH2883" s="2"/>
      <c r="HHL2883" s="2"/>
      <c r="HHP2883" s="2"/>
      <c r="HHT2883" s="2"/>
      <c r="HHX2883" s="2"/>
      <c r="HIB2883" s="2"/>
      <c r="HIF2883" s="2"/>
      <c r="HIJ2883" s="2"/>
      <c r="HIN2883" s="2"/>
      <c r="HIR2883" s="2"/>
      <c r="HIV2883" s="2"/>
      <c r="HIZ2883" s="2"/>
      <c r="HJD2883" s="2"/>
      <c r="HJH2883" s="2"/>
      <c r="HJL2883" s="2"/>
      <c r="HJP2883" s="2"/>
      <c r="HJT2883" s="2"/>
      <c r="HJX2883" s="2"/>
      <c r="HKB2883" s="2"/>
      <c r="HKF2883" s="2"/>
      <c r="HKJ2883" s="2"/>
      <c r="HKN2883" s="2"/>
      <c r="HKR2883" s="2"/>
      <c r="HKV2883" s="2"/>
      <c r="HKZ2883" s="2"/>
      <c r="HLD2883" s="2"/>
      <c r="HLH2883" s="2"/>
      <c r="HLL2883" s="2"/>
      <c r="HLP2883" s="2"/>
      <c r="HLT2883" s="2"/>
      <c r="HLX2883" s="2"/>
      <c r="HMB2883" s="2"/>
      <c r="HMF2883" s="2"/>
      <c r="HMJ2883" s="2"/>
      <c r="HMN2883" s="2"/>
      <c r="HMR2883" s="2"/>
      <c r="HMV2883" s="2"/>
      <c r="HMZ2883" s="2"/>
      <c r="HND2883" s="2"/>
      <c r="HNH2883" s="2"/>
      <c r="HNL2883" s="2"/>
      <c r="HNP2883" s="2"/>
      <c r="HNT2883" s="2"/>
      <c r="HNX2883" s="2"/>
      <c r="HOB2883" s="2"/>
      <c r="HOF2883" s="2"/>
      <c r="HOJ2883" s="2"/>
      <c r="HON2883" s="2"/>
      <c r="HOR2883" s="2"/>
      <c r="HOV2883" s="2"/>
      <c r="HOZ2883" s="2"/>
      <c r="HPD2883" s="2"/>
      <c r="HPH2883" s="2"/>
      <c r="HPL2883" s="2"/>
      <c r="HPP2883" s="2"/>
      <c r="HPT2883" s="2"/>
      <c r="HPX2883" s="2"/>
      <c r="HQB2883" s="2"/>
      <c r="HQF2883" s="2"/>
      <c r="HQJ2883" s="2"/>
      <c r="HQN2883" s="2"/>
      <c r="HQR2883" s="2"/>
      <c r="HQV2883" s="2"/>
      <c r="HQZ2883" s="2"/>
      <c r="HRD2883" s="2"/>
      <c r="HRH2883" s="2"/>
      <c r="HRL2883" s="2"/>
      <c r="HRP2883" s="2"/>
      <c r="HRT2883" s="2"/>
      <c r="HRX2883" s="2"/>
      <c r="HSB2883" s="2"/>
      <c r="HSF2883" s="2"/>
      <c r="HSJ2883" s="2"/>
      <c r="HSN2883" s="2"/>
      <c r="HSR2883" s="2"/>
      <c r="HSV2883" s="2"/>
      <c r="HSZ2883" s="2"/>
      <c r="HTD2883" s="2"/>
      <c r="HTH2883" s="2"/>
      <c r="HTL2883" s="2"/>
      <c r="HTP2883" s="2"/>
      <c r="HTT2883" s="2"/>
      <c r="HTX2883" s="2"/>
      <c r="HUB2883" s="2"/>
      <c r="HUF2883" s="2"/>
      <c r="HUJ2883" s="2"/>
      <c r="HUN2883" s="2"/>
      <c r="HUR2883" s="2"/>
      <c r="HUV2883" s="2"/>
      <c r="HUZ2883" s="2"/>
      <c r="HVD2883" s="2"/>
      <c r="HVH2883" s="2"/>
      <c r="HVL2883" s="2"/>
      <c r="HVP2883" s="2"/>
      <c r="HVT2883" s="2"/>
      <c r="HVX2883" s="2"/>
      <c r="HWB2883" s="2"/>
      <c r="HWF2883" s="2"/>
      <c r="HWJ2883" s="2"/>
      <c r="HWN2883" s="2"/>
      <c r="HWR2883" s="2"/>
      <c r="HWV2883" s="2"/>
      <c r="HWZ2883" s="2"/>
      <c r="HXD2883" s="2"/>
      <c r="HXH2883" s="2"/>
      <c r="HXL2883" s="2"/>
      <c r="HXP2883" s="2"/>
      <c r="HXT2883" s="2"/>
      <c r="HXX2883" s="2"/>
      <c r="HYB2883" s="2"/>
      <c r="HYF2883" s="2"/>
      <c r="HYJ2883" s="2"/>
      <c r="HYN2883" s="2"/>
      <c r="HYR2883" s="2"/>
      <c r="HYV2883" s="2"/>
      <c r="HYZ2883" s="2"/>
      <c r="HZD2883" s="2"/>
      <c r="HZH2883" s="2"/>
      <c r="HZL2883" s="2"/>
      <c r="HZP2883" s="2"/>
      <c r="HZT2883" s="2"/>
      <c r="HZX2883" s="2"/>
      <c r="IAB2883" s="2"/>
      <c r="IAF2883" s="2"/>
      <c r="IAJ2883" s="2"/>
      <c r="IAN2883" s="2"/>
      <c r="IAR2883" s="2"/>
      <c r="IAV2883" s="2"/>
      <c r="IAZ2883" s="2"/>
      <c r="IBD2883" s="2"/>
      <c r="IBH2883" s="2"/>
      <c r="IBL2883" s="2"/>
      <c r="IBP2883" s="2"/>
      <c r="IBT2883" s="2"/>
      <c r="IBX2883" s="2"/>
      <c r="ICB2883" s="2"/>
      <c r="ICF2883" s="2"/>
      <c r="ICJ2883" s="2"/>
      <c r="ICN2883" s="2"/>
      <c r="ICR2883" s="2"/>
      <c r="ICV2883" s="2"/>
      <c r="ICZ2883" s="2"/>
      <c r="IDD2883" s="2"/>
      <c r="IDH2883" s="2"/>
      <c r="IDL2883" s="2"/>
      <c r="IDP2883" s="2"/>
      <c r="IDT2883" s="2"/>
      <c r="IDX2883" s="2"/>
      <c r="IEB2883" s="2"/>
      <c r="IEF2883" s="2"/>
      <c r="IEJ2883" s="2"/>
      <c r="IEN2883" s="2"/>
      <c r="IER2883" s="2"/>
      <c r="IEV2883" s="2"/>
      <c r="IEZ2883" s="2"/>
      <c r="IFD2883" s="2"/>
      <c r="IFH2883" s="2"/>
      <c r="IFL2883" s="2"/>
      <c r="IFP2883" s="2"/>
      <c r="IFT2883" s="2"/>
      <c r="IFX2883" s="2"/>
      <c r="IGB2883" s="2"/>
      <c r="IGF2883" s="2"/>
      <c r="IGJ2883" s="2"/>
      <c r="IGN2883" s="2"/>
      <c r="IGR2883" s="2"/>
      <c r="IGV2883" s="2"/>
      <c r="IGZ2883" s="2"/>
      <c r="IHD2883" s="2"/>
      <c r="IHH2883" s="2"/>
      <c r="IHL2883" s="2"/>
      <c r="IHP2883" s="2"/>
      <c r="IHT2883" s="2"/>
      <c r="IHX2883" s="2"/>
      <c r="IIB2883" s="2"/>
      <c r="IIF2883" s="2"/>
      <c r="IIJ2883" s="2"/>
      <c r="IIN2883" s="2"/>
      <c r="IIR2883" s="2"/>
      <c r="IIV2883" s="2"/>
      <c r="IIZ2883" s="2"/>
      <c r="IJD2883" s="2"/>
      <c r="IJH2883" s="2"/>
      <c r="IJL2883" s="2"/>
      <c r="IJP2883" s="2"/>
      <c r="IJT2883" s="2"/>
      <c r="IJX2883" s="2"/>
      <c r="IKB2883" s="2"/>
      <c r="IKF2883" s="2"/>
      <c r="IKJ2883" s="2"/>
      <c r="IKN2883" s="2"/>
      <c r="IKR2883" s="2"/>
      <c r="IKV2883" s="2"/>
      <c r="IKZ2883" s="2"/>
      <c r="ILD2883" s="2"/>
      <c r="ILH2883" s="2"/>
      <c r="ILL2883" s="2"/>
      <c r="ILP2883" s="2"/>
      <c r="ILT2883" s="2"/>
      <c r="ILX2883" s="2"/>
      <c r="IMB2883" s="2"/>
      <c r="IMF2883" s="2"/>
      <c r="IMJ2883" s="2"/>
      <c r="IMN2883" s="2"/>
      <c r="IMR2883" s="2"/>
      <c r="IMV2883" s="2"/>
      <c r="IMZ2883" s="2"/>
      <c r="IND2883" s="2"/>
      <c r="INH2883" s="2"/>
      <c r="INL2883" s="2"/>
      <c r="INP2883" s="2"/>
      <c r="INT2883" s="2"/>
      <c r="INX2883" s="2"/>
      <c r="IOB2883" s="2"/>
      <c r="IOF2883" s="2"/>
      <c r="IOJ2883" s="2"/>
      <c r="ION2883" s="2"/>
      <c r="IOR2883" s="2"/>
      <c r="IOV2883" s="2"/>
      <c r="IOZ2883" s="2"/>
      <c r="IPD2883" s="2"/>
      <c r="IPH2883" s="2"/>
      <c r="IPL2883" s="2"/>
      <c r="IPP2883" s="2"/>
      <c r="IPT2883" s="2"/>
      <c r="IPX2883" s="2"/>
      <c r="IQB2883" s="2"/>
      <c r="IQF2883" s="2"/>
      <c r="IQJ2883" s="2"/>
      <c r="IQN2883" s="2"/>
      <c r="IQR2883" s="2"/>
      <c r="IQV2883" s="2"/>
      <c r="IQZ2883" s="2"/>
      <c r="IRD2883" s="2"/>
      <c r="IRH2883" s="2"/>
      <c r="IRL2883" s="2"/>
      <c r="IRP2883" s="2"/>
      <c r="IRT2883" s="2"/>
      <c r="IRX2883" s="2"/>
      <c r="ISB2883" s="2"/>
      <c r="ISF2883" s="2"/>
      <c r="ISJ2883" s="2"/>
      <c r="ISN2883" s="2"/>
      <c r="ISR2883" s="2"/>
      <c r="ISV2883" s="2"/>
      <c r="ISZ2883" s="2"/>
      <c r="ITD2883" s="2"/>
      <c r="ITH2883" s="2"/>
      <c r="ITL2883" s="2"/>
      <c r="ITP2883" s="2"/>
      <c r="ITT2883" s="2"/>
      <c r="ITX2883" s="2"/>
      <c r="IUB2883" s="2"/>
      <c r="IUF2883" s="2"/>
      <c r="IUJ2883" s="2"/>
      <c r="IUN2883" s="2"/>
      <c r="IUR2883" s="2"/>
      <c r="IUV2883" s="2"/>
      <c r="IUZ2883" s="2"/>
      <c r="IVD2883" s="2"/>
      <c r="IVH2883" s="2"/>
      <c r="IVL2883" s="2"/>
      <c r="IVP2883" s="2"/>
      <c r="IVT2883" s="2"/>
      <c r="IVX2883" s="2"/>
      <c r="IWB2883" s="2"/>
      <c r="IWF2883" s="2"/>
      <c r="IWJ2883" s="2"/>
      <c r="IWN2883" s="2"/>
      <c r="IWR2883" s="2"/>
      <c r="IWV2883" s="2"/>
      <c r="IWZ2883" s="2"/>
      <c r="IXD2883" s="2"/>
      <c r="IXH2883" s="2"/>
      <c r="IXL2883" s="2"/>
      <c r="IXP2883" s="2"/>
      <c r="IXT2883" s="2"/>
      <c r="IXX2883" s="2"/>
      <c r="IYB2883" s="2"/>
      <c r="IYF2883" s="2"/>
      <c r="IYJ2883" s="2"/>
      <c r="IYN2883" s="2"/>
      <c r="IYR2883" s="2"/>
      <c r="IYV2883" s="2"/>
      <c r="IYZ2883" s="2"/>
      <c r="IZD2883" s="2"/>
      <c r="IZH2883" s="2"/>
      <c r="IZL2883" s="2"/>
      <c r="IZP2883" s="2"/>
      <c r="IZT2883" s="2"/>
      <c r="IZX2883" s="2"/>
      <c r="JAB2883" s="2"/>
      <c r="JAF2883" s="2"/>
      <c r="JAJ2883" s="2"/>
      <c r="JAN2883" s="2"/>
      <c r="JAR2883" s="2"/>
      <c r="JAV2883" s="2"/>
      <c r="JAZ2883" s="2"/>
      <c r="JBD2883" s="2"/>
      <c r="JBH2883" s="2"/>
      <c r="JBL2883" s="2"/>
      <c r="JBP2883" s="2"/>
      <c r="JBT2883" s="2"/>
      <c r="JBX2883" s="2"/>
      <c r="JCB2883" s="2"/>
      <c r="JCF2883" s="2"/>
      <c r="JCJ2883" s="2"/>
      <c r="JCN2883" s="2"/>
      <c r="JCR2883" s="2"/>
      <c r="JCV2883" s="2"/>
      <c r="JCZ2883" s="2"/>
      <c r="JDD2883" s="2"/>
      <c r="JDH2883" s="2"/>
      <c r="JDL2883" s="2"/>
      <c r="JDP2883" s="2"/>
      <c r="JDT2883" s="2"/>
      <c r="JDX2883" s="2"/>
      <c r="JEB2883" s="2"/>
      <c r="JEF2883" s="2"/>
      <c r="JEJ2883" s="2"/>
      <c r="JEN2883" s="2"/>
      <c r="JER2883" s="2"/>
      <c r="JEV2883" s="2"/>
      <c r="JEZ2883" s="2"/>
      <c r="JFD2883" s="2"/>
      <c r="JFH2883" s="2"/>
      <c r="JFL2883" s="2"/>
      <c r="JFP2883" s="2"/>
      <c r="JFT2883" s="2"/>
      <c r="JFX2883" s="2"/>
      <c r="JGB2883" s="2"/>
      <c r="JGF2883" s="2"/>
      <c r="JGJ2883" s="2"/>
      <c r="JGN2883" s="2"/>
      <c r="JGR2883" s="2"/>
      <c r="JGV2883" s="2"/>
      <c r="JGZ2883" s="2"/>
      <c r="JHD2883" s="2"/>
      <c r="JHH2883" s="2"/>
      <c r="JHL2883" s="2"/>
      <c r="JHP2883" s="2"/>
      <c r="JHT2883" s="2"/>
      <c r="JHX2883" s="2"/>
      <c r="JIB2883" s="2"/>
      <c r="JIF2883" s="2"/>
      <c r="JIJ2883" s="2"/>
      <c r="JIN2883" s="2"/>
      <c r="JIR2883" s="2"/>
      <c r="JIV2883" s="2"/>
      <c r="JIZ2883" s="2"/>
      <c r="JJD2883" s="2"/>
      <c r="JJH2883" s="2"/>
      <c r="JJL2883" s="2"/>
      <c r="JJP2883" s="2"/>
      <c r="JJT2883" s="2"/>
      <c r="JJX2883" s="2"/>
      <c r="JKB2883" s="2"/>
      <c r="JKF2883" s="2"/>
      <c r="JKJ2883" s="2"/>
      <c r="JKN2883" s="2"/>
      <c r="JKR2883" s="2"/>
      <c r="JKV2883" s="2"/>
      <c r="JKZ2883" s="2"/>
      <c r="JLD2883" s="2"/>
      <c r="JLH2883" s="2"/>
      <c r="JLL2883" s="2"/>
      <c r="JLP2883" s="2"/>
      <c r="JLT2883" s="2"/>
      <c r="JLX2883" s="2"/>
      <c r="JMB2883" s="2"/>
      <c r="JMF2883" s="2"/>
      <c r="JMJ2883" s="2"/>
      <c r="JMN2883" s="2"/>
      <c r="JMR2883" s="2"/>
      <c r="JMV2883" s="2"/>
      <c r="JMZ2883" s="2"/>
      <c r="JND2883" s="2"/>
      <c r="JNH2883" s="2"/>
      <c r="JNL2883" s="2"/>
      <c r="JNP2883" s="2"/>
      <c r="JNT2883" s="2"/>
      <c r="JNX2883" s="2"/>
      <c r="JOB2883" s="2"/>
      <c r="JOF2883" s="2"/>
      <c r="JOJ2883" s="2"/>
      <c r="JON2883" s="2"/>
      <c r="JOR2883" s="2"/>
      <c r="JOV2883" s="2"/>
      <c r="JOZ2883" s="2"/>
      <c r="JPD2883" s="2"/>
      <c r="JPH2883" s="2"/>
      <c r="JPL2883" s="2"/>
      <c r="JPP2883" s="2"/>
      <c r="JPT2883" s="2"/>
      <c r="JPX2883" s="2"/>
      <c r="JQB2883" s="2"/>
      <c r="JQF2883" s="2"/>
      <c r="JQJ2883" s="2"/>
      <c r="JQN2883" s="2"/>
      <c r="JQR2883" s="2"/>
      <c r="JQV2883" s="2"/>
      <c r="JQZ2883" s="2"/>
      <c r="JRD2883" s="2"/>
      <c r="JRH2883" s="2"/>
      <c r="JRL2883" s="2"/>
      <c r="JRP2883" s="2"/>
      <c r="JRT2883" s="2"/>
      <c r="JRX2883" s="2"/>
      <c r="JSB2883" s="2"/>
      <c r="JSF2883" s="2"/>
      <c r="JSJ2883" s="2"/>
      <c r="JSN2883" s="2"/>
      <c r="JSR2883" s="2"/>
      <c r="JSV2883" s="2"/>
      <c r="JSZ2883" s="2"/>
      <c r="JTD2883" s="2"/>
      <c r="JTH2883" s="2"/>
      <c r="JTL2883" s="2"/>
      <c r="JTP2883" s="2"/>
      <c r="JTT2883" s="2"/>
      <c r="JTX2883" s="2"/>
      <c r="JUB2883" s="2"/>
      <c r="JUF2883" s="2"/>
      <c r="JUJ2883" s="2"/>
      <c r="JUN2883" s="2"/>
      <c r="JUR2883" s="2"/>
      <c r="JUV2883" s="2"/>
      <c r="JUZ2883" s="2"/>
      <c r="JVD2883" s="2"/>
      <c r="JVH2883" s="2"/>
      <c r="JVL2883" s="2"/>
      <c r="JVP2883" s="2"/>
      <c r="JVT2883" s="2"/>
      <c r="JVX2883" s="2"/>
      <c r="JWB2883" s="2"/>
      <c r="JWF2883" s="2"/>
      <c r="JWJ2883" s="2"/>
      <c r="JWN2883" s="2"/>
      <c r="JWR2883" s="2"/>
      <c r="JWV2883" s="2"/>
      <c r="JWZ2883" s="2"/>
      <c r="JXD2883" s="2"/>
      <c r="JXH2883" s="2"/>
      <c r="JXL2883" s="2"/>
      <c r="JXP2883" s="2"/>
      <c r="JXT2883" s="2"/>
      <c r="JXX2883" s="2"/>
      <c r="JYB2883" s="2"/>
      <c r="JYF2883" s="2"/>
      <c r="JYJ2883" s="2"/>
      <c r="JYN2883" s="2"/>
      <c r="JYR2883" s="2"/>
      <c r="JYV2883" s="2"/>
      <c r="JYZ2883" s="2"/>
      <c r="JZD2883" s="2"/>
      <c r="JZH2883" s="2"/>
      <c r="JZL2883" s="2"/>
      <c r="JZP2883" s="2"/>
      <c r="JZT2883" s="2"/>
      <c r="JZX2883" s="2"/>
      <c r="KAB2883" s="2"/>
      <c r="KAF2883" s="2"/>
      <c r="KAJ2883" s="2"/>
      <c r="KAN2883" s="2"/>
      <c r="KAR2883" s="2"/>
      <c r="KAV2883" s="2"/>
      <c r="KAZ2883" s="2"/>
      <c r="KBD2883" s="2"/>
      <c r="KBH2883" s="2"/>
      <c r="KBL2883" s="2"/>
      <c r="KBP2883" s="2"/>
      <c r="KBT2883" s="2"/>
      <c r="KBX2883" s="2"/>
      <c r="KCB2883" s="2"/>
      <c r="KCF2883" s="2"/>
      <c r="KCJ2883" s="2"/>
      <c r="KCN2883" s="2"/>
      <c r="KCR2883" s="2"/>
      <c r="KCV2883" s="2"/>
      <c r="KCZ2883" s="2"/>
      <c r="KDD2883" s="2"/>
      <c r="KDH2883" s="2"/>
      <c r="KDL2883" s="2"/>
      <c r="KDP2883" s="2"/>
      <c r="KDT2883" s="2"/>
      <c r="KDX2883" s="2"/>
      <c r="KEB2883" s="2"/>
      <c r="KEF2883" s="2"/>
      <c r="KEJ2883" s="2"/>
      <c r="KEN2883" s="2"/>
      <c r="KER2883" s="2"/>
      <c r="KEV2883" s="2"/>
      <c r="KEZ2883" s="2"/>
      <c r="KFD2883" s="2"/>
      <c r="KFH2883" s="2"/>
      <c r="KFL2883" s="2"/>
      <c r="KFP2883" s="2"/>
      <c r="KFT2883" s="2"/>
      <c r="KFX2883" s="2"/>
      <c r="KGB2883" s="2"/>
      <c r="KGF2883" s="2"/>
      <c r="KGJ2883" s="2"/>
      <c r="KGN2883" s="2"/>
      <c r="KGR2883" s="2"/>
      <c r="KGV2883" s="2"/>
      <c r="KGZ2883" s="2"/>
      <c r="KHD2883" s="2"/>
      <c r="KHH2883" s="2"/>
      <c r="KHL2883" s="2"/>
      <c r="KHP2883" s="2"/>
      <c r="KHT2883" s="2"/>
      <c r="KHX2883" s="2"/>
      <c r="KIB2883" s="2"/>
      <c r="KIF2883" s="2"/>
      <c r="KIJ2883" s="2"/>
      <c r="KIN2883" s="2"/>
      <c r="KIR2883" s="2"/>
      <c r="KIV2883" s="2"/>
      <c r="KIZ2883" s="2"/>
      <c r="KJD2883" s="2"/>
      <c r="KJH2883" s="2"/>
      <c r="KJL2883" s="2"/>
      <c r="KJP2883" s="2"/>
      <c r="KJT2883" s="2"/>
      <c r="KJX2883" s="2"/>
      <c r="KKB2883" s="2"/>
      <c r="KKF2883" s="2"/>
      <c r="KKJ2883" s="2"/>
      <c r="KKN2883" s="2"/>
      <c r="KKR2883" s="2"/>
      <c r="KKV2883" s="2"/>
      <c r="KKZ2883" s="2"/>
      <c r="KLD2883" s="2"/>
      <c r="KLH2883" s="2"/>
      <c r="KLL2883" s="2"/>
      <c r="KLP2883" s="2"/>
      <c r="KLT2883" s="2"/>
      <c r="KLX2883" s="2"/>
      <c r="KMB2883" s="2"/>
      <c r="KMF2883" s="2"/>
      <c r="KMJ2883" s="2"/>
      <c r="KMN2883" s="2"/>
      <c r="KMR2883" s="2"/>
      <c r="KMV2883" s="2"/>
      <c r="KMZ2883" s="2"/>
      <c r="KND2883" s="2"/>
      <c r="KNH2883" s="2"/>
      <c r="KNL2883" s="2"/>
      <c r="KNP2883" s="2"/>
      <c r="KNT2883" s="2"/>
      <c r="KNX2883" s="2"/>
      <c r="KOB2883" s="2"/>
      <c r="KOF2883" s="2"/>
      <c r="KOJ2883" s="2"/>
      <c r="KON2883" s="2"/>
      <c r="KOR2883" s="2"/>
      <c r="KOV2883" s="2"/>
      <c r="KOZ2883" s="2"/>
      <c r="KPD2883" s="2"/>
      <c r="KPH2883" s="2"/>
      <c r="KPL2883" s="2"/>
      <c r="KPP2883" s="2"/>
      <c r="KPT2883" s="2"/>
      <c r="KPX2883" s="2"/>
      <c r="KQB2883" s="2"/>
      <c r="KQF2883" s="2"/>
      <c r="KQJ2883" s="2"/>
      <c r="KQN2883" s="2"/>
      <c r="KQR2883" s="2"/>
      <c r="KQV2883" s="2"/>
      <c r="KQZ2883" s="2"/>
      <c r="KRD2883" s="2"/>
      <c r="KRH2883" s="2"/>
      <c r="KRL2883" s="2"/>
      <c r="KRP2883" s="2"/>
      <c r="KRT2883" s="2"/>
      <c r="KRX2883" s="2"/>
      <c r="KSB2883" s="2"/>
      <c r="KSF2883" s="2"/>
      <c r="KSJ2883" s="2"/>
      <c r="KSN2883" s="2"/>
      <c r="KSR2883" s="2"/>
      <c r="KSV2883" s="2"/>
      <c r="KSZ2883" s="2"/>
      <c r="KTD2883" s="2"/>
      <c r="KTH2883" s="2"/>
      <c r="KTL2883" s="2"/>
      <c r="KTP2883" s="2"/>
      <c r="KTT2883" s="2"/>
      <c r="KTX2883" s="2"/>
      <c r="KUB2883" s="2"/>
      <c r="KUF2883" s="2"/>
      <c r="KUJ2883" s="2"/>
      <c r="KUN2883" s="2"/>
      <c r="KUR2883" s="2"/>
      <c r="KUV2883" s="2"/>
      <c r="KUZ2883" s="2"/>
      <c r="KVD2883" s="2"/>
      <c r="KVH2883" s="2"/>
      <c r="KVL2883" s="2"/>
      <c r="KVP2883" s="2"/>
      <c r="KVT2883" s="2"/>
      <c r="KVX2883" s="2"/>
      <c r="KWB2883" s="2"/>
      <c r="KWF2883" s="2"/>
      <c r="KWJ2883" s="2"/>
      <c r="KWN2883" s="2"/>
      <c r="KWR2883" s="2"/>
      <c r="KWV2883" s="2"/>
      <c r="KWZ2883" s="2"/>
      <c r="KXD2883" s="2"/>
      <c r="KXH2883" s="2"/>
      <c r="KXL2883" s="2"/>
      <c r="KXP2883" s="2"/>
      <c r="KXT2883" s="2"/>
      <c r="KXX2883" s="2"/>
      <c r="KYB2883" s="2"/>
      <c r="KYF2883" s="2"/>
      <c r="KYJ2883" s="2"/>
      <c r="KYN2883" s="2"/>
      <c r="KYR2883" s="2"/>
      <c r="KYV2883" s="2"/>
      <c r="KYZ2883" s="2"/>
      <c r="KZD2883" s="2"/>
      <c r="KZH2883" s="2"/>
      <c r="KZL2883" s="2"/>
      <c r="KZP2883" s="2"/>
      <c r="KZT2883" s="2"/>
      <c r="KZX2883" s="2"/>
      <c r="LAB2883" s="2"/>
      <c r="LAF2883" s="2"/>
      <c r="LAJ2883" s="2"/>
      <c r="LAN2883" s="2"/>
      <c r="LAR2883" s="2"/>
      <c r="LAV2883" s="2"/>
      <c r="LAZ2883" s="2"/>
      <c r="LBD2883" s="2"/>
      <c r="LBH2883" s="2"/>
      <c r="LBL2883" s="2"/>
      <c r="LBP2883" s="2"/>
      <c r="LBT2883" s="2"/>
      <c r="LBX2883" s="2"/>
      <c r="LCB2883" s="2"/>
      <c r="LCF2883" s="2"/>
      <c r="LCJ2883" s="2"/>
      <c r="LCN2883" s="2"/>
      <c r="LCR2883" s="2"/>
      <c r="LCV2883" s="2"/>
      <c r="LCZ2883" s="2"/>
      <c r="LDD2883" s="2"/>
      <c r="LDH2883" s="2"/>
      <c r="LDL2883" s="2"/>
      <c r="LDP2883" s="2"/>
      <c r="LDT2883" s="2"/>
      <c r="LDX2883" s="2"/>
      <c r="LEB2883" s="2"/>
      <c r="LEF2883" s="2"/>
      <c r="LEJ2883" s="2"/>
      <c r="LEN2883" s="2"/>
      <c r="LER2883" s="2"/>
      <c r="LEV2883" s="2"/>
      <c r="LEZ2883" s="2"/>
      <c r="LFD2883" s="2"/>
      <c r="LFH2883" s="2"/>
      <c r="LFL2883" s="2"/>
      <c r="LFP2883" s="2"/>
      <c r="LFT2883" s="2"/>
      <c r="LFX2883" s="2"/>
      <c r="LGB2883" s="2"/>
      <c r="LGF2883" s="2"/>
      <c r="LGJ2883" s="2"/>
      <c r="LGN2883" s="2"/>
      <c r="LGR2883" s="2"/>
      <c r="LGV2883" s="2"/>
      <c r="LGZ2883" s="2"/>
      <c r="LHD2883" s="2"/>
      <c r="LHH2883" s="2"/>
      <c r="LHL2883" s="2"/>
      <c r="LHP2883" s="2"/>
      <c r="LHT2883" s="2"/>
      <c r="LHX2883" s="2"/>
      <c r="LIB2883" s="2"/>
      <c r="LIF2883" s="2"/>
      <c r="LIJ2883" s="2"/>
      <c r="LIN2883" s="2"/>
      <c r="LIR2883" s="2"/>
      <c r="LIV2883" s="2"/>
      <c r="LIZ2883" s="2"/>
      <c r="LJD2883" s="2"/>
      <c r="LJH2883" s="2"/>
      <c r="LJL2883" s="2"/>
      <c r="LJP2883" s="2"/>
      <c r="LJT2883" s="2"/>
      <c r="LJX2883" s="2"/>
      <c r="LKB2883" s="2"/>
      <c r="LKF2883" s="2"/>
      <c r="LKJ2883" s="2"/>
      <c r="LKN2883" s="2"/>
      <c r="LKR2883" s="2"/>
      <c r="LKV2883" s="2"/>
      <c r="LKZ2883" s="2"/>
      <c r="LLD2883" s="2"/>
      <c r="LLH2883" s="2"/>
      <c r="LLL2883" s="2"/>
      <c r="LLP2883" s="2"/>
      <c r="LLT2883" s="2"/>
      <c r="LLX2883" s="2"/>
      <c r="LMB2883" s="2"/>
      <c r="LMF2883" s="2"/>
      <c r="LMJ2883" s="2"/>
      <c r="LMN2883" s="2"/>
      <c r="LMR2883" s="2"/>
      <c r="LMV2883" s="2"/>
      <c r="LMZ2883" s="2"/>
      <c r="LND2883" s="2"/>
      <c r="LNH2883" s="2"/>
      <c r="LNL2883" s="2"/>
      <c r="LNP2883" s="2"/>
      <c r="LNT2883" s="2"/>
      <c r="LNX2883" s="2"/>
      <c r="LOB2883" s="2"/>
      <c r="LOF2883" s="2"/>
      <c r="LOJ2883" s="2"/>
      <c r="LON2883" s="2"/>
      <c r="LOR2883" s="2"/>
      <c r="LOV2883" s="2"/>
      <c r="LOZ2883" s="2"/>
      <c r="LPD2883" s="2"/>
      <c r="LPH2883" s="2"/>
      <c r="LPL2883" s="2"/>
      <c r="LPP2883" s="2"/>
      <c r="LPT2883" s="2"/>
      <c r="LPX2883" s="2"/>
      <c r="LQB2883" s="2"/>
      <c r="LQF2883" s="2"/>
      <c r="LQJ2883" s="2"/>
      <c r="LQN2883" s="2"/>
      <c r="LQR2883" s="2"/>
      <c r="LQV2883" s="2"/>
      <c r="LQZ2883" s="2"/>
      <c r="LRD2883" s="2"/>
      <c r="LRH2883" s="2"/>
      <c r="LRL2883" s="2"/>
      <c r="LRP2883" s="2"/>
      <c r="LRT2883" s="2"/>
      <c r="LRX2883" s="2"/>
      <c r="LSB2883" s="2"/>
      <c r="LSF2883" s="2"/>
      <c r="LSJ2883" s="2"/>
      <c r="LSN2883" s="2"/>
      <c r="LSR2883" s="2"/>
      <c r="LSV2883" s="2"/>
      <c r="LSZ2883" s="2"/>
      <c r="LTD2883" s="2"/>
      <c r="LTH2883" s="2"/>
      <c r="LTL2883" s="2"/>
      <c r="LTP2883" s="2"/>
      <c r="LTT2883" s="2"/>
      <c r="LTX2883" s="2"/>
      <c r="LUB2883" s="2"/>
      <c r="LUF2883" s="2"/>
      <c r="LUJ2883" s="2"/>
      <c r="LUN2883" s="2"/>
      <c r="LUR2883" s="2"/>
      <c r="LUV2883" s="2"/>
      <c r="LUZ2883" s="2"/>
      <c r="LVD2883" s="2"/>
      <c r="LVH2883" s="2"/>
      <c r="LVL2883" s="2"/>
      <c r="LVP2883" s="2"/>
      <c r="LVT2883" s="2"/>
      <c r="LVX2883" s="2"/>
      <c r="LWB2883" s="2"/>
      <c r="LWF2883" s="2"/>
      <c r="LWJ2883" s="2"/>
      <c r="LWN2883" s="2"/>
      <c r="LWR2883" s="2"/>
      <c r="LWV2883" s="2"/>
      <c r="LWZ2883" s="2"/>
      <c r="LXD2883" s="2"/>
      <c r="LXH2883" s="2"/>
      <c r="LXL2883" s="2"/>
      <c r="LXP2883" s="2"/>
      <c r="LXT2883" s="2"/>
      <c r="LXX2883" s="2"/>
      <c r="LYB2883" s="2"/>
      <c r="LYF2883" s="2"/>
      <c r="LYJ2883" s="2"/>
      <c r="LYN2883" s="2"/>
      <c r="LYR2883" s="2"/>
      <c r="LYV2883" s="2"/>
      <c r="LYZ2883" s="2"/>
      <c r="LZD2883" s="2"/>
      <c r="LZH2883" s="2"/>
      <c r="LZL2883" s="2"/>
      <c r="LZP2883" s="2"/>
      <c r="LZT2883" s="2"/>
      <c r="LZX2883" s="2"/>
      <c r="MAB2883" s="2"/>
      <c r="MAF2883" s="2"/>
      <c r="MAJ2883" s="2"/>
      <c r="MAN2883" s="2"/>
      <c r="MAR2883" s="2"/>
      <c r="MAV2883" s="2"/>
      <c r="MAZ2883" s="2"/>
      <c r="MBD2883" s="2"/>
      <c r="MBH2883" s="2"/>
      <c r="MBL2883" s="2"/>
      <c r="MBP2883" s="2"/>
      <c r="MBT2883" s="2"/>
      <c r="MBX2883" s="2"/>
      <c r="MCB2883" s="2"/>
      <c r="MCF2883" s="2"/>
      <c r="MCJ2883" s="2"/>
      <c r="MCN2883" s="2"/>
      <c r="MCR2883" s="2"/>
      <c r="MCV2883" s="2"/>
      <c r="MCZ2883" s="2"/>
      <c r="MDD2883" s="2"/>
      <c r="MDH2883" s="2"/>
      <c r="MDL2883" s="2"/>
      <c r="MDP2883" s="2"/>
      <c r="MDT2883" s="2"/>
      <c r="MDX2883" s="2"/>
      <c r="MEB2883" s="2"/>
      <c r="MEF2883" s="2"/>
      <c r="MEJ2883" s="2"/>
      <c r="MEN2883" s="2"/>
      <c r="MER2883" s="2"/>
      <c r="MEV2883" s="2"/>
      <c r="MEZ2883" s="2"/>
      <c r="MFD2883" s="2"/>
      <c r="MFH2883" s="2"/>
      <c r="MFL2883" s="2"/>
      <c r="MFP2883" s="2"/>
      <c r="MFT2883" s="2"/>
      <c r="MFX2883" s="2"/>
      <c r="MGB2883" s="2"/>
      <c r="MGF2883" s="2"/>
      <c r="MGJ2883" s="2"/>
      <c r="MGN2883" s="2"/>
      <c r="MGR2883" s="2"/>
      <c r="MGV2883" s="2"/>
      <c r="MGZ2883" s="2"/>
      <c r="MHD2883" s="2"/>
      <c r="MHH2883" s="2"/>
      <c r="MHL2883" s="2"/>
      <c r="MHP2883" s="2"/>
      <c r="MHT2883" s="2"/>
      <c r="MHX2883" s="2"/>
      <c r="MIB2883" s="2"/>
      <c r="MIF2883" s="2"/>
      <c r="MIJ2883" s="2"/>
      <c r="MIN2883" s="2"/>
      <c r="MIR2883" s="2"/>
      <c r="MIV2883" s="2"/>
      <c r="MIZ2883" s="2"/>
      <c r="MJD2883" s="2"/>
      <c r="MJH2883" s="2"/>
      <c r="MJL2883" s="2"/>
      <c r="MJP2883" s="2"/>
      <c r="MJT2883" s="2"/>
      <c r="MJX2883" s="2"/>
      <c r="MKB2883" s="2"/>
      <c r="MKF2883" s="2"/>
      <c r="MKJ2883" s="2"/>
      <c r="MKN2883" s="2"/>
      <c r="MKR2883" s="2"/>
      <c r="MKV2883" s="2"/>
      <c r="MKZ2883" s="2"/>
      <c r="MLD2883" s="2"/>
      <c r="MLH2883" s="2"/>
      <c r="MLL2883" s="2"/>
      <c r="MLP2883" s="2"/>
      <c r="MLT2883" s="2"/>
      <c r="MLX2883" s="2"/>
      <c r="MMB2883" s="2"/>
      <c r="MMF2883" s="2"/>
      <c r="MMJ2883" s="2"/>
      <c r="MMN2883" s="2"/>
      <c r="MMR2883" s="2"/>
      <c r="MMV2883" s="2"/>
      <c r="MMZ2883" s="2"/>
      <c r="MND2883" s="2"/>
      <c r="MNH2883" s="2"/>
      <c r="MNL2883" s="2"/>
      <c r="MNP2883" s="2"/>
      <c r="MNT2883" s="2"/>
      <c r="MNX2883" s="2"/>
      <c r="MOB2883" s="2"/>
      <c r="MOF2883" s="2"/>
      <c r="MOJ2883" s="2"/>
      <c r="MON2883" s="2"/>
      <c r="MOR2883" s="2"/>
      <c r="MOV2883" s="2"/>
      <c r="MOZ2883" s="2"/>
      <c r="MPD2883" s="2"/>
      <c r="MPH2883" s="2"/>
      <c r="MPL2883" s="2"/>
      <c r="MPP2883" s="2"/>
      <c r="MPT2883" s="2"/>
      <c r="MPX2883" s="2"/>
      <c r="MQB2883" s="2"/>
      <c r="MQF2883" s="2"/>
      <c r="MQJ2883" s="2"/>
      <c r="MQN2883" s="2"/>
      <c r="MQR2883" s="2"/>
      <c r="MQV2883" s="2"/>
      <c r="MQZ2883" s="2"/>
      <c r="MRD2883" s="2"/>
      <c r="MRH2883" s="2"/>
      <c r="MRL2883" s="2"/>
      <c r="MRP2883" s="2"/>
      <c r="MRT2883" s="2"/>
      <c r="MRX2883" s="2"/>
      <c r="MSB2883" s="2"/>
      <c r="MSF2883" s="2"/>
      <c r="MSJ2883" s="2"/>
      <c r="MSN2883" s="2"/>
      <c r="MSR2883" s="2"/>
      <c r="MSV2883" s="2"/>
      <c r="MSZ2883" s="2"/>
      <c r="MTD2883" s="2"/>
      <c r="MTH2883" s="2"/>
      <c r="MTL2883" s="2"/>
      <c r="MTP2883" s="2"/>
      <c r="MTT2883" s="2"/>
      <c r="MTX2883" s="2"/>
      <c r="MUB2883" s="2"/>
      <c r="MUF2883" s="2"/>
      <c r="MUJ2883" s="2"/>
      <c r="MUN2883" s="2"/>
      <c r="MUR2883" s="2"/>
      <c r="MUV2883" s="2"/>
      <c r="MUZ2883" s="2"/>
      <c r="MVD2883" s="2"/>
      <c r="MVH2883" s="2"/>
      <c r="MVL2883" s="2"/>
      <c r="MVP2883" s="2"/>
      <c r="MVT2883" s="2"/>
      <c r="MVX2883" s="2"/>
      <c r="MWB2883" s="2"/>
      <c r="MWF2883" s="2"/>
      <c r="MWJ2883" s="2"/>
      <c r="MWN2883" s="2"/>
      <c r="MWR2883" s="2"/>
      <c r="MWV2883" s="2"/>
      <c r="MWZ2883" s="2"/>
      <c r="MXD2883" s="2"/>
      <c r="MXH2883" s="2"/>
      <c r="MXL2883" s="2"/>
      <c r="MXP2883" s="2"/>
      <c r="MXT2883" s="2"/>
      <c r="MXX2883" s="2"/>
      <c r="MYB2883" s="2"/>
      <c r="MYF2883" s="2"/>
      <c r="MYJ2883" s="2"/>
      <c r="MYN2883" s="2"/>
      <c r="MYR2883" s="2"/>
      <c r="MYV2883" s="2"/>
      <c r="MYZ2883" s="2"/>
      <c r="MZD2883" s="2"/>
      <c r="MZH2883" s="2"/>
      <c r="MZL2883" s="2"/>
      <c r="MZP2883" s="2"/>
      <c r="MZT2883" s="2"/>
      <c r="MZX2883" s="2"/>
      <c r="NAB2883" s="2"/>
      <c r="NAF2883" s="2"/>
      <c r="NAJ2883" s="2"/>
      <c r="NAN2883" s="2"/>
      <c r="NAR2883" s="2"/>
      <c r="NAV2883" s="2"/>
      <c r="NAZ2883" s="2"/>
      <c r="NBD2883" s="2"/>
      <c r="NBH2883" s="2"/>
      <c r="NBL2883" s="2"/>
      <c r="NBP2883" s="2"/>
      <c r="NBT2883" s="2"/>
      <c r="NBX2883" s="2"/>
      <c r="NCB2883" s="2"/>
      <c r="NCF2883" s="2"/>
      <c r="NCJ2883" s="2"/>
      <c r="NCN2883" s="2"/>
      <c r="NCR2883" s="2"/>
      <c r="NCV2883" s="2"/>
      <c r="NCZ2883" s="2"/>
      <c r="NDD2883" s="2"/>
      <c r="NDH2883" s="2"/>
      <c r="NDL2883" s="2"/>
      <c r="NDP2883" s="2"/>
      <c r="NDT2883" s="2"/>
      <c r="NDX2883" s="2"/>
      <c r="NEB2883" s="2"/>
      <c r="NEF2883" s="2"/>
      <c r="NEJ2883" s="2"/>
      <c r="NEN2883" s="2"/>
      <c r="NER2883" s="2"/>
      <c r="NEV2883" s="2"/>
      <c r="NEZ2883" s="2"/>
      <c r="NFD2883" s="2"/>
      <c r="NFH2883" s="2"/>
      <c r="NFL2883" s="2"/>
      <c r="NFP2883" s="2"/>
      <c r="NFT2883" s="2"/>
      <c r="NFX2883" s="2"/>
      <c r="NGB2883" s="2"/>
      <c r="NGF2883" s="2"/>
      <c r="NGJ2883" s="2"/>
      <c r="NGN2883" s="2"/>
      <c r="NGR2883" s="2"/>
      <c r="NGV2883" s="2"/>
      <c r="NGZ2883" s="2"/>
      <c r="NHD2883" s="2"/>
      <c r="NHH2883" s="2"/>
      <c r="NHL2883" s="2"/>
      <c r="NHP2883" s="2"/>
      <c r="NHT2883" s="2"/>
      <c r="NHX2883" s="2"/>
      <c r="NIB2883" s="2"/>
      <c r="NIF2883" s="2"/>
      <c r="NIJ2883" s="2"/>
      <c r="NIN2883" s="2"/>
      <c r="NIR2883" s="2"/>
      <c r="NIV2883" s="2"/>
      <c r="NIZ2883" s="2"/>
      <c r="NJD2883" s="2"/>
      <c r="NJH2883" s="2"/>
      <c r="NJL2883" s="2"/>
      <c r="NJP2883" s="2"/>
      <c r="NJT2883" s="2"/>
      <c r="NJX2883" s="2"/>
      <c r="NKB2883" s="2"/>
      <c r="NKF2883" s="2"/>
      <c r="NKJ2883" s="2"/>
      <c r="NKN2883" s="2"/>
      <c r="NKR2883" s="2"/>
      <c r="NKV2883" s="2"/>
      <c r="NKZ2883" s="2"/>
      <c r="NLD2883" s="2"/>
      <c r="NLH2883" s="2"/>
      <c r="NLL2883" s="2"/>
      <c r="NLP2883" s="2"/>
      <c r="NLT2883" s="2"/>
      <c r="NLX2883" s="2"/>
      <c r="NMB2883" s="2"/>
      <c r="NMF2883" s="2"/>
      <c r="NMJ2883" s="2"/>
      <c r="NMN2883" s="2"/>
      <c r="NMR2883" s="2"/>
      <c r="NMV2883" s="2"/>
      <c r="NMZ2883" s="2"/>
      <c r="NND2883" s="2"/>
      <c r="NNH2883" s="2"/>
      <c r="NNL2883" s="2"/>
      <c r="NNP2883" s="2"/>
      <c r="NNT2883" s="2"/>
      <c r="NNX2883" s="2"/>
      <c r="NOB2883" s="2"/>
      <c r="NOF2883" s="2"/>
      <c r="NOJ2883" s="2"/>
      <c r="NON2883" s="2"/>
      <c r="NOR2883" s="2"/>
      <c r="NOV2883" s="2"/>
      <c r="NOZ2883" s="2"/>
      <c r="NPD2883" s="2"/>
      <c r="NPH2883" s="2"/>
      <c r="NPL2883" s="2"/>
      <c r="NPP2883" s="2"/>
      <c r="NPT2883" s="2"/>
      <c r="NPX2883" s="2"/>
      <c r="NQB2883" s="2"/>
      <c r="NQF2883" s="2"/>
      <c r="NQJ2883" s="2"/>
      <c r="NQN2883" s="2"/>
      <c r="NQR2883" s="2"/>
      <c r="NQV2883" s="2"/>
      <c r="NQZ2883" s="2"/>
      <c r="NRD2883" s="2"/>
      <c r="NRH2883" s="2"/>
      <c r="NRL2883" s="2"/>
      <c r="NRP2883" s="2"/>
      <c r="NRT2883" s="2"/>
      <c r="NRX2883" s="2"/>
      <c r="NSB2883" s="2"/>
      <c r="NSF2883" s="2"/>
      <c r="NSJ2883" s="2"/>
      <c r="NSN2883" s="2"/>
      <c r="NSR2883" s="2"/>
      <c r="NSV2883" s="2"/>
      <c r="NSZ2883" s="2"/>
      <c r="NTD2883" s="2"/>
      <c r="NTH2883" s="2"/>
      <c r="NTL2883" s="2"/>
      <c r="NTP2883" s="2"/>
      <c r="NTT2883" s="2"/>
      <c r="NTX2883" s="2"/>
      <c r="NUB2883" s="2"/>
      <c r="NUF2883" s="2"/>
      <c r="NUJ2883" s="2"/>
      <c r="NUN2883" s="2"/>
      <c r="NUR2883" s="2"/>
      <c r="NUV2883" s="2"/>
      <c r="NUZ2883" s="2"/>
      <c r="NVD2883" s="2"/>
      <c r="NVH2883" s="2"/>
      <c r="NVL2883" s="2"/>
      <c r="NVP2883" s="2"/>
      <c r="NVT2883" s="2"/>
      <c r="NVX2883" s="2"/>
      <c r="NWB2883" s="2"/>
      <c r="NWF2883" s="2"/>
      <c r="NWJ2883" s="2"/>
      <c r="NWN2883" s="2"/>
      <c r="NWR2883" s="2"/>
      <c r="NWV2883" s="2"/>
      <c r="NWZ2883" s="2"/>
      <c r="NXD2883" s="2"/>
      <c r="NXH2883" s="2"/>
      <c r="NXL2883" s="2"/>
      <c r="NXP2883" s="2"/>
      <c r="NXT2883" s="2"/>
      <c r="NXX2883" s="2"/>
      <c r="NYB2883" s="2"/>
      <c r="NYF2883" s="2"/>
      <c r="NYJ2883" s="2"/>
      <c r="NYN2883" s="2"/>
      <c r="NYR2883" s="2"/>
      <c r="NYV2883" s="2"/>
      <c r="NYZ2883" s="2"/>
      <c r="NZD2883" s="2"/>
      <c r="NZH2883" s="2"/>
      <c r="NZL2883" s="2"/>
      <c r="NZP2883" s="2"/>
      <c r="NZT2883" s="2"/>
      <c r="NZX2883" s="2"/>
      <c r="OAB2883" s="2"/>
      <c r="OAF2883" s="2"/>
      <c r="OAJ2883" s="2"/>
      <c r="OAN2883" s="2"/>
      <c r="OAR2883" s="2"/>
      <c r="OAV2883" s="2"/>
      <c r="OAZ2883" s="2"/>
      <c r="OBD2883" s="2"/>
      <c r="OBH2883" s="2"/>
      <c r="OBL2883" s="2"/>
      <c r="OBP2883" s="2"/>
      <c r="OBT2883" s="2"/>
      <c r="OBX2883" s="2"/>
      <c r="OCB2883" s="2"/>
      <c r="OCF2883" s="2"/>
      <c r="OCJ2883" s="2"/>
      <c r="OCN2883" s="2"/>
      <c r="OCR2883" s="2"/>
      <c r="OCV2883" s="2"/>
      <c r="OCZ2883" s="2"/>
      <c r="ODD2883" s="2"/>
      <c r="ODH2883" s="2"/>
      <c r="ODL2883" s="2"/>
      <c r="ODP2883" s="2"/>
      <c r="ODT2883" s="2"/>
      <c r="ODX2883" s="2"/>
      <c r="OEB2883" s="2"/>
      <c r="OEF2883" s="2"/>
      <c r="OEJ2883" s="2"/>
      <c r="OEN2883" s="2"/>
      <c r="OER2883" s="2"/>
      <c r="OEV2883" s="2"/>
      <c r="OEZ2883" s="2"/>
      <c r="OFD2883" s="2"/>
      <c r="OFH2883" s="2"/>
      <c r="OFL2883" s="2"/>
      <c r="OFP2883" s="2"/>
      <c r="OFT2883" s="2"/>
      <c r="OFX2883" s="2"/>
      <c r="OGB2883" s="2"/>
      <c r="OGF2883" s="2"/>
      <c r="OGJ2883" s="2"/>
      <c r="OGN2883" s="2"/>
      <c r="OGR2883" s="2"/>
      <c r="OGV2883" s="2"/>
      <c r="OGZ2883" s="2"/>
      <c r="OHD2883" s="2"/>
      <c r="OHH2883" s="2"/>
      <c r="OHL2883" s="2"/>
      <c r="OHP2883" s="2"/>
      <c r="OHT2883" s="2"/>
      <c r="OHX2883" s="2"/>
      <c r="OIB2883" s="2"/>
      <c r="OIF2883" s="2"/>
      <c r="OIJ2883" s="2"/>
      <c r="OIN2883" s="2"/>
      <c r="OIR2883" s="2"/>
      <c r="OIV2883" s="2"/>
      <c r="OIZ2883" s="2"/>
      <c r="OJD2883" s="2"/>
      <c r="OJH2883" s="2"/>
      <c r="OJL2883" s="2"/>
      <c r="OJP2883" s="2"/>
      <c r="OJT2883" s="2"/>
      <c r="OJX2883" s="2"/>
      <c r="OKB2883" s="2"/>
      <c r="OKF2883" s="2"/>
      <c r="OKJ2883" s="2"/>
      <c r="OKN2883" s="2"/>
      <c r="OKR2883" s="2"/>
      <c r="OKV2883" s="2"/>
      <c r="OKZ2883" s="2"/>
      <c r="OLD2883" s="2"/>
      <c r="OLH2883" s="2"/>
      <c r="OLL2883" s="2"/>
      <c r="OLP2883" s="2"/>
      <c r="OLT2883" s="2"/>
      <c r="OLX2883" s="2"/>
      <c r="OMB2883" s="2"/>
      <c r="OMF2883" s="2"/>
      <c r="OMJ2883" s="2"/>
      <c r="OMN2883" s="2"/>
      <c r="OMR2883" s="2"/>
      <c r="OMV2883" s="2"/>
      <c r="OMZ2883" s="2"/>
      <c r="OND2883" s="2"/>
      <c r="ONH2883" s="2"/>
      <c r="ONL2883" s="2"/>
      <c r="ONP2883" s="2"/>
      <c r="ONT2883" s="2"/>
      <c r="ONX2883" s="2"/>
      <c r="OOB2883" s="2"/>
      <c r="OOF2883" s="2"/>
      <c r="OOJ2883" s="2"/>
      <c r="OON2883" s="2"/>
      <c r="OOR2883" s="2"/>
      <c r="OOV2883" s="2"/>
      <c r="OOZ2883" s="2"/>
      <c r="OPD2883" s="2"/>
      <c r="OPH2883" s="2"/>
      <c r="OPL2883" s="2"/>
      <c r="OPP2883" s="2"/>
      <c r="OPT2883" s="2"/>
      <c r="OPX2883" s="2"/>
      <c r="OQB2883" s="2"/>
      <c r="OQF2883" s="2"/>
      <c r="OQJ2883" s="2"/>
      <c r="OQN2883" s="2"/>
      <c r="OQR2883" s="2"/>
      <c r="OQV2883" s="2"/>
      <c r="OQZ2883" s="2"/>
      <c r="ORD2883" s="2"/>
      <c r="ORH2883" s="2"/>
      <c r="ORL2883" s="2"/>
      <c r="ORP2883" s="2"/>
      <c r="ORT2883" s="2"/>
      <c r="ORX2883" s="2"/>
      <c r="OSB2883" s="2"/>
      <c r="OSF2883" s="2"/>
      <c r="OSJ2883" s="2"/>
      <c r="OSN2883" s="2"/>
      <c r="OSR2883" s="2"/>
      <c r="OSV2883" s="2"/>
      <c r="OSZ2883" s="2"/>
      <c r="OTD2883" s="2"/>
      <c r="OTH2883" s="2"/>
      <c r="OTL2883" s="2"/>
      <c r="OTP2883" s="2"/>
      <c r="OTT2883" s="2"/>
      <c r="OTX2883" s="2"/>
      <c r="OUB2883" s="2"/>
      <c r="OUF2883" s="2"/>
      <c r="OUJ2883" s="2"/>
      <c r="OUN2883" s="2"/>
      <c r="OUR2883" s="2"/>
      <c r="OUV2883" s="2"/>
      <c r="OUZ2883" s="2"/>
      <c r="OVD2883" s="2"/>
      <c r="OVH2883" s="2"/>
      <c r="OVL2883" s="2"/>
      <c r="OVP2883" s="2"/>
      <c r="OVT2883" s="2"/>
      <c r="OVX2883" s="2"/>
      <c r="OWB2883" s="2"/>
      <c r="OWF2883" s="2"/>
      <c r="OWJ2883" s="2"/>
      <c r="OWN2883" s="2"/>
      <c r="OWR2883" s="2"/>
      <c r="OWV2883" s="2"/>
      <c r="OWZ2883" s="2"/>
      <c r="OXD2883" s="2"/>
      <c r="OXH2883" s="2"/>
      <c r="OXL2883" s="2"/>
      <c r="OXP2883" s="2"/>
      <c r="OXT2883" s="2"/>
      <c r="OXX2883" s="2"/>
      <c r="OYB2883" s="2"/>
      <c r="OYF2883" s="2"/>
      <c r="OYJ2883" s="2"/>
      <c r="OYN2883" s="2"/>
      <c r="OYR2883" s="2"/>
      <c r="OYV2883" s="2"/>
      <c r="OYZ2883" s="2"/>
      <c r="OZD2883" s="2"/>
      <c r="OZH2883" s="2"/>
      <c r="OZL2883" s="2"/>
      <c r="OZP2883" s="2"/>
      <c r="OZT2883" s="2"/>
      <c r="OZX2883" s="2"/>
      <c r="PAB2883" s="2"/>
      <c r="PAF2883" s="2"/>
      <c r="PAJ2883" s="2"/>
      <c r="PAN2883" s="2"/>
      <c r="PAR2883" s="2"/>
      <c r="PAV2883" s="2"/>
      <c r="PAZ2883" s="2"/>
      <c r="PBD2883" s="2"/>
      <c r="PBH2883" s="2"/>
      <c r="PBL2883" s="2"/>
      <c r="PBP2883" s="2"/>
      <c r="PBT2883" s="2"/>
      <c r="PBX2883" s="2"/>
      <c r="PCB2883" s="2"/>
      <c r="PCF2883" s="2"/>
      <c r="PCJ2883" s="2"/>
      <c r="PCN2883" s="2"/>
      <c r="PCR2883" s="2"/>
      <c r="PCV2883" s="2"/>
      <c r="PCZ2883" s="2"/>
      <c r="PDD2883" s="2"/>
      <c r="PDH2883" s="2"/>
      <c r="PDL2883" s="2"/>
      <c r="PDP2883" s="2"/>
      <c r="PDT2883" s="2"/>
      <c r="PDX2883" s="2"/>
      <c r="PEB2883" s="2"/>
      <c r="PEF2883" s="2"/>
      <c r="PEJ2883" s="2"/>
      <c r="PEN2883" s="2"/>
      <c r="PER2883" s="2"/>
      <c r="PEV2883" s="2"/>
      <c r="PEZ2883" s="2"/>
      <c r="PFD2883" s="2"/>
      <c r="PFH2883" s="2"/>
      <c r="PFL2883" s="2"/>
      <c r="PFP2883" s="2"/>
      <c r="PFT2883" s="2"/>
      <c r="PFX2883" s="2"/>
      <c r="PGB2883" s="2"/>
      <c r="PGF2883" s="2"/>
      <c r="PGJ2883" s="2"/>
      <c r="PGN2883" s="2"/>
      <c r="PGR2883" s="2"/>
      <c r="PGV2883" s="2"/>
      <c r="PGZ2883" s="2"/>
      <c r="PHD2883" s="2"/>
      <c r="PHH2883" s="2"/>
      <c r="PHL2883" s="2"/>
      <c r="PHP2883" s="2"/>
      <c r="PHT2883" s="2"/>
      <c r="PHX2883" s="2"/>
      <c r="PIB2883" s="2"/>
      <c r="PIF2883" s="2"/>
      <c r="PIJ2883" s="2"/>
      <c r="PIN2883" s="2"/>
      <c r="PIR2883" s="2"/>
      <c r="PIV2883" s="2"/>
      <c r="PIZ2883" s="2"/>
      <c r="PJD2883" s="2"/>
      <c r="PJH2883" s="2"/>
      <c r="PJL2883" s="2"/>
      <c r="PJP2883" s="2"/>
      <c r="PJT2883" s="2"/>
      <c r="PJX2883" s="2"/>
      <c r="PKB2883" s="2"/>
      <c r="PKF2883" s="2"/>
      <c r="PKJ2883" s="2"/>
      <c r="PKN2883" s="2"/>
      <c r="PKR2883" s="2"/>
      <c r="PKV2883" s="2"/>
      <c r="PKZ2883" s="2"/>
      <c r="PLD2883" s="2"/>
      <c r="PLH2883" s="2"/>
      <c r="PLL2883" s="2"/>
      <c r="PLP2883" s="2"/>
      <c r="PLT2883" s="2"/>
      <c r="PLX2883" s="2"/>
      <c r="PMB2883" s="2"/>
      <c r="PMF2883" s="2"/>
      <c r="PMJ2883" s="2"/>
      <c r="PMN2883" s="2"/>
      <c r="PMR2883" s="2"/>
      <c r="PMV2883" s="2"/>
      <c r="PMZ2883" s="2"/>
      <c r="PND2883" s="2"/>
      <c r="PNH2883" s="2"/>
      <c r="PNL2883" s="2"/>
      <c r="PNP2883" s="2"/>
      <c r="PNT2883" s="2"/>
      <c r="PNX2883" s="2"/>
      <c r="POB2883" s="2"/>
      <c r="POF2883" s="2"/>
      <c r="POJ2883" s="2"/>
      <c r="PON2883" s="2"/>
      <c r="POR2883" s="2"/>
      <c r="POV2883" s="2"/>
      <c r="POZ2883" s="2"/>
      <c r="PPD2883" s="2"/>
      <c r="PPH2883" s="2"/>
      <c r="PPL2883" s="2"/>
      <c r="PPP2883" s="2"/>
      <c r="PPT2883" s="2"/>
      <c r="PPX2883" s="2"/>
      <c r="PQB2883" s="2"/>
      <c r="PQF2883" s="2"/>
      <c r="PQJ2883" s="2"/>
      <c r="PQN2883" s="2"/>
      <c r="PQR2883" s="2"/>
      <c r="PQV2883" s="2"/>
      <c r="PQZ2883" s="2"/>
      <c r="PRD2883" s="2"/>
      <c r="PRH2883" s="2"/>
      <c r="PRL2883" s="2"/>
      <c r="PRP2883" s="2"/>
      <c r="PRT2883" s="2"/>
      <c r="PRX2883" s="2"/>
      <c r="PSB2883" s="2"/>
      <c r="PSF2883" s="2"/>
      <c r="PSJ2883" s="2"/>
      <c r="PSN2883" s="2"/>
      <c r="PSR2883" s="2"/>
      <c r="PSV2883" s="2"/>
      <c r="PSZ2883" s="2"/>
      <c r="PTD2883" s="2"/>
      <c r="PTH2883" s="2"/>
      <c r="PTL2883" s="2"/>
      <c r="PTP2883" s="2"/>
      <c r="PTT2883" s="2"/>
      <c r="PTX2883" s="2"/>
      <c r="PUB2883" s="2"/>
      <c r="PUF2883" s="2"/>
      <c r="PUJ2883" s="2"/>
      <c r="PUN2883" s="2"/>
      <c r="PUR2883" s="2"/>
      <c r="PUV2883" s="2"/>
      <c r="PUZ2883" s="2"/>
      <c r="PVD2883" s="2"/>
      <c r="PVH2883" s="2"/>
      <c r="PVL2883" s="2"/>
      <c r="PVP2883" s="2"/>
      <c r="PVT2883" s="2"/>
      <c r="PVX2883" s="2"/>
      <c r="PWB2883" s="2"/>
      <c r="PWF2883" s="2"/>
      <c r="PWJ2883" s="2"/>
      <c r="PWN2883" s="2"/>
      <c r="PWR2883" s="2"/>
      <c r="PWV2883" s="2"/>
      <c r="PWZ2883" s="2"/>
      <c r="PXD2883" s="2"/>
      <c r="PXH2883" s="2"/>
      <c r="PXL2883" s="2"/>
      <c r="PXP2883" s="2"/>
      <c r="PXT2883" s="2"/>
      <c r="PXX2883" s="2"/>
      <c r="PYB2883" s="2"/>
      <c r="PYF2883" s="2"/>
      <c r="PYJ2883" s="2"/>
      <c r="PYN2883" s="2"/>
      <c r="PYR2883" s="2"/>
      <c r="PYV2883" s="2"/>
      <c r="PYZ2883" s="2"/>
      <c r="PZD2883" s="2"/>
      <c r="PZH2883" s="2"/>
      <c r="PZL2883" s="2"/>
      <c r="PZP2883" s="2"/>
      <c r="PZT2883" s="2"/>
      <c r="PZX2883" s="2"/>
      <c r="QAB2883" s="2"/>
      <c r="QAF2883" s="2"/>
      <c r="QAJ2883" s="2"/>
      <c r="QAN2883" s="2"/>
      <c r="QAR2883" s="2"/>
      <c r="QAV2883" s="2"/>
      <c r="QAZ2883" s="2"/>
      <c r="QBD2883" s="2"/>
      <c r="QBH2883" s="2"/>
      <c r="QBL2883" s="2"/>
      <c r="QBP2883" s="2"/>
      <c r="QBT2883" s="2"/>
      <c r="QBX2883" s="2"/>
      <c r="QCB2883" s="2"/>
      <c r="QCF2883" s="2"/>
      <c r="QCJ2883" s="2"/>
      <c r="QCN2883" s="2"/>
      <c r="QCR2883" s="2"/>
      <c r="QCV2883" s="2"/>
      <c r="QCZ2883" s="2"/>
      <c r="QDD2883" s="2"/>
      <c r="QDH2883" s="2"/>
      <c r="QDL2883" s="2"/>
      <c r="QDP2883" s="2"/>
      <c r="QDT2883" s="2"/>
      <c r="QDX2883" s="2"/>
      <c r="QEB2883" s="2"/>
      <c r="QEF2883" s="2"/>
      <c r="QEJ2883" s="2"/>
      <c r="QEN2883" s="2"/>
      <c r="QER2883" s="2"/>
      <c r="QEV2883" s="2"/>
      <c r="QEZ2883" s="2"/>
      <c r="QFD2883" s="2"/>
      <c r="QFH2883" s="2"/>
      <c r="QFL2883" s="2"/>
      <c r="QFP2883" s="2"/>
      <c r="QFT2883" s="2"/>
      <c r="QFX2883" s="2"/>
      <c r="QGB2883" s="2"/>
      <c r="QGF2883" s="2"/>
      <c r="QGJ2883" s="2"/>
      <c r="QGN2883" s="2"/>
      <c r="QGR2883" s="2"/>
      <c r="QGV2883" s="2"/>
      <c r="QGZ2883" s="2"/>
      <c r="QHD2883" s="2"/>
      <c r="QHH2883" s="2"/>
      <c r="QHL2883" s="2"/>
      <c r="QHP2883" s="2"/>
      <c r="QHT2883" s="2"/>
      <c r="QHX2883" s="2"/>
      <c r="QIB2883" s="2"/>
      <c r="QIF2883" s="2"/>
      <c r="QIJ2883" s="2"/>
      <c r="QIN2883" s="2"/>
      <c r="QIR2883" s="2"/>
      <c r="QIV2883" s="2"/>
      <c r="QIZ2883" s="2"/>
      <c r="QJD2883" s="2"/>
      <c r="QJH2883" s="2"/>
      <c r="QJL2883" s="2"/>
      <c r="QJP2883" s="2"/>
      <c r="QJT2883" s="2"/>
      <c r="QJX2883" s="2"/>
      <c r="QKB2883" s="2"/>
      <c r="QKF2883" s="2"/>
      <c r="QKJ2883" s="2"/>
      <c r="QKN2883" s="2"/>
      <c r="QKR2883" s="2"/>
      <c r="QKV2883" s="2"/>
      <c r="QKZ2883" s="2"/>
      <c r="QLD2883" s="2"/>
      <c r="QLH2883" s="2"/>
      <c r="QLL2883" s="2"/>
      <c r="QLP2883" s="2"/>
      <c r="QLT2883" s="2"/>
      <c r="QLX2883" s="2"/>
      <c r="QMB2883" s="2"/>
      <c r="QMF2883" s="2"/>
      <c r="QMJ2883" s="2"/>
      <c r="QMN2883" s="2"/>
      <c r="QMR2883" s="2"/>
      <c r="QMV2883" s="2"/>
      <c r="QMZ2883" s="2"/>
      <c r="QND2883" s="2"/>
      <c r="QNH2883" s="2"/>
      <c r="QNL2883" s="2"/>
      <c r="QNP2883" s="2"/>
      <c r="QNT2883" s="2"/>
      <c r="QNX2883" s="2"/>
      <c r="QOB2883" s="2"/>
      <c r="QOF2883" s="2"/>
      <c r="QOJ2883" s="2"/>
      <c r="QON2883" s="2"/>
      <c r="QOR2883" s="2"/>
      <c r="QOV2883" s="2"/>
      <c r="QOZ2883" s="2"/>
      <c r="QPD2883" s="2"/>
      <c r="QPH2883" s="2"/>
      <c r="QPL2883" s="2"/>
      <c r="QPP2883" s="2"/>
      <c r="QPT2883" s="2"/>
      <c r="QPX2883" s="2"/>
      <c r="QQB2883" s="2"/>
      <c r="QQF2883" s="2"/>
      <c r="QQJ2883" s="2"/>
      <c r="QQN2883" s="2"/>
      <c r="QQR2883" s="2"/>
      <c r="QQV2883" s="2"/>
      <c r="QQZ2883" s="2"/>
      <c r="QRD2883" s="2"/>
      <c r="QRH2883" s="2"/>
      <c r="QRL2883" s="2"/>
      <c r="QRP2883" s="2"/>
      <c r="QRT2883" s="2"/>
      <c r="QRX2883" s="2"/>
      <c r="QSB2883" s="2"/>
      <c r="QSF2883" s="2"/>
      <c r="QSJ2883" s="2"/>
      <c r="QSN2883" s="2"/>
      <c r="QSR2883" s="2"/>
      <c r="QSV2883" s="2"/>
      <c r="QSZ2883" s="2"/>
      <c r="QTD2883" s="2"/>
      <c r="QTH2883" s="2"/>
      <c r="QTL2883" s="2"/>
      <c r="QTP2883" s="2"/>
      <c r="QTT2883" s="2"/>
      <c r="QTX2883" s="2"/>
      <c r="QUB2883" s="2"/>
      <c r="QUF2883" s="2"/>
      <c r="QUJ2883" s="2"/>
      <c r="QUN2883" s="2"/>
      <c r="QUR2883" s="2"/>
      <c r="QUV2883" s="2"/>
      <c r="QUZ2883" s="2"/>
      <c r="QVD2883" s="2"/>
      <c r="QVH2883" s="2"/>
      <c r="QVL2883" s="2"/>
      <c r="QVP2883" s="2"/>
      <c r="QVT2883" s="2"/>
      <c r="QVX2883" s="2"/>
      <c r="QWB2883" s="2"/>
      <c r="QWF2883" s="2"/>
      <c r="QWJ2883" s="2"/>
      <c r="QWN2883" s="2"/>
      <c r="QWR2883" s="2"/>
      <c r="QWV2883" s="2"/>
      <c r="QWZ2883" s="2"/>
      <c r="QXD2883" s="2"/>
      <c r="QXH2883" s="2"/>
      <c r="QXL2883" s="2"/>
      <c r="QXP2883" s="2"/>
      <c r="QXT2883" s="2"/>
      <c r="QXX2883" s="2"/>
      <c r="QYB2883" s="2"/>
      <c r="QYF2883" s="2"/>
      <c r="QYJ2883" s="2"/>
      <c r="QYN2883" s="2"/>
      <c r="QYR2883" s="2"/>
      <c r="QYV2883" s="2"/>
      <c r="QYZ2883" s="2"/>
      <c r="QZD2883" s="2"/>
      <c r="QZH2883" s="2"/>
      <c r="QZL2883" s="2"/>
      <c r="QZP2883" s="2"/>
      <c r="QZT2883" s="2"/>
      <c r="QZX2883" s="2"/>
      <c r="RAB2883" s="2"/>
      <c r="RAF2883" s="2"/>
      <c r="RAJ2883" s="2"/>
      <c r="RAN2883" s="2"/>
      <c r="RAR2883" s="2"/>
      <c r="RAV2883" s="2"/>
      <c r="RAZ2883" s="2"/>
      <c r="RBD2883" s="2"/>
      <c r="RBH2883" s="2"/>
      <c r="RBL2883" s="2"/>
      <c r="RBP2883" s="2"/>
      <c r="RBT2883" s="2"/>
      <c r="RBX2883" s="2"/>
      <c r="RCB2883" s="2"/>
      <c r="RCF2883" s="2"/>
      <c r="RCJ2883" s="2"/>
      <c r="RCN2883" s="2"/>
      <c r="RCR2883" s="2"/>
      <c r="RCV2883" s="2"/>
      <c r="RCZ2883" s="2"/>
      <c r="RDD2883" s="2"/>
      <c r="RDH2883" s="2"/>
      <c r="RDL2883" s="2"/>
      <c r="RDP2883" s="2"/>
      <c r="RDT2883" s="2"/>
      <c r="RDX2883" s="2"/>
      <c r="REB2883" s="2"/>
      <c r="REF2883" s="2"/>
      <c r="REJ2883" s="2"/>
      <c r="REN2883" s="2"/>
      <c r="RER2883" s="2"/>
      <c r="REV2883" s="2"/>
      <c r="REZ2883" s="2"/>
      <c r="RFD2883" s="2"/>
      <c r="RFH2883" s="2"/>
      <c r="RFL2883" s="2"/>
      <c r="RFP2883" s="2"/>
      <c r="RFT2883" s="2"/>
      <c r="RFX2883" s="2"/>
      <c r="RGB2883" s="2"/>
      <c r="RGF2883" s="2"/>
      <c r="RGJ2883" s="2"/>
      <c r="RGN2883" s="2"/>
      <c r="RGR2883" s="2"/>
      <c r="RGV2883" s="2"/>
      <c r="RGZ2883" s="2"/>
      <c r="RHD2883" s="2"/>
      <c r="RHH2883" s="2"/>
      <c r="RHL2883" s="2"/>
      <c r="RHP2883" s="2"/>
      <c r="RHT2883" s="2"/>
      <c r="RHX2883" s="2"/>
      <c r="RIB2883" s="2"/>
      <c r="RIF2883" s="2"/>
      <c r="RIJ2883" s="2"/>
      <c r="RIN2883" s="2"/>
      <c r="RIR2883" s="2"/>
      <c r="RIV2883" s="2"/>
      <c r="RIZ2883" s="2"/>
      <c r="RJD2883" s="2"/>
      <c r="RJH2883" s="2"/>
      <c r="RJL2883" s="2"/>
      <c r="RJP2883" s="2"/>
      <c r="RJT2883" s="2"/>
      <c r="RJX2883" s="2"/>
      <c r="RKB2883" s="2"/>
      <c r="RKF2883" s="2"/>
      <c r="RKJ2883" s="2"/>
      <c r="RKN2883" s="2"/>
      <c r="RKR2883" s="2"/>
      <c r="RKV2883" s="2"/>
      <c r="RKZ2883" s="2"/>
      <c r="RLD2883" s="2"/>
      <c r="RLH2883" s="2"/>
      <c r="RLL2883" s="2"/>
      <c r="RLP2883" s="2"/>
      <c r="RLT2883" s="2"/>
      <c r="RLX2883" s="2"/>
      <c r="RMB2883" s="2"/>
      <c r="RMF2883" s="2"/>
      <c r="RMJ2883" s="2"/>
      <c r="RMN2883" s="2"/>
      <c r="RMR2883" s="2"/>
      <c r="RMV2883" s="2"/>
      <c r="RMZ2883" s="2"/>
      <c r="RND2883" s="2"/>
      <c r="RNH2883" s="2"/>
      <c r="RNL2883" s="2"/>
      <c r="RNP2883" s="2"/>
      <c r="RNT2883" s="2"/>
      <c r="RNX2883" s="2"/>
      <c r="ROB2883" s="2"/>
      <c r="ROF2883" s="2"/>
      <c r="ROJ2883" s="2"/>
      <c r="RON2883" s="2"/>
      <c r="ROR2883" s="2"/>
      <c r="ROV2883" s="2"/>
      <c r="ROZ2883" s="2"/>
      <c r="RPD2883" s="2"/>
      <c r="RPH2883" s="2"/>
      <c r="RPL2883" s="2"/>
      <c r="RPP2883" s="2"/>
      <c r="RPT2883" s="2"/>
      <c r="RPX2883" s="2"/>
      <c r="RQB2883" s="2"/>
      <c r="RQF2883" s="2"/>
      <c r="RQJ2883" s="2"/>
      <c r="RQN2883" s="2"/>
      <c r="RQR2883" s="2"/>
      <c r="RQV2883" s="2"/>
      <c r="RQZ2883" s="2"/>
      <c r="RRD2883" s="2"/>
      <c r="RRH2883" s="2"/>
      <c r="RRL2883" s="2"/>
      <c r="RRP2883" s="2"/>
      <c r="RRT2883" s="2"/>
      <c r="RRX2883" s="2"/>
      <c r="RSB2883" s="2"/>
      <c r="RSF2883" s="2"/>
      <c r="RSJ2883" s="2"/>
      <c r="RSN2883" s="2"/>
      <c r="RSR2883" s="2"/>
      <c r="RSV2883" s="2"/>
      <c r="RSZ2883" s="2"/>
      <c r="RTD2883" s="2"/>
      <c r="RTH2883" s="2"/>
      <c r="RTL2883" s="2"/>
      <c r="RTP2883" s="2"/>
      <c r="RTT2883" s="2"/>
      <c r="RTX2883" s="2"/>
      <c r="RUB2883" s="2"/>
      <c r="RUF2883" s="2"/>
      <c r="RUJ2883" s="2"/>
      <c r="RUN2883" s="2"/>
      <c r="RUR2883" s="2"/>
      <c r="RUV2883" s="2"/>
      <c r="RUZ2883" s="2"/>
      <c r="RVD2883" s="2"/>
      <c r="RVH2883" s="2"/>
      <c r="RVL2883" s="2"/>
      <c r="RVP2883" s="2"/>
      <c r="RVT2883" s="2"/>
      <c r="RVX2883" s="2"/>
      <c r="RWB2883" s="2"/>
      <c r="RWF2883" s="2"/>
      <c r="RWJ2883" s="2"/>
      <c r="RWN2883" s="2"/>
      <c r="RWR2883" s="2"/>
      <c r="RWV2883" s="2"/>
      <c r="RWZ2883" s="2"/>
      <c r="RXD2883" s="2"/>
      <c r="RXH2883" s="2"/>
      <c r="RXL2883" s="2"/>
      <c r="RXP2883" s="2"/>
      <c r="RXT2883" s="2"/>
      <c r="RXX2883" s="2"/>
      <c r="RYB2883" s="2"/>
      <c r="RYF2883" s="2"/>
      <c r="RYJ2883" s="2"/>
      <c r="RYN2883" s="2"/>
      <c r="RYR2883" s="2"/>
      <c r="RYV2883" s="2"/>
      <c r="RYZ2883" s="2"/>
      <c r="RZD2883" s="2"/>
      <c r="RZH2883" s="2"/>
      <c r="RZL2883" s="2"/>
      <c r="RZP2883" s="2"/>
      <c r="RZT2883" s="2"/>
      <c r="RZX2883" s="2"/>
      <c r="SAB2883" s="2"/>
      <c r="SAF2883" s="2"/>
      <c r="SAJ2883" s="2"/>
      <c r="SAN2883" s="2"/>
      <c r="SAR2883" s="2"/>
      <c r="SAV2883" s="2"/>
      <c r="SAZ2883" s="2"/>
      <c r="SBD2883" s="2"/>
      <c r="SBH2883" s="2"/>
      <c r="SBL2883" s="2"/>
      <c r="SBP2883" s="2"/>
      <c r="SBT2883" s="2"/>
      <c r="SBX2883" s="2"/>
      <c r="SCB2883" s="2"/>
      <c r="SCF2883" s="2"/>
      <c r="SCJ2883" s="2"/>
      <c r="SCN2883" s="2"/>
      <c r="SCR2883" s="2"/>
      <c r="SCV2883" s="2"/>
      <c r="SCZ2883" s="2"/>
      <c r="SDD2883" s="2"/>
      <c r="SDH2883" s="2"/>
      <c r="SDL2883" s="2"/>
      <c r="SDP2883" s="2"/>
      <c r="SDT2883" s="2"/>
      <c r="SDX2883" s="2"/>
      <c r="SEB2883" s="2"/>
      <c r="SEF2883" s="2"/>
      <c r="SEJ2883" s="2"/>
      <c r="SEN2883" s="2"/>
      <c r="SER2883" s="2"/>
      <c r="SEV2883" s="2"/>
      <c r="SEZ2883" s="2"/>
      <c r="SFD2883" s="2"/>
      <c r="SFH2883" s="2"/>
      <c r="SFL2883" s="2"/>
      <c r="SFP2883" s="2"/>
      <c r="SFT2883" s="2"/>
      <c r="SFX2883" s="2"/>
      <c r="SGB2883" s="2"/>
      <c r="SGF2883" s="2"/>
      <c r="SGJ2883" s="2"/>
      <c r="SGN2883" s="2"/>
      <c r="SGR2883" s="2"/>
      <c r="SGV2883" s="2"/>
      <c r="SGZ2883" s="2"/>
      <c r="SHD2883" s="2"/>
      <c r="SHH2883" s="2"/>
      <c r="SHL2883" s="2"/>
      <c r="SHP2883" s="2"/>
      <c r="SHT2883" s="2"/>
      <c r="SHX2883" s="2"/>
      <c r="SIB2883" s="2"/>
      <c r="SIF2883" s="2"/>
      <c r="SIJ2883" s="2"/>
      <c r="SIN2883" s="2"/>
      <c r="SIR2883" s="2"/>
      <c r="SIV2883" s="2"/>
      <c r="SIZ2883" s="2"/>
      <c r="SJD2883" s="2"/>
      <c r="SJH2883" s="2"/>
      <c r="SJL2883" s="2"/>
      <c r="SJP2883" s="2"/>
      <c r="SJT2883" s="2"/>
      <c r="SJX2883" s="2"/>
      <c r="SKB2883" s="2"/>
      <c r="SKF2883" s="2"/>
      <c r="SKJ2883" s="2"/>
      <c r="SKN2883" s="2"/>
      <c r="SKR2883" s="2"/>
      <c r="SKV2883" s="2"/>
      <c r="SKZ2883" s="2"/>
      <c r="SLD2883" s="2"/>
      <c r="SLH2883" s="2"/>
      <c r="SLL2883" s="2"/>
      <c r="SLP2883" s="2"/>
      <c r="SLT2883" s="2"/>
      <c r="SLX2883" s="2"/>
      <c r="SMB2883" s="2"/>
      <c r="SMF2883" s="2"/>
      <c r="SMJ2883" s="2"/>
      <c r="SMN2883" s="2"/>
      <c r="SMR2883" s="2"/>
      <c r="SMV2883" s="2"/>
      <c r="SMZ2883" s="2"/>
      <c r="SND2883" s="2"/>
      <c r="SNH2883" s="2"/>
      <c r="SNL2883" s="2"/>
      <c r="SNP2883" s="2"/>
      <c r="SNT2883" s="2"/>
      <c r="SNX2883" s="2"/>
      <c r="SOB2883" s="2"/>
      <c r="SOF2883" s="2"/>
      <c r="SOJ2883" s="2"/>
      <c r="SON2883" s="2"/>
      <c r="SOR2883" s="2"/>
      <c r="SOV2883" s="2"/>
      <c r="SOZ2883" s="2"/>
      <c r="SPD2883" s="2"/>
      <c r="SPH2883" s="2"/>
      <c r="SPL2883" s="2"/>
      <c r="SPP2883" s="2"/>
      <c r="SPT2883" s="2"/>
      <c r="SPX2883" s="2"/>
      <c r="SQB2883" s="2"/>
      <c r="SQF2883" s="2"/>
      <c r="SQJ2883" s="2"/>
      <c r="SQN2883" s="2"/>
      <c r="SQR2883" s="2"/>
      <c r="SQV2883" s="2"/>
      <c r="SQZ2883" s="2"/>
      <c r="SRD2883" s="2"/>
      <c r="SRH2883" s="2"/>
      <c r="SRL2883" s="2"/>
      <c r="SRP2883" s="2"/>
      <c r="SRT2883" s="2"/>
      <c r="SRX2883" s="2"/>
      <c r="SSB2883" s="2"/>
      <c r="SSF2883" s="2"/>
      <c r="SSJ2883" s="2"/>
      <c r="SSN2883" s="2"/>
      <c r="SSR2883" s="2"/>
      <c r="SSV2883" s="2"/>
      <c r="SSZ2883" s="2"/>
      <c r="STD2883" s="2"/>
      <c r="STH2883" s="2"/>
      <c r="STL2883" s="2"/>
      <c r="STP2883" s="2"/>
      <c r="STT2883" s="2"/>
      <c r="STX2883" s="2"/>
      <c r="SUB2883" s="2"/>
      <c r="SUF2883" s="2"/>
      <c r="SUJ2883" s="2"/>
      <c r="SUN2883" s="2"/>
      <c r="SUR2883" s="2"/>
      <c r="SUV2883" s="2"/>
      <c r="SUZ2883" s="2"/>
      <c r="SVD2883" s="2"/>
      <c r="SVH2883" s="2"/>
      <c r="SVL2883" s="2"/>
      <c r="SVP2883" s="2"/>
      <c r="SVT2883" s="2"/>
      <c r="SVX2883" s="2"/>
      <c r="SWB2883" s="2"/>
      <c r="SWF2883" s="2"/>
      <c r="SWJ2883" s="2"/>
      <c r="SWN2883" s="2"/>
      <c r="SWR2883" s="2"/>
      <c r="SWV2883" s="2"/>
      <c r="SWZ2883" s="2"/>
      <c r="SXD2883" s="2"/>
      <c r="SXH2883" s="2"/>
      <c r="SXL2883" s="2"/>
      <c r="SXP2883" s="2"/>
      <c r="SXT2883" s="2"/>
      <c r="SXX2883" s="2"/>
      <c r="SYB2883" s="2"/>
      <c r="SYF2883" s="2"/>
      <c r="SYJ2883" s="2"/>
      <c r="SYN2883" s="2"/>
      <c r="SYR2883" s="2"/>
      <c r="SYV2883" s="2"/>
      <c r="SYZ2883" s="2"/>
      <c r="SZD2883" s="2"/>
      <c r="SZH2883" s="2"/>
      <c r="SZL2883" s="2"/>
      <c r="SZP2883" s="2"/>
      <c r="SZT2883" s="2"/>
      <c r="SZX2883" s="2"/>
      <c r="TAB2883" s="2"/>
      <c r="TAF2883" s="2"/>
      <c r="TAJ2883" s="2"/>
      <c r="TAN2883" s="2"/>
      <c r="TAR2883" s="2"/>
      <c r="TAV2883" s="2"/>
      <c r="TAZ2883" s="2"/>
      <c r="TBD2883" s="2"/>
      <c r="TBH2883" s="2"/>
      <c r="TBL2883" s="2"/>
      <c r="TBP2883" s="2"/>
      <c r="TBT2883" s="2"/>
      <c r="TBX2883" s="2"/>
      <c r="TCB2883" s="2"/>
      <c r="TCF2883" s="2"/>
      <c r="TCJ2883" s="2"/>
      <c r="TCN2883" s="2"/>
      <c r="TCR2883" s="2"/>
      <c r="TCV2883" s="2"/>
      <c r="TCZ2883" s="2"/>
      <c r="TDD2883" s="2"/>
      <c r="TDH2883" s="2"/>
      <c r="TDL2883" s="2"/>
      <c r="TDP2883" s="2"/>
      <c r="TDT2883" s="2"/>
      <c r="TDX2883" s="2"/>
      <c r="TEB2883" s="2"/>
      <c r="TEF2883" s="2"/>
      <c r="TEJ2883" s="2"/>
      <c r="TEN2883" s="2"/>
      <c r="TER2883" s="2"/>
      <c r="TEV2883" s="2"/>
      <c r="TEZ2883" s="2"/>
      <c r="TFD2883" s="2"/>
      <c r="TFH2883" s="2"/>
      <c r="TFL2883" s="2"/>
      <c r="TFP2883" s="2"/>
      <c r="TFT2883" s="2"/>
      <c r="TFX2883" s="2"/>
      <c r="TGB2883" s="2"/>
      <c r="TGF2883" s="2"/>
      <c r="TGJ2883" s="2"/>
      <c r="TGN2883" s="2"/>
      <c r="TGR2883" s="2"/>
      <c r="TGV2883" s="2"/>
      <c r="TGZ2883" s="2"/>
      <c r="THD2883" s="2"/>
      <c r="THH2883" s="2"/>
      <c r="THL2883" s="2"/>
      <c r="THP2883" s="2"/>
      <c r="THT2883" s="2"/>
      <c r="THX2883" s="2"/>
      <c r="TIB2883" s="2"/>
      <c r="TIF2883" s="2"/>
      <c r="TIJ2883" s="2"/>
      <c r="TIN2883" s="2"/>
      <c r="TIR2883" s="2"/>
      <c r="TIV2883" s="2"/>
      <c r="TIZ2883" s="2"/>
      <c r="TJD2883" s="2"/>
      <c r="TJH2883" s="2"/>
      <c r="TJL2883" s="2"/>
      <c r="TJP2883" s="2"/>
      <c r="TJT2883" s="2"/>
      <c r="TJX2883" s="2"/>
      <c r="TKB2883" s="2"/>
      <c r="TKF2883" s="2"/>
      <c r="TKJ2883" s="2"/>
      <c r="TKN2883" s="2"/>
      <c r="TKR2883" s="2"/>
      <c r="TKV2883" s="2"/>
      <c r="TKZ2883" s="2"/>
      <c r="TLD2883" s="2"/>
      <c r="TLH2883" s="2"/>
      <c r="TLL2883" s="2"/>
      <c r="TLP2883" s="2"/>
      <c r="TLT2883" s="2"/>
      <c r="TLX2883" s="2"/>
      <c r="TMB2883" s="2"/>
      <c r="TMF2883" s="2"/>
      <c r="TMJ2883" s="2"/>
      <c r="TMN2883" s="2"/>
      <c r="TMR2883" s="2"/>
      <c r="TMV2883" s="2"/>
      <c r="TMZ2883" s="2"/>
      <c r="TND2883" s="2"/>
      <c r="TNH2883" s="2"/>
      <c r="TNL2883" s="2"/>
      <c r="TNP2883" s="2"/>
      <c r="TNT2883" s="2"/>
      <c r="TNX2883" s="2"/>
      <c r="TOB2883" s="2"/>
      <c r="TOF2883" s="2"/>
      <c r="TOJ2883" s="2"/>
      <c r="TON2883" s="2"/>
      <c r="TOR2883" s="2"/>
      <c r="TOV2883" s="2"/>
      <c r="TOZ2883" s="2"/>
      <c r="TPD2883" s="2"/>
      <c r="TPH2883" s="2"/>
      <c r="TPL2883" s="2"/>
      <c r="TPP2883" s="2"/>
      <c r="TPT2883" s="2"/>
      <c r="TPX2883" s="2"/>
      <c r="TQB2883" s="2"/>
      <c r="TQF2883" s="2"/>
      <c r="TQJ2883" s="2"/>
      <c r="TQN2883" s="2"/>
      <c r="TQR2883" s="2"/>
      <c r="TQV2883" s="2"/>
      <c r="TQZ2883" s="2"/>
      <c r="TRD2883" s="2"/>
      <c r="TRH2883" s="2"/>
      <c r="TRL2883" s="2"/>
      <c r="TRP2883" s="2"/>
      <c r="TRT2883" s="2"/>
      <c r="TRX2883" s="2"/>
      <c r="TSB2883" s="2"/>
      <c r="TSF2883" s="2"/>
      <c r="TSJ2883" s="2"/>
      <c r="TSN2883" s="2"/>
      <c r="TSR2883" s="2"/>
      <c r="TSV2883" s="2"/>
      <c r="TSZ2883" s="2"/>
      <c r="TTD2883" s="2"/>
      <c r="TTH2883" s="2"/>
      <c r="TTL2883" s="2"/>
      <c r="TTP2883" s="2"/>
      <c r="TTT2883" s="2"/>
      <c r="TTX2883" s="2"/>
      <c r="TUB2883" s="2"/>
      <c r="TUF2883" s="2"/>
      <c r="TUJ2883" s="2"/>
      <c r="TUN2883" s="2"/>
      <c r="TUR2883" s="2"/>
      <c r="TUV2883" s="2"/>
      <c r="TUZ2883" s="2"/>
      <c r="TVD2883" s="2"/>
      <c r="TVH2883" s="2"/>
      <c r="TVL2883" s="2"/>
      <c r="TVP2883" s="2"/>
      <c r="TVT2883" s="2"/>
      <c r="TVX2883" s="2"/>
      <c r="TWB2883" s="2"/>
      <c r="TWF2883" s="2"/>
      <c r="TWJ2883" s="2"/>
      <c r="TWN2883" s="2"/>
      <c r="TWR2883" s="2"/>
      <c r="TWV2883" s="2"/>
      <c r="TWZ2883" s="2"/>
      <c r="TXD2883" s="2"/>
      <c r="TXH2883" s="2"/>
      <c r="TXL2883" s="2"/>
      <c r="TXP2883" s="2"/>
      <c r="TXT2883" s="2"/>
      <c r="TXX2883" s="2"/>
      <c r="TYB2883" s="2"/>
      <c r="TYF2883" s="2"/>
      <c r="TYJ2883" s="2"/>
      <c r="TYN2883" s="2"/>
      <c r="TYR2883" s="2"/>
      <c r="TYV2883" s="2"/>
      <c r="TYZ2883" s="2"/>
      <c r="TZD2883" s="2"/>
      <c r="TZH2883" s="2"/>
      <c r="TZL2883" s="2"/>
      <c r="TZP2883" s="2"/>
      <c r="TZT2883" s="2"/>
      <c r="TZX2883" s="2"/>
      <c r="UAB2883" s="2"/>
      <c r="UAF2883" s="2"/>
      <c r="UAJ2883" s="2"/>
      <c r="UAN2883" s="2"/>
      <c r="UAR2883" s="2"/>
      <c r="UAV2883" s="2"/>
      <c r="UAZ2883" s="2"/>
      <c r="UBD2883" s="2"/>
      <c r="UBH2883" s="2"/>
      <c r="UBL2883" s="2"/>
      <c r="UBP2883" s="2"/>
      <c r="UBT2883" s="2"/>
      <c r="UBX2883" s="2"/>
      <c r="UCB2883" s="2"/>
      <c r="UCF2883" s="2"/>
      <c r="UCJ2883" s="2"/>
      <c r="UCN2883" s="2"/>
      <c r="UCR2883" s="2"/>
      <c r="UCV2883" s="2"/>
      <c r="UCZ2883" s="2"/>
      <c r="UDD2883" s="2"/>
      <c r="UDH2883" s="2"/>
      <c r="UDL2883" s="2"/>
      <c r="UDP2883" s="2"/>
      <c r="UDT2883" s="2"/>
      <c r="UDX2883" s="2"/>
      <c r="UEB2883" s="2"/>
      <c r="UEF2883" s="2"/>
      <c r="UEJ2883" s="2"/>
      <c r="UEN2883" s="2"/>
      <c r="UER2883" s="2"/>
      <c r="UEV2883" s="2"/>
      <c r="UEZ2883" s="2"/>
      <c r="UFD2883" s="2"/>
      <c r="UFH2883" s="2"/>
      <c r="UFL2883" s="2"/>
      <c r="UFP2883" s="2"/>
      <c r="UFT2883" s="2"/>
      <c r="UFX2883" s="2"/>
      <c r="UGB2883" s="2"/>
      <c r="UGF2883" s="2"/>
      <c r="UGJ2883" s="2"/>
      <c r="UGN2883" s="2"/>
      <c r="UGR2883" s="2"/>
      <c r="UGV2883" s="2"/>
      <c r="UGZ2883" s="2"/>
      <c r="UHD2883" s="2"/>
      <c r="UHH2883" s="2"/>
      <c r="UHL2883" s="2"/>
      <c r="UHP2883" s="2"/>
      <c r="UHT2883" s="2"/>
      <c r="UHX2883" s="2"/>
      <c r="UIB2883" s="2"/>
      <c r="UIF2883" s="2"/>
      <c r="UIJ2883" s="2"/>
      <c r="UIN2883" s="2"/>
      <c r="UIR2883" s="2"/>
      <c r="UIV2883" s="2"/>
      <c r="UIZ2883" s="2"/>
      <c r="UJD2883" s="2"/>
      <c r="UJH2883" s="2"/>
      <c r="UJL2883" s="2"/>
      <c r="UJP2883" s="2"/>
      <c r="UJT2883" s="2"/>
      <c r="UJX2883" s="2"/>
      <c r="UKB2883" s="2"/>
      <c r="UKF2883" s="2"/>
      <c r="UKJ2883" s="2"/>
      <c r="UKN2883" s="2"/>
      <c r="UKR2883" s="2"/>
      <c r="UKV2883" s="2"/>
      <c r="UKZ2883" s="2"/>
      <c r="ULD2883" s="2"/>
      <c r="ULH2883" s="2"/>
      <c r="ULL2883" s="2"/>
      <c r="ULP2883" s="2"/>
      <c r="ULT2883" s="2"/>
      <c r="ULX2883" s="2"/>
      <c r="UMB2883" s="2"/>
      <c r="UMF2883" s="2"/>
      <c r="UMJ2883" s="2"/>
      <c r="UMN2883" s="2"/>
      <c r="UMR2883" s="2"/>
      <c r="UMV2883" s="2"/>
      <c r="UMZ2883" s="2"/>
      <c r="UND2883" s="2"/>
      <c r="UNH2883" s="2"/>
      <c r="UNL2883" s="2"/>
      <c r="UNP2883" s="2"/>
      <c r="UNT2883" s="2"/>
      <c r="UNX2883" s="2"/>
      <c r="UOB2883" s="2"/>
      <c r="UOF2883" s="2"/>
      <c r="UOJ2883" s="2"/>
      <c r="UON2883" s="2"/>
      <c r="UOR2883" s="2"/>
      <c r="UOV2883" s="2"/>
      <c r="UOZ2883" s="2"/>
      <c r="UPD2883" s="2"/>
      <c r="UPH2883" s="2"/>
      <c r="UPL2883" s="2"/>
      <c r="UPP2883" s="2"/>
      <c r="UPT2883" s="2"/>
      <c r="UPX2883" s="2"/>
      <c r="UQB2883" s="2"/>
      <c r="UQF2883" s="2"/>
      <c r="UQJ2883" s="2"/>
      <c r="UQN2883" s="2"/>
      <c r="UQR2883" s="2"/>
      <c r="UQV2883" s="2"/>
      <c r="UQZ2883" s="2"/>
      <c r="URD2883" s="2"/>
      <c r="URH2883" s="2"/>
      <c r="URL2883" s="2"/>
      <c r="URP2883" s="2"/>
      <c r="URT2883" s="2"/>
      <c r="URX2883" s="2"/>
      <c r="USB2883" s="2"/>
      <c r="USF2883" s="2"/>
      <c r="USJ2883" s="2"/>
      <c r="USN2883" s="2"/>
      <c r="USR2883" s="2"/>
      <c r="USV2883" s="2"/>
      <c r="USZ2883" s="2"/>
      <c r="UTD2883" s="2"/>
      <c r="UTH2883" s="2"/>
      <c r="UTL2883" s="2"/>
      <c r="UTP2883" s="2"/>
      <c r="UTT2883" s="2"/>
      <c r="UTX2883" s="2"/>
      <c r="UUB2883" s="2"/>
      <c r="UUF2883" s="2"/>
      <c r="UUJ2883" s="2"/>
      <c r="UUN2883" s="2"/>
      <c r="UUR2883" s="2"/>
      <c r="UUV2883" s="2"/>
      <c r="UUZ2883" s="2"/>
      <c r="UVD2883" s="2"/>
      <c r="UVH2883" s="2"/>
      <c r="UVL2883" s="2"/>
      <c r="UVP2883" s="2"/>
      <c r="UVT2883" s="2"/>
      <c r="UVX2883" s="2"/>
      <c r="UWB2883" s="2"/>
      <c r="UWF2883" s="2"/>
      <c r="UWJ2883" s="2"/>
      <c r="UWN2883" s="2"/>
      <c r="UWR2883" s="2"/>
      <c r="UWV2883" s="2"/>
      <c r="UWZ2883" s="2"/>
      <c r="UXD2883" s="2"/>
      <c r="UXH2883" s="2"/>
      <c r="UXL2883" s="2"/>
      <c r="UXP2883" s="2"/>
      <c r="UXT2883" s="2"/>
      <c r="UXX2883" s="2"/>
      <c r="UYB2883" s="2"/>
      <c r="UYF2883" s="2"/>
      <c r="UYJ2883" s="2"/>
      <c r="UYN2883" s="2"/>
      <c r="UYR2883" s="2"/>
      <c r="UYV2883" s="2"/>
      <c r="UYZ2883" s="2"/>
      <c r="UZD2883" s="2"/>
      <c r="UZH2883" s="2"/>
      <c r="UZL2883" s="2"/>
      <c r="UZP2883" s="2"/>
      <c r="UZT2883" s="2"/>
      <c r="UZX2883" s="2"/>
      <c r="VAB2883" s="2"/>
      <c r="VAF2883" s="2"/>
      <c r="VAJ2883" s="2"/>
      <c r="VAN2883" s="2"/>
      <c r="VAR2883" s="2"/>
      <c r="VAV2883" s="2"/>
      <c r="VAZ2883" s="2"/>
      <c r="VBD2883" s="2"/>
      <c r="VBH2883" s="2"/>
      <c r="VBL2883" s="2"/>
      <c r="VBP2883" s="2"/>
      <c r="VBT2883" s="2"/>
      <c r="VBX2883" s="2"/>
      <c r="VCB2883" s="2"/>
      <c r="VCF2883" s="2"/>
      <c r="VCJ2883" s="2"/>
      <c r="VCN2883" s="2"/>
      <c r="VCR2883" s="2"/>
      <c r="VCV2883" s="2"/>
      <c r="VCZ2883" s="2"/>
      <c r="VDD2883" s="2"/>
      <c r="VDH2883" s="2"/>
      <c r="VDL2883" s="2"/>
      <c r="VDP2883" s="2"/>
      <c r="VDT2883" s="2"/>
      <c r="VDX2883" s="2"/>
      <c r="VEB2883" s="2"/>
      <c r="VEF2883" s="2"/>
      <c r="VEJ2883" s="2"/>
      <c r="VEN2883" s="2"/>
      <c r="VER2883" s="2"/>
      <c r="VEV2883" s="2"/>
      <c r="VEZ2883" s="2"/>
      <c r="VFD2883" s="2"/>
      <c r="VFH2883" s="2"/>
      <c r="VFL2883" s="2"/>
      <c r="VFP2883" s="2"/>
      <c r="VFT2883" s="2"/>
      <c r="VFX2883" s="2"/>
      <c r="VGB2883" s="2"/>
      <c r="VGF2883" s="2"/>
      <c r="VGJ2883" s="2"/>
      <c r="VGN2883" s="2"/>
      <c r="VGR2883" s="2"/>
      <c r="VGV2883" s="2"/>
      <c r="VGZ2883" s="2"/>
      <c r="VHD2883" s="2"/>
      <c r="VHH2883" s="2"/>
      <c r="VHL2883" s="2"/>
      <c r="VHP2883" s="2"/>
      <c r="VHT2883" s="2"/>
      <c r="VHX2883" s="2"/>
      <c r="VIB2883" s="2"/>
      <c r="VIF2883" s="2"/>
      <c r="VIJ2883" s="2"/>
      <c r="VIN2883" s="2"/>
      <c r="VIR2883" s="2"/>
      <c r="VIV2883" s="2"/>
      <c r="VIZ2883" s="2"/>
      <c r="VJD2883" s="2"/>
      <c r="VJH2883" s="2"/>
      <c r="VJL2883" s="2"/>
      <c r="VJP2883" s="2"/>
      <c r="VJT2883" s="2"/>
      <c r="VJX2883" s="2"/>
      <c r="VKB2883" s="2"/>
      <c r="VKF2883" s="2"/>
      <c r="VKJ2883" s="2"/>
      <c r="VKN2883" s="2"/>
      <c r="VKR2883" s="2"/>
      <c r="VKV2883" s="2"/>
      <c r="VKZ2883" s="2"/>
      <c r="VLD2883" s="2"/>
      <c r="VLH2883" s="2"/>
      <c r="VLL2883" s="2"/>
      <c r="VLP2883" s="2"/>
      <c r="VLT2883" s="2"/>
      <c r="VLX2883" s="2"/>
      <c r="VMB2883" s="2"/>
      <c r="VMF2883" s="2"/>
      <c r="VMJ2883" s="2"/>
      <c r="VMN2883" s="2"/>
      <c r="VMR2883" s="2"/>
      <c r="VMV2883" s="2"/>
      <c r="VMZ2883" s="2"/>
      <c r="VND2883" s="2"/>
      <c r="VNH2883" s="2"/>
      <c r="VNL2883" s="2"/>
      <c r="VNP2883" s="2"/>
      <c r="VNT2883" s="2"/>
      <c r="VNX2883" s="2"/>
      <c r="VOB2883" s="2"/>
      <c r="VOF2883" s="2"/>
      <c r="VOJ2883" s="2"/>
      <c r="VON2883" s="2"/>
      <c r="VOR2883" s="2"/>
      <c r="VOV2883" s="2"/>
      <c r="VOZ2883" s="2"/>
      <c r="VPD2883" s="2"/>
      <c r="VPH2883" s="2"/>
      <c r="VPL2883" s="2"/>
      <c r="VPP2883" s="2"/>
      <c r="VPT2883" s="2"/>
      <c r="VPX2883" s="2"/>
      <c r="VQB2883" s="2"/>
      <c r="VQF2883" s="2"/>
      <c r="VQJ2883" s="2"/>
      <c r="VQN2883" s="2"/>
      <c r="VQR2883" s="2"/>
      <c r="VQV2883" s="2"/>
      <c r="VQZ2883" s="2"/>
      <c r="VRD2883" s="2"/>
      <c r="VRH2883" s="2"/>
      <c r="VRL2883" s="2"/>
      <c r="VRP2883" s="2"/>
      <c r="VRT2883" s="2"/>
      <c r="VRX2883" s="2"/>
      <c r="VSB2883" s="2"/>
      <c r="VSF2883" s="2"/>
      <c r="VSJ2883" s="2"/>
      <c r="VSN2883" s="2"/>
      <c r="VSR2883" s="2"/>
      <c r="VSV2883" s="2"/>
      <c r="VSZ2883" s="2"/>
      <c r="VTD2883" s="2"/>
      <c r="VTH2883" s="2"/>
      <c r="VTL2883" s="2"/>
      <c r="VTP2883" s="2"/>
      <c r="VTT2883" s="2"/>
      <c r="VTX2883" s="2"/>
      <c r="VUB2883" s="2"/>
      <c r="VUF2883" s="2"/>
      <c r="VUJ2883" s="2"/>
      <c r="VUN2883" s="2"/>
      <c r="VUR2883" s="2"/>
      <c r="VUV2883" s="2"/>
      <c r="VUZ2883" s="2"/>
      <c r="VVD2883" s="2"/>
      <c r="VVH2883" s="2"/>
      <c r="VVL2883" s="2"/>
      <c r="VVP2883" s="2"/>
      <c r="VVT2883" s="2"/>
      <c r="VVX2883" s="2"/>
      <c r="VWB2883" s="2"/>
      <c r="VWF2883" s="2"/>
      <c r="VWJ2883" s="2"/>
      <c r="VWN2883" s="2"/>
      <c r="VWR2883" s="2"/>
      <c r="VWV2883" s="2"/>
      <c r="VWZ2883" s="2"/>
      <c r="VXD2883" s="2"/>
      <c r="VXH2883" s="2"/>
      <c r="VXL2883" s="2"/>
      <c r="VXP2883" s="2"/>
      <c r="VXT2883" s="2"/>
      <c r="VXX2883" s="2"/>
      <c r="VYB2883" s="2"/>
      <c r="VYF2883" s="2"/>
      <c r="VYJ2883" s="2"/>
      <c r="VYN2883" s="2"/>
      <c r="VYR2883" s="2"/>
      <c r="VYV2883" s="2"/>
      <c r="VYZ2883" s="2"/>
      <c r="VZD2883" s="2"/>
      <c r="VZH2883" s="2"/>
      <c r="VZL2883" s="2"/>
      <c r="VZP2883" s="2"/>
      <c r="VZT2883" s="2"/>
      <c r="VZX2883" s="2"/>
      <c r="WAB2883" s="2"/>
      <c r="WAF2883" s="2"/>
      <c r="WAJ2883" s="2"/>
      <c r="WAN2883" s="2"/>
      <c r="WAR2883" s="2"/>
      <c r="WAV2883" s="2"/>
      <c r="WAZ2883" s="2"/>
      <c r="WBD2883" s="2"/>
      <c r="WBH2883" s="2"/>
      <c r="WBL2883" s="2"/>
      <c r="WBP2883" s="2"/>
      <c r="WBT2883" s="2"/>
      <c r="WBX2883" s="2"/>
      <c r="WCB2883" s="2"/>
      <c r="WCF2883" s="2"/>
      <c r="WCJ2883" s="2"/>
      <c r="WCN2883" s="2"/>
      <c r="WCR2883" s="2"/>
      <c r="WCV2883" s="2"/>
      <c r="WCZ2883" s="2"/>
      <c r="WDD2883" s="2"/>
      <c r="WDH2883" s="2"/>
      <c r="WDL2883" s="2"/>
      <c r="WDP2883" s="2"/>
      <c r="WDT2883" s="2"/>
      <c r="WDX2883" s="2"/>
      <c r="WEB2883" s="2"/>
      <c r="WEF2883" s="2"/>
      <c r="WEJ2883" s="2"/>
      <c r="WEN2883" s="2"/>
      <c r="WER2883" s="2"/>
      <c r="WEV2883" s="2"/>
      <c r="WEZ2883" s="2"/>
      <c r="WFD2883" s="2"/>
      <c r="WFH2883" s="2"/>
      <c r="WFL2883" s="2"/>
      <c r="WFP2883" s="2"/>
      <c r="WFT2883" s="2"/>
      <c r="WFX2883" s="2"/>
      <c r="WGB2883" s="2"/>
      <c r="WGF2883" s="2"/>
      <c r="WGJ2883" s="2"/>
      <c r="WGN2883" s="2"/>
      <c r="WGR2883" s="2"/>
      <c r="WGV2883" s="2"/>
      <c r="WGZ2883" s="2"/>
      <c r="WHD2883" s="2"/>
      <c r="WHH2883" s="2"/>
      <c r="WHL2883" s="2"/>
      <c r="WHP2883" s="2"/>
      <c r="WHT2883" s="2"/>
      <c r="WHX2883" s="2"/>
      <c r="WIB2883" s="2"/>
      <c r="WIF2883" s="2"/>
      <c r="WIJ2883" s="2"/>
      <c r="WIN2883" s="2"/>
      <c r="WIR2883" s="2"/>
      <c r="WIV2883" s="2"/>
      <c r="WIZ2883" s="2"/>
      <c r="WJD2883" s="2"/>
      <c r="WJH2883" s="2"/>
      <c r="WJL2883" s="2"/>
      <c r="WJP2883" s="2"/>
      <c r="WJT2883" s="2"/>
      <c r="WJX2883" s="2"/>
      <c r="WKB2883" s="2"/>
      <c r="WKF2883" s="2"/>
      <c r="WKJ2883" s="2"/>
      <c r="WKN2883" s="2"/>
      <c r="WKR2883" s="2"/>
      <c r="WKV2883" s="2"/>
      <c r="WKZ2883" s="2"/>
      <c r="WLD2883" s="2"/>
      <c r="WLH2883" s="2"/>
      <c r="WLL2883" s="2"/>
      <c r="WLP2883" s="2"/>
      <c r="WLT2883" s="2"/>
      <c r="WLX2883" s="2"/>
      <c r="WMB2883" s="2"/>
      <c r="WMF2883" s="2"/>
      <c r="WMJ2883" s="2"/>
      <c r="WMN2883" s="2"/>
      <c r="WMR2883" s="2"/>
      <c r="WMV2883" s="2"/>
      <c r="WMZ2883" s="2"/>
      <c r="WND2883" s="2"/>
      <c r="WNH2883" s="2"/>
      <c r="WNL2883" s="2"/>
      <c r="WNP2883" s="2"/>
      <c r="WNT2883" s="2"/>
      <c r="WNX2883" s="2"/>
      <c r="WOB2883" s="2"/>
      <c r="WOF2883" s="2"/>
      <c r="WOJ2883" s="2"/>
      <c r="WON2883" s="2"/>
      <c r="WOR2883" s="2"/>
      <c r="WOV2883" s="2"/>
      <c r="WOZ2883" s="2"/>
      <c r="WPD2883" s="2"/>
      <c r="WPH2883" s="2"/>
      <c r="WPL2883" s="2"/>
      <c r="WPP2883" s="2"/>
      <c r="WPT2883" s="2"/>
      <c r="WPX2883" s="2"/>
      <c r="WQB2883" s="2"/>
      <c r="WQF2883" s="2"/>
      <c r="WQJ2883" s="2"/>
      <c r="WQN2883" s="2"/>
      <c r="WQR2883" s="2"/>
      <c r="WQV2883" s="2"/>
      <c r="WQZ2883" s="2"/>
      <c r="WRD2883" s="2"/>
      <c r="WRH2883" s="2"/>
      <c r="WRL2883" s="2"/>
      <c r="WRP2883" s="2"/>
      <c r="WRT2883" s="2"/>
      <c r="WRX2883" s="2"/>
      <c r="WSB2883" s="2"/>
      <c r="WSF2883" s="2"/>
      <c r="WSJ2883" s="2"/>
      <c r="WSN2883" s="2"/>
      <c r="WSR2883" s="2"/>
      <c r="WSV2883" s="2"/>
      <c r="WSZ2883" s="2"/>
      <c r="WTD2883" s="2"/>
      <c r="WTH2883" s="2"/>
      <c r="WTL2883" s="2"/>
      <c r="WTP2883" s="2"/>
      <c r="WTT2883" s="2"/>
      <c r="WTX2883" s="2"/>
      <c r="WUB2883" s="2"/>
      <c r="WUF2883" s="2"/>
      <c r="WUJ2883" s="2"/>
      <c r="WUN2883" s="2"/>
      <c r="WUR2883" s="2"/>
      <c r="WUV2883" s="2"/>
      <c r="WUZ2883" s="2"/>
      <c r="WVD2883" s="2"/>
      <c r="WVH2883" s="2"/>
      <c r="WVL2883" s="2"/>
      <c r="WVP2883" s="2"/>
      <c r="WVT2883" s="2"/>
      <c r="WVX2883" s="2"/>
      <c r="WWB2883" s="2"/>
      <c r="WWF2883" s="2"/>
      <c r="WWJ2883" s="2"/>
      <c r="WWN2883" s="2"/>
      <c r="WWR2883" s="2"/>
      <c r="WWV2883" s="2"/>
      <c r="WWZ2883" s="2"/>
      <c r="WXD2883" s="2"/>
      <c r="WXH2883" s="2"/>
      <c r="WXL2883" s="2"/>
      <c r="WXP2883" s="2"/>
      <c r="WXT2883" s="2"/>
      <c r="WXX2883" s="2"/>
      <c r="WYB2883" s="2"/>
      <c r="WYF2883" s="2"/>
      <c r="WYJ2883" s="2"/>
      <c r="WYN2883" s="2"/>
      <c r="WYR2883" s="2"/>
      <c r="WYV2883" s="2"/>
      <c r="WYZ2883" s="2"/>
      <c r="WZD2883" s="2"/>
      <c r="WZH2883" s="2"/>
      <c r="WZL2883" s="2"/>
      <c r="WZP2883" s="2"/>
      <c r="WZT2883" s="2"/>
      <c r="WZX2883" s="2"/>
      <c r="XAB2883" s="2"/>
      <c r="XAF2883" s="2"/>
      <c r="XAJ2883" s="2"/>
      <c r="XAN2883" s="2"/>
      <c r="XAR2883" s="2"/>
      <c r="XAV2883" s="2"/>
      <c r="XAZ2883" s="2"/>
      <c r="XBD2883" s="2"/>
      <c r="XBH2883" s="2"/>
      <c r="XBL2883" s="2"/>
      <c r="XBP2883" s="2"/>
      <c r="XBT2883" s="2"/>
      <c r="XBX2883" s="2"/>
      <c r="XCB2883" s="2"/>
      <c r="XCF2883" s="2"/>
      <c r="XCJ2883" s="2"/>
      <c r="XCN2883" s="2"/>
      <c r="XCR2883" s="2"/>
      <c r="XCV2883" s="2"/>
      <c r="XCZ2883" s="2"/>
      <c r="XDD2883" s="2"/>
      <c r="XDH2883" s="2"/>
      <c r="XDL2883" s="2"/>
      <c r="XDP2883" s="2"/>
      <c r="XDT2883" s="2"/>
      <c r="XDX2883" s="2"/>
      <c r="XEB2883" s="2"/>
      <c r="XEF2883" s="2"/>
      <c r="XEJ2883" s="2"/>
      <c r="XEN2883" s="2"/>
      <c r="XER2883" s="2"/>
      <c r="XEV2883" s="2"/>
      <c r="XEZ2883" s="2"/>
    </row>
    <row r="2884" spans="1:1024 1028:2048 2052:3072 3076:4096 4100:5120 5124:6144 6148:7168 7172:8192 8196:9216 9220:10240 10244:11264 11268:12288 12292:13312 13316:14336 14340:15360 15364:16380" x14ac:dyDescent="0.45">
      <c r="A2884" s="2">
        <v>45535</v>
      </c>
      <c r="B2884" t="s">
        <v>44</v>
      </c>
      <c r="C2884" t="s">
        <v>7</v>
      </c>
      <c r="D2884">
        <v>20</v>
      </c>
      <c r="E2884" s="17">
        <f>VLOOKUP(C2884,'SKU Price List'!$H$2:$L$27,5,FALSE)</f>
        <v>571.20000000000005</v>
      </c>
      <c r="F2884" s="17">
        <f t="shared" si="146"/>
        <v>11424</v>
      </c>
      <c r="G2884">
        <f>VLOOKUP(C2884,'SKU Price List'!$H$2:$L$27,3,0)</f>
        <v>544</v>
      </c>
      <c r="H2884">
        <f t="shared" si="147"/>
        <v>10880</v>
      </c>
      <c r="I2884" s="17">
        <f t="shared" si="148"/>
        <v>544</v>
      </c>
      <c r="J2884">
        <v>48</v>
      </c>
      <c r="K2884" s="51"/>
      <c r="L2884" s="2"/>
      <c r="P2884" s="2"/>
      <c r="T2884" s="2"/>
      <c r="X2884" s="2"/>
      <c r="AB2884" s="2"/>
      <c r="AF2884" s="2"/>
      <c r="AJ2884" s="2"/>
      <c r="AN2884" s="2"/>
      <c r="AR2884" s="2"/>
      <c r="AV2884" s="2"/>
      <c r="AZ2884" s="2"/>
      <c r="BD2884" s="2"/>
      <c r="BH2884" s="2"/>
      <c r="BL2884" s="2"/>
      <c r="BP2884" s="2"/>
      <c r="BT2884" s="2"/>
      <c r="BX2884" s="2"/>
      <c r="CB2884" s="2"/>
      <c r="CF2884" s="2"/>
      <c r="CJ2884" s="2"/>
      <c r="CN2884" s="2"/>
      <c r="CR2884" s="2"/>
      <c r="CV2884" s="2"/>
      <c r="CZ2884" s="2"/>
      <c r="DD2884" s="2"/>
      <c r="DH2884" s="2"/>
      <c r="DL2884" s="2"/>
      <c r="DP2884" s="2"/>
      <c r="DT2884" s="2"/>
      <c r="DX2884" s="2"/>
      <c r="EB2884" s="2"/>
      <c r="EF2884" s="2"/>
      <c r="EJ2884" s="2"/>
      <c r="EN2884" s="2"/>
      <c r="ER2884" s="2"/>
      <c r="EV2884" s="2"/>
      <c r="EZ2884" s="2"/>
      <c r="FD2884" s="2"/>
      <c r="FH2884" s="2"/>
      <c r="FL2884" s="2"/>
      <c r="FP2884" s="2"/>
      <c r="FT2884" s="2"/>
      <c r="FX2884" s="2"/>
      <c r="GB2884" s="2"/>
      <c r="GF2884" s="2"/>
      <c r="GJ2884" s="2"/>
      <c r="GN2884" s="2"/>
      <c r="GR2884" s="2"/>
      <c r="GV2884" s="2"/>
      <c r="GZ2884" s="2"/>
      <c r="HD2884" s="2"/>
      <c r="HH2884" s="2"/>
      <c r="HL2884" s="2"/>
      <c r="HP2884" s="2"/>
      <c r="HT2884" s="2"/>
      <c r="HX2884" s="2"/>
      <c r="IB2884" s="2"/>
      <c r="IF2884" s="2"/>
      <c r="IJ2884" s="2"/>
      <c r="IN2884" s="2"/>
      <c r="IR2884" s="2"/>
      <c r="IV2884" s="2"/>
      <c r="IZ2884" s="2"/>
      <c r="JD2884" s="2"/>
      <c r="JH2884" s="2"/>
      <c r="JL2884" s="2"/>
      <c r="JP2884" s="2"/>
      <c r="JT2884" s="2"/>
      <c r="JX2884" s="2"/>
      <c r="KB2884" s="2"/>
      <c r="KF2884" s="2"/>
      <c r="KJ2884" s="2"/>
      <c r="KN2884" s="2"/>
      <c r="KR2884" s="2"/>
      <c r="KV2884" s="2"/>
      <c r="KZ2884" s="2"/>
      <c r="LD2884" s="2"/>
      <c r="LH2884" s="2"/>
      <c r="LL2884" s="2"/>
      <c r="LP2884" s="2"/>
      <c r="LT2884" s="2"/>
      <c r="LX2884" s="2"/>
      <c r="MB2884" s="2"/>
      <c r="MF2884" s="2"/>
      <c r="MJ2884" s="2"/>
      <c r="MN2884" s="2"/>
      <c r="MR2884" s="2"/>
      <c r="MV2884" s="2"/>
      <c r="MZ2884" s="2"/>
      <c r="ND2884" s="2"/>
      <c r="NH2884" s="2"/>
      <c r="NL2884" s="2"/>
      <c r="NP2884" s="2"/>
      <c r="NT2884" s="2"/>
      <c r="NX2884" s="2"/>
      <c r="OB2884" s="2"/>
      <c r="OF2884" s="2"/>
      <c r="OJ2884" s="2"/>
      <c r="ON2884" s="2"/>
      <c r="OR2884" s="2"/>
      <c r="OV2884" s="2"/>
      <c r="OZ2884" s="2"/>
      <c r="PD2884" s="2"/>
      <c r="PH2884" s="2"/>
      <c r="PL2884" s="2"/>
      <c r="PP2884" s="2"/>
      <c r="PT2884" s="2"/>
      <c r="PX2884" s="2"/>
      <c r="QB2884" s="2"/>
      <c r="QF2884" s="2"/>
      <c r="QJ2884" s="2"/>
      <c r="QN2884" s="2"/>
      <c r="QR2884" s="2"/>
      <c r="QV2884" s="2"/>
      <c r="QZ2884" s="2"/>
      <c r="RD2884" s="2"/>
      <c r="RH2884" s="2"/>
      <c r="RL2884" s="2"/>
      <c r="RP2884" s="2"/>
      <c r="RT2884" s="2"/>
      <c r="RX2884" s="2"/>
      <c r="SB2884" s="2"/>
      <c r="SF2884" s="2"/>
      <c r="SJ2884" s="2"/>
      <c r="SN2884" s="2"/>
      <c r="SR2884" s="2"/>
      <c r="SV2884" s="2"/>
      <c r="SZ2884" s="2"/>
      <c r="TD2884" s="2"/>
      <c r="TH2884" s="2"/>
      <c r="TL2884" s="2"/>
      <c r="TP2884" s="2"/>
      <c r="TT2884" s="2"/>
      <c r="TX2884" s="2"/>
      <c r="UB2884" s="2"/>
      <c r="UF2884" s="2"/>
      <c r="UJ2884" s="2"/>
      <c r="UN2884" s="2"/>
      <c r="UR2884" s="2"/>
      <c r="UV2884" s="2"/>
      <c r="UZ2884" s="2"/>
      <c r="VD2884" s="2"/>
      <c r="VH2884" s="2"/>
      <c r="VL2884" s="2"/>
      <c r="VP2884" s="2"/>
      <c r="VT2884" s="2"/>
      <c r="VX2884" s="2"/>
      <c r="WB2884" s="2"/>
      <c r="WF2884" s="2"/>
      <c r="WJ2884" s="2"/>
      <c r="WN2884" s="2"/>
      <c r="WR2884" s="2"/>
      <c r="WV2884" s="2"/>
      <c r="WZ2884" s="2"/>
      <c r="XD2884" s="2"/>
      <c r="XH2884" s="2"/>
      <c r="XL2884" s="2"/>
      <c r="XP2884" s="2"/>
      <c r="XT2884" s="2"/>
      <c r="XX2884" s="2"/>
      <c r="YB2884" s="2"/>
      <c r="YF2884" s="2"/>
      <c r="YJ2884" s="2"/>
      <c r="YN2884" s="2"/>
      <c r="YR2884" s="2"/>
      <c r="YV2884" s="2"/>
      <c r="YZ2884" s="2"/>
      <c r="ZD2884" s="2"/>
      <c r="ZH2884" s="2"/>
      <c r="ZL2884" s="2"/>
      <c r="ZP2884" s="2"/>
      <c r="ZT2884" s="2"/>
      <c r="ZX2884" s="2"/>
      <c r="AAB2884" s="2"/>
      <c r="AAF2884" s="2"/>
      <c r="AAJ2884" s="2"/>
      <c r="AAN2884" s="2"/>
      <c r="AAR2884" s="2"/>
      <c r="AAV2884" s="2"/>
      <c r="AAZ2884" s="2"/>
      <c r="ABD2884" s="2"/>
      <c r="ABH2884" s="2"/>
      <c r="ABL2884" s="2"/>
      <c r="ABP2884" s="2"/>
      <c r="ABT2884" s="2"/>
      <c r="ABX2884" s="2"/>
      <c r="ACB2884" s="2"/>
      <c r="ACF2884" s="2"/>
      <c r="ACJ2884" s="2"/>
      <c r="ACN2884" s="2"/>
      <c r="ACR2884" s="2"/>
      <c r="ACV2884" s="2"/>
      <c r="ACZ2884" s="2"/>
      <c r="ADD2884" s="2"/>
      <c r="ADH2884" s="2"/>
      <c r="ADL2884" s="2"/>
      <c r="ADP2884" s="2"/>
      <c r="ADT2884" s="2"/>
      <c r="ADX2884" s="2"/>
      <c r="AEB2884" s="2"/>
      <c r="AEF2884" s="2"/>
      <c r="AEJ2884" s="2"/>
      <c r="AEN2884" s="2"/>
      <c r="AER2884" s="2"/>
      <c r="AEV2884" s="2"/>
      <c r="AEZ2884" s="2"/>
      <c r="AFD2884" s="2"/>
      <c r="AFH2884" s="2"/>
      <c r="AFL2884" s="2"/>
      <c r="AFP2884" s="2"/>
      <c r="AFT2884" s="2"/>
      <c r="AFX2884" s="2"/>
      <c r="AGB2884" s="2"/>
      <c r="AGF2884" s="2"/>
      <c r="AGJ2884" s="2"/>
      <c r="AGN2884" s="2"/>
      <c r="AGR2884" s="2"/>
      <c r="AGV2884" s="2"/>
      <c r="AGZ2884" s="2"/>
      <c r="AHD2884" s="2"/>
      <c r="AHH2884" s="2"/>
      <c r="AHL2884" s="2"/>
      <c r="AHP2884" s="2"/>
      <c r="AHT2884" s="2"/>
      <c r="AHX2884" s="2"/>
      <c r="AIB2884" s="2"/>
      <c r="AIF2884" s="2"/>
      <c r="AIJ2884" s="2"/>
      <c r="AIN2884" s="2"/>
      <c r="AIR2884" s="2"/>
      <c r="AIV2884" s="2"/>
      <c r="AIZ2884" s="2"/>
      <c r="AJD2884" s="2"/>
      <c r="AJH2884" s="2"/>
      <c r="AJL2884" s="2"/>
      <c r="AJP2884" s="2"/>
      <c r="AJT2884" s="2"/>
      <c r="AJX2884" s="2"/>
      <c r="AKB2884" s="2"/>
      <c r="AKF2884" s="2"/>
      <c r="AKJ2884" s="2"/>
      <c r="AKN2884" s="2"/>
      <c r="AKR2884" s="2"/>
      <c r="AKV2884" s="2"/>
      <c r="AKZ2884" s="2"/>
      <c r="ALD2884" s="2"/>
      <c r="ALH2884" s="2"/>
      <c r="ALL2884" s="2"/>
      <c r="ALP2884" s="2"/>
      <c r="ALT2884" s="2"/>
      <c r="ALX2884" s="2"/>
      <c r="AMB2884" s="2"/>
      <c r="AMF2884" s="2"/>
      <c r="AMJ2884" s="2"/>
      <c r="AMN2884" s="2"/>
      <c r="AMR2884" s="2"/>
      <c r="AMV2884" s="2"/>
      <c r="AMZ2884" s="2"/>
      <c r="AND2884" s="2"/>
      <c r="ANH2884" s="2"/>
      <c r="ANL2884" s="2"/>
      <c r="ANP2884" s="2"/>
      <c r="ANT2884" s="2"/>
      <c r="ANX2884" s="2"/>
      <c r="AOB2884" s="2"/>
      <c r="AOF2884" s="2"/>
      <c r="AOJ2884" s="2"/>
      <c r="AON2884" s="2"/>
      <c r="AOR2884" s="2"/>
      <c r="AOV2884" s="2"/>
      <c r="AOZ2884" s="2"/>
      <c r="APD2884" s="2"/>
      <c r="APH2884" s="2"/>
      <c r="APL2884" s="2"/>
      <c r="APP2884" s="2"/>
      <c r="APT2884" s="2"/>
      <c r="APX2884" s="2"/>
      <c r="AQB2884" s="2"/>
      <c r="AQF2884" s="2"/>
      <c r="AQJ2884" s="2"/>
      <c r="AQN2884" s="2"/>
      <c r="AQR2884" s="2"/>
      <c r="AQV2884" s="2"/>
      <c r="AQZ2884" s="2"/>
      <c r="ARD2884" s="2"/>
      <c r="ARH2884" s="2"/>
      <c r="ARL2884" s="2"/>
      <c r="ARP2884" s="2"/>
      <c r="ART2884" s="2"/>
      <c r="ARX2884" s="2"/>
      <c r="ASB2884" s="2"/>
      <c r="ASF2884" s="2"/>
      <c r="ASJ2884" s="2"/>
      <c r="ASN2884" s="2"/>
      <c r="ASR2884" s="2"/>
      <c r="ASV2884" s="2"/>
      <c r="ASZ2884" s="2"/>
      <c r="ATD2884" s="2"/>
      <c r="ATH2884" s="2"/>
      <c r="ATL2884" s="2"/>
      <c r="ATP2884" s="2"/>
      <c r="ATT2884" s="2"/>
      <c r="ATX2884" s="2"/>
      <c r="AUB2884" s="2"/>
      <c r="AUF2884" s="2"/>
      <c r="AUJ2884" s="2"/>
      <c r="AUN2884" s="2"/>
      <c r="AUR2884" s="2"/>
      <c r="AUV2884" s="2"/>
      <c r="AUZ2884" s="2"/>
      <c r="AVD2884" s="2"/>
      <c r="AVH2884" s="2"/>
      <c r="AVL2884" s="2"/>
      <c r="AVP2884" s="2"/>
      <c r="AVT2884" s="2"/>
      <c r="AVX2884" s="2"/>
      <c r="AWB2884" s="2"/>
      <c r="AWF2884" s="2"/>
      <c r="AWJ2884" s="2"/>
      <c r="AWN2884" s="2"/>
      <c r="AWR2884" s="2"/>
      <c r="AWV2884" s="2"/>
      <c r="AWZ2884" s="2"/>
      <c r="AXD2884" s="2"/>
      <c r="AXH2884" s="2"/>
      <c r="AXL2884" s="2"/>
      <c r="AXP2884" s="2"/>
      <c r="AXT2884" s="2"/>
      <c r="AXX2884" s="2"/>
      <c r="AYB2884" s="2"/>
      <c r="AYF2884" s="2"/>
      <c r="AYJ2884" s="2"/>
      <c r="AYN2884" s="2"/>
      <c r="AYR2884" s="2"/>
      <c r="AYV2884" s="2"/>
      <c r="AYZ2884" s="2"/>
      <c r="AZD2884" s="2"/>
      <c r="AZH2884" s="2"/>
      <c r="AZL2884" s="2"/>
      <c r="AZP2884" s="2"/>
      <c r="AZT2884" s="2"/>
      <c r="AZX2884" s="2"/>
      <c r="BAB2884" s="2"/>
      <c r="BAF2884" s="2"/>
      <c r="BAJ2884" s="2"/>
      <c r="BAN2884" s="2"/>
      <c r="BAR2884" s="2"/>
      <c r="BAV2884" s="2"/>
      <c r="BAZ2884" s="2"/>
      <c r="BBD2884" s="2"/>
      <c r="BBH2884" s="2"/>
      <c r="BBL2884" s="2"/>
      <c r="BBP2884" s="2"/>
      <c r="BBT2884" s="2"/>
      <c r="BBX2884" s="2"/>
      <c r="BCB2884" s="2"/>
      <c r="BCF2884" s="2"/>
      <c r="BCJ2884" s="2"/>
      <c r="BCN2884" s="2"/>
      <c r="BCR2884" s="2"/>
      <c r="BCV2884" s="2"/>
      <c r="BCZ2884" s="2"/>
      <c r="BDD2884" s="2"/>
      <c r="BDH2884" s="2"/>
      <c r="BDL2884" s="2"/>
      <c r="BDP2884" s="2"/>
      <c r="BDT2884" s="2"/>
      <c r="BDX2884" s="2"/>
      <c r="BEB2884" s="2"/>
      <c r="BEF2884" s="2"/>
      <c r="BEJ2884" s="2"/>
      <c r="BEN2884" s="2"/>
      <c r="BER2884" s="2"/>
      <c r="BEV2884" s="2"/>
      <c r="BEZ2884" s="2"/>
      <c r="BFD2884" s="2"/>
      <c r="BFH2884" s="2"/>
      <c r="BFL2884" s="2"/>
      <c r="BFP2884" s="2"/>
      <c r="BFT2884" s="2"/>
      <c r="BFX2884" s="2"/>
      <c r="BGB2884" s="2"/>
      <c r="BGF2884" s="2"/>
      <c r="BGJ2884" s="2"/>
      <c r="BGN2884" s="2"/>
      <c r="BGR2884" s="2"/>
      <c r="BGV2884" s="2"/>
      <c r="BGZ2884" s="2"/>
      <c r="BHD2884" s="2"/>
      <c r="BHH2884" s="2"/>
      <c r="BHL2884" s="2"/>
      <c r="BHP2884" s="2"/>
      <c r="BHT2884" s="2"/>
      <c r="BHX2884" s="2"/>
      <c r="BIB2884" s="2"/>
      <c r="BIF2884" s="2"/>
      <c r="BIJ2884" s="2"/>
      <c r="BIN2884" s="2"/>
      <c r="BIR2884" s="2"/>
      <c r="BIV2884" s="2"/>
      <c r="BIZ2884" s="2"/>
      <c r="BJD2884" s="2"/>
      <c r="BJH2884" s="2"/>
      <c r="BJL2884" s="2"/>
      <c r="BJP2884" s="2"/>
      <c r="BJT2884" s="2"/>
      <c r="BJX2884" s="2"/>
      <c r="BKB2884" s="2"/>
      <c r="BKF2884" s="2"/>
      <c r="BKJ2884" s="2"/>
      <c r="BKN2884" s="2"/>
      <c r="BKR2884" s="2"/>
      <c r="BKV2884" s="2"/>
      <c r="BKZ2884" s="2"/>
      <c r="BLD2884" s="2"/>
      <c r="BLH2884" s="2"/>
      <c r="BLL2884" s="2"/>
      <c r="BLP2884" s="2"/>
      <c r="BLT2884" s="2"/>
      <c r="BLX2884" s="2"/>
      <c r="BMB2884" s="2"/>
      <c r="BMF2884" s="2"/>
      <c r="BMJ2884" s="2"/>
      <c r="BMN2884" s="2"/>
      <c r="BMR2884" s="2"/>
      <c r="BMV2884" s="2"/>
      <c r="BMZ2884" s="2"/>
      <c r="BND2884" s="2"/>
      <c r="BNH2884" s="2"/>
      <c r="BNL2884" s="2"/>
      <c r="BNP2884" s="2"/>
      <c r="BNT2884" s="2"/>
      <c r="BNX2884" s="2"/>
      <c r="BOB2884" s="2"/>
      <c r="BOF2884" s="2"/>
      <c r="BOJ2884" s="2"/>
      <c r="BON2884" s="2"/>
      <c r="BOR2884" s="2"/>
      <c r="BOV2884" s="2"/>
      <c r="BOZ2884" s="2"/>
      <c r="BPD2884" s="2"/>
      <c r="BPH2884" s="2"/>
      <c r="BPL2884" s="2"/>
      <c r="BPP2884" s="2"/>
      <c r="BPT2884" s="2"/>
      <c r="BPX2884" s="2"/>
      <c r="BQB2884" s="2"/>
      <c r="BQF2884" s="2"/>
      <c r="BQJ2884" s="2"/>
      <c r="BQN2884" s="2"/>
      <c r="BQR2884" s="2"/>
      <c r="BQV2884" s="2"/>
      <c r="BQZ2884" s="2"/>
      <c r="BRD2884" s="2"/>
      <c r="BRH2884" s="2"/>
      <c r="BRL2884" s="2"/>
      <c r="BRP2884" s="2"/>
      <c r="BRT2884" s="2"/>
      <c r="BRX2884" s="2"/>
      <c r="BSB2884" s="2"/>
      <c r="BSF2884" s="2"/>
      <c r="BSJ2884" s="2"/>
      <c r="BSN2884" s="2"/>
      <c r="BSR2884" s="2"/>
      <c r="BSV2884" s="2"/>
      <c r="BSZ2884" s="2"/>
      <c r="BTD2884" s="2"/>
      <c r="BTH2884" s="2"/>
      <c r="BTL2884" s="2"/>
      <c r="BTP2884" s="2"/>
      <c r="BTT2884" s="2"/>
      <c r="BTX2884" s="2"/>
      <c r="BUB2884" s="2"/>
      <c r="BUF2884" s="2"/>
      <c r="BUJ2884" s="2"/>
      <c r="BUN2884" s="2"/>
      <c r="BUR2884" s="2"/>
      <c r="BUV2884" s="2"/>
      <c r="BUZ2884" s="2"/>
      <c r="BVD2884" s="2"/>
      <c r="BVH2884" s="2"/>
      <c r="BVL2884" s="2"/>
      <c r="BVP2884" s="2"/>
      <c r="BVT2884" s="2"/>
      <c r="BVX2884" s="2"/>
      <c r="BWB2884" s="2"/>
      <c r="BWF2884" s="2"/>
      <c r="BWJ2884" s="2"/>
      <c r="BWN2884" s="2"/>
      <c r="BWR2884" s="2"/>
      <c r="BWV2884" s="2"/>
      <c r="BWZ2884" s="2"/>
      <c r="BXD2884" s="2"/>
      <c r="BXH2884" s="2"/>
      <c r="BXL2884" s="2"/>
      <c r="BXP2884" s="2"/>
      <c r="BXT2884" s="2"/>
      <c r="BXX2884" s="2"/>
      <c r="BYB2884" s="2"/>
      <c r="BYF2884" s="2"/>
      <c r="BYJ2884" s="2"/>
      <c r="BYN2884" s="2"/>
      <c r="BYR2884" s="2"/>
      <c r="BYV2884" s="2"/>
      <c r="BYZ2884" s="2"/>
      <c r="BZD2884" s="2"/>
      <c r="BZH2884" s="2"/>
      <c r="BZL2884" s="2"/>
      <c r="BZP2884" s="2"/>
      <c r="BZT2884" s="2"/>
      <c r="BZX2884" s="2"/>
      <c r="CAB2884" s="2"/>
      <c r="CAF2884" s="2"/>
      <c r="CAJ2884" s="2"/>
      <c r="CAN2884" s="2"/>
      <c r="CAR2884" s="2"/>
      <c r="CAV2884" s="2"/>
      <c r="CAZ2884" s="2"/>
      <c r="CBD2884" s="2"/>
      <c r="CBH2884" s="2"/>
      <c r="CBL2884" s="2"/>
      <c r="CBP2884" s="2"/>
      <c r="CBT2884" s="2"/>
      <c r="CBX2884" s="2"/>
      <c r="CCB2884" s="2"/>
      <c r="CCF2884" s="2"/>
      <c r="CCJ2884" s="2"/>
      <c r="CCN2884" s="2"/>
      <c r="CCR2884" s="2"/>
      <c r="CCV2884" s="2"/>
      <c r="CCZ2884" s="2"/>
      <c r="CDD2884" s="2"/>
      <c r="CDH2884" s="2"/>
      <c r="CDL2884" s="2"/>
      <c r="CDP2884" s="2"/>
      <c r="CDT2884" s="2"/>
      <c r="CDX2884" s="2"/>
      <c r="CEB2884" s="2"/>
      <c r="CEF2884" s="2"/>
      <c r="CEJ2884" s="2"/>
      <c r="CEN2884" s="2"/>
      <c r="CER2884" s="2"/>
      <c r="CEV2884" s="2"/>
      <c r="CEZ2884" s="2"/>
      <c r="CFD2884" s="2"/>
      <c r="CFH2884" s="2"/>
      <c r="CFL2884" s="2"/>
      <c r="CFP2884" s="2"/>
      <c r="CFT2884" s="2"/>
      <c r="CFX2884" s="2"/>
      <c r="CGB2884" s="2"/>
      <c r="CGF2884" s="2"/>
      <c r="CGJ2884" s="2"/>
      <c r="CGN2884" s="2"/>
      <c r="CGR2884" s="2"/>
      <c r="CGV2884" s="2"/>
      <c r="CGZ2884" s="2"/>
      <c r="CHD2884" s="2"/>
      <c r="CHH2884" s="2"/>
      <c r="CHL2884" s="2"/>
      <c r="CHP2884" s="2"/>
      <c r="CHT2884" s="2"/>
      <c r="CHX2884" s="2"/>
      <c r="CIB2884" s="2"/>
      <c r="CIF2884" s="2"/>
      <c r="CIJ2884" s="2"/>
      <c r="CIN2884" s="2"/>
      <c r="CIR2884" s="2"/>
      <c r="CIV2884" s="2"/>
      <c r="CIZ2884" s="2"/>
      <c r="CJD2884" s="2"/>
      <c r="CJH2884" s="2"/>
      <c r="CJL2884" s="2"/>
      <c r="CJP2884" s="2"/>
      <c r="CJT2884" s="2"/>
      <c r="CJX2884" s="2"/>
      <c r="CKB2884" s="2"/>
      <c r="CKF2884" s="2"/>
      <c r="CKJ2884" s="2"/>
      <c r="CKN2884" s="2"/>
      <c r="CKR2884" s="2"/>
      <c r="CKV2884" s="2"/>
      <c r="CKZ2884" s="2"/>
      <c r="CLD2884" s="2"/>
      <c r="CLH2884" s="2"/>
      <c r="CLL2884" s="2"/>
      <c r="CLP2884" s="2"/>
      <c r="CLT2884" s="2"/>
      <c r="CLX2884" s="2"/>
      <c r="CMB2884" s="2"/>
      <c r="CMF2884" s="2"/>
      <c r="CMJ2884" s="2"/>
      <c r="CMN2884" s="2"/>
      <c r="CMR2884" s="2"/>
      <c r="CMV2884" s="2"/>
      <c r="CMZ2884" s="2"/>
      <c r="CND2884" s="2"/>
      <c r="CNH2884" s="2"/>
      <c r="CNL2884" s="2"/>
      <c r="CNP2884" s="2"/>
      <c r="CNT2884" s="2"/>
      <c r="CNX2884" s="2"/>
      <c r="COB2884" s="2"/>
      <c r="COF2884" s="2"/>
      <c r="COJ2884" s="2"/>
      <c r="CON2884" s="2"/>
      <c r="COR2884" s="2"/>
      <c r="COV2884" s="2"/>
      <c r="COZ2884" s="2"/>
      <c r="CPD2884" s="2"/>
      <c r="CPH2884" s="2"/>
      <c r="CPL2884" s="2"/>
      <c r="CPP2884" s="2"/>
      <c r="CPT2884" s="2"/>
      <c r="CPX2884" s="2"/>
      <c r="CQB2884" s="2"/>
      <c r="CQF2884" s="2"/>
      <c r="CQJ2884" s="2"/>
      <c r="CQN2884" s="2"/>
      <c r="CQR2884" s="2"/>
      <c r="CQV2884" s="2"/>
      <c r="CQZ2884" s="2"/>
      <c r="CRD2884" s="2"/>
      <c r="CRH2884" s="2"/>
      <c r="CRL2884" s="2"/>
      <c r="CRP2884" s="2"/>
      <c r="CRT2884" s="2"/>
      <c r="CRX2884" s="2"/>
      <c r="CSB2884" s="2"/>
      <c r="CSF2884" s="2"/>
      <c r="CSJ2884" s="2"/>
      <c r="CSN2884" s="2"/>
      <c r="CSR2884" s="2"/>
      <c r="CSV2884" s="2"/>
      <c r="CSZ2884" s="2"/>
      <c r="CTD2884" s="2"/>
      <c r="CTH2884" s="2"/>
      <c r="CTL2884" s="2"/>
      <c r="CTP2884" s="2"/>
      <c r="CTT2884" s="2"/>
      <c r="CTX2884" s="2"/>
      <c r="CUB2884" s="2"/>
      <c r="CUF2884" s="2"/>
      <c r="CUJ2884" s="2"/>
      <c r="CUN2884" s="2"/>
      <c r="CUR2884" s="2"/>
      <c r="CUV2884" s="2"/>
      <c r="CUZ2884" s="2"/>
      <c r="CVD2884" s="2"/>
      <c r="CVH2884" s="2"/>
      <c r="CVL2884" s="2"/>
      <c r="CVP2884" s="2"/>
      <c r="CVT2884" s="2"/>
      <c r="CVX2884" s="2"/>
      <c r="CWB2884" s="2"/>
      <c r="CWF2884" s="2"/>
      <c r="CWJ2884" s="2"/>
      <c r="CWN2884" s="2"/>
      <c r="CWR2884" s="2"/>
      <c r="CWV2884" s="2"/>
      <c r="CWZ2884" s="2"/>
      <c r="CXD2884" s="2"/>
      <c r="CXH2884" s="2"/>
      <c r="CXL2884" s="2"/>
      <c r="CXP2884" s="2"/>
      <c r="CXT2884" s="2"/>
      <c r="CXX2884" s="2"/>
      <c r="CYB2884" s="2"/>
      <c r="CYF2884" s="2"/>
      <c r="CYJ2884" s="2"/>
      <c r="CYN2884" s="2"/>
      <c r="CYR2884" s="2"/>
      <c r="CYV2884" s="2"/>
      <c r="CYZ2884" s="2"/>
      <c r="CZD2884" s="2"/>
      <c r="CZH2884" s="2"/>
      <c r="CZL2884" s="2"/>
      <c r="CZP2884" s="2"/>
      <c r="CZT2884" s="2"/>
      <c r="CZX2884" s="2"/>
      <c r="DAB2884" s="2"/>
      <c r="DAF2884" s="2"/>
      <c r="DAJ2884" s="2"/>
      <c r="DAN2884" s="2"/>
      <c r="DAR2884" s="2"/>
      <c r="DAV2884" s="2"/>
      <c r="DAZ2884" s="2"/>
      <c r="DBD2884" s="2"/>
      <c r="DBH2884" s="2"/>
      <c r="DBL2884" s="2"/>
      <c r="DBP2884" s="2"/>
      <c r="DBT2884" s="2"/>
      <c r="DBX2884" s="2"/>
      <c r="DCB2884" s="2"/>
      <c r="DCF2884" s="2"/>
      <c r="DCJ2884" s="2"/>
      <c r="DCN2884" s="2"/>
      <c r="DCR2884" s="2"/>
      <c r="DCV2884" s="2"/>
      <c r="DCZ2884" s="2"/>
      <c r="DDD2884" s="2"/>
      <c r="DDH2884" s="2"/>
      <c r="DDL2884" s="2"/>
      <c r="DDP2884" s="2"/>
      <c r="DDT2884" s="2"/>
      <c r="DDX2884" s="2"/>
      <c r="DEB2884" s="2"/>
      <c r="DEF2884" s="2"/>
      <c r="DEJ2884" s="2"/>
      <c r="DEN2884" s="2"/>
      <c r="DER2884" s="2"/>
      <c r="DEV2884" s="2"/>
      <c r="DEZ2884" s="2"/>
      <c r="DFD2884" s="2"/>
      <c r="DFH2884" s="2"/>
      <c r="DFL2884" s="2"/>
      <c r="DFP2884" s="2"/>
      <c r="DFT2884" s="2"/>
      <c r="DFX2884" s="2"/>
      <c r="DGB2884" s="2"/>
      <c r="DGF2884" s="2"/>
      <c r="DGJ2884" s="2"/>
      <c r="DGN2884" s="2"/>
      <c r="DGR2884" s="2"/>
      <c r="DGV2884" s="2"/>
      <c r="DGZ2884" s="2"/>
      <c r="DHD2884" s="2"/>
      <c r="DHH2884" s="2"/>
      <c r="DHL2884" s="2"/>
      <c r="DHP2884" s="2"/>
      <c r="DHT2884" s="2"/>
      <c r="DHX2884" s="2"/>
      <c r="DIB2884" s="2"/>
      <c r="DIF2884" s="2"/>
      <c r="DIJ2884" s="2"/>
      <c r="DIN2884" s="2"/>
      <c r="DIR2884" s="2"/>
      <c r="DIV2884" s="2"/>
      <c r="DIZ2884" s="2"/>
      <c r="DJD2884" s="2"/>
      <c r="DJH2884" s="2"/>
      <c r="DJL2884" s="2"/>
      <c r="DJP2884" s="2"/>
      <c r="DJT2884" s="2"/>
      <c r="DJX2884" s="2"/>
      <c r="DKB2884" s="2"/>
      <c r="DKF2884" s="2"/>
      <c r="DKJ2884" s="2"/>
      <c r="DKN2884" s="2"/>
      <c r="DKR2884" s="2"/>
      <c r="DKV2884" s="2"/>
      <c r="DKZ2884" s="2"/>
      <c r="DLD2884" s="2"/>
      <c r="DLH2884" s="2"/>
      <c r="DLL2884" s="2"/>
      <c r="DLP2884" s="2"/>
      <c r="DLT2884" s="2"/>
      <c r="DLX2884" s="2"/>
      <c r="DMB2884" s="2"/>
      <c r="DMF2884" s="2"/>
      <c r="DMJ2884" s="2"/>
      <c r="DMN2884" s="2"/>
      <c r="DMR2884" s="2"/>
      <c r="DMV2884" s="2"/>
      <c r="DMZ2884" s="2"/>
      <c r="DND2884" s="2"/>
      <c r="DNH2884" s="2"/>
      <c r="DNL2884" s="2"/>
      <c r="DNP2884" s="2"/>
      <c r="DNT2884" s="2"/>
      <c r="DNX2884" s="2"/>
      <c r="DOB2884" s="2"/>
      <c r="DOF2884" s="2"/>
      <c r="DOJ2884" s="2"/>
      <c r="DON2884" s="2"/>
      <c r="DOR2884" s="2"/>
      <c r="DOV2884" s="2"/>
      <c r="DOZ2884" s="2"/>
      <c r="DPD2884" s="2"/>
      <c r="DPH2884" s="2"/>
      <c r="DPL2884" s="2"/>
      <c r="DPP2884" s="2"/>
      <c r="DPT2884" s="2"/>
      <c r="DPX2884" s="2"/>
      <c r="DQB2884" s="2"/>
      <c r="DQF2884" s="2"/>
      <c r="DQJ2884" s="2"/>
      <c r="DQN2884" s="2"/>
      <c r="DQR2884" s="2"/>
      <c r="DQV2884" s="2"/>
      <c r="DQZ2884" s="2"/>
      <c r="DRD2884" s="2"/>
      <c r="DRH2884" s="2"/>
      <c r="DRL2884" s="2"/>
      <c r="DRP2884" s="2"/>
      <c r="DRT2884" s="2"/>
      <c r="DRX2884" s="2"/>
      <c r="DSB2884" s="2"/>
      <c r="DSF2884" s="2"/>
      <c r="DSJ2884" s="2"/>
      <c r="DSN2884" s="2"/>
      <c r="DSR2884" s="2"/>
      <c r="DSV2884" s="2"/>
      <c r="DSZ2884" s="2"/>
      <c r="DTD2884" s="2"/>
      <c r="DTH2884" s="2"/>
      <c r="DTL2884" s="2"/>
      <c r="DTP2884" s="2"/>
      <c r="DTT2884" s="2"/>
      <c r="DTX2884" s="2"/>
      <c r="DUB2884" s="2"/>
      <c r="DUF2884" s="2"/>
      <c r="DUJ2884" s="2"/>
      <c r="DUN2884" s="2"/>
      <c r="DUR2884" s="2"/>
      <c r="DUV2884" s="2"/>
      <c r="DUZ2884" s="2"/>
      <c r="DVD2884" s="2"/>
      <c r="DVH2884" s="2"/>
      <c r="DVL2884" s="2"/>
      <c r="DVP2884" s="2"/>
      <c r="DVT2884" s="2"/>
      <c r="DVX2884" s="2"/>
      <c r="DWB2884" s="2"/>
      <c r="DWF2884" s="2"/>
      <c r="DWJ2884" s="2"/>
      <c r="DWN2884" s="2"/>
      <c r="DWR2884" s="2"/>
      <c r="DWV2884" s="2"/>
      <c r="DWZ2884" s="2"/>
      <c r="DXD2884" s="2"/>
      <c r="DXH2884" s="2"/>
      <c r="DXL2884" s="2"/>
      <c r="DXP2884" s="2"/>
      <c r="DXT2884" s="2"/>
      <c r="DXX2884" s="2"/>
      <c r="DYB2884" s="2"/>
      <c r="DYF2884" s="2"/>
      <c r="DYJ2884" s="2"/>
      <c r="DYN2884" s="2"/>
      <c r="DYR2884" s="2"/>
      <c r="DYV2884" s="2"/>
      <c r="DYZ2884" s="2"/>
      <c r="DZD2884" s="2"/>
      <c r="DZH2884" s="2"/>
      <c r="DZL2884" s="2"/>
      <c r="DZP2884" s="2"/>
      <c r="DZT2884" s="2"/>
      <c r="DZX2884" s="2"/>
      <c r="EAB2884" s="2"/>
      <c r="EAF2884" s="2"/>
      <c r="EAJ2884" s="2"/>
      <c r="EAN2884" s="2"/>
      <c r="EAR2884" s="2"/>
      <c r="EAV2884" s="2"/>
      <c r="EAZ2884" s="2"/>
      <c r="EBD2884" s="2"/>
      <c r="EBH2884" s="2"/>
      <c r="EBL2884" s="2"/>
      <c r="EBP2884" s="2"/>
      <c r="EBT2884" s="2"/>
      <c r="EBX2884" s="2"/>
      <c r="ECB2884" s="2"/>
      <c r="ECF2884" s="2"/>
      <c r="ECJ2884" s="2"/>
      <c r="ECN2884" s="2"/>
      <c r="ECR2884" s="2"/>
      <c r="ECV2884" s="2"/>
      <c r="ECZ2884" s="2"/>
      <c r="EDD2884" s="2"/>
      <c r="EDH2884" s="2"/>
      <c r="EDL2884" s="2"/>
      <c r="EDP2884" s="2"/>
      <c r="EDT2884" s="2"/>
      <c r="EDX2884" s="2"/>
      <c r="EEB2884" s="2"/>
      <c r="EEF2884" s="2"/>
      <c r="EEJ2884" s="2"/>
      <c r="EEN2884" s="2"/>
      <c r="EER2884" s="2"/>
      <c r="EEV2884" s="2"/>
      <c r="EEZ2884" s="2"/>
      <c r="EFD2884" s="2"/>
      <c r="EFH2884" s="2"/>
      <c r="EFL2884" s="2"/>
      <c r="EFP2884" s="2"/>
      <c r="EFT2884" s="2"/>
      <c r="EFX2884" s="2"/>
      <c r="EGB2884" s="2"/>
      <c r="EGF2884" s="2"/>
      <c r="EGJ2884" s="2"/>
      <c r="EGN2884" s="2"/>
      <c r="EGR2884" s="2"/>
      <c r="EGV2884" s="2"/>
      <c r="EGZ2884" s="2"/>
      <c r="EHD2884" s="2"/>
      <c r="EHH2884" s="2"/>
      <c r="EHL2884" s="2"/>
      <c r="EHP2884" s="2"/>
      <c r="EHT2884" s="2"/>
      <c r="EHX2884" s="2"/>
      <c r="EIB2884" s="2"/>
      <c r="EIF2884" s="2"/>
      <c r="EIJ2884" s="2"/>
      <c r="EIN2884" s="2"/>
      <c r="EIR2884" s="2"/>
      <c r="EIV2884" s="2"/>
      <c r="EIZ2884" s="2"/>
      <c r="EJD2884" s="2"/>
      <c r="EJH2884" s="2"/>
      <c r="EJL2884" s="2"/>
      <c r="EJP2884" s="2"/>
      <c r="EJT2884" s="2"/>
      <c r="EJX2884" s="2"/>
      <c r="EKB2884" s="2"/>
      <c r="EKF2884" s="2"/>
      <c r="EKJ2884" s="2"/>
      <c r="EKN2884" s="2"/>
      <c r="EKR2884" s="2"/>
      <c r="EKV2884" s="2"/>
      <c r="EKZ2884" s="2"/>
      <c r="ELD2884" s="2"/>
      <c r="ELH2884" s="2"/>
      <c r="ELL2884" s="2"/>
      <c r="ELP2884" s="2"/>
      <c r="ELT2884" s="2"/>
      <c r="ELX2884" s="2"/>
      <c r="EMB2884" s="2"/>
      <c r="EMF2884" s="2"/>
      <c r="EMJ2884" s="2"/>
      <c r="EMN2884" s="2"/>
      <c r="EMR2884" s="2"/>
      <c r="EMV2884" s="2"/>
      <c r="EMZ2884" s="2"/>
      <c r="END2884" s="2"/>
      <c r="ENH2884" s="2"/>
      <c r="ENL2884" s="2"/>
      <c r="ENP2884" s="2"/>
      <c r="ENT2884" s="2"/>
      <c r="ENX2884" s="2"/>
      <c r="EOB2884" s="2"/>
      <c r="EOF2884" s="2"/>
      <c r="EOJ2884" s="2"/>
      <c r="EON2884" s="2"/>
      <c r="EOR2884" s="2"/>
      <c r="EOV2884" s="2"/>
      <c r="EOZ2884" s="2"/>
      <c r="EPD2884" s="2"/>
      <c r="EPH2884" s="2"/>
      <c r="EPL2884" s="2"/>
      <c r="EPP2884" s="2"/>
      <c r="EPT2884" s="2"/>
      <c r="EPX2884" s="2"/>
      <c r="EQB2884" s="2"/>
      <c r="EQF2884" s="2"/>
      <c r="EQJ2884" s="2"/>
      <c r="EQN2884" s="2"/>
      <c r="EQR2884" s="2"/>
      <c r="EQV2884" s="2"/>
      <c r="EQZ2884" s="2"/>
      <c r="ERD2884" s="2"/>
      <c r="ERH2884" s="2"/>
      <c r="ERL2884" s="2"/>
      <c r="ERP2884" s="2"/>
      <c r="ERT2884" s="2"/>
      <c r="ERX2884" s="2"/>
      <c r="ESB2884" s="2"/>
      <c r="ESF2884" s="2"/>
      <c r="ESJ2884" s="2"/>
      <c r="ESN2884" s="2"/>
      <c r="ESR2884" s="2"/>
      <c r="ESV2884" s="2"/>
      <c r="ESZ2884" s="2"/>
      <c r="ETD2884" s="2"/>
      <c r="ETH2884" s="2"/>
      <c r="ETL2884" s="2"/>
      <c r="ETP2884" s="2"/>
      <c r="ETT2884" s="2"/>
      <c r="ETX2884" s="2"/>
      <c r="EUB2884" s="2"/>
      <c r="EUF2884" s="2"/>
      <c r="EUJ2884" s="2"/>
      <c r="EUN2884" s="2"/>
      <c r="EUR2884" s="2"/>
      <c r="EUV2884" s="2"/>
      <c r="EUZ2884" s="2"/>
      <c r="EVD2884" s="2"/>
      <c r="EVH2884" s="2"/>
      <c r="EVL2884" s="2"/>
      <c r="EVP2884" s="2"/>
      <c r="EVT2884" s="2"/>
      <c r="EVX2884" s="2"/>
      <c r="EWB2884" s="2"/>
      <c r="EWF2884" s="2"/>
      <c r="EWJ2884" s="2"/>
      <c r="EWN2884" s="2"/>
      <c r="EWR2884" s="2"/>
      <c r="EWV2884" s="2"/>
      <c r="EWZ2884" s="2"/>
      <c r="EXD2884" s="2"/>
      <c r="EXH2884" s="2"/>
      <c r="EXL2884" s="2"/>
      <c r="EXP2884" s="2"/>
      <c r="EXT2884" s="2"/>
      <c r="EXX2884" s="2"/>
      <c r="EYB2884" s="2"/>
      <c r="EYF2884" s="2"/>
      <c r="EYJ2884" s="2"/>
      <c r="EYN2884" s="2"/>
      <c r="EYR2884" s="2"/>
      <c r="EYV2884" s="2"/>
      <c r="EYZ2884" s="2"/>
      <c r="EZD2884" s="2"/>
      <c r="EZH2884" s="2"/>
      <c r="EZL2884" s="2"/>
      <c r="EZP2884" s="2"/>
      <c r="EZT2884" s="2"/>
      <c r="EZX2884" s="2"/>
      <c r="FAB2884" s="2"/>
      <c r="FAF2884" s="2"/>
      <c r="FAJ2884" s="2"/>
      <c r="FAN2884" s="2"/>
      <c r="FAR2884" s="2"/>
      <c r="FAV2884" s="2"/>
      <c r="FAZ2884" s="2"/>
      <c r="FBD2884" s="2"/>
      <c r="FBH2884" s="2"/>
      <c r="FBL2884" s="2"/>
      <c r="FBP2884" s="2"/>
      <c r="FBT2884" s="2"/>
      <c r="FBX2884" s="2"/>
      <c r="FCB2884" s="2"/>
      <c r="FCF2884" s="2"/>
      <c r="FCJ2884" s="2"/>
      <c r="FCN2884" s="2"/>
      <c r="FCR2884" s="2"/>
      <c r="FCV2884" s="2"/>
      <c r="FCZ2884" s="2"/>
      <c r="FDD2884" s="2"/>
      <c r="FDH2884" s="2"/>
      <c r="FDL2884" s="2"/>
      <c r="FDP2884" s="2"/>
      <c r="FDT2884" s="2"/>
      <c r="FDX2884" s="2"/>
      <c r="FEB2884" s="2"/>
      <c r="FEF2884" s="2"/>
      <c r="FEJ2884" s="2"/>
      <c r="FEN2884" s="2"/>
      <c r="FER2884" s="2"/>
      <c r="FEV2884" s="2"/>
      <c r="FEZ2884" s="2"/>
      <c r="FFD2884" s="2"/>
      <c r="FFH2884" s="2"/>
      <c r="FFL2884" s="2"/>
      <c r="FFP2884" s="2"/>
      <c r="FFT2884" s="2"/>
      <c r="FFX2884" s="2"/>
      <c r="FGB2884" s="2"/>
      <c r="FGF2884" s="2"/>
      <c r="FGJ2884" s="2"/>
      <c r="FGN2884" s="2"/>
      <c r="FGR2884" s="2"/>
      <c r="FGV2884" s="2"/>
      <c r="FGZ2884" s="2"/>
      <c r="FHD2884" s="2"/>
      <c r="FHH2884" s="2"/>
      <c r="FHL2884" s="2"/>
      <c r="FHP2884" s="2"/>
      <c r="FHT2884" s="2"/>
      <c r="FHX2884" s="2"/>
      <c r="FIB2884" s="2"/>
      <c r="FIF2884" s="2"/>
      <c r="FIJ2884" s="2"/>
      <c r="FIN2884" s="2"/>
      <c r="FIR2884" s="2"/>
      <c r="FIV2884" s="2"/>
      <c r="FIZ2884" s="2"/>
      <c r="FJD2884" s="2"/>
      <c r="FJH2884" s="2"/>
      <c r="FJL2884" s="2"/>
      <c r="FJP2884" s="2"/>
      <c r="FJT2884" s="2"/>
      <c r="FJX2884" s="2"/>
      <c r="FKB2884" s="2"/>
      <c r="FKF2884" s="2"/>
      <c r="FKJ2884" s="2"/>
      <c r="FKN2884" s="2"/>
      <c r="FKR2884" s="2"/>
      <c r="FKV2884" s="2"/>
      <c r="FKZ2884" s="2"/>
      <c r="FLD2884" s="2"/>
      <c r="FLH2884" s="2"/>
      <c r="FLL2884" s="2"/>
      <c r="FLP2884" s="2"/>
      <c r="FLT2884" s="2"/>
      <c r="FLX2884" s="2"/>
      <c r="FMB2884" s="2"/>
      <c r="FMF2884" s="2"/>
      <c r="FMJ2884" s="2"/>
      <c r="FMN2884" s="2"/>
      <c r="FMR2884" s="2"/>
      <c r="FMV2884" s="2"/>
      <c r="FMZ2884" s="2"/>
      <c r="FND2884" s="2"/>
      <c r="FNH2884" s="2"/>
      <c r="FNL2884" s="2"/>
      <c r="FNP2884" s="2"/>
      <c r="FNT2884" s="2"/>
      <c r="FNX2884" s="2"/>
      <c r="FOB2884" s="2"/>
      <c r="FOF2884" s="2"/>
      <c r="FOJ2884" s="2"/>
      <c r="FON2884" s="2"/>
      <c r="FOR2884" s="2"/>
      <c r="FOV2884" s="2"/>
      <c r="FOZ2884" s="2"/>
      <c r="FPD2884" s="2"/>
      <c r="FPH2884" s="2"/>
      <c r="FPL2884" s="2"/>
      <c r="FPP2884" s="2"/>
      <c r="FPT2884" s="2"/>
      <c r="FPX2884" s="2"/>
      <c r="FQB2884" s="2"/>
      <c r="FQF2884" s="2"/>
      <c r="FQJ2884" s="2"/>
      <c r="FQN2884" s="2"/>
      <c r="FQR2884" s="2"/>
      <c r="FQV2884" s="2"/>
      <c r="FQZ2884" s="2"/>
      <c r="FRD2884" s="2"/>
      <c r="FRH2884" s="2"/>
      <c r="FRL2884" s="2"/>
      <c r="FRP2884" s="2"/>
      <c r="FRT2884" s="2"/>
      <c r="FRX2884" s="2"/>
      <c r="FSB2884" s="2"/>
      <c r="FSF2884" s="2"/>
      <c r="FSJ2884" s="2"/>
      <c r="FSN2884" s="2"/>
      <c r="FSR2884" s="2"/>
      <c r="FSV2884" s="2"/>
      <c r="FSZ2884" s="2"/>
      <c r="FTD2884" s="2"/>
      <c r="FTH2884" s="2"/>
      <c r="FTL2884" s="2"/>
      <c r="FTP2884" s="2"/>
      <c r="FTT2884" s="2"/>
      <c r="FTX2884" s="2"/>
      <c r="FUB2884" s="2"/>
      <c r="FUF2884" s="2"/>
      <c r="FUJ2884" s="2"/>
      <c r="FUN2884" s="2"/>
      <c r="FUR2884" s="2"/>
      <c r="FUV2884" s="2"/>
      <c r="FUZ2884" s="2"/>
      <c r="FVD2884" s="2"/>
      <c r="FVH2884" s="2"/>
      <c r="FVL2884" s="2"/>
      <c r="FVP2884" s="2"/>
      <c r="FVT2884" s="2"/>
      <c r="FVX2884" s="2"/>
      <c r="FWB2884" s="2"/>
      <c r="FWF2884" s="2"/>
      <c r="FWJ2884" s="2"/>
      <c r="FWN2884" s="2"/>
      <c r="FWR2884" s="2"/>
      <c r="FWV2884" s="2"/>
      <c r="FWZ2884" s="2"/>
      <c r="FXD2884" s="2"/>
      <c r="FXH2884" s="2"/>
      <c r="FXL2884" s="2"/>
      <c r="FXP2884" s="2"/>
      <c r="FXT2884" s="2"/>
      <c r="FXX2884" s="2"/>
      <c r="FYB2884" s="2"/>
      <c r="FYF2884" s="2"/>
      <c r="FYJ2884" s="2"/>
      <c r="FYN2884" s="2"/>
      <c r="FYR2884" s="2"/>
      <c r="FYV2884" s="2"/>
      <c r="FYZ2884" s="2"/>
      <c r="FZD2884" s="2"/>
      <c r="FZH2884" s="2"/>
      <c r="FZL2884" s="2"/>
      <c r="FZP2884" s="2"/>
      <c r="FZT2884" s="2"/>
      <c r="FZX2884" s="2"/>
      <c r="GAB2884" s="2"/>
      <c r="GAF2884" s="2"/>
      <c r="GAJ2884" s="2"/>
      <c r="GAN2884" s="2"/>
      <c r="GAR2884" s="2"/>
      <c r="GAV2884" s="2"/>
      <c r="GAZ2884" s="2"/>
      <c r="GBD2884" s="2"/>
      <c r="GBH2884" s="2"/>
      <c r="GBL2884" s="2"/>
      <c r="GBP2884" s="2"/>
      <c r="GBT2884" s="2"/>
      <c r="GBX2884" s="2"/>
      <c r="GCB2884" s="2"/>
      <c r="GCF2884" s="2"/>
      <c r="GCJ2884" s="2"/>
      <c r="GCN2884" s="2"/>
      <c r="GCR2884" s="2"/>
      <c r="GCV2884" s="2"/>
      <c r="GCZ2884" s="2"/>
      <c r="GDD2884" s="2"/>
      <c r="GDH2884" s="2"/>
      <c r="GDL2884" s="2"/>
      <c r="GDP2884" s="2"/>
      <c r="GDT2884" s="2"/>
      <c r="GDX2884" s="2"/>
      <c r="GEB2884" s="2"/>
      <c r="GEF2884" s="2"/>
      <c r="GEJ2884" s="2"/>
      <c r="GEN2884" s="2"/>
      <c r="GER2884" s="2"/>
      <c r="GEV2884" s="2"/>
      <c r="GEZ2884" s="2"/>
      <c r="GFD2884" s="2"/>
      <c r="GFH2884" s="2"/>
      <c r="GFL2884" s="2"/>
      <c r="GFP2884" s="2"/>
      <c r="GFT2884" s="2"/>
      <c r="GFX2884" s="2"/>
      <c r="GGB2884" s="2"/>
      <c r="GGF2884" s="2"/>
      <c r="GGJ2884" s="2"/>
      <c r="GGN2884" s="2"/>
      <c r="GGR2884" s="2"/>
      <c r="GGV2884" s="2"/>
      <c r="GGZ2884" s="2"/>
      <c r="GHD2884" s="2"/>
      <c r="GHH2884" s="2"/>
      <c r="GHL2884" s="2"/>
      <c r="GHP2884" s="2"/>
      <c r="GHT2884" s="2"/>
      <c r="GHX2884" s="2"/>
      <c r="GIB2884" s="2"/>
      <c r="GIF2884" s="2"/>
      <c r="GIJ2884" s="2"/>
      <c r="GIN2884" s="2"/>
      <c r="GIR2884" s="2"/>
      <c r="GIV2884" s="2"/>
      <c r="GIZ2884" s="2"/>
      <c r="GJD2884" s="2"/>
      <c r="GJH2884" s="2"/>
      <c r="GJL2884" s="2"/>
      <c r="GJP2884" s="2"/>
      <c r="GJT2884" s="2"/>
      <c r="GJX2884" s="2"/>
      <c r="GKB2884" s="2"/>
      <c r="GKF2884" s="2"/>
      <c r="GKJ2884" s="2"/>
      <c r="GKN2884" s="2"/>
      <c r="GKR2884" s="2"/>
      <c r="GKV2884" s="2"/>
      <c r="GKZ2884" s="2"/>
      <c r="GLD2884" s="2"/>
      <c r="GLH2884" s="2"/>
      <c r="GLL2884" s="2"/>
      <c r="GLP2884" s="2"/>
      <c r="GLT2884" s="2"/>
      <c r="GLX2884" s="2"/>
      <c r="GMB2884" s="2"/>
      <c r="GMF2884" s="2"/>
      <c r="GMJ2884" s="2"/>
      <c r="GMN2884" s="2"/>
      <c r="GMR2884" s="2"/>
      <c r="GMV2884" s="2"/>
      <c r="GMZ2884" s="2"/>
      <c r="GND2884" s="2"/>
      <c r="GNH2884" s="2"/>
      <c r="GNL2884" s="2"/>
      <c r="GNP2884" s="2"/>
      <c r="GNT2884" s="2"/>
      <c r="GNX2884" s="2"/>
      <c r="GOB2884" s="2"/>
      <c r="GOF2884" s="2"/>
      <c r="GOJ2884" s="2"/>
      <c r="GON2884" s="2"/>
      <c r="GOR2884" s="2"/>
      <c r="GOV2884" s="2"/>
      <c r="GOZ2884" s="2"/>
      <c r="GPD2884" s="2"/>
      <c r="GPH2884" s="2"/>
      <c r="GPL2884" s="2"/>
      <c r="GPP2884" s="2"/>
      <c r="GPT2884" s="2"/>
      <c r="GPX2884" s="2"/>
      <c r="GQB2884" s="2"/>
      <c r="GQF2884" s="2"/>
      <c r="GQJ2884" s="2"/>
      <c r="GQN2884" s="2"/>
      <c r="GQR2884" s="2"/>
      <c r="GQV2884" s="2"/>
      <c r="GQZ2884" s="2"/>
      <c r="GRD2884" s="2"/>
      <c r="GRH2884" s="2"/>
      <c r="GRL2884" s="2"/>
      <c r="GRP2884" s="2"/>
      <c r="GRT2884" s="2"/>
      <c r="GRX2884" s="2"/>
      <c r="GSB2884" s="2"/>
      <c r="GSF2884" s="2"/>
      <c r="GSJ2884" s="2"/>
      <c r="GSN2884" s="2"/>
      <c r="GSR2884" s="2"/>
      <c r="GSV2884" s="2"/>
      <c r="GSZ2884" s="2"/>
      <c r="GTD2884" s="2"/>
      <c r="GTH2884" s="2"/>
      <c r="GTL2884" s="2"/>
      <c r="GTP2884" s="2"/>
      <c r="GTT2884" s="2"/>
      <c r="GTX2884" s="2"/>
      <c r="GUB2884" s="2"/>
      <c r="GUF2884" s="2"/>
      <c r="GUJ2884" s="2"/>
      <c r="GUN2884" s="2"/>
      <c r="GUR2884" s="2"/>
      <c r="GUV2884" s="2"/>
      <c r="GUZ2884" s="2"/>
      <c r="GVD2884" s="2"/>
      <c r="GVH2884" s="2"/>
      <c r="GVL2884" s="2"/>
      <c r="GVP2884" s="2"/>
      <c r="GVT2884" s="2"/>
      <c r="GVX2884" s="2"/>
      <c r="GWB2884" s="2"/>
      <c r="GWF2884" s="2"/>
      <c r="GWJ2884" s="2"/>
      <c r="GWN2884" s="2"/>
      <c r="GWR2884" s="2"/>
      <c r="GWV2884" s="2"/>
      <c r="GWZ2884" s="2"/>
      <c r="GXD2884" s="2"/>
      <c r="GXH2884" s="2"/>
      <c r="GXL2884" s="2"/>
      <c r="GXP2884" s="2"/>
      <c r="GXT2884" s="2"/>
      <c r="GXX2884" s="2"/>
      <c r="GYB2884" s="2"/>
      <c r="GYF2884" s="2"/>
      <c r="GYJ2884" s="2"/>
      <c r="GYN2884" s="2"/>
      <c r="GYR2884" s="2"/>
      <c r="GYV2884" s="2"/>
      <c r="GYZ2884" s="2"/>
      <c r="GZD2884" s="2"/>
      <c r="GZH2884" s="2"/>
      <c r="GZL2884" s="2"/>
      <c r="GZP2884" s="2"/>
      <c r="GZT2884" s="2"/>
      <c r="GZX2884" s="2"/>
      <c r="HAB2884" s="2"/>
      <c r="HAF2884" s="2"/>
      <c r="HAJ2884" s="2"/>
      <c r="HAN2884" s="2"/>
      <c r="HAR2884" s="2"/>
      <c r="HAV2884" s="2"/>
      <c r="HAZ2884" s="2"/>
      <c r="HBD2884" s="2"/>
      <c r="HBH2884" s="2"/>
      <c r="HBL2884" s="2"/>
      <c r="HBP2884" s="2"/>
      <c r="HBT2884" s="2"/>
      <c r="HBX2884" s="2"/>
      <c r="HCB2884" s="2"/>
      <c r="HCF2884" s="2"/>
      <c r="HCJ2884" s="2"/>
      <c r="HCN2884" s="2"/>
      <c r="HCR2884" s="2"/>
      <c r="HCV2884" s="2"/>
      <c r="HCZ2884" s="2"/>
      <c r="HDD2884" s="2"/>
      <c r="HDH2884" s="2"/>
      <c r="HDL2884" s="2"/>
      <c r="HDP2884" s="2"/>
      <c r="HDT2884" s="2"/>
      <c r="HDX2884" s="2"/>
      <c r="HEB2884" s="2"/>
      <c r="HEF2884" s="2"/>
      <c r="HEJ2884" s="2"/>
      <c r="HEN2884" s="2"/>
      <c r="HER2884" s="2"/>
      <c r="HEV2884" s="2"/>
      <c r="HEZ2884" s="2"/>
      <c r="HFD2884" s="2"/>
      <c r="HFH2884" s="2"/>
      <c r="HFL2884" s="2"/>
      <c r="HFP2884" s="2"/>
      <c r="HFT2884" s="2"/>
      <c r="HFX2884" s="2"/>
      <c r="HGB2884" s="2"/>
      <c r="HGF2884" s="2"/>
      <c r="HGJ2884" s="2"/>
      <c r="HGN2884" s="2"/>
      <c r="HGR2884" s="2"/>
      <c r="HGV2884" s="2"/>
      <c r="HGZ2884" s="2"/>
      <c r="HHD2884" s="2"/>
      <c r="HHH2884" s="2"/>
      <c r="HHL2884" s="2"/>
      <c r="HHP2884" s="2"/>
      <c r="HHT2884" s="2"/>
      <c r="HHX2884" s="2"/>
      <c r="HIB2884" s="2"/>
      <c r="HIF2884" s="2"/>
      <c r="HIJ2884" s="2"/>
      <c r="HIN2884" s="2"/>
      <c r="HIR2884" s="2"/>
      <c r="HIV2884" s="2"/>
      <c r="HIZ2884" s="2"/>
      <c r="HJD2884" s="2"/>
      <c r="HJH2884" s="2"/>
      <c r="HJL2884" s="2"/>
      <c r="HJP2884" s="2"/>
      <c r="HJT2884" s="2"/>
      <c r="HJX2884" s="2"/>
      <c r="HKB2884" s="2"/>
      <c r="HKF2884" s="2"/>
      <c r="HKJ2884" s="2"/>
      <c r="HKN2884" s="2"/>
      <c r="HKR2884" s="2"/>
      <c r="HKV2884" s="2"/>
      <c r="HKZ2884" s="2"/>
      <c r="HLD2884" s="2"/>
      <c r="HLH2884" s="2"/>
      <c r="HLL2884" s="2"/>
      <c r="HLP2884" s="2"/>
      <c r="HLT2884" s="2"/>
      <c r="HLX2884" s="2"/>
      <c r="HMB2884" s="2"/>
      <c r="HMF2884" s="2"/>
      <c r="HMJ2884" s="2"/>
      <c r="HMN2884" s="2"/>
      <c r="HMR2884" s="2"/>
      <c r="HMV2884" s="2"/>
      <c r="HMZ2884" s="2"/>
      <c r="HND2884" s="2"/>
      <c r="HNH2884" s="2"/>
      <c r="HNL2884" s="2"/>
      <c r="HNP2884" s="2"/>
      <c r="HNT2884" s="2"/>
      <c r="HNX2884" s="2"/>
      <c r="HOB2884" s="2"/>
      <c r="HOF2884" s="2"/>
      <c r="HOJ2884" s="2"/>
      <c r="HON2884" s="2"/>
      <c r="HOR2884" s="2"/>
      <c r="HOV2884" s="2"/>
      <c r="HOZ2884" s="2"/>
      <c r="HPD2884" s="2"/>
      <c r="HPH2884" s="2"/>
      <c r="HPL2884" s="2"/>
      <c r="HPP2884" s="2"/>
      <c r="HPT2884" s="2"/>
      <c r="HPX2884" s="2"/>
      <c r="HQB2884" s="2"/>
      <c r="HQF2884" s="2"/>
      <c r="HQJ2884" s="2"/>
      <c r="HQN2884" s="2"/>
      <c r="HQR2884" s="2"/>
      <c r="HQV2884" s="2"/>
      <c r="HQZ2884" s="2"/>
      <c r="HRD2884" s="2"/>
      <c r="HRH2884" s="2"/>
      <c r="HRL2884" s="2"/>
      <c r="HRP2884" s="2"/>
      <c r="HRT2884" s="2"/>
      <c r="HRX2884" s="2"/>
      <c r="HSB2884" s="2"/>
      <c r="HSF2884" s="2"/>
      <c r="HSJ2884" s="2"/>
      <c r="HSN2884" s="2"/>
      <c r="HSR2884" s="2"/>
      <c r="HSV2884" s="2"/>
      <c r="HSZ2884" s="2"/>
      <c r="HTD2884" s="2"/>
      <c r="HTH2884" s="2"/>
      <c r="HTL2884" s="2"/>
      <c r="HTP2884" s="2"/>
      <c r="HTT2884" s="2"/>
      <c r="HTX2884" s="2"/>
      <c r="HUB2884" s="2"/>
      <c r="HUF2884" s="2"/>
      <c r="HUJ2884" s="2"/>
      <c r="HUN2884" s="2"/>
      <c r="HUR2884" s="2"/>
      <c r="HUV2884" s="2"/>
      <c r="HUZ2884" s="2"/>
      <c r="HVD2884" s="2"/>
      <c r="HVH2884" s="2"/>
      <c r="HVL2884" s="2"/>
      <c r="HVP2884" s="2"/>
      <c r="HVT2884" s="2"/>
      <c r="HVX2884" s="2"/>
      <c r="HWB2884" s="2"/>
      <c r="HWF2884" s="2"/>
      <c r="HWJ2884" s="2"/>
      <c r="HWN2884" s="2"/>
      <c r="HWR2884" s="2"/>
      <c r="HWV2884" s="2"/>
      <c r="HWZ2884" s="2"/>
      <c r="HXD2884" s="2"/>
      <c r="HXH2884" s="2"/>
      <c r="HXL2884" s="2"/>
      <c r="HXP2884" s="2"/>
      <c r="HXT2884" s="2"/>
      <c r="HXX2884" s="2"/>
      <c r="HYB2884" s="2"/>
      <c r="HYF2884" s="2"/>
      <c r="HYJ2884" s="2"/>
      <c r="HYN2884" s="2"/>
      <c r="HYR2884" s="2"/>
      <c r="HYV2884" s="2"/>
      <c r="HYZ2884" s="2"/>
      <c r="HZD2884" s="2"/>
      <c r="HZH2884" s="2"/>
      <c r="HZL2884" s="2"/>
      <c r="HZP2884" s="2"/>
      <c r="HZT2884" s="2"/>
      <c r="HZX2884" s="2"/>
      <c r="IAB2884" s="2"/>
      <c r="IAF2884" s="2"/>
      <c r="IAJ2884" s="2"/>
      <c r="IAN2884" s="2"/>
      <c r="IAR2884" s="2"/>
      <c r="IAV2884" s="2"/>
      <c r="IAZ2884" s="2"/>
      <c r="IBD2884" s="2"/>
      <c r="IBH2884" s="2"/>
      <c r="IBL2884" s="2"/>
      <c r="IBP2884" s="2"/>
      <c r="IBT2884" s="2"/>
      <c r="IBX2884" s="2"/>
      <c r="ICB2884" s="2"/>
      <c r="ICF2884" s="2"/>
      <c r="ICJ2884" s="2"/>
      <c r="ICN2884" s="2"/>
      <c r="ICR2884" s="2"/>
      <c r="ICV2884" s="2"/>
      <c r="ICZ2884" s="2"/>
      <c r="IDD2884" s="2"/>
      <c r="IDH2884" s="2"/>
      <c r="IDL2884" s="2"/>
      <c r="IDP2884" s="2"/>
      <c r="IDT2884" s="2"/>
      <c r="IDX2884" s="2"/>
      <c r="IEB2884" s="2"/>
      <c r="IEF2884" s="2"/>
      <c r="IEJ2884" s="2"/>
      <c r="IEN2884" s="2"/>
      <c r="IER2884" s="2"/>
      <c r="IEV2884" s="2"/>
      <c r="IEZ2884" s="2"/>
      <c r="IFD2884" s="2"/>
      <c r="IFH2884" s="2"/>
      <c r="IFL2884" s="2"/>
      <c r="IFP2884" s="2"/>
      <c r="IFT2884" s="2"/>
      <c r="IFX2884" s="2"/>
      <c r="IGB2884" s="2"/>
      <c r="IGF2884" s="2"/>
      <c r="IGJ2884" s="2"/>
      <c r="IGN2884" s="2"/>
      <c r="IGR2884" s="2"/>
      <c r="IGV2884" s="2"/>
      <c r="IGZ2884" s="2"/>
      <c r="IHD2884" s="2"/>
      <c r="IHH2884" s="2"/>
      <c r="IHL2884" s="2"/>
      <c r="IHP2884" s="2"/>
      <c r="IHT2884" s="2"/>
      <c r="IHX2884" s="2"/>
      <c r="IIB2884" s="2"/>
      <c r="IIF2884" s="2"/>
      <c r="IIJ2884" s="2"/>
      <c r="IIN2884" s="2"/>
      <c r="IIR2884" s="2"/>
      <c r="IIV2884" s="2"/>
      <c r="IIZ2884" s="2"/>
      <c r="IJD2884" s="2"/>
      <c r="IJH2884" s="2"/>
      <c r="IJL2884" s="2"/>
      <c r="IJP2884" s="2"/>
      <c r="IJT2884" s="2"/>
      <c r="IJX2884" s="2"/>
      <c r="IKB2884" s="2"/>
      <c r="IKF2884" s="2"/>
      <c r="IKJ2884" s="2"/>
      <c r="IKN2884" s="2"/>
      <c r="IKR2884" s="2"/>
      <c r="IKV2884" s="2"/>
      <c r="IKZ2884" s="2"/>
      <c r="ILD2884" s="2"/>
      <c r="ILH2884" s="2"/>
      <c r="ILL2884" s="2"/>
      <c r="ILP2884" s="2"/>
      <c r="ILT2884" s="2"/>
      <c r="ILX2884" s="2"/>
      <c r="IMB2884" s="2"/>
      <c r="IMF2884" s="2"/>
      <c r="IMJ2884" s="2"/>
      <c r="IMN2884" s="2"/>
      <c r="IMR2884" s="2"/>
      <c r="IMV2884" s="2"/>
      <c r="IMZ2884" s="2"/>
      <c r="IND2884" s="2"/>
      <c r="INH2884" s="2"/>
      <c r="INL2884" s="2"/>
      <c r="INP2884" s="2"/>
      <c r="INT2884" s="2"/>
      <c r="INX2884" s="2"/>
      <c r="IOB2884" s="2"/>
      <c r="IOF2884" s="2"/>
      <c r="IOJ2884" s="2"/>
      <c r="ION2884" s="2"/>
      <c r="IOR2884" s="2"/>
      <c r="IOV2884" s="2"/>
      <c r="IOZ2884" s="2"/>
      <c r="IPD2884" s="2"/>
      <c r="IPH2884" s="2"/>
      <c r="IPL2884" s="2"/>
      <c r="IPP2884" s="2"/>
      <c r="IPT2884" s="2"/>
      <c r="IPX2884" s="2"/>
      <c r="IQB2884" s="2"/>
      <c r="IQF2884" s="2"/>
      <c r="IQJ2884" s="2"/>
      <c r="IQN2884" s="2"/>
      <c r="IQR2884" s="2"/>
      <c r="IQV2884" s="2"/>
      <c r="IQZ2884" s="2"/>
      <c r="IRD2884" s="2"/>
      <c r="IRH2884" s="2"/>
      <c r="IRL2884" s="2"/>
      <c r="IRP2884" s="2"/>
      <c r="IRT2884" s="2"/>
      <c r="IRX2884" s="2"/>
      <c r="ISB2884" s="2"/>
      <c r="ISF2884" s="2"/>
      <c r="ISJ2884" s="2"/>
      <c r="ISN2884" s="2"/>
      <c r="ISR2884" s="2"/>
      <c r="ISV2884" s="2"/>
      <c r="ISZ2884" s="2"/>
      <c r="ITD2884" s="2"/>
      <c r="ITH2884" s="2"/>
      <c r="ITL2884" s="2"/>
      <c r="ITP2884" s="2"/>
      <c r="ITT2884" s="2"/>
      <c r="ITX2884" s="2"/>
      <c r="IUB2884" s="2"/>
      <c r="IUF2884" s="2"/>
      <c r="IUJ2884" s="2"/>
      <c r="IUN2884" s="2"/>
      <c r="IUR2884" s="2"/>
      <c r="IUV2884" s="2"/>
      <c r="IUZ2884" s="2"/>
      <c r="IVD2884" s="2"/>
      <c r="IVH2884" s="2"/>
      <c r="IVL2884" s="2"/>
      <c r="IVP2884" s="2"/>
      <c r="IVT2884" s="2"/>
      <c r="IVX2884" s="2"/>
      <c r="IWB2884" s="2"/>
      <c r="IWF2884" s="2"/>
      <c r="IWJ2884" s="2"/>
      <c r="IWN2884" s="2"/>
      <c r="IWR2884" s="2"/>
      <c r="IWV2884" s="2"/>
      <c r="IWZ2884" s="2"/>
      <c r="IXD2884" s="2"/>
      <c r="IXH2884" s="2"/>
      <c r="IXL2884" s="2"/>
      <c r="IXP2884" s="2"/>
      <c r="IXT2884" s="2"/>
      <c r="IXX2884" s="2"/>
      <c r="IYB2884" s="2"/>
      <c r="IYF2884" s="2"/>
      <c r="IYJ2884" s="2"/>
      <c r="IYN2884" s="2"/>
      <c r="IYR2884" s="2"/>
      <c r="IYV2884" s="2"/>
      <c r="IYZ2884" s="2"/>
      <c r="IZD2884" s="2"/>
      <c r="IZH2884" s="2"/>
      <c r="IZL2884" s="2"/>
      <c r="IZP2884" s="2"/>
      <c r="IZT2884" s="2"/>
      <c r="IZX2884" s="2"/>
      <c r="JAB2884" s="2"/>
      <c r="JAF2884" s="2"/>
      <c r="JAJ2884" s="2"/>
      <c r="JAN2884" s="2"/>
      <c r="JAR2884" s="2"/>
      <c r="JAV2884" s="2"/>
      <c r="JAZ2884" s="2"/>
      <c r="JBD2884" s="2"/>
      <c r="JBH2884" s="2"/>
      <c r="JBL2884" s="2"/>
      <c r="JBP2884" s="2"/>
      <c r="JBT2884" s="2"/>
      <c r="JBX2884" s="2"/>
      <c r="JCB2884" s="2"/>
      <c r="JCF2884" s="2"/>
      <c r="JCJ2884" s="2"/>
      <c r="JCN2884" s="2"/>
      <c r="JCR2884" s="2"/>
      <c r="JCV2884" s="2"/>
      <c r="JCZ2884" s="2"/>
      <c r="JDD2884" s="2"/>
      <c r="JDH2884" s="2"/>
      <c r="JDL2884" s="2"/>
      <c r="JDP2884" s="2"/>
      <c r="JDT2884" s="2"/>
      <c r="JDX2884" s="2"/>
      <c r="JEB2884" s="2"/>
      <c r="JEF2884" s="2"/>
      <c r="JEJ2884" s="2"/>
      <c r="JEN2884" s="2"/>
      <c r="JER2884" s="2"/>
      <c r="JEV2884" s="2"/>
      <c r="JEZ2884" s="2"/>
      <c r="JFD2884" s="2"/>
      <c r="JFH2884" s="2"/>
      <c r="JFL2884" s="2"/>
      <c r="JFP2884" s="2"/>
      <c r="JFT2884" s="2"/>
      <c r="JFX2884" s="2"/>
      <c r="JGB2884" s="2"/>
      <c r="JGF2884" s="2"/>
      <c r="JGJ2884" s="2"/>
      <c r="JGN2884" s="2"/>
      <c r="JGR2884" s="2"/>
      <c r="JGV2884" s="2"/>
      <c r="JGZ2884" s="2"/>
      <c r="JHD2884" s="2"/>
      <c r="JHH2884" s="2"/>
      <c r="JHL2884" s="2"/>
      <c r="JHP2884" s="2"/>
      <c r="JHT2884" s="2"/>
      <c r="JHX2884" s="2"/>
      <c r="JIB2884" s="2"/>
      <c r="JIF2884" s="2"/>
      <c r="JIJ2884" s="2"/>
      <c r="JIN2884" s="2"/>
      <c r="JIR2884" s="2"/>
      <c r="JIV2884" s="2"/>
      <c r="JIZ2884" s="2"/>
      <c r="JJD2884" s="2"/>
      <c r="JJH2884" s="2"/>
      <c r="JJL2884" s="2"/>
      <c r="JJP2884" s="2"/>
      <c r="JJT2884" s="2"/>
      <c r="JJX2884" s="2"/>
      <c r="JKB2884" s="2"/>
      <c r="JKF2884" s="2"/>
      <c r="JKJ2884" s="2"/>
      <c r="JKN2884" s="2"/>
      <c r="JKR2884" s="2"/>
      <c r="JKV2884" s="2"/>
      <c r="JKZ2884" s="2"/>
      <c r="JLD2884" s="2"/>
      <c r="JLH2884" s="2"/>
      <c r="JLL2884" s="2"/>
      <c r="JLP2884" s="2"/>
      <c r="JLT2884" s="2"/>
      <c r="JLX2884" s="2"/>
      <c r="JMB2884" s="2"/>
      <c r="JMF2884" s="2"/>
      <c r="JMJ2884" s="2"/>
      <c r="JMN2884" s="2"/>
      <c r="JMR2884" s="2"/>
      <c r="JMV2884" s="2"/>
      <c r="JMZ2884" s="2"/>
      <c r="JND2884" s="2"/>
      <c r="JNH2884" s="2"/>
      <c r="JNL2884" s="2"/>
      <c r="JNP2884" s="2"/>
      <c r="JNT2884" s="2"/>
      <c r="JNX2884" s="2"/>
      <c r="JOB2884" s="2"/>
      <c r="JOF2884" s="2"/>
      <c r="JOJ2884" s="2"/>
      <c r="JON2884" s="2"/>
      <c r="JOR2884" s="2"/>
      <c r="JOV2884" s="2"/>
      <c r="JOZ2884" s="2"/>
      <c r="JPD2884" s="2"/>
      <c r="JPH2884" s="2"/>
      <c r="JPL2884" s="2"/>
      <c r="JPP2884" s="2"/>
      <c r="JPT2884" s="2"/>
      <c r="JPX2884" s="2"/>
      <c r="JQB2884" s="2"/>
      <c r="JQF2884" s="2"/>
      <c r="JQJ2884" s="2"/>
      <c r="JQN2884" s="2"/>
      <c r="JQR2884" s="2"/>
      <c r="JQV2884" s="2"/>
      <c r="JQZ2884" s="2"/>
      <c r="JRD2884" s="2"/>
      <c r="JRH2884" s="2"/>
      <c r="JRL2884" s="2"/>
      <c r="JRP2884" s="2"/>
      <c r="JRT2884" s="2"/>
      <c r="JRX2884" s="2"/>
      <c r="JSB2884" s="2"/>
      <c r="JSF2884" s="2"/>
      <c r="JSJ2884" s="2"/>
      <c r="JSN2884" s="2"/>
      <c r="JSR2884" s="2"/>
      <c r="JSV2884" s="2"/>
      <c r="JSZ2884" s="2"/>
      <c r="JTD2884" s="2"/>
      <c r="JTH2884" s="2"/>
      <c r="JTL2884" s="2"/>
      <c r="JTP2884" s="2"/>
      <c r="JTT2884" s="2"/>
      <c r="JTX2884" s="2"/>
      <c r="JUB2884" s="2"/>
      <c r="JUF2884" s="2"/>
      <c r="JUJ2884" s="2"/>
      <c r="JUN2884" s="2"/>
      <c r="JUR2884" s="2"/>
      <c r="JUV2884" s="2"/>
      <c r="JUZ2884" s="2"/>
      <c r="JVD2884" s="2"/>
      <c r="JVH2884" s="2"/>
      <c r="JVL2884" s="2"/>
      <c r="JVP2884" s="2"/>
      <c r="JVT2884" s="2"/>
      <c r="JVX2884" s="2"/>
      <c r="JWB2884" s="2"/>
      <c r="JWF2884" s="2"/>
      <c r="JWJ2884" s="2"/>
      <c r="JWN2884" s="2"/>
      <c r="JWR2884" s="2"/>
      <c r="JWV2884" s="2"/>
      <c r="JWZ2884" s="2"/>
      <c r="JXD2884" s="2"/>
      <c r="JXH2884" s="2"/>
      <c r="JXL2884" s="2"/>
      <c r="JXP2884" s="2"/>
      <c r="JXT2884" s="2"/>
      <c r="JXX2884" s="2"/>
      <c r="JYB2884" s="2"/>
      <c r="JYF2884" s="2"/>
      <c r="JYJ2884" s="2"/>
      <c r="JYN2884" s="2"/>
      <c r="JYR2884" s="2"/>
      <c r="JYV2884" s="2"/>
      <c r="JYZ2884" s="2"/>
      <c r="JZD2884" s="2"/>
      <c r="JZH2884" s="2"/>
      <c r="JZL2884" s="2"/>
      <c r="JZP2884" s="2"/>
      <c r="JZT2884" s="2"/>
      <c r="JZX2884" s="2"/>
      <c r="KAB2884" s="2"/>
      <c r="KAF2884" s="2"/>
      <c r="KAJ2884" s="2"/>
      <c r="KAN2884" s="2"/>
      <c r="KAR2884" s="2"/>
      <c r="KAV2884" s="2"/>
      <c r="KAZ2884" s="2"/>
      <c r="KBD2884" s="2"/>
      <c r="KBH2884" s="2"/>
      <c r="KBL2884" s="2"/>
      <c r="KBP2884" s="2"/>
      <c r="KBT2884" s="2"/>
      <c r="KBX2884" s="2"/>
      <c r="KCB2884" s="2"/>
      <c r="KCF2884" s="2"/>
      <c r="KCJ2884" s="2"/>
      <c r="KCN2884" s="2"/>
      <c r="KCR2884" s="2"/>
      <c r="KCV2884" s="2"/>
      <c r="KCZ2884" s="2"/>
      <c r="KDD2884" s="2"/>
      <c r="KDH2884" s="2"/>
      <c r="KDL2884" s="2"/>
      <c r="KDP2884" s="2"/>
      <c r="KDT2884" s="2"/>
      <c r="KDX2884" s="2"/>
      <c r="KEB2884" s="2"/>
      <c r="KEF2884" s="2"/>
      <c r="KEJ2884" s="2"/>
      <c r="KEN2884" s="2"/>
      <c r="KER2884" s="2"/>
      <c r="KEV2884" s="2"/>
      <c r="KEZ2884" s="2"/>
      <c r="KFD2884" s="2"/>
      <c r="KFH2884" s="2"/>
      <c r="KFL2884" s="2"/>
      <c r="KFP2884" s="2"/>
      <c r="KFT2884" s="2"/>
      <c r="KFX2884" s="2"/>
      <c r="KGB2884" s="2"/>
      <c r="KGF2884" s="2"/>
      <c r="KGJ2884" s="2"/>
      <c r="KGN2884" s="2"/>
      <c r="KGR2884" s="2"/>
      <c r="KGV2884" s="2"/>
      <c r="KGZ2884" s="2"/>
      <c r="KHD2884" s="2"/>
      <c r="KHH2884" s="2"/>
      <c r="KHL2884" s="2"/>
      <c r="KHP2884" s="2"/>
      <c r="KHT2884" s="2"/>
      <c r="KHX2884" s="2"/>
      <c r="KIB2884" s="2"/>
      <c r="KIF2884" s="2"/>
      <c r="KIJ2884" s="2"/>
      <c r="KIN2884" s="2"/>
      <c r="KIR2884" s="2"/>
      <c r="KIV2884" s="2"/>
      <c r="KIZ2884" s="2"/>
      <c r="KJD2884" s="2"/>
      <c r="KJH2884" s="2"/>
      <c r="KJL2884" s="2"/>
      <c r="KJP2884" s="2"/>
      <c r="KJT2884" s="2"/>
      <c r="KJX2884" s="2"/>
      <c r="KKB2884" s="2"/>
      <c r="KKF2884" s="2"/>
      <c r="KKJ2884" s="2"/>
      <c r="KKN2884" s="2"/>
      <c r="KKR2884" s="2"/>
      <c r="KKV2884" s="2"/>
      <c r="KKZ2884" s="2"/>
      <c r="KLD2884" s="2"/>
      <c r="KLH2884" s="2"/>
      <c r="KLL2884" s="2"/>
      <c r="KLP2884" s="2"/>
      <c r="KLT2884" s="2"/>
      <c r="KLX2884" s="2"/>
      <c r="KMB2884" s="2"/>
      <c r="KMF2884" s="2"/>
      <c r="KMJ2884" s="2"/>
      <c r="KMN2884" s="2"/>
      <c r="KMR2884" s="2"/>
      <c r="KMV2884" s="2"/>
      <c r="KMZ2884" s="2"/>
      <c r="KND2884" s="2"/>
      <c r="KNH2884" s="2"/>
      <c r="KNL2884" s="2"/>
      <c r="KNP2884" s="2"/>
      <c r="KNT2884" s="2"/>
      <c r="KNX2884" s="2"/>
      <c r="KOB2884" s="2"/>
      <c r="KOF2884" s="2"/>
      <c r="KOJ2884" s="2"/>
      <c r="KON2884" s="2"/>
      <c r="KOR2884" s="2"/>
      <c r="KOV2884" s="2"/>
      <c r="KOZ2884" s="2"/>
      <c r="KPD2884" s="2"/>
      <c r="KPH2884" s="2"/>
      <c r="KPL2884" s="2"/>
      <c r="KPP2884" s="2"/>
      <c r="KPT2884" s="2"/>
      <c r="KPX2884" s="2"/>
      <c r="KQB2884" s="2"/>
      <c r="KQF2884" s="2"/>
      <c r="KQJ2884" s="2"/>
      <c r="KQN2884" s="2"/>
      <c r="KQR2884" s="2"/>
      <c r="KQV2884" s="2"/>
      <c r="KQZ2884" s="2"/>
      <c r="KRD2884" s="2"/>
      <c r="KRH2884" s="2"/>
      <c r="KRL2884" s="2"/>
      <c r="KRP2884" s="2"/>
      <c r="KRT2884" s="2"/>
      <c r="KRX2884" s="2"/>
      <c r="KSB2884" s="2"/>
      <c r="KSF2884" s="2"/>
      <c r="KSJ2884" s="2"/>
      <c r="KSN2884" s="2"/>
      <c r="KSR2884" s="2"/>
      <c r="KSV2884" s="2"/>
      <c r="KSZ2884" s="2"/>
      <c r="KTD2884" s="2"/>
      <c r="KTH2884" s="2"/>
      <c r="KTL2884" s="2"/>
      <c r="KTP2884" s="2"/>
      <c r="KTT2884" s="2"/>
      <c r="KTX2884" s="2"/>
      <c r="KUB2884" s="2"/>
      <c r="KUF2884" s="2"/>
      <c r="KUJ2884" s="2"/>
      <c r="KUN2884" s="2"/>
      <c r="KUR2884" s="2"/>
      <c r="KUV2884" s="2"/>
      <c r="KUZ2884" s="2"/>
      <c r="KVD2884" s="2"/>
      <c r="KVH2884" s="2"/>
      <c r="KVL2884" s="2"/>
      <c r="KVP2884" s="2"/>
      <c r="KVT2884" s="2"/>
      <c r="KVX2884" s="2"/>
      <c r="KWB2884" s="2"/>
      <c r="KWF2884" s="2"/>
      <c r="KWJ2884" s="2"/>
      <c r="KWN2884" s="2"/>
      <c r="KWR2884" s="2"/>
      <c r="KWV2884" s="2"/>
      <c r="KWZ2884" s="2"/>
      <c r="KXD2884" s="2"/>
      <c r="KXH2884" s="2"/>
      <c r="KXL2884" s="2"/>
      <c r="KXP2884" s="2"/>
      <c r="KXT2884" s="2"/>
      <c r="KXX2884" s="2"/>
      <c r="KYB2884" s="2"/>
      <c r="KYF2884" s="2"/>
      <c r="KYJ2884" s="2"/>
      <c r="KYN2884" s="2"/>
      <c r="KYR2884" s="2"/>
      <c r="KYV2884" s="2"/>
      <c r="KYZ2884" s="2"/>
      <c r="KZD2884" s="2"/>
      <c r="KZH2884" s="2"/>
      <c r="KZL2884" s="2"/>
      <c r="KZP2884" s="2"/>
      <c r="KZT2884" s="2"/>
      <c r="KZX2884" s="2"/>
      <c r="LAB2884" s="2"/>
      <c r="LAF2884" s="2"/>
      <c r="LAJ2884" s="2"/>
      <c r="LAN2884" s="2"/>
      <c r="LAR2884" s="2"/>
      <c r="LAV2884" s="2"/>
      <c r="LAZ2884" s="2"/>
      <c r="LBD2884" s="2"/>
      <c r="LBH2884" s="2"/>
      <c r="LBL2884" s="2"/>
      <c r="LBP2884" s="2"/>
      <c r="LBT2884" s="2"/>
      <c r="LBX2884" s="2"/>
      <c r="LCB2884" s="2"/>
      <c r="LCF2884" s="2"/>
      <c r="LCJ2884" s="2"/>
      <c r="LCN2884" s="2"/>
      <c r="LCR2884" s="2"/>
      <c r="LCV2884" s="2"/>
      <c r="LCZ2884" s="2"/>
      <c r="LDD2884" s="2"/>
      <c r="LDH2884" s="2"/>
      <c r="LDL2884" s="2"/>
      <c r="LDP2884" s="2"/>
      <c r="LDT2884" s="2"/>
      <c r="LDX2884" s="2"/>
      <c r="LEB2884" s="2"/>
      <c r="LEF2884" s="2"/>
      <c r="LEJ2884" s="2"/>
      <c r="LEN2884" s="2"/>
      <c r="LER2884" s="2"/>
      <c r="LEV2884" s="2"/>
      <c r="LEZ2884" s="2"/>
      <c r="LFD2884" s="2"/>
      <c r="LFH2884" s="2"/>
      <c r="LFL2884" s="2"/>
      <c r="LFP2884" s="2"/>
      <c r="LFT2884" s="2"/>
      <c r="LFX2884" s="2"/>
      <c r="LGB2884" s="2"/>
      <c r="LGF2884" s="2"/>
      <c r="LGJ2884" s="2"/>
      <c r="LGN2884" s="2"/>
      <c r="LGR2884" s="2"/>
      <c r="LGV2884" s="2"/>
      <c r="LGZ2884" s="2"/>
      <c r="LHD2884" s="2"/>
      <c r="LHH2884" s="2"/>
      <c r="LHL2884" s="2"/>
      <c r="LHP2884" s="2"/>
      <c r="LHT2884" s="2"/>
      <c r="LHX2884" s="2"/>
      <c r="LIB2884" s="2"/>
      <c r="LIF2884" s="2"/>
      <c r="LIJ2884" s="2"/>
      <c r="LIN2884" s="2"/>
      <c r="LIR2884" s="2"/>
      <c r="LIV2884" s="2"/>
      <c r="LIZ2884" s="2"/>
      <c r="LJD2884" s="2"/>
      <c r="LJH2884" s="2"/>
      <c r="LJL2884" s="2"/>
      <c r="LJP2884" s="2"/>
      <c r="LJT2884" s="2"/>
      <c r="LJX2884" s="2"/>
      <c r="LKB2884" s="2"/>
      <c r="LKF2884" s="2"/>
      <c r="LKJ2884" s="2"/>
      <c r="LKN2884" s="2"/>
      <c r="LKR2884" s="2"/>
      <c r="LKV2884" s="2"/>
      <c r="LKZ2884" s="2"/>
      <c r="LLD2884" s="2"/>
      <c r="LLH2884" s="2"/>
      <c r="LLL2884" s="2"/>
      <c r="LLP2884" s="2"/>
      <c r="LLT2884" s="2"/>
      <c r="LLX2884" s="2"/>
      <c r="LMB2884" s="2"/>
      <c r="LMF2884" s="2"/>
      <c r="LMJ2884" s="2"/>
      <c r="LMN2884" s="2"/>
      <c r="LMR2884" s="2"/>
      <c r="LMV2884" s="2"/>
      <c r="LMZ2884" s="2"/>
      <c r="LND2884" s="2"/>
      <c r="LNH2884" s="2"/>
      <c r="LNL2884" s="2"/>
      <c r="LNP2884" s="2"/>
      <c r="LNT2884" s="2"/>
      <c r="LNX2884" s="2"/>
      <c r="LOB2884" s="2"/>
      <c r="LOF2884" s="2"/>
      <c r="LOJ2884" s="2"/>
      <c r="LON2884" s="2"/>
      <c r="LOR2884" s="2"/>
      <c r="LOV2884" s="2"/>
      <c r="LOZ2884" s="2"/>
      <c r="LPD2884" s="2"/>
      <c r="LPH2884" s="2"/>
      <c r="LPL2884" s="2"/>
      <c r="LPP2884" s="2"/>
      <c r="LPT2884" s="2"/>
      <c r="LPX2884" s="2"/>
      <c r="LQB2884" s="2"/>
      <c r="LQF2884" s="2"/>
      <c r="LQJ2884" s="2"/>
      <c r="LQN2884" s="2"/>
      <c r="LQR2884" s="2"/>
      <c r="LQV2884" s="2"/>
      <c r="LQZ2884" s="2"/>
      <c r="LRD2884" s="2"/>
      <c r="LRH2884" s="2"/>
      <c r="LRL2884" s="2"/>
      <c r="LRP2884" s="2"/>
      <c r="LRT2884" s="2"/>
      <c r="LRX2884" s="2"/>
      <c r="LSB2884" s="2"/>
      <c r="LSF2884" s="2"/>
      <c r="LSJ2884" s="2"/>
      <c r="LSN2884" s="2"/>
      <c r="LSR2884" s="2"/>
      <c r="LSV2884" s="2"/>
      <c r="LSZ2884" s="2"/>
      <c r="LTD2884" s="2"/>
      <c r="LTH2884" s="2"/>
      <c r="LTL2884" s="2"/>
      <c r="LTP2884" s="2"/>
      <c r="LTT2884" s="2"/>
      <c r="LTX2884" s="2"/>
      <c r="LUB2884" s="2"/>
      <c r="LUF2884" s="2"/>
      <c r="LUJ2884" s="2"/>
      <c r="LUN2884" s="2"/>
      <c r="LUR2884" s="2"/>
      <c r="LUV2884" s="2"/>
      <c r="LUZ2884" s="2"/>
      <c r="LVD2884" s="2"/>
      <c r="LVH2884" s="2"/>
      <c r="LVL2884" s="2"/>
      <c r="LVP2884" s="2"/>
      <c r="LVT2884" s="2"/>
      <c r="LVX2884" s="2"/>
      <c r="LWB2884" s="2"/>
      <c r="LWF2884" s="2"/>
      <c r="LWJ2884" s="2"/>
      <c r="LWN2884" s="2"/>
      <c r="LWR2884" s="2"/>
      <c r="LWV2884" s="2"/>
      <c r="LWZ2884" s="2"/>
      <c r="LXD2884" s="2"/>
      <c r="LXH2884" s="2"/>
      <c r="LXL2884" s="2"/>
      <c r="LXP2884" s="2"/>
      <c r="LXT2884" s="2"/>
      <c r="LXX2884" s="2"/>
      <c r="LYB2884" s="2"/>
      <c r="LYF2884" s="2"/>
      <c r="LYJ2884" s="2"/>
      <c r="LYN2884" s="2"/>
      <c r="LYR2884" s="2"/>
      <c r="LYV2884" s="2"/>
      <c r="LYZ2884" s="2"/>
      <c r="LZD2884" s="2"/>
      <c r="LZH2884" s="2"/>
      <c r="LZL2884" s="2"/>
      <c r="LZP2884" s="2"/>
      <c r="LZT2884" s="2"/>
      <c r="LZX2884" s="2"/>
      <c r="MAB2884" s="2"/>
      <c r="MAF2884" s="2"/>
      <c r="MAJ2884" s="2"/>
      <c r="MAN2884" s="2"/>
      <c r="MAR2884" s="2"/>
      <c r="MAV2884" s="2"/>
      <c r="MAZ2884" s="2"/>
      <c r="MBD2884" s="2"/>
      <c r="MBH2884" s="2"/>
      <c r="MBL2884" s="2"/>
      <c r="MBP2884" s="2"/>
      <c r="MBT2884" s="2"/>
      <c r="MBX2884" s="2"/>
      <c r="MCB2884" s="2"/>
      <c r="MCF2884" s="2"/>
      <c r="MCJ2884" s="2"/>
      <c r="MCN2884" s="2"/>
      <c r="MCR2884" s="2"/>
      <c r="MCV2884" s="2"/>
      <c r="MCZ2884" s="2"/>
      <c r="MDD2884" s="2"/>
      <c r="MDH2884" s="2"/>
      <c r="MDL2884" s="2"/>
      <c r="MDP2884" s="2"/>
      <c r="MDT2884" s="2"/>
      <c r="MDX2884" s="2"/>
      <c r="MEB2884" s="2"/>
      <c r="MEF2884" s="2"/>
      <c r="MEJ2884" s="2"/>
      <c r="MEN2884" s="2"/>
      <c r="MER2884" s="2"/>
      <c r="MEV2884" s="2"/>
      <c r="MEZ2884" s="2"/>
      <c r="MFD2884" s="2"/>
      <c r="MFH2884" s="2"/>
      <c r="MFL2884" s="2"/>
      <c r="MFP2884" s="2"/>
      <c r="MFT2884" s="2"/>
      <c r="MFX2884" s="2"/>
      <c r="MGB2884" s="2"/>
      <c r="MGF2884" s="2"/>
      <c r="MGJ2884" s="2"/>
      <c r="MGN2884" s="2"/>
      <c r="MGR2884" s="2"/>
      <c r="MGV2884" s="2"/>
      <c r="MGZ2884" s="2"/>
      <c r="MHD2884" s="2"/>
      <c r="MHH2884" s="2"/>
      <c r="MHL2884" s="2"/>
      <c r="MHP2884" s="2"/>
      <c r="MHT2884" s="2"/>
      <c r="MHX2884" s="2"/>
      <c r="MIB2884" s="2"/>
      <c r="MIF2884" s="2"/>
      <c r="MIJ2884" s="2"/>
      <c r="MIN2884" s="2"/>
      <c r="MIR2884" s="2"/>
      <c r="MIV2884" s="2"/>
      <c r="MIZ2884" s="2"/>
      <c r="MJD2884" s="2"/>
      <c r="MJH2884" s="2"/>
      <c r="MJL2884" s="2"/>
      <c r="MJP2884" s="2"/>
      <c r="MJT2884" s="2"/>
      <c r="MJX2884" s="2"/>
      <c r="MKB2884" s="2"/>
      <c r="MKF2884" s="2"/>
      <c r="MKJ2884" s="2"/>
      <c r="MKN2884" s="2"/>
      <c r="MKR2884" s="2"/>
      <c r="MKV2884" s="2"/>
      <c r="MKZ2884" s="2"/>
      <c r="MLD2884" s="2"/>
      <c r="MLH2884" s="2"/>
      <c r="MLL2884" s="2"/>
      <c r="MLP2884" s="2"/>
      <c r="MLT2884" s="2"/>
      <c r="MLX2884" s="2"/>
      <c r="MMB2884" s="2"/>
      <c r="MMF2884" s="2"/>
      <c r="MMJ2884" s="2"/>
      <c r="MMN2884" s="2"/>
      <c r="MMR2884" s="2"/>
      <c r="MMV2884" s="2"/>
      <c r="MMZ2884" s="2"/>
      <c r="MND2884" s="2"/>
      <c r="MNH2884" s="2"/>
      <c r="MNL2884" s="2"/>
      <c r="MNP2884" s="2"/>
      <c r="MNT2884" s="2"/>
      <c r="MNX2884" s="2"/>
      <c r="MOB2884" s="2"/>
      <c r="MOF2884" s="2"/>
      <c r="MOJ2884" s="2"/>
      <c r="MON2884" s="2"/>
      <c r="MOR2884" s="2"/>
      <c r="MOV2884" s="2"/>
      <c r="MOZ2884" s="2"/>
      <c r="MPD2884" s="2"/>
      <c r="MPH2884" s="2"/>
      <c r="MPL2884" s="2"/>
      <c r="MPP2884" s="2"/>
      <c r="MPT2884" s="2"/>
      <c r="MPX2884" s="2"/>
      <c r="MQB2884" s="2"/>
      <c r="MQF2884" s="2"/>
      <c r="MQJ2884" s="2"/>
      <c r="MQN2884" s="2"/>
      <c r="MQR2884" s="2"/>
      <c r="MQV2884" s="2"/>
      <c r="MQZ2884" s="2"/>
      <c r="MRD2884" s="2"/>
      <c r="MRH2884" s="2"/>
      <c r="MRL2884" s="2"/>
      <c r="MRP2884" s="2"/>
      <c r="MRT2884" s="2"/>
      <c r="MRX2884" s="2"/>
      <c r="MSB2884" s="2"/>
      <c r="MSF2884" s="2"/>
      <c r="MSJ2884" s="2"/>
      <c r="MSN2884" s="2"/>
      <c r="MSR2884" s="2"/>
      <c r="MSV2884" s="2"/>
      <c r="MSZ2884" s="2"/>
      <c r="MTD2884" s="2"/>
      <c r="MTH2884" s="2"/>
      <c r="MTL2884" s="2"/>
      <c r="MTP2884" s="2"/>
      <c r="MTT2884" s="2"/>
      <c r="MTX2884" s="2"/>
      <c r="MUB2884" s="2"/>
      <c r="MUF2884" s="2"/>
      <c r="MUJ2884" s="2"/>
      <c r="MUN2884" s="2"/>
      <c r="MUR2884" s="2"/>
      <c r="MUV2884" s="2"/>
      <c r="MUZ2884" s="2"/>
      <c r="MVD2884" s="2"/>
      <c r="MVH2884" s="2"/>
      <c r="MVL2884" s="2"/>
      <c r="MVP2884" s="2"/>
      <c r="MVT2884" s="2"/>
      <c r="MVX2884" s="2"/>
      <c r="MWB2884" s="2"/>
      <c r="MWF2884" s="2"/>
      <c r="MWJ2884" s="2"/>
      <c r="MWN2884" s="2"/>
      <c r="MWR2884" s="2"/>
      <c r="MWV2884" s="2"/>
      <c r="MWZ2884" s="2"/>
      <c r="MXD2884" s="2"/>
      <c r="MXH2884" s="2"/>
      <c r="MXL2884" s="2"/>
      <c r="MXP2884" s="2"/>
      <c r="MXT2884" s="2"/>
      <c r="MXX2884" s="2"/>
      <c r="MYB2884" s="2"/>
      <c r="MYF2884" s="2"/>
      <c r="MYJ2884" s="2"/>
      <c r="MYN2884" s="2"/>
      <c r="MYR2884" s="2"/>
      <c r="MYV2884" s="2"/>
      <c r="MYZ2884" s="2"/>
      <c r="MZD2884" s="2"/>
      <c r="MZH2884" s="2"/>
      <c r="MZL2884" s="2"/>
      <c r="MZP2884" s="2"/>
      <c r="MZT2884" s="2"/>
      <c r="MZX2884" s="2"/>
      <c r="NAB2884" s="2"/>
      <c r="NAF2884" s="2"/>
      <c r="NAJ2884" s="2"/>
      <c r="NAN2884" s="2"/>
      <c r="NAR2884" s="2"/>
      <c r="NAV2884" s="2"/>
      <c r="NAZ2884" s="2"/>
      <c r="NBD2884" s="2"/>
      <c r="NBH2884" s="2"/>
      <c r="NBL2884" s="2"/>
      <c r="NBP2884" s="2"/>
      <c r="NBT2884" s="2"/>
      <c r="NBX2884" s="2"/>
      <c r="NCB2884" s="2"/>
      <c r="NCF2884" s="2"/>
      <c r="NCJ2884" s="2"/>
      <c r="NCN2884" s="2"/>
      <c r="NCR2884" s="2"/>
      <c r="NCV2884" s="2"/>
      <c r="NCZ2884" s="2"/>
      <c r="NDD2884" s="2"/>
      <c r="NDH2884" s="2"/>
      <c r="NDL2884" s="2"/>
      <c r="NDP2884" s="2"/>
      <c r="NDT2884" s="2"/>
      <c r="NDX2884" s="2"/>
      <c r="NEB2884" s="2"/>
      <c r="NEF2884" s="2"/>
      <c r="NEJ2884" s="2"/>
      <c r="NEN2884" s="2"/>
      <c r="NER2884" s="2"/>
      <c r="NEV2884" s="2"/>
      <c r="NEZ2884" s="2"/>
      <c r="NFD2884" s="2"/>
      <c r="NFH2884" s="2"/>
      <c r="NFL2884" s="2"/>
      <c r="NFP2884" s="2"/>
      <c r="NFT2884" s="2"/>
      <c r="NFX2884" s="2"/>
      <c r="NGB2884" s="2"/>
      <c r="NGF2884" s="2"/>
      <c r="NGJ2884" s="2"/>
      <c r="NGN2884" s="2"/>
      <c r="NGR2884" s="2"/>
      <c r="NGV2884" s="2"/>
      <c r="NGZ2884" s="2"/>
      <c r="NHD2884" s="2"/>
      <c r="NHH2884" s="2"/>
      <c r="NHL2884" s="2"/>
      <c r="NHP2884" s="2"/>
      <c r="NHT2884" s="2"/>
      <c r="NHX2884" s="2"/>
      <c r="NIB2884" s="2"/>
      <c r="NIF2884" s="2"/>
      <c r="NIJ2884" s="2"/>
      <c r="NIN2884" s="2"/>
      <c r="NIR2884" s="2"/>
      <c r="NIV2884" s="2"/>
      <c r="NIZ2884" s="2"/>
      <c r="NJD2884" s="2"/>
      <c r="NJH2884" s="2"/>
      <c r="NJL2884" s="2"/>
      <c r="NJP2884" s="2"/>
      <c r="NJT2884" s="2"/>
      <c r="NJX2884" s="2"/>
      <c r="NKB2884" s="2"/>
      <c r="NKF2884" s="2"/>
      <c r="NKJ2884" s="2"/>
      <c r="NKN2884" s="2"/>
      <c r="NKR2884" s="2"/>
      <c r="NKV2884" s="2"/>
      <c r="NKZ2884" s="2"/>
      <c r="NLD2884" s="2"/>
      <c r="NLH2884" s="2"/>
      <c r="NLL2884" s="2"/>
      <c r="NLP2884" s="2"/>
      <c r="NLT2884" s="2"/>
      <c r="NLX2884" s="2"/>
      <c r="NMB2884" s="2"/>
      <c r="NMF2884" s="2"/>
      <c r="NMJ2884" s="2"/>
      <c r="NMN2884" s="2"/>
      <c r="NMR2884" s="2"/>
      <c r="NMV2884" s="2"/>
      <c r="NMZ2884" s="2"/>
      <c r="NND2884" s="2"/>
      <c r="NNH2884" s="2"/>
      <c r="NNL2884" s="2"/>
      <c r="NNP2884" s="2"/>
      <c r="NNT2884" s="2"/>
      <c r="NNX2884" s="2"/>
      <c r="NOB2884" s="2"/>
      <c r="NOF2884" s="2"/>
      <c r="NOJ2884" s="2"/>
      <c r="NON2884" s="2"/>
      <c r="NOR2884" s="2"/>
      <c r="NOV2884" s="2"/>
      <c r="NOZ2884" s="2"/>
      <c r="NPD2884" s="2"/>
      <c r="NPH2884" s="2"/>
      <c r="NPL2884" s="2"/>
      <c r="NPP2884" s="2"/>
      <c r="NPT2884" s="2"/>
      <c r="NPX2884" s="2"/>
      <c r="NQB2884" s="2"/>
      <c r="NQF2884" s="2"/>
      <c r="NQJ2884" s="2"/>
      <c r="NQN2884" s="2"/>
      <c r="NQR2884" s="2"/>
      <c r="NQV2884" s="2"/>
      <c r="NQZ2884" s="2"/>
      <c r="NRD2884" s="2"/>
      <c r="NRH2884" s="2"/>
      <c r="NRL2884" s="2"/>
      <c r="NRP2884" s="2"/>
      <c r="NRT2884" s="2"/>
      <c r="NRX2884" s="2"/>
      <c r="NSB2884" s="2"/>
      <c r="NSF2884" s="2"/>
      <c r="NSJ2884" s="2"/>
      <c r="NSN2884" s="2"/>
      <c r="NSR2884" s="2"/>
      <c r="NSV2884" s="2"/>
      <c r="NSZ2884" s="2"/>
      <c r="NTD2884" s="2"/>
      <c r="NTH2884" s="2"/>
      <c r="NTL2884" s="2"/>
      <c r="NTP2884" s="2"/>
      <c r="NTT2884" s="2"/>
      <c r="NTX2884" s="2"/>
      <c r="NUB2884" s="2"/>
      <c r="NUF2884" s="2"/>
      <c r="NUJ2884" s="2"/>
      <c r="NUN2884" s="2"/>
      <c r="NUR2884" s="2"/>
      <c r="NUV2884" s="2"/>
      <c r="NUZ2884" s="2"/>
      <c r="NVD2884" s="2"/>
      <c r="NVH2884" s="2"/>
      <c r="NVL2884" s="2"/>
      <c r="NVP2884" s="2"/>
      <c r="NVT2884" s="2"/>
      <c r="NVX2884" s="2"/>
      <c r="NWB2884" s="2"/>
      <c r="NWF2884" s="2"/>
      <c r="NWJ2884" s="2"/>
      <c r="NWN2884" s="2"/>
      <c r="NWR2884" s="2"/>
      <c r="NWV2884" s="2"/>
      <c r="NWZ2884" s="2"/>
      <c r="NXD2884" s="2"/>
      <c r="NXH2884" s="2"/>
      <c r="NXL2884" s="2"/>
      <c r="NXP2884" s="2"/>
      <c r="NXT2884" s="2"/>
      <c r="NXX2884" s="2"/>
      <c r="NYB2884" s="2"/>
      <c r="NYF2884" s="2"/>
      <c r="NYJ2884" s="2"/>
      <c r="NYN2884" s="2"/>
      <c r="NYR2884" s="2"/>
      <c r="NYV2884" s="2"/>
      <c r="NYZ2884" s="2"/>
      <c r="NZD2884" s="2"/>
      <c r="NZH2884" s="2"/>
      <c r="NZL2884" s="2"/>
      <c r="NZP2884" s="2"/>
      <c r="NZT2884" s="2"/>
      <c r="NZX2884" s="2"/>
      <c r="OAB2884" s="2"/>
      <c r="OAF2884" s="2"/>
      <c r="OAJ2884" s="2"/>
      <c r="OAN2884" s="2"/>
      <c r="OAR2884" s="2"/>
      <c r="OAV2884" s="2"/>
      <c r="OAZ2884" s="2"/>
      <c r="OBD2884" s="2"/>
      <c r="OBH2884" s="2"/>
      <c r="OBL2884" s="2"/>
      <c r="OBP2884" s="2"/>
      <c r="OBT2884" s="2"/>
      <c r="OBX2884" s="2"/>
      <c r="OCB2884" s="2"/>
      <c r="OCF2884" s="2"/>
      <c r="OCJ2884" s="2"/>
      <c r="OCN2884" s="2"/>
      <c r="OCR2884" s="2"/>
      <c r="OCV2884" s="2"/>
      <c r="OCZ2884" s="2"/>
      <c r="ODD2884" s="2"/>
      <c r="ODH2884" s="2"/>
      <c r="ODL2884" s="2"/>
      <c r="ODP2884" s="2"/>
      <c r="ODT2884" s="2"/>
      <c r="ODX2884" s="2"/>
      <c r="OEB2884" s="2"/>
      <c r="OEF2884" s="2"/>
      <c r="OEJ2884" s="2"/>
      <c r="OEN2884" s="2"/>
      <c r="OER2884" s="2"/>
      <c r="OEV2884" s="2"/>
      <c r="OEZ2884" s="2"/>
      <c r="OFD2884" s="2"/>
      <c r="OFH2884" s="2"/>
      <c r="OFL2884" s="2"/>
      <c r="OFP2884" s="2"/>
      <c r="OFT2884" s="2"/>
      <c r="OFX2884" s="2"/>
      <c r="OGB2884" s="2"/>
      <c r="OGF2884" s="2"/>
      <c r="OGJ2884" s="2"/>
      <c r="OGN2884" s="2"/>
      <c r="OGR2884" s="2"/>
      <c r="OGV2884" s="2"/>
      <c r="OGZ2884" s="2"/>
      <c r="OHD2884" s="2"/>
      <c r="OHH2884" s="2"/>
      <c r="OHL2884" s="2"/>
      <c r="OHP2884" s="2"/>
      <c r="OHT2884" s="2"/>
      <c r="OHX2884" s="2"/>
      <c r="OIB2884" s="2"/>
      <c r="OIF2884" s="2"/>
      <c r="OIJ2884" s="2"/>
      <c r="OIN2884" s="2"/>
      <c r="OIR2884" s="2"/>
      <c r="OIV2884" s="2"/>
      <c r="OIZ2884" s="2"/>
      <c r="OJD2884" s="2"/>
      <c r="OJH2884" s="2"/>
      <c r="OJL2884" s="2"/>
      <c r="OJP2884" s="2"/>
      <c r="OJT2884" s="2"/>
      <c r="OJX2884" s="2"/>
      <c r="OKB2884" s="2"/>
      <c r="OKF2884" s="2"/>
      <c r="OKJ2884" s="2"/>
      <c r="OKN2884" s="2"/>
      <c r="OKR2884" s="2"/>
      <c r="OKV2884" s="2"/>
      <c r="OKZ2884" s="2"/>
      <c r="OLD2884" s="2"/>
      <c r="OLH2884" s="2"/>
      <c r="OLL2884" s="2"/>
      <c r="OLP2884" s="2"/>
      <c r="OLT2884" s="2"/>
      <c r="OLX2884" s="2"/>
      <c r="OMB2884" s="2"/>
      <c r="OMF2884" s="2"/>
      <c r="OMJ2884" s="2"/>
      <c r="OMN2884" s="2"/>
      <c r="OMR2884" s="2"/>
      <c r="OMV2884" s="2"/>
      <c r="OMZ2884" s="2"/>
      <c r="OND2884" s="2"/>
      <c r="ONH2884" s="2"/>
      <c r="ONL2884" s="2"/>
      <c r="ONP2884" s="2"/>
      <c r="ONT2884" s="2"/>
      <c r="ONX2884" s="2"/>
      <c r="OOB2884" s="2"/>
      <c r="OOF2884" s="2"/>
      <c r="OOJ2884" s="2"/>
      <c r="OON2884" s="2"/>
      <c r="OOR2884" s="2"/>
      <c r="OOV2884" s="2"/>
      <c r="OOZ2884" s="2"/>
      <c r="OPD2884" s="2"/>
      <c r="OPH2884" s="2"/>
      <c r="OPL2884" s="2"/>
      <c r="OPP2884" s="2"/>
      <c r="OPT2884" s="2"/>
      <c r="OPX2884" s="2"/>
      <c r="OQB2884" s="2"/>
      <c r="OQF2884" s="2"/>
      <c r="OQJ2884" s="2"/>
      <c r="OQN2884" s="2"/>
      <c r="OQR2884" s="2"/>
      <c r="OQV2884" s="2"/>
      <c r="OQZ2884" s="2"/>
      <c r="ORD2884" s="2"/>
      <c r="ORH2884" s="2"/>
      <c r="ORL2884" s="2"/>
      <c r="ORP2884" s="2"/>
      <c r="ORT2884" s="2"/>
      <c r="ORX2884" s="2"/>
      <c r="OSB2884" s="2"/>
      <c r="OSF2884" s="2"/>
      <c r="OSJ2884" s="2"/>
      <c r="OSN2884" s="2"/>
      <c r="OSR2884" s="2"/>
      <c r="OSV2884" s="2"/>
      <c r="OSZ2884" s="2"/>
      <c r="OTD2884" s="2"/>
      <c r="OTH2884" s="2"/>
      <c r="OTL2884" s="2"/>
      <c r="OTP2884" s="2"/>
      <c r="OTT2884" s="2"/>
      <c r="OTX2884" s="2"/>
      <c r="OUB2884" s="2"/>
      <c r="OUF2884" s="2"/>
      <c r="OUJ2884" s="2"/>
      <c r="OUN2884" s="2"/>
      <c r="OUR2884" s="2"/>
      <c r="OUV2884" s="2"/>
      <c r="OUZ2884" s="2"/>
      <c r="OVD2884" s="2"/>
      <c r="OVH2884" s="2"/>
      <c r="OVL2884" s="2"/>
      <c r="OVP2884" s="2"/>
      <c r="OVT2884" s="2"/>
      <c r="OVX2884" s="2"/>
      <c r="OWB2884" s="2"/>
      <c r="OWF2884" s="2"/>
      <c r="OWJ2884" s="2"/>
      <c r="OWN2884" s="2"/>
      <c r="OWR2884" s="2"/>
      <c r="OWV2884" s="2"/>
      <c r="OWZ2884" s="2"/>
      <c r="OXD2884" s="2"/>
      <c r="OXH2884" s="2"/>
      <c r="OXL2884" s="2"/>
      <c r="OXP2884" s="2"/>
      <c r="OXT2884" s="2"/>
      <c r="OXX2884" s="2"/>
      <c r="OYB2884" s="2"/>
      <c r="OYF2884" s="2"/>
      <c r="OYJ2884" s="2"/>
      <c r="OYN2884" s="2"/>
      <c r="OYR2884" s="2"/>
      <c r="OYV2884" s="2"/>
      <c r="OYZ2884" s="2"/>
      <c r="OZD2884" s="2"/>
      <c r="OZH2884" s="2"/>
      <c r="OZL2884" s="2"/>
      <c r="OZP2884" s="2"/>
      <c r="OZT2884" s="2"/>
      <c r="OZX2884" s="2"/>
      <c r="PAB2884" s="2"/>
      <c r="PAF2884" s="2"/>
      <c r="PAJ2884" s="2"/>
      <c r="PAN2884" s="2"/>
      <c r="PAR2884" s="2"/>
      <c r="PAV2884" s="2"/>
      <c r="PAZ2884" s="2"/>
      <c r="PBD2884" s="2"/>
      <c r="PBH2884" s="2"/>
      <c r="PBL2884" s="2"/>
      <c r="PBP2884" s="2"/>
      <c r="PBT2884" s="2"/>
      <c r="PBX2884" s="2"/>
      <c r="PCB2884" s="2"/>
      <c r="PCF2884" s="2"/>
      <c r="PCJ2884" s="2"/>
      <c r="PCN2884" s="2"/>
      <c r="PCR2884" s="2"/>
      <c r="PCV2884" s="2"/>
      <c r="PCZ2884" s="2"/>
      <c r="PDD2884" s="2"/>
      <c r="PDH2884" s="2"/>
      <c r="PDL2884" s="2"/>
      <c r="PDP2884" s="2"/>
      <c r="PDT2884" s="2"/>
      <c r="PDX2884" s="2"/>
      <c r="PEB2884" s="2"/>
      <c r="PEF2884" s="2"/>
      <c r="PEJ2884" s="2"/>
      <c r="PEN2884" s="2"/>
      <c r="PER2884" s="2"/>
      <c r="PEV2884" s="2"/>
      <c r="PEZ2884" s="2"/>
      <c r="PFD2884" s="2"/>
      <c r="PFH2884" s="2"/>
      <c r="PFL2884" s="2"/>
      <c r="PFP2884" s="2"/>
      <c r="PFT2884" s="2"/>
      <c r="PFX2884" s="2"/>
      <c r="PGB2884" s="2"/>
      <c r="PGF2884" s="2"/>
      <c r="PGJ2884" s="2"/>
      <c r="PGN2884" s="2"/>
      <c r="PGR2884" s="2"/>
      <c r="PGV2884" s="2"/>
      <c r="PGZ2884" s="2"/>
      <c r="PHD2884" s="2"/>
      <c r="PHH2884" s="2"/>
      <c r="PHL2884" s="2"/>
      <c r="PHP2884" s="2"/>
      <c r="PHT2884" s="2"/>
      <c r="PHX2884" s="2"/>
      <c r="PIB2884" s="2"/>
      <c r="PIF2884" s="2"/>
      <c r="PIJ2884" s="2"/>
      <c r="PIN2884" s="2"/>
      <c r="PIR2884" s="2"/>
      <c r="PIV2884" s="2"/>
      <c r="PIZ2884" s="2"/>
      <c r="PJD2884" s="2"/>
      <c r="PJH2884" s="2"/>
      <c r="PJL2884" s="2"/>
      <c r="PJP2884" s="2"/>
      <c r="PJT2884" s="2"/>
      <c r="PJX2884" s="2"/>
      <c r="PKB2884" s="2"/>
      <c r="PKF2884" s="2"/>
      <c r="PKJ2884" s="2"/>
      <c r="PKN2884" s="2"/>
      <c r="PKR2884" s="2"/>
      <c r="PKV2884" s="2"/>
      <c r="PKZ2884" s="2"/>
      <c r="PLD2884" s="2"/>
      <c r="PLH2884" s="2"/>
      <c r="PLL2884" s="2"/>
      <c r="PLP2884" s="2"/>
      <c r="PLT2884" s="2"/>
      <c r="PLX2884" s="2"/>
      <c r="PMB2884" s="2"/>
      <c r="PMF2884" s="2"/>
      <c r="PMJ2884" s="2"/>
      <c r="PMN2884" s="2"/>
      <c r="PMR2884" s="2"/>
      <c r="PMV2884" s="2"/>
      <c r="PMZ2884" s="2"/>
      <c r="PND2884" s="2"/>
      <c r="PNH2884" s="2"/>
      <c r="PNL2884" s="2"/>
      <c r="PNP2884" s="2"/>
      <c r="PNT2884" s="2"/>
      <c r="PNX2884" s="2"/>
      <c r="POB2884" s="2"/>
      <c r="POF2884" s="2"/>
      <c r="POJ2884" s="2"/>
      <c r="PON2884" s="2"/>
      <c r="POR2884" s="2"/>
      <c r="POV2884" s="2"/>
      <c r="POZ2884" s="2"/>
      <c r="PPD2884" s="2"/>
      <c r="PPH2884" s="2"/>
      <c r="PPL2884" s="2"/>
      <c r="PPP2884" s="2"/>
      <c r="PPT2884" s="2"/>
      <c r="PPX2884" s="2"/>
      <c r="PQB2884" s="2"/>
      <c r="PQF2884" s="2"/>
      <c r="PQJ2884" s="2"/>
      <c r="PQN2884" s="2"/>
      <c r="PQR2884" s="2"/>
      <c r="PQV2884" s="2"/>
      <c r="PQZ2884" s="2"/>
      <c r="PRD2884" s="2"/>
      <c r="PRH2884" s="2"/>
      <c r="PRL2884" s="2"/>
      <c r="PRP2884" s="2"/>
      <c r="PRT2884" s="2"/>
      <c r="PRX2884" s="2"/>
      <c r="PSB2884" s="2"/>
      <c r="PSF2884" s="2"/>
      <c r="PSJ2884" s="2"/>
      <c r="PSN2884" s="2"/>
      <c r="PSR2884" s="2"/>
      <c r="PSV2884" s="2"/>
      <c r="PSZ2884" s="2"/>
      <c r="PTD2884" s="2"/>
      <c r="PTH2884" s="2"/>
      <c r="PTL2884" s="2"/>
      <c r="PTP2884" s="2"/>
      <c r="PTT2884" s="2"/>
      <c r="PTX2884" s="2"/>
      <c r="PUB2884" s="2"/>
      <c r="PUF2884" s="2"/>
      <c r="PUJ2884" s="2"/>
      <c r="PUN2884" s="2"/>
      <c r="PUR2884" s="2"/>
      <c r="PUV2884" s="2"/>
      <c r="PUZ2884" s="2"/>
      <c r="PVD2884" s="2"/>
      <c r="PVH2884" s="2"/>
      <c r="PVL2884" s="2"/>
      <c r="PVP2884" s="2"/>
      <c r="PVT2884" s="2"/>
      <c r="PVX2884" s="2"/>
      <c r="PWB2884" s="2"/>
      <c r="PWF2884" s="2"/>
      <c r="PWJ2884" s="2"/>
      <c r="PWN2884" s="2"/>
      <c r="PWR2884" s="2"/>
      <c r="PWV2884" s="2"/>
      <c r="PWZ2884" s="2"/>
      <c r="PXD2884" s="2"/>
      <c r="PXH2884" s="2"/>
      <c r="PXL2884" s="2"/>
      <c r="PXP2884" s="2"/>
      <c r="PXT2884" s="2"/>
      <c r="PXX2884" s="2"/>
      <c r="PYB2884" s="2"/>
      <c r="PYF2884" s="2"/>
      <c r="PYJ2884" s="2"/>
      <c r="PYN2884" s="2"/>
      <c r="PYR2884" s="2"/>
      <c r="PYV2884" s="2"/>
      <c r="PYZ2884" s="2"/>
      <c r="PZD2884" s="2"/>
      <c r="PZH2884" s="2"/>
      <c r="PZL2884" s="2"/>
      <c r="PZP2884" s="2"/>
      <c r="PZT2884" s="2"/>
      <c r="PZX2884" s="2"/>
      <c r="QAB2884" s="2"/>
      <c r="QAF2884" s="2"/>
      <c r="QAJ2884" s="2"/>
      <c r="QAN2884" s="2"/>
      <c r="QAR2884" s="2"/>
      <c r="QAV2884" s="2"/>
      <c r="QAZ2884" s="2"/>
      <c r="QBD2884" s="2"/>
      <c r="QBH2884" s="2"/>
      <c r="QBL2884" s="2"/>
      <c r="QBP2884" s="2"/>
      <c r="QBT2884" s="2"/>
      <c r="QBX2884" s="2"/>
      <c r="QCB2884" s="2"/>
      <c r="QCF2884" s="2"/>
      <c r="QCJ2884" s="2"/>
      <c r="QCN2884" s="2"/>
      <c r="QCR2884" s="2"/>
      <c r="QCV2884" s="2"/>
      <c r="QCZ2884" s="2"/>
      <c r="QDD2884" s="2"/>
      <c r="QDH2884" s="2"/>
      <c r="QDL2884" s="2"/>
      <c r="QDP2884" s="2"/>
      <c r="QDT2884" s="2"/>
      <c r="QDX2884" s="2"/>
      <c r="QEB2884" s="2"/>
      <c r="QEF2884" s="2"/>
      <c r="QEJ2884" s="2"/>
      <c r="QEN2884" s="2"/>
      <c r="QER2884" s="2"/>
      <c r="QEV2884" s="2"/>
      <c r="QEZ2884" s="2"/>
      <c r="QFD2884" s="2"/>
      <c r="QFH2884" s="2"/>
      <c r="QFL2884" s="2"/>
      <c r="QFP2884" s="2"/>
      <c r="QFT2884" s="2"/>
      <c r="QFX2884" s="2"/>
      <c r="QGB2884" s="2"/>
      <c r="QGF2884" s="2"/>
      <c r="QGJ2884" s="2"/>
      <c r="QGN2884" s="2"/>
      <c r="QGR2884" s="2"/>
      <c r="QGV2884" s="2"/>
      <c r="QGZ2884" s="2"/>
      <c r="QHD2884" s="2"/>
      <c r="QHH2884" s="2"/>
      <c r="QHL2884" s="2"/>
      <c r="QHP2884" s="2"/>
      <c r="QHT2884" s="2"/>
      <c r="QHX2884" s="2"/>
      <c r="QIB2884" s="2"/>
      <c r="QIF2884" s="2"/>
      <c r="QIJ2884" s="2"/>
      <c r="QIN2884" s="2"/>
      <c r="QIR2884" s="2"/>
      <c r="QIV2884" s="2"/>
      <c r="QIZ2884" s="2"/>
      <c r="QJD2884" s="2"/>
      <c r="QJH2884" s="2"/>
      <c r="QJL2884" s="2"/>
      <c r="QJP2884" s="2"/>
      <c r="QJT2884" s="2"/>
      <c r="QJX2884" s="2"/>
      <c r="QKB2884" s="2"/>
      <c r="QKF2884" s="2"/>
      <c r="QKJ2884" s="2"/>
      <c r="QKN2884" s="2"/>
      <c r="QKR2884" s="2"/>
      <c r="QKV2884" s="2"/>
      <c r="QKZ2884" s="2"/>
      <c r="QLD2884" s="2"/>
      <c r="QLH2884" s="2"/>
      <c r="QLL2884" s="2"/>
      <c r="QLP2884" s="2"/>
      <c r="QLT2884" s="2"/>
      <c r="QLX2884" s="2"/>
      <c r="QMB2884" s="2"/>
      <c r="QMF2884" s="2"/>
      <c r="QMJ2884" s="2"/>
      <c r="QMN2884" s="2"/>
      <c r="QMR2884" s="2"/>
      <c r="QMV2884" s="2"/>
      <c r="QMZ2884" s="2"/>
      <c r="QND2884" s="2"/>
      <c r="QNH2884" s="2"/>
      <c r="QNL2884" s="2"/>
      <c r="QNP2884" s="2"/>
      <c r="QNT2884" s="2"/>
      <c r="QNX2884" s="2"/>
      <c r="QOB2884" s="2"/>
      <c r="QOF2884" s="2"/>
      <c r="QOJ2884" s="2"/>
      <c r="QON2884" s="2"/>
      <c r="QOR2884" s="2"/>
      <c r="QOV2884" s="2"/>
      <c r="QOZ2884" s="2"/>
      <c r="QPD2884" s="2"/>
      <c r="QPH2884" s="2"/>
      <c r="QPL2884" s="2"/>
      <c r="QPP2884" s="2"/>
      <c r="QPT2884" s="2"/>
      <c r="QPX2884" s="2"/>
      <c r="QQB2884" s="2"/>
      <c r="QQF2884" s="2"/>
      <c r="QQJ2884" s="2"/>
      <c r="QQN2884" s="2"/>
      <c r="QQR2884" s="2"/>
      <c r="QQV2884" s="2"/>
      <c r="QQZ2884" s="2"/>
      <c r="QRD2884" s="2"/>
      <c r="QRH2884" s="2"/>
      <c r="QRL2884" s="2"/>
      <c r="QRP2884" s="2"/>
      <c r="QRT2884" s="2"/>
      <c r="QRX2884" s="2"/>
      <c r="QSB2884" s="2"/>
      <c r="QSF2884" s="2"/>
      <c r="QSJ2884" s="2"/>
      <c r="QSN2884" s="2"/>
      <c r="QSR2884" s="2"/>
      <c r="QSV2884" s="2"/>
      <c r="QSZ2884" s="2"/>
      <c r="QTD2884" s="2"/>
      <c r="QTH2884" s="2"/>
      <c r="QTL2884" s="2"/>
      <c r="QTP2884" s="2"/>
      <c r="QTT2884" s="2"/>
      <c r="QTX2884" s="2"/>
      <c r="QUB2884" s="2"/>
      <c r="QUF2884" s="2"/>
      <c r="QUJ2884" s="2"/>
      <c r="QUN2884" s="2"/>
      <c r="QUR2884" s="2"/>
      <c r="QUV2884" s="2"/>
      <c r="QUZ2884" s="2"/>
      <c r="QVD2884" s="2"/>
      <c r="QVH2884" s="2"/>
      <c r="QVL2884" s="2"/>
      <c r="QVP2884" s="2"/>
      <c r="QVT2884" s="2"/>
      <c r="QVX2884" s="2"/>
      <c r="QWB2884" s="2"/>
      <c r="QWF2884" s="2"/>
      <c r="QWJ2884" s="2"/>
      <c r="QWN2884" s="2"/>
      <c r="QWR2884" s="2"/>
      <c r="QWV2884" s="2"/>
      <c r="QWZ2884" s="2"/>
      <c r="QXD2884" s="2"/>
      <c r="QXH2884" s="2"/>
      <c r="QXL2884" s="2"/>
      <c r="QXP2884" s="2"/>
      <c r="QXT2884" s="2"/>
      <c r="QXX2884" s="2"/>
      <c r="QYB2884" s="2"/>
      <c r="QYF2884" s="2"/>
      <c r="QYJ2884" s="2"/>
      <c r="QYN2884" s="2"/>
      <c r="QYR2884" s="2"/>
      <c r="QYV2884" s="2"/>
      <c r="QYZ2884" s="2"/>
      <c r="QZD2884" s="2"/>
      <c r="QZH2884" s="2"/>
      <c r="QZL2884" s="2"/>
      <c r="QZP2884" s="2"/>
      <c r="QZT2884" s="2"/>
      <c r="QZX2884" s="2"/>
      <c r="RAB2884" s="2"/>
      <c r="RAF2884" s="2"/>
      <c r="RAJ2884" s="2"/>
      <c r="RAN2884" s="2"/>
      <c r="RAR2884" s="2"/>
      <c r="RAV2884" s="2"/>
      <c r="RAZ2884" s="2"/>
      <c r="RBD2884" s="2"/>
      <c r="RBH2884" s="2"/>
      <c r="RBL2884" s="2"/>
      <c r="RBP2884" s="2"/>
      <c r="RBT2884" s="2"/>
      <c r="RBX2884" s="2"/>
      <c r="RCB2884" s="2"/>
      <c r="RCF2884" s="2"/>
      <c r="RCJ2884" s="2"/>
      <c r="RCN2884" s="2"/>
      <c r="RCR2884" s="2"/>
      <c r="RCV2884" s="2"/>
      <c r="RCZ2884" s="2"/>
      <c r="RDD2884" s="2"/>
      <c r="RDH2884" s="2"/>
      <c r="RDL2884" s="2"/>
      <c r="RDP2884" s="2"/>
      <c r="RDT2884" s="2"/>
      <c r="RDX2884" s="2"/>
      <c r="REB2884" s="2"/>
      <c r="REF2884" s="2"/>
      <c r="REJ2884" s="2"/>
      <c r="REN2884" s="2"/>
      <c r="RER2884" s="2"/>
      <c r="REV2884" s="2"/>
      <c r="REZ2884" s="2"/>
      <c r="RFD2884" s="2"/>
      <c r="RFH2884" s="2"/>
      <c r="RFL2884" s="2"/>
      <c r="RFP2884" s="2"/>
      <c r="RFT2884" s="2"/>
      <c r="RFX2884" s="2"/>
      <c r="RGB2884" s="2"/>
      <c r="RGF2884" s="2"/>
      <c r="RGJ2884" s="2"/>
      <c r="RGN2884" s="2"/>
      <c r="RGR2884" s="2"/>
      <c r="RGV2884" s="2"/>
      <c r="RGZ2884" s="2"/>
      <c r="RHD2884" s="2"/>
      <c r="RHH2884" s="2"/>
      <c r="RHL2884" s="2"/>
      <c r="RHP2884" s="2"/>
      <c r="RHT2884" s="2"/>
      <c r="RHX2884" s="2"/>
      <c r="RIB2884" s="2"/>
      <c r="RIF2884" s="2"/>
      <c r="RIJ2884" s="2"/>
      <c r="RIN2884" s="2"/>
      <c r="RIR2884" s="2"/>
      <c r="RIV2884" s="2"/>
      <c r="RIZ2884" s="2"/>
      <c r="RJD2884" s="2"/>
      <c r="RJH2884" s="2"/>
      <c r="RJL2884" s="2"/>
      <c r="RJP2884" s="2"/>
      <c r="RJT2884" s="2"/>
      <c r="RJX2884" s="2"/>
      <c r="RKB2884" s="2"/>
      <c r="RKF2884" s="2"/>
      <c r="RKJ2884" s="2"/>
      <c r="RKN2884" s="2"/>
      <c r="RKR2884" s="2"/>
      <c r="RKV2884" s="2"/>
      <c r="RKZ2884" s="2"/>
      <c r="RLD2884" s="2"/>
      <c r="RLH2884" s="2"/>
      <c r="RLL2884" s="2"/>
      <c r="RLP2884" s="2"/>
      <c r="RLT2884" s="2"/>
      <c r="RLX2884" s="2"/>
      <c r="RMB2884" s="2"/>
      <c r="RMF2884" s="2"/>
      <c r="RMJ2884" s="2"/>
      <c r="RMN2884" s="2"/>
      <c r="RMR2884" s="2"/>
      <c r="RMV2884" s="2"/>
      <c r="RMZ2884" s="2"/>
      <c r="RND2884" s="2"/>
      <c r="RNH2884" s="2"/>
      <c r="RNL2884" s="2"/>
      <c r="RNP2884" s="2"/>
      <c r="RNT2884" s="2"/>
      <c r="RNX2884" s="2"/>
      <c r="ROB2884" s="2"/>
      <c r="ROF2884" s="2"/>
      <c r="ROJ2884" s="2"/>
      <c r="RON2884" s="2"/>
      <c r="ROR2884" s="2"/>
      <c r="ROV2884" s="2"/>
      <c r="ROZ2884" s="2"/>
      <c r="RPD2884" s="2"/>
      <c r="RPH2884" s="2"/>
      <c r="RPL2884" s="2"/>
      <c r="RPP2884" s="2"/>
      <c r="RPT2884" s="2"/>
      <c r="RPX2884" s="2"/>
      <c r="RQB2884" s="2"/>
      <c r="RQF2884" s="2"/>
      <c r="RQJ2884" s="2"/>
      <c r="RQN2884" s="2"/>
      <c r="RQR2884" s="2"/>
      <c r="RQV2884" s="2"/>
      <c r="RQZ2884" s="2"/>
      <c r="RRD2884" s="2"/>
      <c r="RRH2884" s="2"/>
      <c r="RRL2884" s="2"/>
      <c r="RRP2884" s="2"/>
      <c r="RRT2884" s="2"/>
      <c r="RRX2884" s="2"/>
      <c r="RSB2884" s="2"/>
      <c r="RSF2884" s="2"/>
      <c r="RSJ2884" s="2"/>
      <c r="RSN2884" s="2"/>
      <c r="RSR2884" s="2"/>
      <c r="RSV2884" s="2"/>
      <c r="RSZ2884" s="2"/>
      <c r="RTD2884" s="2"/>
      <c r="RTH2884" s="2"/>
      <c r="RTL2884" s="2"/>
      <c r="RTP2884" s="2"/>
      <c r="RTT2884" s="2"/>
      <c r="RTX2884" s="2"/>
      <c r="RUB2884" s="2"/>
      <c r="RUF2884" s="2"/>
      <c r="RUJ2884" s="2"/>
      <c r="RUN2884" s="2"/>
      <c r="RUR2884" s="2"/>
      <c r="RUV2884" s="2"/>
      <c r="RUZ2884" s="2"/>
      <c r="RVD2884" s="2"/>
      <c r="RVH2884" s="2"/>
      <c r="RVL2884" s="2"/>
      <c r="RVP2884" s="2"/>
      <c r="RVT2884" s="2"/>
      <c r="RVX2884" s="2"/>
      <c r="RWB2884" s="2"/>
      <c r="RWF2884" s="2"/>
      <c r="RWJ2884" s="2"/>
      <c r="RWN2884" s="2"/>
      <c r="RWR2884" s="2"/>
      <c r="RWV2884" s="2"/>
      <c r="RWZ2884" s="2"/>
      <c r="RXD2884" s="2"/>
      <c r="RXH2884" s="2"/>
      <c r="RXL2884" s="2"/>
      <c r="RXP2884" s="2"/>
      <c r="RXT2884" s="2"/>
      <c r="RXX2884" s="2"/>
      <c r="RYB2884" s="2"/>
      <c r="RYF2884" s="2"/>
      <c r="RYJ2884" s="2"/>
      <c r="RYN2884" s="2"/>
      <c r="RYR2884" s="2"/>
      <c r="RYV2884" s="2"/>
      <c r="RYZ2884" s="2"/>
      <c r="RZD2884" s="2"/>
      <c r="RZH2884" s="2"/>
      <c r="RZL2884" s="2"/>
      <c r="RZP2884" s="2"/>
      <c r="RZT2884" s="2"/>
      <c r="RZX2884" s="2"/>
      <c r="SAB2884" s="2"/>
      <c r="SAF2884" s="2"/>
      <c r="SAJ2884" s="2"/>
      <c r="SAN2884" s="2"/>
      <c r="SAR2884" s="2"/>
      <c r="SAV2884" s="2"/>
      <c r="SAZ2884" s="2"/>
      <c r="SBD2884" s="2"/>
      <c r="SBH2884" s="2"/>
      <c r="SBL2884" s="2"/>
      <c r="SBP2884" s="2"/>
      <c r="SBT2884" s="2"/>
      <c r="SBX2884" s="2"/>
      <c r="SCB2884" s="2"/>
      <c r="SCF2884" s="2"/>
      <c r="SCJ2884" s="2"/>
      <c r="SCN2884" s="2"/>
      <c r="SCR2884" s="2"/>
      <c r="SCV2884" s="2"/>
      <c r="SCZ2884" s="2"/>
      <c r="SDD2884" s="2"/>
      <c r="SDH2884" s="2"/>
      <c r="SDL2884" s="2"/>
      <c r="SDP2884" s="2"/>
      <c r="SDT2884" s="2"/>
      <c r="SDX2884" s="2"/>
      <c r="SEB2884" s="2"/>
      <c r="SEF2884" s="2"/>
      <c r="SEJ2884" s="2"/>
      <c r="SEN2884" s="2"/>
      <c r="SER2884" s="2"/>
      <c r="SEV2884" s="2"/>
      <c r="SEZ2884" s="2"/>
      <c r="SFD2884" s="2"/>
      <c r="SFH2884" s="2"/>
      <c r="SFL2884" s="2"/>
      <c r="SFP2884" s="2"/>
      <c r="SFT2884" s="2"/>
      <c r="SFX2884" s="2"/>
      <c r="SGB2884" s="2"/>
      <c r="SGF2884" s="2"/>
      <c r="SGJ2884" s="2"/>
      <c r="SGN2884" s="2"/>
      <c r="SGR2884" s="2"/>
      <c r="SGV2884" s="2"/>
      <c r="SGZ2884" s="2"/>
      <c r="SHD2884" s="2"/>
      <c r="SHH2884" s="2"/>
      <c r="SHL2884" s="2"/>
      <c r="SHP2884" s="2"/>
      <c r="SHT2884" s="2"/>
      <c r="SHX2884" s="2"/>
      <c r="SIB2884" s="2"/>
      <c r="SIF2884" s="2"/>
      <c r="SIJ2884" s="2"/>
      <c r="SIN2884" s="2"/>
      <c r="SIR2884" s="2"/>
      <c r="SIV2884" s="2"/>
      <c r="SIZ2884" s="2"/>
      <c r="SJD2884" s="2"/>
      <c r="SJH2884" s="2"/>
      <c r="SJL2884" s="2"/>
      <c r="SJP2884" s="2"/>
      <c r="SJT2884" s="2"/>
      <c r="SJX2884" s="2"/>
      <c r="SKB2884" s="2"/>
      <c r="SKF2884" s="2"/>
      <c r="SKJ2884" s="2"/>
      <c r="SKN2884" s="2"/>
      <c r="SKR2884" s="2"/>
      <c r="SKV2884" s="2"/>
      <c r="SKZ2884" s="2"/>
      <c r="SLD2884" s="2"/>
      <c r="SLH2884" s="2"/>
      <c r="SLL2884" s="2"/>
      <c r="SLP2884" s="2"/>
      <c r="SLT2884" s="2"/>
      <c r="SLX2884" s="2"/>
      <c r="SMB2884" s="2"/>
      <c r="SMF2884" s="2"/>
      <c r="SMJ2884" s="2"/>
      <c r="SMN2884" s="2"/>
      <c r="SMR2884" s="2"/>
      <c r="SMV2884" s="2"/>
      <c r="SMZ2884" s="2"/>
      <c r="SND2884" s="2"/>
      <c r="SNH2884" s="2"/>
      <c r="SNL2884" s="2"/>
      <c r="SNP2884" s="2"/>
      <c r="SNT2884" s="2"/>
      <c r="SNX2884" s="2"/>
      <c r="SOB2884" s="2"/>
      <c r="SOF2884" s="2"/>
      <c r="SOJ2884" s="2"/>
      <c r="SON2884" s="2"/>
      <c r="SOR2884" s="2"/>
      <c r="SOV2884" s="2"/>
      <c r="SOZ2884" s="2"/>
      <c r="SPD2884" s="2"/>
      <c r="SPH2884" s="2"/>
      <c r="SPL2884" s="2"/>
      <c r="SPP2884" s="2"/>
      <c r="SPT2884" s="2"/>
      <c r="SPX2884" s="2"/>
      <c r="SQB2884" s="2"/>
      <c r="SQF2884" s="2"/>
      <c r="SQJ2884" s="2"/>
      <c r="SQN2884" s="2"/>
      <c r="SQR2884" s="2"/>
      <c r="SQV2884" s="2"/>
      <c r="SQZ2884" s="2"/>
      <c r="SRD2884" s="2"/>
      <c r="SRH2884" s="2"/>
      <c r="SRL2884" s="2"/>
      <c r="SRP2884" s="2"/>
      <c r="SRT2884" s="2"/>
      <c r="SRX2884" s="2"/>
      <c r="SSB2884" s="2"/>
      <c r="SSF2884" s="2"/>
      <c r="SSJ2884" s="2"/>
      <c r="SSN2884" s="2"/>
      <c r="SSR2884" s="2"/>
      <c r="SSV2884" s="2"/>
      <c r="SSZ2884" s="2"/>
      <c r="STD2884" s="2"/>
      <c r="STH2884" s="2"/>
      <c r="STL2884" s="2"/>
      <c r="STP2884" s="2"/>
      <c r="STT2884" s="2"/>
      <c r="STX2884" s="2"/>
      <c r="SUB2884" s="2"/>
      <c r="SUF2884" s="2"/>
      <c r="SUJ2884" s="2"/>
      <c r="SUN2884" s="2"/>
      <c r="SUR2884" s="2"/>
      <c r="SUV2884" s="2"/>
      <c r="SUZ2884" s="2"/>
      <c r="SVD2884" s="2"/>
      <c r="SVH2884" s="2"/>
      <c r="SVL2884" s="2"/>
      <c r="SVP2884" s="2"/>
      <c r="SVT2884" s="2"/>
      <c r="SVX2884" s="2"/>
      <c r="SWB2884" s="2"/>
      <c r="SWF2884" s="2"/>
      <c r="SWJ2884" s="2"/>
      <c r="SWN2884" s="2"/>
      <c r="SWR2884" s="2"/>
      <c r="SWV2884" s="2"/>
      <c r="SWZ2884" s="2"/>
      <c r="SXD2884" s="2"/>
      <c r="SXH2884" s="2"/>
      <c r="SXL2884" s="2"/>
      <c r="SXP2884" s="2"/>
      <c r="SXT2884" s="2"/>
      <c r="SXX2884" s="2"/>
      <c r="SYB2884" s="2"/>
      <c r="SYF2884" s="2"/>
      <c r="SYJ2884" s="2"/>
      <c r="SYN2884" s="2"/>
      <c r="SYR2884" s="2"/>
      <c r="SYV2884" s="2"/>
      <c r="SYZ2884" s="2"/>
      <c r="SZD2884" s="2"/>
      <c r="SZH2884" s="2"/>
      <c r="SZL2884" s="2"/>
      <c r="SZP2884" s="2"/>
      <c r="SZT2884" s="2"/>
      <c r="SZX2884" s="2"/>
      <c r="TAB2884" s="2"/>
      <c r="TAF2884" s="2"/>
      <c r="TAJ2884" s="2"/>
      <c r="TAN2884" s="2"/>
      <c r="TAR2884" s="2"/>
      <c r="TAV2884" s="2"/>
      <c r="TAZ2884" s="2"/>
      <c r="TBD2884" s="2"/>
      <c r="TBH2884" s="2"/>
      <c r="TBL2884" s="2"/>
      <c r="TBP2884" s="2"/>
      <c r="TBT2884" s="2"/>
      <c r="TBX2884" s="2"/>
      <c r="TCB2884" s="2"/>
      <c r="TCF2884" s="2"/>
      <c r="TCJ2884" s="2"/>
      <c r="TCN2884" s="2"/>
      <c r="TCR2884" s="2"/>
      <c r="TCV2884" s="2"/>
      <c r="TCZ2884" s="2"/>
      <c r="TDD2884" s="2"/>
      <c r="TDH2884" s="2"/>
      <c r="TDL2884" s="2"/>
      <c r="TDP2884" s="2"/>
      <c r="TDT2884" s="2"/>
      <c r="TDX2884" s="2"/>
      <c r="TEB2884" s="2"/>
      <c r="TEF2884" s="2"/>
      <c r="TEJ2884" s="2"/>
      <c r="TEN2884" s="2"/>
      <c r="TER2884" s="2"/>
      <c r="TEV2884" s="2"/>
      <c r="TEZ2884" s="2"/>
      <c r="TFD2884" s="2"/>
      <c r="TFH2884" s="2"/>
      <c r="TFL2884" s="2"/>
      <c r="TFP2884" s="2"/>
      <c r="TFT2884" s="2"/>
      <c r="TFX2884" s="2"/>
      <c r="TGB2884" s="2"/>
      <c r="TGF2884" s="2"/>
      <c r="TGJ2884" s="2"/>
      <c r="TGN2884" s="2"/>
      <c r="TGR2884" s="2"/>
      <c r="TGV2884" s="2"/>
      <c r="TGZ2884" s="2"/>
      <c r="THD2884" s="2"/>
      <c r="THH2884" s="2"/>
      <c r="THL2884" s="2"/>
      <c r="THP2884" s="2"/>
      <c r="THT2884" s="2"/>
      <c r="THX2884" s="2"/>
      <c r="TIB2884" s="2"/>
      <c r="TIF2884" s="2"/>
      <c r="TIJ2884" s="2"/>
      <c r="TIN2884" s="2"/>
      <c r="TIR2884" s="2"/>
      <c r="TIV2884" s="2"/>
      <c r="TIZ2884" s="2"/>
      <c r="TJD2884" s="2"/>
      <c r="TJH2884" s="2"/>
      <c r="TJL2884" s="2"/>
      <c r="TJP2884" s="2"/>
      <c r="TJT2884" s="2"/>
      <c r="TJX2884" s="2"/>
      <c r="TKB2884" s="2"/>
      <c r="TKF2884" s="2"/>
      <c r="TKJ2884" s="2"/>
      <c r="TKN2884" s="2"/>
      <c r="TKR2884" s="2"/>
      <c r="TKV2884" s="2"/>
      <c r="TKZ2884" s="2"/>
      <c r="TLD2884" s="2"/>
      <c r="TLH2884" s="2"/>
      <c r="TLL2884" s="2"/>
      <c r="TLP2884" s="2"/>
      <c r="TLT2884" s="2"/>
      <c r="TLX2884" s="2"/>
      <c r="TMB2884" s="2"/>
      <c r="TMF2884" s="2"/>
      <c r="TMJ2884" s="2"/>
      <c r="TMN2884" s="2"/>
      <c r="TMR2884" s="2"/>
      <c r="TMV2884" s="2"/>
      <c r="TMZ2884" s="2"/>
      <c r="TND2884" s="2"/>
      <c r="TNH2884" s="2"/>
      <c r="TNL2884" s="2"/>
      <c r="TNP2884" s="2"/>
      <c r="TNT2884" s="2"/>
      <c r="TNX2884" s="2"/>
      <c r="TOB2884" s="2"/>
      <c r="TOF2884" s="2"/>
      <c r="TOJ2884" s="2"/>
      <c r="TON2884" s="2"/>
      <c r="TOR2884" s="2"/>
      <c r="TOV2884" s="2"/>
      <c r="TOZ2884" s="2"/>
      <c r="TPD2884" s="2"/>
      <c r="TPH2884" s="2"/>
      <c r="TPL2884" s="2"/>
      <c r="TPP2884" s="2"/>
      <c r="TPT2884" s="2"/>
      <c r="TPX2884" s="2"/>
      <c r="TQB2884" s="2"/>
      <c r="TQF2884" s="2"/>
      <c r="TQJ2884" s="2"/>
      <c r="TQN2884" s="2"/>
      <c r="TQR2884" s="2"/>
      <c r="TQV2884" s="2"/>
      <c r="TQZ2884" s="2"/>
      <c r="TRD2884" s="2"/>
      <c r="TRH2884" s="2"/>
      <c r="TRL2884" s="2"/>
      <c r="TRP2884" s="2"/>
      <c r="TRT2884" s="2"/>
      <c r="TRX2884" s="2"/>
      <c r="TSB2884" s="2"/>
      <c r="TSF2884" s="2"/>
      <c r="TSJ2884" s="2"/>
      <c r="TSN2884" s="2"/>
      <c r="TSR2884" s="2"/>
      <c r="TSV2884" s="2"/>
      <c r="TSZ2884" s="2"/>
      <c r="TTD2884" s="2"/>
      <c r="TTH2884" s="2"/>
      <c r="TTL2884" s="2"/>
      <c r="TTP2884" s="2"/>
      <c r="TTT2884" s="2"/>
      <c r="TTX2884" s="2"/>
      <c r="TUB2884" s="2"/>
      <c r="TUF2884" s="2"/>
      <c r="TUJ2884" s="2"/>
      <c r="TUN2884" s="2"/>
      <c r="TUR2884" s="2"/>
      <c r="TUV2884" s="2"/>
      <c r="TUZ2884" s="2"/>
      <c r="TVD2884" s="2"/>
      <c r="TVH2884" s="2"/>
      <c r="TVL2884" s="2"/>
      <c r="TVP2884" s="2"/>
      <c r="TVT2884" s="2"/>
      <c r="TVX2884" s="2"/>
      <c r="TWB2884" s="2"/>
      <c r="TWF2884" s="2"/>
      <c r="TWJ2884" s="2"/>
      <c r="TWN2884" s="2"/>
      <c r="TWR2884" s="2"/>
      <c r="TWV2884" s="2"/>
      <c r="TWZ2884" s="2"/>
      <c r="TXD2884" s="2"/>
      <c r="TXH2884" s="2"/>
      <c r="TXL2884" s="2"/>
      <c r="TXP2884" s="2"/>
      <c r="TXT2884" s="2"/>
      <c r="TXX2884" s="2"/>
      <c r="TYB2884" s="2"/>
      <c r="TYF2884" s="2"/>
      <c r="TYJ2884" s="2"/>
      <c r="TYN2884" s="2"/>
      <c r="TYR2884" s="2"/>
      <c r="TYV2884" s="2"/>
      <c r="TYZ2884" s="2"/>
      <c r="TZD2884" s="2"/>
      <c r="TZH2884" s="2"/>
      <c r="TZL2884" s="2"/>
      <c r="TZP2884" s="2"/>
      <c r="TZT2884" s="2"/>
      <c r="TZX2884" s="2"/>
      <c r="UAB2884" s="2"/>
      <c r="UAF2884" s="2"/>
      <c r="UAJ2884" s="2"/>
      <c r="UAN2884" s="2"/>
      <c r="UAR2884" s="2"/>
      <c r="UAV2884" s="2"/>
      <c r="UAZ2884" s="2"/>
      <c r="UBD2884" s="2"/>
      <c r="UBH2884" s="2"/>
      <c r="UBL2884" s="2"/>
      <c r="UBP2884" s="2"/>
      <c r="UBT2884" s="2"/>
      <c r="UBX2884" s="2"/>
      <c r="UCB2884" s="2"/>
      <c r="UCF2884" s="2"/>
      <c r="UCJ2884" s="2"/>
      <c r="UCN2884" s="2"/>
      <c r="UCR2884" s="2"/>
      <c r="UCV2884" s="2"/>
      <c r="UCZ2884" s="2"/>
      <c r="UDD2884" s="2"/>
      <c r="UDH2884" s="2"/>
      <c r="UDL2884" s="2"/>
      <c r="UDP2884" s="2"/>
      <c r="UDT2884" s="2"/>
      <c r="UDX2884" s="2"/>
      <c r="UEB2884" s="2"/>
      <c r="UEF2884" s="2"/>
      <c r="UEJ2884" s="2"/>
      <c r="UEN2884" s="2"/>
      <c r="UER2884" s="2"/>
      <c r="UEV2884" s="2"/>
      <c r="UEZ2884" s="2"/>
      <c r="UFD2884" s="2"/>
      <c r="UFH2884" s="2"/>
      <c r="UFL2884" s="2"/>
      <c r="UFP2884" s="2"/>
      <c r="UFT2884" s="2"/>
      <c r="UFX2884" s="2"/>
      <c r="UGB2884" s="2"/>
      <c r="UGF2884" s="2"/>
      <c r="UGJ2884" s="2"/>
      <c r="UGN2884" s="2"/>
      <c r="UGR2884" s="2"/>
      <c r="UGV2884" s="2"/>
      <c r="UGZ2884" s="2"/>
      <c r="UHD2884" s="2"/>
      <c r="UHH2884" s="2"/>
      <c r="UHL2884" s="2"/>
      <c r="UHP2884" s="2"/>
      <c r="UHT2884" s="2"/>
      <c r="UHX2884" s="2"/>
      <c r="UIB2884" s="2"/>
      <c r="UIF2884" s="2"/>
      <c r="UIJ2884" s="2"/>
      <c r="UIN2884" s="2"/>
      <c r="UIR2884" s="2"/>
      <c r="UIV2884" s="2"/>
      <c r="UIZ2884" s="2"/>
      <c r="UJD2884" s="2"/>
      <c r="UJH2884" s="2"/>
      <c r="UJL2884" s="2"/>
      <c r="UJP2884" s="2"/>
      <c r="UJT2884" s="2"/>
      <c r="UJX2884" s="2"/>
      <c r="UKB2884" s="2"/>
      <c r="UKF2884" s="2"/>
      <c r="UKJ2884" s="2"/>
      <c r="UKN2884" s="2"/>
      <c r="UKR2884" s="2"/>
      <c r="UKV2884" s="2"/>
      <c r="UKZ2884" s="2"/>
      <c r="ULD2884" s="2"/>
      <c r="ULH2884" s="2"/>
      <c r="ULL2884" s="2"/>
      <c r="ULP2884" s="2"/>
      <c r="ULT2884" s="2"/>
      <c r="ULX2884" s="2"/>
      <c r="UMB2884" s="2"/>
      <c r="UMF2884" s="2"/>
      <c r="UMJ2884" s="2"/>
      <c r="UMN2884" s="2"/>
      <c r="UMR2884" s="2"/>
      <c r="UMV2884" s="2"/>
      <c r="UMZ2884" s="2"/>
      <c r="UND2884" s="2"/>
      <c r="UNH2884" s="2"/>
      <c r="UNL2884" s="2"/>
      <c r="UNP2884" s="2"/>
      <c r="UNT2884" s="2"/>
      <c r="UNX2884" s="2"/>
      <c r="UOB2884" s="2"/>
      <c r="UOF2884" s="2"/>
      <c r="UOJ2884" s="2"/>
      <c r="UON2884" s="2"/>
      <c r="UOR2884" s="2"/>
      <c r="UOV2884" s="2"/>
      <c r="UOZ2884" s="2"/>
      <c r="UPD2884" s="2"/>
      <c r="UPH2884" s="2"/>
      <c r="UPL2884" s="2"/>
      <c r="UPP2884" s="2"/>
      <c r="UPT2884" s="2"/>
      <c r="UPX2884" s="2"/>
      <c r="UQB2884" s="2"/>
      <c r="UQF2884" s="2"/>
      <c r="UQJ2884" s="2"/>
      <c r="UQN2884" s="2"/>
      <c r="UQR2884" s="2"/>
      <c r="UQV2884" s="2"/>
      <c r="UQZ2884" s="2"/>
      <c r="URD2884" s="2"/>
      <c r="URH2884" s="2"/>
      <c r="URL2884" s="2"/>
      <c r="URP2884" s="2"/>
      <c r="URT2884" s="2"/>
      <c r="URX2884" s="2"/>
      <c r="USB2884" s="2"/>
      <c r="USF2884" s="2"/>
      <c r="USJ2884" s="2"/>
      <c r="USN2884" s="2"/>
      <c r="USR2884" s="2"/>
      <c r="USV2884" s="2"/>
      <c r="USZ2884" s="2"/>
      <c r="UTD2884" s="2"/>
      <c r="UTH2884" s="2"/>
      <c r="UTL2884" s="2"/>
      <c r="UTP2884" s="2"/>
      <c r="UTT2884" s="2"/>
      <c r="UTX2884" s="2"/>
      <c r="UUB2884" s="2"/>
      <c r="UUF2884" s="2"/>
      <c r="UUJ2884" s="2"/>
      <c r="UUN2884" s="2"/>
      <c r="UUR2884" s="2"/>
      <c r="UUV2884" s="2"/>
      <c r="UUZ2884" s="2"/>
      <c r="UVD2884" s="2"/>
      <c r="UVH2884" s="2"/>
      <c r="UVL2884" s="2"/>
      <c r="UVP2884" s="2"/>
      <c r="UVT2884" s="2"/>
      <c r="UVX2884" s="2"/>
      <c r="UWB2884" s="2"/>
      <c r="UWF2884" s="2"/>
      <c r="UWJ2884" s="2"/>
      <c r="UWN2884" s="2"/>
      <c r="UWR2884" s="2"/>
      <c r="UWV2884" s="2"/>
      <c r="UWZ2884" s="2"/>
      <c r="UXD2884" s="2"/>
      <c r="UXH2884" s="2"/>
      <c r="UXL2884" s="2"/>
      <c r="UXP2884" s="2"/>
      <c r="UXT2884" s="2"/>
      <c r="UXX2884" s="2"/>
      <c r="UYB2884" s="2"/>
      <c r="UYF2884" s="2"/>
      <c r="UYJ2884" s="2"/>
      <c r="UYN2884" s="2"/>
      <c r="UYR2884" s="2"/>
      <c r="UYV2884" s="2"/>
      <c r="UYZ2884" s="2"/>
      <c r="UZD2884" s="2"/>
      <c r="UZH2884" s="2"/>
      <c r="UZL2884" s="2"/>
      <c r="UZP2884" s="2"/>
      <c r="UZT2884" s="2"/>
      <c r="UZX2884" s="2"/>
      <c r="VAB2884" s="2"/>
      <c r="VAF2884" s="2"/>
      <c r="VAJ2884" s="2"/>
      <c r="VAN2884" s="2"/>
      <c r="VAR2884" s="2"/>
      <c r="VAV2884" s="2"/>
      <c r="VAZ2884" s="2"/>
      <c r="VBD2884" s="2"/>
      <c r="VBH2884" s="2"/>
      <c r="VBL2884" s="2"/>
      <c r="VBP2884" s="2"/>
      <c r="VBT2884" s="2"/>
      <c r="VBX2884" s="2"/>
      <c r="VCB2884" s="2"/>
      <c r="VCF2884" s="2"/>
      <c r="VCJ2884" s="2"/>
      <c r="VCN2884" s="2"/>
      <c r="VCR2884" s="2"/>
      <c r="VCV2884" s="2"/>
      <c r="VCZ2884" s="2"/>
      <c r="VDD2884" s="2"/>
      <c r="VDH2884" s="2"/>
      <c r="VDL2884" s="2"/>
      <c r="VDP2884" s="2"/>
      <c r="VDT2884" s="2"/>
      <c r="VDX2884" s="2"/>
      <c r="VEB2884" s="2"/>
      <c r="VEF2884" s="2"/>
      <c r="VEJ2884" s="2"/>
      <c r="VEN2884" s="2"/>
      <c r="VER2884" s="2"/>
      <c r="VEV2884" s="2"/>
      <c r="VEZ2884" s="2"/>
      <c r="VFD2884" s="2"/>
      <c r="VFH2884" s="2"/>
      <c r="VFL2884" s="2"/>
      <c r="VFP2884" s="2"/>
      <c r="VFT2884" s="2"/>
      <c r="VFX2884" s="2"/>
      <c r="VGB2884" s="2"/>
      <c r="VGF2884" s="2"/>
      <c r="VGJ2884" s="2"/>
      <c r="VGN2884" s="2"/>
      <c r="VGR2884" s="2"/>
      <c r="VGV2884" s="2"/>
      <c r="VGZ2884" s="2"/>
      <c r="VHD2884" s="2"/>
      <c r="VHH2884" s="2"/>
      <c r="VHL2884" s="2"/>
      <c r="VHP2884" s="2"/>
      <c r="VHT2884" s="2"/>
      <c r="VHX2884" s="2"/>
      <c r="VIB2884" s="2"/>
      <c r="VIF2884" s="2"/>
      <c r="VIJ2884" s="2"/>
      <c r="VIN2884" s="2"/>
      <c r="VIR2884" s="2"/>
      <c r="VIV2884" s="2"/>
      <c r="VIZ2884" s="2"/>
      <c r="VJD2884" s="2"/>
      <c r="VJH2884" s="2"/>
      <c r="VJL2884" s="2"/>
      <c r="VJP2884" s="2"/>
      <c r="VJT2884" s="2"/>
      <c r="VJX2884" s="2"/>
      <c r="VKB2884" s="2"/>
      <c r="VKF2884" s="2"/>
      <c r="VKJ2884" s="2"/>
      <c r="VKN2884" s="2"/>
      <c r="VKR2884" s="2"/>
      <c r="VKV2884" s="2"/>
      <c r="VKZ2884" s="2"/>
      <c r="VLD2884" s="2"/>
      <c r="VLH2884" s="2"/>
      <c r="VLL2884" s="2"/>
      <c r="VLP2884" s="2"/>
      <c r="VLT2884" s="2"/>
      <c r="VLX2884" s="2"/>
      <c r="VMB2884" s="2"/>
      <c r="VMF2884" s="2"/>
      <c r="VMJ2884" s="2"/>
      <c r="VMN2884" s="2"/>
      <c r="VMR2884" s="2"/>
      <c r="VMV2884" s="2"/>
      <c r="VMZ2884" s="2"/>
      <c r="VND2884" s="2"/>
      <c r="VNH2884" s="2"/>
      <c r="VNL2884" s="2"/>
      <c r="VNP2884" s="2"/>
      <c r="VNT2884" s="2"/>
      <c r="VNX2884" s="2"/>
      <c r="VOB2884" s="2"/>
      <c r="VOF2884" s="2"/>
      <c r="VOJ2884" s="2"/>
      <c r="VON2884" s="2"/>
      <c r="VOR2884" s="2"/>
      <c r="VOV2884" s="2"/>
      <c r="VOZ2884" s="2"/>
      <c r="VPD2884" s="2"/>
      <c r="VPH2884" s="2"/>
      <c r="VPL2884" s="2"/>
      <c r="VPP2884" s="2"/>
      <c r="VPT2884" s="2"/>
      <c r="VPX2884" s="2"/>
      <c r="VQB2884" s="2"/>
      <c r="VQF2884" s="2"/>
      <c r="VQJ2884" s="2"/>
      <c r="VQN2884" s="2"/>
      <c r="VQR2884" s="2"/>
      <c r="VQV2884" s="2"/>
      <c r="VQZ2884" s="2"/>
      <c r="VRD2884" s="2"/>
      <c r="VRH2884" s="2"/>
      <c r="VRL2884" s="2"/>
      <c r="VRP2884" s="2"/>
      <c r="VRT2884" s="2"/>
      <c r="VRX2884" s="2"/>
      <c r="VSB2884" s="2"/>
      <c r="VSF2884" s="2"/>
      <c r="VSJ2884" s="2"/>
      <c r="VSN2884" s="2"/>
      <c r="VSR2884" s="2"/>
      <c r="VSV2884" s="2"/>
      <c r="VSZ2884" s="2"/>
      <c r="VTD2884" s="2"/>
      <c r="VTH2884" s="2"/>
      <c r="VTL2884" s="2"/>
      <c r="VTP2884" s="2"/>
      <c r="VTT2884" s="2"/>
      <c r="VTX2884" s="2"/>
      <c r="VUB2884" s="2"/>
      <c r="VUF2884" s="2"/>
      <c r="VUJ2884" s="2"/>
      <c r="VUN2884" s="2"/>
      <c r="VUR2884" s="2"/>
      <c r="VUV2884" s="2"/>
      <c r="VUZ2884" s="2"/>
      <c r="VVD2884" s="2"/>
      <c r="VVH2884" s="2"/>
      <c r="VVL2884" s="2"/>
      <c r="VVP2884" s="2"/>
      <c r="VVT2884" s="2"/>
      <c r="VVX2884" s="2"/>
      <c r="VWB2884" s="2"/>
      <c r="VWF2884" s="2"/>
      <c r="VWJ2884" s="2"/>
      <c r="VWN2884" s="2"/>
      <c r="VWR2884" s="2"/>
      <c r="VWV2884" s="2"/>
      <c r="VWZ2884" s="2"/>
      <c r="VXD2884" s="2"/>
      <c r="VXH2884" s="2"/>
      <c r="VXL2884" s="2"/>
      <c r="VXP2884" s="2"/>
      <c r="VXT2884" s="2"/>
      <c r="VXX2884" s="2"/>
      <c r="VYB2884" s="2"/>
      <c r="VYF2884" s="2"/>
      <c r="VYJ2884" s="2"/>
      <c r="VYN2884" s="2"/>
      <c r="VYR2884" s="2"/>
      <c r="VYV2884" s="2"/>
      <c r="VYZ2884" s="2"/>
      <c r="VZD2884" s="2"/>
      <c r="VZH2884" s="2"/>
      <c r="VZL2884" s="2"/>
      <c r="VZP2884" s="2"/>
      <c r="VZT2884" s="2"/>
      <c r="VZX2884" s="2"/>
      <c r="WAB2884" s="2"/>
      <c r="WAF2884" s="2"/>
      <c r="WAJ2884" s="2"/>
      <c r="WAN2884" s="2"/>
      <c r="WAR2884" s="2"/>
      <c r="WAV2884" s="2"/>
      <c r="WAZ2884" s="2"/>
      <c r="WBD2884" s="2"/>
      <c r="WBH2884" s="2"/>
      <c r="WBL2884" s="2"/>
      <c r="WBP2884" s="2"/>
      <c r="WBT2884" s="2"/>
      <c r="WBX2884" s="2"/>
      <c r="WCB2884" s="2"/>
      <c r="WCF2884" s="2"/>
      <c r="WCJ2884" s="2"/>
      <c r="WCN2884" s="2"/>
      <c r="WCR2884" s="2"/>
      <c r="WCV2884" s="2"/>
      <c r="WCZ2884" s="2"/>
      <c r="WDD2884" s="2"/>
      <c r="WDH2884" s="2"/>
      <c r="WDL2884" s="2"/>
      <c r="WDP2884" s="2"/>
      <c r="WDT2884" s="2"/>
      <c r="WDX2884" s="2"/>
      <c r="WEB2884" s="2"/>
      <c r="WEF2884" s="2"/>
      <c r="WEJ2884" s="2"/>
      <c r="WEN2884" s="2"/>
      <c r="WER2884" s="2"/>
      <c r="WEV2884" s="2"/>
      <c r="WEZ2884" s="2"/>
      <c r="WFD2884" s="2"/>
      <c r="WFH2884" s="2"/>
      <c r="WFL2884" s="2"/>
      <c r="WFP2884" s="2"/>
      <c r="WFT2884" s="2"/>
      <c r="WFX2884" s="2"/>
      <c r="WGB2884" s="2"/>
      <c r="WGF2884" s="2"/>
      <c r="WGJ2884" s="2"/>
      <c r="WGN2884" s="2"/>
      <c r="WGR2884" s="2"/>
      <c r="WGV2884" s="2"/>
      <c r="WGZ2884" s="2"/>
      <c r="WHD2884" s="2"/>
      <c r="WHH2884" s="2"/>
      <c r="WHL2884" s="2"/>
      <c r="WHP2884" s="2"/>
      <c r="WHT2884" s="2"/>
      <c r="WHX2884" s="2"/>
      <c r="WIB2884" s="2"/>
      <c r="WIF2884" s="2"/>
      <c r="WIJ2884" s="2"/>
      <c r="WIN2884" s="2"/>
      <c r="WIR2884" s="2"/>
      <c r="WIV2884" s="2"/>
      <c r="WIZ2884" s="2"/>
      <c r="WJD2884" s="2"/>
      <c r="WJH2884" s="2"/>
      <c r="WJL2884" s="2"/>
      <c r="WJP2884" s="2"/>
      <c r="WJT2884" s="2"/>
      <c r="WJX2884" s="2"/>
      <c r="WKB2884" s="2"/>
      <c r="WKF2884" s="2"/>
      <c r="WKJ2884" s="2"/>
      <c r="WKN2884" s="2"/>
      <c r="WKR2884" s="2"/>
      <c r="WKV2884" s="2"/>
      <c r="WKZ2884" s="2"/>
      <c r="WLD2884" s="2"/>
      <c r="WLH2884" s="2"/>
      <c r="WLL2884" s="2"/>
      <c r="WLP2884" s="2"/>
      <c r="WLT2884" s="2"/>
      <c r="WLX2884" s="2"/>
      <c r="WMB2884" s="2"/>
      <c r="WMF2884" s="2"/>
      <c r="WMJ2884" s="2"/>
      <c r="WMN2884" s="2"/>
      <c r="WMR2884" s="2"/>
      <c r="WMV2884" s="2"/>
      <c r="WMZ2884" s="2"/>
      <c r="WND2884" s="2"/>
      <c r="WNH2884" s="2"/>
      <c r="WNL2884" s="2"/>
      <c r="WNP2884" s="2"/>
      <c r="WNT2884" s="2"/>
      <c r="WNX2884" s="2"/>
      <c r="WOB2884" s="2"/>
      <c r="WOF2884" s="2"/>
      <c r="WOJ2884" s="2"/>
      <c r="WON2884" s="2"/>
      <c r="WOR2884" s="2"/>
      <c r="WOV2884" s="2"/>
      <c r="WOZ2884" s="2"/>
      <c r="WPD2884" s="2"/>
      <c r="WPH2884" s="2"/>
      <c r="WPL2884" s="2"/>
      <c r="WPP2884" s="2"/>
      <c r="WPT2884" s="2"/>
      <c r="WPX2884" s="2"/>
      <c r="WQB2884" s="2"/>
      <c r="WQF2884" s="2"/>
      <c r="WQJ2884" s="2"/>
      <c r="WQN2884" s="2"/>
      <c r="WQR2884" s="2"/>
      <c r="WQV2884" s="2"/>
      <c r="WQZ2884" s="2"/>
      <c r="WRD2884" s="2"/>
      <c r="WRH2884" s="2"/>
      <c r="WRL2884" s="2"/>
      <c r="WRP2884" s="2"/>
      <c r="WRT2884" s="2"/>
      <c r="WRX2884" s="2"/>
      <c r="WSB2884" s="2"/>
      <c r="WSF2884" s="2"/>
      <c r="WSJ2884" s="2"/>
      <c r="WSN2884" s="2"/>
      <c r="WSR2884" s="2"/>
      <c r="WSV2884" s="2"/>
      <c r="WSZ2884" s="2"/>
      <c r="WTD2884" s="2"/>
      <c r="WTH2884" s="2"/>
      <c r="WTL2884" s="2"/>
      <c r="WTP2884" s="2"/>
      <c r="WTT2884" s="2"/>
      <c r="WTX2884" s="2"/>
      <c r="WUB2884" s="2"/>
      <c r="WUF2884" s="2"/>
      <c r="WUJ2884" s="2"/>
      <c r="WUN2884" s="2"/>
      <c r="WUR2884" s="2"/>
      <c r="WUV2884" s="2"/>
      <c r="WUZ2884" s="2"/>
      <c r="WVD2884" s="2"/>
      <c r="WVH2884" s="2"/>
      <c r="WVL2884" s="2"/>
      <c r="WVP2884" s="2"/>
      <c r="WVT2884" s="2"/>
      <c r="WVX2884" s="2"/>
      <c r="WWB2884" s="2"/>
      <c r="WWF2884" s="2"/>
      <c r="WWJ2884" s="2"/>
      <c r="WWN2884" s="2"/>
      <c r="WWR2884" s="2"/>
      <c r="WWV2884" s="2"/>
      <c r="WWZ2884" s="2"/>
      <c r="WXD2884" s="2"/>
      <c r="WXH2884" s="2"/>
      <c r="WXL2884" s="2"/>
      <c r="WXP2884" s="2"/>
      <c r="WXT2884" s="2"/>
      <c r="WXX2884" s="2"/>
      <c r="WYB2884" s="2"/>
      <c r="WYF2884" s="2"/>
      <c r="WYJ2884" s="2"/>
      <c r="WYN2884" s="2"/>
      <c r="WYR2884" s="2"/>
      <c r="WYV2884" s="2"/>
      <c r="WYZ2884" s="2"/>
      <c r="WZD2884" s="2"/>
      <c r="WZH2884" s="2"/>
      <c r="WZL2884" s="2"/>
      <c r="WZP2884" s="2"/>
      <c r="WZT2884" s="2"/>
      <c r="WZX2884" s="2"/>
      <c r="XAB2884" s="2"/>
      <c r="XAF2884" s="2"/>
      <c r="XAJ2884" s="2"/>
      <c r="XAN2884" s="2"/>
      <c r="XAR2884" s="2"/>
      <c r="XAV2884" s="2"/>
      <c r="XAZ2884" s="2"/>
      <c r="XBD2884" s="2"/>
      <c r="XBH2884" s="2"/>
      <c r="XBL2884" s="2"/>
      <c r="XBP2884" s="2"/>
      <c r="XBT2884" s="2"/>
      <c r="XBX2884" s="2"/>
      <c r="XCB2884" s="2"/>
      <c r="XCF2884" s="2"/>
      <c r="XCJ2884" s="2"/>
      <c r="XCN2884" s="2"/>
      <c r="XCR2884" s="2"/>
      <c r="XCV2884" s="2"/>
      <c r="XCZ2884" s="2"/>
      <c r="XDD2884" s="2"/>
      <c r="XDH2884" s="2"/>
      <c r="XDL2884" s="2"/>
      <c r="XDP2884" s="2"/>
      <c r="XDT2884" s="2"/>
      <c r="XDX2884" s="2"/>
      <c r="XEB2884" s="2"/>
      <c r="XEF2884" s="2"/>
      <c r="XEJ2884" s="2"/>
      <c r="XEN2884" s="2"/>
      <c r="XER2884" s="2"/>
      <c r="XEV2884" s="2"/>
      <c r="XEZ2884" s="2"/>
    </row>
    <row r="2885" spans="1:1024 1028:2048 2052:3072 3076:4096 4100:5120 5124:6144 6148:7168 7172:8192 8196:9216 9220:10240 10244:11264 11268:12288 12292:13312 13316:14336 14340:15360 15364:16380" x14ac:dyDescent="0.45">
      <c r="A2885" s="2">
        <v>45536</v>
      </c>
      <c r="B2885" t="s">
        <v>33</v>
      </c>
      <c r="C2885" t="s">
        <v>14</v>
      </c>
      <c r="D2885">
        <v>3</v>
      </c>
      <c r="E2885" s="17">
        <f>VLOOKUP(C2885,'SKU Price List'!$H$2:$L$27,5,FALSE)</f>
        <v>957.59999999999991</v>
      </c>
      <c r="F2885" s="17">
        <f t="shared" si="146"/>
        <v>2872.7999999999997</v>
      </c>
      <c r="G2885">
        <f>VLOOKUP(C2885,'SKU Price List'!$H$2:$L$27,3,0)</f>
        <v>912</v>
      </c>
      <c r="H2885">
        <f t="shared" si="147"/>
        <v>2736</v>
      </c>
      <c r="I2885" s="17">
        <f t="shared" si="148"/>
        <v>136.79999999999973</v>
      </c>
      <c r="J2885">
        <v>48</v>
      </c>
      <c r="K2885" s="51"/>
    </row>
    <row r="2886" spans="1:1024 1028:2048 2052:3072 3076:4096 4100:5120 5124:6144 6148:7168 7172:8192 8196:9216 9220:10240 10244:11264 11268:12288 12292:13312 13316:14336 14340:15360 15364:16380" x14ac:dyDescent="0.45">
      <c r="A2886" s="2">
        <v>45536</v>
      </c>
      <c r="B2886" t="s">
        <v>33</v>
      </c>
      <c r="C2886" t="s">
        <v>12</v>
      </c>
      <c r="D2886">
        <v>1</v>
      </c>
      <c r="E2886" s="17">
        <f>VLOOKUP(C2886,'SKU Price List'!$H$2:$L$27,5,FALSE)</f>
        <v>1040</v>
      </c>
      <c r="F2886" s="17">
        <f t="shared" si="146"/>
        <v>1040</v>
      </c>
      <c r="G2886">
        <f>VLOOKUP(C2886,'SKU Price List'!$H$2:$L$27,3,0)</f>
        <v>988.8</v>
      </c>
      <c r="H2886">
        <f t="shared" si="147"/>
        <v>988.8</v>
      </c>
      <c r="I2886" s="17">
        <f t="shared" si="148"/>
        <v>51.200000000000045</v>
      </c>
      <c r="J2886">
        <v>48</v>
      </c>
      <c r="K2886" s="51"/>
    </row>
    <row r="2887" spans="1:1024 1028:2048 2052:3072 3076:4096 4100:5120 5124:6144 6148:7168 7172:8192 8196:9216 9220:10240 10244:11264 11268:12288 12292:13312 13316:14336 14340:15360 15364:16380" x14ac:dyDescent="0.45">
      <c r="A2887" s="2">
        <v>45536</v>
      </c>
      <c r="B2887" t="s">
        <v>33</v>
      </c>
      <c r="C2887" t="s">
        <v>26</v>
      </c>
      <c r="D2887">
        <v>1</v>
      </c>
      <c r="E2887" s="17">
        <f>VLOOKUP(C2887,'SKU Price List'!$H$2:$L$27,5,FALSE)</f>
        <v>737.80000000000007</v>
      </c>
      <c r="F2887" s="17">
        <f t="shared" si="146"/>
        <v>737.80000000000007</v>
      </c>
      <c r="G2887">
        <f>VLOOKUP(C2887,'SKU Price List'!$H$2:$L$27,3,0)</f>
        <v>702.80000000000007</v>
      </c>
      <c r="H2887">
        <f t="shared" si="147"/>
        <v>702.80000000000007</v>
      </c>
      <c r="I2887" s="17">
        <f t="shared" si="148"/>
        <v>35</v>
      </c>
      <c r="J2887">
        <v>48</v>
      </c>
      <c r="K2887" s="51"/>
    </row>
    <row r="2888" spans="1:1024 1028:2048 2052:3072 3076:4096 4100:5120 5124:6144 6148:7168 7172:8192 8196:9216 9220:10240 10244:11264 11268:12288 12292:13312 13316:14336 14340:15360 15364:16380" x14ac:dyDescent="0.45">
      <c r="A2888" s="2">
        <v>45536</v>
      </c>
      <c r="B2888" t="s">
        <v>56</v>
      </c>
      <c r="C2888" t="s">
        <v>12</v>
      </c>
      <c r="D2888">
        <v>2</v>
      </c>
      <c r="E2888" s="17">
        <f>VLOOKUP(C2888,'SKU Price List'!$H$2:$L$27,5,FALSE)</f>
        <v>1040</v>
      </c>
      <c r="F2888" s="17">
        <f t="shared" si="146"/>
        <v>2080</v>
      </c>
      <c r="G2888">
        <f>VLOOKUP(C2888,'SKU Price List'!$H$2:$L$27,3,0)</f>
        <v>988.8</v>
      </c>
      <c r="H2888">
        <f t="shared" si="147"/>
        <v>1977.6</v>
      </c>
      <c r="I2888" s="17">
        <f t="shared" si="148"/>
        <v>102.40000000000009</v>
      </c>
      <c r="J2888">
        <v>48</v>
      </c>
      <c r="K2888" s="51"/>
    </row>
    <row r="2889" spans="1:1024 1028:2048 2052:3072 3076:4096 4100:5120 5124:6144 6148:7168 7172:8192 8196:9216 9220:10240 10244:11264 11268:12288 12292:13312 13316:14336 14340:15360 15364:16380" x14ac:dyDescent="0.45">
      <c r="A2889" s="2">
        <v>45536</v>
      </c>
      <c r="B2889" t="s">
        <v>56</v>
      </c>
      <c r="C2889" t="s">
        <v>10</v>
      </c>
      <c r="D2889">
        <v>3</v>
      </c>
      <c r="E2889" s="17">
        <f>VLOOKUP(C2889,'SKU Price List'!$H$2:$L$27,5,FALSE)</f>
        <v>682.5</v>
      </c>
      <c r="F2889" s="17">
        <f t="shared" si="146"/>
        <v>2047.5</v>
      </c>
      <c r="G2889">
        <f>VLOOKUP(C2889,'SKU Price List'!$H$2:$L$27,3,0)</f>
        <v>648.9</v>
      </c>
      <c r="H2889">
        <f t="shared" si="147"/>
        <v>1946.6999999999998</v>
      </c>
      <c r="I2889" s="17">
        <f t="shared" si="148"/>
        <v>100.80000000000018</v>
      </c>
      <c r="J2889">
        <v>48</v>
      </c>
      <c r="K2889" s="51"/>
    </row>
    <row r="2890" spans="1:1024 1028:2048 2052:3072 3076:4096 4100:5120 5124:6144 6148:7168 7172:8192 8196:9216 9220:10240 10244:11264 11268:12288 12292:13312 13316:14336 14340:15360 15364:16380" x14ac:dyDescent="0.45">
      <c r="A2890" s="2">
        <v>45536</v>
      </c>
      <c r="B2890" t="s">
        <v>47</v>
      </c>
      <c r="C2890" t="s">
        <v>17</v>
      </c>
      <c r="D2890">
        <v>10</v>
      </c>
      <c r="E2890" s="17">
        <f>VLOOKUP(C2890,'SKU Price List'!$H$2:$L$27,5,FALSE)</f>
        <v>1276.8</v>
      </c>
      <c r="F2890" s="17">
        <f t="shared" si="146"/>
        <v>12768</v>
      </c>
      <c r="G2890">
        <f>VLOOKUP(C2890,'SKU Price List'!$H$2:$L$27,3,0)</f>
        <v>1216</v>
      </c>
      <c r="H2890">
        <f t="shared" si="147"/>
        <v>12160</v>
      </c>
      <c r="I2890" s="17">
        <f t="shared" si="148"/>
        <v>608</v>
      </c>
      <c r="J2890">
        <v>48</v>
      </c>
      <c r="K2890" s="51"/>
    </row>
    <row r="2891" spans="1:1024 1028:2048 2052:3072 3076:4096 4100:5120 5124:6144 6148:7168 7172:8192 8196:9216 9220:10240 10244:11264 11268:12288 12292:13312 13316:14336 14340:15360 15364:16380" x14ac:dyDescent="0.45">
      <c r="A2891" s="2">
        <v>45536</v>
      </c>
      <c r="B2891" t="s">
        <v>47</v>
      </c>
      <c r="C2891" t="s">
        <v>7</v>
      </c>
      <c r="D2891">
        <v>6</v>
      </c>
      <c r="E2891" s="17">
        <f>VLOOKUP(C2891,'SKU Price List'!$H$2:$L$27,5,FALSE)</f>
        <v>571.20000000000005</v>
      </c>
      <c r="F2891" s="17">
        <f t="shared" si="146"/>
        <v>3427.2000000000003</v>
      </c>
      <c r="G2891">
        <f>VLOOKUP(C2891,'SKU Price List'!$H$2:$L$27,3,0)</f>
        <v>544</v>
      </c>
      <c r="H2891">
        <f t="shared" si="147"/>
        <v>3264</v>
      </c>
      <c r="I2891" s="17">
        <f t="shared" si="148"/>
        <v>163.20000000000027</v>
      </c>
      <c r="J2891">
        <v>48</v>
      </c>
      <c r="K2891" s="51"/>
    </row>
    <row r="2892" spans="1:1024 1028:2048 2052:3072 3076:4096 4100:5120 5124:6144 6148:7168 7172:8192 8196:9216 9220:10240 10244:11264 11268:12288 12292:13312 13316:14336 14340:15360 15364:16380" x14ac:dyDescent="0.45">
      <c r="A2892" s="2">
        <v>45537</v>
      </c>
      <c r="B2892" t="s">
        <v>96</v>
      </c>
      <c r="C2892" t="s">
        <v>18</v>
      </c>
      <c r="D2892">
        <v>20</v>
      </c>
      <c r="E2892" s="17">
        <f>VLOOKUP(C2892,'SKU Price List'!$H$2:$L$27,5,FALSE)</f>
        <v>1523.2</v>
      </c>
      <c r="F2892" s="17">
        <f t="shared" si="146"/>
        <v>30464</v>
      </c>
      <c r="G2892">
        <f>VLOOKUP(C2892,'SKU Price List'!$H$2:$L$27,3,0)</f>
        <v>1449.6</v>
      </c>
      <c r="H2892">
        <f t="shared" si="147"/>
        <v>28992</v>
      </c>
      <c r="I2892" s="17">
        <f t="shared" si="148"/>
        <v>1472</v>
      </c>
      <c r="J2892">
        <v>49</v>
      </c>
      <c r="K2892" s="51"/>
    </row>
    <row r="2893" spans="1:1024 1028:2048 2052:3072 3076:4096 4100:5120 5124:6144 6148:7168 7172:8192 8196:9216 9220:10240 10244:11264 11268:12288 12292:13312 13316:14336 14340:15360 15364:16380" x14ac:dyDescent="0.45">
      <c r="A2893" s="2">
        <v>45537</v>
      </c>
      <c r="B2893" t="s">
        <v>96</v>
      </c>
      <c r="C2893" t="s">
        <v>19</v>
      </c>
      <c r="D2893">
        <v>15</v>
      </c>
      <c r="E2893" s="17">
        <f>VLOOKUP(C2893,'SKU Price List'!$H$2:$L$27,5,FALSE)</f>
        <v>856.80000000000007</v>
      </c>
      <c r="F2893" s="17">
        <f t="shared" si="146"/>
        <v>12852.000000000002</v>
      </c>
      <c r="G2893">
        <f>VLOOKUP(C2893,'SKU Price List'!$H$2:$L$27,3,0)</f>
        <v>815.4</v>
      </c>
      <c r="H2893">
        <f t="shared" si="147"/>
        <v>12231</v>
      </c>
      <c r="I2893" s="17">
        <f t="shared" si="148"/>
        <v>621.00000000000182</v>
      </c>
      <c r="J2893">
        <v>49</v>
      </c>
      <c r="K2893" s="51"/>
    </row>
    <row r="2894" spans="1:1024 1028:2048 2052:3072 3076:4096 4100:5120 5124:6144 6148:7168 7172:8192 8196:9216 9220:10240 10244:11264 11268:12288 12292:13312 13316:14336 14340:15360 15364:16380" x14ac:dyDescent="0.45">
      <c r="A2894" s="2">
        <v>45537</v>
      </c>
      <c r="B2894" t="s">
        <v>96</v>
      </c>
      <c r="C2894" t="s">
        <v>17</v>
      </c>
      <c r="D2894">
        <v>10</v>
      </c>
      <c r="E2894" s="17">
        <f>VLOOKUP(C2894,'SKU Price List'!$H$2:$L$27,5,FALSE)</f>
        <v>1276.8</v>
      </c>
      <c r="F2894" s="17">
        <f t="shared" si="146"/>
        <v>12768</v>
      </c>
      <c r="G2894">
        <f>VLOOKUP(C2894,'SKU Price List'!$H$2:$L$27,3,0)</f>
        <v>1216</v>
      </c>
      <c r="H2894">
        <f t="shared" si="147"/>
        <v>12160</v>
      </c>
      <c r="I2894" s="17">
        <f t="shared" si="148"/>
        <v>608</v>
      </c>
      <c r="J2894">
        <v>49</v>
      </c>
      <c r="K2894" s="51"/>
    </row>
    <row r="2895" spans="1:1024 1028:2048 2052:3072 3076:4096 4100:5120 5124:6144 6148:7168 7172:8192 8196:9216 9220:10240 10244:11264 11268:12288 12292:13312 13316:14336 14340:15360 15364:16380" x14ac:dyDescent="0.45">
      <c r="A2895" s="2">
        <v>45537</v>
      </c>
      <c r="B2895" t="s">
        <v>96</v>
      </c>
      <c r="C2895" t="s">
        <v>13</v>
      </c>
      <c r="D2895">
        <v>10</v>
      </c>
      <c r="E2895" s="17">
        <f>VLOOKUP(C2895,'SKU Price List'!$H$2:$L$27,5,FALSE)</f>
        <v>718.19999999999993</v>
      </c>
      <c r="F2895" s="17">
        <f t="shared" si="146"/>
        <v>7181.9999999999991</v>
      </c>
      <c r="G2895">
        <f>VLOOKUP(C2895,'SKU Price List'!$H$2:$L$27,3,0)</f>
        <v>684</v>
      </c>
      <c r="H2895">
        <f t="shared" si="147"/>
        <v>6840</v>
      </c>
      <c r="I2895" s="17">
        <f t="shared" si="148"/>
        <v>341.99999999999909</v>
      </c>
      <c r="J2895">
        <v>49</v>
      </c>
      <c r="K2895" s="51"/>
    </row>
    <row r="2896" spans="1:1024 1028:2048 2052:3072 3076:4096 4100:5120 5124:6144 6148:7168 7172:8192 8196:9216 9220:10240 10244:11264 11268:12288 12292:13312 13316:14336 14340:15360 15364:16380" x14ac:dyDescent="0.45">
      <c r="A2896" s="2">
        <v>45537</v>
      </c>
      <c r="B2896" t="s">
        <v>96</v>
      </c>
      <c r="C2896" t="s">
        <v>14</v>
      </c>
      <c r="D2896">
        <v>10</v>
      </c>
      <c r="E2896" s="17">
        <f>VLOOKUP(C2896,'SKU Price List'!$H$2:$L$27,5,FALSE)</f>
        <v>957.59999999999991</v>
      </c>
      <c r="F2896" s="17">
        <f t="shared" si="146"/>
        <v>9576</v>
      </c>
      <c r="G2896">
        <f>VLOOKUP(C2896,'SKU Price List'!$H$2:$L$27,3,0)</f>
        <v>912</v>
      </c>
      <c r="H2896">
        <f t="shared" si="147"/>
        <v>9120</v>
      </c>
      <c r="I2896" s="17">
        <f t="shared" si="148"/>
        <v>456</v>
      </c>
      <c r="J2896">
        <v>49</v>
      </c>
      <c r="K2896" s="51"/>
    </row>
    <row r="2897" spans="1:11" x14ac:dyDescent="0.45">
      <c r="A2897" s="2">
        <v>45537</v>
      </c>
      <c r="B2897" t="s">
        <v>96</v>
      </c>
      <c r="C2897" t="s">
        <v>12</v>
      </c>
      <c r="D2897">
        <v>20</v>
      </c>
      <c r="E2897" s="17">
        <f>VLOOKUP(C2897,'SKU Price List'!$H$2:$L$27,5,FALSE)</f>
        <v>1040</v>
      </c>
      <c r="F2897" s="17">
        <f t="shared" si="146"/>
        <v>20800</v>
      </c>
      <c r="G2897">
        <f>VLOOKUP(C2897,'SKU Price List'!$H$2:$L$27,3,0)</f>
        <v>988.8</v>
      </c>
      <c r="H2897">
        <f t="shared" si="147"/>
        <v>19776</v>
      </c>
      <c r="I2897" s="17">
        <f t="shared" si="148"/>
        <v>1024</v>
      </c>
      <c r="J2897">
        <v>49</v>
      </c>
      <c r="K2897" s="51"/>
    </row>
    <row r="2898" spans="1:11" x14ac:dyDescent="0.45">
      <c r="A2898" s="2">
        <v>45537</v>
      </c>
      <c r="B2898" t="s">
        <v>96</v>
      </c>
      <c r="C2898" t="s">
        <v>27</v>
      </c>
      <c r="D2898">
        <v>10</v>
      </c>
      <c r="E2898" s="17">
        <f>VLOOKUP(C2898,'SKU Price List'!$H$2:$L$27,5,FALSE)</f>
        <v>843.2</v>
      </c>
      <c r="F2898" s="17">
        <f t="shared" si="146"/>
        <v>8432</v>
      </c>
      <c r="G2898">
        <f>VLOOKUP(C2898,'SKU Price List'!$H$2:$L$27,3,0)</f>
        <v>803.2</v>
      </c>
      <c r="H2898">
        <f t="shared" si="147"/>
        <v>8032</v>
      </c>
      <c r="I2898" s="17">
        <f t="shared" si="148"/>
        <v>400</v>
      </c>
      <c r="J2898">
        <v>49</v>
      </c>
      <c r="K2898" s="51"/>
    </row>
    <row r="2899" spans="1:11" x14ac:dyDescent="0.45">
      <c r="A2899" s="2">
        <v>45537</v>
      </c>
      <c r="B2899" t="s">
        <v>96</v>
      </c>
      <c r="C2899" t="s">
        <v>7</v>
      </c>
      <c r="D2899">
        <v>20</v>
      </c>
      <c r="E2899" s="17">
        <f>VLOOKUP(C2899,'SKU Price List'!$H$2:$L$27,5,FALSE)</f>
        <v>571.20000000000005</v>
      </c>
      <c r="F2899" s="17">
        <f t="shared" si="146"/>
        <v>11424</v>
      </c>
      <c r="G2899">
        <f>VLOOKUP(C2899,'SKU Price List'!$H$2:$L$27,3,0)</f>
        <v>544</v>
      </c>
      <c r="H2899">
        <f t="shared" si="147"/>
        <v>10880</v>
      </c>
      <c r="I2899" s="17">
        <f t="shared" si="148"/>
        <v>544</v>
      </c>
      <c r="J2899">
        <v>49</v>
      </c>
      <c r="K2899" s="51"/>
    </row>
    <row r="2900" spans="1:11" x14ac:dyDescent="0.45">
      <c r="A2900" s="2">
        <v>45537</v>
      </c>
      <c r="B2900" t="s">
        <v>96</v>
      </c>
      <c r="C2900" t="s">
        <v>6</v>
      </c>
      <c r="D2900">
        <v>10</v>
      </c>
      <c r="E2900" s="17">
        <f>VLOOKUP(C2900,'SKU Price List'!$H$2:$L$27,5,FALSE)</f>
        <v>499.80000000000007</v>
      </c>
      <c r="F2900" s="17">
        <f t="shared" si="146"/>
        <v>4998.0000000000009</v>
      </c>
      <c r="G2900">
        <f>VLOOKUP(C2900,'SKU Price List'!$H$2:$L$27,3,0)</f>
        <v>476</v>
      </c>
      <c r="H2900">
        <f t="shared" si="147"/>
        <v>4760</v>
      </c>
      <c r="I2900" s="17">
        <f t="shared" si="148"/>
        <v>238.00000000000091</v>
      </c>
      <c r="J2900">
        <v>49</v>
      </c>
      <c r="K2900" s="51"/>
    </row>
    <row r="2901" spans="1:11" x14ac:dyDescent="0.45">
      <c r="A2901" s="2">
        <v>45537</v>
      </c>
      <c r="B2901" t="s">
        <v>32</v>
      </c>
      <c r="C2901" t="s">
        <v>17</v>
      </c>
      <c r="D2901">
        <v>10</v>
      </c>
      <c r="E2901" s="17">
        <f>VLOOKUP(C2901,'SKU Price List'!$H$2:$L$27,5,FALSE)</f>
        <v>1276.8</v>
      </c>
      <c r="F2901" s="17">
        <f t="shared" si="146"/>
        <v>12768</v>
      </c>
      <c r="G2901">
        <f>VLOOKUP(C2901,'SKU Price List'!$H$2:$L$27,3,0)</f>
        <v>1216</v>
      </c>
      <c r="H2901">
        <f t="shared" si="147"/>
        <v>12160</v>
      </c>
      <c r="I2901" s="17">
        <f t="shared" si="148"/>
        <v>608</v>
      </c>
      <c r="J2901">
        <v>49</v>
      </c>
      <c r="K2901" s="51"/>
    </row>
    <row r="2902" spans="1:11" x14ac:dyDescent="0.45">
      <c r="A2902" s="2">
        <v>45538</v>
      </c>
      <c r="B2902" t="s">
        <v>65</v>
      </c>
      <c r="C2902" t="s">
        <v>17</v>
      </c>
      <c r="D2902">
        <v>14</v>
      </c>
      <c r="E2902" s="17">
        <f>VLOOKUP(C2902,'SKU Price List'!$H$2:$L$27,5,FALSE)</f>
        <v>1276.8</v>
      </c>
      <c r="F2902" s="17">
        <f t="shared" si="146"/>
        <v>17875.2</v>
      </c>
      <c r="G2902">
        <f>VLOOKUP(C2902,'SKU Price List'!$H$2:$L$27,3,0)</f>
        <v>1216</v>
      </c>
      <c r="H2902">
        <f t="shared" si="147"/>
        <v>17024</v>
      </c>
      <c r="I2902" s="17">
        <f t="shared" si="148"/>
        <v>851.20000000000073</v>
      </c>
      <c r="J2902">
        <v>49</v>
      </c>
      <c r="K2902" s="51"/>
    </row>
    <row r="2903" spans="1:11" x14ac:dyDescent="0.45">
      <c r="A2903" s="2">
        <v>45538</v>
      </c>
      <c r="B2903" t="s">
        <v>65</v>
      </c>
      <c r="C2903" t="s">
        <v>14</v>
      </c>
      <c r="D2903">
        <v>6</v>
      </c>
      <c r="E2903" s="17">
        <f>VLOOKUP(C2903,'SKU Price List'!$H$2:$L$27,5,FALSE)</f>
        <v>957.59999999999991</v>
      </c>
      <c r="F2903" s="17">
        <f t="shared" si="146"/>
        <v>5745.5999999999995</v>
      </c>
      <c r="G2903">
        <f>VLOOKUP(C2903,'SKU Price List'!$H$2:$L$27,3,0)</f>
        <v>912</v>
      </c>
      <c r="H2903">
        <f t="shared" si="147"/>
        <v>5472</v>
      </c>
      <c r="I2903" s="17">
        <f t="shared" si="148"/>
        <v>273.59999999999945</v>
      </c>
      <c r="J2903">
        <v>49</v>
      </c>
      <c r="K2903" s="51"/>
    </row>
    <row r="2904" spans="1:11" x14ac:dyDescent="0.45">
      <c r="A2904" s="2">
        <v>45538</v>
      </c>
      <c r="B2904" t="s">
        <v>65</v>
      </c>
      <c r="C2904" t="s">
        <v>13</v>
      </c>
      <c r="D2904">
        <v>6</v>
      </c>
      <c r="E2904" s="17">
        <f>VLOOKUP(C2904,'SKU Price List'!$H$2:$L$27,5,FALSE)</f>
        <v>718.19999999999993</v>
      </c>
      <c r="F2904" s="17">
        <f t="shared" si="146"/>
        <v>4309.2</v>
      </c>
      <c r="G2904">
        <f>VLOOKUP(C2904,'SKU Price List'!$H$2:$L$27,3,0)</f>
        <v>684</v>
      </c>
      <c r="H2904">
        <f t="shared" si="147"/>
        <v>4104</v>
      </c>
      <c r="I2904" s="17">
        <f t="shared" si="148"/>
        <v>205.19999999999982</v>
      </c>
      <c r="J2904">
        <v>49</v>
      </c>
      <c r="K2904" s="51"/>
    </row>
    <row r="2905" spans="1:11" x14ac:dyDescent="0.45">
      <c r="A2905" s="2">
        <v>45538</v>
      </c>
      <c r="B2905" t="s">
        <v>65</v>
      </c>
      <c r="C2905" t="s">
        <v>20</v>
      </c>
      <c r="D2905">
        <v>2</v>
      </c>
      <c r="E2905" s="17">
        <f>VLOOKUP(C2905,'SKU Price List'!$H$2:$L$27,5,FALSE)</f>
        <v>1142.4000000000001</v>
      </c>
      <c r="F2905" s="17">
        <f t="shared" si="146"/>
        <v>2284.8000000000002</v>
      </c>
      <c r="G2905">
        <f>VLOOKUP(C2905,'SKU Price List'!$H$2:$L$27,3,0)</f>
        <v>1087.1999999999998</v>
      </c>
      <c r="H2905">
        <f t="shared" si="147"/>
        <v>2174.3999999999996</v>
      </c>
      <c r="I2905" s="17">
        <f t="shared" si="148"/>
        <v>110.40000000000055</v>
      </c>
      <c r="J2905">
        <v>49</v>
      </c>
      <c r="K2905" s="51"/>
    </row>
    <row r="2906" spans="1:11" x14ac:dyDescent="0.45">
      <c r="A2906" s="2">
        <v>45538</v>
      </c>
      <c r="B2906" t="s">
        <v>65</v>
      </c>
      <c r="C2906" t="s">
        <v>27</v>
      </c>
      <c r="D2906">
        <v>5</v>
      </c>
      <c r="E2906" s="17">
        <f>VLOOKUP(C2906,'SKU Price List'!$H$2:$L$27,5,FALSE)</f>
        <v>843.2</v>
      </c>
      <c r="F2906" s="17">
        <f t="shared" si="146"/>
        <v>4216</v>
      </c>
      <c r="G2906">
        <f>VLOOKUP(C2906,'SKU Price List'!$H$2:$L$27,3,0)</f>
        <v>803.2</v>
      </c>
      <c r="H2906">
        <f t="shared" si="147"/>
        <v>4016</v>
      </c>
      <c r="I2906" s="17">
        <f t="shared" si="148"/>
        <v>200</v>
      </c>
      <c r="J2906">
        <v>49</v>
      </c>
      <c r="K2906" s="51"/>
    </row>
    <row r="2907" spans="1:11" x14ac:dyDescent="0.45">
      <c r="A2907" s="2">
        <v>45538</v>
      </c>
      <c r="B2907" t="s">
        <v>65</v>
      </c>
      <c r="C2907" t="s">
        <v>23</v>
      </c>
      <c r="D2907">
        <v>4</v>
      </c>
      <c r="E2907" s="17">
        <f>VLOOKUP(C2907,'SKU Price List'!$H$2:$L$27,5,FALSE)</f>
        <v>474.3</v>
      </c>
      <c r="F2907" s="17">
        <f t="shared" si="146"/>
        <v>1897.2</v>
      </c>
      <c r="G2907">
        <f>VLOOKUP(C2907,'SKU Price List'!$H$2:$L$27,3,0)</f>
        <v>451.8</v>
      </c>
      <c r="H2907">
        <f t="shared" si="147"/>
        <v>1807.2</v>
      </c>
      <c r="I2907" s="17">
        <f t="shared" si="148"/>
        <v>90</v>
      </c>
      <c r="J2907">
        <v>49</v>
      </c>
      <c r="K2907" s="51"/>
    </row>
    <row r="2908" spans="1:11" x14ac:dyDescent="0.45">
      <c r="A2908" s="2">
        <v>45538</v>
      </c>
      <c r="B2908" t="s">
        <v>65</v>
      </c>
      <c r="C2908" t="s">
        <v>7</v>
      </c>
      <c r="D2908">
        <v>15</v>
      </c>
      <c r="E2908" s="17">
        <f>VLOOKUP(C2908,'SKU Price List'!$H$2:$L$27,5,FALSE)</f>
        <v>571.20000000000005</v>
      </c>
      <c r="F2908" s="17">
        <f t="shared" si="146"/>
        <v>8568</v>
      </c>
      <c r="G2908">
        <f>VLOOKUP(C2908,'SKU Price List'!$H$2:$L$27,3,0)</f>
        <v>544</v>
      </c>
      <c r="H2908">
        <f t="shared" si="147"/>
        <v>8160</v>
      </c>
      <c r="I2908" s="17">
        <f t="shared" si="148"/>
        <v>408</v>
      </c>
      <c r="J2908">
        <v>49</v>
      </c>
      <c r="K2908" s="51"/>
    </row>
    <row r="2909" spans="1:11" x14ac:dyDescent="0.45">
      <c r="A2909" s="2">
        <v>45538</v>
      </c>
      <c r="B2909" t="s">
        <v>65</v>
      </c>
      <c r="C2909" t="s">
        <v>18</v>
      </c>
      <c r="D2909">
        <v>11</v>
      </c>
      <c r="E2909" s="17">
        <f>VLOOKUP(C2909,'SKU Price List'!$H$2:$L$27,5,FALSE)</f>
        <v>1523.2</v>
      </c>
      <c r="F2909" s="17">
        <f t="shared" si="146"/>
        <v>16755.2</v>
      </c>
      <c r="G2909">
        <f>VLOOKUP(C2909,'SKU Price List'!$H$2:$L$27,3,0)</f>
        <v>1449.6</v>
      </c>
      <c r="H2909">
        <f t="shared" si="147"/>
        <v>15945.599999999999</v>
      </c>
      <c r="I2909" s="17">
        <f t="shared" si="148"/>
        <v>809.60000000000218</v>
      </c>
      <c r="J2909">
        <v>49</v>
      </c>
      <c r="K2909" s="51"/>
    </row>
    <row r="2910" spans="1:11" x14ac:dyDescent="0.45">
      <c r="A2910" s="2">
        <v>45538</v>
      </c>
      <c r="B2910" t="s">
        <v>36</v>
      </c>
      <c r="C2910" t="s">
        <v>13</v>
      </c>
      <c r="D2910">
        <v>2</v>
      </c>
      <c r="E2910" s="17">
        <f>VLOOKUP(C2910,'SKU Price List'!$H$2:$L$27,5,FALSE)</f>
        <v>718.19999999999993</v>
      </c>
      <c r="F2910" s="17">
        <f t="shared" si="146"/>
        <v>1436.3999999999999</v>
      </c>
      <c r="G2910">
        <f>VLOOKUP(C2910,'SKU Price List'!$H$2:$L$27,3,0)</f>
        <v>684</v>
      </c>
      <c r="H2910">
        <f t="shared" si="147"/>
        <v>1368</v>
      </c>
      <c r="I2910" s="17">
        <f t="shared" si="148"/>
        <v>68.399999999999864</v>
      </c>
      <c r="J2910">
        <v>49</v>
      </c>
      <c r="K2910" s="51"/>
    </row>
    <row r="2911" spans="1:11" x14ac:dyDescent="0.45">
      <c r="A2911" s="2">
        <v>45539</v>
      </c>
      <c r="B2911" t="s">
        <v>41</v>
      </c>
      <c r="C2911" t="s">
        <v>14</v>
      </c>
      <c r="D2911">
        <v>7</v>
      </c>
      <c r="E2911" s="17">
        <f>VLOOKUP(C2911,'SKU Price List'!$H$2:$L$27,5,FALSE)</f>
        <v>957.59999999999991</v>
      </c>
      <c r="F2911" s="17">
        <f t="shared" si="146"/>
        <v>6703.1999999999989</v>
      </c>
      <c r="G2911">
        <f>VLOOKUP(C2911,'SKU Price List'!$H$2:$L$27,3,0)</f>
        <v>912</v>
      </c>
      <c r="H2911">
        <f t="shared" si="147"/>
        <v>6384</v>
      </c>
      <c r="I2911" s="17">
        <f t="shared" si="148"/>
        <v>319.19999999999891</v>
      </c>
      <c r="J2911">
        <v>49</v>
      </c>
      <c r="K2911" s="51"/>
    </row>
    <row r="2912" spans="1:11" x14ac:dyDescent="0.45">
      <c r="A2912" s="2">
        <v>45539</v>
      </c>
      <c r="B2912" t="s">
        <v>41</v>
      </c>
      <c r="C2912" t="s">
        <v>24</v>
      </c>
      <c r="D2912">
        <v>5</v>
      </c>
      <c r="E2912" s="17">
        <f>VLOOKUP(C2912,'SKU Price List'!$H$2:$L$27,5,FALSE)</f>
        <v>632.40000000000009</v>
      </c>
      <c r="F2912" s="17">
        <f t="shared" si="146"/>
        <v>3162.0000000000005</v>
      </c>
      <c r="G2912">
        <f>VLOOKUP(C2912,'SKU Price List'!$H$2:$L$27,3,0)</f>
        <v>602.40000000000009</v>
      </c>
      <c r="H2912">
        <f t="shared" si="147"/>
        <v>3012.0000000000005</v>
      </c>
      <c r="I2912" s="17">
        <f t="shared" si="148"/>
        <v>150</v>
      </c>
      <c r="J2912">
        <v>49</v>
      </c>
      <c r="K2912" s="51"/>
    </row>
    <row r="2913" spans="1:11" x14ac:dyDescent="0.45">
      <c r="A2913" s="2">
        <v>45539</v>
      </c>
      <c r="B2913" t="s">
        <v>41</v>
      </c>
      <c r="C2913" t="s">
        <v>9</v>
      </c>
      <c r="D2913">
        <v>4</v>
      </c>
      <c r="E2913" s="17">
        <f>VLOOKUP(C2913,'SKU Price List'!$H$2:$L$27,5,FALSE)</f>
        <v>780</v>
      </c>
      <c r="F2913" s="17">
        <f t="shared" si="146"/>
        <v>3120</v>
      </c>
      <c r="G2913">
        <f>VLOOKUP(C2913,'SKU Price List'!$H$2:$L$27,3,0)</f>
        <v>741.59999999999991</v>
      </c>
      <c r="H2913">
        <f t="shared" si="147"/>
        <v>2966.3999999999996</v>
      </c>
      <c r="I2913" s="17">
        <f t="shared" si="148"/>
        <v>153.60000000000036</v>
      </c>
      <c r="J2913">
        <v>49</v>
      </c>
      <c r="K2913" s="51"/>
    </row>
    <row r="2914" spans="1:11" x14ac:dyDescent="0.45">
      <c r="A2914" s="2">
        <v>45539</v>
      </c>
      <c r="B2914" t="s">
        <v>41</v>
      </c>
      <c r="C2914" t="s">
        <v>7</v>
      </c>
      <c r="D2914">
        <v>4</v>
      </c>
      <c r="E2914" s="17">
        <f>VLOOKUP(C2914,'SKU Price List'!$H$2:$L$27,5,FALSE)</f>
        <v>571.20000000000005</v>
      </c>
      <c r="F2914" s="17">
        <f t="shared" si="146"/>
        <v>2284.8000000000002</v>
      </c>
      <c r="G2914">
        <f>VLOOKUP(C2914,'SKU Price List'!$H$2:$L$27,3,0)</f>
        <v>544</v>
      </c>
      <c r="H2914">
        <f t="shared" si="147"/>
        <v>2176</v>
      </c>
      <c r="I2914" s="17">
        <f t="shared" si="148"/>
        <v>108.80000000000018</v>
      </c>
      <c r="J2914">
        <v>49</v>
      </c>
      <c r="K2914" s="51"/>
    </row>
    <row r="2915" spans="1:11" x14ac:dyDescent="0.45">
      <c r="A2915" s="2">
        <v>45539</v>
      </c>
      <c r="B2915" t="s">
        <v>58</v>
      </c>
      <c r="C2915" t="s">
        <v>25</v>
      </c>
      <c r="D2915">
        <v>8</v>
      </c>
      <c r="E2915" s="17">
        <f>VLOOKUP(C2915,'SKU Price List'!$H$2:$L$27,5,FALSE)</f>
        <v>553.35</v>
      </c>
      <c r="F2915" s="17">
        <f t="shared" si="146"/>
        <v>4426.8</v>
      </c>
      <c r="G2915">
        <f>VLOOKUP(C2915,'SKU Price List'!$H$2:$L$27,3,0)</f>
        <v>527.1</v>
      </c>
      <c r="H2915">
        <f t="shared" si="147"/>
        <v>4216.8</v>
      </c>
      <c r="I2915" s="17">
        <f t="shared" si="148"/>
        <v>210</v>
      </c>
      <c r="J2915">
        <v>49</v>
      </c>
      <c r="K2915" s="51"/>
    </row>
    <row r="2916" spans="1:11" x14ac:dyDescent="0.45">
      <c r="A2916" s="2">
        <v>45539</v>
      </c>
      <c r="B2916" t="s">
        <v>58</v>
      </c>
      <c r="C2916" t="s">
        <v>12</v>
      </c>
      <c r="D2916">
        <v>4</v>
      </c>
      <c r="E2916" s="17">
        <f>VLOOKUP(C2916,'SKU Price List'!$H$2:$L$27,5,FALSE)</f>
        <v>1040</v>
      </c>
      <c r="F2916" s="17">
        <f t="shared" si="146"/>
        <v>4160</v>
      </c>
      <c r="G2916">
        <f>VLOOKUP(C2916,'SKU Price List'!$H$2:$L$27,3,0)</f>
        <v>988.8</v>
      </c>
      <c r="H2916">
        <f t="shared" si="147"/>
        <v>3955.2</v>
      </c>
      <c r="I2916" s="17">
        <f t="shared" si="148"/>
        <v>204.80000000000018</v>
      </c>
      <c r="J2916">
        <v>49</v>
      </c>
      <c r="K2916" s="51"/>
    </row>
    <row r="2917" spans="1:11" x14ac:dyDescent="0.45">
      <c r="A2917" s="2">
        <v>45539</v>
      </c>
      <c r="B2917" t="s">
        <v>58</v>
      </c>
      <c r="C2917" t="s">
        <v>15</v>
      </c>
      <c r="D2917">
        <v>8</v>
      </c>
      <c r="E2917" s="17">
        <f>VLOOKUP(C2917,'SKU Price List'!$H$2:$L$27,5,FALSE)</f>
        <v>837.9</v>
      </c>
      <c r="F2917" s="17">
        <f t="shared" si="146"/>
        <v>6703.2</v>
      </c>
      <c r="G2917">
        <f>VLOOKUP(C2917,'SKU Price List'!$H$2:$L$27,3,0)</f>
        <v>798</v>
      </c>
      <c r="H2917">
        <f t="shared" si="147"/>
        <v>6384</v>
      </c>
      <c r="I2917" s="17">
        <f t="shared" si="148"/>
        <v>319.19999999999982</v>
      </c>
      <c r="J2917">
        <v>49</v>
      </c>
      <c r="K2917" s="51"/>
    </row>
    <row r="2918" spans="1:11" x14ac:dyDescent="0.45">
      <c r="A2918" s="2">
        <v>45540</v>
      </c>
      <c r="B2918" t="s">
        <v>38</v>
      </c>
      <c r="C2918" t="s">
        <v>18</v>
      </c>
      <c r="D2918">
        <v>10</v>
      </c>
      <c r="E2918" s="17">
        <f>VLOOKUP(C2918,'SKU Price List'!$H$2:$L$27,5,FALSE)</f>
        <v>1523.2</v>
      </c>
      <c r="F2918" s="17">
        <f t="shared" si="146"/>
        <v>15232</v>
      </c>
      <c r="G2918">
        <f>VLOOKUP(C2918,'SKU Price List'!$H$2:$L$27,3,0)</f>
        <v>1449.6</v>
      </c>
      <c r="H2918">
        <f t="shared" si="147"/>
        <v>14496</v>
      </c>
      <c r="I2918" s="17">
        <f t="shared" si="148"/>
        <v>736</v>
      </c>
      <c r="J2918">
        <v>49</v>
      </c>
      <c r="K2918" s="51"/>
    </row>
    <row r="2919" spans="1:11" x14ac:dyDescent="0.45">
      <c r="A2919" s="2">
        <v>45540</v>
      </c>
      <c r="B2919" t="s">
        <v>38</v>
      </c>
      <c r="C2919" t="s">
        <v>27</v>
      </c>
      <c r="D2919">
        <v>10</v>
      </c>
      <c r="E2919" s="17">
        <f>VLOOKUP(C2919,'SKU Price List'!$H$2:$L$27,5,FALSE)</f>
        <v>843.2</v>
      </c>
      <c r="F2919" s="17">
        <f t="shared" si="146"/>
        <v>8432</v>
      </c>
      <c r="G2919">
        <f>VLOOKUP(C2919,'SKU Price List'!$H$2:$L$27,3,0)</f>
        <v>803.2</v>
      </c>
      <c r="H2919">
        <f t="shared" si="147"/>
        <v>8032</v>
      </c>
      <c r="I2919" s="17">
        <f t="shared" si="148"/>
        <v>400</v>
      </c>
      <c r="J2919">
        <v>49</v>
      </c>
      <c r="K2919" s="51"/>
    </row>
    <row r="2920" spans="1:11" x14ac:dyDescent="0.45">
      <c r="A2920" s="2">
        <v>45540</v>
      </c>
      <c r="B2920" t="s">
        <v>38</v>
      </c>
      <c r="C2920" t="s">
        <v>12</v>
      </c>
      <c r="D2920">
        <v>10</v>
      </c>
      <c r="E2920" s="17">
        <f>VLOOKUP(C2920,'SKU Price List'!$H$2:$L$27,5,FALSE)</f>
        <v>1040</v>
      </c>
      <c r="F2920" s="17">
        <f t="shared" si="146"/>
        <v>10400</v>
      </c>
      <c r="G2920">
        <f>VLOOKUP(C2920,'SKU Price List'!$H$2:$L$27,3,0)</f>
        <v>988.8</v>
      </c>
      <c r="H2920">
        <f t="shared" si="147"/>
        <v>9888</v>
      </c>
      <c r="I2920" s="17">
        <f t="shared" si="148"/>
        <v>512</v>
      </c>
      <c r="J2920">
        <v>49</v>
      </c>
      <c r="K2920" s="51"/>
    </row>
    <row r="2921" spans="1:11" x14ac:dyDescent="0.45">
      <c r="A2921" s="2">
        <v>45540</v>
      </c>
      <c r="B2921" t="s">
        <v>38</v>
      </c>
      <c r="C2921" t="s">
        <v>8</v>
      </c>
      <c r="D2921">
        <v>7</v>
      </c>
      <c r="E2921" s="17">
        <f>VLOOKUP(C2921,'SKU Price List'!$H$2:$L$27,5,FALSE)</f>
        <v>585</v>
      </c>
      <c r="F2921" s="17">
        <f t="shared" si="146"/>
        <v>4095</v>
      </c>
      <c r="G2921">
        <f>VLOOKUP(C2921,'SKU Price List'!$H$2:$L$27,3,0)</f>
        <v>556.19999999999993</v>
      </c>
      <c r="H2921">
        <f t="shared" si="147"/>
        <v>3893.3999999999996</v>
      </c>
      <c r="I2921" s="17">
        <f t="shared" si="148"/>
        <v>201.60000000000036</v>
      </c>
      <c r="J2921">
        <v>49</v>
      </c>
      <c r="K2921" s="51"/>
    </row>
    <row r="2922" spans="1:11" x14ac:dyDescent="0.45">
      <c r="A2922" s="2">
        <v>45540</v>
      </c>
      <c r="B2922" t="s">
        <v>38</v>
      </c>
      <c r="C2922" t="s">
        <v>3</v>
      </c>
      <c r="D2922">
        <v>8</v>
      </c>
      <c r="E2922" s="17">
        <f>VLOOKUP(C2922,'SKU Price List'!$H$2:$L$27,5,FALSE)</f>
        <v>321.3</v>
      </c>
      <c r="F2922" s="17">
        <f t="shared" si="146"/>
        <v>2570.4</v>
      </c>
      <c r="G2922">
        <f>VLOOKUP(C2922,'SKU Price List'!$H$2:$L$27,3,0)</f>
        <v>306</v>
      </c>
      <c r="H2922">
        <f t="shared" si="147"/>
        <v>2448</v>
      </c>
      <c r="I2922" s="17">
        <f t="shared" si="148"/>
        <v>122.40000000000009</v>
      </c>
      <c r="J2922">
        <v>49</v>
      </c>
      <c r="K2922" s="51"/>
    </row>
    <row r="2923" spans="1:11" x14ac:dyDescent="0.45">
      <c r="A2923" s="2">
        <v>45540</v>
      </c>
      <c r="B2923" t="s">
        <v>55</v>
      </c>
      <c r="C2923" t="s">
        <v>9</v>
      </c>
      <c r="D2923">
        <v>20</v>
      </c>
      <c r="E2923" s="17">
        <f>VLOOKUP(C2923,'SKU Price List'!$H$2:$L$27,5,FALSE)</f>
        <v>780</v>
      </c>
      <c r="F2923" s="17">
        <f t="shared" si="146"/>
        <v>15600</v>
      </c>
      <c r="G2923">
        <f>VLOOKUP(C2923,'SKU Price List'!$H$2:$L$27,3,0)</f>
        <v>741.59999999999991</v>
      </c>
      <c r="H2923">
        <f t="shared" si="147"/>
        <v>14831.999999999998</v>
      </c>
      <c r="I2923" s="17">
        <f t="shared" si="148"/>
        <v>768.00000000000182</v>
      </c>
      <c r="J2923">
        <v>49</v>
      </c>
      <c r="K2923" s="51"/>
    </row>
    <row r="2924" spans="1:11" x14ac:dyDescent="0.45">
      <c r="A2924" s="2">
        <v>45540</v>
      </c>
      <c r="B2924" t="s">
        <v>55</v>
      </c>
      <c r="C2924" t="s">
        <v>26</v>
      </c>
      <c r="D2924">
        <v>10</v>
      </c>
      <c r="E2924" s="17">
        <f>VLOOKUP(C2924,'SKU Price List'!$H$2:$L$27,5,FALSE)</f>
        <v>737.80000000000007</v>
      </c>
      <c r="F2924" s="17">
        <f t="shared" si="146"/>
        <v>7378.0000000000009</v>
      </c>
      <c r="G2924">
        <f>VLOOKUP(C2924,'SKU Price List'!$H$2:$L$27,3,0)</f>
        <v>702.80000000000007</v>
      </c>
      <c r="H2924">
        <f t="shared" si="147"/>
        <v>7028.0000000000009</v>
      </c>
      <c r="I2924" s="17">
        <f t="shared" si="148"/>
        <v>350</v>
      </c>
      <c r="J2924">
        <v>49</v>
      </c>
      <c r="K2924" s="51"/>
    </row>
    <row r="2925" spans="1:11" x14ac:dyDescent="0.45">
      <c r="A2925" s="2">
        <v>45541</v>
      </c>
      <c r="B2925" t="s">
        <v>37</v>
      </c>
      <c r="C2925" t="s">
        <v>24</v>
      </c>
      <c r="D2925">
        <v>20</v>
      </c>
      <c r="E2925" s="17">
        <f>VLOOKUP(C2925,'SKU Price List'!$H$2:$L$27,5,FALSE)</f>
        <v>632.40000000000009</v>
      </c>
      <c r="F2925" s="17">
        <f t="shared" si="146"/>
        <v>12648.000000000002</v>
      </c>
      <c r="G2925">
        <f>VLOOKUP(C2925,'SKU Price List'!$H$2:$L$27,3,0)</f>
        <v>602.40000000000009</v>
      </c>
      <c r="H2925">
        <f t="shared" si="147"/>
        <v>12048.000000000002</v>
      </c>
      <c r="I2925" s="17">
        <f t="shared" si="148"/>
        <v>600</v>
      </c>
      <c r="J2925">
        <v>49</v>
      </c>
      <c r="K2925" s="51"/>
    </row>
    <row r="2926" spans="1:11" x14ac:dyDescent="0.45">
      <c r="A2926" s="2">
        <v>45541</v>
      </c>
      <c r="B2926" t="s">
        <v>37</v>
      </c>
      <c r="C2926" t="s">
        <v>14</v>
      </c>
      <c r="D2926">
        <v>10</v>
      </c>
      <c r="E2926" s="17">
        <f>VLOOKUP(C2926,'SKU Price List'!$H$2:$L$27,5,FALSE)</f>
        <v>957.59999999999991</v>
      </c>
      <c r="F2926" s="17">
        <f t="shared" si="146"/>
        <v>9576</v>
      </c>
      <c r="G2926">
        <f>VLOOKUP(C2926,'SKU Price List'!$H$2:$L$27,3,0)</f>
        <v>912</v>
      </c>
      <c r="H2926">
        <f t="shared" si="147"/>
        <v>9120</v>
      </c>
      <c r="I2926" s="17">
        <f t="shared" si="148"/>
        <v>456</v>
      </c>
      <c r="J2926">
        <v>49</v>
      </c>
      <c r="K2926" s="51"/>
    </row>
    <row r="2927" spans="1:11" x14ac:dyDescent="0.45">
      <c r="A2927" s="2">
        <v>45541</v>
      </c>
      <c r="B2927" t="s">
        <v>37</v>
      </c>
      <c r="C2927" t="s">
        <v>7</v>
      </c>
      <c r="D2927">
        <v>10</v>
      </c>
      <c r="E2927" s="17">
        <f>VLOOKUP(C2927,'SKU Price List'!$H$2:$L$27,5,FALSE)</f>
        <v>571.20000000000005</v>
      </c>
      <c r="F2927" s="17">
        <f t="shared" si="146"/>
        <v>5712</v>
      </c>
      <c r="G2927">
        <f>VLOOKUP(C2927,'SKU Price List'!$H$2:$L$27,3,0)</f>
        <v>544</v>
      </c>
      <c r="H2927">
        <f t="shared" si="147"/>
        <v>5440</v>
      </c>
      <c r="I2927" s="17">
        <f t="shared" si="148"/>
        <v>272</v>
      </c>
      <c r="J2927">
        <v>49</v>
      </c>
      <c r="K2927" s="51"/>
    </row>
    <row r="2928" spans="1:11" x14ac:dyDescent="0.45">
      <c r="A2928" s="2">
        <v>45541</v>
      </c>
      <c r="B2928" t="s">
        <v>44</v>
      </c>
      <c r="C2928" t="s">
        <v>9</v>
      </c>
      <c r="D2928">
        <v>10</v>
      </c>
      <c r="E2928" s="17">
        <f>VLOOKUP(C2928,'SKU Price List'!$H$2:$L$27,5,FALSE)</f>
        <v>780</v>
      </c>
      <c r="F2928" s="17">
        <f t="shared" si="146"/>
        <v>7800</v>
      </c>
      <c r="G2928">
        <f>VLOOKUP(C2928,'SKU Price List'!$H$2:$L$27,3,0)</f>
        <v>741.59999999999991</v>
      </c>
      <c r="H2928">
        <f t="shared" si="147"/>
        <v>7415.9999999999991</v>
      </c>
      <c r="I2928" s="17">
        <f t="shared" si="148"/>
        <v>384.00000000000091</v>
      </c>
      <c r="J2928">
        <v>49</v>
      </c>
      <c r="K2928" s="51"/>
    </row>
    <row r="2929" spans="1:11" x14ac:dyDescent="0.45">
      <c r="A2929" s="2">
        <v>45541</v>
      </c>
      <c r="B2929" t="s">
        <v>44</v>
      </c>
      <c r="C2929" t="s">
        <v>24</v>
      </c>
      <c r="D2929">
        <v>7</v>
      </c>
      <c r="E2929" s="17">
        <f>VLOOKUP(C2929,'SKU Price List'!$H$2:$L$27,5,FALSE)</f>
        <v>632.40000000000009</v>
      </c>
      <c r="F2929" s="17">
        <f t="shared" si="146"/>
        <v>4426.8000000000011</v>
      </c>
      <c r="G2929">
        <f>VLOOKUP(C2929,'SKU Price List'!$H$2:$L$27,3,0)</f>
        <v>602.40000000000009</v>
      </c>
      <c r="H2929">
        <f t="shared" si="147"/>
        <v>4216.8000000000011</v>
      </c>
      <c r="I2929" s="17">
        <f t="shared" si="148"/>
        <v>210</v>
      </c>
      <c r="J2929">
        <v>49</v>
      </c>
      <c r="K2929" s="51"/>
    </row>
    <row r="2930" spans="1:11" x14ac:dyDescent="0.45">
      <c r="A2930" s="2">
        <v>45541</v>
      </c>
      <c r="B2930" t="s">
        <v>44</v>
      </c>
      <c r="C2930" t="s">
        <v>4</v>
      </c>
      <c r="D2930">
        <v>8</v>
      </c>
      <c r="E2930" s="17">
        <f>VLOOKUP(C2930,'SKU Price List'!$H$2:$L$27,5,FALSE)</f>
        <v>428.40000000000003</v>
      </c>
      <c r="F2930" s="17">
        <f t="shared" si="146"/>
        <v>3427.2000000000003</v>
      </c>
      <c r="G2930">
        <f>VLOOKUP(C2930,'SKU Price List'!$H$2:$L$27,3,0)</f>
        <v>408</v>
      </c>
      <c r="H2930">
        <f t="shared" si="147"/>
        <v>3264</v>
      </c>
      <c r="I2930" s="17">
        <f t="shared" si="148"/>
        <v>163.20000000000027</v>
      </c>
      <c r="J2930">
        <v>49</v>
      </c>
      <c r="K2930" s="51"/>
    </row>
    <row r="2931" spans="1:11" x14ac:dyDescent="0.45">
      <c r="A2931" s="2">
        <v>45541</v>
      </c>
      <c r="B2931" t="s">
        <v>44</v>
      </c>
      <c r="C2931" t="s">
        <v>13</v>
      </c>
      <c r="D2931">
        <v>10</v>
      </c>
      <c r="E2931" s="17">
        <f>VLOOKUP(C2931,'SKU Price List'!$H$2:$L$27,5,FALSE)</f>
        <v>718.19999999999993</v>
      </c>
      <c r="F2931" s="17">
        <f t="shared" si="146"/>
        <v>7181.9999999999991</v>
      </c>
      <c r="G2931">
        <f>VLOOKUP(C2931,'SKU Price List'!$H$2:$L$27,3,0)</f>
        <v>684</v>
      </c>
      <c r="H2931">
        <f t="shared" si="147"/>
        <v>6840</v>
      </c>
      <c r="I2931" s="17">
        <f t="shared" si="148"/>
        <v>341.99999999999909</v>
      </c>
      <c r="J2931">
        <v>49</v>
      </c>
      <c r="K2931" s="51"/>
    </row>
    <row r="2932" spans="1:11" x14ac:dyDescent="0.45">
      <c r="A2932" s="2">
        <v>45542</v>
      </c>
      <c r="B2932" t="s">
        <v>70</v>
      </c>
      <c r="C2932" t="s">
        <v>18</v>
      </c>
      <c r="D2932">
        <v>10</v>
      </c>
      <c r="E2932" s="17">
        <f>VLOOKUP(C2932,'SKU Price List'!$H$2:$L$27,5,FALSE)</f>
        <v>1523.2</v>
      </c>
      <c r="F2932" s="17">
        <f t="shared" si="146"/>
        <v>15232</v>
      </c>
      <c r="G2932">
        <f>VLOOKUP(C2932,'SKU Price List'!$H$2:$L$27,3,0)</f>
        <v>1449.6</v>
      </c>
      <c r="H2932">
        <f t="shared" si="147"/>
        <v>14496</v>
      </c>
      <c r="I2932" s="17">
        <f t="shared" si="148"/>
        <v>736</v>
      </c>
      <c r="J2932">
        <v>49</v>
      </c>
      <c r="K2932" s="51"/>
    </row>
    <row r="2933" spans="1:11" x14ac:dyDescent="0.45">
      <c r="A2933" s="2">
        <v>45542</v>
      </c>
      <c r="B2933" t="s">
        <v>70</v>
      </c>
      <c r="C2933" t="s">
        <v>20</v>
      </c>
      <c r="D2933">
        <v>10</v>
      </c>
      <c r="E2933" s="17">
        <f>VLOOKUP(C2933,'SKU Price List'!$H$2:$L$27,5,FALSE)</f>
        <v>1142.4000000000001</v>
      </c>
      <c r="F2933" s="17">
        <f t="shared" si="146"/>
        <v>11424</v>
      </c>
      <c r="G2933">
        <f>VLOOKUP(C2933,'SKU Price List'!$H$2:$L$27,3,0)</f>
        <v>1087.1999999999998</v>
      </c>
      <c r="H2933">
        <f t="shared" si="147"/>
        <v>10871.999999999998</v>
      </c>
      <c r="I2933" s="17">
        <f t="shared" si="148"/>
        <v>552.00000000000182</v>
      </c>
      <c r="J2933">
        <v>49</v>
      </c>
      <c r="K2933" s="51"/>
    </row>
    <row r="2934" spans="1:11" x14ac:dyDescent="0.45">
      <c r="A2934" s="2">
        <v>45542</v>
      </c>
      <c r="B2934" t="s">
        <v>70</v>
      </c>
      <c r="C2934" t="s">
        <v>13</v>
      </c>
      <c r="D2934">
        <v>20</v>
      </c>
      <c r="E2934" s="17">
        <f>VLOOKUP(C2934,'SKU Price List'!$H$2:$L$27,5,FALSE)</f>
        <v>718.19999999999993</v>
      </c>
      <c r="F2934" s="17">
        <f t="shared" si="146"/>
        <v>14363.999999999998</v>
      </c>
      <c r="G2934">
        <f>VLOOKUP(C2934,'SKU Price List'!$H$2:$L$27,3,0)</f>
        <v>684</v>
      </c>
      <c r="H2934">
        <f t="shared" si="147"/>
        <v>13680</v>
      </c>
      <c r="I2934" s="17">
        <f t="shared" si="148"/>
        <v>683.99999999999818</v>
      </c>
      <c r="J2934">
        <v>49</v>
      </c>
      <c r="K2934" s="51"/>
    </row>
    <row r="2935" spans="1:11" x14ac:dyDescent="0.45">
      <c r="A2935" s="2">
        <v>45542</v>
      </c>
      <c r="B2935" t="s">
        <v>70</v>
      </c>
      <c r="C2935" t="s">
        <v>8</v>
      </c>
      <c r="D2935">
        <v>4</v>
      </c>
      <c r="E2935" s="17">
        <f>VLOOKUP(C2935,'SKU Price List'!$H$2:$L$27,5,FALSE)</f>
        <v>585</v>
      </c>
      <c r="F2935" s="17">
        <f t="shared" si="146"/>
        <v>2340</v>
      </c>
      <c r="G2935">
        <f>VLOOKUP(C2935,'SKU Price List'!$H$2:$L$27,3,0)</f>
        <v>556.19999999999993</v>
      </c>
      <c r="H2935">
        <f t="shared" si="147"/>
        <v>2224.7999999999997</v>
      </c>
      <c r="I2935" s="17">
        <f t="shared" si="148"/>
        <v>115.20000000000027</v>
      </c>
      <c r="J2935">
        <v>49</v>
      </c>
      <c r="K2935" s="51"/>
    </row>
    <row r="2936" spans="1:11" x14ac:dyDescent="0.45">
      <c r="A2936" s="2">
        <v>45542</v>
      </c>
      <c r="B2936" t="s">
        <v>70</v>
      </c>
      <c r="C2936" t="s">
        <v>10</v>
      </c>
      <c r="D2936">
        <v>5</v>
      </c>
      <c r="E2936" s="17">
        <f>VLOOKUP(C2936,'SKU Price List'!$H$2:$L$27,5,FALSE)</f>
        <v>682.5</v>
      </c>
      <c r="F2936" s="17">
        <f t="shared" ref="F2936:F2999" si="149">E2936*D2936</f>
        <v>3412.5</v>
      </c>
      <c r="G2936">
        <f>VLOOKUP(C2936,'SKU Price List'!$H$2:$L$27,3,0)</f>
        <v>648.9</v>
      </c>
      <c r="H2936">
        <f t="shared" si="147"/>
        <v>3244.5</v>
      </c>
      <c r="I2936" s="17">
        <f t="shared" si="148"/>
        <v>168</v>
      </c>
      <c r="J2936">
        <v>49</v>
      </c>
      <c r="K2936" s="51"/>
    </row>
    <row r="2937" spans="1:11" x14ac:dyDescent="0.45">
      <c r="A2937" s="2">
        <v>45542</v>
      </c>
      <c r="B2937" t="s">
        <v>70</v>
      </c>
      <c r="C2937" t="s">
        <v>27</v>
      </c>
      <c r="D2937">
        <v>25</v>
      </c>
      <c r="E2937" s="17">
        <f>VLOOKUP(C2937,'SKU Price List'!$H$2:$L$27,5,FALSE)</f>
        <v>843.2</v>
      </c>
      <c r="F2937" s="17">
        <f t="shared" si="149"/>
        <v>21080</v>
      </c>
      <c r="G2937">
        <f>VLOOKUP(C2937,'SKU Price List'!$H$2:$L$27,3,0)</f>
        <v>803.2</v>
      </c>
      <c r="H2937">
        <f t="shared" si="147"/>
        <v>20080</v>
      </c>
      <c r="I2937" s="17">
        <f t="shared" si="148"/>
        <v>1000</v>
      </c>
      <c r="J2937">
        <v>49</v>
      </c>
      <c r="K2937" s="51"/>
    </row>
    <row r="2938" spans="1:11" x14ac:dyDescent="0.45">
      <c r="A2938" s="2">
        <v>45542</v>
      </c>
      <c r="B2938" t="s">
        <v>70</v>
      </c>
      <c r="C2938" t="s">
        <v>6</v>
      </c>
      <c r="D2938">
        <v>11</v>
      </c>
      <c r="E2938" s="17">
        <f>VLOOKUP(C2938,'SKU Price List'!$H$2:$L$27,5,FALSE)</f>
        <v>499.80000000000007</v>
      </c>
      <c r="F2938" s="17">
        <f t="shared" si="149"/>
        <v>5497.8000000000011</v>
      </c>
      <c r="G2938">
        <f>VLOOKUP(C2938,'SKU Price List'!$H$2:$L$27,3,0)</f>
        <v>476</v>
      </c>
      <c r="H2938">
        <f t="shared" si="147"/>
        <v>5236</v>
      </c>
      <c r="I2938" s="17">
        <f t="shared" si="148"/>
        <v>261.80000000000109</v>
      </c>
      <c r="J2938">
        <v>49</v>
      </c>
      <c r="K2938" s="51"/>
    </row>
    <row r="2939" spans="1:11" x14ac:dyDescent="0.45">
      <c r="A2939" s="2">
        <v>45542</v>
      </c>
      <c r="B2939" t="s">
        <v>64</v>
      </c>
      <c r="C2939" t="s">
        <v>14</v>
      </c>
      <c r="D2939">
        <v>20</v>
      </c>
      <c r="E2939" s="17">
        <f>VLOOKUP(C2939,'SKU Price List'!$H$2:$L$27,5,FALSE)</f>
        <v>957.59999999999991</v>
      </c>
      <c r="F2939" s="17">
        <f t="shared" si="149"/>
        <v>19152</v>
      </c>
      <c r="G2939">
        <f>VLOOKUP(C2939,'SKU Price List'!$H$2:$L$27,3,0)</f>
        <v>912</v>
      </c>
      <c r="H2939">
        <f t="shared" si="147"/>
        <v>18240</v>
      </c>
      <c r="I2939" s="17">
        <f t="shared" si="148"/>
        <v>912</v>
      </c>
      <c r="J2939">
        <v>49</v>
      </c>
      <c r="K2939" s="51"/>
    </row>
    <row r="2940" spans="1:11" x14ac:dyDescent="0.45">
      <c r="A2940" s="2">
        <v>45542</v>
      </c>
      <c r="B2940" t="s">
        <v>64</v>
      </c>
      <c r="C2940" t="s">
        <v>13</v>
      </c>
      <c r="D2940">
        <v>7</v>
      </c>
      <c r="E2940" s="17">
        <f>VLOOKUP(C2940,'SKU Price List'!$H$2:$L$27,5,FALSE)</f>
        <v>718.19999999999993</v>
      </c>
      <c r="F2940" s="17">
        <f t="shared" si="149"/>
        <v>5027.3999999999996</v>
      </c>
      <c r="G2940">
        <f>VLOOKUP(C2940,'SKU Price List'!$H$2:$L$27,3,0)</f>
        <v>684</v>
      </c>
      <c r="H2940">
        <f t="shared" si="147"/>
        <v>4788</v>
      </c>
      <c r="I2940" s="17">
        <f t="shared" si="148"/>
        <v>239.39999999999964</v>
      </c>
      <c r="J2940">
        <v>49</v>
      </c>
      <c r="K2940" s="51"/>
    </row>
    <row r="2941" spans="1:11" x14ac:dyDescent="0.45">
      <c r="A2941" s="2">
        <v>45542</v>
      </c>
      <c r="B2941" t="s">
        <v>64</v>
      </c>
      <c r="C2941" t="s">
        <v>9</v>
      </c>
      <c r="D2941">
        <v>4</v>
      </c>
      <c r="E2941" s="17">
        <f>VLOOKUP(C2941,'SKU Price List'!$H$2:$L$27,5,FALSE)</f>
        <v>780</v>
      </c>
      <c r="F2941" s="17">
        <f t="shared" si="149"/>
        <v>3120</v>
      </c>
      <c r="G2941">
        <f>VLOOKUP(C2941,'SKU Price List'!$H$2:$L$27,3,0)</f>
        <v>741.59999999999991</v>
      </c>
      <c r="H2941">
        <f t="shared" si="147"/>
        <v>2966.3999999999996</v>
      </c>
      <c r="I2941" s="17">
        <f t="shared" si="148"/>
        <v>153.60000000000036</v>
      </c>
      <c r="J2941">
        <v>49</v>
      </c>
      <c r="K2941" s="51"/>
    </row>
    <row r="2942" spans="1:11" x14ac:dyDescent="0.45">
      <c r="A2942" s="2">
        <v>45542</v>
      </c>
      <c r="B2942" t="s">
        <v>64</v>
      </c>
      <c r="C2942" t="s">
        <v>27</v>
      </c>
      <c r="D2942">
        <v>5</v>
      </c>
      <c r="E2942" s="17">
        <f>VLOOKUP(C2942,'SKU Price List'!$H$2:$L$27,5,FALSE)</f>
        <v>843.2</v>
      </c>
      <c r="F2942" s="17">
        <f t="shared" si="149"/>
        <v>4216</v>
      </c>
      <c r="G2942">
        <f>VLOOKUP(C2942,'SKU Price List'!$H$2:$L$27,3,0)</f>
        <v>803.2</v>
      </c>
      <c r="H2942">
        <f t="shared" si="147"/>
        <v>4016</v>
      </c>
      <c r="I2942" s="17">
        <f t="shared" si="148"/>
        <v>200</v>
      </c>
      <c r="J2942">
        <v>49</v>
      </c>
      <c r="K2942" s="51"/>
    </row>
    <row r="2943" spans="1:11" x14ac:dyDescent="0.45">
      <c r="A2943" s="2">
        <v>45543</v>
      </c>
      <c r="B2943" t="s">
        <v>73</v>
      </c>
      <c r="C2943" t="s">
        <v>14</v>
      </c>
      <c r="D2943">
        <v>8</v>
      </c>
      <c r="E2943" s="17">
        <f>VLOOKUP(C2943,'SKU Price List'!$H$2:$L$27,5,FALSE)</f>
        <v>957.59999999999991</v>
      </c>
      <c r="F2943" s="17">
        <f t="shared" si="149"/>
        <v>7660.7999999999993</v>
      </c>
      <c r="G2943">
        <f>VLOOKUP(C2943,'SKU Price List'!$H$2:$L$27,3,0)</f>
        <v>912</v>
      </c>
      <c r="H2943">
        <f t="shared" si="147"/>
        <v>7296</v>
      </c>
      <c r="I2943" s="17">
        <f t="shared" si="148"/>
        <v>364.79999999999927</v>
      </c>
      <c r="J2943">
        <v>49</v>
      </c>
      <c r="K2943" s="51"/>
    </row>
    <row r="2944" spans="1:11" x14ac:dyDescent="0.45">
      <c r="A2944" s="2">
        <v>45543</v>
      </c>
      <c r="B2944" t="s">
        <v>73</v>
      </c>
      <c r="C2944" t="s">
        <v>9</v>
      </c>
      <c r="D2944">
        <v>3</v>
      </c>
      <c r="E2944" s="17">
        <f>VLOOKUP(C2944,'SKU Price List'!$H$2:$L$27,5,FALSE)</f>
        <v>780</v>
      </c>
      <c r="F2944" s="17">
        <f t="shared" si="149"/>
        <v>2340</v>
      </c>
      <c r="G2944">
        <f>VLOOKUP(C2944,'SKU Price List'!$H$2:$L$27,3,0)</f>
        <v>741.59999999999991</v>
      </c>
      <c r="H2944">
        <f t="shared" si="147"/>
        <v>2224.7999999999997</v>
      </c>
      <c r="I2944" s="17">
        <f t="shared" si="148"/>
        <v>115.20000000000027</v>
      </c>
      <c r="J2944">
        <v>49</v>
      </c>
      <c r="K2944" s="51"/>
    </row>
    <row r="2945" spans="1:11" x14ac:dyDescent="0.45">
      <c r="A2945" s="2">
        <v>45543</v>
      </c>
      <c r="B2945" t="s">
        <v>32</v>
      </c>
      <c r="C2945" t="s">
        <v>7</v>
      </c>
      <c r="D2945">
        <v>18</v>
      </c>
      <c r="E2945" s="17">
        <f>VLOOKUP(C2945,'SKU Price List'!$H$2:$L$27,5,FALSE)</f>
        <v>571.20000000000005</v>
      </c>
      <c r="F2945" s="17">
        <f t="shared" si="149"/>
        <v>10281.6</v>
      </c>
      <c r="G2945">
        <f>VLOOKUP(C2945,'SKU Price List'!$H$2:$L$27,3,0)</f>
        <v>544</v>
      </c>
      <c r="H2945">
        <f t="shared" si="147"/>
        <v>9792</v>
      </c>
      <c r="I2945" s="17">
        <f t="shared" si="148"/>
        <v>489.60000000000036</v>
      </c>
      <c r="J2945">
        <v>49</v>
      </c>
      <c r="K2945" s="51"/>
    </row>
    <row r="2946" spans="1:11" x14ac:dyDescent="0.45">
      <c r="A2946" s="2">
        <v>45543</v>
      </c>
      <c r="B2946" t="s">
        <v>32</v>
      </c>
      <c r="C2946" t="s">
        <v>3</v>
      </c>
      <c r="D2946">
        <v>4</v>
      </c>
      <c r="E2946" s="17">
        <f>VLOOKUP(C2946,'SKU Price List'!$H$2:$L$27,5,FALSE)</f>
        <v>321.3</v>
      </c>
      <c r="F2946" s="17">
        <f t="shared" si="149"/>
        <v>1285.2</v>
      </c>
      <c r="G2946">
        <f>VLOOKUP(C2946,'SKU Price List'!$H$2:$L$27,3,0)</f>
        <v>306</v>
      </c>
      <c r="H2946">
        <f t="shared" ref="H2946:H3009" si="150">G2946*D2946</f>
        <v>1224</v>
      </c>
      <c r="I2946" s="17">
        <f t="shared" ref="I2946:I3009" si="151">F2946-H2946</f>
        <v>61.200000000000045</v>
      </c>
      <c r="J2946">
        <v>49</v>
      </c>
      <c r="K2946" s="51"/>
    </row>
    <row r="2947" spans="1:11" x14ac:dyDescent="0.45">
      <c r="A2947" s="2">
        <v>45543</v>
      </c>
      <c r="B2947" t="s">
        <v>51</v>
      </c>
      <c r="C2947" t="s">
        <v>21</v>
      </c>
      <c r="D2947">
        <v>2</v>
      </c>
      <c r="E2947" s="17">
        <f>VLOOKUP(C2947,'SKU Price List'!$H$2:$L$27,5,FALSE)</f>
        <v>999.6</v>
      </c>
      <c r="F2947" s="17">
        <f t="shared" si="149"/>
        <v>1999.2</v>
      </c>
      <c r="G2947">
        <f>VLOOKUP(C2947,'SKU Price List'!$H$2:$L$27,3,0)</f>
        <v>951.3</v>
      </c>
      <c r="H2947">
        <f t="shared" si="150"/>
        <v>1902.6</v>
      </c>
      <c r="I2947" s="17">
        <f t="shared" si="151"/>
        <v>96.600000000000136</v>
      </c>
      <c r="J2947">
        <v>49</v>
      </c>
      <c r="K2947" s="51"/>
    </row>
    <row r="2948" spans="1:11" x14ac:dyDescent="0.45">
      <c r="A2948" s="2">
        <v>45543</v>
      </c>
      <c r="B2948" t="s">
        <v>51</v>
      </c>
      <c r="C2948" t="s">
        <v>15</v>
      </c>
      <c r="D2948">
        <v>8</v>
      </c>
      <c r="E2948" s="17">
        <f>VLOOKUP(C2948,'SKU Price List'!$H$2:$L$27,5,FALSE)</f>
        <v>837.9</v>
      </c>
      <c r="F2948" s="17">
        <f t="shared" si="149"/>
        <v>6703.2</v>
      </c>
      <c r="G2948">
        <f>VLOOKUP(C2948,'SKU Price List'!$H$2:$L$27,3,0)</f>
        <v>798</v>
      </c>
      <c r="H2948">
        <f t="shared" si="150"/>
        <v>6384</v>
      </c>
      <c r="I2948" s="17">
        <f t="shared" si="151"/>
        <v>319.19999999999982</v>
      </c>
      <c r="J2948">
        <v>49</v>
      </c>
      <c r="K2948" s="51"/>
    </row>
    <row r="2949" spans="1:11" x14ac:dyDescent="0.45">
      <c r="A2949" s="2">
        <v>45543</v>
      </c>
      <c r="B2949" t="s">
        <v>51</v>
      </c>
      <c r="C2949" t="s">
        <v>9</v>
      </c>
      <c r="D2949">
        <v>4</v>
      </c>
      <c r="E2949" s="17">
        <f>VLOOKUP(C2949,'SKU Price List'!$H$2:$L$27,5,FALSE)</f>
        <v>780</v>
      </c>
      <c r="F2949" s="17">
        <f t="shared" si="149"/>
        <v>3120</v>
      </c>
      <c r="G2949">
        <f>VLOOKUP(C2949,'SKU Price List'!$H$2:$L$27,3,0)</f>
        <v>741.59999999999991</v>
      </c>
      <c r="H2949">
        <f t="shared" si="150"/>
        <v>2966.3999999999996</v>
      </c>
      <c r="I2949" s="17">
        <f t="shared" si="151"/>
        <v>153.60000000000036</v>
      </c>
      <c r="J2949">
        <v>49</v>
      </c>
      <c r="K2949" s="51"/>
    </row>
    <row r="2950" spans="1:11" x14ac:dyDescent="0.45">
      <c r="A2950" s="2">
        <v>45544</v>
      </c>
      <c r="B2950" t="s">
        <v>41</v>
      </c>
      <c r="C2950" t="s">
        <v>14</v>
      </c>
      <c r="D2950">
        <v>6</v>
      </c>
      <c r="E2950" s="17">
        <f>VLOOKUP(C2950,'SKU Price List'!$H$2:$L$27,5,FALSE)</f>
        <v>957.59999999999991</v>
      </c>
      <c r="F2950" s="17">
        <f t="shared" si="149"/>
        <v>5745.5999999999995</v>
      </c>
      <c r="G2950">
        <f>VLOOKUP(C2950,'SKU Price List'!$H$2:$L$27,3,0)</f>
        <v>912</v>
      </c>
      <c r="H2950">
        <f t="shared" si="150"/>
        <v>5472</v>
      </c>
      <c r="I2950" s="17">
        <f t="shared" si="151"/>
        <v>273.59999999999945</v>
      </c>
      <c r="J2950">
        <v>50</v>
      </c>
      <c r="K2950" s="51"/>
    </row>
    <row r="2951" spans="1:11" x14ac:dyDescent="0.45">
      <c r="A2951" s="2">
        <v>45544</v>
      </c>
      <c r="B2951" t="s">
        <v>41</v>
      </c>
      <c r="C2951" t="s">
        <v>4</v>
      </c>
      <c r="D2951">
        <v>5</v>
      </c>
      <c r="E2951" s="17">
        <f>VLOOKUP(C2951,'SKU Price List'!$H$2:$L$27,5,FALSE)</f>
        <v>428.40000000000003</v>
      </c>
      <c r="F2951" s="17">
        <f t="shared" si="149"/>
        <v>2142</v>
      </c>
      <c r="G2951">
        <f>VLOOKUP(C2951,'SKU Price List'!$H$2:$L$27,3,0)</f>
        <v>408</v>
      </c>
      <c r="H2951">
        <f t="shared" si="150"/>
        <v>2040</v>
      </c>
      <c r="I2951" s="17">
        <f t="shared" si="151"/>
        <v>102</v>
      </c>
      <c r="J2951">
        <v>50</v>
      </c>
      <c r="K2951" s="51"/>
    </row>
    <row r="2952" spans="1:11" x14ac:dyDescent="0.45">
      <c r="A2952" s="2">
        <v>45544</v>
      </c>
      <c r="B2952" t="s">
        <v>41</v>
      </c>
      <c r="C2952" t="s">
        <v>6</v>
      </c>
      <c r="D2952">
        <v>5</v>
      </c>
      <c r="E2952" s="17">
        <f>VLOOKUP(C2952,'SKU Price List'!$H$2:$L$27,5,FALSE)</f>
        <v>499.80000000000007</v>
      </c>
      <c r="F2952" s="17">
        <f t="shared" si="149"/>
        <v>2499.0000000000005</v>
      </c>
      <c r="G2952">
        <f>VLOOKUP(C2952,'SKU Price List'!$H$2:$L$27,3,0)</f>
        <v>476</v>
      </c>
      <c r="H2952">
        <f t="shared" si="150"/>
        <v>2380</v>
      </c>
      <c r="I2952" s="17">
        <f t="shared" si="151"/>
        <v>119.00000000000045</v>
      </c>
      <c r="J2952">
        <v>50</v>
      </c>
      <c r="K2952" s="51"/>
    </row>
    <row r="2953" spans="1:11" x14ac:dyDescent="0.45">
      <c r="A2953" s="2">
        <v>45544</v>
      </c>
      <c r="B2953" t="s">
        <v>41</v>
      </c>
      <c r="C2953" t="s">
        <v>3</v>
      </c>
      <c r="D2953">
        <v>5</v>
      </c>
      <c r="E2953" s="17">
        <f>VLOOKUP(C2953,'SKU Price List'!$H$2:$L$27,5,FALSE)</f>
        <v>321.3</v>
      </c>
      <c r="F2953" s="17">
        <f t="shared" si="149"/>
        <v>1606.5</v>
      </c>
      <c r="G2953">
        <f>VLOOKUP(C2953,'SKU Price List'!$H$2:$L$27,3,0)</f>
        <v>306</v>
      </c>
      <c r="H2953">
        <f t="shared" si="150"/>
        <v>1530</v>
      </c>
      <c r="I2953" s="17">
        <f t="shared" si="151"/>
        <v>76.5</v>
      </c>
      <c r="J2953">
        <v>50</v>
      </c>
      <c r="K2953" s="51"/>
    </row>
    <row r="2954" spans="1:11" x14ac:dyDescent="0.45">
      <c r="A2954" s="2">
        <v>45544</v>
      </c>
      <c r="B2954" t="s">
        <v>38</v>
      </c>
      <c r="C2954" t="s">
        <v>14</v>
      </c>
      <c r="D2954">
        <v>7</v>
      </c>
      <c r="E2954" s="17">
        <f>VLOOKUP(C2954,'SKU Price List'!$H$2:$L$27,5,FALSE)</f>
        <v>957.59999999999991</v>
      </c>
      <c r="F2954" s="17">
        <f t="shared" si="149"/>
        <v>6703.1999999999989</v>
      </c>
      <c r="G2954">
        <f>VLOOKUP(C2954,'SKU Price List'!$H$2:$L$27,3,0)</f>
        <v>912</v>
      </c>
      <c r="H2954">
        <f t="shared" si="150"/>
        <v>6384</v>
      </c>
      <c r="I2954" s="17">
        <f t="shared" si="151"/>
        <v>319.19999999999891</v>
      </c>
      <c r="J2954">
        <v>50</v>
      </c>
      <c r="K2954" s="51"/>
    </row>
    <row r="2955" spans="1:11" x14ac:dyDescent="0.45">
      <c r="A2955" s="2">
        <v>45544</v>
      </c>
      <c r="B2955" t="s">
        <v>38</v>
      </c>
      <c r="C2955" t="s">
        <v>17</v>
      </c>
      <c r="D2955">
        <v>2</v>
      </c>
      <c r="E2955" s="17">
        <f>VLOOKUP(C2955,'SKU Price List'!$H$2:$L$27,5,FALSE)</f>
        <v>1276.8</v>
      </c>
      <c r="F2955" s="17">
        <f t="shared" si="149"/>
        <v>2553.6</v>
      </c>
      <c r="G2955">
        <f>VLOOKUP(C2955,'SKU Price List'!$H$2:$L$27,3,0)</f>
        <v>1216</v>
      </c>
      <c r="H2955">
        <f t="shared" si="150"/>
        <v>2432</v>
      </c>
      <c r="I2955" s="17">
        <f t="shared" si="151"/>
        <v>121.59999999999991</v>
      </c>
      <c r="J2955">
        <v>50</v>
      </c>
      <c r="K2955" s="51"/>
    </row>
    <row r="2956" spans="1:11" x14ac:dyDescent="0.45">
      <c r="A2956" s="2">
        <v>45544</v>
      </c>
      <c r="B2956" t="s">
        <v>38</v>
      </c>
      <c r="C2956" t="s">
        <v>12</v>
      </c>
      <c r="D2956">
        <v>3</v>
      </c>
      <c r="E2956" s="17">
        <f>VLOOKUP(C2956,'SKU Price List'!$H$2:$L$27,5,FALSE)</f>
        <v>1040</v>
      </c>
      <c r="F2956" s="17">
        <f t="shared" si="149"/>
        <v>3120</v>
      </c>
      <c r="G2956">
        <f>VLOOKUP(C2956,'SKU Price List'!$H$2:$L$27,3,0)</f>
        <v>988.8</v>
      </c>
      <c r="H2956">
        <f t="shared" si="150"/>
        <v>2966.3999999999996</v>
      </c>
      <c r="I2956" s="17">
        <f t="shared" si="151"/>
        <v>153.60000000000036</v>
      </c>
      <c r="J2956">
        <v>50</v>
      </c>
      <c r="K2956" s="51"/>
    </row>
    <row r="2957" spans="1:11" x14ac:dyDescent="0.45">
      <c r="A2957" s="2">
        <v>45545</v>
      </c>
      <c r="B2957" t="s">
        <v>47</v>
      </c>
      <c r="C2957" t="s">
        <v>17</v>
      </c>
      <c r="D2957">
        <v>5</v>
      </c>
      <c r="E2957" s="17">
        <f>VLOOKUP(C2957,'SKU Price List'!$H$2:$L$27,5,FALSE)</f>
        <v>1276.8</v>
      </c>
      <c r="F2957" s="17">
        <f t="shared" si="149"/>
        <v>6384</v>
      </c>
      <c r="G2957">
        <f>VLOOKUP(C2957,'SKU Price List'!$H$2:$L$27,3,0)</f>
        <v>1216</v>
      </c>
      <c r="H2957">
        <f t="shared" si="150"/>
        <v>6080</v>
      </c>
      <c r="I2957" s="17">
        <f t="shared" si="151"/>
        <v>304</v>
      </c>
      <c r="J2957">
        <v>50</v>
      </c>
      <c r="K2957" s="51"/>
    </row>
    <row r="2958" spans="1:11" x14ac:dyDescent="0.45">
      <c r="A2958" s="2">
        <v>45545</v>
      </c>
      <c r="B2958" t="s">
        <v>47</v>
      </c>
      <c r="C2958" t="s">
        <v>14</v>
      </c>
      <c r="D2958">
        <v>15</v>
      </c>
      <c r="E2958" s="17">
        <f>VLOOKUP(C2958,'SKU Price List'!$H$2:$L$27,5,FALSE)</f>
        <v>957.59999999999991</v>
      </c>
      <c r="F2958" s="17">
        <f t="shared" si="149"/>
        <v>14363.999999999998</v>
      </c>
      <c r="G2958">
        <f>VLOOKUP(C2958,'SKU Price List'!$H$2:$L$27,3,0)</f>
        <v>912</v>
      </c>
      <c r="H2958">
        <f t="shared" si="150"/>
        <v>13680</v>
      </c>
      <c r="I2958" s="17">
        <f t="shared" si="151"/>
        <v>683.99999999999818</v>
      </c>
      <c r="J2958">
        <v>50</v>
      </c>
      <c r="K2958" s="51"/>
    </row>
    <row r="2959" spans="1:11" x14ac:dyDescent="0.45">
      <c r="A2959" s="2">
        <v>45545</v>
      </c>
      <c r="B2959" t="s">
        <v>47</v>
      </c>
      <c r="C2959" t="s">
        <v>27</v>
      </c>
      <c r="D2959">
        <v>5</v>
      </c>
      <c r="E2959" s="17">
        <f>VLOOKUP(C2959,'SKU Price List'!$H$2:$L$27,5,FALSE)</f>
        <v>843.2</v>
      </c>
      <c r="F2959" s="17">
        <f t="shared" si="149"/>
        <v>4216</v>
      </c>
      <c r="G2959">
        <f>VLOOKUP(C2959,'SKU Price List'!$H$2:$L$27,3,0)</f>
        <v>803.2</v>
      </c>
      <c r="H2959">
        <f t="shared" si="150"/>
        <v>4016</v>
      </c>
      <c r="I2959" s="17">
        <f t="shared" si="151"/>
        <v>200</v>
      </c>
      <c r="J2959">
        <v>50</v>
      </c>
      <c r="K2959" s="51"/>
    </row>
    <row r="2960" spans="1:11" x14ac:dyDescent="0.45">
      <c r="A2960" s="2">
        <v>45545</v>
      </c>
      <c r="B2960" t="s">
        <v>47</v>
      </c>
      <c r="C2960" t="s">
        <v>24</v>
      </c>
      <c r="D2960">
        <v>15</v>
      </c>
      <c r="E2960" s="17">
        <f>VLOOKUP(C2960,'SKU Price List'!$H$2:$L$27,5,FALSE)</f>
        <v>632.40000000000009</v>
      </c>
      <c r="F2960" s="17">
        <f t="shared" si="149"/>
        <v>9486.0000000000018</v>
      </c>
      <c r="G2960">
        <f>VLOOKUP(C2960,'SKU Price List'!$H$2:$L$27,3,0)</f>
        <v>602.40000000000009</v>
      </c>
      <c r="H2960">
        <f t="shared" si="150"/>
        <v>9036.0000000000018</v>
      </c>
      <c r="I2960" s="17">
        <f t="shared" si="151"/>
        <v>450</v>
      </c>
      <c r="J2960">
        <v>50</v>
      </c>
      <c r="K2960" s="51"/>
    </row>
    <row r="2961" spans="1:11" x14ac:dyDescent="0.45">
      <c r="A2961" s="2">
        <v>45545</v>
      </c>
      <c r="B2961" t="s">
        <v>47</v>
      </c>
      <c r="C2961" t="s">
        <v>12</v>
      </c>
      <c r="D2961">
        <v>5</v>
      </c>
      <c r="E2961" s="17">
        <f>VLOOKUP(C2961,'SKU Price List'!$H$2:$L$27,5,FALSE)</f>
        <v>1040</v>
      </c>
      <c r="F2961" s="17">
        <f t="shared" si="149"/>
        <v>5200</v>
      </c>
      <c r="G2961">
        <f>VLOOKUP(C2961,'SKU Price List'!$H$2:$L$27,3,0)</f>
        <v>988.8</v>
      </c>
      <c r="H2961">
        <f t="shared" si="150"/>
        <v>4944</v>
      </c>
      <c r="I2961" s="17">
        <f t="shared" si="151"/>
        <v>256</v>
      </c>
      <c r="J2961">
        <v>50</v>
      </c>
      <c r="K2961" s="51"/>
    </row>
    <row r="2962" spans="1:11" x14ac:dyDescent="0.45">
      <c r="A2962" s="2">
        <v>45545</v>
      </c>
      <c r="B2962" t="s">
        <v>47</v>
      </c>
      <c r="C2962" t="s">
        <v>9</v>
      </c>
      <c r="D2962">
        <v>10</v>
      </c>
      <c r="E2962" s="17">
        <f>VLOOKUP(C2962,'SKU Price List'!$H$2:$L$27,5,FALSE)</f>
        <v>780</v>
      </c>
      <c r="F2962" s="17">
        <f t="shared" si="149"/>
        <v>7800</v>
      </c>
      <c r="G2962">
        <f>VLOOKUP(C2962,'SKU Price List'!$H$2:$L$27,3,0)</f>
        <v>741.59999999999991</v>
      </c>
      <c r="H2962">
        <f t="shared" si="150"/>
        <v>7415.9999999999991</v>
      </c>
      <c r="I2962" s="17">
        <f t="shared" si="151"/>
        <v>384.00000000000091</v>
      </c>
      <c r="J2962">
        <v>50</v>
      </c>
      <c r="K2962" s="51"/>
    </row>
    <row r="2963" spans="1:11" x14ac:dyDescent="0.45">
      <c r="A2963" s="2">
        <v>45545</v>
      </c>
      <c r="B2963" t="s">
        <v>47</v>
      </c>
      <c r="C2963" t="s">
        <v>4</v>
      </c>
      <c r="D2963">
        <v>8</v>
      </c>
      <c r="E2963" s="17">
        <f>VLOOKUP(C2963,'SKU Price List'!$H$2:$L$27,5,FALSE)</f>
        <v>428.40000000000003</v>
      </c>
      <c r="F2963" s="17">
        <f t="shared" si="149"/>
        <v>3427.2000000000003</v>
      </c>
      <c r="G2963">
        <f>VLOOKUP(C2963,'SKU Price List'!$H$2:$L$27,3,0)</f>
        <v>408</v>
      </c>
      <c r="H2963">
        <f t="shared" si="150"/>
        <v>3264</v>
      </c>
      <c r="I2963" s="17">
        <f t="shared" si="151"/>
        <v>163.20000000000027</v>
      </c>
      <c r="J2963">
        <v>50</v>
      </c>
      <c r="K2963" s="51"/>
    </row>
    <row r="2964" spans="1:11" x14ac:dyDescent="0.45">
      <c r="A2964" s="2">
        <v>45545</v>
      </c>
      <c r="B2964" t="s">
        <v>47</v>
      </c>
      <c r="C2964" t="s">
        <v>3</v>
      </c>
      <c r="D2964">
        <v>8</v>
      </c>
      <c r="E2964" s="17">
        <f>VLOOKUP(C2964,'SKU Price List'!$H$2:$L$27,5,FALSE)</f>
        <v>321.3</v>
      </c>
      <c r="F2964" s="17">
        <f t="shared" si="149"/>
        <v>2570.4</v>
      </c>
      <c r="G2964">
        <f>VLOOKUP(C2964,'SKU Price List'!$H$2:$L$27,3,0)</f>
        <v>306</v>
      </c>
      <c r="H2964">
        <f t="shared" si="150"/>
        <v>2448</v>
      </c>
      <c r="I2964" s="17">
        <f t="shared" si="151"/>
        <v>122.40000000000009</v>
      </c>
      <c r="J2964">
        <v>50</v>
      </c>
      <c r="K2964" s="51"/>
    </row>
    <row r="2965" spans="1:11" x14ac:dyDescent="0.45">
      <c r="A2965" s="2">
        <v>45546</v>
      </c>
      <c r="B2965" t="s">
        <v>72</v>
      </c>
      <c r="C2965" t="s">
        <v>18</v>
      </c>
      <c r="D2965">
        <v>30</v>
      </c>
      <c r="E2965" s="17">
        <f>VLOOKUP(C2965,'SKU Price List'!$H$2:$L$27,5,FALSE)</f>
        <v>1523.2</v>
      </c>
      <c r="F2965" s="17">
        <f t="shared" si="149"/>
        <v>45696</v>
      </c>
      <c r="G2965">
        <f>VLOOKUP(C2965,'SKU Price List'!$H$2:$L$27,3,0)</f>
        <v>1449.6</v>
      </c>
      <c r="H2965">
        <f t="shared" si="150"/>
        <v>43488</v>
      </c>
      <c r="I2965" s="17">
        <f t="shared" si="151"/>
        <v>2208</v>
      </c>
      <c r="J2965">
        <v>50</v>
      </c>
      <c r="K2965" s="51"/>
    </row>
    <row r="2966" spans="1:11" x14ac:dyDescent="0.45">
      <c r="A2966" s="2">
        <v>45546</v>
      </c>
      <c r="B2966" t="s">
        <v>72</v>
      </c>
      <c r="C2966" t="s">
        <v>20</v>
      </c>
      <c r="D2966">
        <v>20</v>
      </c>
      <c r="E2966" s="17">
        <f>VLOOKUP(C2966,'SKU Price List'!$H$2:$L$27,5,FALSE)</f>
        <v>1142.4000000000001</v>
      </c>
      <c r="F2966" s="17">
        <f t="shared" si="149"/>
        <v>22848</v>
      </c>
      <c r="G2966">
        <f>VLOOKUP(C2966,'SKU Price List'!$H$2:$L$27,3,0)</f>
        <v>1087.1999999999998</v>
      </c>
      <c r="H2966">
        <f t="shared" si="150"/>
        <v>21743.999999999996</v>
      </c>
      <c r="I2966" s="17">
        <f t="shared" si="151"/>
        <v>1104.0000000000036</v>
      </c>
      <c r="J2966">
        <v>50</v>
      </c>
      <c r="K2966" s="51"/>
    </row>
    <row r="2967" spans="1:11" x14ac:dyDescent="0.45">
      <c r="A2967" s="2">
        <v>45546</v>
      </c>
      <c r="B2967" t="s">
        <v>72</v>
      </c>
      <c r="C2967" t="s">
        <v>12</v>
      </c>
      <c r="D2967">
        <v>20</v>
      </c>
      <c r="E2967" s="17">
        <f>VLOOKUP(C2967,'SKU Price List'!$H$2:$L$27,5,FALSE)</f>
        <v>1040</v>
      </c>
      <c r="F2967" s="17">
        <f t="shared" si="149"/>
        <v>20800</v>
      </c>
      <c r="G2967">
        <f>VLOOKUP(C2967,'SKU Price List'!$H$2:$L$27,3,0)</f>
        <v>988.8</v>
      </c>
      <c r="H2967">
        <f t="shared" si="150"/>
        <v>19776</v>
      </c>
      <c r="I2967" s="17">
        <f t="shared" si="151"/>
        <v>1024</v>
      </c>
      <c r="J2967">
        <v>50</v>
      </c>
      <c r="K2967" s="51"/>
    </row>
    <row r="2968" spans="1:11" x14ac:dyDescent="0.45">
      <c r="A2968" s="2">
        <v>45546</v>
      </c>
      <c r="B2968" t="s">
        <v>72</v>
      </c>
      <c r="C2968" t="s">
        <v>10</v>
      </c>
      <c r="D2968">
        <v>20</v>
      </c>
      <c r="E2968" s="17">
        <f>VLOOKUP(C2968,'SKU Price List'!$H$2:$L$27,5,FALSE)</f>
        <v>682.5</v>
      </c>
      <c r="F2968" s="17">
        <f t="shared" si="149"/>
        <v>13650</v>
      </c>
      <c r="G2968">
        <f>VLOOKUP(C2968,'SKU Price List'!$H$2:$L$27,3,0)</f>
        <v>648.9</v>
      </c>
      <c r="H2968">
        <f t="shared" si="150"/>
        <v>12978</v>
      </c>
      <c r="I2968" s="17">
        <f t="shared" si="151"/>
        <v>672</v>
      </c>
      <c r="J2968">
        <v>50</v>
      </c>
      <c r="K2968" s="51"/>
    </row>
    <row r="2969" spans="1:11" x14ac:dyDescent="0.45">
      <c r="A2969" s="2">
        <v>45546</v>
      </c>
      <c r="B2969" t="s">
        <v>72</v>
      </c>
      <c r="C2969" t="s">
        <v>8</v>
      </c>
      <c r="D2969">
        <v>30</v>
      </c>
      <c r="E2969" s="17">
        <f>VLOOKUP(C2969,'SKU Price List'!$H$2:$L$27,5,FALSE)</f>
        <v>585</v>
      </c>
      <c r="F2969" s="17">
        <f t="shared" si="149"/>
        <v>17550</v>
      </c>
      <c r="G2969">
        <f>VLOOKUP(C2969,'SKU Price List'!$H$2:$L$27,3,0)</f>
        <v>556.19999999999993</v>
      </c>
      <c r="H2969">
        <f t="shared" si="150"/>
        <v>16685.999999999996</v>
      </c>
      <c r="I2969" s="17">
        <f t="shared" si="151"/>
        <v>864.00000000000364</v>
      </c>
      <c r="J2969">
        <v>50</v>
      </c>
      <c r="K2969" s="51"/>
    </row>
    <row r="2970" spans="1:11" x14ac:dyDescent="0.45">
      <c r="A2970" s="2">
        <v>45546</v>
      </c>
      <c r="B2970" t="s">
        <v>72</v>
      </c>
      <c r="C2970" t="s">
        <v>7</v>
      </c>
      <c r="D2970">
        <v>30</v>
      </c>
      <c r="E2970" s="17">
        <f>VLOOKUP(C2970,'SKU Price List'!$H$2:$L$27,5,FALSE)</f>
        <v>571.20000000000005</v>
      </c>
      <c r="F2970" s="17">
        <f t="shared" si="149"/>
        <v>17136</v>
      </c>
      <c r="G2970">
        <f>VLOOKUP(C2970,'SKU Price List'!$H$2:$L$27,3,0)</f>
        <v>544</v>
      </c>
      <c r="H2970">
        <f t="shared" si="150"/>
        <v>16320</v>
      </c>
      <c r="I2970" s="17">
        <f t="shared" si="151"/>
        <v>816</v>
      </c>
      <c r="J2970">
        <v>50</v>
      </c>
      <c r="K2970" s="51"/>
    </row>
    <row r="2971" spans="1:11" x14ac:dyDescent="0.45">
      <c r="A2971" s="2">
        <v>45546</v>
      </c>
      <c r="B2971" t="s">
        <v>72</v>
      </c>
      <c r="C2971" t="s">
        <v>4</v>
      </c>
      <c r="D2971">
        <v>20</v>
      </c>
      <c r="E2971" s="17">
        <f>VLOOKUP(C2971,'SKU Price List'!$H$2:$L$27,5,FALSE)</f>
        <v>428.40000000000003</v>
      </c>
      <c r="F2971" s="17">
        <f t="shared" si="149"/>
        <v>8568</v>
      </c>
      <c r="G2971">
        <f>VLOOKUP(C2971,'SKU Price List'!$H$2:$L$27,3,0)</f>
        <v>408</v>
      </c>
      <c r="H2971">
        <f t="shared" si="150"/>
        <v>8160</v>
      </c>
      <c r="I2971" s="17">
        <f t="shared" si="151"/>
        <v>408</v>
      </c>
      <c r="J2971">
        <v>50</v>
      </c>
      <c r="K2971" s="51"/>
    </row>
    <row r="2972" spans="1:11" x14ac:dyDescent="0.45">
      <c r="A2972" s="2">
        <v>45546</v>
      </c>
      <c r="B2972" t="s">
        <v>72</v>
      </c>
      <c r="C2972" t="s">
        <v>3</v>
      </c>
      <c r="D2972">
        <v>25</v>
      </c>
      <c r="E2972" s="17">
        <f>VLOOKUP(C2972,'SKU Price List'!$H$2:$L$27,5,FALSE)</f>
        <v>321.3</v>
      </c>
      <c r="F2972" s="17">
        <f t="shared" si="149"/>
        <v>8032.5</v>
      </c>
      <c r="G2972">
        <f>VLOOKUP(C2972,'SKU Price List'!$H$2:$L$27,3,0)</f>
        <v>306</v>
      </c>
      <c r="H2972">
        <f t="shared" si="150"/>
        <v>7650</v>
      </c>
      <c r="I2972" s="17">
        <f t="shared" si="151"/>
        <v>382.5</v>
      </c>
      <c r="J2972">
        <v>50</v>
      </c>
      <c r="K2972" s="51"/>
    </row>
    <row r="2973" spans="1:11" x14ac:dyDescent="0.45">
      <c r="A2973" s="2">
        <v>45547</v>
      </c>
      <c r="B2973" t="s">
        <v>79</v>
      </c>
      <c r="C2973" t="s">
        <v>17</v>
      </c>
      <c r="D2973">
        <v>10</v>
      </c>
      <c r="E2973" s="17">
        <f>VLOOKUP(C2973,'SKU Price List'!$H$2:$L$27,5,FALSE)</f>
        <v>1276.8</v>
      </c>
      <c r="F2973" s="17">
        <f t="shared" si="149"/>
        <v>12768</v>
      </c>
      <c r="G2973">
        <f>VLOOKUP(C2973,'SKU Price List'!$H$2:$L$27,3,0)</f>
        <v>1216</v>
      </c>
      <c r="H2973">
        <f t="shared" si="150"/>
        <v>12160</v>
      </c>
      <c r="I2973" s="17">
        <f t="shared" si="151"/>
        <v>608</v>
      </c>
      <c r="J2973">
        <v>50</v>
      </c>
      <c r="K2973" s="51"/>
    </row>
    <row r="2974" spans="1:11" x14ac:dyDescent="0.45">
      <c r="A2974" s="2">
        <v>45547</v>
      </c>
      <c r="B2974" t="s">
        <v>79</v>
      </c>
      <c r="C2974" t="s">
        <v>12</v>
      </c>
      <c r="D2974">
        <v>10</v>
      </c>
      <c r="E2974" s="17">
        <f>VLOOKUP(C2974,'SKU Price List'!$H$2:$L$27,5,FALSE)</f>
        <v>1040</v>
      </c>
      <c r="F2974" s="17">
        <f t="shared" si="149"/>
        <v>10400</v>
      </c>
      <c r="G2974">
        <f>VLOOKUP(C2974,'SKU Price List'!$H$2:$L$27,3,0)</f>
        <v>988.8</v>
      </c>
      <c r="H2974">
        <f t="shared" si="150"/>
        <v>9888</v>
      </c>
      <c r="I2974" s="17">
        <f t="shared" si="151"/>
        <v>512</v>
      </c>
      <c r="J2974">
        <v>50</v>
      </c>
      <c r="K2974" s="51"/>
    </row>
    <row r="2975" spans="1:11" x14ac:dyDescent="0.45">
      <c r="A2975" s="2">
        <v>45547</v>
      </c>
      <c r="B2975" t="s">
        <v>79</v>
      </c>
      <c r="C2975" t="s">
        <v>7</v>
      </c>
      <c r="D2975">
        <v>5</v>
      </c>
      <c r="E2975" s="17">
        <f>VLOOKUP(C2975,'SKU Price List'!$H$2:$L$27,5,FALSE)</f>
        <v>571.20000000000005</v>
      </c>
      <c r="F2975" s="17">
        <f t="shared" si="149"/>
        <v>2856</v>
      </c>
      <c r="G2975">
        <f>VLOOKUP(C2975,'SKU Price List'!$H$2:$L$27,3,0)</f>
        <v>544</v>
      </c>
      <c r="H2975">
        <f t="shared" si="150"/>
        <v>2720</v>
      </c>
      <c r="I2975" s="17">
        <f t="shared" si="151"/>
        <v>136</v>
      </c>
      <c r="J2975">
        <v>50</v>
      </c>
      <c r="K2975" s="51"/>
    </row>
    <row r="2976" spans="1:11" x14ac:dyDescent="0.45">
      <c r="A2976" s="2">
        <v>45547</v>
      </c>
      <c r="B2976" t="s">
        <v>79</v>
      </c>
      <c r="C2976" t="s">
        <v>4</v>
      </c>
      <c r="D2976">
        <v>15</v>
      </c>
      <c r="E2976" s="17">
        <f>VLOOKUP(C2976,'SKU Price List'!$H$2:$L$27,5,FALSE)</f>
        <v>428.40000000000003</v>
      </c>
      <c r="F2976" s="17">
        <f t="shared" si="149"/>
        <v>6426.0000000000009</v>
      </c>
      <c r="G2976">
        <f>VLOOKUP(C2976,'SKU Price List'!$H$2:$L$27,3,0)</f>
        <v>408</v>
      </c>
      <c r="H2976">
        <f t="shared" si="150"/>
        <v>6120</v>
      </c>
      <c r="I2976" s="17">
        <f t="shared" si="151"/>
        <v>306.00000000000091</v>
      </c>
      <c r="J2976">
        <v>50</v>
      </c>
      <c r="K2976" s="51"/>
    </row>
    <row r="2977" spans="1:11" x14ac:dyDescent="0.45">
      <c r="A2977" s="2">
        <v>45547</v>
      </c>
      <c r="B2977" t="s">
        <v>79</v>
      </c>
      <c r="C2977" t="s">
        <v>3</v>
      </c>
      <c r="D2977">
        <v>15</v>
      </c>
      <c r="E2977" s="17">
        <f>VLOOKUP(C2977,'SKU Price List'!$H$2:$L$27,5,FALSE)</f>
        <v>321.3</v>
      </c>
      <c r="F2977" s="17">
        <f t="shared" si="149"/>
        <v>4819.5</v>
      </c>
      <c r="G2977">
        <f>VLOOKUP(C2977,'SKU Price List'!$H$2:$L$27,3,0)</f>
        <v>306</v>
      </c>
      <c r="H2977">
        <f t="shared" si="150"/>
        <v>4590</v>
      </c>
      <c r="I2977" s="17">
        <f t="shared" si="151"/>
        <v>229.5</v>
      </c>
      <c r="J2977">
        <v>50</v>
      </c>
      <c r="K2977" s="51"/>
    </row>
    <row r="2978" spans="1:11" x14ac:dyDescent="0.45">
      <c r="A2978" s="2">
        <v>45547</v>
      </c>
      <c r="B2978" t="s">
        <v>79</v>
      </c>
      <c r="C2978" t="s">
        <v>14</v>
      </c>
      <c r="D2978">
        <v>10</v>
      </c>
      <c r="E2978" s="17">
        <f>VLOOKUP(C2978,'SKU Price List'!$H$2:$L$27,5,FALSE)</f>
        <v>957.59999999999991</v>
      </c>
      <c r="F2978" s="17">
        <f t="shared" si="149"/>
        <v>9576</v>
      </c>
      <c r="G2978">
        <f>VLOOKUP(C2978,'SKU Price List'!$H$2:$L$27,3,0)</f>
        <v>912</v>
      </c>
      <c r="H2978">
        <f t="shared" si="150"/>
        <v>9120</v>
      </c>
      <c r="I2978" s="17">
        <f t="shared" si="151"/>
        <v>456</v>
      </c>
      <c r="J2978">
        <v>50</v>
      </c>
      <c r="K2978" s="51"/>
    </row>
    <row r="2979" spans="1:11" x14ac:dyDescent="0.45">
      <c r="A2979" s="2">
        <v>45547</v>
      </c>
      <c r="B2979" t="s">
        <v>79</v>
      </c>
      <c r="C2979" t="s">
        <v>13</v>
      </c>
      <c r="D2979">
        <v>10</v>
      </c>
      <c r="E2979" s="17">
        <f>VLOOKUP(C2979,'SKU Price List'!$H$2:$L$27,5,FALSE)</f>
        <v>718.19999999999993</v>
      </c>
      <c r="F2979" s="17">
        <f t="shared" si="149"/>
        <v>7181.9999999999991</v>
      </c>
      <c r="G2979">
        <f>VLOOKUP(C2979,'SKU Price List'!$H$2:$L$27,3,0)</f>
        <v>684</v>
      </c>
      <c r="H2979">
        <f t="shared" si="150"/>
        <v>6840</v>
      </c>
      <c r="I2979" s="17">
        <f t="shared" si="151"/>
        <v>341.99999999999909</v>
      </c>
      <c r="J2979">
        <v>50</v>
      </c>
      <c r="K2979" s="51"/>
    </row>
    <row r="2980" spans="1:11" x14ac:dyDescent="0.45">
      <c r="A2980" s="2">
        <v>45547</v>
      </c>
      <c r="B2980" t="s">
        <v>79</v>
      </c>
      <c r="C2980" t="s">
        <v>9</v>
      </c>
      <c r="D2980">
        <v>10</v>
      </c>
      <c r="E2980" s="17">
        <f>VLOOKUP(C2980,'SKU Price List'!$H$2:$L$27,5,FALSE)</f>
        <v>780</v>
      </c>
      <c r="F2980" s="17">
        <f t="shared" si="149"/>
        <v>7800</v>
      </c>
      <c r="G2980">
        <f>VLOOKUP(C2980,'SKU Price List'!$H$2:$L$27,3,0)</f>
        <v>741.59999999999991</v>
      </c>
      <c r="H2980">
        <f t="shared" si="150"/>
        <v>7415.9999999999991</v>
      </c>
      <c r="I2980" s="17">
        <f t="shared" si="151"/>
        <v>384.00000000000091</v>
      </c>
      <c r="J2980">
        <v>50</v>
      </c>
      <c r="K2980" s="51"/>
    </row>
    <row r="2981" spans="1:11" x14ac:dyDescent="0.45">
      <c r="A2981" s="2">
        <v>45547</v>
      </c>
      <c r="B2981" t="s">
        <v>79</v>
      </c>
      <c r="C2981" t="s">
        <v>24</v>
      </c>
      <c r="D2981">
        <v>15</v>
      </c>
      <c r="E2981" s="17">
        <f>VLOOKUP(C2981,'SKU Price List'!$H$2:$L$27,5,FALSE)</f>
        <v>632.40000000000009</v>
      </c>
      <c r="F2981" s="17">
        <f t="shared" si="149"/>
        <v>9486.0000000000018</v>
      </c>
      <c r="G2981">
        <f>VLOOKUP(C2981,'SKU Price List'!$H$2:$L$27,3,0)</f>
        <v>602.40000000000009</v>
      </c>
      <c r="H2981">
        <f t="shared" si="150"/>
        <v>9036.0000000000018</v>
      </c>
      <c r="I2981" s="17">
        <f t="shared" si="151"/>
        <v>450</v>
      </c>
      <c r="J2981">
        <v>50</v>
      </c>
      <c r="K2981" s="51"/>
    </row>
    <row r="2982" spans="1:11" x14ac:dyDescent="0.45">
      <c r="A2982" s="2">
        <v>45547</v>
      </c>
      <c r="B2982" t="s">
        <v>79</v>
      </c>
      <c r="C2982" t="s">
        <v>15</v>
      </c>
      <c r="D2982">
        <v>10</v>
      </c>
      <c r="E2982" s="17">
        <f>VLOOKUP(C2982,'SKU Price List'!$H$2:$L$27,5,FALSE)</f>
        <v>837.9</v>
      </c>
      <c r="F2982" s="17">
        <f t="shared" si="149"/>
        <v>8379</v>
      </c>
      <c r="G2982">
        <f>VLOOKUP(C2982,'SKU Price List'!$H$2:$L$27,3,0)</f>
        <v>798</v>
      </c>
      <c r="H2982">
        <f t="shared" si="150"/>
        <v>7980</v>
      </c>
      <c r="I2982" s="17">
        <f t="shared" si="151"/>
        <v>399</v>
      </c>
      <c r="J2982">
        <v>50</v>
      </c>
      <c r="K2982" s="51"/>
    </row>
    <row r="2983" spans="1:11" x14ac:dyDescent="0.45">
      <c r="A2983" s="2">
        <v>45547</v>
      </c>
      <c r="B2983" t="s">
        <v>56</v>
      </c>
      <c r="C2983" t="s">
        <v>17</v>
      </c>
      <c r="D2983">
        <v>3</v>
      </c>
      <c r="E2983" s="17">
        <f>VLOOKUP(C2983,'SKU Price List'!$H$2:$L$27,5,FALSE)</f>
        <v>1276.8</v>
      </c>
      <c r="F2983" s="17">
        <f t="shared" si="149"/>
        <v>3830.3999999999996</v>
      </c>
      <c r="G2983">
        <f>VLOOKUP(C2983,'SKU Price List'!$H$2:$L$27,3,0)</f>
        <v>1216</v>
      </c>
      <c r="H2983">
        <f t="shared" si="150"/>
        <v>3648</v>
      </c>
      <c r="I2983" s="17">
        <f t="shared" si="151"/>
        <v>182.39999999999964</v>
      </c>
      <c r="J2983">
        <v>50</v>
      </c>
      <c r="K2983" s="51"/>
    </row>
    <row r="2984" spans="1:11" x14ac:dyDescent="0.45">
      <c r="A2984" s="2">
        <v>45547</v>
      </c>
      <c r="B2984" t="s">
        <v>56</v>
      </c>
      <c r="C2984" t="s">
        <v>14</v>
      </c>
      <c r="D2984">
        <v>2</v>
      </c>
      <c r="E2984" s="17">
        <f>VLOOKUP(C2984,'SKU Price List'!$H$2:$L$27,5,FALSE)</f>
        <v>957.59999999999991</v>
      </c>
      <c r="F2984" s="17">
        <f t="shared" si="149"/>
        <v>1915.1999999999998</v>
      </c>
      <c r="G2984">
        <f>VLOOKUP(C2984,'SKU Price List'!$H$2:$L$27,3,0)</f>
        <v>912</v>
      </c>
      <c r="H2984">
        <f t="shared" si="150"/>
        <v>1824</v>
      </c>
      <c r="I2984" s="17">
        <f t="shared" si="151"/>
        <v>91.199999999999818</v>
      </c>
      <c r="J2984">
        <v>50</v>
      </c>
      <c r="K2984" s="51"/>
    </row>
    <row r="2985" spans="1:11" x14ac:dyDescent="0.45">
      <c r="A2985" s="2">
        <v>45547</v>
      </c>
      <c r="B2985" t="s">
        <v>56</v>
      </c>
      <c r="C2985" t="s">
        <v>11</v>
      </c>
      <c r="D2985">
        <v>4</v>
      </c>
      <c r="E2985" s="17">
        <f>VLOOKUP(C2985,'SKU Price List'!$H$2:$L$27,5,FALSE)</f>
        <v>910</v>
      </c>
      <c r="F2985" s="17">
        <f t="shared" si="149"/>
        <v>3640</v>
      </c>
      <c r="G2985">
        <f>VLOOKUP(C2985,'SKU Price List'!$H$2:$L$27,3,0)</f>
        <v>865.19999999999993</v>
      </c>
      <c r="H2985">
        <f t="shared" si="150"/>
        <v>3460.7999999999997</v>
      </c>
      <c r="I2985" s="17">
        <f t="shared" si="151"/>
        <v>179.20000000000027</v>
      </c>
      <c r="J2985">
        <v>50</v>
      </c>
      <c r="K2985" s="51"/>
    </row>
    <row r="2986" spans="1:11" x14ac:dyDescent="0.45">
      <c r="A2986" s="2">
        <v>45548</v>
      </c>
      <c r="B2986" t="s">
        <v>99</v>
      </c>
      <c r="C2986" t="s">
        <v>12</v>
      </c>
      <c r="D2986">
        <v>4</v>
      </c>
      <c r="E2986" s="17">
        <f>VLOOKUP(C2986,'SKU Price List'!$H$2:$L$27,5,FALSE)</f>
        <v>1040</v>
      </c>
      <c r="F2986" s="17">
        <f t="shared" si="149"/>
        <v>4160</v>
      </c>
      <c r="G2986">
        <f>VLOOKUP(C2986,'SKU Price List'!$H$2:$L$27,3,0)</f>
        <v>988.8</v>
      </c>
      <c r="H2986">
        <f t="shared" si="150"/>
        <v>3955.2</v>
      </c>
      <c r="I2986" s="17">
        <f t="shared" si="151"/>
        <v>204.80000000000018</v>
      </c>
      <c r="J2986">
        <v>50</v>
      </c>
      <c r="K2986" s="51"/>
    </row>
    <row r="2987" spans="1:11" x14ac:dyDescent="0.45">
      <c r="A2987" s="2">
        <v>45548</v>
      </c>
      <c r="B2987" t="s">
        <v>99</v>
      </c>
      <c r="C2987" t="s">
        <v>8</v>
      </c>
      <c r="D2987">
        <v>8</v>
      </c>
      <c r="E2987" s="17">
        <f>VLOOKUP(C2987,'SKU Price List'!$H$2:$L$27,5,FALSE)</f>
        <v>585</v>
      </c>
      <c r="F2987" s="17">
        <f t="shared" si="149"/>
        <v>4680</v>
      </c>
      <c r="G2987">
        <f>VLOOKUP(C2987,'SKU Price List'!$H$2:$L$27,3,0)</f>
        <v>556.19999999999993</v>
      </c>
      <c r="H2987">
        <f t="shared" si="150"/>
        <v>4449.5999999999995</v>
      </c>
      <c r="I2987" s="17">
        <f t="shared" si="151"/>
        <v>230.40000000000055</v>
      </c>
      <c r="J2987">
        <v>50</v>
      </c>
      <c r="K2987" s="51"/>
    </row>
    <row r="2988" spans="1:11" x14ac:dyDescent="0.45">
      <c r="A2988" s="2">
        <v>45548</v>
      </c>
      <c r="B2988" t="s">
        <v>99</v>
      </c>
      <c r="C2988" t="s">
        <v>13</v>
      </c>
      <c r="D2988">
        <v>4</v>
      </c>
      <c r="E2988" s="17">
        <f>VLOOKUP(C2988,'SKU Price List'!$H$2:$L$27,5,FALSE)</f>
        <v>718.19999999999993</v>
      </c>
      <c r="F2988" s="17">
        <f t="shared" si="149"/>
        <v>2872.7999999999997</v>
      </c>
      <c r="G2988">
        <f>VLOOKUP(C2988,'SKU Price List'!$H$2:$L$27,3,0)</f>
        <v>684</v>
      </c>
      <c r="H2988">
        <f t="shared" si="150"/>
        <v>2736</v>
      </c>
      <c r="I2988" s="17">
        <f t="shared" si="151"/>
        <v>136.79999999999973</v>
      </c>
      <c r="J2988">
        <v>50</v>
      </c>
      <c r="K2988" s="51"/>
    </row>
    <row r="2989" spans="1:11" x14ac:dyDescent="0.45">
      <c r="A2989" s="2">
        <v>45548</v>
      </c>
      <c r="B2989" t="s">
        <v>99</v>
      </c>
      <c r="C2989" t="s">
        <v>15</v>
      </c>
      <c r="D2989">
        <v>4</v>
      </c>
      <c r="E2989" s="17">
        <f>VLOOKUP(C2989,'SKU Price List'!$H$2:$L$27,5,FALSE)</f>
        <v>837.9</v>
      </c>
      <c r="F2989" s="17">
        <f t="shared" si="149"/>
        <v>3351.6</v>
      </c>
      <c r="G2989">
        <f>VLOOKUP(C2989,'SKU Price List'!$H$2:$L$27,3,0)</f>
        <v>798</v>
      </c>
      <c r="H2989">
        <f t="shared" si="150"/>
        <v>3192</v>
      </c>
      <c r="I2989" s="17">
        <f t="shared" si="151"/>
        <v>159.59999999999991</v>
      </c>
      <c r="J2989">
        <v>50</v>
      </c>
      <c r="K2989" s="51"/>
    </row>
    <row r="2990" spans="1:11" x14ac:dyDescent="0.45">
      <c r="A2990" s="2">
        <v>45548</v>
      </c>
      <c r="B2990" t="s">
        <v>99</v>
      </c>
      <c r="C2990" t="s">
        <v>24</v>
      </c>
      <c r="D2990">
        <v>6</v>
      </c>
      <c r="E2990" s="17">
        <f>VLOOKUP(C2990,'SKU Price List'!$H$2:$L$27,5,FALSE)</f>
        <v>632.40000000000009</v>
      </c>
      <c r="F2990" s="17">
        <f t="shared" si="149"/>
        <v>3794.4000000000005</v>
      </c>
      <c r="G2990">
        <f>VLOOKUP(C2990,'SKU Price List'!$H$2:$L$27,3,0)</f>
        <v>602.40000000000009</v>
      </c>
      <c r="H2990">
        <f t="shared" si="150"/>
        <v>3614.4000000000005</v>
      </c>
      <c r="I2990" s="17">
        <f t="shared" si="151"/>
        <v>180</v>
      </c>
      <c r="J2990">
        <v>50</v>
      </c>
      <c r="K2990" s="51"/>
    </row>
    <row r="2991" spans="1:11" x14ac:dyDescent="0.45">
      <c r="A2991" s="2">
        <v>45548</v>
      </c>
      <c r="B2991" t="s">
        <v>99</v>
      </c>
      <c r="C2991" t="s">
        <v>23</v>
      </c>
      <c r="D2991">
        <v>6</v>
      </c>
      <c r="E2991" s="17">
        <f>VLOOKUP(C2991,'SKU Price List'!$H$2:$L$27,5,FALSE)</f>
        <v>474.3</v>
      </c>
      <c r="F2991" s="17">
        <f t="shared" si="149"/>
        <v>2845.8</v>
      </c>
      <c r="G2991">
        <f>VLOOKUP(C2991,'SKU Price List'!$H$2:$L$27,3,0)</f>
        <v>451.8</v>
      </c>
      <c r="H2991">
        <f t="shared" si="150"/>
        <v>2710.8</v>
      </c>
      <c r="I2991" s="17">
        <f t="shared" si="151"/>
        <v>135</v>
      </c>
      <c r="J2991">
        <v>50</v>
      </c>
      <c r="K2991" s="51"/>
    </row>
    <row r="2992" spans="1:11" x14ac:dyDescent="0.45">
      <c r="A2992" s="2">
        <v>45548</v>
      </c>
      <c r="B2992" t="s">
        <v>99</v>
      </c>
      <c r="C2992" t="s">
        <v>4</v>
      </c>
      <c r="D2992">
        <v>5</v>
      </c>
      <c r="E2992" s="17">
        <f>VLOOKUP(C2992,'SKU Price List'!$H$2:$L$27,5,FALSE)</f>
        <v>428.40000000000003</v>
      </c>
      <c r="F2992" s="17">
        <f t="shared" si="149"/>
        <v>2142</v>
      </c>
      <c r="G2992">
        <f>VLOOKUP(C2992,'SKU Price List'!$H$2:$L$27,3,0)</f>
        <v>408</v>
      </c>
      <c r="H2992">
        <f t="shared" si="150"/>
        <v>2040</v>
      </c>
      <c r="I2992" s="17">
        <f t="shared" si="151"/>
        <v>102</v>
      </c>
      <c r="J2992">
        <v>50</v>
      </c>
      <c r="K2992" s="51"/>
    </row>
    <row r="2993" spans="1:11" x14ac:dyDescent="0.45">
      <c r="A2993" s="2">
        <v>45548</v>
      </c>
      <c r="B2993" t="s">
        <v>99</v>
      </c>
      <c r="C2993" t="s">
        <v>3</v>
      </c>
      <c r="D2993">
        <v>5</v>
      </c>
      <c r="E2993" s="17">
        <f>VLOOKUP(C2993,'SKU Price List'!$H$2:$L$27,5,FALSE)</f>
        <v>321.3</v>
      </c>
      <c r="F2993" s="17">
        <f t="shared" si="149"/>
        <v>1606.5</v>
      </c>
      <c r="G2993">
        <f>VLOOKUP(C2993,'SKU Price List'!$H$2:$L$27,3,0)</f>
        <v>306</v>
      </c>
      <c r="H2993">
        <f t="shared" si="150"/>
        <v>1530</v>
      </c>
      <c r="I2993" s="17">
        <f t="shared" si="151"/>
        <v>76.5</v>
      </c>
      <c r="J2993">
        <v>50</v>
      </c>
      <c r="K2993" s="51"/>
    </row>
    <row r="2994" spans="1:11" x14ac:dyDescent="0.45">
      <c r="A2994" s="2">
        <v>45548</v>
      </c>
      <c r="B2994" t="s">
        <v>99</v>
      </c>
      <c r="C2994" t="s">
        <v>5</v>
      </c>
      <c r="D2994">
        <v>5</v>
      </c>
      <c r="E2994" s="17">
        <f>VLOOKUP(C2994,'SKU Price List'!$H$2:$L$27,5,FALSE)</f>
        <v>374.85</v>
      </c>
      <c r="F2994" s="17">
        <f t="shared" si="149"/>
        <v>1874.25</v>
      </c>
      <c r="G2994">
        <f>VLOOKUP(C2994,'SKU Price List'!$H$2:$L$27,3,0)</f>
        <v>357</v>
      </c>
      <c r="H2994">
        <f t="shared" si="150"/>
        <v>1785</v>
      </c>
      <c r="I2994" s="17">
        <f t="shared" si="151"/>
        <v>89.25</v>
      </c>
      <c r="J2994">
        <v>50</v>
      </c>
      <c r="K2994" s="51"/>
    </row>
    <row r="2995" spans="1:11" x14ac:dyDescent="0.45">
      <c r="A2995" s="2">
        <v>45548</v>
      </c>
      <c r="B2995" t="s">
        <v>64</v>
      </c>
      <c r="C2995" t="s">
        <v>7</v>
      </c>
      <c r="D2995">
        <v>10</v>
      </c>
      <c r="E2995" s="17">
        <f>VLOOKUP(C2995,'SKU Price List'!$H$2:$L$27,5,FALSE)</f>
        <v>571.20000000000005</v>
      </c>
      <c r="F2995" s="17">
        <f t="shared" si="149"/>
        <v>5712</v>
      </c>
      <c r="G2995">
        <f>VLOOKUP(C2995,'SKU Price List'!$H$2:$L$27,3,0)</f>
        <v>544</v>
      </c>
      <c r="H2995">
        <f t="shared" si="150"/>
        <v>5440</v>
      </c>
      <c r="I2995" s="17">
        <f t="shared" si="151"/>
        <v>272</v>
      </c>
      <c r="J2995">
        <v>50</v>
      </c>
      <c r="K2995" s="51"/>
    </row>
    <row r="2996" spans="1:11" x14ac:dyDescent="0.45">
      <c r="A2996" s="2">
        <v>45548</v>
      </c>
      <c r="B2996" t="s">
        <v>64</v>
      </c>
      <c r="C2996" t="s">
        <v>4</v>
      </c>
      <c r="D2996">
        <v>15</v>
      </c>
      <c r="E2996" s="17">
        <f>VLOOKUP(C2996,'SKU Price List'!$H$2:$L$27,5,FALSE)</f>
        <v>428.40000000000003</v>
      </c>
      <c r="F2996" s="17">
        <f t="shared" si="149"/>
        <v>6426.0000000000009</v>
      </c>
      <c r="G2996">
        <f>VLOOKUP(C2996,'SKU Price List'!$H$2:$L$27,3,0)</f>
        <v>408</v>
      </c>
      <c r="H2996">
        <f t="shared" si="150"/>
        <v>6120</v>
      </c>
      <c r="I2996" s="17">
        <f t="shared" si="151"/>
        <v>306.00000000000091</v>
      </c>
      <c r="J2996">
        <v>50</v>
      </c>
      <c r="K2996" s="51"/>
    </row>
    <row r="2997" spans="1:11" x14ac:dyDescent="0.45">
      <c r="A2997" s="2">
        <v>45548</v>
      </c>
      <c r="B2997" t="s">
        <v>64</v>
      </c>
      <c r="C2997" t="s">
        <v>17</v>
      </c>
      <c r="D2997">
        <v>5</v>
      </c>
      <c r="E2997" s="17">
        <f>VLOOKUP(C2997,'SKU Price List'!$H$2:$L$27,5,FALSE)</f>
        <v>1276.8</v>
      </c>
      <c r="F2997" s="17">
        <f t="shared" si="149"/>
        <v>6384</v>
      </c>
      <c r="G2997">
        <f>VLOOKUP(C2997,'SKU Price List'!$H$2:$L$27,3,0)</f>
        <v>1216</v>
      </c>
      <c r="H2997">
        <f t="shared" si="150"/>
        <v>6080</v>
      </c>
      <c r="I2997" s="17">
        <f t="shared" si="151"/>
        <v>304</v>
      </c>
      <c r="J2997">
        <v>50</v>
      </c>
      <c r="K2997" s="51"/>
    </row>
    <row r="2998" spans="1:11" x14ac:dyDescent="0.45">
      <c r="A2998" s="2">
        <v>45548</v>
      </c>
      <c r="B2998" t="s">
        <v>64</v>
      </c>
      <c r="C2998" t="s">
        <v>14</v>
      </c>
      <c r="D2998">
        <v>25</v>
      </c>
      <c r="E2998" s="17">
        <f>VLOOKUP(C2998,'SKU Price List'!$H$2:$L$27,5,FALSE)</f>
        <v>957.59999999999991</v>
      </c>
      <c r="F2998" s="17">
        <f t="shared" si="149"/>
        <v>23939.999999999996</v>
      </c>
      <c r="G2998">
        <f>VLOOKUP(C2998,'SKU Price List'!$H$2:$L$27,3,0)</f>
        <v>912</v>
      </c>
      <c r="H2998">
        <f t="shared" si="150"/>
        <v>22800</v>
      </c>
      <c r="I2998" s="17">
        <f t="shared" si="151"/>
        <v>1139.9999999999964</v>
      </c>
      <c r="J2998">
        <v>50</v>
      </c>
      <c r="K2998" s="51"/>
    </row>
    <row r="2999" spans="1:11" x14ac:dyDescent="0.45">
      <c r="A2999" s="2">
        <v>45548</v>
      </c>
      <c r="B2999" t="s">
        <v>64</v>
      </c>
      <c r="C2999" t="s">
        <v>13</v>
      </c>
      <c r="D2999">
        <v>20</v>
      </c>
      <c r="E2999" s="17">
        <f>VLOOKUP(C2999,'SKU Price List'!$H$2:$L$27,5,FALSE)</f>
        <v>718.19999999999993</v>
      </c>
      <c r="F2999" s="17">
        <f t="shared" si="149"/>
        <v>14363.999999999998</v>
      </c>
      <c r="G2999">
        <f>VLOOKUP(C2999,'SKU Price List'!$H$2:$L$27,3,0)</f>
        <v>684</v>
      </c>
      <c r="H2999">
        <f t="shared" si="150"/>
        <v>13680</v>
      </c>
      <c r="I2999" s="17">
        <f t="shared" si="151"/>
        <v>683.99999999999818</v>
      </c>
      <c r="J2999">
        <v>50</v>
      </c>
      <c r="K2999" s="51"/>
    </row>
    <row r="3000" spans="1:11" x14ac:dyDescent="0.45">
      <c r="A3000" s="2">
        <v>45548</v>
      </c>
      <c r="B3000" t="s">
        <v>64</v>
      </c>
      <c r="C3000" t="s">
        <v>9</v>
      </c>
      <c r="D3000">
        <v>20</v>
      </c>
      <c r="E3000" s="17">
        <f>VLOOKUP(C3000,'SKU Price List'!$H$2:$L$27,5,FALSE)</f>
        <v>780</v>
      </c>
      <c r="F3000" s="17">
        <f t="shared" ref="F3000:F3063" si="152">E3000*D3000</f>
        <v>15600</v>
      </c>
      <c r="G3000">
        <f>VLOOKUP(C3000,'SKU Price List'!$H$2:$L$27,3,0)</f>
        <v>741.59999999999991</v>
      </c>
      <c r="H3000">
        <f t="shared" si="150"/>
        <v>14831.999999999998</v>
      </c>
      <c r="I3000" s="17">
        <f t="shared" si="151"/>
        <v>768.00000000000182</v>
      </c>
      <c r="J3000">
        <v>50</v>
      </c>
      <c r="K3000" s="51"/>
    </row>
    <row r="3001" spans="1:11" x14ac:dyDescent="0.45">
      <c r="A3001" s="2">
        <v>45548</v>
      </c>
      <c r="B3001" t="s">
        <v>64</v>
      </c>
      <c r="C3001" t="s">
        <v>8</v>
      </c>
      <c r="D3001">
        <v>10</v>
      </c>
      <c r="E3001" s="17">
        <f>VLOOKUP(C3001,'SKU Price List'!$H$2:$L$27,5,FALSE)</f>
        <v>585</v>
      </c>
      <c r="F3001" s="17">
        <f t="shared" si="152"/>
        <v>5850</v>
      </c>
      <c r="G3001">
        <f>VLOOKUP(C3001,'SKU Price List'!$H$2:$L$27,3,0)</f>
        <v>556.19999999999993</v>
      </c>
      <c r="H3001">
        <f t="shared" si="150"/>
        <v>5561.9999999999991</v>
      </c>
      <c r="I3001" s="17">
        <f t="shared" si="151"/>
        <v>288.00000000000091</v>
      </c>
      <c r="J3001">
        <v>50</v>
      </c>
      <c r="K3001" s="51"/>
    </row>
    <row r="3002" spans="1:11" x14ac:dyDescent="0.45">
      <c r="A3002" s="2">
        <v>45548</v>
      </c>
      <c r="B3002" t="s">
        <v>64</v>
      </c>
      <c r="C3002" t="s">
        <v>27</v>
      </c>
      <c r="D3002">
        <v>10</v>
      </c>
      <c r="E3002" s="17">
        <f>VLOOKUP(C3002,'SKU Price List'!$H$2:$L$27,5,FALSE)</f>
        <v>843.2</v>
      </c>
      <c r="F3002" s="17">
        <f t="shared" si="152"/>
        <v>8432</v>
      </c>
      <c r="G3002">
        <f>VLOOKUP(C3002,'SKU Price List'!$H$2:$L$27,3,0)</f>
        <v>803.2</v>
      </c>
      <c r="H3002">
        <f t="shared" si="150"/>
        <v>8032</v>
      </c>
      <c r="I3002" s="17">
        <f t="shared" si="151"/>
        <v>400</v>
      </c>
      <c r="J3002">
        <v>50</v>
      </c>
      <c r="K3002" s="51"/>
    </row>
    <row r="3003" spans="1:11" x14ac:dyDescent="0.45">
      <c r="A3003" s="2">
        <v>45548</v>
      </c>
      <c r="B3003" t="s">
        <v>64</v>
      </c>
      <c r="C3003" t="s">
        <v>24</v>
      </c>
      <c r="D3003">
        <v>15</v>
      </c>
      <c r="E3003" s="17">
        <f>VLOOKUP(C3003,'SKU Price List'!$H$2:$L$27,5,FALSE)</f>
        <v>632.40000000000009</v>
      </c>
      <c r="F3003" s="17">
        <f t="shared" si="152"/>
        <v>9486.0000000000018</v>
      </c>
      <c r="G3003">
        <f>VLOOKUP(C3003,'SKU Price List'!$H$2:$L$27,3,0)</f>
        <v>602.40000000000009</v>
      </c>
      <c r="H3003">
        <f t="shared" si="150"/>
        <v>9036.0000000000018</v>
      </c>
      <c r="I3003" s="17">
        <f t="shared" si="151"/>
        <v>450</v>
      </c>
      <c r="J3003">
        <v>50</v>
      </c>
      <c r="K3003" s="51"/>
    </row>
    <row r="3004" spans="1:11" x14ac:dyDescent="0.45">
      <c r="A3004" s="2">
        <v>45549</v>
      </c>
      <c r="B3004" t="s">
        <v>55</v>
      </c>
      <c r="C3004" t="s">
        <v>18</v>
      </c>
      <c r="D3004">
        <v>40</v>
      </c>
      <c r="E3004" s="17">
        <f>VLOOKUP(C3004,'SKU Price List'!$H$2:$L$27,5,FALSE)</f>
        <v>1523.2</v>
      </c>
      <c r="F3004" s="17">
        <f t="shared" si="152"/>
        <v>60928</v>
      </c>
      <c r="G3004">
        <f>VLOOKUP(C3004,'SKU Price List'!$H$2:$L$27,3,0)</f>
        <v>1449.6</v>
      </c>
      <c r="H3004">
        <f t="shared" si="150"/>
        <v>57984</v>
      </c>
      <c r="I3004" s="17">
        <f t="shared" si="151"/>
        <v>2944</v>
      </c>
      <c r="J3004">
        <v>50</v>
      </c>
      <c r="K3004" s="51"/>
    </row>
    <row r="3005" spans="1:11" x14ac:dyDescent="0.45">
      <c r="A3005" s="2">
        <v>45549</v>
      </c>
      <c r="B3005" t="s">
        <v>55</v>
      </c>
      <c r="C3005" t="s">
        <v>20</v>
      </c>
      <c r="D3005">
        <v>20</v>
      </c>
      <c r="E3005" s="17">
        <f>VLOOKUP(C3005,'SKU Price List'!$H$2:$L$27,5,FALSE)</f>
        <v>1142.4000000000001</v>
      </c>
      <c r="F3005" s="17">
        <f t="shared" si="152"/>
        <v>22848</v>
      </c>
      <c r="G3005">
        <f>VLOOKUP(C3005,'SKU Price List'!$H$2:$L$27,3,0)</f>
        <v>1087.1999999999998</v>
      </c>
      <c r="H3005">
        <f t="shared" si="150"/>
        <v>21743.999999999996</v>
      </c>
      <c r="I3005" s="17">
        <f t="shared" si="151"/>
        <v>1104.0000000000036</v>
      </c>
      <c r="J3005">
        <v>50</v>
      </c>
      <c r="K3005" s="51"/>
    </row>
    <row r="3006" spans="1:11" x14ac:dyDescent="0.45">
      <c r="A3006" s="2">
        <v>45549</v>
      </c>
      <c r="B3006" t="s">
        <v>55</v>
      </c>
      <c r="C3006" t="s">
        <v>7</v>
      </c>
      <c r="D3006">
        <v>30</v>
      </c>
      <c r="E3006" s="17">
        <f>VLOOKUP(C3006,'SKU Price List'!$H$2:$L$27,5,FALSE)</f>
        <v>571.20000000000005</v>
      </c>
      <c r="F3006" s="17">
        <f t="shared" si="152"/>
        <v>17136</v>
      </c>
      <c r="G3006">
        <f>VLOOKUP(C3006,'SKU Price List'!$H$2:$L$27,3,0)</f>
        <v>544</v>
      </c>
      <c r="H3006">
        <f t="shared" si="150"/>
        <v>16320</v>
      </c>
      <c r="I3006" s="17">
        <f t="shared" si="151"/>
        <v>816</v>
      </c>
      <c r="J3006">
        <v>50</v>
      </c>
      <c r="K3006" s="51"/>
    </row>
    <row r="3007" spans="1:11" x14ac:dyDescent="0.45">
      <c r="A3007" s="2">
        <v>45549</v>
      </c>
      <c r="B3007" t="s">
        <v>55</v>
      </c>
      <c r="C3007" t="s">
        <v>3</v>
      </c>
      <c r="D3007">
        <v>5</v>
      </c>
      <c r="E3007" s="17">
        <f>VLOOKUP(C3007,'SKU Price List'!$H$2:$L$27,5,FALSE)</f>
        <v>321.3</v>
      </c>
      <c r="F3007" s="17">
        <f t="shared" si="152"/>
        <v>1606.5</v>
      </c>
      <c r="G3007">
        <f>VLOOKUP(C3007,'SKU Price List'!$H$2:$L$27,3,0)</f>
        <v>306</v>
      </c>
      <c r="H3007">
        <f t="shared" si="150"/>
        <v>1530</v>
      </c>
      <c r="I3007" s="17">
        <f t="shared" si="151"/>
        <v>76.5</v>
      </c>
      <c r="J3007">
        <v>50</v>
      </c>
      <c r="K3007" s="51"/>
    </row>
    <row r="3008" spans="1:11" x14ac:dyDescent="0.45">
      <c r="A3008" s="2">
        <v>45549</v>
      </c>
      <c r="B3008" t="s">
        <v>55</v>
      </c>
      <c r="C3008" t="s">
        <v>5</v>
      </c>
      <c r="D3008">
        <v>5</v>
      </c>
      <c r="E3008" s="17">
        <f>VLOOKUP(C3008,'SKU Price List'!$H$2:$L$27,5,FALSE)</f>
        <v>374.85</v>
      </c>
      <c r="F3008" s="17">
        <f t="shared" si="152"/>
        <v>1874.25</v>
      </c>
      <c r="G3008">
        <f>VLOOKUP(C3008,'SKU Price List'!$H$2:$L$27,3,0)</f>
        <v>357</v>
      </c>
      <c r="H3008">
        <f t="shared" si="150"/>
        <v>1785</v>
      </c>
      <c r="I3008" s="17">
        <f t="shared" si="151"/>
        <v>89.25</v>
      </c>
      <c r="J3008">
        <v>50</v>
      </c>
      <c r="K3008" s="51"/>
    </row>
    <row r="3009" spans="1:11" x14ac:dyDescent="0.45">
      <c r="A3009" s="2">
        <v>45549</v>
      </c>
      <c r="B3009" t="s">
        <v>55</v>
      </c>
      <c r="C3009" t="s">
        <v>4</v>
      </c>
      <c r="D3009">
        <v>20</v>
      </c>
      <c r="E3009" s="17">
        <f>VLOOKUP(C3009,'SKU Price List'!$H$2:$L$27,5,FALSE)</f>
        <v>428.40000000000003</v>
      </c>
      <c r="F3009" s="17">
        <f t="shared" si="152"/>
        <v>8568</v>
      </c>
      <c r="G3009">
        <f>VLOOKUP(C3009,'SKU Price List'!$H$2:$L$27,3,0)</f>
        <v>408</v>
      </c>
      <c r="H3009">
        <f t="shared" si="150"/>
        <v>8160</v>
      </c>
      <c r="I3009" s="17">
        <f t="shared" si="151"/>
        <v>408</v>
      </c>
      <c r="J3009">
        <v>50</v>
      </c>
      <c r="K3009" s="51"/>
    </row>
    <row r="3010" spans="1:11" x14ac:dyDescent="0.45">
      <c r="A3010" s="2">
        <v>45549</v>
      </c>
      <c r="B3010" t="s">
        <v>55</v>
      </c>
      <c r="C3010" t="s">
        <v>9</v>
      </c>
      <c r="D3010">
        <v>30</v>
      </c>
      <c r="E3010" s="17">
        <f>VLOOKUP(C3010,'SKU Price List'!$H$2:$L$27,5,FALSE)</f>
        <v>780</v>
      </c>
      <c r="F3010" s="17">
        <f t="shared" si="152"/>
        <v>23400</v>
      </c>
      <c r="G3010">
        <f>VLOOKUP(C3010,'SKU Price List'!$H$2:$L$27,3,0)</f>
        <v>741.59999999999991</v>
      </c>
      <c r="H3010">
        <f t="shared" ref="H3010:H3073" si="153">G3010*D3010</f>
        <v>22247.999999999996</v>
      </c>
      <c r="I3010" s="17">
        <f t="shared" ref="I3010:I3073" si="154">F3010-H3010</f>
        <v>1152.0000000000036</v>
      </c>
      <c r="J3010">
        <v>50</v>
      </c>
      <c r="K3010" s="51"/>
    </row>
    <row r="3011" spans="1:11" x14ac:dyDescent="0.45">
      <c r="A3011" s="2">
        <v>45549</v>
      </c>
      <c r="B3011" t="s">
        <v>55</v>
      </c>
      <c r="C3011" t="s">
        <v>8</v>
      </c>
      <c r="D3011">
        <v>25</v>
      </c>
      <c r="E3011" s="17">
        <f>VLOOKUP(C3011,'SKU Price List'!$H$2:$L$27,5,FALSE)</f>
        <v>585</v>
      </c>
      <c r="F3011" s="17">
        <f t="shared" si="152"/>
        <v>14625</v>
      </c>
      <c r="G3011">
        <f>VLOOKUP(C3011,'SKU Price List'!$H$2:$L$27,3,0)</f>
        <v>556.19999999999993</v>
      </c>
      <c r="H3011">
        <f t="shared" si="153"/>
        <v>13904.999999999998</v>
      </c>
      <c r="I3011" s="17">
        <f t="shared" si="154"/>
        <v>720.00000000000182</v>
      </c>
      <c r="J3011">
        <v>50</v>
      </c>
      <c r="K3011" s="51"/>
    </row>
    <row r="3012" spans="1:11" x14ac:dyDescent="0.45">
      <c r="A3012" s="2">
        <v>45549</v>
      </c>
      <c r="B3012" t="s">
        <v>33</v>
      </c>
      <c r="C3012" t="s">
        <v>24</v>
      </c>
      <c r="D3012">
        <v>10</v>
      </c>
      <c r="E3012" s="17">
        <f>VLOOKUP(C3012,'SKU Price List'!$H$2:$L$27,5,FALSE)</f>
        <v>632.40000000000009</v>
      </c>
      <c r="F3012" s="17">
        <f t="shared" si="152"/>
        <v>6324.0000000000009</v>
      </c>
      <c r="G3012">
        <f>VLOOKUP(C3012,'SKU Price List'!$H$2:$L$27,3,0)</f>
        <v>602.40000000000009</v>
      </c>
      <c r="H3012">
        <f t="shared" si="153"/>
        <v>6024.0000000000009</v>
      </c>
      <c r="I3012" s="17">
        <f t="shared" si="154"/>
        <v>300</v>
      </c>
      <c r="J3012">
        <v>50</v>
      </c>
      <c r="K3012" s="51"/>
    </row>
    <row r="3013" spans="1:11" x14ac:dyDescent="0.45">
      <c r="A3013" s="2">
        <v>45549</v>
      </c>
      <c r="B3013" t="s">
        <v>33</v>
      </c>
      <c r="C3013" t="s">
        <v>23</v>
      </c>
      <c r="D3013">
        <v>3</v>
      </c>
      <c r="E3013" s="17">
        <f>VLOOKUP(C3013,'SKU Price List'!$H$2:$L$27,5,FALSE)</f>
        <v>474.3</v>
      </c>
      <c r="F3013" s="17">
        <f t="shared" si="152"/>
        <v>1422.9</v>
      </c>
      <c r="G3013">
        <f>VLOOKUP(C3013,'SKU Price List'!$H$2:$L$27,3,0)</f>
        <v>451.8</v>
      </c>
      <c r="H3013">
        <f t="shared" si="153"/>
        <v>1355.4</v>
      </c>
      <c r="I3013" s="17">
        <f t="shared" si="154"/>
        <v>67.5</v>
      </c>
      <c r="J3013">
        <v>50</v>
      </c>
      <c r="K3013" s="51"/>
    </row>
    <row r="3014" spans="1:11" x14ac:dyDescent="0.45">
      <c r="A3014" s="2">
        <v>45550</v>
      </c>
      <c r="B3014" t="s">
        <v>70</v>
      </c>
      <c r="C3014" t="s">
        <v>18</v>
      </c>
      <c r="D3014">
        <v>10</v>
      </c>
      <c r="E3014" s="17">
        <f>VLOOKUP(C3014,'SKU Price List'!$H$2:$L$27,5,FALSE)</f>
        <v>1523.2</v>
      </c>
      <c r="F3014" s="17">
        <f t="shared" si="152"/>
        <v>15232</v>
      </c>
      <c r="G3014">
        <f>VLOOKUP(C3014,'SKU Price List'!$H$2:$L$27,3,0)</f>
        <v>1449.6</v>
      </c>
      <c r="H3014">
        <f t="shared" si="153"/>
        <v>14496</v>
      </c>
      <c r="I3014" s="17">
        <f t="shared" si="154"/>
        <v>736</v>
      </c>
      <c r="J3014">
        <v>50</v>
      </c>
      <c r="K3014" s="51"/>
    </row>
    <row r="3015" spans="1:11" x14ac:dyDescent="0.45">
      <c r="A3015" s="2">
        <v>45550</v>
      </c>
      <c r="B3015" t="s">
        <v>70</v>
      </c>
      <c r="C3015" t="s">
        <v>20</v>
      </c>
      <c r="D3015">
        <v>10</v>
      </c>
      <c r="E3015" s="17">
        <f>VLOOKUP(C3015,'SKU Price List'!$H$2:$L$27,5,FALSE)</f>
        <v>1142.4000000000001</v>
      </c>
      <c r="F3015" s="17">
        <f t="shared" si="152"/>
        <v>11424</v>
      </c>
      <c r="G3015">
        <f>VLOOKUP(C3015,'SKU Price List'!$H$2:$L$27,3,0)</f>
        <v>1087.1999999999998</v>
      </c>
      <c r="H3015">
        <f t="shared" si="153"/>
        <v>10871.999999999998</v>
      </c>
      <c r="I3015" s="17">
        <f t="shared" si="154"/>
        <v>552.00000000000182</v>
      </c>
      <c r="J3015">
        <v>50</v>
      </c>
      <c r="K3015" s="51"/>
    </row>
    <row r="3016" spans="1:11" x14ac:dyDescent="0.45">
      <c r="A3016" s="2">
        <v>45550</v>
      </c>
      <c r="B3016" t="s">
        <v>70</v>
      </c>
      <c r="C3016" t="s">
        <v>13</v>
      </c>
      <c r="D3016">
        <v>9</v>
      </c>
      <c r="E3016" s="17">
        <f>VLOOKUP(C3016,'SKU Price List'!$H$2:$L$27,5,FALSE)</f>
        <v>718.19999999999993</v>
      </c>
      <c r="F3016" s="17">
        <f t="shared" si="152"/>
        <v>6463.7999999999993</v>
      </c>
      <c r="G3016">
        <f>VLOOKUP(C3016,'SKU Price List'!$H$2:$L$27,3,0)</f>
        <v>684</v>
      </c>
      <c r="H3016">
        <f t="shared" si="153"/>
        <v>6156</v>
      </c>
      <c r="I3016" s="17">
        <f t="shared" si="154"/>
        <v>307.79999999999927</v>
      </c>
      <c r="J3016">
        <v>50</v>
      </c>
      <c r="K3016" s="51"/>
    </row>
    <row r="3017" spans="1:11" x14ac:dyDescent="0.45">
      <c r="A3017" s="2">
        <v>45550</v>
      </c>
      <c r="B3017" t="s">
        <v>70</v>
      </c>
      <c r="C3017" t="s">
        <v>12</v>
      </c>
      <c r="D3017">
        <v>10</v>
      </c>
      <c r="E3017" s="17">
        <f>VLOOKUP(C3017,'SKU Price List'!$H$2:$L$27,5,FALSE)</f>
        <v>1040</v>
      </c>
      <c r="F3017" s="17">
        <f t="shared" si="152"/>
        <v>10400</v>
      </c>
      <c r="G3017">
        <f>VLOOKUP(C3017,'SKU Price List'!$H$2:$L$27,3,0)</f>
        <v>988.8</v>
      </c>
      <c r="H3017">
        <f t="shared" si="153"/>
        <v>9888</v>
      </c>
      <c r="I3017" s="17">
        <f t="shared" si="154"/>
        <v>512</v>
      </c>
      <c r="J3017">
        <v>50</v>
      </c>
      <c r="K3017" s="51"/>
    </row>
    <row r="3018" spans="1:11" x14ac:dyDescent="0.45">
      <c r="A3018" s="2">
        <v>45550</v>
      </c>
      <c r="B3018" t="s">
        <v>70</v>
      </c>
      <c r="C3018" t="s">
        <v>10</v>
      </c>
      <c r="D3018">
        <v>10</v>
      </c>
      <c r="E3018" s="17">
        <f>VLOOKUP(C3018,'SKU Price List'!$H$2:$L$27,5,FALSE)</f>
        <v>682.5</v>
      </c>
      <c r="F3018" s="17">
        <f t="shared" si="152"/>
        <v>6825</v>
      </c>
      <c r="G3018">
        <f>VLOOKUP(C3018,'SKU Price List'!$H$2:$L$27,3,0)</f>
        <v>648.9</v>
      </c>
      <c r="H3018">
        <f t="shared" si="153"/>
        <v>6489</v>
      </c>
      <c r="I3018" s="17">
        <f t="shared" si="154"/>
        <v>336</v>
      </c>
      <c r="J3018">
        <v>50</v>
      </c>
      <c r="K3018" s="51"/>
    </row>
    <row r="3019" spans="1:11" x14ac:dyDescent="0.45">
      <c r="A3019" s="2">
        <v>45550</v>
      </c>
      <c r="B3019" t="s">
        <v>70</v>
      </c>
      <c r="C3019" t="s">
        <v>8</v>
      </c>
      <c r="D3019">
        <v>20</v>
      </c>
      <c r="E3019" s="17">
        <f>VLOOKUP(C3019,'SKU Price List'!$H$2:$L$27,5,FALSE)</f>
        <v>585</v>
      </c>
      <c r="F3019" s="17">
        <f t="shared" si="152"/>
        <v>11700</v>
      </c>
      <c r="G3019">
        <f>VLOOKUP(C3019,'SKU Price List'!$H$2:$L$27,3,0)</f>
        <v>556.19999999999993</v>
      </c>
      <c r="H3019">
        <f t="shared" si="153"/>
        <v>11123.999999999998</v>
      </c>
      <c r="I3019" s="17">
        <f t="shared" si="154"/>
        <v>576.00000000000182</v>
      </c>
      <c r="J3019">
        <v>50</v>
      </c>
      <c r="K3019" s="51"/>
    </row>
    <row r="3020" spans="1:11" x14ac:dyDescent="0.45">
      <c r="A3020" s="2">
        <v>45550</v>
      </c>
      <c r="B3020" t="s">
        <v>70</v>
      </c>
      <c r="C3020" t="s">
        <v>7</v>
      </c>
      <c r="D3020">
        <v>10</v>
      </c>
      <c r="E3020" s="17">
        <f>VLOOKUP(C3020,'SKU Price List'!$H$2:$L$27,5,FALSE)</f>
        <v>571.20000000000005</v>
      </c>
      <c r="F3020" s="17">
        <f t="shared" si="152"/>
        <v>5712</v>
      </c>
      <c r="G3020">
        <f>VLOOKUP(C3020,'SKU Price List'!$H$2:$L$27,3,0)</f>
        <v>544</v>
      </c>
      <c r="H3020">
        <f t="shared" si="153"/>
        <v>5440</v>
      </c>
      <c r="I3020" s="17">
        <f t="shared" si="154"/>
        <v>272</v>
      </c>
      <c r="J3020">
        <v>50</v>
      </c>
      <c r="K3020" s="51"/>
    </row>
    <row r="3021" spans="1:11" x14ac:dyDescent="0.45">
      <c r="A3021" s="2">
        <v>45550</v>
      </c>
      <c r="B3021" t="s">
        <v>70</v>
      </c>
      <c r="C3021" t="s">
        <v>4</v>
      </c>
      <c r="D3021">
        <v>20</v>
      </c>
      <c r="E3021" s="17">
        <f>VLOOKUP(C3021,'SKU Price List'!$H$2:$L$27,5,FALSE)</f>
        <v>428.40000000000003</v>
      </c>
      <c r="F3021" s="17">
        <f t="shared" si="152"/>
        <v>8568</v>
      </c>
      <c r="G3021">
        <f>VLOOKUP(C3021,'SKU Price List'!$H$2:$L$27,3,0)</f>
        <v>408</v>
      </c>
      <c r="H3021">
        <f t="shared" si="153"/>
        <v>8160</v>
      </c>
      <c r="I3021" s="17">
        <f t="shared" si="154"/>
        <v>408</v>
      </c>
      <c r="J3021">
        <v>50</v>
      </c>
      <c r="K3021" s="51"/>
    </row>
    <row r="3022" spans="1:11" x14ac:dyDescent="0.45">
      <c r="A3022" s="2">
        <v>45550</v>
      </c>
      <c r="B3022" t="s">
        <v>70</v>
      </c>
      <c r="C3022" t="s">
        <v>3</v>
      </c>
      <c r="D3022">
        <v>10</v>
      </c>
      <c r="E3022" s="17">
        <f>VLOOKUP(C3022,'SKU Price List'!$H$2:$L$27,5,FALSE)</f>
        <v>321.3</v>
      </c>
      <c r="F3022" s="17">
        <f t="shared" si="152"/>
        <v>3213</v>
      </c>
      <c r="G3022">
        <f>VLOOKUP(C3022,'SKU Price List'!$H$2:$L$27,3,0)</f>
        <v>306</v>
      </c>
      <c r="H3022">
        <f t="shared" si="153"/>
        <v>3060</v>
      </c>
      <c r="I3022" s="17">
        <f t="shared" si="154"/>
        <v>153</v>
      </c>
      <c r="J3022">
        <v>50</v>
      </c>
      <c r="K3022" s="51"/>
    </row>
    <row r="3023" spans="1:11" x14ac:dyDescent="0.45">
      <c r="A3023" s="2">
        <v>45550</v>
      </c>
      <c r="B3023" t="s">
        <v>70</v>
      </c>
      <c r="C3023" t="s">
        <v>27</v>
      </c>
      <c r="D3023">
        <v>75</v>
      </c>
      <c r="E3023" s="17">
        <f>VLOOKUP(C3023,'SKU Price List'!$H$2:$L$27,5,FALSE)</f>
        <v>843.2</v>
      </c>
      <c r="F3023" s="17">
        <f t="shared" si="152"/>
        <v>63240</v>
      </c>
      <c r="G3023">
        <f>VLOOKUP(C3023,'SKU Price List'!$H$2:$L$27,3,0)</f>
        <v>803.2</v>
      </c>
      <c r="H3023">
        <f t="shared" si="153"/>
        <v>60240</v>
      </c>
      <c r="I3023" s="17">
        <f t="shared" si="154"/>
        <v>3000</v>
      </c>
      <c r="J3023">
        <v>50</v>
      </c>
      <c r="K3023" s="51"/>
    </row>
    <row r="3024" spans="1:11" x14ac:dyDescent="0.45">
      <c r="A3024" s="2">
        <v>45550</v>
      </c>
      <c r="B3024" t="s">
        <v>70</v>
      </c>
      <c r="C3024" t="s">
        <v>23</v>
      </c>
      <c r="D3024">
        <v>20</v>
      </c>
      <c r="E3024" s="17">
        <f>VLOOKUP(C3024,'SKU Price List'!$H$2:$L$27,5,FALSE)</f>
        <v>474.3</v>
      </c>
      <c r="F3024" s="17">
        <f t="shared" si="152"/>
        <v>9486</v>
      </c>
      <c r="G3024">
        <f>VLOOKUP(C3024,'SKU Price List'!$H$2:$L$27,3,0)</f>
        <v>451.8</v>
      </c>
      <c r="H3024">
        <f t="shared" si="153"/>
        <v>9036</v>
      </c>
      <c r="I3024" s="17">
        <f t="shared" si="154"/>
        <v>450</v>
      </c>
      <c r="J3024">
        <v>50</v>
      </c>
      <c r="K3024" s="51"/>
    </row>
    <row r="3025" spans="1:11" x14ac:dyDescent="0.45">
      <c r="A3025" s="2">
        <v>45550</v>
      </c>
      <c r="B3025" t="s">
        <v>56</v>
      </c>
      <c r="C3025" t="s">
        <v>15</v>
      </c>
      <c r="D3025">
        <v>1</v>
      </c>
      <c r="E3025" s="17">
        <f>VLOOKUP(C3025,'SKU Price List'!$H$2:$L$27,5,FALSE)</f>
        <v>837.9</v>
      </c>
      <c r="F3025" s="17">
        <f t="shared" si="152"/>
        <v>837.9</v>
      </c>
      <c r="G3025">
        <f>VLOOKUP(C3025,'SKU Price List'!$H$2:$L$27,3,0)</f>
        <v>798</v>
      </c>
      <c r="H3025">
        <f t="shared" si="153"/>
        <v>798</v>
      </c>
      <c r="I3025" s="17">
        <f t="shared" si="154"/>
        <v>39.899999999999977</v>
      </c>
      <c r="J3025">
        <v>50</v>
      </c>
      <c r="K3025" s="51"/>
    </row>
    <row r="3026" spans="1:11" x14ac:dyDescent="0.45">
      <c r="A3026" s="2">
        <v>45550</v>
      </c>
      <c r="B3026" t="s">
        <v>56</v>
      </c>
      <c r="C3026" t="s">
        <v>27</v>
      </c>
      <c r="D3026">
        <v>2</v>
      </c>
      <c r="E3026" s="17">
        <f>VLOOKUP(C3026,'SKU Price List'!$H$2:$L$27,5,FALSE)</f>
        <v>843.2</v>
      </c>
      <c r="F3026" s="17">
        <f t="shared" si="152"/>
        <v>1686.4</v>
      </c>
      <c r="G3026">
        <f>VLOOKUP(C3026,'SKU Price List'!$H$2:$L$27,3,0)</f>
        <v>803.2</v>
      </c>
      <c r="H3026">
        <f t="shared" si="153"/>
        <v>1606.4</v>
      </c>
      <c r="I3026" s="17">
        <f t="shared" si="154"/>
        <v>80</v>
      </c>
      <c r="J3026">
        <v>50</v>
      </c>
      <c r="K3026" s="51"/>
    </row>
    <row r="3027" spans="1:11" x14ac:dyDescent="0.45">
      <c r="A3027" s="2">
        <v>45550</v>
      </c>
      <c r="B3027" t="s">
        <v>56</v>
      </c>
      <c r="C3027" t="s">
        <v>24</v>
      </c>
      <c r="D3027">
        <v>4</v>
      </c>
      <c r="E3027" s="17">
        <f>VLOOKUP(C3027,'SKU Price List'!$H$2:$L$27,5,FALSE)</f>
        <v>632.40000000000009</v>
      </c>
      <c r="F3027" s="17">
        <f t="shared" si="152"/>
        <v>2529.6000000000004</v>
      </c>
      <c r="G3027">
        <f>VLOOKUP(C3027,'SKU Price List'!$H$2:$L$27,3,0)</f>
        <v>602.40000000000009</v>
      </c>
      <c r="H3027">
        <f t="shared" si="153"/>
        <v>2409.6000000000004</v>
      </c>
      <c r="I3027" s="17">
        <f t="shared" si="154"/>
        <v>120</v>
      </c>
      <c r="J3027">
        <v>50</v>
      </c>
      <c r="K3027" s="51"/>
    </row>
    <row r="3028" spans="1:11" x14ac:dyDescent="0.45">
      <c r="A3028" s="2">
        <v>45550</v>
      </c>
      <c r="B3028" t="s">
        <v>56</v>
      </c>
      <c r="C3028" t="s">
        <v>7</v>
      </c>
      <c r="D3028">
        <v>4</v>
      </c>
      <c r="E3028" s="17">
        <f>VLOOKUP(C3028,'SKU Price List'!$H$2:$L$27,5,FALSE)</f>
        <v>571.20000000000005</v>
      </c>
      <c r="F3028" s="17">
        <f t="shared" si="152"/>
        <v>2284.8000000000002</v>
      </c>
      <c r="G3028">
        <f>VLOOKUP(C3028,'SKU Price List'!$H$2:$L$27,3,0)</f>
        <v>544</v>
      </c>
      <c r="H3028">
        <f t="shared" si="153"/>
        <v>2176</v>
      </c>
      <c r="I3028" s="17">
        <f t="shared" si="154"/>
        <v>108.80000000000018</v>
      </c>
      <c r="J3028">
        <v>50</v>
      </c>
      <c r="K3028" s="51"/>
    </row>
    <row r="3029" spans="1:11" x14ac:dyDescent="0.45">
      <c r="A3029" s="2">
        <v>45551</v>
      </c>
      <c r="B3029" t="s">
        <v>89</v>
      </c>
      <c r="C3029" t="s">
        <v>7</v>
      </c>
      <c r="D3029">
        <v>30</v>
      </c>
      <c r="E3029" s="17">
        <f>VLOOKUP(C3029,'SKU Price List'!$H$2:$L$27,5,FALSE)</f>
        <v>571.20000000000005</v>
      </c>
      <c r="F3029" s="17">
        <f t="shared" si="152"/>
        <v>17136</v>
      </c>
      <c r="G3029">
        <f>VLOOKUP(C3029,'SKU Price List'!$H$2:$L$27,3,0)</f>
        <v>544</v>
      </c>
      <c r="H3029">
        <f t="shared" si="153"/>
        <v>16320</v>
      </c>
      <c r="I3029" s="17">
        <f t="shared" si="154"/>
        <v>816</v>
      </c>
      <c r="J3029">
        <v>51</v>
      </c>
      <c r="K3029" s="51"/>
    </row>
    <row r="3030" spans="1:11" x14ac:dyDescent="0.45">
      <c r="A3030" s="2">
        <v>45551</v>
      </c>
      <c r="B3030" t="s">
        <v>89</v>
      </c>
      <c r="C3030" t="s">
        <v>4</v>
      </c>
      <c r="D3030">
        <v>25</v>
      </c>
      <c r="E3030" s="17">
        <f>VLOOKUP(C3030,'SKU Price List'!$H$2:$L$27,5,FALSE)</f>
        <v>428.40000000000003</v>
      </c>
      <c r="F3030" s="17">
        <f t="shared" si="152"/>
        <v>10710</v>
      </c>
      <c r="G3030">
        <f>VLOOKUP(C3030,'SKU Price List'!$H$2:$L$27,3,0)</f>
        <v>408</v>
      </c>
      <c r="H3030">
        <f t="shared" si="153"/>
        <v>10200</v>
      </c>
      <c r="I3030" s="17">
        <f t="shared" si="154"/>
        <v>510</v>
      </c>
      <c r="J3030">
        <v>51</v>
      </c>
      <c r="K3030" s="51"/>
    </row>
    <row r="3031" spans="1:11" x14ac:dyDescent="0.45">
      <c r="A3031" s="2">
        <v>45551</v>
      </c>
      <c r="B3031" t="s">
        <v>89</v>
      </c>
      <c r="C3031" t="s">
        <v>6</v>
      </c>
      <c r="D3031">
        <v>15</v>
      </c>
      <c r="E3031" s="17">
        <f>VLOOKUP(C3031,'SKU Price List'!$H$2:$L$27,5,FALSE)</f>
        <v>499.80000000000007</v>
      </c>
      <c r="F3031" s="17">
        <f t="shared" si="152"/>
        <v>7497.0000000000009</v>
      </c>
      <c r="G3031">
        <f>VLOOKUP(C3031,'SKU Price List'!$H$2:$L$27,3,0)</f>
        <v>476</v>
      </c>
      <c r="H3031">
        <f t="shared" si="153"/>
        <v>7140</v>
      </c>
      <c r="I3031" s="17">
        <f t="shared" si="154"/>
        <v>357.00000000000091</v>
      </c>
      <c r="J3031">
        <v>51</v>
      </c>
      <c r="K3031" s="51"/>
    </row>
    <row r="3032" spans="1:11" x14ac:dyDescent="0.45">
      <c r="A3032" s="2">
        <v>45551</v>
      </c>
      <c r="B3032" t="s">
        <v>89</v>
      </c>
      <c r="C3032" t="s">
        <v>5</v>
      </c>
      <c r="D3032">
        <v>10</v>
      </c>
      <c r="E3032" s="17">
        <f>VLOOKUP(C3032,'SKU Price List'!$H$2:$L$27,5,FALSE)</f>
        <v>374.85</v>
      </c>
      <c r="F3032" s="17">
        <f t="shared" si="152"/>
        <v>3748.5</v>
      </c>
      <c r="G3032">
        <f>VLOOKUP(C3032,'SKU Price List'!$H$2:$L$27,3,0)</f>
        <v>357</v>
      </c>
      <c r="H3032">
        <f t="shared" si="153"/>
        <v>3570</v>
      </c>
      <c r="I3032" s="17">
        <f t="shared" si="154"/>
        <v>178.5</v>
      </c>
      <c r="J3032">
        <v>51</v>
      </c>
      <c r="K3032" s="51"/>
    </row>
    <row r="3033" spans="1:11" x14ac:dyDescent="0.45">
      <c r="A3033" s="2">
        <v>45551</v>
      </c>
      <c r="B3033" t="s">
        <v>89</v>
      </c>
      <c r="C3033" t="s">
        <v>8</v>
      </c>
      <c r="D3033">
        <v>24</v>
      </c>
      <c r="E3033" s="17">
        <f>VLOOKUP(C3033,'SKU Price List'!$H$2:$L$27,5,FALSE)</f>
        <v>585</v>
      </c>
      <c r="F3033" s="17">
        <f t="shared" si="152"/>
        <v>14040</v>
      </c>
      <c r="G3033">
        <f>VLOOKUP(C3033,'SKU Price List'!$H$2:$L$27,3,0)</f>
        <v>556.19999999999993</v>
      </c>
      <c r="H3033">
        <f t="shared" si="153"/>
        <v>13348.8</v>
      </c>
      <c r="I3033" s="17">
        <f t="shared" si="154"/>
        <v>691.20000000000073</v>
      </c>
      <c r="J3033">
        <v>51</v>
      </c>
      <c r="K3033" s="51"/>
    </row>
    <row r="3034" spans="1:11" x14ac:dyDescent="0.45">
      <c r="A3034" s="2">
        <v>45551</v>
      </c>
      <c r="B3034" t="s">
        <v>89</v>
      </c>
      <c r="C3034" t="s">
        <v>27</v>
      </c>
      <c r="D3034">
        <v>10</v>
      </c>
      <c r="E3034" s="17">
        <f>VLOOKUP(C3034,'SKU Price List'!$H$2:$L$27,5,FALSE)</f>
        <v>843.2</v>
      </c>
      <c r="F3034" s="17">
        <f t="shared" si="152"/>
        <v>8432</v>
      </c>
      <c r="G3034">
        <f>VLOOKUP(C3034,'SKU Price List'!$H$2:$L$27,3,0)</f>
        <v>803.2</v>
      </c>
      <c r="H3034">
        <f t="shared" si="153"/>
        <v>8032</v>
      </c>
      <c r="I3034" s="17">
        <f t="shared" si="154"/>
        <v>400</v>
      </c>
      <c r="J3034">
        <v>51</v>
      </c>
      <c r="K3034" s="51"/>
    </row>
    <row r="3035" spans="1:11" x14ac:dyDescent="0.45">
      <c r="A3035" s="2">
        <v>45551</v>
      </c>
      <c r="B3035" t="s">
        <v>89</v>
      </c>
      <c r="C3035" t="s">
        <v>18</v>
      </c>
      <c r="D3035">
        <v>5</v>
      </c>
      <c r="E3035" s="17">
        <f>VLOOKUP(C3035,'SKU Price List'!$H$2:$L$27,5,FALSE)</f>
        <v>1523.2</v>
      </c>
      <c r="F3035" s="17">
        <f t="shared" si="152"/>
        <v>7616</v>
      </c>
      <c r="G3035">
        <f>VLOOKUP(C3035,'SKU Price List'!$H$2:$L$27,3,0)</f>
        <v>1449.6</v>
      </c>
      <c r="H3035">
        <f t="shared" si="153"/>
        <v>7248</v>
      </c>
      <c r="I3035" s="17">
        <f t="shared" si="154"/>
        <v>368</v>
      </c>
      <c r="J3035">
        <v>51</v>
      </c>
      <c r="K3035" s="51"/>
    </row>
    <row r="3036" spans="1:11" x14ac:dyDescent="0.45">
      <c r="A3036" s="2">
        <v>45551</v>
      </c>
      <c r="B3036" t="s">
        <v>94</v>
      </c>
      <c r="C3036" t="s">
        <v>3</v>
      </c>
      <c r="D3036">
        <v>25</v>
      </c>
      <c r="E3036" s="17">
        <f>VLOOKUP(C3036,'SKU Price List'!$H$2:$L$27,5,FALSE)</f>
        <v>321.3</v>
      </c>
      <c r="F3036" s="17">
        <f t="shared" si="152"/>
        <v>8032.5</v>
      </c>
      <c r="G3036">
        <f>VLOOKUP(C3036,'SKU Price List'!$H$2:$L$27,3,0)</f>
        <v>306</v>
      </c>
      <c r="H3036">
        <f t="shared" si="153"/>
        <v>7650</v>
      </c>
      <c r="I3036" s="17">
        <f t="shared" si="154"/>
        <v>382.5</v>
      </c>
      <c r="J3036">
        <v>51</v>
      </c>
      <c r="K3036" s="51"/>
    </row>
    <row r="3037" spans="1:11" x14ac:dyDescent="0.45">
      <c r="A3037" s="2">
        <v>45551</v>
      </c>
      <c r="B3037" t="s">
        <v>94</v>
      </c>
      <c r="C3037" t="s">
        <v>8</v>
      </c>
      <c r="D3037">
        <v>40</v>
      </c>
      <c r="E3037" s="17">
        <f>VLOOKUP(C3037,'SKU Price List'!$H$2:$L$27,5,FALSE)</f>
        <v>585</v>
      </c>
      <c r="F3037" s="17">
        <f t="shared" si="152"/>
        <v>23400</v>
      </c>
      <c r="G3037">
        <f>VLOOKUP(C3037,'SKU Price List'!$H$2:$L$27,3,0)</f>
        <v>556.19999999999993</v>
      </c>
      <c r="H3037">
        <f t="shared" si="153"/>
        <v>22247.999999999996</v>
      </c>
      <c r="I3037" s="17">
        <f t="shared" si="154"/>
        <v>1152.0000000000036</v>
      </c>
      <c r="J3037">
        <v>51</v>
      </c>
      <c r="K3037" s="51"/>
    </row>
    <row r="3038" spans="1:11" x14ac:dyDescent="0.45">
      <c r="A3038" s="2">
        <v>45551</v>
      </c>
      <c r="B3038" t="s">
        <v>94</v>
      </c>
      <c r="C3038" t="s">
        <v>23</v>
      </c>
      <c r="D3038">
        <v>44</v>
      </c>
      <c r="E3038" s="17">
        <f>VLOOKUP(C3038,'SKU Price List'!$H$2:$L$27,5,FALSE)</f>
        <v>474.3</v>
      </c>
      <c r="F3038" s="17">
        <f t="shared" si="152"/>
        <v>20869.2</v>
      </c>
      <c r="G3038">
        <f>VLOOKUP(C3038,'SKU Price List'!$H$2:$L$27,3,0)</f>
        <v>451.8</v>
      </c>
      <c r="H3038">
        <f t="shared" si="153"/>
        <v>19879.2</v>
      </c>
      <c r="I3038" s="17">
        <f t="shared" si="154"/>
        <v>990</v>
      </c>
      <c r="J3038">
        <v>51</v>
      </c>
      <c r="K3038" s="51"/>
    </row>
    <row r="3039" spans="1:11" x14ac:dyDescent="0.45">
      <c r="A3039" s="2">
        <v>45551</v>
      </c>
      <c r="B3039" t="s">
        <v>94</v>
      </c>
      <c r="C3039" t="s">
        <v>13</v>
      </c>
      <c r="D3039">
        <v>8</v>
      </c>
      <c r="E3039" s="17">
        <f>VLOOKUP(C3039,'SKU Price List'!$H$2:$L$27,5,FALSE)</f>
        <v>718.19999999999993</v>
      </c>
      <c r="F3039" s="17">
        <f t="shared" si="152"/>
        <v>5745.5999999999995</v>
      </c>
      <c r="G3039">
        <f>VLOOKUP(C3039,'SKU Price List'!$H$2:$L$27,3,0)</f>
        <v>684</v>
      </c>
      <c r="H3039">
        <f t="shared" si="153"/>
        <v>5472</v>
      </c>
      <c r="I3039" s="17">
        <f t="shared" si="154"/>
        <v>273.59999999999945</v>
      </c>
      <c r="J3039">
        <v>51</v>
      </c>
      <c r="K3039" s="51"/>
    </row>
    <row r="3040" spans="1:11" x14ac:dyDescent="0.45">
      <c r="A3040" s="2">
        <v>45551</v>
      </c>
      <c r="B3040" t="s">
        <v>94</v>
      </c>
      <c r="C3040" t="s">
        <v>19</v>
      </c>
      <c r="D3040">
        <v>13</v>
      </c>
      <c r="E3040" s="17">
        <f>VLOOKUP(C3040,'SKU Price List'!$H$2:$L$27,5,FALSE)</f>
        <v>856.80000000000007</v>
      </c>
      <c r="F3040" s="17">
        <f t="shared" si="152"/>
        <v>11138.400000000001</v>
      </c>
      <c r="G3040">
        <f>VLOOKUP(C3040,'SKU Price List'!$H$2:$L$27,3,0)</f>
        <v>815.4</v>
      </c>
      <c r="H3040">
        <f t="shared" si="153"/>
        <v>10600.199999999999</v>
      </c>
      <c r="I3040" s="17">
        <f t="shared" si="154"/>
        <v>538.20000000000255</v>
      </c>
      <c r="J3040">
        <v>51</v>
      </c>
      <c r="K3040" s="51"/>
    </row>
    <row r="3041" spans="1:11" x14ac:dyDescent="0.45">
      <c r="A3041" s="2">
        <v>45551</v>
      </c>
      <c r="B3041" t="s">
        <v>94</v>
      </c>
      <c r="C3041" t="s">
        <v>21</v>
      </c>
      <c r="D3041">
        <v>5</v>
      </c>
      <c r="E3041" s="17">
        <f>VLOOKUP(C3041,'SKU Price List'!$H$2:$L$27,5,FALSE)</f>
        <v>999.6</v>
      </c>
      <c r="F3041" s="17">
        <f t="shared" si="152"/>
        <v>4998</v>
      </c>
      <c r="G3041">
        <f>VLOOKUP(C3041,'SKU Price List'!$H$2:$L$27,3,0)</f>
        <v>951.3</v>
      </c>
      <c r="H3041">
        <f t="shared" si="153"/>
        <v>4756.5</v>
      </c>
      <c r="I3041" s="17">
        <f t="shared" si="154"/>
        <v>241.5</v>
      </c>
      <c r="J3041">
        <v>51</v>
      </c>
      <c r="K3041" s="51"/>
    </row>
    <row r="3042" spans="1:11" x14ac:dyDescent="0.45">
      <c r="A3042" s="2">
        <v>45551</v>
      </c>
      <c r="B3042" t="s">
        <v>94</v>
      </c>
      <c r="C3042" t="s">
        <v>18</v>
      </c>
      <c r="D3042">
        <v>2</v>
      </c>
      <c r="E3042" s="17">
        <f>VLOOKUP(C3042,'SKU Price List'!$H$2:$L$27,5,FALSE)</f>
        <v>1523.2</v>
      </c>
      <c r="F3042" s="17">
        <f t="shared" si="152"/>
        <v>3046.4</v>
      </c>
      <c r="G3042">
        <f>VLOOKUP(C3042,'SKU Price List'!$H$2:$L$27,3,0)</f>
        <v>1449.6</v>
      </c>
      <c r="H3042">
        <f t="shared" si="153"/>
        <v>2899.2</v>
      </c>
      <c r="I3042" s="17">
        <f t="shared" si="154"/>
        <v>147.20000000000027</v>
      </c>
      <c r="J3042">
        <v>51</v>
      </c>
      <c r="K3042" s="51"/>
    </row>
    <row r="3043" spans="1:11" x14ac:dyDescent="0.45">
      <c r="A3043" s="2">
        <v>45552</v>
      </c>
      <c r="B3043" t="s">
        <v>100</v>
      </c>
      <c r="C3043" t="s">
        <v>18</v>
      </c>
      <c r="D3043">
        <v>5</v>
      </c>
      <c r="E3043" s="17">
        <f>VLOOKUP(C3043,'SKU Price List'!$H$2:$L$27,5,FALSE)</f>
        <v>1523.2</v>
      </c>
      <c r="F3043" s="17">
        <f t="shared" si="152"/>
        <v>7616</v>
      </c>
      <c r="G3043">
        <f>VLOOKUP(C3043,'SKU Price List'!$H$2:$L$27,3,0)</f>
        <v>1449.6</v>
      </c>
      <c r="H3043">
        <f t="shared" si="153"/>
        <v>7248</v>
      </c>
      <c r="I3043" s="17">
        <f t="shared" si="154"/>
        <v>368</v>
      </c>
      <c r="J3043">
        <v>51</v>
      </c>
      <c r="K3043" s="51"/>
    </row>
    <row r="3044" spans="1:11" x14ac:dyDescent="0.45">
      <c r="A3044" s="2">
        <v>45552</v>
      </c>
      <c r="B3044" t="s">
        <v>100</v>
      </c>
      <c r="C3044" t="s">
        <v>12</v>
      </c>
      <c r="D3044">
        <v>5</v>
      </c>
      <c r="E3044" s="17">
        <f>VLOOKUP(C3044,'SKU Price List'!$H$2:$L$27,5,FALSE)</f>
        <v>1040</v>
      </c>
      <c r="F3044" s="17">
        <f t="shared" si="152"/>
        <v>5200</v>
      </c>
      <c r="G3044">
        <f>VLOOKUP(C3044,'SKU Price List'!$H$2:$L$27,3,0)</f>
        <v>988.8</v>
      </c>
      <c r="H3044">
        <f t="shared" si="153"/>
        <v>4944</v>
      </c>
      <c r="I3044" s="17">
        <f t="shared" si="154"/>
        <v>256</v>
      </c>
      <c r="J3044">
        <v>51</v>
      </c>
      <c r="K3044" s="51"/>
    </row>
    <row r="3045" spans="1:11" x14ac:dyDescent="0.45">
      <c r="A3045" s="2">
        <v>45552</v>
      </c>
      <c r="B3045" t="s">
        <v>100</v>
      </c>
      <c r="C3045" t="s">
        <v>9</v>
      </c>
      <c r="D3045">
        <v>5</v>
      </c>
      <c r="E3045" s="17">
        <f>VLOOKUP(C3045,'SKU Price List'!$H$2:$L$27,5,FALSE)</f>
        <v>780</v>
      </c>
      <c r="F3045" s="17">
        <f t="shared" si="152"/>
        <v>3900</v>
      </c>
      <c r="G3045">
        <f>VLOOKUP(C3045,'SKU Price List'!$H$2:$L$27,3,0)</f>
        <v>741.59999999999991</v>
      </c>
      <c r="H3045">
        <f t="shared" si="153"/>
        <v>3707.9999999999995</v>
      </c>
      <c r="I3045" s="17">
        <f t="shared" si="154"/>
        <v>192.00000000000045</v>
      </c>
      <c r="J3045">
        <v>51</v>
      </c>
      <c r="K3045" s="51"/>
    </row>
    <row r="3046" spans="1:11" x14ac:dyDescent="0.45">
      <c r="A3046" s="2">
        <v>45552</v>
      </c>
      <c r="B3046" t="s">
        <v>100</v>
      </c>
      <c r="C3046" t="s">
        <v>27</v>
      </c>
      <c r="D3046">
        <v>5</v>
      </c>
      <c r="E3046" s="17">
        <f>VLOOKUP(C3046,'SKU Price List'!$H$2:$L$27,5,FALSE)</f>
        <v>843.2</v>
      </c>
      <c r="F3046" s="17">
        <f t="shared" si="152"/>
        <v>4216</v>
      </c>
      <c r="G3046">
        <f>VLOOKUP(C3046,'SKU Price List'!$H$2:$L$27,3,0)</f>
        <v>803.2</v>
      </c>
      <c r="H3046">
        <f t="shared" si="153"/>
        <v>4016</v>
      </c>
      <c r="I3046" s="17">
        <f t="shared" si="154"/>
        <v>200</v>
      </c>
      <c r="J3046">
        <v>51</v>
      </c>
      <c r="K3046" s="51"/>
    </row>
    <row r="3047" spans="1:11" x14ac:dyDescent="0.45">
      <c r="A3047" s="2">
        <v>45552</v>
      </c>
      <c r="B3047" t="s">
        <v>100</v>
      </c>
      <c r="C3047" t="s">
        <v>7</v>
      </c>
      <c r="D3047">
        <v>5</v>
      </c>
      <c r="E3047" s="17">
        <f>VLOOKUP(C3047,'SKU Price List'!$H$2:$L$27,5,FALSE)</f>
        <v>571.20000000000005</v>
      </c>
      <c r="F3047" s="17">
        <f t="shared" si="152"/>
        <v>2856</v>
      </c>
      <c r="G3047">
        <f>VLOOKUP(C3047,'SKU Price List'!$H$2:$L$27,3,0)</f>
        <v>544</v>
      </c>
      <c r="H3047">
        <f t="shared" si="153"/>
        <v>2720</v>
      </c>
      <c r="I3047" s="17">
        <f t="shared" si="154"/>
        <v>136</v>
      </c>
      <c r="J3047">
        <v>51</v>
      </c>
      <c r="K3047" s="51"/>
    </row>
    <row r="3048" spans="1:11" x14ac:dyDescent="0.45">
      <c r="A3048" s="2">
        <v>45552</v>
      </c>
      <c r="B3048" t="s">
        <v>100</v>
      </c>
      <c r="C3048" t="s">
        <v>6</v>
      </c>
      <c r="D3048">
        <v>5</v>
      </c>
      <c r="E3048" s="17">
        <f>VLOOKUP(C3048,'SKU Price List'!$H$2:$L$27,5,FALSE)</f>
        <v>499.80000000000007</v>
      </c>
      <c r="F3048" s="17">
        <f t="shared" si="152"/>
        <v>2499.0000000000005</v>
      </c>
      <c r="G3048">
        <f>VLOOKUP(C3048,'SKU Price List'!$H$2:$L$27,3,0)</f>
        <v>476</v>
      </c>
      <c r="H3048">
        <f t="shared" si="153"/>
        <v>2380</v>
      </c>
      <c r="I3048" s="17">
        <f t="shared" si="154"/>
        <v>119.00000000000045</v>
      </c>
      <c r="J3048">
        <v>51</v>
      </c>
      <c r="K3048" s="51"/>
    </row>
    <row r="3049" spans="1:11" x14ac:dyDescent="0.45">
      <c r="A3049" s="2">
        <v>45552</v>
      </c>
      <c r="B3049" t="s">
        <v>100</v>
      </c>
      <c r="C3049" t="s">
        <v>17</v>
      </c>
      <c r="D3049">
        <v>3</v>
      </c>
      <c r="E3049" s="17">
        <f>VLOOKUP(C3049,'SKU Price List'!$H$2:$L$27,5,FALSE)</f>
        <v>1276.8</v>
      </c>
      <c r="F3049" s="17">
        <f t="shared" si="152"/>
        <v>3830.3999999999996</v>
      </c>
      <c r="G3049">
        <f>VLOOKUP(C3049,'SKU Price List'!$H$2:$L$27,3,0)</f>
        <v>1216</v>
      </c>
      <c r="H3049">
        <f t="shared" si="153"/>
        <v>3648</v>
      </c>
      <c r="I3049" s="17">
        <f t="shared" si="154"/>
        <v>182.39999999999964</v>
      </c>
      <c r="J3049">
        <v>51</v>
      </c>
      <c r="K3049" s="51"/>
    </row>
    <row r="3050" spans="1:11" x14ac:dyDescent="0.45">
      <c r="A3050" s="2">
        <v>45552</v>
      </c>
      <c r="B3050" t="s">
        <v>100</v>
      </c>
      <c r="C3050" t="s">
        <v>14</v>
      </c>
      <c r="D3050">
        <v>3</v>
      </c>
      <c r="E3050" s="17">
        <f>VLOOKUP(C3050,'SKU Price List'!$H$2:$L$27,5,FALSE)</f>
        <v>957.59999999999991</v>
      </c>
      <c r="F3050" s="17">
        <f t="shared" si="152"/>
        <v>2872.7999999999997</v>
      </c>
      <c r="G3050">
        <f>VLOOKUP(C3050,'SKU Price List'!$H$2:$L$27,3,0)</f>
        <v>912</v>
      </c>
      <c r="H3050">
        <f t="shared" si="153"/>
        <v>2736</v>
      </c>
      <c r="I3050" s="17">
        <f t="shared" si="154"/>
        <v>136.79999999999973</v>
      </c>
      <c r="J3050">
        <v>51</v>
      </c>
      <c r="K3050" s="51"/>
    </row>
    <row r="3051" spans="1:11" x14ac:dyDescent="0.45">
      <c r="A3051" s="2">
        <v>45552</v>
      </c>
      <c r="B3051" t="s">
        <v>33</v>
      </c>
      <c r="C3051" t="s">
        <v>24</v>
      </c>
      <c r="D3051">
        <v>15</v>
      </c>
      <c r="E3051" s="17">
        <f>VLOOKUP(C3051,'SKU Price List'!$H$2:$L$27,5,FALSE)</f>
        <v>632.40000000000009</v>
      </c>
      <c r="F3051" s="17">
        <f t="shared" si="152"/>
        <v>9486.0000000000018</v>
      </c>
      <c r="G3051">
        <f>VLOOKUP(C3051,'SKU Price List'!$H$2:$L$27,3,0)</f>
        <v>602.40000000000009</v>
      </c>
      <c r="H3051">
        <f t="shared" si="153"/>
        <v>9036.0000000000018</v>
      </c>
      <c r="I3051" s="17">
        <f t="shared" si="154"/>
        <v>450</v>
      </c>
      <c r="J3051">
        <v>51</v>
      </c>
      <c r="K3051" s="51"/>
    </row>
    <row r="3052" spans="1:11" x14ac:dyDescent="0.45">
      <c r="A3052" s="2">
        <v>45552</v>
      </c>
      <c r="B3052" t="s">
        <v>33</v>
      </c>
      <c r="C3052" t="s">
        <v>9</v>
      </c>
      <c r="D3052">
        <v>5</v>
      </c>
      <c r="E3052" s="17">
        <f>VLOOKUP(C3052,'SKU Price List'!$H$2:$L$27,5,FALSE)</f>
        <v>780</v>
      </c>
      <c r="F3052" s="17">
        <f t="shared" si="152"/>
        <v>3900</v>
      </c>
      <c r="G3052">
        <f>VLOOKUP(C3052,'SKU Price List'!$H$2:$L$27,3,0)</f>
        <v>741.59999999999991</v>
      </c>
      <c r="H3052">
        <f t="shared" si="153"/>
        <v>3707.9999999999995</v>
      </c>
      <c r="I3052" s="17">
        <f t="shared" si="154"/>
        <v>192.00000000000045</v>
      </c>
      <c r="J3052">
        <v>51</v>
      </c>
      <c r="K3052" s="51"/>
    </row>
    <row r="3053" spans="1:11" x14ac:dyDescent="0.45">
      <c r="A3053" s="2">
        <v>45552</v>
      </c>
      <c r="B3053" t="s">
        <v>33</v>
      </c>
      <c r="C3053" t="s">
        <v>15</v>
      </c>
      <c r="D3053">
        <v>4</v>
      </c>
      <c r="E3053" s="17">
        <f>VLOOKUP(C3053,'SKU Price List'!$H$2:$L$27,5,FALSE)</f>
        <v>837.9</v>
      </c>
      <c r="F3053" s="17">
        <f t="shared" si="152"/>
        <v>3351.6</v>
      </c>
      <c r="G3053">
        <f>VLOOKUP(C3053,'SKU Price List'!$H$2:$L$27,3,0)</f>
        <v>798</v>
      </c>
      <c r="H3053">
        <f t="shared" si="153"/>
        <v>3192</v>
      </c>
      <c r="I3053" s="17">
        <f t="shared" si="154"/>
        <v>159.59999999999991</v>
      </c>
      <c r="J3053">
        <v>51</v>
      </c>
      <c r="K3053" s="51"/>
    </row>
    <row r="3054" spans="1:11" x14ac:dyDescent="0.45">
      <c r="A3054" s="2">
        <v>45553</v>
      </c>
      <c r="B3054" t="s">
        <v>101</v>
      </c>
      <c r="C3054" t="s">
        <v>18</v>
      </c>
      <c r="D3054">
        <v>32</v>
      </c>
      <c r="E3054" s="17">
        <f>VLOOKUP(C3054,'SKU Price List'!$H$2:$L$27,5,FALSE)</f>
        <v>1523.2</v>
      </c>
      <c r="F3054" s="17">
        <f t="shared" si="152"/>
        <v>48742.400000000001</v>
      </c>
      <c r="G3054">
        <f>VLOOKUP(C3054,'SKU Price List'!$H$2:$L$27,3,0)</f>
        <v>1449.6</v>
      </c>
      <c r="H3054">
        <f t="shared" si="153"/>
        <v>46387.199999999997</v>
      </c>
      <c r="I3054" s="17">
        <f t="shared" si="154"/>
        <v>2355.2000000000044</v>
      </c>
      <c r="J3054">
        <v>51</v>
      </c>
      <c r="K3054" s="51"/>
    </row>
    <row r="3055" spans="1:11" x14ac:dyDescent="0.45">
      <c r="A3055" s="2">
        <v>45553</v>
      </c>
      <c r="B3055" t="s">
        <v>101</v>
      </c>
      <c r="C3055" t="s">
        <v>20</v>
      </c>
      <c r="D3055">
        <v>18</v>
      </c>
      <c r="E3055" s="17">
        <f>VLOOKUP(C3055,'SKU Price List'!$H$2:$L$27,5,FALSE)</f>
        <v>1142.4000000000001</v>
      </c>
      <c r="F3055" s="17">
        <f t="shared" si="152"/>
        <v>20563.2</v>
      </c>
      <c r="G3055">
        <f>VLOOKUP(C3055,'SKU Price List'!$H$2:$L$27,3,0)</f>
        <v>1087.1999999999998</v>
      </c>
      <c r="H3055">
        <f t="shared" si="153"/>
        <v>19569.599999999999</v>
      </c>
      <c r="I3055" s="17">
        <f t="shared" si="154"/>
        <v>993.60000000000218</v>
      </c>
      <c r="J3055">
        <v>51</v>
      </c>
      <c r="K3055" s="51"/>
    </row>
    <row r="3056" spans="1:11" x14ac:dyDescent="0.45">
      <c r="A3056" s="2">
        <v>45553</v>
      </c>
      <c r="B3056" t="s">
        <v>101</v>
      </c>
      <c r="C3056" t="s">
        <v>19</v>
      </c>
      <c r="D3056">
        <v>5</v>
      </c>
      <c r="E3056" s="17">
        <f>VLOOKUP(C3056,'SKU Price List'!$H$2:$L$27,5,FALSE)</f>
        <v>856.80000000000007</v>
      </c>
      <c r="F3056" s="17">
        <f t="shared" si="152"/>
        <v>4284</v>
      </c>
      <c r="G3056">
        <f>VLOOKUP(C3056,'SKU Price List'!$H$2:$L$27,3,0)</f>
        <v>815.4</v>
      </c>
      <c r="H3056">
        <f t="shared" si="153"/>
        <v>4077</v>
      </c>
      <c r="I3056" s="17">
        <f t="shared" si="154"/>
        <v>207</v>
      </c>
      <c r="J3056">
        <v>51</v>
      </c>
      <c r="K3056" s="51"/>
    </row>
    <row r="3057" spans="1:11" x14ac:dyDescent="0.45">
      <c r="A3057" s="2">
        <v>45553</v>
      </c>
      <c r="B3057" t="s">
        <v>101</v>
      </c>
      <c r="C3057" t="s">
        <v>12</v>
      </c>
      <c r="D3057">
        <v>8</v>
      </c>
      <c r="E3057" s="17">
        <f>VLOOKUP(C3057,'SKU Price List'!$H$2:$L$27,5,FALSE)</f>
        <v>1040</v>
      </c>
      <c r="F3057" s="17">
        <f t="shared" si="152"/>
        <v>8320</v>
      </c>
      <c r="G3057">
        <f>VLOOKUP(C3057,'SKU Price List'!$H$2:$L$27,3,0)</f>
        <v>988.8</v>
      </c>
      <c r="H3057">
        <f t="shared" si="153"/>
        <v>7910.4</v>
      </c>
      <c r="I3057" s="17">
        <f t="shared" si="154"/>
        <v>409.60000000000036</v>
      </c>
      <c r="J3057">
        <v>51</v>
      </c>
      <c r="K3057" s="51"/>
    </row>
    <row r="3058" spans="1:11" x14ac:dyDescent="0.45">
      <c r="A3058" s="2">
        <v>45553</v>
      </c>
      <c r="B3058" t="s">
        <v>101</v>
      </c>
      <c r="C3058" t="s">
        <v>9</v>
      </c>
      <c r="D3058">
        <v>20</v>
      </c>
      <c r="E3058" s="17">
        <f>VLOOKUP(C3058,'SKU Price List'!$H$2:$L$27,5,FALSE)</f>
        <v>780</v>
      </c>
      <c r="F3058" s="17">
        <f t="shared" si="152"/>
        <v>15600</v>
      </c>
      <c r="G3058">
        <f>VLOOKUP(C3058,'SKU Price List'!$H$2:$L$27,3,0)</f>
        <v>741.59999999999991</v>
      </c>
      <c r="H3058">
        <f t="shared" si="153"/>
        <v>14831.999999999998</v>
      </c>
      <c r="I3058" s="17">
        <f t="shared" si="154"/>
        <v>768.00000000000182</v>
      </c>
      <c r="J3058">
        <v>51</v>
      </c>
      <c r="K3058" s="51"/>
    </row>
    <row r="3059" spans="1:11" x14ac:dyDescent="0.45">
      <c r="A3059" s="2">
        <v>45553</v>
      </c>
      <c r="B3059" t="s">
        <v>101</v>
      </c>
      <c r="C3059" t="s">
        <v>8</v>
      </c>
      <c r="D3059">
        <v>19</v>
      </c>
      <c r="E3059" s="17">
        <f>VLOOKUP(C3059,'SKU Price List'!$H$2:$L$27,5,FALSE)</f>
        <v>585</v>
      </c>
      <c r="F3059" s="17">
        <f t="shared" si="152"/>
        <v>11115</v>
      </c>
      <c r="G3059">
        <f>VLOOKUP(C3059,'SKU Price List'!$H$2:$L$27,3,0)</f>
        <v>556.19999999999993</v>
      </c>
      <c r="H3059">
        <f t="shared" si="153"/>
        <v>10567.8</v>
      </c>
      <c r="I3059" s="17">
        <f t="shared" si="154"/>
        <v>547.20000000000073</v>
      </c>
      <c r="J3059">
        <v>51</v>
      </c>
      <c r="K3059" s="51"/>
    </row>
    <row r="3060" spans="1:11" x14ac:dyDescent="0.45">
      <c r="A3060" s="2">
        <v>45553</v>
      </c>
      <c r="B3060" t="s">
        <v>101</v>
      </c>
      <c r="C3060" t="s">
        <v>10</v>
      </c>
      <c r="D3060">
        <v>10</v>
      </c>
      <c r="E3060" s="17">
        <f>VLOOKUP(C3060,'SKU Price List'!$H$2:$L$27,5,FALSE)</f>
        <v>682.5</v>
      </c>
      <c r="F3060" s="17">
        <f t="shared" si="152"/>
        <v>6825</v>
      </c>
      <c r="G3060">
        <f>VLOOKUP(C3060,'SKU Price List'!$H$2:$L$27,3,0)</f>
        <v>648.9</v>
      </c>
      <c r="H3060">
        <f t="shared" si="153"/>
        <v>6489</v>
      </c>
      <c r="I3060" s="17">
        <f t="shared" si="154"/>
        <v>336</v>
      </c>
      <c r="J3060">
        <v>51</v>
      </c>
      <c r="K3060" s="51"/>
    </row>
    <row r="3061" spans="1:11" x14ac:dyDescent="0.45">
      <c r="A3061" s="2">
        <v>45553</v>
      </c>
      <c r="B3061" t="s">
        <v>101</v>
      </c>
      <c r="C3061" t="s">
        <v>24</v>
      </c>
      <c r="D3061">
        <v>20</v>
      </c>
      <c r="E3061" s="17">
        <f>VLOOKUP(C3061,'SKU Price List'!$H$2:$L$27,5,FALSE)</f>
        <v>632.40000000000009</v>
      </c>
      <c r="F3061" s="17">
        <f t="shared" si="152"/>
        <v>12648.000000000002</v>
      </c>
      <c r="G3061">
        <f>VLOOKUP(C3061,'SKU Price List'!$H$2:$L$27,3,0)</f>
        <v>602.40000000000009</v>
      </c>
      <c r="H3061">
        <f t="shared" si="153"/>
        <v>12048.000000000002</v>
      </c>
      <c r="I3061" s="17">
        <f t="shared" si="154"/>
        <v>600</v>
      </c>
      <c r="J3061">
        <v>51</v>
      </c>
      <c r="K3061" s="51"/>
    </row>
    <row r="3062" spans="1:11" x14ac:dyDescent="0.45">
      <c r="A3062" s="2">
        <v>45553</v>
      </c>
      <c r="B3062" t="s">
        <v>101</v>
      </c>
      <c r="C3062" t="s">
        <v>23</v>
      </c>
      <c r="D3062">
        <v>18</v>
      </c>
      <c r="E3062" s="17">
        <f>VLOOKUP(C3062,'SKU Price List'!$H$2:$L$27,5,FALSE)</f>
        <v>474.3</v>
      </c>
      <c r="F3062" s="17">
        <f t="shared" si="152"/>
        <v>8537.4</v>
      </c>
      <c r="G3062">
        <f>VLOOKUP(C3062,'SKU Price List'!$H$2:$L$27,3,0)</f>
        <v>451.8</v>
      </c>
      <c r="H3062">
        <f t="shared" si="153"/>
        <v>8132.4000000000005</v>
      </c>
      <c r="I3062" s="17">
        <f t="shared" si="154"/>
        <v>404.99999999999909</v>
      </c>
      <c r="J3062">
        <v>51</v>
      </c>
      <c r="K3062" s="51"/>
    </row>
    <row r="3063" spans="1:11" x14ac:dyDescent="0.45">
      <c r="A3063" s="2">
        <v>45553</v>
      </c>
      <c r="B3063" t="s">
        <v>101</v>
      </c>
      <c r="C3063" t="s">
        <v>25</v>
      </c>
      <c r="D3063">
        <v>20</v>
      </c>
      <c r="E3063" s="17">
        <f>VLOOKUP(C3063,'SKU Price List'!$H$2:$L$27,5,FALSE)</f>
        <v>553.35</v>
      </c>
      <c r="F3063" s="17">
        <f t="shared" si="152"/>
        <v>11067</v>
      </c>
      <c r="G3063">
        <f>VLOOKUP(C3063,'SKU Price List'!$H$2:$L$27,3,0)</f>
        <v>527.1</v>
      </c>
      <c r="H3063">
        <f t="shared" si="153"/>
        <v>10542</v>
      </c>
      <c r="I3063" s="17">
        <f t="shared" si="154"/>
        <v>525</v>
      </c>
      <c r="J3063">
        <v>51</v>
      </c>
      <c r="K3063" s="51"/>
    </row>
    <row r="3064" spans="1:11" x14ac:dyDescent="0.45">
      <c r="A3064" s="2">
        <v>45553</v>
      </c>
      <c r="B3064" t="s">
        <v>101</v>
      </c>
      <c r="C3064" t="s">
        <v>7</v>
      </c>
      <c r="D3064">
        <v>20</v>
      </c>
      <c r="E3064" s="17">
        <f>VLOOKUP(C3064,'SKU Price List'!$H$2:$L$27,5,FALSE)</f>
        <v>571.20000000000005</v>
      </c>
      <c r="F3064" s="17">
        <f t="shared" ref="F3064:F3127" si="155">E3064*D3064</f>
        <v>11424</v>
      </c>
      <c r="G3064">
        <f>VLOOKUP(C3064,'SKU Price List'!$H$2:$L$27,3,0)</f>
        <v>544</v>
      </c>
      <c r="H3064">
        <f t="shared" si="153"/>
        <v>10880</v>
      </c>
      <c r="I3064" s="17">
        <f t="shared" si="154"/>
        <v>544</v>
      </c>
      <c r="J3064">
        <v>51</v>
      </c>
      <c r="K3064" s="51"/>
    </row>
    <row r="3065" spans="1:11" x14ac:dyDescent="0.45">
      <c r="A3065" s="2">
        <v>45553</v>
      </c>
      <c r="B3065" t="s">
        <v>101</v>
      </c>
      <c r="C3065" t="s">
        <v>4</v>
      </c>
      <c r="D3065">
        <v>20</v>
      </c>
      <c r="E3065" s="17">
        <f>VLOOKUP(C3065,'SKU Price List'!$H$2:$L$27,5,FALSE)</f>
        <v>428.40000000000003</v>
      </c>
      <c r="F3065" s="17">
        <f t="shared" si="155"/>
        <v>8568</v>
      </c>
      <c r="G3065">
        <f>VLOOKUP(C3065,'SKU Price List'!$H$2:$L$27,3,0)</f>
        <v>408</v>
      </c>
      <c r="H3065">
        <f t="shared" si="153"/>
        <v>8160</v>
      </c>
      <c r="I3065" s="17">
        <f t="shared" si="154"/>
        <v>408</v>
      </c>
      <c r="J3065">
        <v>51</v>
      </c>
      <c r="K3065" s="51"/>
    </row>
    <row r="3066" spans="1:11" x14ac:dyDescent="0.45">
      <c r="A3066" s="2">
        <v>45553</v>
      </c>
      <c r="B3066" t="s">
        <v>101</v>
      </c>
      <c r="C3066" t="s">
        <v>3</v>
      </c>
      <c r="D3066">
        <v>20</v>
      </c>
      <c r="E3066" s="17">
        <f>VLOOKUP(C3066,'SKU Price List'!$H$2:$L$27,5,FALSE)</f>
        <v>321.3</v>
      </c>
      <c r="F3066" s="17">
        <f t="shared" si="155"/>
        <v>6426</v>
      </c>
      <c r="G3066">
        <f>VLOOKUP(C3066,'SKU Price List'!$H$2:$L$27,3,0)</f>
        <v>306</v>
      </c>
      <c r="H3066">
        <f t="shared" si="153"/>
        <v>6120</v>
      </c>
      <c r="I3066" s="17">
        <f t="shared" si="154"/>
        <v>306</v>
      </c>
      <c r="J3066">
        <v>51</v>
      </c>
      <c r="K3066" s="51"/>
    </row>
    <row r="3067" spans="1:11" x14ac:dyDescent="0.45">
      <c r="A3067" s="2">
        <v>45553</v>
      </c>
      <c r="B3067" t="s">
        <v>72</v>
      </c>
      <c r="C3067" t="s">
        <v>12</v>
      </c>
      <c r="D3067">
        <v>70</v>
      </c>
      <c r="E3067" s="17">
        <f>VLOOKUP(C3067,'SKU Price List'!$H$2:$L$27,5,FALSE)</f>
        <v>1040</v>
      </c>
      <c r="F3067" s="17">
        <f t="shared" si="155"/>
        <v>72800</v>
      </c>
      <c r="G3067">
        <f>VLOOKUP(C3067,'SKU Price List'!$H$2:$L$27,3,0)</f>
        <v>988.8</v>
      </c>
      <c r="H3067">
        <f t="shared" si="153"/>
        <v>69216</v>
      </c>
      <c r="I3067" s="17">
        <f t="shared" si="154"/>
        <v>3584</v>
      </c>
      <c r="J3067">
        <v>51</v>
      </c>
      <c r="K3067" s="51"/>
    </row>
    <row r="3068" spans="1:11" x14ac:dyDescent="0.45">
      <c r="A3068" s="2">
        <v>45554</v>
      </c>
      <c r="B3068" t="s">
        <v>60</v>
      </c>
      <c r="C3068" t="s">
        <v>12</v>
      </c>
      <c r="D3068">
        <v>10</v>
      </c>
      <c r="E3068" s="17">
        <f>VLOOKUP(C3068,'SKU Price List'!$H$2:$L$27,5,FALSE)</f>
        <v>1040</v>
      </c>
      <c r="F3068" s="17">
        <f t="shared" si="155"/>
        <v>10400</v>
      </c>
      <c r="G3068">
        <f>VLOOKUP(C3068,'SKU Price List'!$H$2:$L$27,3,0)</f>
        <v>988.8</v>
      </c>
      <c r="H3068">
        <f t="shared" si="153"/>
        <v>9888</v>
      </c>
      <c r="I3068" s="17">
        <f t="shared" si="154"/>
        <v>512</v>
      </c>
      <c r="J3068">
        <v>51</v>
      </c>
      <c r="K3068" s="51"/>
    </row>
    <row r="3069" spans="1:11" x14ac:dyDescent="0.45">
      <c r="A3069" s="2">
        <v>45554</v>
      </c>
      <c r="B3069" t="s">
        <v>60</v>
      </c>
      <c r="C3069" t="s">
        <v>9</v>
      </c>
      <c r="D3069">
        <v>10</v>
      </c>
      <c r="E3069" s="17">
        <f>VLOOKUP(C3069,'SKU Price List'!$H$2:$L$27,5,FALSE)</f>
        <v>780</v>
      </c>
      <c r="F3069" s="17">
        <f t="shared" si="155"/>
        <v>7800</v>
      </c>
      <c r="G3069">
        <f>VLOOKUP(C3069,'SKU Price List'!$H$2:$L$27,3,0)</f>
        <v>741.59999999999991</v>
      </c>
      <c r="H3069">
        <f t="shared" si="153"/>
        <v>7415.9999999999991</v>
      </c>
      <c r="I3069" s="17">
        <f t="shared" si="154"/>
        <v>384.00000000000091</v>
      </c>
      <c r="J3069">
        <v>51</v>
      </c>
      <c r="K3069" s="51"/>
    </row>
    <row r="3070" spans="1:11" x14ac:dyDescent="0.45">
      <c r="A3070" s="2">
        <v>45554</v>
      </c>
      <c r="B3070" t="s">
        <v>60</v>
      </c>
      <c r="C3070" t="s">
        <v>8</v>
      </c>
      <c r="D3070">
        <v>10</v>
      </c>
      <c r="E3070" s="17">
        <f>VLOOKUP(C3070,'SKU Price List'!$H$2:$L$27,5,FALSE)</f>
        <v>585</v>
      </c>
      <c r="F3070" s="17">
        <f t="shared" si="155"/>
        <v>5850</v>
      </c>
      <c r="G3070">
        <f>VLOOKUP(C3070,'SKU Price List'!$H$2:$L$27,3,0)</f>
        <v>556.19999999999993</v>
      </c>
      <c r="H3070">
        <f t="shared" si="153"/>
        <v>5561.9999999999991</v>
      </c>
      <c r="I3070" s="17">
        <f t="shared" si="154"/>
        <v>288.00000000000091</v>
      </c>
      <c r="J3070">
        <v>51</v>
      </c>
      <c r="K3070" s="51"/>
    </row>
    <row r="3071" spans="1:11" x14ac:dyDescent="0.45">
      <c r="A3071" s="2">
        <v>45554</v>
      </c>
      <c r="B3071" t="s">
        <v>60</v>
      </c>
      <c r="C3071" t="s">
        <v>8</v>
      </c>
      <c r="D3071">
        <v>1</v>
      </c>
      <c r="E3071" s="17">
        <f>VLOOKUP(C3071,'SKU Price List'!$H$2:$L$27,5,FALSE)</f>
        <v>585</v>
      </c>
      <c r="F3071" s="17">
        <f t="shared" si="155"/>
        <v>585</v>
      </c>
      <c r="G3071">
        <f>VLOOKUP(C3071,'SKU Price List'!$H$2:$L$27,3,0)</f>
        <v>556.19999999999993</v>
      </c>
      <c r="H3071">
        <f t="shared" si="153"/>
        <v>556.19999999999993</v>
      </c>
      <c r="I3071" s="17">
        <f t="shared" si="154"/>
        <v>28.800000000000068</v>
      </c>
      <c r="J3071">
        <v>51</v>
      </c>
      <c r="K3071" s="51"/>
    </row>
    <row r="3072" spans="1:11" x14ac:dyDescent="0.45">
      <c r="A3072" s="2">
        <v>45554</v>
      </c>
      <c r="B3072" t="s">
        <v>60</v>
      </c>
      <c r="C3072" t="s">
        <v>18</v>
      </c>
      <c r="D3072">
        <v>8</v>
      </c>
      <c r="E3072" s="17">
        <f>VLOOKUP(C3072,'SKU Price List'!$H$2:$L$27,5,FALSE)</f>
        <v>1523.2</v>
      </c>
      <c r="F3072" s="17">
        <f t="shared" si="155"/>
        <v>12185.6</v>
      </c>
      <c r="G3072">
        <f>VLOOKUP(C3072,'SKU Price List'!$H$2:$L$27,3,0)</f>
        <v>1449.6</v>
      </c>
      <c r="H3072">
        <f t="shared" si="153"/>
        <v>11596.8</v>
      </c>
      <c r="I3072" s="17">
        <f t="shared" si="154"/>
        <v>588.80000000000109</v>
      </c>
      <c r="J3072">
        <v>51</v>
      </c>
      <c r="K3072" s="51"/>
    </row>
    <row r="3073" spans="1:11" x14ac:dyDescent="0.45">
      <c r="A3073" s="2">
        <v>45554</v>
      </c>
      <c r="B3073" t="s">
        <v>60</v>
      </c>
      <c r="C3073" t="s">
        <v>20</v>
      </c>
      <c r="D3073">
        <v>2</v>
      </c>
      <c r="E3073" s="17">
        <f>VLOOKUP(C3073,'SKU Price List'!$H$2:$L$27,5,FALSE)</f>
        <v>1142.4000000000001</v>
      </c>
      <c r="F3073" s="17">
        <f t="shared" si="155"/>
        <v>2284.8000000000002</v>
      </c>
      <c r="G3073">
        <f>VLOOKUP(C3073,'SKU Price List'!$H$2:$L$27,3,0)</f>
        <v>1087.1999999999998</v>
      </c>
      <c r="H3073">
        <f t="shared" si="153"/>
        <v>2174.3999999999996</v>
      </c>
      <c r="I3073" s="17">
        <f t="shared" si="154"/>
        <v>110.40000000000055</v>
      </c>
      <c r="J3073">
        <v>51</v>
      </c>
      <c r="K3073" s="51"/>
    </row>
    <row r="3074" spans="1:11" x14ac:dyDescent="0.45">
      <c r="A3074" s="2">
        <v>45554</v>
      </c>
      <c r="B3074" t="s">
        <v>60</v>
      </c>
      <c r="C3074" t="s">
        <v>13</v>
      </c>
      <c r="D3074">
        <v>9</v>
      </c>
      <c r="E3074" s="17">
        <f>VLOOKUP(C3074,'SKU Price List'!$H$2:$L$27,5,FALSE)</f>
        <v>718.19999999999993</v>
      </c>
      <c r="F3074" s="17">
        <f t="shared" si="155"/>
        <v>6463.7999999999993</v>
      </c>
      <c r="G3074">
        <f>VLOOKUP(C3074,'SKU Price List'!$H$2:$L$27,3,0)</f>
        <v>684</v>
      </c>
      <c r="H3074">
        <f t="shared" ref="H3074:H3137" si="156">G3074*D3074</f>
        <v>6156</v>
      </c>
      <c r="I3074" s="17">
        <f t="shared" ref="I3074:I3137" si="157">F3074-H3074</f>
        <v>307.79999999999927</v>
      </c>
      <c r="J3074">
        <v>51</v>
      </c>
      <c r="K3074" s="51"/>
    </row>
    <row r="3075" spans="1:11" x14ac:dyDescent="0.45">
      <c r="A3075" s="2">
        <v>45554</v>
      </c>
      <c r="B3075" t="s">
        <v>60</v>
      </c>
      <c r="C3075" t="s">
        <v>14</v>
      </c>
      <c r="D3075">
        <v>10</v>
      </c>
      <c r="E3075" s="17">
        <f>VLOOKUP(C3075,'SKU Price List'!$H$2:$L$27,5,FALSE)</f>
        <v>957.59999999999991</v>
      </c>
      <c r="F3075" s="17">
        <f t="shared" si="155"/>
        <v>9576</v>
      </c>
      <c r="G3075">
        <f>VLOOKUP(C3075,'SKU Price List'!$H$2:$L$27,3,0)</f>
        <v>912</v>
      </c>
      <c r="H3075">
        <f t="shared" si="156"/>
        <v>9120</v>
      </c>
      <c r="I3075" s="17">
        <f t="shared" si="157"/>
        <v>456</v>
      </c>
      <c r="J3075">
        <v>51</v>
      </c>
      <c r="K3075" s="51"/>
    </row>
    <row r="3076" spans="1:11" x14ac:dyDescent="0.45">
      <c r="A3076" s="2">
        <v>45554</v>
      </c>
      <c r="B3076" t="s">
        <v>60</v>
      </c>
      <c r="C3076" t="s">
        <v>15</v>
      </c>
      <c r="D3076">
        <v>10</v>
      </c>
      <c r="E3076" s="17">
        <f>VLOOKUP(C3076,'SKU Price List'!$H$2:$L$27,5,FALSE)</f>
        <v>837.9</v>
      </c>
      <c r="F3076" s="17">
        <f t="shared" si="155"/>
        <v>8379</v>
      </c>
      <c r="G3076">
        <f>VLOOKUP(C3076,'SKU Price List'!$H$2:$L$27,3,0)</f>
        <v>798</v>
      </c>
      <c r="H3076">
        <f t="shared" si="156"/>
        <v>7980</v>
      </c>
      <c r="I3076" s="17">
        <f t="shared" si="157"/>
        <v>399</v>
      </c>
      <c r="J3076">
        <v>51</v>
      </c>
      <c r="K3076" s="51"/>
    </row>
    <row r="3077" spans="1:11" x14ac:dyDescent="0.45">
      <c r="A3077" s="2">
        <v>45554</v>
      </c>
      <c r="B3077" t="s">
        <v>60</v>
      </c>
      <c r="C3077" t="s">
        <v>17</v>
      </c>
      <c r="D3077">
        <v>4</v>
      </c>
      <c r="E3077" s="17">
        <f>VLOOKUP(C3077,'SKU Price List'!$H$2:$L$27,5,FALSE)</f>
        <v>1276.8</v>
      </c>
      <c r="F3077" s="17">
        <f t="shared" si="155"/>
        <v>5107.2</v>
      </c>
      <c r="G3077">
        <f>VLOOKUP(C3077,'SKU Price List'!$H$2:$L$27,3,0)</f>
        <v>1216</v>
      </c>
      <c r="H3077">
        <f t="shared" si="156"/>
        <v>4864</v>
      </c>
      <c r="I3077" s="17">
        <f t="shared" si="157"/>
        <v>243.19999999999982</v>
      </c>
      <c r="J3077">
        <v>51</v>
      </c>
      <c r="K3077" s="51"/>
    </row>
    <row r="3078" spans="1:11" x14ac:dyDescent="0.45">
      <c r="A3078" s="2">
        <v>45554</v>
      </c>
      <c r="B3078" t="s">
        <v>60</v>
      </c>
      <c r="C3078" t="s">
        <v>3</v>
      </c>
      <c r="D3078">
        <v>7</v>
      </c>
      <c r="E3078" s="17">
        <f>VLOOKUP(C3078,'SKU Price List'!$H$2:$L$27,5,FALSE)</f>
        <v>321.3</v>
      </c>
      <c r="F3078" s="17">
        <f t="shared" si="155"/>
        <v>2249.1</v>
      </c>
      <c r="G3078">
        <f>VLOOKUP(C3078,'SKU Price List'!$H$2:$L$27,3,0)</f>
        <v>306</v>
      </c>
      <c r="H3078">
        <f t="shared" si="156"/>
        <v>2142</v>
      </c>
      <c r="I3078" s="17">
        <f t="shared" si="157"/>
        <v>107.09999999999991</v>
      </c>
      <c r="J3078">
        <v>51</v>
      </c>
      <c r="K3078" s="51"/>
    </row>
    <row r="3079" spans="1:11" x14ac:dyDescent="0.45">
      <c r="A3079" s="2">
        <v>45554</v>
      </c>
      <c r="B3079" t="s">
        <v>60</v>
      </c>
      <c r="C3079" t="s">
        <v>4</v>
      </c>
      <c r="D3079">
        <v>10</v>
      </c>
      <c r="E3079" s="17">
        <f>VLOOKUP(C3079,'SKU Price List'!$H$2:$L$27,5,FALSE)</f>
        <v>428.40000000000003</v>
      </c>
      <c r="F3079" s="17">
        <f t="shared" si="155"/>
        <v>4284</v>
      </c>
      <c r="G3079">
        <f>VLOOKUP(C3079,'SKU Price List'!$H$2:$L$27,3,0)</f>
        <v>408</v>
      </c>
      <c r="H3079">
        <f t="shared" si="156"/>
        <v>4080</v>
      </c>
      <c r="I3079" s="17">
        <f t="shared" si="157"/>
        <v>204</v>
      </c>
      <c r="J3079">
        <v>51</v>
      </c>
      <c r="K3079" s="51"/>
    </row>
    <row r="3080" spans="1:11" x14ac:dyDescent="0.45">
      <c r="A3080" s="2">
        <v>45554</v>
      </c>
      <c r="B3080" t="s">
        <v>60</v>
      </c>
      <c r="C3080" t="s">
        <v>7</v>
      </c>
      <c r="D3080">
        <v>10</v>
      </c>
      <c r="E3080" s="17">
        <f>VLOOKUP(C3080,'SKU Price List'!$H$2:$L$27,5,FALSE)</f>
        <v>571.20000000000005</v>
      </c>
      <c r="F3080" s="17">
        <f t="shared" si="155"/>
        <v>5712</v>
      </c>
      <c r="G3080">
        <f>VLOOKUP(C3080,'SKU Price List'!$H$2:$L$27,3,0)</f>
        <v>544</v>
      </c>
      <c r="H3080">
        <f t="shared" si="156"/>
        <v>5440</v>
      </c>
      <c r="I3080" s="17">
        <f t="shared" si="157"/>
        <v>272</v>
      </c>
      <c r="J3080">
        <v>51</v>
      </c>
      <c r="K3080" s="51"/>
    </row>
    <row r="3081" spans="1:11" x14ac:dyDescent="0.45">
      <c r="A3081" s="2">
        <v>45554</v>
      </c>
      <c r="B3081" t="s">
        <v>60</v>
      </c>
      <c r="C3081" t="s">
        <v>6</v>
      </c>
      <c r="D3081">
        <v>10</v>
      </c>
      <c r="E3081" s="17">
        <f>VLOOKUP(C3081,'SKU Price List'!$H$2:$L$27,5,FALSE)</f>
        <v>499.80000000000007</v>
      </c>
      <c r="F3081" s="17">
        <f t="shared" si="155"/>
        <v>4998.0000000000009</v>
      </c>
      <c r="G3081">
        <f>VLOOKUP(C3081,'SKU Price List'!$H$2:$L$27,3,0)</f>
        <v>476</v>
      </c>
      <c r="H3081">
        <f t="shared" si="156"/>
        <v>4760</v>
      </c>
      <c r="I3081" s="17">
        <f t="shared" si="157"/>
        <v>238.00000000000091</v>
      </c>
      <c r="J3081">
        <v>51</v>
      </c>
      <c r="K3081" s="51"/>
    </row>
    <row r="3082" spans="1:11" x14ac:dyDescent="0.45">
      <c r="A3082" s="2">
        <v>45554</v>
      </c>
      <c r="B3082" t="s">
        <v>60</v>
      </c>
      <c r="C3082" t="s">
        <v>5</v>
      </c>
      <c r="D3082">
        <v>3</v>
      </c>
      <c r="E3082" s="17">
        <f>VLOOKUP(C3082,'SKU Price List'!$H$2:$L$27,5,FALSE)</f>
        <v>374.85</v>
      </c>
      <c r="F3082" s="17">
        <f t="shared" si="155"/>
        <v>1124.5500000000002</v>
      </c>
      <c r="G3082">
        <f>VLOOKUP(C3082,'SKU Price List'!$H$2:$L$27,3,0)</f>
        <v>357</v>
      </c>
      <c r="H3082">
        <f t="shared" si="156"/>
        <v>1071</v>
      </c>
      <c r="I3082" s="17">
        <f t="shared" si="157"/>
        <v>53.550000000000182</v>
      </c>
      <c r="J3082">
        <v>51</v>
      </c>
      <c r="K3082" s="51"/>
    </row>
    <row r="3083" spans="1:11" x14ac:dyDescent="0.45">
      <c r="A3083" s="2">
        <v>45554</v>
      </c>
      <c r="B3083" t="s">
        <v>47</v>
      </c>
      <c r="C3083" t="s">
        <v>17</v>
      </c>
      <c r="D3083">
        <v>6</v>
      </c>
      <c r="E3083" s="17">
        <f>VLOOKUP(C3083,'SKU Price List'!$H$2:$L$27,5,FALSE)</f>
        <v>1276.8</v>
      </c>
      <c r="F3083" s="17">
        <f t="shared" si="155"/>
        <v>7660.7999999999993</v>
      </c>
      <c r="G3083">
        <f>VLOOKUP(C3083,'SKU Price List'!$H$2:$L$27,3,0)</f>
        <v>1216</v>
      </c>
      <c r="H3083">
        <f t="shared" si="156"/>
        <v>7296</v>
      </c>
      <c r="I3083" s="17">
        <f t="shared" si="157"/>
        <v>364.79999999999927</v>
      </c>
      <c r="J3083">
        <v>51</v>
      </c>
      <c r="K3083" s="51"/>
    </row>
    <row r="3084" spans="1:11" x14ac:dyDescent="0.45">
      <c r="A3084" s="2">
        <v>45554</v>
      </c>
      <c r="B3084" t="s">
        <v>47</v>
      </c>
      <c r="C3084" t="s">
        <v>7</v>
      </c>
      <c r="D3084">
        <v>5</v>
      </c>
      <c r="E3084" s="17">
        <f>VLOOKUP(C3084,'SKU Price List'!$H$2:$L$27,5,FALSE)</f>
        <v>571.20000000000005</v>
      </c>
      <c r="F3084" s="17">
        <f t="shared" si="155"/>
        <v>2856</v>
      </c>
      <c r="G3084">
        <f>VLOOKUP(C3084,'SKU Price List'!$H$2:$L$27,3,0)</f>
        <v>544</v>
      </c>
      <c r="H3084">
        <f t="shared" si="156"/>
        <v>2720</v>
      </c>
      <c r="I3084" s="17">
        <f t="shared" si="157"/>
        <v>136</v>
      </c>
      <c r="J3084">
        <v>51</v>
      </c>
      <c r="K3084" s="51"/>
    </row>
    <row r="3085" spans="1:11" x14ac:dyDescent="0.45">
      <c r="A3085" s="2">
        <v>45554</v>
      </c>
      <c r="B3085" t="s">
        <v>47</v>
      </c>
      <c r="C3085" t="s">
        <v>8</v>
      </c>
      <c r="D3085">
        <v>5</v>
      </c>
      <c r="E3085" s="17">
        <f>VLOOKUP(C3085,'SKU Price List'!$H$2:$L$27,5,FALSE)</f>
        <v>585</v>
      </c>
      <c r="F3085" s="17">
        <f t="shared" si="155"/>
        <v>2925</v>
      </c>
      <c r="G3085">
        <f>VLOOKUP(C3085,'SKU Price List'!$H$2:$L$27,3,0)</f>
        <v>556.19999999999993</v>
      </c>
      <c r="H3085">
        <f t="shared" si="156"/>
        <v>2780.9999999999995</v>
      </c>
      <c r="I3085" s="17">
        <f t="shared" si="157"/>
        <v>144.00000000000045</v>
      </c>
      <c r="J3085">
        <v>51</v>
      </c>
      <c r="K3085" s="51"/>
    </row>
    <row r="3086" spans="1:11" x14ac:dyDescent="0.45">
      <c r="A3086" s="2">
        <v>45555</v>
      </c>
      <c r="B3086" t="s">
        <v>34</v>
      </c>
      <c r="C3086" t="s">
        <v>4</v>
      </c>
      <c r="D3086">
        <v>8</v>
      </c>
      <c r="E3086" s="17">
        <f>VLOOKUP(C3086,'SKU Price List'!$H$2:$L$27,5,FALSE)</f>
        <v>428.40000000000003</v>
      </c>
      <c r="F3086" s="17">
        <f t="shared" si="155"/>
        <v>3427.2000000000003</v>
      </c>
      <c r="G3086">
        <f>VLOOKUP(C3086,'SKU Price List'!$H$2:$L$27,3,0)</f>
        <v>408</v>
      </c>
      <c r="H3086">
        <f t="shared" si="156"/>
        <v>3264</v>
      </c>
      <c r="I3086" s="17">
        <f t="shared" si="157"/>
        <v>163.20000000000027</v>
      </c>
      <c r="J3086">
        <v>51</v>
      </c>
      <c r="K3086" s="51"/>
    </row>
    <row r="3087" spans="1:11" x14ac:dyDescent="0.45">
      <c r="A3087" s="2">
        <v>45555</v>
      </c>
      <c r="B3087" t="s">
        <v>34</v>
      </c>
      <c r="C3087" t="s">
        <v>5</v>
      </c>
      <c r="D3087">
        <v>4</v>
      </c>
      <c r="E3087" s="17">
        <f>VLOOKUP(C3087,'SKU Price List'!$H$2:$L$27,5,FALSE)</f>
        <v>374.85</v>
      </c>
      <c r="F3087" s="17">
        <f t="shared" si="155"/>
        <v>1499.4</v>
      </c>
      <c r="G3087">
        <f>VLOOKUP(C3087,'SKU Price List'!$H$2:$L$27,3,0)</f>
        <v>357</v>
      </c>
      <c r="H3087">
        <f t="shared" si="156"/>
        <v>1428</v>
      </c>
      <c r="I3087" s="17">
        <f t="shared" si="157"/>
        <v>71.400000000000091</v>
      </c>
      <c r="J3087">
        <v>51</v>
      </c>
      <c r="K3087" s="51"/>
    </row>
    <row r="3088" spans="1:11" x14ac:dyDescent="0.45">
      <c r="A3088" s="2">
        <v>45555</v>
      </c>
      <c r="B3088" t="s">
        <v>34</v>
      </c>
      <c r="C3088" t="s">
        <v>24</v>
      </c>
      <c r="D3088">
        <v>5</v>
      </c>
      <c r="E3088" s="17">
        <f>VLOOKUP(C3088,'SKU Price List'!$H$2:$L$27,5,FALSE)</f>
        <v>632.40000000000009</v>
      </c>
      <c r="F3088" s="17">
        <f t="shared" si="155"/>
        <v>3162.0000000000005</v>
      </c>
      <c r="G3088">
        <f>VLOOKUP(C3088,'SKU Price List'!$H$2:$L$27,3,0)</f>
        <v>602.40000000000009</v>
      </c>
      <c r="H3088">
        <f t="shared" si="156"/>
        <v>3012.0000000000005</v>
      </c>
      <c r="I3088" s="17">
        <f t="shared" si="157"/>
        <v>150</v>
      </c>
      <c r="J3088">
        <v>51</v>
      </c>
      <c r="K3088" s="51"/>
    </row>
    <row r="3089" spans="1:11" x14ac:dyDescent="0.45">
      <c r="A3089" s="2">
        <v>45555</v>
      </c>
      <c r="B3089" t="s">
        <v>34</v>
      </c>
      <c r="C3089" t="s">
        <v>14</v>
      </c>
      <c r="D3089">
        <v>5</v>
      </c>
      <c r="E3089" s="17">
        <f>VLOOKUP(C3089,'SKU Price List'!$H$2:$L$27,5,FALSE)</f>
        <v>957.59999999999991</v>
      </c>
      <c r="F3089" s="17">
        <f t="shared" si="155"/>
        <v>4788</v>
      </c>
      <c r="G3089">
        <f>VLOOKUP(C3089,'SKU Price List'!$H$2:$L$27,3,0)</f>
        <v>912</v>
      </c>
      <c r="H3089">
        <f t="shared" si="156"/>
        <v>4560</v>
      </c>
      <c r="I3089" s="17">
        <f t="shared" si="157"/>
        <v>228</v>
      </c>
      <c r="J3089">
        <v>51</v>
      </c>
      <c r="K3089" s="51"/>
    </row>
    <row r="3090" spans="1:11" x14ac:dyDescent="0.45">
      <c r="A3090" s="2">
        <v>45555</v>
      </c>
      <c r="B3090" t="s">
        <v>34</v>
      </c>
      <c r="C3090" t="s">
        <v>9</v>
      </c>
      <c r="D3090">
        <v>2</v>
      </c>
      <c r="E3090" s="17">
        <f>VLOOKUP(C3090,'SKU Price List'!$H$2:$L$27,5,FALSE)</f>
        <v>780</v>
      </c>
      <c r="F3090" s="17">
        <f t="shared" si="155"/>
        <v>1560</v>
      </c>
      <c r="G3090">
        <f>VLOOKUP(C3090,'SKU Price List'!$H$2:$L$27,3,0)</f>
        <v>741.59999999999991</v>
      </c>
      <c r="H3090">
        <f t="shared" si="156"/>
        <v>1483.1999999999998</v>
      </c>
      <c r="I3090" s="17">
        <f t="shared" si="157"/>
        <v>76.800000000000182</v>
      </c>
      <c r="J3090">
        <v>51</v>
      </c>
      <c r="K3090" s="51"/>
    </row>
    <row r="3091" spans="1:11" x14ac:dyDescent="0.45">
      <c r="A3091" s="2">
        <v>45555</v>
      </c>
      <c r="B3091" t="s">
        <v>75</v>
      </c>
      <c r="C3091" t="s">
        <v>24</v>
      </c>
      <c r="D3091">
        <v>50</v>
      </c>
      <c r="E3091" s="17">
        <f>VLOOKUP(C3091,'SKU Price List'!$H$2:$L$27,5,FALSE)</f>
        <v>632.40000000000009</v>
      </c>
      <c r="F3091" s="17">
        <f t="shared" si="155"/>
        <v>31620.000000000004</v>
      </c>
      <c r="G3091">
        <f>VLOOKUP(C3091,'SKU Price List'!$H$2:$L$27,3,0)</f>
        <v>602.40000000000009</v>
      </c>
      <c r="H3091">
        <f t="shared" si="156"/>
        <v>30120.000000000004</v>
      </c>
      <c r="I3091" s="17">
        <f t="shared" si="157"/>
        <v>1500</v>
      </c>
      <c r="J3091">
        <v>51</v>
      </c>
      <c r="K3091" s="51"/>
    </row>
    <row r="3092" spans="1:11" x14ac:dyDescent="0.45">
      <c r="A3092" s="2">
        <v>45555</v>
      </c>
      <c r="B3092" t="s">
        <v>75</v>
      </c>
      <c r="C3092" t="s">
        <v>9</v>
      </c>
      <c r="D3092">
        <v>20</v>
      </c>
      <c r="E3092" s="17">
        <f>VLOOKUP(C3092,'SKU Price List'!$H$2:$L$27,5,FALSE)</f>
        <v>780</v>
      </c>
      <c r="F3092" s="17">
        <f t="shared" si="155"/>
        <v>15600</v>
      </c>
      <c r="G3092">
        <f>VLOOKUP(C3092,'SKU Price List'!$H$2:$L$27,3,0)</f>
        <v>741.59999999999991</v>
      </c>
      <c r="H3092">
        <f t="shared" si="156"/>
        <v>14831.999999999998</v>
      </c>
      <c r="I3092" s="17">
        <f t="shared" si="157"/>
        <v>768.00000000000182</v>
      </c>
      <c r="J3092">
        <v>51</v>
      </c>
      <c r="K3092" s="51"/>
    </row>
    <row r="3093" spans="1:11" x14ac:dyDescent="0.45">
      <c r="A3093" s="2">
        <v>45555</v>
      </c>
      <c r="B3093" t="s">
        <v>75</v>
      </c>
      <c r="C3093" t="s">
        <v>4</v>
      </c>
      <c r="D3093">
        <v>25</v>
      </c>
      <c r="E3093" s="17">
        <f>VLOOKUP(C3093,'SKU Price List'!$H$2:$L$27,5,FALSE)</f>
        <v>428.40000000000003</v>
      </c>
      <c r="F3093" s="17">
        <f t="shared" si="155"/>
        <v>10710</v>
      </c>
      <c r="G3093">
        <f>VLOOKUP(C3093,'SKU Price List'!$H$2:$L$27,3,0)</f>
        <v>408</v>
      </c>
      <c r="H3093">
        <f t="shared" si="156"/>
        <v>10200</v>
      </c>
      <c r="I3093" s="17">
        <f t="shared" si="157"/>
        <v>510</v>
      </c>
      <c r="J3093">
        <v>51</v>
      </c>
      <c r="K3093" s="51"/>
    </row>
    <row r="3094" spans="1:11" x14ac:dyDescent="0.45">
      <c r="A3094" s="2">
        <v>45555</v>
      </c>
      <c r="B3094" t="s">
        <v>75</v>
      </c>
      <c r="C3094" t="s">
        <v>20</v>
      </c>
      <c r="D3094">
        <v>36</v>
      </c>
      <c r="E3094" s="17">
        <f>VLOOKUP(C3094,'SKU Price List'!$H$2:$L$27,5,FALSE)</f>
        <v>1142.4000000000001</v>
      </c>
      <c r="F3094" s="17">
        <f t="shared" si="155"/>
        <v>41126.400000000001</v>
      </c>
      <c r="G3094">
        <f>VLOOKUP(C3094,'SKU Price List'!$H$2:$L$27,3,0)</f>
        <v>1087.1999999999998</v>
      </c>
      <c r="H3094">
        <f t="shared" si="156"/>
        <v>39139.199999999997</v>
      </c>
      <c r="I3094" s="17">
        <f t="shared" si="157"/>
        <v>1987.2000000000044</v>
      </c>
      <c r="J3094">
        <v>51</v>
      </c>
      <c r="K3094" s="51"/>
    </row>
    <row r="3095" spans="1:11" x14ac:dyDescent="0.45">
      <c r="A3095" s="2">
        <v>45555</v>
      </c>
      <c r="B3095" t="s">
        <v>75</v>
      </c>
      <c r="C3095" t="s">
        <v>20</v>
      </c>
      <c r="D3095">
        <v>15</v>
      </c>
      <c r="E3095" s="17">
        <f>VLOOKUP(C3095,'SKU Price List'!$H$2:$L$27,5,FALSE)</f>
        <v>1142.4000000000001</v>
      </c>
      <c r="F3095" s="17">
        <f t="shared" si="155"/>
        <v>17136</v>
      </c>
      <c r="G3095">
        <f>VLOOKUP(C3095,'SKU Price List'!$H$2:$L$27,3,0)</f>
        <v>1087.1999999999998</v>
      </c>
      <c r="H3095">
        <f t="shared" si="156"/>
        <v>16307.999999999996</v>
      </c>
      <c r="I3095" s="17">
        <f t="shared" si="157"/>
        <v>828.00000000000364</v>
      </c>
      <c r="J3095">
        <v>51</v>
      </c>
      <c r="K3095" s="51"/>
    </row>
    <row r="3096" spans="1:11" x14ac:dyDescent="0.45">
      <c r="A3096" s="2">
        <v>45556</v>
      </c>
      <c r="B3096" t="s">
        <v>33</v>
      </c>
      <c r="C3096" t="s">
        <v>17</v>
      </c>
      <c r="D3096">
        <v>15</v>
      </c>
      <c r="E3096" s="17">
        <f>VLOOKUP(C3096,'SKU Price List'!$H$2:$L$27,5,FALSE)</f>
        <v>1276.8</v>
      </c>
      <c r="F3096" s="17">
        <f t="shared" si="155"/>
        <v>19152</v>
      </c>
      <c r="G3096">
        <f>VLOOKUP(C3096,'SKU Price List'!$H$2:$L$27,3,0)</f>
        <v>1216</v>
      </c>
      <c r="H3096">
        <f t="shared" si="156"/>
        <v>18240</v>
      </c>
      <c r="I3096" s="17">
        <f t="shared" si="157"/>
        <v>912</v>
      </c>
      <c r="J3096">
        <v>51</v>
      </c>
      <c r="K3096" s="51"/>
    </row>
    <row r="3097" spans="1:11" x14ac:dyDescent="0.45">
      <c r="A3097" s="2">
        <v>45556</v>
      </c>
      <c r="B3097" t="s">
        <v>33</v>
      </c>
      <c r="C3097" t="s">
        <v>14</v>
      </c>
      <c r="D3097">
        <v>15</v>
      </c>
      <c r="E3097" s="17">
        <f>VLOOKUP(C3097,'SKU Price List'!$H$2:$L$27,5,FALSE)</f>
        <v>957.59999999999991</v>
      </c>
      <c r="F3097" s="17">
        <f t="shared" si="155"/>
        <v>14363.999999999998</v>
      </c>
      <c r="G3097">
        <f>VLOOKUP(C3097,'SKU Price List'!$H$2:$L$27,3,0)</f>
        <v>912</v>
      </c>
      <c r="H3097">
        <f t="shared" si="156"/>
        <v>13680</v>
      </c>
      <c r="I3097" s="17">
        <f t="shared" si="157"/>
        <v>683.99999999999818</v>
      </c>
      <c r="J3097">
        <v>51</v>
      </c>
      <c r="K3097" s="51"/>
    </row>
    <row r="3098" spans="1:11" x14ac:dyDescent="0.45">
      <c r="A3098" s="2">
        <v>45556</v>
      </c>
      <c r="B3098" t="s">
        <v>33</v>
      </c>
      <c r="C3098" t="s">
        <v>24</v>
      </c>
      <c r="D3098">
        <v>10</v>
      </c>
      <c r="E3098" s="17">
        <f>VLOOKUP(C3098,'SKU Price List'!$H$2:$L$27,5,FALSE)</f>
        <v>632.40000000000009</v>
      </c>
      <c r="F3098" s="17">
        <f t="shared" si="155"/>
        <v>6324.0000000000009</v>
      </c>
      <c r="G3098">
        <f>VLOOKUP(C3098,'SKU Price List'!$H$2:$L$27,3,0)</f>
        <v>602.40000000000009</v>
      </c>
      <c r="H3098">
        <f t="shared" si="156"/>
        <v>6024.0000000000009</v>
      </c>
      <c r="I3098" s="17">
        <f t="shared" si="157"/>
        <v>300</v>
      </c>
      <c r="J3098">
        <v>51</v>
      </c>
      <c r="K3098" s="51"/>
    </row>
    <row r="3099" spans="1:11" x14ac:dyDescent="0.45">
      <c r="A3099" s="2">
        <v>45556</v>
      </c>
      <c r="B3099" t="s">
        <v>33</v>
      </c>
      <c r="C3099" t="s">
        <v>9</v>
      </c>
      <c r="D3099">
        <v>5</v>
      </c>
      <c r="E3099" s="17">
        <f>VLOOKUP(C3099,'SKU Price List'!$H$2:$L$27,5,FALSE)</f>
        <v>780</v>
      </c>
      <c r="F3099" s="17">
        <f t="shared" si="155"/>
        <v>3900</v>
      </c>
      <c r="G3099">
        <f>VLOOKUP(C3099,'SKU Price List'!$H$2:$L$27,3,0)</f>
        <v>741.59999999999991</v>
      </c>
      <c r="H3099">
        <f t="shared" si="156"/>
        <v>3707.9999999999995</v>
      </c>
      <c r="I3099" s="17">
        <f t="shared" si="157"/>
        <v>192.00000000000045</v>
      </c>
      <c r="J3099">
        <v>51</v>
      </c>
      <c r="K3099" s="51"/>
    </row>
    <row r="3100" spans="1:11" x14ac:dyDescent="0.45">
      <c r="A3100" s="2">
        <v>45556</v>
      </c>
      <c r="B3100" t="s">
        <v>81</v>
      </c>
      <c r="C3100" t="s">
        <v>18</v>
      </c>
      <c r="D3100">
        <v>7</v>
      </c>
      <c r="E3100" s="17">
        <f>VLOOKUP(C3100,'SKU Price List'!$H$2:$L$27,5,FALSE)</f>
        <v>1523.2</v>
      </c>
      <c r="F3100" s="17">
        <f t="shared" si="155"/>
        <v>10662.4</v>
      </c>
      <c r="G3100">
        <f>VLOOKUP(C3100,'SKU Price List'!$H$2:$L$27,3,0)</f>
        <v>1449.6</v>
      </c>
      <c r="H3100">
        <f t="shared" si="156"/>
        <v>10147.199999999999</v>
      </c>
      <c r="I3100" s="17">
        <f t="shared" si="157"/>
        <v>515.20000000000073</v>
      </c>
      <c r="J3100">
        <v>51</v>
      </c>
      <c r="K3100" s="51"/>
    </row>
    <row r="3101" spans="1:11" x14ac:dyDescent="0.45">
      <c r="A3101" s="2">
        <v>45556</v>
      </c>
      <c r="B3101" t="s">
        <v>81</v>
      </c>
      <c r="C3101" t="s">
        <v>9</v>
      </c>
      <c r="D3101">
        <v>4</v>
      </c>
      <c r="E3101" s="17">
        <f>VLOOKUP(C3101,'SKU Price List'!$H$2:$L$27,5,FALSE)</f>
        <v>780</v>
      </c>
      <c r="F3101" s="17">
        <f t="shared" si="155"/>
        <v>3120</v>
      </c>
      <c r="G3101">
        <f>VLOOKUP(C3101,'SKU Price List'!$H$2:$L$27,3,0)</f>
        <v>741.59999999999991</v>
      </c>
      <c r="H3101">
        <f t="shared" si="156"/>
        <v>2966.3999999999996</v>
      </c>
      <c r="I3101" s="17">
        <f t="shared" si="157"/>
        <v>153.60000000000036</v>
      </c>
      <c r="J3101">
        <v>51</v>
      </c>
      <c r="K3101" s="51"/>
    </row>
    <row r="3102" spans="1:11" x14ac:dyDescent="0.45">
      <c r="A3102" s="2">
        <v>45556</v>
      </c>
      <c r="B3102" t="s">
        <v>81</v>
      </c>
      <c r="C3102" t="s">
        <v>12</v>
      </c>
      <c r="D3102">
        <v>2</v>
      </c>
      <c r="E3102" s="17">
        <f>VLOOKUP(C3102,'SKU Price List'!$H$2:$L$27,5,FALSE)</f>
        <v>1040</v>
      </c>
      <c r="F3102" s="17">
        <f t="shared" si="155"/>
        <v>2080</v>
      </c>
      <c r="G3102">
        <f>VLOOKUP(C3102,'SKU Price List'!$H$2:$L$27,3,0)</f>
        <v>988.8</v>
      </c>
      <c r="H3102">
        <f t="shared" si="156"/>
        <v>1977.6</v>
      </c>
      <c r="I3102" s="17">
        <f t="shared" si="157"/>
        <v>102.40000000000009</v>
      </c>
      <c r="J3102">
        <v>51</v>
      </c>
      <c r="K3102" s="51"/>
    </row>
    <row r="3103" spans="1:11" x14ac:dyDescent="0.45">
      <c r="A3103" s="2">
        <v>45557</v>
      </c>
      <c r="B3103" t="s">
        <v>47</v>
      </c>
      <c r="C3103" t="s">
        <v>17</v>
      </c>
      <c r="D3103">
        <v>15</v>
      </c>
      <c r="E3103" s="17">
        <f>VLOOKUP(C3103,'SKU Price List'!$H$2:$L$27,5,FALSE)</f>
        <v>1276.8</v>
      </c>
      <c r="F3103" s="17">
        <f t="shared" si="155"/>
        <v>19152</v>
      </c>
      <c r="G3103">
        <f>VLOOKUP(C3103,'SKU Price List'!$H$2:$L$27,3,0)</f>
        <v>1216</v>
      </c>
      <c r="H3103">
        <f t="shared" si="156"/>
        <v>18240</v>
      </c>
      <c r="I3103" s="17">
        <f t="shared" si="157"/>
        <v>912</v>
      </c>
      <c r="J3103">
        <v>51</v>
      </c>
      <c r="K3103" s="51"/>
    </row>
    <row r="3104" spans="1:11" x14ac:dyDescent="0.45">
      <c r="A3104" s="2">
        <v>45557</v>
      </c>
      <c r="B3104" t="s">
        <v>47</v>
      </c>
      <c r="C3104" t="s">
        <v>14</v>
      </c>
      <c r="D3104">
        <v>15</v>
      </c>
      <c r="E3104" s="17">
        <f>VLOOKUP(C3104,'SKU Price List'!$H$2:$L$27,5,FALSE)</f>
        <v>957.59999999999991</v>
      </c>
      <c r="F3104" s="17">
        <f t="shared" si="155"/>
        <v>14363.999999999998</v>
      </c>
      <c r="G3104">
        <f>VLOOKUP(C3104,'SKU Price List'!$H$2:$L$27,3,0)</f>
        <v>912</v>
      </c>
      <c r="H3104">
        <f t="shared" si="156"/>
        <v>13680</v>
      </c>
      <c r="I3104" s="17">
        <f t="shared" si="157"/>
        <v>683.99999999999818</v>
      </c>
      <c r="J3104">
        <v>51</v>
      </c>
      <c r="K3104" s="51"/>
    </row>
    <row r="3105" spans="1:11" x14ac:dyDescent="0.45">
      <c r="A3105" s="2">
        <v>45557</v>
      </c>
      <c r="B3105" t="s">
        <v>47</v>
      </c>
      <c r="C3105" t="s">
        <v>27</v>
      </c>
      <c r="D3105">
        <v>10</v>
      </c>
      <c r="E3105" s="17">
        <f>VLOOKUP(C3105,'SKU Price List'!$H$2:$L$27,5,FALSE)</f>
        <v>843.2</v>
      </c>
      <c r="F3105" s="17">
        <f t="shared" si="155"/>
        <v>8432</v>
      </c>
      <c r="G3105">
        <f>VLOOKUP(C3105,'SKU Price List'!$H$2:$L$27,3,0)</f>
        <v>803.2</v>
      </c>
      <c r="H3105">
        <f t="shared" si="156"/>
        <v>8032</v>
      </c>
      <c r="I3105" s="17">
        <f t="shared" si="157"/>
        <v>400</v>
      </c>
      <c r="J3105">
        <v>51</v>
      </c>
      <c r="K3105" s="51"/>
    </row>
    <row r="3106" spans="1:11" x14ac:dyDescent="0.45">
      <c r="A3106" s="2">
        <v>45557</v>
      </c>
      <c r="B3106" t="s">
        <v>47</v>
      </c>
      <c r="C3106" t="s">
        <v>9</v>
      </c>
      <c r="D3106">
        <v>5</v>
      </c>
      <c r="E3106" s="17">
        <f>VLOOKUP(C3106,'SKU Price List'!$H$2:$L$27,5,FALSE)</f>
        <v>780</v>
      </c>
      <c r="F3106" s="17">
        <f t="shared" si="155"/>
        <v>3900</v>
      </c>
      <c r="G3106">
        <f>VLOOKUP(C3106,'SKU Price List'!$H$2:$L$27,3,0)</f>
        <v>741.59999999999991</v>
      </c>
      <c r="H3106">
        <f t="shared" si="156"/>
        <v>3707.9999999999995</v>
      </c>
      <c r="I3106" s="17">
        <f t="shared" si="157"/>
        <v>192.00000000000045</v>
      </c>
      <c r="J3106">
        <v>51</v>
      </c>
      <c r="K3106" s="51"/>
    </row>
    <row r="3107" spans="1:11" x14ac:dyDescent="0.45">
      <c r="A3107" s="2">
        <v>45557</v>
      </c>
      <c r="B3107" t="s">
        <v>95</v>
      </c>
      <c r="C3107" t="s">
        <v>17</v>
      </c>
      <c r="D3107">
        <v>10</v>
      </c>
      <c r="E3107" s="17">
        <f>VLOOKUP(C3107,'SKU Price List'!$H$2:$L$27,5,FALSE)</f>
        <v>1276.8</v>
      </c>
      <c r="F3107" s="17">
        <f t="shared" si="155"/>
        <v>12768</v>
      </c>
      <c r="G3107">
        <f>VLOOKUP(C3107,'SKU Price List'!$H$2:$L$27,3,0)</f>
        <v>1216</v>
      </c>
      <c r="H3107">
        <f t="shared" si="156"/>
        <v>12160</v>
      </c>
      <c r="I3107" s="17">
        <f t="shared" si="157"/>
        <v>608</v>
      </c>
      <c r="J3107">
        <v>51</v>
      </c>
      <c r="K3107" s="51"/>
    </row>
    <row r="3108" spans="1:11" x14ac:dyDescent="0.45">
      <c r="A3108" s="2">
        <v>45557</v>
      </c>
      <c r="B3108" t="s">
        <v>95</v>
      </c>
      <c r="C3108" t="s">
        <v>27</v>
      </c>
      <c r="D3108">
        <v>4</v>
      </c>
      <c r="E3108" s="17">
        <f>VLOOKUP(C3108,'SKU Price List'!$H$2:$L$27,5,FALSE)</f>
        <v>843.2</v>
      </c>
      <c r="F3108" s="17">
        <f t="shared" si="155"/>
        <v>3372.8</v>
      </c>
      <c r="G3108">
        <f>VLOOKUP(C3108,'SKU Price List'!$H$2:$L$27,3,0)</f>
        <v>803.2</v>
      </c>
      <c r="H3108">
        <f t="shared" si="156"/>
        <v>3212.8</v>
      </c>
      <c r="I3108" s="17">
        <f t="shared" si="157"/>
        <v>160</v>
      </c>
      <c r="J3108">
        <v>51</v>
      </c>
      <c r="K3108" s="51"/>
    </row>
    <row r="3109" spans="1:11" x14ac:dyDescent="0.45">
      <c r="A3109" s="2">
        <v>45557</v>
      </c>
      <c r="B3109" t="s">
        <v>52</v>
      </c>
      <c r="C3109" t="s">
        <v>10</v>
      </c>
      <c r="D3109">
        <v>3</v>
      </c>
      <c r="E3109" s="17">
        <f>VLOOKUP(C3109,'SKU Price List'!$H$2:$L$27,5,FALSE)</f>
        <v>682.5</v>
      </c>
      <c r="F3109" s="17">
        <f t="shared" si="155"/>
        <v>2047.5</v>
      </c>
      <c r="G3109">
        <f>VLOOKUP(C3109,'SKU Price List'!$H$2:$L$27,3,0)</f>
        <v>648.9</v>
      </c>
      <c r="H3109">
        <f t="shared" si="156"/>
        <v>1946.6999999999998</v>
      </c>
      <c r="I3109" s="17">
        <f t="shared" si="157"/>
        <v>100.80000000000018</v>
      </c>
      <c r="J3109">
        <v>51</v>
      </c>
      <c r="K3109" s="51"/>
    </row>
    <row r="3110" spans="1:11" x14ac:dyDescent="0.45">
      <c r="A3110" s="2">
        <v>45557</v>
      </c>
      <c r="B3110" t="s">
        <v>52</v>
      </c>
      <c r="C3110" t="s">
        <v>9</v>
      </c>
      <c r="D3110">
        <v>1</v>
      </c>
      <c r="E3110" s="17">
        <f>VLOOKUP(C3110,'SKU Price List'!$H$2:$L$27,5,FALSE)</f>
        <v>780</v>
      </c>
      <c r="F3110" s="17">
        <f t="shared" si="155"/>
        <v>780</v>
      </c>
      <c r="G3110">
        <f>VLOOKUP(C3110,'SKU Price List'!$H$2:$L$27,3,0)</f>
        <v>741.59999999999991</v>
      </c>
      <c r="H3110">
        <f t="shared" si="156"/>
        <v>741.59999999999991</v>
      </c>
      <c r="I3110" s="17">
        <f t="shared" si="157"/>
        <v>38.400000000000091</v>
      </c>
      <c r="J3110">
        <v>51</v>
      </c>
      <c r="K3110" s="51"/>
    </row>
    <row r="3111" spans="1:11" x14ac:dyDescent="0.45">
      <c r="A3111" s="2">
        <v>45557</v>
      </c>
      <c r="B3111" t="s">
        <v>52</v>
      </c>
      <c r="C3111" t="s">
        <v>23</v>
      </c>
      <c r="D3111">
        <v>1</v>
      </c>
      <c r="E3111" s="17">
        <f>VLOOKUP(C3111,'SKU Price List'!$H$2:$L$27,5,FALSE)</f>
        <v>474.3</v>
      </c>
      <c r="F3111" s="17">
        <f t="shared" si="155"/>
        <v>474.3</v>
      </c>
      <c r="G3111">
        <f>VLOOKUP(C3111,'SKU Price List'!$H$2:$L$27,3,0)</f>
        <v>451.8</v>
      </c>
      <c r="H3111">
        <f t="shared" si="156"/>
        <v>451.8</v>
      </c>
      <c r="I3111" s="17">
        <f t="shared" si="157"/>
        <v>22.5</v>
      </c>
      <c r="J3111">
        <v>51</v>
      </c>
      <c r="K3111" s="51"/>
    </row>
    <row r="3112" spans="1:11" x14ac:dyDescent="0.45">
      <c r="A3112" s="2">
        <v>45558</v>
      </c>
      <c r="B3112" t="s">
        <v>44</v>
      </c>
      <c r="C3112" t="s">
        <v>17</v>
      </c>
      <c r="D3112">
        <v>6</v>
      </c>
      <c r="E3112" s="17">
        <f>VLOOKUP(C3112,'SKU Price List'!$H$2:$L$27,5,FALSE)</f>
        <v>1276.8</v>
      </c>
      <c r="F3112" s="17">
        <f t="shared" si="155"/>
        <v>7660.7999999999993</v>
      </c>
      <c r="G3112">
        <f>VLOOKUP(C3112,'SKU Price List'!$H$2:$L$27,3,0)</f>
        <v>1216</v>
      </c>
      <c r="H3112">
        <f t="shared" si="156"/>
        <v>7296</v>
      </c>
      <c r="I3112" s="17">
        <f t="shared" si="157"/>
        <v>364.79999999999927</v>
      </c>
      <c r="J3112">
        <v>52</v>
      </c>
      <c r="K3112" s="51"/>
    </row>
    <row r="3113" spans="1:11" x14ac:dyDescent="0.45">
      <c r="A3113" s="2">
        <v>45558</v>
      </c>
      <c r="B3113" t="s">
        <v>44</v>
      </c>
      <c r="C3113" t="s">
        <v>7</v>
      </c>
      <c r="D3113">
        <v>5</v>
      </c>
      <c r="E3113" s="17">
        <f>VLOOKUP(C3113,'SKU Price List'!$H$2:$L$27,5,FALSE)</f>
        <v>571.20000000000005</v>
      </c>
      <c r="F3113" s="17">
        <f t="shared" si="155"/>
        <v>2856</v>
      </c>
      <c r="G3113">
        <f>VLOOKUP(C3113,'SKU Price List'!$H$2:$L$27,3,0)</f>
        <v>544</v>
      </c>
      <c r="H3113">
        <f t="shared" si="156"/>
        <v>2720</v>
      </c>
      <c r="I3113" s="17">
        <f t="shared" si="157"/>
        <v>136</v>
      </c>
      <c r="J3113">
        <v>52</v>
      </c>
      <c r="K3113" s="51"/>
    </row>
    <row r="3114" spans="1:11" x14ac:dyDescent="0.45">
      <c r="A3114" s="2">
        <v>45558</v>
      </c>
      <c r="B3114" t="s">
        <v>44</v>
      </c>
      <c r="C3114" t="s">
        <v>24</v>
      </c>
      <c r="D3114">
        <v>5</v>
      </c>
      <c r="E3114" s="17">
        <f>VLOOKUP(C3114,'SKU Price List'!$H$2:$L$27,5,FALSE)</f>
        <v>632.40000000000009</v>
      </c>
      <c r="F3114" s="17">
        <f t="shared" si="155"/>
        <v>3162.0000000000005</v>
      </c>
      <c r="G3114">
        <f>VLOOKUP(C3114,'SKU Price List'!$H$2:$L$27,3,0)</f>
        <v>602.40000000000009</v>
      </c>
      <c r="H3114">
        <f t="shared" si="156"/>
        <v>3012.0000000000005</v>
      </c>
      <c r="I3114" s="17">
        <f t="shared" si="157"/>
        <v>150</v>
      </c>
      <c r="J3114">
        <v>52</v>
      </c>
      <c r="K3114" s="51"/>
    </row>
    <row r="3115" spans="1:11" x14ac:dyDescent="0.45">
      <c r="A3115" s="2">
        <v>45558</v>
      </c>
      <c r="B3115" t="s">
        <v>61</v>
      </c>
      <c r="C3115" t="s">
        <v>18</v>
      </c>
      <c r="D3115">
        <v>2</v>
      </c>
      <c r="E3115" s="17">
        <f>VLOOKUP(C3115,'SKU Price List'!$H$2:$L$27,5,FALSE)</f>
        <v>1523.2</v>
      </c>
      <c r="F3115" s="17">
        <f t="shared" si="155"/>
        <v>3046.4</v>
      </c>
      <c r="G3115">
        <f>VLOOKUP(C3115,'SKU Price List'!$H$2:$L$27,3,0)</f>
        <v>1449.6</v>
      </c>
      <c r="H3115">
        <f t="shared" si="156"/>
        <v>2899.2</v>
      </c>
      <c r="I3115" s="17">
        <f t="shared" si="157"/>
        <v>147.20000000000027</v>
      </c>
      <c r="J3115">
        <v>52</v>
      </c>
      <c r="K3115" s="51"/>
    </row>
    <row r="3116" spans="1:11" x14ac:dyDescent="0.45">
      <c r="A3116" s="2">
        <v>45558</v>
      </c>
      <c r="B3116" t="s">
        <v>61</v>
      </c>
      <c r="C3116" t="s">
        <v>20</v>
      </c>
      <c r="D3116">
        <v>5</v>
      </c>
      <c r="E3116" s="17">
        <f>VLOOKUP(C3116,'SKU Price List'!$H$2:$L$27,5,FALSE)</f>
        <v>1142.4000000000001</v>
      </c>
      <c r="F3116" s="17">
        <f t="shared" si="155"/>
        <v>5712</v>
      </c>
      <c r="G3116">
        <f>VLOOKUP(C3116,'SKU Price List'!$H$2:$L$27,3,0)</f>
        <v>1087.1999999999998</v>
      </c>
      <c r="H3116">
        <f t="shared" si="156"/>
        <v>5435.9999999999991</v>
      </c>
      <c r="I3116" s="17">
        <f t="shared" si="157"/>
        <v>276.00000000000091</v>
      </c>
      <c r="J3116">
        <v>52</v>
      </c>
      <c r="K3116" s="51"/>
    </row>
    <row r="3117" spans="1:11" x14ac:dyDescent="0.45">
      <c r="A3117" s="2">
        <v>45558</v>
      </c>
      <c r="B3117" t="s">
        <v>61</v>
      </c>
      <c r="C3117" t="s">
        <v>22</v>
      </c>
      <c r="D3117">
        <v>7</v>
      </c>
      <c r="E3117" s="17">
        <f>VLOOKUP(C3117,'SKU Price List'!$H$2:$L$27,5,FALSE)</f>
        <v>1332.8</v>
      </c>
      <c r="F3117" s="17">
        <f t="shared" si="155"/>
        <v>9329.6</v>
      </c>
      <c r="G3117">
        <f>VLOOKUP(C3117,'SKU Price List'!$H$2:$L$27,3,0)</f>
        <v>1268.3999999999999</v>
      </c>
      <c r="H3117">
        <f t="shared" si="156"/>
        <v>8878.7999999999993</v>
      </c>
      <c r="I3117" s="17">
        <f t="shared" si="157"/>
        <v>450.80000000000109</v>
      </c>
      <c r="J3117">
        <v>52</v>
      </c>
      <c r="K3117" s="51"/>
    </row>
    <row r="3118" spans="1:11" x14ac:dyDescent="0.45">
      <c r="A3118" s="2">
        <v>45558</v>
      </c>
      <c r="B3118" t="s">
        <v>61</v>
      </c>
      <c r="C3118" t="s">
        <v>7</v>
      </c>
      <c r="D3118">
        <v>5</v>
      </c>
      <c r="E3118" s="17">
        <f>VLOOKUP(C3118,'SKU Price List'!$H$2:$L$27,5,FALSE)</f>
        <v>571.20000000000005</v>
      </c>
      <c r="F3118" s="17">
        <f t="shared" si="155"/>
        <v>2856</v>
      </c>
      <c r="G3118">
        <f>VLOOKUP(C3118,'SKU Price List'!$H$2:$L$27,3,0)</f>
        <v>544</v>
      </c>
      <c r="H3118">
        <f t="shared" si="156"/>
        <v>2720</v>
      </c>
      <c r="I3118" s="17">
        <f t="shared" si="157"/>
        <v>136</v>
      </c>
      <c r="J3118">
        <v>52</v>
      </c>
      <c r="K3118" s="51"/>
    </row>
    <row r="3119" spans="1:11" x14ac:dyDescent="0.45">
      <c r="A3119" s="2">
        <v>45558</v>
      </c>
      <c r="B3119" t="s">
        <v>46</v>
      </c>
      <c r="C3119" t="s">
        <v>24</v>
      </c>
      <c r="D3119">
        <v>14</v>
      </c>
      <c r="E3119" s="17">
        <f>VLOOKUP(C3119,'SKU Price List'!$H$2:$L$27,5,FALSE)</f>
        <v>632.40000000000009</v>
      </c>
      <c r="F3119" s="17">
        <f t="shared" si="155"/>
        <v>8853.6000000000022</v>
      </c>
      <c r="G3119">
        <f>VLOOKUP(C3119,'SKU Price List'!$H$2:$L$27,3,0)</f>
        <v>602.40000000000009</v>
      </c>
      <c r="H3119">
        <f t="shared" si="156"/>
        <v>8433.6000000000022</v>
      </c>
      <c r="I3119" s="17">
        <f t="shared" si="157"/>
        <v>420</v>
      </c>
      <c r="J3119">
        <v>52</v>
      </c>
      <c r="K3119" s="51"/>
    </row>
    <row r="3120" spans="1:11" x14ac:dyDescent="0.45">
      <c r="A3120" s="2">
        <v>45558</v>
      </c>
      <c r="B3120" t="s">
        <v>46</v>
      </c>
      <c r="C3120" t="s">
        <v>23</v>
      </c>
      <c r="D3120">
        <v>20</v>
      </c>
      <c r="E3120" s="17">
        <f>VLOOKUP(C3120,'SKU Price List'!$H$2:$L$27,5,FALSE)</f>
        <v>474.3</v>
      </c>
      <c r="F3120" s="17">
        <f t="shared" si="155"/>
        <v>9486</v>
      </c>
      <c r="G3120">
        <f>VLOOKUP(C3120,'SKU Price List'!$H$2:$L$27,3,0)</f>
        <v>451.8</v>
      </c>
      <c r="H3120">
        <f t="shared" si="156"/>
        <v>9036</v>
      </c>
      <c r="I3120" s="17">
        <f t="shared" si="157"/>
        <v>450</v>
      </c>
      <c r="J3120">
        <v>52</v>
      </c>
      <c r="K3120" s="51"/>
    </row>
    <row r="3121" spans="1:11" x14ac:dyDescent="0.45">
      <c r="A3121" s="2">
        <v>45558</v>
      </c>
      <c r="B3121" t="s">
        <v>46</v>
      </c>
      <c r="C3121" t="s">
        <v>9</v>
      </c>
      <c r="D3121">
        <v>10</v>
      </c>
      <c r="E3121" s="17">
        <f>VLOOKUP(C3121,'SKU Price List'!$H$2:$L$27,5,FALSE)</f>
        <v>780</v>
      </c>
      <c r="F3121" s="17">
        <f t="shared" si="155"/>
        <v>7800</v>
      </c>
      <c r="G3121">
        <f>VLOOKUP(C3121,'SKU Price List'!$H$2:$L$27,3,0)</f>
        <v>741.59999999999991</v>
      </c>
      <c r="H3121">
        <f t="shared" si="156"/>
        <v>7415.9999999999991</v>
      </c>
      <c r="I3121" s="17">
        <f t="shared" si="157"/>
        <v>384.00000000000091</v>
      </c>
      <c r="J3121">
        <v>52</v>
      </c>
      <c r="K3121" s="51"/>
    </row>
    <row r="3122" spans="1:11" x14ac:dyDescent="0.45">
      <c r="A3122" s="2">
        <v>45558</v>
      </c>
      <c r="B3122" t="s">
        <v>46</v>
      </c>
      <c r="C3122" t="s">
        <v>19</v>
      </c>
      <c r="D3122">
        <v>6</v>
      </c>
      <c r="E3122" s="17">
        <f>VLOOKUP(C3122,'SKU Price List'!$H$2:$L$27,5,FALSE)</f>
        <v>856.80000000000007</v>
      </c>
      <c r="F3122" s="17">
        <f t="shared" si="155"/>
        <v>5140.8</v>
      </c>
      <c r="G3122">
        <f>VLOOKUP(C3122,'SKU Price List'!$H$2:$L$27,3,0)</f>
        <v>815.4</v>
      </c>
      <c r="H3122">
        <f t="shared" si="156"/>
        <v>4892.3999999999996</v>
      </c>
      <c r="I3122" s="17">
        <f t="shared" si="157"/>
        <v>248.40000000000055</v>
      </c>
      <c r="J3122">
        <v>52</v>
      </c>
      <c r="K3122" s="51"/>
    </row>
    <row r="3123" spans="1:11" x14ac:dyDescent="0.45">
      <c r="A3123" s="2">
        <v>45559</v>
      </c>
      <c r="B3123" t="s">
        <v>85</v>
      </c>
      <c r="C3123" t="s">
        <v>6</v>
      </c>
      <c r="D3123">
        <v>8</v>
      </c>
      <c r="E3123" s="17">
        <f>VLOOKUP(C3123,'SKU Price List'!$H$2:$L$27,5,FALSE)</f>
        <v>499.80000000000007</v>
      </c>
      <c r="F3123" s="17">
        <f t="shared" si="155"/>
        <v>3998.4000000000005</v>
      </c>
      <c r="G3123">
        <f>VLOOKUP(C3123,'SKU Price List'!$H$2:$L$27,3,0)</f>
        <v>476</v>
      </c>
      <c r="H3123">
        <f t="shared" si="156"/>
        <v>3808</v>
      </c>
      <c r="I3123" s="17">
        <f t="shared" si="157"/>
        <v>190.40000000000055</v>
      </c>
      <c r="J3123">
        <v>52</v>
      </c>
      <c r="K3123" s="51"/>
    </row>
    <row r="3124" spans="1:11" x14ac:dyDescent="0.45">
      <c r="A3124" s="2">
        <v>45559</v>
      </c>
      <c r="B3124" t="s">
        <v>85</v>
      </c>
      <c r="C3124" t="s">
        <v>9</v>
      </c>
      <c r="D3124">
        <v>10</v>
      </c>
      <c r="E3124" s="17">
        <f>VLOOKUP(C3124,'SKU Price List'!$H$2:$L$27,5,FALSE)</f>
        <v>780</v>
      </c>
      <c r="F3124" s="17">
        <f t="shared" si="155"/>
        <v>7800</v>
      </c>
      <c r="G3124">
        <f>VLOOKUP(C3124,'SKU Price List'!$H$2:$L$27,3,0)</f>
        <v>741.59999999999991</v>
      </c>
      <c r="H3124">
        <f t="shared" si="156"/>
        <v>7415.9999999999991</v>
      </c>
      <c r="I3124" s="17">
        <f t="shared" si="157"/>
        <v>384.00000000000091</v>
      </c>
      <c r="J3124">
        <v>52</v>
      </c>
      <c r="K3124" s="51"/>
    </row>
    <row r="3125" spans="1:11" x14ac:dyDescent="0.45">
      <c r="A3125" s="2">
        <v>45559</v>
      </c>
      <c r="B3125" t="s">
        <v>85</v>
      </c>
      <c r="C3125" t="s">
        <v>26</v>
      </c>
      <c r="D3125">
        <v>6</v>
      </c>
      <c r="E3125" s="17">
        <f>VLOOKUP(C3125,'SKU Price List'!$H$2:$L$27,5,FALSE)</f>
        <v>737.80000000000007</v>
      </c>
      <c r="F3125" s="17">
        <f t="shared" si="155"/>
        <v>4426.8</v>
      </c>
      <c r="G3125">
        <f>VLOOKUP(C3125,'SKU Price List'!$H$2:$L$27,3,0)</f>
        <v>702.80000000000007</v>
      </c>
      <c r="H3125">
        <f t="shared" si="156"/>
        <v>4216.8</v>
      </c>
      <c r="I3125" s="17">
        <f t="shared" si="157"/>
        <v>210</v>
      </c>
      <c r="J3125">
        <v>52</v>
      </c>
      <c r="K3125" s="51"/>
    </row>
    <row r="3126" spans="1:11" x14ac:dyDescent="0.45">
      <c r="A3126" s="2">
        <v>45559</v>
      </c>
      <c r="B3126" t="s">
        <v>85</v>
      </c>
      <c r="C3126" t="s">
        <v>16</v>
      </c>
      <c r="D3126">
        <v>3</v>
      </c>
      <c r="E3126" s="17">
        <f>VLOOKUP(C3126,'SKU Price List'!$H$2:$L$27,5,FALSE)</f>
        <v>1117.2</v>
      </c>
      <c r="F3126" s="17">
        <f t="shared" si="155"/>
        <v>3351.6000000000004</v>
      </c>
      <c r="G3126">
        <f>VLOOKUP(C3126,'SKU Price List'!$H$2:$L$27,3,0)</f>
        <v>1064</v>
      </c>
      <c r="H3126">
        <f t="shared" si="156"/>
        <v>3192</v>
      </c>
      <c r="I3126" s="17">
        <f t="shared" si="157"/>
        <v>159.60000000000036</v>
      </c>
      <c r="J3126">
        <v>52</v>
      </c>
      <c r="K3126" s="51"/>
    </row>
    <row r="3127" spans="1:11" x14ac:dyDescent="0.45">
      <c r="A3127" s="2">
        <v>45559</v>
      </c>
      <c r="B3127" t="s">
        <v>85</v>
      </c>
      <c r="C3127" t="s">
        <v>17</v>
      </c>
      <c r="D3127">
        <v>8</v>
      </c>
      <c r="E3127" s="17">
        <f>VLOOKUP(C3127,'SKU Price List'!$H$2:$L$27,5,FALSE)</f>
        <v>1276.8</v>
      </c>
      <c r="F3127" s="17">
        <f t="shared" si="155"/>
        <v>10214.4</v>
      </c>
      <c r="G3127">
        <f>VLOOKUP(C3127,'SKU Price List'!$H$2:$L$27,3,0)</f>
        <v>1216</v>
      </c>
      <c r="H3127">
        <f t="shared" si="156"/>
        <v>9728</v>
      </c>
      <c r="I3127" s="17">
        <f t="shared" si="157"/>
        <v>486.39999999999964</v>
      </c>
      <c r="J3127">
        <v>52</v>
      </c>
      <c r="K3127" s="51"/>
    </row>
    <row r="3128" spans="1:11" x14ac:dyDescent="0.45">
      <c r="A3128" s="2">
        <v>45559</v>
      </c>
      <c r="B3128" t="s">
        <v>88</v>
      </c>
      <c r="C3128" t="s">
        <v>17</v>
      </c>
      <c r="D3128">
        <v>20</v>
      </c>
      <c r="E3128" s="17">
        <f>VLOOKUP(C3128,'SKU Price List'!$H$2:$L$27,5,FALSE)</f>
        <v>1276.8</v>
      </c>
      <c r="F3128" s="17">
        <f t="shared" ref="F3128:F3191" si="158">E3128*D3128</f>
        <v>25536</v>
      </c>
      <c r="G3128">
        <f>VLOOKUP(C3128,'SKU Price List'!$H$2:$L$27,3,0)</f>
        <v>1216</v>
      </c>
      <c r="H3128">
        <f t="shared" si="156"/>
        <v>24320</v>
      </c>
      <c r="I3128" s="17">
        <f t="shared" si="157"/>
        <v>1216</v>
      </c>
      <c r="J3128">
        <v>52</v>
      </c>
      <c r="K3128" s="51"/>
    </row>
    <row r="3129" spans="1:11" x14ac:dyDescent="0.45">
      <c r="A3129" s="2">
        <v>45559</v>
      </c>
      <c r="B3129" t="s">
        <v>88</v>
      </c>
      <c r="C3129" t="s">
        <v>12</v>
      </c>
      <c r="D3129">
        <v>10</v>
      </c>
      <c r="E3129" s="17">
        <f>VLOOKUP(C3129,'SKU Price List'!$H$2:$L$27,5,FALSE)</f>
        <v>1040</v>
      </c>
      <c r="F3129" s="17">
        <f t="shared" si="158"/>
        <v>10400</v>
      </c>
      <c r="G3129">
        <f>VLOOKUP(C3129,'SKU Price List'!$H$2:$L$27,3,0)</f>
        <v>988.8</v>
      </c>
      <c r="H3129">
        <f t="shared" si="156"/>
        <v>9888</v>
      </c>
      <c r="I3129" s="17">
        <f t="shared" si="157"/>
        <v>512</v>
      </c>
      <c r="J3129">
        <v>52</v>
      </c>
      <c r="K3129" s="51"/>
    </row>
    <row r="3130" spans="1:11" x14ac:dyDescent="0.45">
      <c r="A3130" s="2">
        <v>45560</v>
      </c>
      <c r="B3130" t="s">
        <v>54</v>
      </c>
      <c r="C3130" t="s">
        <v>12</v>
      </c>
      <c r="D3130">
        <v>10</v>
      </c>
      <c r="E3130" s="17">
        <f>VLOOKUP(C3130,'SKU Price List'!$H$2:$L$27,5,FALSE)</f>
        <v>1040</v>
      </c>
      <c r="F3130" s="17">
        <f t="shared" si="158"/>
        <v>10400</v>
      </c>
      <c r="G3130">
        <f>VLOOKUP(C3130,'SKU Price List'!$H$2:$L$27,3,0)</f>
        <v>988.8</v>
      </c>
      <c r="H3130">
        <f t="shared" si="156"/>
        <v>9888</v>
      </c>
      <c r="I3130" s="17">
        <f t="shared" si="157"/>
        <v>512</v>
      </c>
      <c r="J3130">
        <v>52</v>
      </c>
      <c r="K3130" s="51"/>
    </row>
    <row r="3131" spans="1:11" x14ac:dyDescent="0.45">
      <c r="A3131" s="2">
        <v>45560</v>
      </c>
      <c r="B3131" t="s">
        <v>54</v>
      </c>
      <c r="C3131" t="s">
        <v>9</v>
      </c>
      <c r="D3131">
        <v>5</v>
      </c>
      <c r="E3131" s="17">
        <f>VLOOKUP(C3131,'SKU Price List'!$H$2:$L$27,5,FALSE)</f>
        <v>780</v>
      </c>
      <c r="F3131" s="17">
        <f t="shared" si="158"/>
        <v>3900</v>
      </c>
      <c r="G3131">
        <f>VLOOKUP(C3131,'SKU Price List'!$H$2:$L$27,3,0)</f>
        <v>741.59999999999991</v>
      </c>
      <c r="H3131">
        <f t="shared" si="156"/>
        <v>3707.9999999999995</v>
      </c>
      <c r="I3131" s="17">
        <f t="shared" si="157"/>
        <v>192.00000000000045</v>
      </c>
      <c r="J3131">
        <v>52</v>
      </c>
      <c r="K3131" s="51"/>
    </row>
    <row r="3132" spans="1:11" x14ac:dyDescent="0.45">
      <c r="A3132" s="2">
        <v>45560</v>
      </c>
      <c r="B3132" t="s">
        <v>54</v>
      </c>
      <c r="C3132" t="s">
        <v>27</v>
      </c>
      <c r="D3132">
        <v>30</v>
      </c>
      <c r="E3132" s="17">
        <f>VLOOKUP(C3132,'SKU Price List'!$H$2:$L$27,5,FALSE)</f>
        <v>843.2</v>
      </c>
      <c r="F3132" s="17">
        <f t="shared" si="158"/>
        <v>25296</v>
      </c>
      <c r="G3132">
        <f>VLOOKUP(C3132,'SKU Price List'!$H$2:$L$27,3,0)</f>
        <v>803.2</v>
      </c>
      <c r="H3132">
        <f t="shared" si="156"/>
        <v>24096</v>
      </c>
      <c r="I3132" s="17">
        <f t="shared" si="157"/>
        <v>1200</v>
      </c>
      <c r="J3132">
        <v>52</v>
      </c>
      <c r="K3132" s="51"/>
    </row>
    <row r="3133" spans="1:11" x14ac:dyDescent="0.45">
      <c r="A3133" s="2">
        <v>45560</v>
      </c>
      <c r="B3133" t="s">
        <v>54</v>
      </c>
      <c r="C3133" t="s">
        <v>7</v>
      </c>
      <c r="D3133">
        <v>60</v>
      </c>
      <c r="E3133" s="17">
        <f>VLOOKUP(C3133,'SKU Price List'!$H$2:$L$27,5,FALSE)</f>
        <v>571.20000000000005</v>
      </c>
      <c r="F3133" s="17">
        <f t="shared" si="158"/>
        <v>34272</v>
      </c>
      <c r="G3133">
        <f>VLOOKUP(C3133,'SKU Price List'!$H$2:$L$27,3,0)</f>
        <v>544</v>
      </c>
      <c r="H3133">
        <f t="shared" si="156"/>
        <v>32640</v>
      </c>
      <c r="I3133" s="17">
        <f t="shared" si="157"/>
        <v>1632</v>
      </c>
      <c r="J3133">
        <v>52</v>
      </c>
      <c r="K3133" s="51"/>
    </row>
    <row r="3134" spans="1:11" x14ac:dyDescent="0.45">
      <c r="A3134" s="2">
        <v>45560</v>
      </c>
      <c r="B3134" t="s">
        <v>54</v>
      </c>
      <c r="C3134" t="s">
        <v>18</v>
      </c>
      <c r="D3134">
        <v>20</v>
      </c>
      <c r="E3134" s="17">
        <f>VLOOKUP(C3134,'SKU Price List'!$H$2:$L$27,5,FALSE)</f>
        <v>1523.2</v>
      </c>
      <c r="F3134" s="17">
        <f t="shared" si="158"/>
        <v>30464</v>
      </c>
      <c r="G3134">
        <f>VLOOKUP(C3134,'SKU Price List'!$H$2:$L$27,3,0)</f>
        <v>1449.6</v>
      </c>
      <c r="H3134">
        <f t="shared" si="156"/>
        <v>28992</v>
      </c>
      <c r="I3134" s="17">
        <f t="shared" si="157"/>
        <v>1472</v>
      </c>
      <c r="J3134">
        <v>52</v>
      </c>
      <c r="K3134" s="51"/>
    </row>
    <row r="3135" spans="1:11" x14ac:dyDescent="0.45">
      <c r="A3135" s="2">
        <v>45560</v>
      </c>
      <c r="B3135" t="s">
        <v>54</v>
      </c>
      <c r="C3135" t="s">
        <v>12</v>
      </c>
      <c r="D3135">
        <v>10</v>
      </c>
      <c r="E3135" s="17">
        <f>VLOOKUP(C3135,'SKU Price List'!$H$2:$L$27,5,FALSE)</f>
        <v>1040</v>
      </c>
      <c r="F3135" s="17">
        <f t="shared" si="158"/>
        <v>10400</v>
      </c>
      <c r="G3135">
        <f>VLOOKUP(C3135,'SKU Price List'!$H$2:$L$27,3,0)</f>
        <v>988.8</v>
      </c>
      <c r="H3135">
        <f t="shared" si="156"/>
        <v>9888</v>
      </c>
      <c r="I3135" s="17">
        <f t="shared" si="157"/>
        <v>512</v>
      </c>
      <c r="J3135">
        <v>52</v>
      </c>
      <c r="K3135" s="51"/>
    </row>
    <row r="3136" spans="1:11" x14ac:dyDescent="0.45">
      <c r="A3136" s="2">
        <v>45560</v>
      </c>
      <c r="B3136" t="s">
        <v>54</v>
      </c>
      <c r="C3136" t="s">
        <v>27</v>
      </c>
      <c r="D3136">
        <v>10</v>
      </c>
      <c r="E3136" s="17">
        <f>VLOOKUP(C3136,'SKU Price List'!$H$2:$L$27,5,FALSE)</f>
        <v>843.2</v>
      </c>
      <c r="F3136" s="17">
        <f t="shared" si="158"/>
        <v>8432</v>
      </c>
      <c r="G3136">
        <f>VLOOKUP(C3136,'SKU Price List'!$H$2:$L$27,3,0)</f>
        <v>803.2</v>
      </c>
      <c r="H3136">
        <f t="shared" si="156"/>
        <v>8032</v>
      </c>
      <c r="I3136" s="17">
        <f t="shared" si="157"/>
        <v>400</v>
      </c>
      <c r="J3136">
        <v>52</v>
      </c>
      <c r="K3136" s="51"/>
    </row>
    <row r="3137" spans="1:11" x14ac:dyDescent="0.45">
      <c r="A3137" s="2">
        <v>45560</v>
      </c>
      <c r="B3137" t="s">
        <v>54</v>
      </c>
      <c r="C3137" t="s">
        <v>22</v>
      </c>
      <c r="D3137">
        <v>10</v>
      </c>
      <c r="E3137" s="17">
        <f>VLOOKUP(C3137,'SKU Price List'!$H$2:$L$27,5,FALSE)</f>
        <v>1332.8</v>
      </c>
      <c r="F3137" s="17">
        <f t="shared" si="158"/>
        <v>13328</v>
      </c>
      <c r="G3137">
        <f>VLOOKUP(C3137,'SKU Price List'!$H$2:$L$27,3,0)</f>
        <v>1268.3999999999999</v>
      </c>
      <c r="H3137">
        <f t="shared" si="156"/>
        <v>12683.999999999998</v>
      </c>
      <c r="I3137" s="17">
        <f t="shared" si="157"/>
        <v>644.00000000000182</v>
      </c>
      <c r="J3137">
        <v>52</v>
      </c>
      <c r="K3137" s="51"/>
    </row>
    <row r="3138" spans="1:11" x14ac:dyDescent="0.45">
      <c r="A3138" s="2">
        <v>45560</v>
      </c>
      <c r="B3138" t="s">
        <v>54</v>
      </c>
      <c r="C3138" t="s">
        <v>20</v>
      </c>
      <c r="D3138">
        <v>10</v>
      </c>
      <c r="E3138" s="17">
        <f>VLOOKUP(C3138,'SKU Price List'!$H$2:$L$27,5,FALSE)</f>
        <v>1142.4000000000001</v>
      </c>
      <c r="F3138" s="17">
        <f t="shared" si="158"/>
        <v>11424</v>
      </c>
      <c r="G3138">
        <f>VLOOKUP(C3138,'SKU Price List'!$H$2:$L$27,3,0)</f>
        <v>1087.1999999999998</v>
      </c>
      <c r="H3138">
        <f t="shared" ref="H3138:H3201" si="159">G3138*D3138</f>
        <v>10871.999999999998</v>
      </c>
      <c r="I3138" s="17">
        <f t="shared" ref="I3138:I3201" si="160">F3138-H3138</f>
        <v>552.00000000000182</v>
      </c>
      <c r="J3138">
        <v>52</v>
      </c>
      <c r="K3138" s="51"/>
    </row>
    <row r="3139" spans="1:11" x14ac:dyDescent="0.45">
      <c r="A3139" s="2">
        <v>45560</v>
      </c>
      <c r="B3139" t="s">
        <v>54</v>
      </c>
      <c r="C3139" t="s">
        <v>4</v>
      </c>
      <c r="D3139">
        <v>20</v>
      </c>
      <c r="E3139" s="17">
        <f>VLOOKUP(C3139,'SKU Price List'!$H$2:$L$27,5,FALSE)</f>
        <v>428.40000000000003</v>
      </c>
      <c r="F3139" s="17">
        <f t="shared" si="158"/>
        <v>8568</v>
      </c>
      <c r="G3139">
        <f>VLOOKUP(C3139,'SKU Price List'!$H$2:$L$27,3,0)</f>
        <v>408</v>
      </c>
      <c r="H3139">
        <f t="shared" si="159"/>
        <v>8160</v>
      </c>
      <c r="I3139" s="17">
        <f t="shared" si="160"/>
        <v>408</v>
      </c>
      <c r="J3139">
        <v>52</v>
      </c>
      <c r="K3139" s="51"/>
    </row>
    <row r="3140" spans="1:11" x14ac:dyDescent="0.45">
      <c r="A3140" s="2">
        <v>45560</v>
      </c>
      <c r="B3140" t="s">
        <v>54</v>
      </c>
      <c r="C3140" t="s">
        <v>26</v>
      </c>
      <c r="D3140">
        <v>10</v>
      </c>
      <c r="E3140" s="17">
        <f>VLOOKUP(C3140,'SKU Price List'!$H$2:$L$27,5,FALSE)</f>
        <v>737.80000000000007</v>
      </c>
      <c r="F3140" s="17">
        <f t="shared" si="158"/>
        <v>7378.0000000000009</v>
      </c>
      <c r="G3140">
        <f>VLOOKUP(C3140,'SKU Price List'!$H$2:$L$27,3,0)</f>
        <v>702.80000000000007</v>
      </c>
      <c r="H3140">
        <f t="shared" si="159"/>
        <v>7028.0000000000009</v>
      </c>
      <c r="I3140" s="17">
        <f t="shared" si="160"/>
        <v>350</v>
      </c>
      <c r="J3140">
        <v>52</v>
      </c>
      <c r="K3140" s="51"/>
    </row>
    <row r="3141" spans="1:11" x14ac:dyDescent="0.45">
      <c r="A3141" s="2">
        <v>45560</v>
      </c>
      <c r="B3141" t="s">
        <v>96</v>
      </c>
      <c r="C3141" t="s">
        <v>18</v>
      </c>
      <c r="D3141">
        <v>15</v>
      </c>
      <c r="E3141" s="17">
        <f>VLOOKUP(C3141,'SKU Price List'!$H$2:$L$27,5,FALSE)</f>
        <v>1523.2</v>
      </c>
      <c r="F3141" s="17">
        <f t="shared" si="158"/>
        <v>22848</v>
      </c>
      <c r="G3141">
        <f>VLOOKUP(C3141,'SKU Price List'!$H$2:$L$27,3,0)</f>
        <v>1449.6</v>
      </c>
      <c r="H3141">
        <f t="shared" si="159"/>
        <v>21744</v>
      </c>
      <c r="I3141" s="17">
        <f t="shared" si="160"/>
        <v>1104</v>
      </c>
      <c r="J3141">
        <v>52</v>
      </c>
      <c r="K3141" s="51"/>
    </row>
    <row r="3142" spans="1:11" x14ac:dyDescent="0.45">
      <c r="A3142" s="2">
        <v>45560</v>
      </c>
      <c r="B3142" t="s">
        <v>96</v>
      </c>
      <c r="C3142" t="s">
        <v>17</v>
      </c>
      <c r="D3142">
        <v>10</v>
      </c>
      <c r="E3142" s="17">
        <f>VLOOKUP(C3142,'SKU Price List'!$H$2:$L$27,5,FALSE)</f>
        <v>1276.8</v>
      </c>
      <c r="F3142" s="17">
        <f t="shared" si="158"/>
        <v>12768</v>
      </c>
      <c r="G3142">
        <f>VLOOKUP(C3142,'SKU Price List'!$H$2:$L$27,3,0)</f>
        <v>1216</v>
      </c>
      <c r="H3142">
        <f t="shared" si="159"/>
        <v>12160</v>
      </c>
      <c r="I3142" s="17">
        <f t="shared" si="160"/>
        <v>608</v>
      </c>
      <c r="J3142">
        <v>52</v>
      </c>
      <c r="K3142" s="51"/>
    </row>
    <row r="3143" spans="1:11" x14ac:dyDescent="0.45">
      <c r="A3143" s="2">
        <v>45560</v>
      </c>
      <c r="B3143" t="s">
        <v>96</v>
      </c>
      <c r="C3143" t="s">
        <v>12</v>
      </c>
      <c r="D3143">
        <v>10</v>
      </c>
      <c r="E3143" s="17">
        <f>VLOOKUP(C3143,'SKU Price List'!$H$2:$L$27,5,FALSE)</f>
        <v>1040</v>
      </c>
      <c r="F3143" s="17">
        <f t="shared" si="158"/>
        <v>10400</v>
      </c>
      <c r="G3143">
        <f>VLOOKUP(C3143,'SKU Price List'!$H$2:$L$27,3,0)</f>
        <v>988.8</v>
      </c>
      <c r="H3143">
        <f t="shared" si="159"/>
        <v>9888</v>
      </c>
      <c r="I3143" s="17">
        <f t="shared" si="160"/>
        <v>512</v>
      </c>
      <c r="J3143">
        <v>52</v>
      </c>
      <c r="K3143" s="51"/>
    </row>
    <row r="3144" spans="1:11" x14ac:dyDescent="0.45">
      <c r="A3144" s="2">
        <v>45560</v>
      </c>
      <c r="B3144" t="s">
        <v>96</v>
      </c>
      <c r="C3144" t="s">
        <v>27</v>
      </c>
      <c r="D3144">
        <v>10</v>
      </c>
      <c r="E3144" s="17">
        <f>VLOOKUP(C3144,'SKU Price List'!$H$2:$L$27,5,FALSE)</f>
        <v>843.2</v>
      </c>
      <c r="F3144" s="17">
        <f t="shared" si="158"/>
        <v>8432</v>
      </c>
      <c r="G3144">
        <f>VLOOKUP(C3144,'SKU Price List'!$H$2:$L$27,3,0)</f>
        <v>803.2</v>
      </c>
      <c r="H3144">
        <f t="shared" si="159"/>
        <v>8032</v>
      </c>
      <c r="I3144" s="17">
        <f t="shared" si="160"/>
        <v>400</v>
      </c>
      <c r="J3144">
        <v>52</v>
      </c>
      <c r="K3144" s="51"/>
    </row>
    <row r="3145" spans="1:11" x14ac:dyDescent="0.45">
      <c r="A3145" s="2">
        <v>45560</v>
      </c>
      <c r="B3145" t="s">
        <v>96</v>
      </c>
      <c r="C3145" t="s">
        <v>9</v>
      </c>
      <c r="D3145">
        <v>10</v>
      </c>
      <c r="E3145" s="17">
        <f>VLOOKUP(C3145,'SKU Price List'!$H$2:$L$27,5,FALSE)</f>
        <v>780</v>
      </c>
      <c r="F3145" s="17">
        <f t="shared" si="158"/>
        <v>7800</v>
      </c>
      <c r="G3145">
        <f>VLOOKUP(C3145,'SKU Price List'!$H$2:$L$27,3,0)</f>
        <v>741.59999999999991</v>
      </c>
      <c r="H3145">
        <f t="shared" si="159"/>
        <v>7415.9999999999991</v>
      </c>
      <c r="I3145" s="17">
        <f t="shared" si="160"/>
        <v>384.00000000000091</v>
      </c>
      <c r="J3145">
        <v>52</v>
      </c>
      <c r="K3145" s="51"/>
    </row>
    <row r="3146" spans="1:11" x14ac:dyDescent="0.45">
      <c r="A3146" s="2">
        <v>45561</v>
      </c>
      <c r="B3146" t="s">
        <v>70</v>
      </c>
      <c r="C3146" t="s">
        <v>6</v>
      </c>
      <c r="D3146">
        <v>40</v>
      </c>
      <c r="E3146" s="17">
        <f>VLOOKUP(C3146,'SKU Price List'!$H$2:$L$27,5,FALSE)</f>
        <v>499.80000000000007</v>
      </c>
      <c r="F3146" s="17">
        <f t="shared" si="158"/>
        <v>19992.000000000004</v>
      </c>
      <c r="G3146">
        <f>VLOOKUP(C3146,'SKU Price List'!$H$2:$L$27,3,0)</f>
        <v>476</v>
      </c>
      <c r="H3146">
        <f t="shared" si="159"/>
        <v>19040</v>
      </c>
      <c r="I3146" s="17">
        <f t="shared" si="160"/>
        <v>952.00000000000364</v>
      </c>
      <c r="J3146">
        <v>52</v>
      </c>
      <c r="K3146" s="51"/>
    </row>
    <row r="3147" spans="1:11" x14ac:dyDescent="0.45">
      <c r="A3147" s="2">
        <v>45561</v>
      </c>
      <c r="B3147" t="s">
        <v>70</v>
      </c>
      <c r="C3147" t="s">
        <v>11</v>
      </c>
      <c r="D3147">
        <v>30</v>
      </c>
      <c r="E3147" s="17">
        <f>VLOOKUP(C3147,'SKU Price List'!$H$2:$L$27,5,FALSE)</f>
        <v>910</v>
      </c>
      <c r="F3147" s="17">
        <f t="shared" si="158"/>
        <v>27300</v>
      </c>
      <c r="G3147">
        <f>VLOOKUP(C3147,'SKU Price List'!$H$2:$L$27,3,0)</f>
        <v>865.19999999999993</v>
      </c>
      <c r="H3147">
        <f t="shared" si="159"/>
        <v>25955.999999999996</v>
      </c>
      <c r="I3147" s="17">
        <f t="shared" si="160"/>
        <v>1344.0000000000036</v>
      </c>
      <c r="J3147">
        <v>52</v>
      </c>
      <c r="K3147" s="51"/>
    </row>
    <row r="3148" spans="1:11" x14ac:dyDescent="0.45">
      <c r="A3148" s="2">
        <v>45561</v>
      </c>
      <c r="B3148" t="s">
        <v>89</v>
      </c>
      <c r="C3148" t="s">
        <v>27</v>
      </c>
      <c r="D3148">
        <v>25</v>
      </c>
      <c r="E3148" s="17">
        <f>VLOOKUP(C3148,'SKU Price List'!$H$2:$L$27,5,FALSE)</f>
        <v>843.2</v>
      </c>
      <c r="F3148" s="17">
        <f t="shared" si="158"/>
        <v>21080</v>
      </c>
      <c r="G3148">
        <f>VLOOKUP(C3148,'SKU Price List'!$H$2:$L$27,3,0)</f>
        <v>803.2</v>
      </c>
      <c r="H3148">
        <f t="shared" si="159"/>
        <v>20080</v>
      </c>
      <c r="I3148" s="17">
        <f t="shared" si="160"/>
        <v>1000</v>
      </c>
      <c r="J3148">
        <v>52</v>
      </c>
      <c r="K3148" s="51"/>
    </row>
    <row r="3149" spans="1:11" x14ac:dyDescent="0.45">
      <c r="A3149" s="2">
        <v>45561</v>
      </c>
      <c r="B3149" t="s">
        <v>89</v>
      </c>
      <c r="C3149" t="s">
        <v>13</v>
      </c>
      <c r="D3149">
        <v>12</v>
      </c>
      <c r="E3149" s="17">
        <f>VLOOKUP(C3149,'SKU Price List'!$H$2:$L$27,5,FALSE)</f>
        <v>718.19999999999993</v>
      </c>
      <c r="F3149" s="17">
        <f t="shared" si="158"/>
        <v>8618.4</v>
      </c>
      <c r="G3149">
        <f>VLOOKUP(C3149,'SKU Price List'!$H$2:$L$27,3,0)</f>
        <v>684</v>
      </c>
      <c r="H3149">
        <f t="shared" si="159"/>
        <v>8208</v>
      </c>
      <c r="I3149" s="17">
        <f t="shared" si="160"/>
        <v>410.39999999999964</v>
      </c>
      <c r="J3149">
        <v>52</v>
      </c>
      <c r="K3149" s="51"/>
    </row>
    <row r="3150" spans="1:11" x14ac:dyDescent="0.45">
      <c r="A3150" s="2">
        <v>45561</v>
      </c>
      <c r="B3150" t="s">
        <v>89</v>
      </c>
      <c r="C3150" t="s">
        <v>23</v>
      </c>
      <c r="D3150">
        <v>12</v>
      </c>
      <c r="E3150" s="17">
        <f>VLOOKUP(C3150,'SKU Price List'!$H$2:$L$27,5,FALSE)</f>
        <v>474.3</v>
      </c>
      <c r="F3150" s="17">
        <f t="shared" si="158"/>
        <v>5691.6</v>
      </c>
      <c r="G3150">
        <f>VLOOKUP(C3150,'SKU Price List'!$H$2:$L$27,3,0)</f>
        <v>451.8</v>
      </c>
      <c r="H3150">
        <f t="shared" si="159"/>
        <v>5421.6</v>
      </c>
      <c r="I3150" s="17">
        <f t="shared" si="160"/>
        <v>270</v>
      </c>
      <c r="J3150">
        <v>52</v>
      </c>
      <c r="K3150" s="51"/>
    </row>
    <row r="3151" spans="1:11" x14ac:dyDescent="0.45">
      <c r="A3151" s="2">
        <v>45561</v>
      </c>
      <c r="B3151" t="s">
        <v>89</v>
      </c>
      <c r="C3151" t="s">
        <v>20</v>
      </c>
      <c r="D3151">
        <v>5</v>
      </c>
      <c r="E3151" s="17">
        <f>VLOOKUP(C3151,'SKU Price List'!$H$2:$L$27,5,FALSE)</f>
        <v>1142.4000000000001</v>
      </c>
      <c r="F3151" s="17">
        <f t="shared" si="158"/>
        <v>5712</v>
      </c>
      <c r="G3151">
        <f>VLOOKUP(C3151,'SKU Price List'!$H$2:$L$27,3,0)</f>
        <v>1087.1999999999998</v>
      </c>
      <c r="H3151">
        <f t="shared" si="159"/>
        <v>5435.9999999999991</v>
      </c>
      <c r="I3151" s="17">
        <f t="shared" si="160"/>
        <v>276.00000000000091</v>
      </c>
      <c r="J3151">
        <v>52</v>
      </c>
      <c r="K3151" s="51"/>
    </row>
    <row r="3152" spans="1:11" x14ac:dyDescent="0.45">
      <c r="A3152" s="2">
        <v>45561</v>
      </c>
      <c r="B3152" t="s">
        <v>89</v>
      </c>
      <c r="C3152" t="s">
        <v>12</v>
      </c>
      <c r="D3152">
        <v>25</v>
      </c>
      <c r="E3152" s="17">
        <f>VLOOKUP(C3152,'SKU Price List'!$H$2:$L$27,5,FALSE)</f>
        <v>1040</v>
      </c>
      <c r="F3152" s="17">
        <f t="shared" si="158"/>
        <v>26000</v>
      </c>
      <c r="G3152">
        <f>VLOOKUP(C3152,'SKU Price List'!$H$2:$L$27,3,0)</f>
        <v>988.8</v>
      </c>
      <c r="H3152">
        <f t="shared" si="159"/>
        <v>24720</v>
      </c>
      <c r="I3152" s="17">
        <f t="shared" si="160"/>
        <v>1280</v>
      </c>
      <c r="J3152">
        <v>52</v>
      </c>
      <c r="K3152" s="51"/>
    </row>
    <row r="3153" spans="1:11" x14ac:dyDescent="0.45">
      <c r="A3153" s="2">
        <v>45562</v>
      </c>
      <c r="B3153" t="s">
        <v>62</v>
      </c>
      <c r="C3153" t="s">
        <v>21</v>
      </c>
      <c r="D3153">
        <v>6</v>
      </c>
      <c r="E3153" s="17">
        <f>VLOOKUP(C3153,'SKU Price List'!$H$2:$L$27,5,FALSE)</f>
        <v>999.6</v>
      </c>
      <c r="F3153" s="17">
        <f t="shared" si="158"/>
        <v>5997.6</v>
      </c>
      <c r="G3153">
        <f>VLOOKUP(C3153,'SKU Price List'!$H$2:$L$27,3,0)</f>
        <v>951.3</v>
      </c>
      <c r="H3153">
        <f t="shared" si="159"/>
        <v>5707.7999999999993</v>
      </c>
      <c r="I3153" s="17">
        <f t="shared" si="160"/>
        <v>289.80000000000109</v>
      </c>
      <c r="J3153">
        <v>52</v>
      </c>
      <c r="K3153" s="51"/>
    </row>
    <row r="3154" spans="1:11" x14ac:dyDescent="0.45">
      <c r="A3154" s="2">
        <v>45562</v>
      </c>
      <c r="B3154" t="s">
        <v>62</v>
      </c>
      <c r="C3154" t="s">
        <v>19</v>
      </c>
      <c r="D3154">
        <v>6</v>
      </c>
      <c r="E3154" s="17">
        <f>VLOOKUP(C3154,'SKU Price List'!$H$2:$L$27,5,FALSE)</f>
        <v>856.80000000000007</v>
      </c>
      <c r="F3154" s="17">
        <f t="shared" si="158"/>
        <v>5140.8</v>
      </c>
      <c r="G3154">
        <f>VLOOKUP(C3154,'SKU Price List'!$H$2:$L$27,3,0)</f>
        <v>815.4</v>
      </c>
      <c r="H3154">
        <f t="shared" si="159"/>
        <v>4892.3999999999996</v>
      </c>
      <c r="I3154" s="17">
        <f t="shared" si="160"/>
        <v>248.40000000000055</v>
      </c>
      <c r="J3154">
        <v>52</v>
      </c>
      <c r="K3154" s="51"/>
    </row>
    <row r="3155" spans="1:11" x14ac:dyDescent="0.45">
      <c r="A3155" s="2">
        <v>45562</v>
      </c>
      <c r="B3155" t="s">
        <v>62</v>
      </c>
      <c r="C3155" t="s">
        <v>20</v>
      </c>
      <c r="D3155">
        <v>2</v>
      </c>
      <c r="E3155" s="17">
        <f>VLOOKUP(C3155,'SKU Price List'!$H$2:$L$27,5,FALSE)</f>
        <v>1142.4000000000001</v>
      </c>
      <c r="F3155" s="17">
        <f t="shared" si="158"/>
        <v>2284.8000000000002</v>
      </c>
      <c r="G3155">
        <f>VLOOKUP(C3155,'SKU Price List'!$H$2:$L$27,3,0)</f>
        <v>1087.1999999999998</v>
      </c>
      <c r="H3155">
        <f t="shared" si="159"/>
        <v>2174.3999999999996</v>
      </c>
      <c r="I3155" s="17">
        <f t="shared" si="160"/>
        <v>110.40000000000055</v>
      </c>
      <c r="J3155">
        <v>52</v>
      </c>
      <c r="K3155" s="51"/>
    </row>
    <row r="3156" spans="1:11" x14ac:dyDescent="0.45">
      <c r="A3156" s="2">
        <v>45562</v>
      </c>
      <c r="B3156" t="s">
        <v>62</v>
      </c>
      <c r="C3156" t="s">
        <v>16</v>
      </c>
      <c r="D3156">
        <v>4</v>
      </c>
      <c r="E3156" s="17">
        <f>VLOOKUP(C3156,'SKU Price List'!$H$2:$L$27,5,FALSE)</f>
        <v>1117.2</v>
      </c>
      <c r="F3156" s="17">
        <f t="shared" si="158"/>
        <v>4468.8</v>
      </c>
      <c r="G3156">
        <f>VLOOKUP(C3156,'SKU Price List'!$H$2:$L$27,3,0)</f>
        <v>1064</v>
      </c>
      <c r="H3156">
        <f t="shared" si="159"/>
        <v>4256</v>
      </c>
      <c r="I3156" s="17">
        <f t="shared" si="160"/>
        <v>212.80000000000018</v>
      </c>
      <c r="J3156">
        <v>52</v>
      </c>
      <c r="K3156" s="51"/>
    </row>
    <row r="3157" spans="1:11" x14ac:dyDescent="0.45">
      <c r="A3157" s="2">
        <v>45562</v>
      </c>
      <c r="B3157" t="s">
        <v>62</v>
      </c>
      <c r="C3157" t="s">
        <v>14</v>
      </c>
      <c r="D3157">
        <v>4</v>
      </c>
      <c r="E3157" s="17">
        <f>VLOOKUP(C3157,'SKU Price List'!$H$2:$L$27,5,FALSE)</f>
        <v>957.59999999999991</v>
      </c>
      <c r="F3157" s="17">
        <f t="shared" si="158"/>
        <v>3830.3999999999996</v>
      </c>
      <c r="G3157">
        <f>VLOOKUP(C3157,'SKU Price List'!$H$2:$L$27,3,0)</f>
        <v>912</v>
      </c>
      <c r="H3157">
        <f t="shared" si="159"/>
        <v>3648</v>
      </c>
      <c r="I3157" s="17">
        <f t="shared" si="160"/>
        <v>182.39999999999964</v>
      </c>
      <c r="J3157">
        <v>52</v>
      </c>
      <c r="K3157" s="51"/>
    </row>
    <row r="3158" spans="1:11" x14ac:dyDescent="0.45">
      <c r="A3158" s="2">
        <v>45562</v>
      </c>
      <c r="B3158" t="s">
        <v>62</v>
      </c>
      <c r="C3158" t="s">
        <v>13</v>
      </c>
      <c r="D3158">
        <v>4</v>
      </c>
      <c r="E3158" s="17">
        <f>VLOOKUP(C3158,'SKU Price List'!$H$2:$L$27,5,FALSE)</f>
        <v>718.19999999999993</v>
      </c>
      <c r="F3158" s="17">
        <f t="shared" si="158"/>
        <v>2872.7999999999997</v>
      </c>
      <c r="G3158">
        <f>VLOOKUP(C3158,'SKU Price List'!$H$2:$L$27,3,0)</f>
        <v>684</v>
      </c>
      <c r="H3158">
        <f t="shared" si="159"/>
        <v>2736</v>
      </c>
      <c r="I3158" s="17">
        <f t="shared" si="160"/>
        <v>136.79999999999973</v>
      </c>
      <c r="J3158">
        <v>52</v>
      </c>
      <c r="K3158" s="51"/>
    </row>
    <row r="3159" spans="1:11" x14ac:dyDescent="0.45">
      <c r="A3159" s="2">
        <v>45562</v>
      </c>
      <c r="B3159" t="s">
        <v>62</v>
      </c>
      <c r="C3159" t="s">
        <v>12</v>
      </c>
      <c r="D3159">
        <v>10</v>
      </c>
      <c r="E3159" s="17">
        <f>VLOOKUP(C3159,'SKU Price List'!$H$2:$L$27,5,FALSE)</f>
        <v>1040</v>
      </c>
      <c r="F3159" s="17">
        <f t="shared" si="158"/>
        <v>10400</v>
      </c>
      <c r="G3159">
        <f>VLOOKUP(C3159,'SKU Price List'!$H$2:$L$27,3,0)</f>
        <v>988.8</v>
      </c>
      <c r="H3159">
        <f t="shared" si="159"/>
        <v>9888</v>
      </c>
      <c r="I3159" s="17">
        <f t="shared" si="160"/>
        <v>512</v>
      </c>
      <c r="J3159">
        <v>52</v>
      </c>
      <c r="K3159" s="51"/>
    </row>
    <row r="3160" spans="1:11" x14ac:dyDescent="0.45">
      <c r="A3160" s="2">
        <v>45562</v>
      </c>
      <c r="B3160" t="s">
        <v>62</v>
      </c>
      <c r="C3160" t="s">
        <v>9</v>
      </c>
      <c r="D3160">
        <v>10</v>
      </c>
      <c r="E3160" s="17">
        <f>VLOOKUP(C3160,'SKU Price List'!$H$2:$L$27,5,FALSE)</f>
        <v>780</v>
      </c>
      <c r="F3160" s="17">
        <f t="shared" si="158"/>
        <v>7800</v>
      </c>
      <c r="G3160">
        <f>VLOOKUP(C3160,'SKU Price List'!$H$2:$L$27,3,0)</f>
        <v>741.59999999999991</v>
      </c>
      <c r="H3160">
        <f t="shared" si="159"/>
        <v>7415.9999999999991</v>
      </c>
      <c r="I3160" s="17">
        <f t="shared" si="160"/>
        <v>384.00000000000091</v>
      </c>
      <c r="J3160">
        <v>52</v>
      </c>
      <c r="K3160" s="51"/>
    </row>
    <row r="3161" spans="1:11" x14ac:dyDescent="0.45">
      <c r="A3161" s="2">
        <v>45562</v>
      </c>
      <c r="B3161" t="s">
        <v>62</v>
      </c>
      <c r="C3161" t="s">
        <v>10</v>
      </c>
      <c r="D3161">
        <v>6</v>
      </c>
      <c r="E3161" s="17">
        <f>VLOOKUP(C3161,'SKU Price List'!$H$2:$L$27,5,FALSE)</f>
        <v>682.5</v>
      </c>
      <c r="F3161" s="17">
        <f t="shared" si="158"/>
        <v>4095</v>
      </c>
      <c r="G3161">
        <f>VLOOKUP(C3161,'SKU Price List'!$H$2:$L$27,3,0)</f>
        <v>648.9</v>
      </c>
      <c r="H3161">
        <f t="shared" si="159"/>
        <v>3893.3999999999996</v>
      </c>
      <c r="I3161" s="17">
        <f t="shared" si="160"/>
        <v>201.60000000000036</v>
      </c>
      <c r="J3161">
        <v>52</v>
      </c>
      <c r="K3161" s="51"/>
    </row>
    <row r="3162" spans="1:11" x14ac:dyDescent="0.45">
      <c r="A3162" s="2">
        <v>45562</v>
      </c>
      <c r="B3162" t="s">
        <v>62</v>
      </c>
      <c r="C3162" t="s">
        <v>8</v>
      </c>
      <c r="D3162">
        <v>6</v>
      </c>
      <c r="E3162" s="17">
        <f>VLOOKUP(C3162,'SKU Price List'!$H$2:$L$27,5,FALSE)</f>
        <v>585</v>
      </c>
      <c r="F3162" s="17">
        <f t="shared" si="158"/>
        <v>3510</v>
      </c>
      <c r="G3162">
        <f>VLOOKUP(C3162,'SKU Price List'!$H$2:$L$27,3,0)</f>
        <v>556.19999999999993</v>
      </c>
      <c r="H3162">
        <f t="shared" si="159"/>
        <v>3337.2</v>
      </c>
      <c r="I3162" s="17">
        <f t="shared" si="160"/>
        <v>172.80000000000018</v>
      </c>
      <c r="J3162">
        <v>52</v>
      </c>
      <c r="K3162" s="51"/>
    </row>
    <row r="3163" spans="1:11" x14ac:dyDescent="0.45">
      <c r="A3163" s="2">
        <v>45562</v>
      </c>
      <c r="B3163" t="s">
        <v>62</v>
      </c>
      <c r="C3163" t="s">
        <v>27</v>
      </c>
      <c r="D3163">
        <v>4</v>
      </c>
      <c r="E3163" s="17">
        <f>VLOOKUP(C3163,'SKU Price List'!$H$2:$L$27,5,FALSE)</f>
        <v>843.2</v>
      </c>
      <c r="F3163" s="17">
        <f t="shared" si="158"/>
        <v>3372.8</v>
      </c>
      <c r="G3163">
        <f>VLOOKUP(C3163,'SKU Price List'!$H$2:$L$27,3,0)</f>
        <v>803.2</v>
      </c>
      <c r="H3163">
        <f t="shared" si="159"/>
        <v>3212.8</v>
      </c>
      <c r="I3163" s="17">
        <f t="shared" si="160"/>
        <v>160</v>
      </c>
      <c r="J3163">
        <v>52</v>
      </c>
      <c r="K3163" s="51"/>
    </row>
    <row r="3164" spans="1:11" x14ac:dyDescent="0.45">
      <c r="A3164" s="2">
        <v>45562</v>
      </c>
      <c r="B3164" t="s">
        <v>62</v>
      </c>
      <c r="C3164" t="s">
        <v>24</v>
      </c>
      <c r="D3164">
        <v>4</v>
      </c>
      <c r="E3164" s="17">
        <f>VLOOKUP(C3164,'SKU Price List'!$H$2:$L$27,5,FALSE)</f>
        <v>632.40000000000009</v>
      </c>
      <c r="F3164" s="17">
        <f t="shared" si="158"/>
        <v>2529.6000000000004</v>
      </c>
      <c r="G3164">
        <f>VLOOKUP(C3164,'SKU Price List'!$H$2:$L$27,3,0)</f>
        <v>602.40000000000009</v>
      </c>
      <c r="H3164">
        <f t="shared" si="159"/>
        <v>2409.6000000000004</v>
      </c>
      <c r="I3164" s="17">
        <f t="shared" si="160"/>
        <v>120</v>
      </c>
      <c r="J3164">
        <v>52</v>
      </c>
      <c r="K3164" s="51"/>
    </row>
    <row r="3165" spans="1:11" x14ac:dyDescent="0.45">
      <c r="A3165" s="2">
        <v>45562</v>
      </c>
      <c r="B3165" t="s">
        <v>62</v>
      </c>
      <c r="C3165" t="s">
        <v>7</v>
      </c>
      <c r="D3165">
        <v>4</v>
      </c>
      <c r="E3165" s="17">
        <f>VLOOKUP(C3165,'SKU Price List'!$H$2:$L$27,5,FALSE)</f>
        <v>571.20000000000005</v>
      </c>
      <c r="F3165" s="17">
        <f t="shared" si="158"/>
        <v>2284.8000000000002</v>
      </c>
      <c r="G3165">
        <f>VLOOKUP(C3165,'SKU Price List'!$H$2:$L$27,3,0)</f>
        <v>544</v>
      </c>
      <c r="H3165">
        <f t="shared" si="159"/>
        <v>2176</v>
      </c>
      <c r="I3165" s="17">
        <f t="shared" si="160"/>
        <v>108.80000000000018</v>
      </c>
      <c r="J3165">
        <v>52</v>
      </c>
      <c r="K3165" s="51"/>
    </row>
    <row r="3166" spans="1:11" x14ac:dyDescent="0.45">
      <c r="A3166" s="2">
        <v>45562</v>
      </c>
      <c r="B3166" t="s">
        <v>62</v>
      </c>
      <c r="C3166" t="s">
        <v>3</v>
      </c>
      <c r="D3166">
        <v>10</v>
      </c>
      <c r="E3166" s="17">
        <f>VLOOKUP(C3166,'SKU Price List'!$H$2:$L$27,5,FALSE)</f>
        <v>321.3</v>
      </c>
      <c r="F3166" s="17">
        <f t="shared" si="158"/>
        <v>3213</v>
      </c>
      <c r="G3166">
        <f>VLOOKUP(C3166,'SKU Price List'!$H$2:$L$27,3,0)</f>
        <v>306</v>
      </c>
      <c r="H3166">
        <f t="shared" si="159"/>
        <v>3060</v>
      </c>
      <c r="I3166" s="17">
        <f t="shared" si="160"/>
        <v>153</v>
      </c>
      <c r="J3166">
        <v>52</v>
      </c>
      <c r="K3166" s="51"/>
    </row>
    <row r="3167" spans="1:11" x14ac:dyDescent="0.45">
      <c r="A3167" s="2">
        <v>45563</v>
      </c>
      <c r="B3167" t="s">
        <v>59</v>
      </c>
      <c r="C3167" t="s">
        <v>18</v>
      </c>
      <c r="D3167">
        <v>20</v>
      </c>
      <c r="E3167" s="17">
        <f>VLOOKUP(C3167,'SKU Price List'!$H$2:$L$27,5,FALSE)</f>
        <v>1523.2</v>
      </c>
      <c r="F3167" s="17">
        <f t="shared" si="158"/>
        <v>30464</v>
      </c>
      <c r="G3167">
        <f>VLOOKUP(C3167,'SKU Price List'!$H$2:$L$27,3,0)</f>
        <v>1449.6</v>
      </c>
      <c r="H3167">
        <f t="shared" si="159"/>
        <v>28992</v>
      </c>
      <c r="I3167" s="17">
        <f t="shared" si="160"/>
        <v>1472</v>
      </c>
      <c r="J3167">
        <v>52</v>
      </c>
      <c r="K3167" s="51"/>
    </row>
    <row r="3168" spans="1:11" x14ac:dyDescent="0.45">
      <c r="A3168" s="2">
        <v>45563</v>
      </c>
      <c r="B3168" t="s">
        <v>59</v>
      </c>
      <c r="C3168" t="s">
        <v>20</v>
      </c>
      <c r="D3168">
        <v>11</v>
      </c>
      <c r="E3168" s="17">
        <f>VLOOKUP(C3168,'SKU Price List'!$H$2:$L$27,5,FALSE)</f>
        <v>1142.4000000000001</v>
      </c>
      <c r="F3168" s="17">
        <f t="shared" si="158"/>
        <v>12566.400000000001</v>
      </c>
      <c r="G3168">
        <f>VLOOKUP(C3168,'SKU Price List'!$H$2:$L$27,3,0)</f>
        <v>1087.1999999999998</v>
      </c>
      <c r="H3168">
        <f t="shared" si="159"/>
        <v>11959.199999999997</v>
      </c>
      <c r="I3168" s="17">
        <f t="shared" si="160"/>
        <v>607.20000000000437</v>
      </c>
      <c r="J3168">
        <v>52</v>
      </c>
      <c r="K3168" s="51"/>
    </row>
    <row r="3169" spans="1:11" x14ac:dyDescent="0.45">
      <c r="A3169" s="2">
        <v>45563</v>
      </c>
      <c r="B3169" t="s">
        <v>59</v>
      </c>
      <c r="C3169" t="s">
        <v>17</v>
      </c>
      <c r="D3169">
        <v>20</v>
      </c>
      <c r="E3169" s="17">
        <f>VLOOKUP(C3169,'SKU Price List'!$H$2:$L$27,5,FALSE)</f>
        <v>1276.8</v>
      </c>
      <c r="F3169" s="17">
        <f t="shared" si="158"/>
        <v>25536</v>
      </c>
      <c r="G3169">
        <f>VLOOKUP(C3169,'SKU Price List'!$H$2:$L$27,3,0)</f>
        <v>1216</v>
      </c>
      <c r="H3169">
        <f t="shared" si="159"/>
        <v>24320</v>
      </c>
      <c r="I3169" s="17">
        <f t="shared" si="160"/>
        <v>1216</v>
      </c>
      <c r="J3169">
        <v>52</v>
      </c>
      <c r="K3169" s="51"/>
    </row>
    <row r="3170" spans="1:11" x14ac:dyDescent="0.45">
      <c r="A3170" s="2">
        <v>45563</v>
      </c>
      <c r="B3170" t="s">
        <v>59</v>
      </c>
      <c r="C3170" t="s">
        <v>14</v>
      </c>
      <c r="D3170">
        <v>10</v>
      </c>
      <c r="E3170" s="17">
        <f>VLOOKUP(C3170,'SKU Price List'!$H$2:$L$27,5,FALSE)</f>
        <v>957.59999999999991</v>
      </c>
      <c r="F3170" s="17">
        <f t="shared" si="158"/>
        <v>9576</v>
      </c>
      <c r="G3170">
        <f>VLOOKUP(C3170,'SKU Price List'!$H$2:$L$27,3,0)</f>
        <v>912</v>
      </c>
      <c r="H3170">
        <f t="shared" si="159"/>
        <v>9120</v>
      </c>
      <c r="I3170" s="17">
        <f t="shared" si="160"/>
        <v>456</v>
      </c>
      <c r="J3170">
        <v>52</v>
      </c>
      <c r="K3170" s="51"/>
    </row>
    <row r="3171" spans="1:11" x14ac:dyDescent="0.45">
      <c r="A3171" s="2">
        <v>45563</v>
      </c>
      <c r="B3171" t="s">
        <v>59</v>
      </c>
      <c r="C3171" t="s">
        <v>13</v>
      </c>
      <c r="D3171">
        <v>5</v>
      </c>
      <c r="E3171" s="17">
        <f>VLOOKUP(C3171,'SKU Price List'!$H$2:$L$27,5,FALSE)</f>
        <v>718.19999999999993</v>
      </c>
      <c r="F3171" s="17">
        <f t="shared" si="158"/>
        <v>3590.9999999999995</v>
      </c>
      <c r="G3171">
        <f>VLOOKUP(C3171,'SKU Price List'!$H$2:$L$27,3,0)</f>
        <v>684</v>
      </c>
      <c r="H3171">
        <f t="shared" si="159"/>
        <v>3420</v>
      </c>
      <c r="I3171" s="17">
        <f t="shared" si="160"/>
        <v>170.99999999999955</v>
      </c>
      <c r="J3171">
        <v>52</v>
      </c>
      <c r="K3171" s="51"/>
    </row>
    <row r="3172" spans="1:11" x14ac:dyDescent="0.45">
      <c r="A3172" s="2">
        <v>45563</v>
      </c>
      <c r="B3172" t="s">
        <v>59</v>
      </c>
      <c r="C3172" t="s">
        <v>12</v>
      </c>
      <c r="D3172">
        <v>10</v>
      </c>
      <c r="E3172" s="17">
        <f>VLOOKUP(C3172,'SKU Price List'!$H$2:$L$27,5,FALSE)</f>
        <v>1040</v>
      </c>
      <c r="F3172" s="17">
        <f t="shared" si="158"/>
        <v>10400</v>
      </c>
      <c r="G3172">
        <f>VLOOKUP(C3172,'SKU Price List'!$H$2:$L$27,3,0)</f>
        <v>988.8</v>
      </c>
      <c r="H3172">
        <f t="shared" si="159"/>
        <v>9888</v>
      </c>
      <c r="I3172" s="17">
        <f t="shared" si="160"/>
        <v>512</v>
      </c>
      <c r="J3172">
        <v>52</v>
      </c>
      <c r="K3172" s="51"/>
    </row>
    <row r="3173" spans="1:11" x14ac:dyDescent="0.45">
      <c r="A3173" s="2">
        <v>45563</v>
      </c>
      <c r="B3173" t="s">
        <v>59</v>
      </c>
      <c r="C3173" t="s">
        <v>9</v>
      </c>
      <c r="D3173">
        <v>10</v>
      </c>
      <c r="E3173" s="17">
        <f>VLOOKUP(C3173,'SKU Price List'!$H$2:$L$27,5,FALSE)</f>
        <v>780</v>
      </c>
      <c r="F3173" s="17">
        <f t="shared" si="158"/>
        <v>7800</v>
      </c>
      <c r="G3173">
        <f>VLOOKUP(C3173,'SKU Price List'!$H$2:$L$27,3,0)</f>
        <v>741.59999999999991</v>
      </c>
      <c r="H3173">
        <f t="shared" si="159"/>
        <v>7415.9999999999991</v>
      </c>
      <c r="I3173" s="17">
        <f t="shared" si="160"/>
        <v>384.00000000000091</v>
      </c>
      <c r="J3173">
        <v>52</v>
      </c>
      <c r="K3173" s="51"/>
    </row>
    <row r="3174" spans="1:11" x14ac:dyDescent="0.45">
      <c r="A3174" s="2">
        <v>45563</v>
      </c>
      <c r="B3174" t="s">
        <v>59</v>
      </c>
      <c r="C3174" t="s">
        <v>8</v>
      </c>
      <c r="D3174">
        <v>10</v>
      </c>
      <c r="E3174" s="17">
        <f>VLOOKUP(C3174,'SKU Price List'!$H$2:$L$27,5,FALSE)</f>
        <v>585</v>
      </c>
      <c r="F3174" s="17">
        <f t="shared" si="158"/>
        <v>5850</v>
      </c>
      <c r="G3174">
        <f>VLOOKUP(C3174,'SKU Price List'!$H$2:$L$27,3,0)</f>
        <v>556.19999999999993</v>
      </c>
      <c r="H3174">
        <f t="shared" si="159"/>
        <v>5561.9999999999991</v>
      </c>
      <c r="I3174" s="17">
        <f t="shared" si="160"/>
        <v>288.00000000000091</v>
      </c>
      <c r="J3174">
        <v>52</v>
      </c>
      <c r="K3174" s="51"/>
    </row>
    <row r="3175" spans="1:11" x14ac:dyDescent="0.45">
      <c r="A3175" s="2">
        <v>45563</v>
      </c>
      <c r="B3175" t="s">
        <v>59</v>
      </c>
      <c r="C3175" t="s">
        <v>27</v>
      </c>
      <c r="D3175">
        <v>7</v>
      </c>
      <c r="E3175" s="17">
        <f>VLOOKUP(C3175,'SKU Price List'!$H$2:$L$27,5,FALSE)</f>
        <v>843.2</v>
      </c>
      <c r="F3175" s="17">
        <f t="shared" si="158"/>
        <v>5902.4000000000005</v>
      </c>
      <c r="G3175">
        <f>VLOOKUP(C3175,'SKU Price List'!$H$2:$L$27,3,0)</f>
        <v>803.2</v>
      </c>
      <c r="H3175">
        <f t="shared" si="159"/>
        <v>5622.4000000000005</v>
      </c>
      <c r="I3175" s="17">
        <f t="shared" si="160"/>
        <v>280</v>
      </c>
      <c r="J3175">
        <v>52</v>
      </c>
      <c r="K3175" s="51"/>
    </row>
    <row r="3176" spans="1:11" x14ac:dyDescent="0.45">
      <c r="A3176" s="2">
        <v>45563</v>
      </c>
      <c r="B3176" t="s">
        <v>59</v>
      </c>
      <c r="C3176" t="s">
        <v>23</v>
      </c>
      <c r="D3176">
        <v>5</v>
      </c>
      <c r="E3176" s="17">
        <f>VLOOKUP(C3176,'SKU Price List'!$H$2:$L$27,5,FALSE)</f>
        <v>474.3</v>
      </c>
      <c r="F3176" s="17">
        <f t="shared" si="158"/>
        <v>2371.5</v>
      </c>
      <c r="G3176">
        <f>VLOOKUP(C3176,'SKU Price List'!$H$2:$L$27,3,0)</f>
        <v>451.8</v>
      </c>
      <c r="H3176">
        <f t="shared" si="159"/>
        <v>2259</v>
      </c>
      <c r="I3176" s="17">
        <f t="shared" si="160"/>
        <v>112.5</v>
      </c>
      <c r="J3176">
        <v>52</v>
      </c>
      <c r="K3176" s="51"/>
    </row>
    <row r="3177" spans="1:11" x14ac:dyDescent="0.45">
      <c r="A3177" s="2">
        <v>45563</v>
      </c>
      <c r="B3177" t="s">
        <v>59</v>
      </c>
      <c r="C3177" t="s">
        <v>7</v>
      </c>
      <c r="D3177">
        <v>20</v>
      </c>
      <c r="E3177" s="17">
        <f>VLOOKUP(C3177,'SKU Price List'!$H$2:$L$27,5,FALSE)</f>
        <v>571.20000000000005</v>
      </c>
      <c r="F3177" s="17">
        <f t="shared" si="158"/>
        <v>11424</v>
      </c>
      <c r="G3177">
        <f>VLOOKUP(C3177,'SKU Price List'!$H$2:$L$27,3,0)</f>
        <v>544</v>
      </c>
      <c r="H3177">
        <f t="shared" si="159"/>
        <v>10880</v>
      </c>
      <c r="I3177" s="17">
        <f t="shared" si="160"/>
        <v>544</v>
      </c>
      <c r="J3177">
        <v>52</v>
      </c>
      <c r="K3177" s="51"/>
    </row>
    <row r="3178" spans="1:11" x14ac:dyDescent="0.45">
      <c r="A3178" s="2">
        <v>45563</v>
      </c>
      <c r="B3178" t="s">
        <v>59</v>
      </c>
      <c r="C3178" t="s">
        <v>4</v>
      </c>
      <c r="D3178">
        <v>20</v>
      </c>
      <c r="E3178" s="17">
        <f>VLOOKUP(C3178,'SKU Price List'!$H$2:$L$27,5,FALSE)</f>
        <v>428.40000000000003</v>
      </c>
      <c r="F3178" s="17">
        <f t="shared" si="158"/>
        <v>8568</v>
      </c>
      <c r="G3178">
        <f>VLOOKUP(C3178,'SKU Price List'!$H$2:$L$27,3,0)</f>
        <v>408</v>
      </c>
      <c r="H3178">
        <f t="shared" si="159"/>
        <v>8160</v>
      </c>
      <c r="I3178" s="17">
        <f t="shared" si="160"/>
        <v>408</v>
      </c>
      <c r="J3178">
        <v>52</v>
      </c>
      <c r="K3178" s="51"/>
    </row>
    <row r="3179" spans="1:11" x14ac:dyDescent="0.45">
      <c r="A3179" s="2">
        <v>45563</v>
      </c>
      <c r="B3179" t="s">
        <v>59</v>
      </c>
      <c r="C3179" t="s">
        <v>3</v>
      </c>
      <c r="D3179">
        <v>20</v>
      </c>
      <c r="E3179" s="17">
        <f>VLOOKUP(C3179,'SKU Price List'!$H$2:$L$27,5,FALSE)</f>
        <v>321.3</v>
      </c>
      <c r="F3179" s="17">
        <f t="shared" si="158"/>
        <v>6426</v>
      </c>
      <c r="G3179">
        <f>VLOOKUP(C3179,'SKU Price List'!$H$2:$L$27,3,0)</f>
        <v>306</v>
      </c>
      <c r="H3179">
        <f t="shared" si="159"/>
        <v>6120</v>
      </c>
      <c r="I3179" s="17">
        <f t="shared" si="160"/>
        <v>306</v>
      </c>
      <c r="J3179">
        <v>52</v>
      </c>
      <c r="K3179" s="51"/>
    </row>
    <row r="3180" spans="1:11" x14ac:dyDescent="0.45">
      <c r="A3180" s="2">
        <v>45563</v>
      </c>
      <c r="B3180" t="s">
        <v>33</v>
      </c>
      <c r="C3180" t="s">
        <v>17</v>
      </c>
      <c r="D3180">
        <v>5</v>
      </c>
      <c r="E3180" s="17">
        <f>VLOOKUP(C3180,'SKU Price List'!$H$2:$L$27,5,FALSE)</f>
        <v>1276.8</v>
      </c>
      <c r="F3180" s="17">
        <f t="shared" si="158"/>
        <v>6384</v>
      </c>
      <c r="G3180">
        <f>VLOOKUP(C3180,'SKU Price List'!$H$2:$L$27,3,0)</f>
        <v>1216</v>
      </c>
      <c r="H3180">
        <f t="shared" si="159"/>
        <v>6080</v>
      </c>
      <c r="I3180" s="17">
        <f t="shared" si="160"/>
        <v>304</v>
      </c>
      <c r="J3180">
        <v>52</v>
      </c>
      <c r="K3180" s="51"/>
    </row>
    <row r="3181" spans="1:11" x14ac:dyDescent="0.45">
      <c r="A3181" s="2">
        <v>45563</v>
      </c>
      <c r="B3181" t="s">
        <v>33</v>
      </c>
      <c r="C3181" t="s">
        <v>11</v>
      </c>
      <c r="D3181">
        <v>3</v>
      </c>
      <c r="E3181" s="17">
        <f>VLOOKUP(C3181,'SKU Price List'!$H$2:$L$27,5,FALSE)</f>
        <v>910</v>
      </c>
      <c r="F3181" s="17">
        <f t="shared" si="158"/>
        <v>2730</v>
      </c>
      <c r="G3181">
        <f>VLOOKUP(C3181,'SKU Price List'!$H$2:$L$27,3,0)</f>
        <v>865.19999999999993</v>
      </c>
      <c r="H3181">
        <f t="shared" si="159"/>
        <v>2595.6</v>
      </c>
      <c r="I3181" s="17">
        <f t="shared" si="160"/>
        <v>134.40000000000009</v>
      </c>
      <c r="J3181">
        <v>52</v>
      </c>
      <c r="K3181" s="51"/>
    </row>
    <row r="3182" spans="1:11" x14ac:dyDescent="0.45">
      <c r="A3182" s="2">
        <v>45564</v>
      </c>
      <c r="B3182" t="s">
        <v>59</v>
      </c>
      <c r="C3182" t="s">
        <v>14</v>
      </c>
      <c r="D3182">
        <v>15</v>
      </c>
      <c r="E3182" s="17">
        <f>VLOOKUP(C3182,'SKU Price List'!$H$2:$L$27,5,FALSE)</f>
        <v>957.59999999999991</v>
      </c>
      <c r="F3182" s="17">
        <f t="shared" si="158"/>
        <v>14363.999999999998</v>
      </c>
      <c r="G3182">
        <f>VLOOKUP(C3182,'SKU Price List'!$H$2:$L$27,3,0)</f>
        <v>912</v>
      </c>
      <c r="H3182">
        <f t="shared" si="159"/>
        <v>13680</v>
      </c>
      <c r="I3182" s="17">
        <f t="shared" si="160"/>
        <v>683.99999999999818</v>
      </c>
      <c r="J3182">
        <v>52</v>
      </c>
      <c r="K3182" s="51"/>
    </row>
    <row r="3183" spans="1:11" x14ac:dyDescent="0.45">
      <c r="A3183" s="2">
        <v>45564</v>
      </c>
      <c r="B3183" t="s">
        <v>59</v>
      </c>
      <c r="C3183" t="s">
        <v>13</v>
      </c>
      <c r="D3183">
        <v>5</v>
      </c>
      <c r="E3183" s="17">
        <f>VLOOKUP(C3183,'SKU Price List'!$H$2:$L$27,5,FALSE)</f>
        <v>718.19999999999993</v>
      </c>
      <c r="F3183" s="17">
        <f t="shared" si="158"/>
        <v>3590.9999999999995</v>
      </c>
      <c r="G3183">
        <f>VLOOKUP(C3183,'SKU Price List'!$H$2:$L$27,3,0)</f>
        <v>684</v>
      </c>
      <c r="H3183">
        <f t="shared" si="159"/>
        <v>3420</v>
      </c>
      <c r="I3183" s="17">
        <f t="shared" si="160"/>
        <v>170.99999999999955</v>
      </c>
      <c r="J3183">
        <v>52</v>
      </c>
      <c r="K3183" s="51"/>
    </row>
    <row r="3184" spans="1:11" x14ac:dyDescent="0.45">
      <c r="A3184" s="2">
        <v>45564</v>
      </c>
      <c r="B3184" t="s">
        <v>59</v>
      </c>
      <c r="C3184" t="s">
        <v>3</v>
      </c>
      <c r="D3184">
        <v>5</v>
      </c>
      <c r="E3184" s="17">
        <f>VLOOKUP(C3184,'SKU Price List'!$H$2:$L$27,5,FALSE)</f>
        <v>321.3</v>
      </c>
      <c r="F3184" s="17">
        <f t="shared" si="158"/>
        <v>1606.5</v>
      </c>
      <c r="G3184">
        <f>VLOOKUP(C3184,'SKU Price List'!$H$2:$L$27,3,0)</f>
        <v>306</v>
      </c>
      <c r="H3184">
        <f t="shared" si="159"/>
        <v>1530</v>
      </c>
      <c r="I3184" s="17">
        <f t="shared" si="160"/>
        <v>76.5</v>
      </c>
      <c r="J3184">
        <v>52</v>
      </c>
      <c r="K3184" s="51"/>
    </row>
    <row r="3185" spans="1:11" x14ac:dyDescent="0.45">
      <c r="A3185" s="2">
        <v>45564</v>
      </c>
      <c r="B3185" t="s">
        <v>59</v>
      </c>
      <c r="C3185" t="s">
        <v>24</v>
      </c>
      <c r="D3185">
        <v>5</v>
      </c>
      <c r="E3185" s="17">
        <f>VLOOKUP(C3185,'SKU Price List'!$H$2:$L$27,5,FALSE)</f>
        <v>632.40000000000009</v>
      </c>
      <c r="F3185" s="17">
        <f t="shared" si="158"/>
        <v>3162.0000000000005</v>
      </c>
      <c r="G3185">
        <f>VLOOKUP(C3185,'SKU Price List'!$H$2:$L$27,3,0)</f>
        <v>602.40000000000009</v>
      </c>
      <c r="H3185">
        <f t="shared" si="159"/>
        <v>3012.0000000000005</v>
      </c>
      <c r="I3185" s="17">
        <f t="shared" si="160"/>
        <v>150</v>
      </c>
      <c r="J3185">
        <v>52</v>
      </c>
      <c r="K3185" s="51"/>
    </row>
    <row r="3186" spans="1:11" x14ac:dyDescent="0.45">
      <c r="A3186" s="2">
        <v>45564</v>
      </c>
      <c r="B3186" t="s">
        <v>59</v>
      </c>
      <c r="C3186" t="s">
        <v>23</v>
      </c>
      <c r="D3186">
        <v>10</v>
      </c>
      <c r="E3186" s="17">
        <f>VLOOKUP(C3186,'SKU Price List'!$H$2:$L$27,5,FALSE)</f>
        <v>474.3</v>
      </c>
      <c r="F3186" s="17">
        <f t="shared" si="158"/>
        <v>4743</v>
      </c>
      <c r="G3186">
        <f>VLOOKUP(C3186,'SKU Price List'!$H$2:$L$27,3,0)</f>
        <v>451.8</v>
      </c>
      <c r="H3186">
        <f t="shared" si="159"/>
        <v>4518</v>
      </c>
      <c r="I3186" s="17">
        <f t="shared" si="160"/>
        <v>225</v>
      </c>
      <c r="J3186">
        <v>52</v>
      </c>
      <c r="K3186" s="51"/>
    </row>
    <row r="3187" spans="1:11" x14ac:dyDescent="0.45">
      <c r="A3187" s="2">
        <v>45564</v>
      </c>
      <c r="B3187" t="s">
        <v>59</v>
      </c>
      <c r="C3187" t="s">
        <v>8</v>
      </c>
      <c r="D3187">
        <v>10</v>
      </c>
      <c r="E3187" s="17">
        <f>VLOOKUP(C3187,'SKU Price List'!$H$2:$L$27,5,FALSE)</f>
        <v>585</v>
      </c>
      <c r="F3187" s="17">
        <f t="shared" si="158"/>
        <v>5850</v>
      </c>
      <c r="G3187">
        <f>VLOOKUP(C3187,'SKU Price List'!$H$2:$L$27,3,0)</f>
        <v>556.19999999999993</v>
      </c>
      <c r="H3187">
        <f t="shared" si="159"/>
        <v>5561.9999999999991</v>
      </c>
      <c r="I3187" s="17">
        <f t="shared" si="160"/>
        <v>288.00000000000091</v>
      </c>
      <c r="J3187">
        <v>52</v>
      </c>
      <c r="K3187" s="51"/>
    </row>
    <row r="3188" spans="1:11" x14ac:dyDescent="0.45">
      <c r="A3188" s="2">
        <v>45564</v>
      </c>
      <c r="B3188" t="s">
        <v>59</v>
      </c>
      <c r="C3188" t="s">
        <v>9</v>
      </c>
      <c r="D3188">
        <v>5</v>
      </c>
      <c r="E3188" s="17">
        <f>VLOOKUP(C3188,'SKU Price List'!$H$2:$L$27,5,FALSE)</f>
        <v>780</v>
      </c>
      <c r="F3188" s="17">
        <f t="shared" si="158"/>
        <v>3900</v>
      </c>
      <c r="G3188">
        <f>VLOOKUP(C3188,'SKU Price List'!$H$2:$L$27,3,0)</f>
        <v>741.59999999999991</v>
      </c>
      <c r="H3188">
        <f t="shared" si="159"/>
        <v>3707.9999999999995</v>
      </c>
      <c r="I3188" s="17">
        <f t="shared" si="160"/>
        <v>192.00000000000045</v>
      </c>
      <c r="J3188">
        <v>52</v>
      </c>
      <c r="K3188" s="51"/>
    </row>
    <row r="3189" spans="1:11" x14ac:dyDescent="0.45">
      <c r="A3189" s="2">
        <v>45564</v>
      </c>
      <c r="B3189" t="s">
        <v>59</v>
      </c>
      <c r="C3189" t="s">
        <v>20</v>
      </c>
      <c r="D3189">
        <v>10</v>
      </c>
      <c r="E3189" s="17">
        <f>VLOOKUP(C3189,'SKU Price List'!$H$2:$L$27,5,FALSE)</f>
        <v>1142.4000000000001</v>
      </c>
      <c r="F3189" s="17">
        <f t="shared" si="158"/>
        <v>11424</v>
      </c>
      <c r="G3189">
        <f>VLOOKUP(C3189,'SKU Price List'!$H$2:$L$27,3,0)</f>
        <v>1087.1999999999998</v>
      </c>
      <c r="H3189">
        <f t="shared" si="159"/>
        <v>10871.999999999998</v>
      </c>
      <c r="I3189" s="17">
        <f t="shared" si="160"/>
        <v>552.00000000000182</v>
      </c>
      <c r="J3189">
        <v>52</v>
      </c>
      <c r="K3189" s="51"/>
    </row>
    <row r="3190" spans="1:11" x14ac:dyDescent="0.45">
      <c r="A3190" s="2">
        <v>45564</v>
      </c>
      <c r="B3190" t="s">
        <v>89</v>
      </c>
      <c r="C3190" t="s">
        <v>7</v>
      </c>
      <c r="D3190">
        <v>20</v>
      </c>
      <c r="E3190" s="17">
        <f>VLOOKUP(C3190,'SKU Price List'!$H$2:$L$27,5,FALSE)</f>
        <v>571.20000000000005</v>
      </c>
      <c r="F3190" s="17">
        <f t="shared" si="158"/>
        <v>11424</v>
      </c>
      <c r="G3190">
        <f>VLOOKUP(C3190,'SKU Price List'!$H$2:$L$27,3,0)</f>
        <v>544</v>
      </c>
      <c r="H3190">
        <f t="shared" si="159"/>
        <v>10880</v>
      </c>
      <c r="I3190" s="17">
        <f t="shared" si="160"/>
        <v>544</v>
      </c>
      <c r="J3190">
        <v>52</v>
      </c>
      <c r="K3190" s="51"/>
    </row>
    <row r="3191" spans="1:11" x14ac:dyDescent="0.45">
      <c r="A3191" s="2">
        <v>45564</v>
      </c>
      <c r="B3191" t="s">
        <v>89</v>
      </c>
      <c r="C3191" t="s">
        <v>6</v>
      </c>
      <c r="D3191">
        <v>10</v>
      </c>
      <c r="E3191" s="17">
        <f>VLOOKUP(C3191,'SKU Price List'!$H$2:$L$27,5,FALSE)</f>
        <v>499.80000000000007</v>
      </c>
      <c r="F3191" s="17">
        <f t="shared" si="158"/>
        <v>4998.0000000000009</v>
      </c>
      <c r="G3191">
        <f>VLOOKUP(C3191,'SKU Price List'!$H$2:$L$27,3,0)</f>
        <v>476</v>
      </c>
      <c r="H3191">
        <f t="shared" si="159"/>
        <v>4760</v>
      </c>
      <c r="I3191" s="17">
        <f t="shared" si="160"/>
        <v>238.00000000000091</v>
      </c>
      <c r="J3191">
        <v>52</v>
      </c>
      <c r="K3191" s="51"/>
    </row>
    <row r="3192" spans="1:11" x14ac:dyDescent="0.45">
      <c r="A3192" s="2">
        <v>45564</v>
      </c>
      <c r="B3192" t="s">
        <v>89</v>
      </c>
      <c r="C3192" t="s">
        <v>4</v>
      </c>
      <c r="D3192">
        <v>20</v>
      </c>
      <c r="E3192" s="17">
        <f>VLOOKUP(C3192,'SKU Price List'!$H$2:$L$27,5,FALSE)</f>
        <v>428.40000000000003</v>
      </c>
      <c r="F3192" s="17">
        <f t="shared" ref="F3192:F3221" si="161">E3192*D3192</f>
        <v>8568</v>
      </c>
      <c r="G3192">
        <f>VLOOKUP(C3192,'SKU Price List'!$H$2:$L$27,3,0)</f>
        <v>408</v>
      </c>
      <c r="H3192">
        <f t="shared" si="159"/>
        <v>8160</v>
      </c>
      <c r="I3192" s="17">
        <f t="shared" si="160"/>
        <v>408</v>
      </c>
      <c r="J3192">
        <v>52</v>
      </c>
      <c r="K3192" s="51"/>
    </row>
    <row r="3193" spans="1:11" x14ac:dyDescent="0.45">
      <c r="A3193" s="2">
        <v>45564</v>
      </c>
      <c r="B3193" t="s">
        <v>89</v>
      </c>
      <c r="C3193" t="s">
        <v>24</v>
      </c>
      <c r="D3193">
        <v>20</v>
      </c>
      <c r="E3193" s="17">
        <f>VLOOKUP(C3193,'SKU Price List'!$H$2:$L$27,5,FALSE)</f>
        <v>632.40000000000009</v>
      </c>
      <c r="F3193" s="17">
        <f t="shared" si="161"/>
        <v>12648.000000000002</v>
      </c>
      <c r="G3193">
        <f>VLOOKUP(C3193,'SKU Price List'!$H$2:$L$27,3,0)</f>
        <v>602.40000000000009</v>
      </c>
      <c r="H3193">
        <f t="shared" si="159"/>
        <v>12048.000000000002</v>
      </c>
      <c r="I3193" s="17">
        <f t="shared" si="160"/>
        <v>600</v>
      </c>
      <c r="J3193">
        <v>52</v>
      </c>
      <c r="K3193" s="51"/>
    </row>
    <row r="3194" spans="1:11" x14ac:dyDescent="0.45">
      <c r="A3194" s="2">
        <v>45564</v>
      </c>
      <c r="B3194" t="s">
        <v>89</v>
      </c>
      <c r="C3194" t="s">
        <v>23</v>
      </c>
      <c r="D3194">
        <v>20</v>
      </c>
      <c r="E3194" s="17">
        <f>VLOOKUP(C3194,'SKU Price List'!$H$2:$L$27,5,FALSE)</f>
        <v>474.3</v>
      </c>
      <c r="F3194" s="17">
        <f t="shared" si="161"/>
        <v>9486</v>
      </c>
      <c r="G3194">
        <f>VLOOKUP(C3194,'SKU Price List'!$H$2:$L$27,3,0)</f>
        <v>451.8</v>
      </c>
      <c r="H3194">
        <f t="shared" si="159"/>
        <v>9036</v>
      </c>
      <c r="I3194" s="17">
        <f t="shared" si="160"/>
        <v>450</v>
      </c>
      <c r="J3194">
        <v>52</v>
      </c>
      <c r="K3194" s="51"/>
    </row>
    <row r="3195" spans="1:11" x14ac:dyDescent="0.45">
      <c r="A3195" s="2">
        <v>45564</v>
      </c>
      <c r="B3195" t="s">
        <v>89</v>
      </c>
      <c r="C3195" t="s">
        <v>9</v>
      </c>
      <c r="D3195">
        <v>20</v>
      </c>
      <c r="E3195" s="17">
        <f>VLOOKUP(C3195,'SKU Price List'!$H$2:$L$27,5,FALSE)</f>
        <v>780</v>
      </c>
      <c r="F3195" s="17">
        <f t="shared" si="161"/>
        <v>15600</v>
      </c>
      <c r="G3195">
        <f>VLOOKUP(C3195,'SKU Price List'!$H$2:$L$27,3,0)</f>
        <v>741.59999999999991</v>
      </c>
      <c r="H3195">
        <f t="shared" si="159"/>
        <v>14831.999999999998</v>
      </c>
      <c r="I3195" s="17">
        <f t="shared" si="160"/>
        <v>768.00000000000182</v>
      </c>
      <c r="J3195">
        <v>52</v>
      </c>
      <c r="K3195" s="51"/>
    </row>
    <row r="3196" spans="1:11" x14ac:dyDescent="0.45">
      <c r="A3196" s="2">
        <v>45564</v>
      </c>
      <c r="B3196" t="s">
        <v>89</v>
      </c>
      <c r="C3196" t="s">
        <v>8</v>
      </c>
      <c r="D3196">
        <v>11</v>
      </c>
      <c r="E3196" s="17">
        <f>VLOOKUP(C3196,'SKU Price List'!$H$2:$L$27,5,FALSE)</f>
        <v>585</v>
      </c>
      <c r="F3196" s="17">
        <f t="shared" si="161"/>
        <v>6435</v>
      </c>
      <c r="G3196">
        <f>VLOOKUP(C3196,'SKU Price List'!$H$2:$L$27,3,0)</f>
        <v>556.19999999999993</v>
      </c>
      <c r="H3196">
        <f t="shared" si="159"/>
        <v>6118.1999999999989</v>
      </c>
      <c r="I3196" s="17">
        <f t="shared" si="160"/>
        <v>316.80000000000109</v>
      </c>
      <c r="J3196">
        <v>52</v>
      </c>
      <c r="K3196" s="51"/>
    </row>
    <row r="3197" spans="1:11" x14ac:dyDescent="0.45">
      <c r="A3197" s="2">
        <v>45565</v>
      </c>
      <c r="B3197" t="s">
        <v>100</v>
      </c>
      <c r="C3197" t="s">
        <v>17</v>
      </c>
      <c r="D3197">
        <v>15</v>
      </c>
      <c r="E3197" s="17">
        <f>VLOOKUP(C3197,'SKU Price List'!$H$2:$L$27,5,FALSE)</f>
        <v>1276.8</v>
      </c>
      <c r="F3197" s="17">
        <f t="shared" si="161"/>
        <v>19152</v>
      </c>
      <c r="G3197">
        <f>VLOOKUP(C3197,'SKU Price List'!$H$2:$L$27,3,0)</f>
        <v>1216</v>
      </c>
      <c r="H3197">
        <f t="shared" si="159"/>
        <v>18240</v>
      </c>
      <c r="I3197" s="17">
        <f t="shared" si="160"/>
        <v>912</v>
      </c>
      <c r="J3197">
        <v>53</v>
      </c>
      <c r="K3197" s="51"/>
    </row>
    <row r="3198" spans="1:11" x14ac:dyDescent="0.45">
      <c r="A3198" s="2">
        <v>45565</v>
      </c>
      <c r="B3198" t="s">
        <v>100</v>
      </c>
      <c r="C3198" t="s">
        <v>14</v>
      </c>
      <c r="D3198">
        <v>15</v>
      </c>
      <c r="E3198" s="17">
        <f>VLOOKUP(C3198,'SKU Price List'!$H$2:$L$27,5,FALSE)</f>
        <v>957.59999999999991</v>
      </c>
      <c r="F3198" s="17">
        <f t="shared" si="161"/>
        <v>14363.999999999998</v>
      </c>
      <c r="G3198">
        <f>VLOOKUP(C3198,'SKU Price List'!$H$2:$L$27,3,0)</f>
        <v>912</v>
      </c>
      <c r="H3198">
        <f t="shared" si="159"/>
        <v>13680</v>
      </c>
      <c r="I3198" s="17">
        <f t="shared" si="160"/>
        <v>683.99999999999818</v>
      </c>
      <c r="J3198">
        <v>53</v>
      </c>
      <c r="K3198" s="51"/>
    </row>
    <row r="3199" spans="1:11" x14ac:dyDescent="0.45">
      <c r="A3199" s="2">
        <v>45565</v>
      </c>
      <c r="B3199" t="s">
        <v>100</v>
      </c>
      <c r="C3199" t="s">
        <v>12</v>
      </c>
      <c r="D3199">
        <v>10</v>
      </c>
      <c r="E3199" s="17">
        <f>VLOOKUP(C3199,'SKU Price List'!$H$2:$L$27,5,FALSE)</f>
        <v>1040</v>
      </c>
      <c r="F3199" s="17">
        <f t="shared" si="161"/>
        <v>10400</v>
      </c>
      <c r="G3199">
        <f>VLOOKUP(C3199,'SKU Price List'!$H$2:$L$27,3,0)</f>
        <v>988.8</v>
      </c>
      <c r="H3199">
        <f t="shared" si="159"/>
        <v>9888</v>
      </c>
      <c r="I3199" s="17">
        <f t="shared" si="160"/>
        <v>512</v>
      </c>
      <c r="J3199">
        <v>53</v>
      </c>
      <c r="K3199" s="51"/>
    </row>
    <row r="3200" spans="1:11" x14ac:dyDescent="0.45">
      <c r="A3200" s="2">
        <v>45565</v>
      </c>
      <c r="B3200" t="s">
        <v>100</v>
      </c>
      <c r="C3200" t="s">
        <v>9</v>
      </c>
      <c r="D3200">
        <v>20</v>
      </c>
      <c r="E3200" s="17">
        <f>VLOOKUP(C3200,'SKU Price List'!$H$2:$L$27,5,FALSE)</f>
        <v>780</v>
      </c>
      <c r="F3200" s="17">
        <f t="shared" si="161"/>
        <v>15600</v>
      </c>
      <c r="G3200">
        <f>VLOOKUP(C3200,'SKU Price List'!$H$2:$L$27,3,0)</f>
        <v>741.59999999999991</v>
      </c>
      <c r="H3200">
        <f t="shared" si="159"/>
        <v>14831.999999999998</v>
      </c>
      <c r="I3200" s="17">
        <f t="shared" si="160"/>
        <v>768.00000000000182</v>
      </c>
      <c r="J3200">
        <v>53</v>
      </c>
      <c r="K3200" s="51"/>
    </row>
    <row r="3201" spans="1:11" x14ac:dyDescent="0.45">
      <c r="A3201" s="2">
        <v>45565</v>
      </c>
      <c r="B3201" t="s">
        <v>100</v>
      </c>
      <c r="C3201" t="s">
        <v>8</v>
      </c>
      <c r="D3201">
        <v>11</v>
      </c>
      <c r="E3201" s="17">
        <f>VLOOKUP(C3201,'SKU Price List'!$H$2:$L$27,5,FALSE)</f>
        <v>585</v>
      </c>
      <c r="F3201" s="17">
        <f t="shared" si="161"/>
        <v>6435</v>
      </c>
      <c r="G3201">
        <f>VLOOKUP(C3201,'SKU Price List'!$H$2:$L$27,3,0)</f>
        <v>556.19999999999993</v>
      </c>
      <c r="H3201">
        <f t="shared" si="159"/>
        <v>6118.1999999999989</v>
      </c>
      <c r="I3201" s="17">
        <f t="shared" si="160"/>
        <v>316.80000000000109</v>
      </c>
      <c r="J3201">
        <v>53</v>
      </c>
      <c r="K3201" s="51"/>
    </row>
    <row r="3202" spans="1:11" x14ac:dyDescent="0.45">
      <c r="A3202" s="2">
        <v>45565</v>
      </c>
      <c r="B3202" t="s">
        <v>100</v>
      </c>
      <c r="C3202" t="s">
        <v>24</v>
      </c>
      <c r="D3202">
        <v>25</v>
      </c>
      <c r="E3202" s="17">
        <f>VLOOKUP(C3202,'SKU Price List'!$H$2:$L$27,5,FALSE)</f>
        <v>632.40000000000009</v>
      </c>
      <c r="F3202" s="17">
        <f t="shared" si="161"/>
        <v>15810.000000000002</v>
      </c>
      <c r="G3202">
        <f>VLOOKUP(C3202,'SKU Price List'!$H$2:$L$27,3,0)</f>
        <v>602.40000000000009</v>
      </c>
      <c r="H3202">
        <f t="shared" ref="H3202:H3221" si="162">G3202*D3202</f>
        <v>15060.000000000002</v>
      </c>
      <c r="I3202" s="17">
        <f t="shared" ref="I3202:I3221" si="163">F3202-H3202</f>
        <v>750</v>
      </c>
      <c r="J3202">
        <v>53</v>
      </c>
      <c r="K3202" s="51"/>
    </row>
    <row r="3203" spans="1:11" x14ac:dyDescent="0.45">
      <c r="A3203" s="2">
        <v>45565</v>
      </c>
      <c r="B3203" t="s">
        <v>100</v>
      </c>
      <c r="C3203" t="s">
        <v>7</v>
      </c>
      <c r="D3203">
        <v>10</v>
      </c>
      <c r="E3203" s="17">
        <f>VLOOKUP(C3203,'SKU Price List'!$H$2:$L$27,5,FALSE)</f>
        <v>571.20000000000005</v>
      </c>
      <c r="F3203" s="17">
        <f t="shared" si="161"/>
        <v>5712</v>
      </c>
      <c r="G3203">
        <f>VLOOKUP(C3203,'SKU Price List'!$H$2:$L$27,3,0)</f>
        <v>544</v>
      </c>
      <c r="H3203">
        <f t="shared" si="162"/>
        <v>5440</v>
      </c>
      <c r="I3203" s="17">
        <f t="shared" si="163"/>
        <v>272</v>
      </c>
      <c r="J3203">
        <v>53</v>
      </c>
      <c r="K3203" s="51"/>
    </row>
    <row r="3204" spans="1:11" x14ac:dyDescent="0.45">
      <c r="A3204" s="2">
        <v>45565</v>
      </c>
      <c r="B3204" t="s">
        <v>100</v>
      </c>
      <c r="C3204" t="s">
        <v>6</v>
      </c>
      <c r="D3204">
        <v>10</v>
      </c>
      <c r="E3204" s="17">
        <f>VLOOKUP(C3204,'SKU Price List'!$H$2:$L$27,5,FALSE)</f>
        <v>499.80000000000007</v>
      </c>
      <c r="F3204" s="17">
        <f t="shared" si="161"/>
        <v>4998.0000000000009</v>
      </c>
      <c r="G3204">
        <f>VLOOKUP(C3204,'SKU Price List'!$H$2:$L$27,3,0)</f>
        <v>476</v>
      </c>
      <c r="H3204">
        <f t="shared" si="162"/>
        <v>4760</v>
      </c>
      <c r="I3204" s="17">
        <f t="shared" si="163"/>
        <v>238.00000000000091</v>
      </c>
      <c r="J3204">
        <v>53</v>
      </c>
      <c r="K3204" s="51"/>
    </row>
    <row r="3205" spans="1:11" x14ac:dyDescent="0.45">
      <c r="A3205" s="2">
        <v>45565</v>
      </c>
      <c r="B3205" t="s">
        <v>100</v>
      </c>
      <c r="C3205" t="s">
        <v>4</v>
      </c>
      <c r="D3205">
        <v>15</v>
      </c>
      <c r="E3205" s="17">
        <f>VLOOKUP(C3205,'SKU Price List'!$H$2:$L$27,5,FALSE)</f>
        <v>428.40000000000003</v>
      </c>
      <c r="F3205" s="17">
        <f t="shared" si="161"/>
        <v>6426.0000000000009</v>
      </c>
      <c r="G3205">
        <f>VLOOKUP(C3205,'SKU Price List'!$H$2:$L$27,3,0)</f>
        <v>408</v>
      </c>
      <c r="H3205">
        <f t="shared" si="162"/>
        <v>6120</v>
      </c>
      <c r="I3205" s="17">
        <f t="shared" si="163"/>
        <v>306.00000000000091</v>
      </c>
      <c r="J3205">
        <v>53</v>
      </c>
      <c r="K3205" s="51"/>
    </row>
    <row r="3206" spans="1:11" x14ac:dyDescent="0.45">
      <c r="A3206" s="2">
        <v>45565</v>
      </c>
      <c r="B3206" t="s">
        <v>100</v>
      </c>
      <c r="C3206" t="s">
        <v>3</v>
      </c>
      <c r="D3206">
        <v>15</v>
      </c>
      <c r="E3206" s="17">
        <f>VLOOKUP(C3206,'SKU Price List'!$H$2:$L$27,5,FALSE)</f>
        <v>321.3</v>
      </c>
      <c r="F3206" s="17">
        <f t="shared" si="161"/>
        <v>4819.5</v>
      </c>
      <c r="G3206">
        <f>VLOOKUP(C3206,'SKU Price List'!$H$2:$L$27,3,0)</f>
        <v>306</v>
      </c>
      <c r="H3206">
        <f t="shared" si="162"/>
        <v>4590</v>
      </c>
      <c r="I3206" s="17">
        <f t="shared" si="163"/>
        <v>229.5</v>
      </c>
      <c r="J3206">
        <v>53</v>
      </c>
      <c r="K3206" s="51"/>
    </row>
    <row r="3207" spans="1:11" x14ac:dyDescent="0.45">
      <c r="A3207" s="2">
        <v>45565</v>
      </c>
      <c r="B3207" t="s">
        <v>64</v>
      </c>
      <c r="C3207" t="s">
        <v>17</v>
      </c>
      <c r="D3207">
        <v>15</v>
      </c>
      <c r="E3207" s="17">
        <f>VLOOKUP(C3207,'SKU Price List'!$H$2:$L$27,5,FALSE)</f>
        <v>1276.8</v>
      </c>
      <c r="F3207" s="17">
        <f t="shared" si="161"/>
        <v>19152</v>
      </c>
      <c r="G3207">
        <f>VLOOKUP(C3207,'SKU Price List'!$H$2:$L$27,3,0)</f>
        <v>1216</v>
      </c>
      <c r="H3207">
        <f t="shared" si="162"/>
        <v>18240</v>
      </c>
      <c r="I3207" s="17">
        <f t="shared" si="163"/>
        <v>912</v>
      </c>
      <c r="J3207">
        <v>53</v>
      </c>
      <c r="K3207" s="51"/>
    </row>
    <row r="3208" spans="1:11" x14ac:dyDescent="0.45">
      <c r="A3208" s="2">
        <v>45565</v>
      </c>
      <c r="B3208" t="s">
        <v>64</v>
      </c>
      <c r="C3208" t="s">
        <v>12</v>
      </c>
      <c r="D3208">
        <v>20</v>
      </c>
      <c r="E3208" s="17">
        <f>VLOOKUP(C3208,'SKU Price List'!$H$2:$L$27,5,FALSE)</f>
        <v>1040</v>
      </c>
      <c r="F3208" s="17">
        <f t="shared" si="161"/>
        <v>20800</v>
      </c>
      <c r="G3208">
        <f>VLOOKUP(C3208,'SKU Price List'!$H$2:$L$27,3,0)</f>
        <v>988.8</v>
      </c>
      <c r="H3208">
        <f t="shared" si="162"/>
        <v>19776</v>
      </c>
      <c r="I3208" s="17">
        <f t="shared" si="163"/>
        <v>1024</v>
      </c>
      <c r="J3208">
        <v>53</v>
      </c>
      <c r="K3208" s="51"/>
    </row>
    <row r="3209" spans="1:11" x14ac:dyDescent="0.45">
      <c r="A3209" s="2">
        <v>45535</v>
      </c>
      <c r="B3209" t="s">
        <v>61</v>
      </c>
      <c r="C3209" t="s">
        <v>18</v>
      </c>
      <c r="D3209">
        <v>15</v>
      </c>
      <c r="E3209" s="17">
        <f>VLOOKUP(C3209,'SKU Price List'!$H$2:$L$27,5,FALSE)</f>
        <v>1523.2</v>
      </c>
      <c r="F3209" s="17">
        <f t="shared" si="161"/>
        <v>22848</v>
      </c>
      <c r="G3209">
        <f>VLOOKUP(C3209,'SKU Price List'!$H$2:$L$27,3,0)</f>
        <v>1449.6</v>
      </c>
      <c r="H3209">
        <f t="shared" si="162"/>
        <v>21744</v>
      </c>
      <c r="I3209" s="17">
        <f t="shared" si="163"/>
        <v>1104</v>
      </c>
      <c r="J3209">
        <v>48</v>
      </c>
      <c r="K3209" s="51"/>
    </row>
    <row r="3210" spans="1:11" x14ac:dyDescent="0.45">
      <c r="A3210" s="2">
        <v>45535</v>
      </c>
      <c r="B3210" t="s">
        <v>61</v>
      </c>
      <c r="C3210" t="s">
        <v>22</v>
      </c>
      <c r="D3210">
        <v>10</v>
      </c>
      <c r="E3210" s="17">
        <f>VLOOKUP(C3210,'SKU Price List'!$H$2:$L$27,5,FALSE)</f>
        <v>1332.8</v>
      </c>
      <c r="F3210" s="17">
        <f t="shared" si="161"/>
        <v>13328</v>
      </c>
      <c r="G3210">
        <f>VLOOKUP(C3210,'SKU Price List'!$H$2:$L$27,3,0)</f>
        <v>1268.3999999999999</v>
      </c>
      <c r="H3210">
        <f t="shared" si="162"/>
        <v>12683.999999999998</v>
      </c>
      <c r="I3210" s="17">
        <f t="shared" si="163"/>
        <v>644.00000000000182</v>
      </c>
      <c r="J3210">
        <v>48</v>
      </c>
      <c r="K3210" s="51"/>
    </row>
    <row r="3211" spans="1:11" x14ac:dyDescent="0.45">
      <c r="A3211" s="2">
        <v>45535</v>
      </c>
      <c r="B3211" t="s">
        <v>61</v>
      </c>
      <c r="C3211" t="s">
        <v>12</v>
      </c>
      <c r="D3211">
        <v>25</v>
      </c>
      <c r="E3211" s="17">
        <f>VLOOKUP(C3211,'SKU Price List'!$H$2:$L$27,5,FALSE)</f>
        <v>1040</v>
      </c>
      <c r="F3211" s="17">
        <f t="shared" si="161"/>
        <v>26000</v>
      </c>
      <c r="G3211">
        <f>VLOOKUP(C3211,'SKU Price List'!$H$2:$L$27,3,0)</f>
        <v>988.8</v>
      </c>
      <c r="H3211">
        <f t="shared" si="162"/>
        <v>24720</v>
      </c>
      <c r="I3211" s="17">
        <f t="shared" si="163"/>
        <v>1280</v>
      </c>
      <c r="J3211">
        <v>48</v>
      </c>
      <c r="K3211" s="51"/>
    </row>
    <row r="3212" spans="1:11" x14ac:dyDescent="0.45">
      <c r="A3212" s="2">
        <v>45535</v>
      </c>
      <c r="B3212" t="s">
        <v>61</v>
      </c>
      <c r="C3212" t="s">
        <v>7</v>
      </c>
      <c r="D3212">
        <v>25</v>
      </c>
      <c r="E3212" s="17">
        <f>VLOOKUP(C3212,'SKU Price List'!$H$2:$L$27,5,FALSE)</f>
        <v>571.20000000000005</v>
      </c>
      <c r="F3212" s="17">
        <f t="shared" si="161"/>
        <v>14280.000000000002</v>
      </c>
      <c r="G3212">
        <f>VLOOKUP(C3212,'SKU Price List'!$H$2:$L$27,3,0)</f>
        <v>544</v>
      </c>
      <c r="H3212">
        <f t="shared" si="162"/>
        <v>13600</v>
      </c>
      <c r="I3212" s="17">
        <f t="shared" si="163"/>
        <v>680.00000000000182</v>
      </c>
      <c r="J3212">
        <v>48</v>
      </c>
      <c r="K3212" s="51"/>
    </row>
    <row r="3213" spans="1:11" x14ac:dyDescent="0.45">
      <c r="A3213" s="2">
        <v>45535</v>
      </c>
      <c r="B3213" t="s">
        <v>33</v>
      </c>
      <c r="C3213" t="s">
        <v>17</v>
      </c>
      <c r="D3213">
        <v>8</v>
      </c>
      <c r="E3213" s="17">
        <f>VLOOKUP(C3213,'SKU Price List'!$H$2:$L$27,5,FALSE)</f>
        <v>1276.8</v>
      </c>
      <c r="F3213" s="17">
        <f t="shared" si="161"/>
        <v>10214.4</v>
      </c>
      <c r="G3213">
        <f>VLOOKUP(C3213,'SKU Price List'!$H$2:$L$27,3,0)</f>
        <v>1216</v>
      </c>
      <c r="H3213">
        <f t="shared" si="162"/>
        <v>9728</v>
      </c>
      <c r="I3213" s="17">
        <f t="shared" si="163"/>
        <v>486.39999999999964</v>
      </c>
      <c r="J3213">
        <v>48</v>
      </c>
      <c r="K3213" s="51"/>
    </row>
    <row r="3214" spans="1:11" x14ac:dyDescent="0.45">
      <c r="A3214" s="2">
        <v>45535</v>
      </c>
      <c r="B3214" t="s">
        <v>33</v>
      </c>
      <c r="C3214" t="s">
        <v>11</v>
      </c>
      <c r="D3214">
        <v>10</v>
      </c>
      <c r="E3214" s="17">
        <f>VLOOKUP(C3214,'SKU Price List'!$H$2:$L$27,5,FALSE)</f>
        <v>910</v>
      </c>
      <c r="F3214" s="17">
        <f t="shared" si="161"/>
        <v>9100</v>
      </c>
      <c r="G3214">
        <f>VLOOKUP(C3214,'SKU Price List'!$H$2:$L$27,3,0)</f>
        <v>865.19999999999993</v>
      </c>
      <c r="H3214">
        <f t="shared" si="162"/>
        <v>8652</v>
      </c>
      <c r="I3214" s="17">
        <f t="shared" si="163"/>
        <v>448</v>
      </c>
      <c r="J3214">
        <v>48</v>
      </c>
      <c r="K3214" s="51"/>
    </row>
    <row r="3215" spans="1:11" x14ac:dyDescent="0.45">
      <c r="A3215" s="2">
        <v>45535</v>
      </c>
      <c r="B3215" t="s">
        <v>33</v>
      </c>
      <c r="C3215" t="s">
        <v>24</v>
      </c>
      <c r="D3215">
        <v>5</v>
      </c>
      <c r="E3215" s="17">
        <f>VLOOKUP(C3215,'SKU Price List'!$H$2:$L$27,5,FALSE)</f>
        <v>632.40000000000009</v>
      </c>
      <c r="F3215" s="17">
        <f t="shared" si="161"/>
        <v>3162.0000000000005</v>
      </c>
      <c r="G3215">
        <f>VLOOKUP(C3215,'SKU Price List'!$H$2:$L$27,3,0)</f>
        <v>602.40000000000009</v>
      </c>
      <c r="H3215">
        <f t="shared" si="162"/>
        <v>3012.0000000000005</v>
      </c>
      <c r="I3215" s="17">
        <f t="shared" si="163"/>
        <v>150</v>
      </c>
      <c r="J3215">
        <v>48</v>
      </c>
      <c r="K3215" s="51"/>
    </row>
    <row r="3216" spans="1:11" x14ac:dyDescent="0.45">
      <c r="A3216" s="2">
        <v>45535</v>
      </c>
      <c r="B3216" t="s">
        <v>44</v>
      </c>
      <c r="C3216" t="s">
        <v>27</v>
      </c>
      <c r="D3216">
        <v>45</v>
      </c>
      <c r="E3216" s="17">
        <f>VLOOKUP(C3216,'SKU Price List'!$H$2:$L$27,5,FALSE)</f>
        <v>843.2</v>
      </c>
      <c r="F3216" s="17">
        <f t="shared" si="161"/>
        <v>37944</v>
      </c>
      <c r="G3216">
        <f>VLOOKUP(C3216,'SKU Price List'!$H$2:$L$27,3,0)</f>
        <v>803.2</v>
      </c>
      <c r="H3216">
        <f t="shared" si="162"/>
        <v>36144</v>
      </c>
      <c r="I3216" s="17">
        <f t="shared" si="163"/>
        <v>1800</v>
      </c>
      <c r="J3216">
        <v>48</v>
      </c>
      <c r="K3216" s="51"/>
    </row>
    <row r="3217" spans="1:11" x14ac:dyDescent="0.45">
      <c r="A3217" s="2">
        <v>45535</v>
      </c>
      <c r="B3217" t="s">
        <v>44</v>
      </c>
      <c r="C3217" t="s">
        <v>24</v>
      </c>
      <c r="D3217">
        <v>75</v>
      </c>
      <c r="E3217" s="17">
        <f>VLOOKUP(C3217,'SKU Price List'!$H$2:$L$27,5,FALSE)</f>
        <v>632.40000000000009</v>
      </c>
      <c r="F3217" s="17">
        <f t="shared" si="161"/>
        <v>47430.000000000007</v>
      </c>
      <c r="G3217">
        <f>VLOOKUP(C3217,'SKU Price List'!$H$2:$L$27,3,0)</f>
        <v>602.40000000000009</v>
      </c>
      <c r="H3217">
        <f t="shared" si="162"/>
        <v>45180.000000000007</v>
      </c>
      <c r="I3217" s="17">
        <f t="shared" si="163"/>
        <v>2250</v>
      </c>
      <c r="J3217">
        <v>48</v>
      </c>
      <c r="K3217" s="51"/>
    </row>
    <row r="3218" spans="1:11" x14ac:dyDescent="0.45">
      <c r="A3218" s="2">
        <v>45535</v>
      </c>
      <c r="B3218" t="s">
        <v>44</v>
      </c>
      <c r="C3218" t="s">
        <v>25</v>
      </c>
      <c r="D3218">
        <v>10</v>
      </c>
      <c r="E3218" s="17">
        <f>VLOOKUP(C3218,'SKU Price List'!$H$2:$L$27,5,FALSE)</f>
        <v>553.35</v>
      </c>
      <c r="F3218" s="17">
        <f t="shared" si="161"/>
        <v>5533.5</v>
      </c>
      <c r="G3218">
        <f>VLOOKUP(C3218,'SKU Price List'!$H$2:$L$27,3,0)</f>
        <v>527.1</v>
      </c>
      <c r="H3218">
        <f t="shared" si="162"/>
        <v>5271</v>
      </c>
      <c r="I3218" s="17">
        <f t="shared" si="163"/>
        <v>262.5</v>
      </c>
      <c r="J3218">
        <v>48</v>
      </c>
      <c r="K3218" s="51"/>
    </row>
    <row r="3219" spans="1:11" x14ac:dyDescent="0.45">
      <c r="A3219" s="2">
        <v>45535</v>
      </c>
      <c r="B3219" t="s">
        <v>44</v>
      </c>
      <c r="C3219" t="s">
        <v>11</v>
      </c>
      <c r="D3219">
        <v>10</v>
      </c>
      <c r="E3219" s="17">
        <f>VLOOKUP(C3219,'SKU Price List'!$H$2:$L$27,5,FALSE)</f>
        <v>910</v>
      </c>
      <c r="F3219" s="17">
        <f t="shared" si="161"/>
        <v>9100</v>
      </c>
      <c r="G3219">
        <f>VLOOKUP(C3219,'SKU Price List'!$H$2:$L$27,3,0)</f>
        <v>865.19999999999993</v>
      </c>
      <c r="H3219">
        <f t="shared" si="162"/>
        <v>8652</v>
      </c>
      <c r="I3219" s="17">
        <f t="shared" si="163"/>
        <v>448</v>
      </c>
      <c r="J3219">
        <v>48</v>
      </c>
      <c r="K3219" s="51"/>
    </row>
    <row r="3220" spans="1:11" x14ac:dyDescent="0.45">
      <c r="A3220" s="2">
        <v>45535</v>
      </c>
      <c r="B3220" t="s">
        <v>44</v>
      </c>
      <c r="C3220" t="s">
        <v>10</v>
      </c>
      <c r="D3220">
        <v>10</v>
      </c>
      <c r="E3220" s="17">
        <f>VLOOKUP(C3220,'SKU Price List'!$H$2:$L$27,5,FALSE)</f>
        <v>682.5</v>
      </c>
      <c r="F3220" s="17">
        <f t="shared" si="161"/>
        <v>6825</v>
      </c>
      <c r="G3220">
        <f>VLOOKUP(C3220,'SKU Price List'!$H$2:$L$27,3,0)</f>
        <v>648.9</v>
      </c>
      <c r="H3220">
        <f t="shared" si="162"/>
        <v>6489</v>
      </c>
      <c r="I3220" s="17">
        <f t="shared" si="163"/>
        <v>336</v>
      </c>
      <c r="J3220">
        <v>48</v>
      </c>
      <c r="K3220" s="51"/>
    </row>
    <row r="3221" spans="1:11" x14ac:dyDescent="0.45">
      <c r="A3221" s="2">
        <v>45535</v>
      </c>
      <c r="B3221" t="s">
        <v>44</v>
      </c>
      <c r="C3221" t="s">
        <v>7</v>
      </c>
      <c r="D3221">
        <v>20</v>
      </c>
      <c r="E3221" s="17">
        <f>VLOOKUP(C3221,'SKU Price List'!$H$2:$L$27,5,FALSE)</f>
        <v>571.20000000000005</v>
      </c>
      <c r="F3221" s="17">
        <f t="shared" si="161"/>
        <v>11424</v>
      </c>
      <c r="G3221">
        <f>VLOOKUP(C3221,'SKU Price List'!$H$2:$L$27,3,0)</f>
        <v>544</v>
      </c>
      <c r="H3221">
        <f t="shared" si="162"/>
        <v>10880</v>
      </c>
      <c r="I3221" s="17">
        <f t="shared" si="163"/>
        <v>544</v>
      </c>
      <c r="J3221">
        <v>48</v>
      </c>
      <c r="K3221" s="51"/>
    </row>
    <row r="3222" spans="1:11" x14ac:dyDescent="0.45">
      <c r="E3222" s="17"/>
      <c r="F3222" s="17"/>
      <c r="G3222" s="17"/>
      <c r="H3222" s="17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B421D-FBA1-4455-8C35-CC9F09B264AD}">
  <dimension ref="A1:H403"/>
  <sheetViews>
    <sheetView workbookViewId="0">
      <selection activeCell="I16" sqref="I16"/>
    </sheetView>
  </sheetViews>
  <sheetFormatPr defaultRowHeight="14.25" x14ac:dyDescent="0.45"/>
  <cols>
    <col min="1" max="1" width="12.46484375" customWidth="1"/>
    <col min="2" max="2" width="14.73046875" customWidth="1"/>
    <col min="7" max="7" width="12.06640625" bestFit="1" customWidth="1"/>
    <col min="8" max="8" width="11.53125" bestFit="1" customWidth="1"/>
  </cols>
  <sheetData>
    <row r="1" spans="1:8" ht="14.65" thickBot="1" x14ac:dyDescent="0.5">
      <c r="A1" s="35" t="s">
        <v>28</v>
      </c>
      <c r="B1" s="29" t="s">
        <v>0</v>
      </c>
      <c r="C1" s="35" t="s">
        <v>29</v>
      </c>
      <c r="D1" s="35" t="s">
        <v>30</v>
      </c>
      <c r="E1" s="35" t="s">
        <v>31</v>
      </c>
    </row>
    <row r="2" spans="1:8" x14ac:dyDescent="0.45">
      <c r="A2" s="68">
        <v>45205</v>
      </c>
      <c r="B2" t="s">
        <v>26</v>
      </c>
      <c r="C2">
        <v>40</v>
      </c>
      <c r="D2">
        <f>VLOOKUP(B2,'SKU Price List'!$A$2:$E$27,3,FALSE)</f>
        <v>683.19999999999993</v>
      </c>
      <c r="E2" s="15">
        <f>D2*C2</f>
        <v>27327.999999999996</v>
      </c>
    </row>
    <row r="3" spans="1:8" x14ac:dyDescent="0.45">
      <c r="A3" s="68">
        <v>45213</v>
      </c>
      <c r="B3" t="s">
        <v>24</v>
      </c>
      <c r="C3">
        <v>100</v>
      </c>
      <c r="D3">
        <f>VLOOKUP(B3,'SKU Price List'!$A$2:$E$27,3,FALSE)</f>
        <v>585.59999999999991</v>
      </c>
      <c r="E3" s="15">
        <f t="shared" ref="E3:E66" si="0">D3*C3</f>
        <v>58559.999999999993</v>
      </c>
    </row>
    <row r="4" spans="1:8" x14ac:dyDescent="0.45">
      <c r="A4" s="68">
        <v>45215</v>
      </c>
      <c r="B4" t="s">
        <v>27</v>
      </c>
      <c r="C4">
        <v>50</v>
      </c>
      <c r="D4">
        <f>VLOOKUP(B4,'SKU Price List'!$A$2:$E$27,3,FALSE)</f>
        <v>780.8</v>
      </c>
      <c r="E4" s="15">
        <f t="shared" si="0"/>
        <v>39040</v>
      </c>
    </row>
    <row r="5" spans="1:8" x14ac:dyDescent="0.45">
      <c r="A5" s="68">
        <v>45216</v>
      </c>
      <c r="B5" t="s">
        <v>14</v>
      </c>
      <c r="C5">
        <v>80</v>
      </c>
      <c r="D5">
        <f>VLOOKUP(B5,'SKU Price List'!$A$2:$E$27,3,FALSE)</f>
        <v>883.19999999999993</v>
      </c>
      <c r="E5" s="15">
        <f t="shared" si="0"/>
        <v>70656</v>
      </c>
      <c r="H5" s="17"/>
    </row>
    <row r="6" spans="1:8" x14ac:dyDescent="0.45">
      <c r="A6" s="68">
        <v>45216</v>
      </c>
      <c r="B6" t="s">
        <v>17</v>
      </c>
      <c r="C6">
        <v>40</v>
      </c>
      <c r="D6">
        <f>VLOOKUP(B6,'SKU Price List'!$A$2:$E$27,3,FALSE)</f>
        <v>1177.5999999999999</v>
      </c>
      <c r="E6" s="15">
        <f t="shared" si="0"/>
        <v>47104</v>
      </c>
    </row>
    <row r="7" spans="1:8" x14ac:dyDescent="0.45">
      <c r="A7" s="68">
        <v>45217</v>
      </c>
      <c r="B7" t="s">
        <v>12</v>
      </c>
      <c r="C7">
        <v>40</v>
      </c>
      <c r="D7">
        <f>VLOOKUP(B7,'SKU Price List'!$A$2:$E$27,3,FALSE)</f>
        <v>960</v>
      </c>
      <c r="E7" s="15">
        <f t="shared" si="0"/>
        <v>38400</v>
      </c>
    </row>
    <row r="8" spans="1:8" x14ac:dyDescent="0.45">
      <c r="A8" s="68">
        <v>45218</v>
      </c>
      <c r="B8" t="s">
        <v>25</v>
      </c>
      <c r="C8">
        <v>50</v>
      </c>
      <c r="D8">
        <f>VLOOKUP(B8,'SKU Price List'!$A$2:$E$27,3,FALSE)</f>
        <v>512.4</v>
      </c>
      <c r="E8" s="15">
        <f t="shared" si="0"/>
        <v>25620</v>
      </c>
    </row>
    <row r="9" spans="1:8" x14ac:dyDescent="0.45">
      <c r="A9" s="68">
        <v>45219</v>
      </c>
      <c r="B9" t="s">
        <v>5</v>
      </c>
      <c r="C9">
        <v>20</v>
      </c>
      <c r="D9">
        <f>VLOOKUP(B9,'SKU Price List'!$A$2:$E$27,3,FALSE)</f>
        <v>346.5</v>
      </c>
      <c r="E9" s="15">
        <f t="shared" si="0"/>
        <v>6930</v>
      </c>
    </row>
    <row r="10" spans="1:8" x14ac:dyDescent="0.45">
      <c r="A10" s="68">
        <v>45219</v>
      </c>
      <c r="B10" t="s">
        <v>6</v>
      </c>
      <c r="C10">
        <v>20</v>
      </c>
      <c r="D10">
        <f>VLOOKUP(B10,'SKU Price List'!$A$2:$E$27,3,FALSE)</f>
        <v>462</v>
      </c>
      <c r="E10" s="15">
        <f t="shared" si="0"/>
        <v>9240</v>
      </c>
    </row>
    <row r="11" spans="1:8" x14ac:dyDescent="0.45">
      <c r="A11" s="68">
        <v>45222</v>
      </c>
      <c r="B11" t="s">
        <v>9</v>
      </c>
      <c r="C11">
        <v>50</v>
      </c>
      <c r="D11">
        <f>VLOOKUP(B11,'SKU Price List'!$A$2:$E$27,3,FALSE)</f>
        <v>720</v>
      </c>
      <c r="E11" s="15">
        <f t="shared" si="0"/>
        <v>36000</v>
      </c>
    </row>
    <row r="12" spans="1:8" x14ac:dyDescent="0.45">
      <c r="A12" s="68">
        <v>45223</v>
      </c>
      <c r="B12" t="s">
        <v>11</v>
      </c>
      <c r="C12">
        <v>20</v>
      </c>
      <c r="D12">
        <f>VLOOKUP(B12,'SKU Price List'!$A$2:$E$27,3,FALSE)</f>
        <v>840</v>
      </c>
      <c r="E12" s="15">
        <f t="shared" si="0"/>
        <v>16800</v>
      </c>
    </row>
    <row r="13" spans="1:8" x14ac:dyDescent="0.45">
      <c r="A13" s="68">
        <v>45223</v>
      </c>
      <c r="B13" t="s">
        <v>16</v>
      </c>
      <c r="C13">
        <v>10</v>
      </c>
      <c r="D13">
        <f>VLOOKUP(B13,'SKU Price List'!$A$2:$E$27,3,FALSE)</f>
        <v>1030.3999999999999</v>
      </c>
      <c r="E13" s="15">
        <f t="shared" si="0"/>
        <v>10303.999999999998</v>
      </c>
    </row>
    <row r="14" spans="1:8" x14ac:dyDescent="0.45">
      <c r="A14" s="68">
        <v>45224</v>
      </c>
      <c r="B14" t="s">
        <v>23</v>
      </c>
      <c r="C14">
        <v>50</v>
      </c>
      <c r="D14">
        <f>VLOOKUP(B14,'SKU Price List'!$A$2:$E$27,3,FALSE)</f>
        <v>439.2</v>
      </c>
      <c r="E14" s="15">
        <f t="shared" si="0"/>
        <v>21960</v>
      </c>
    </row>
    <row r="15" spans="1:8" x14ac:dyDescent="0.45">
      <c r="A15" s="68">
        <v>45224</v>
      </c>
      <c r="B15" t="s">
        <v>8</v>
      </c>
      <c r="C15">
        <v>50</v>
      </c>
      <c r="D15">
        <f>VLOOKUP(B15,'SKU Price List'!$A$2:$E$27,3,FALSE)</f>
        <v>540</v>
      </c>
      <c r="E15" s="15">
        <f t="shared" si="0"/>
        <v>27000</v>
      </c>
    </row>
    <row r="16" spans="1:8" x14ac:dyDescent="0.45">
      <c r="A16" s="68">
        <v>45224</v>
      </c>
      <c r="B16" t="s">
        <v>18</v>
      </c>
      <c r="C16">
        <v>70</v>
      </c>
      <c r="D16">
        <f>VLOOKUP(B16,'SKU Price List'!$A$2:$E$27,3,FALSE)</f>
        <v>1408</v>
      </c>
      <c r="E16" s="15">
        <f t="shared" si="0"/>
        <v>98560</v>
      </c>
    </row>
    <row r="17" spans="1:5" x14ac:dyDescent="0.45">
      <c r="A17" s="68">
        <v>45224</v>
      </c>
      <c r="B17" t="s">
        <v>4</v>
      </c>
      <c r="C17">
        <v>60</v>
      </c>
      <c r="D17">
        <f>VLOOKUP(B17,'SKU Price List'!$A$2:$E$27,3,FALSE)</f>
        <v>396</v>
      </c>
      <c r="E17" s="15">
        <f t="shared" si="0"/>
        <v>23760</v>
      </c>
    </row>
    <row r="18" spans="1:5" x14ac:dyDescent="0.45">
      <c r="A18" s="68">
        <v>45225</v>
      </c>
      <c r="B18" t="s">
        <v>7</v>
      </c>
      <c r="C18">
        <v>40</v>
      </c>
      <c r="D18">
        <f>VLOOKUP(B18,'SKU Price List'!$A$2:$E$27,3,FALSE)</f>
        <v>528</v>
      </c>
      <c r="E18" s="15">
        <f t="shared" si="0"/>
        <v>21120</v>
      </c>
    </row>
    <row r="19" spans="1:5" x14ac:dyDescent="0.45">
      <c r="A19" s="68">
        <v>45226</v>
      </c>
      <c r="B19" t="s">
        <v>10</v>
      </c>
      <c r="C19">
        <v>40</v>
      </c>
      <c r="D19">
        <f>VLOOKUP(B19,'SKU Price List'!$A$2:$E$27,3,FALSE)</f>
        <v>630</v>
      </c>
      <c r="E19" s="15">
        <f t="shared" si="0"/>
        <v>25200</v>
      </c>
    </row>
    <row r="20" spans="1:5" x14ac:dyDescent="0.45">
      <c r="A20" s="68">
        <v>45226</v>
      </c>
      <c r="B20" t="s">
        <v>15</v>
      </c>
      <c r="C20">
        <v>20</v>
      </c>
      <c r="D20">
        <f>VLOOKUP(B20,'SKU Price List'!$A$2:$E$27,3,FALSE)</f>
        <v>772.8</v>
      </c>
      <c r="E20" s="15">
        <f t="shared" si="0"/>
        <v>15456</v>
      </c>
    </row>
    <row r="21" spans="1:5" x14ac:dyDescent="0.45">
      <c r="A21" s="68">
        <v>45226</v>
      </c>
      <c r="B21" t="s">
        <v>21</v>
      </c>
      <c r="C21">
        <v>20</v>
      </c>
      <c r="D21">
        <f>VLOOKUP(B21,'SKU Price List'!$A$2:$E$27,3,FALSE)</f>
        <v>924</v>
      </c>
      <c r="E21" s="15">
        <f t="shared" si="0"/>
        <v>18480</v>
      </c>
    </row>
    <row r="22" spans="1:5" x14ac:dyDescent="0.45">
      <c r="A22" s="68">
        <v>45226</v>
      </c>
      <c r="B22" t="s">
        <v>3</v>
      </c>
      <c r="C22">
        <v>30</v>
      </c>
      <c r="D22">
        <f>VLOOKUP(B22,'SKU Price List'!$A$2:$E$27,3,FALSE)</f>
        <v>297</v>
      </c>
      <c r="E22" s="15">
        <f t="shared" si="0"/>
        <v>8910</v>
      </c>
    </row>
    <row r="23" spans="1:5" x14ac:dyDescent="0.45">
      <c r="A23" s="68">
        <v>45227</v>
      </c>
      <c r="B23" t="s">
        <v>13</v>
      </c>
      <c r="C23">
        <v>25</v>
      </c>
      <c r="D23">
        <f>VLOOKUP(B23,'SKU Price List'!$A$2:$E$27,3,FALSE)</f>
        <v>662.4</v>
      </c>
      <c r="E23" s="15">
        <f t="shared" si="0"/>
        <v>16560</v>
      </c>
    </row>
    <row r="24" spans="1:5" x14ac:dyDescent="0.45">
      <c r="A24" s="68">
        <v>45229</v>
      </c>
      <c r="B24" t="s">
        <v>19</v>
      </c>
      <c r="C24">
        <v>10</v>
      </c>
      <c r="D24">
        <f>VLOOKUP(B24,'SKU Price List'!$A$2:$E$27,3,FALSE)</f>
        <v>792</v>
      </c>
      <c r="E24" s="15">
        <f t="shared" si="0"/>
        <v>7920</v>
      </c>
    </row>
    <row r="25" spans="1:5" x14ac:dyDescent="0.45">
      <c r="A25" s="68">
        <v>45231</v>
      </c>
      <c r="B25" t="s">
        <v>14</v>
      </c>
      <c r="C25">
        <v>80</v>
      </c>
      <c r="D25">
        <f>VLOOKUP(B25,'SKU Price List'!$A$2:$E$27,3,FALSE)</f>
        <v>883.19999999999993</v>
      </c>
      <c r="E25" s="15">
        <f t="shared" si="0"/>
        <v>70656</v>
      </c>
    </row>
    <row r="26" spans="1:5" x14ac:dyDescent="0.45">
      <c r="A26" s="68">
        <v>45233</v>
      </c>
      <c r="B26" t="s">
        <v>18</v>
      </c>
      <c r="C26">
        <v>100</v>
      </c>
      <c r="D26">
        <f>VLOOKUP(B26,'SKU Price List'!$A$2:$E$27,3,FALSE)</f>
        <v>1408</v>
      </c>
      <c r="E26" s="15">
        <f t="shared" si="0"/>
        <v>140800</v>
      </c>
    </row>
    <row r="27" spans="1:5" x14ac:dyDescent="0.45">
      <c r="A27" s="68">
        <v>45234</v>
      </c>
      <c r="B27" t="s">
        <v>9</v>
      </c>
      <c r="C27">
        <v>50</v>
      </c>
      <c r="D27">
        <f>VLOOKUP(B27,'SKU Price List'!$A$2:$E$27,3,FALSE)</f>
        <v>720</v>
      </c>
      <c r="E27" s="15">
        <f t="shared" si="0"/>
        <v>36000</v>
      </c>
    </row>
    <row r="28" spans="1:5" x14ac:dyDescent="0.45">
      <c r="A28" s="68">
        <v>45234</v>
      </c>
      <c r="B28" t="s">
        <v>17</v>
      </c>
      <c r="C28">
        <v>40</v>
      </c>
      <c r="D28">
        <f>VLOOKUP(B28,'SKU Price List'!$A$2:$E$27,3,FALSE)</f>
        <v>1177.5999999999999</v>
      </c>
      <c r="E28" s="15">
        <f t="shared" si="0"/>
        <v>47104</v>
      </c>
    </row>
    <row r="29" spans="1:5" x14ac:dyDescent="0.45">
      <c r="A29" s="68">
        <v>45235</v>
      </c>
      <c r="B29" t="s">
        <v>20</v>
      </c>
      <c r="C29">
        <v>20</v>
      </c>
      <c r="D29">
        <f>VLOOKUP(B29,'SKU Price List'!$A$2:$E$27,3,FALSE)</f>
        <v>1056</v>
      </c>
      <c r="E29" s="15">
        <f t="shared" si="0"/>
        <v>21120</v>
      </c>
    </row>
    <row r="30" spans="1:5" x14ac:dyDescent="0.45">
      <c r="A30" s="68">
        <v>45238</v>
      </c>
      <c r="B30" t="s">
        <v>12</v>
      </c>
      <c r="C30">
        <v>50</v>
      </c>
      <c r="D30">
        <f>VLOOKUP(B30,'SKU Price List'!$A$2:$E$27,3,FALSE)</f>
        <v>960</v>
      </c>
      <c r="E30" s="15">
        <f t="shared" si="0"/>
        <v>48000</v>
      </c>
    </row>
    <row r="31" spans="1:5" x14ac:dyDescent="0.45">
      <c r="A31" s="68">
        <v>45240</v>
      </c>
      <c r="B31" t="s">
        <v>7</v>
      </c>
      <c r="C31">
        <v>60</v>
      </c>
      <c r="D31">
        <f>VLOOKUP(B31,'SKU Price List'!$A$2:$E$27,3,FALSE)</f>
        <v>528</v>
      </c>
      <c r="E31" s="15">
        <f t="shared" si="0"/>
        <v>31680</v>
      </c>
    </row>
    <row r="32" spans="1:5" x14ac:dyDescent="0.45">
      <c r="A32" s="68">
        <v>45241</v>
      </c>
      <c r="B32" t="s">
        <v>23</v>
      </c>
      <c r="C32">
        <v>50</v>
      </c>
      <c r="D32">
        <f>VLOOKUP(B32,'SKU Price List'!$A$2:$E$27,3,FALSE)</f>
        <v>439.2</v>
      </c>
      <c r="E32" s="15">
        <f t="shared" si="0"/>
        <v>21960</v>
      </c>
    </row>
    <row r="33" spans="1:5" x14ac:dyDescent="0.45">
      <c r="A33" s="68">
        <v>45243</v>
      </c>
      <c r="B33" t="s">
        <v>27</v>
      </c>
      <c r="C33">
        <v>60</v>
      </c>
      <c r="D33">
        <f>VLOOKUP(B33,'SKU Price List'!$A$2:$E$27,3,FALSE)</f>
        <v>780.8</v>
      </c>
      <c r="E33" s="15">
        <f t="shared" si="0"/>
        <v>46848</v>
      </c>
    </row>
    <row r="34" spans="1:5" x14ac:dyDescent="0.45">
      <c r="A34" s="68">
        <v>45245</v>
      </c>
      <c r="B34" t="s">
        <v>13</v>
      </c>
      <c r="C34">
        <v>30</v>
      </c>
      <c r="D34">
        <f>VLOOKUP(B34,'SKU Price List'!$A$2:$E$27,3,FALSE)</f>
        <v>662.4</v>
      </c>
      <c r="E34" s="15">
        <f t="shared" si="0"/>
        <v>19872</v>
      </c>
    </row>
    <row r="35" spans="1:5" x14ac:dyDescent="0.45">
      <c r="A35" s="68">
        <v>45245</v>
      </c>
      <c r="B35" t="s">
        <v>4</v>
      </c>
      <c r="C35">
        <v>60</v>
      </c>
      <c r="D35">
        <f>VLOOKUP(B35,'SKU Price List'!$A$2:$E$27,3,FALSE)</f>
        <v>396</v>
      </c>
      <c r="E35" s="15">
        <f t="shared" si="0"/>
        <v>23760</v>
      </c>
    </row>
    <row r="36" spans="1:5" x14ac:dyDescent="0.45">
      <c r="A36" s="68">
        <v>45246</v>
      </c>
      <c r="B36" t="s">
        <v>11</v>
      </c>
      <c r="C36">
        <v>25</v>
      </c>
      <c r="D36">
        <f>VLOOKUP(B36,'SKU Price List'!$A$2:$E$27,3,FALSE)</f>
        <v>840</v>
      </c>
      <c r="E36" s="15">
        <f t="shared" si="0"/>
        <v>21000</v>
      </c>
    </row>
    <row r="37" spans="1:5" x14ac:dyDescent="0.45">
      <c r="A37" s="68">
        <v>45246</v>
      </c>
      <c r="B37" t="s">
        <v>3</v>
      </c>
      <c r="C37">
        <v>30</v>
      </c>
      <c r="D37">
        <f>VLOOKUP(B37,'SKU Price List'!$A$2:$E$27,3,FALSE)</f>
        <v>297</v>
      </c>
      <c r="E37" s="15">
        <f t="shared" si="0"/>
        <v>8910</v>
      </c>
    </row>
    <row r="38" spans="1:5" x14ac:dyDescent="0.45">
      <c r="A38" s="68">
        <v>45247</v>
      </c>
      <c r="B38" t="s">
        <v>17</v>
      </c>
      <c r="C38">
        <v>50</v>
      </c>
      <c r="D38">
        <f>VLOOKUP(B38,'SKU Price List'!$A$2:$E$27,3,FALSE)</f>
        <v>1177.5999999999999</v>
      </c>
      <c r="E38" s="15">
        <f t="shared" si="0"/>
        <v>58879.999999999993</v>
      </c>
    </row>
    <row r="39" spans="1:5" x14ac:dyDescent="0.45">
      <c r="A39" s="68">
        <v>45248</v>
      </c>
      <c r="B39" t="s">
        <v>24</v>
      </c>
      <c r="C39">
        <v>100</v>
      </c>
      <c r="D39">
        <f>VLOOKUP(B39,'SKU Price List'!$A$2:$E$27,3,FALSE)</f>
        <v>585.59999999999991</v>
      </c>
      <c r="E39" s="15">
        <f t="shared" si="0"/>
        <v>58559.999999999993</v>
      </c>
    </row>
    <row r="40" spans="1:5" x14ac:dyDescent="0.45">
      <c r="A40" s="68">
        <v>45248</v>
      </c>
      <c r="B40" t="s">
        <v>8</v>
      </c>
      <c r="C40">
        <v>50</v>
      </c>
      <c r="D40">
        <f>VLOOKUP(B40,'SKU Price List'!$A$2:$E$27,3,FALSE)</f>
        <v>540</v>
      </c>
      <c r="E40" s="15">
        <f t="shared" si="0"/>
        <v>27000</v>
      </c>
    </row>
    <row r="41" spans="1:5" x14ac:dyDescent="0.45">
      <c r="A41" s="68">
        <v>45249</v>
      </c>
      <c r="B41" t="s">
        <v>9</v>
      </c>
      <c r="C41">
        <v>70</v>
      </c>
      <c r="D41">
        <f>VLOOKUP(B41,'SKU Price List'!$A$2:$E$27,3,FALSE)</f>
        <v>720</v>
      </c>
      <c r="E41" s="15">
        <f t="shared" si="0"/>
        <v>50400</v>
      </c>
    </row>
    <row r="42" spans="1:5" x14ac:dyDescent="0.45">
      <c r="A42" s="68">
        <v>45250</v>
      </c>
      <c r="B42" t="s">
        <v>3</v>
      </c>
      <c r="C42">
        <v>50</v>
      </c>
      <c r="D42">
        <f>VLOOKUP(B42,'SKU Price List'!$A$2:$E$27,3,FALSE)</f>
        <v>297</v>
      </c>
      <c r="E42" s="15">
        <f t="shared" si="0"/>
        <v>14850</v>
      </c>
    </row>
    <row r="43" spans="1:5" x14ac:dyDescent="0.45">
      <c r="A43" s="68">
        <v>45252</v>
      </c>
      <c r="B43" t="s">
        <v>21</v>
      </c>
      <c r="C43">
        <v>20</v>
      </c>
      <c r="D43">
        <f>VLOOKUP(B43,'SKU Price List'!$A$2:$E$27,3,FALSE)</f>
        <v>924</v>
      </c>
      <c r="E43" s="15">
        <f t="shared" si="0"/>
        <v>18480</v>
      </c>
    </row>
    <row r="44" spans="1:5" x14ac:dyDescent="0.45">
      <c r="A44" s="68">
        <v>45253</v>
      </c>
      <c r="B44" t="s">
        <v>13</v>
      </c>
      <c r="C44">
        <v>50</v>
      </c>
      <c r="D44">
        <f>VLOOKUP(B44,'SKU Price List'!$A$2:$E$27,3,FALSE)</f>
        <v>662.4</v>
      </c>
      <c r="E44" s="15">
        <f t="shared" si="0"/>
        <v>33120</v>
      </c>
    </row>
    <row r="45" spans="1:5" x14ac:dyDescent="0.45">
      <c r="A45" s="68">
        <v>45255</v>
      </c>
      <c r="B45" t="s">
        <v>17</v>
      </c>
      <c r="C45">
        <v>70</v>
      </c>
      <c r="D45">
        <f>VLOOKUP(B45,'SKU Price List'!$A$2:$E$27,3,FALSE)</f>
        <v>1177.5999999999999</v>
      </c>
      <c r="E45" s="15">
        <f t="shared" si="0"/>
        <v>82432</v>
      </c>
    </row>
    <row r="46" spans="1:5" x14ac:dyDescent="0.45">
      <c r="A46" s="68">
        <v>45256</v>
      </c>
      <c r="B46" t="s">
        <v>16</v>
      </c>
      <c r="C46">
        <v>15</v>
      </c>
      <c r="D46">
        <f>VLOOKUP(B46,'SKU Price List'!$A$2:$E$27,3,FALSE)</f>
        <v>1030.3999999999999</v>
      </c>
      <c r="E46" s="15">
        <f t="shared" si="0"/>
        <v>15455.999999999998</v>
      </c>
    </row>
    <row r="47" spans="1:5" x14ac:dyDescent="0.45">
      <c r="A47" s="68">
        <v>45256</v>
      </c>
      <c r="B47" t="s">
        <v>7</v>
      </c>
      <c r="C47">
        <v>60</v>
      </c>
      <c r="D47">
        <f>VLOOKUP(B47,'SKU Price List'!$A$2:$E$27,3,FALSE)</f>
        <v>528</v>
      </c>
      <c r="E47" s="15">
        <f t="shared" si="0"/>
        <v>31680</v>
      </c>
    </row>
    <row r="48" spans="1:5" x14ac:dyDescent="0.45">
      <c r="A48" s="68">
        <v>45257</v>
      </c>
      <c r="B48" t="s">
        <v>8</v>
      </c>
      <c r="C48">
        <v>50</v>
      </c>
      <c r="D48">
        <f>VLOOKUP(B48,'SKU Price List'!$A$2:$E$27,3,FALSE)</f>
        <v>540</v>
      </c>
      <c r="E48" s="15">
        <f t="shared" si="0"/>
        <v>27000</v>
      </c>
    </row>
    <row r="49" spans="1:5" x14ac:dyDescent="0.45">
      <c r="A49" s="68">
        <v>45257</v>
      </c>
      <c r="B49" t="s">
        <v>15</v>
      </c>
      <c r="C49">
        <v>22</v>
      </c>
      <c r="D49">
        <f>VLOOKUP(B49,'SKU Price List'!$A$2:$E$27,3,FALSE)</f>
        <v>772.8</v>
      </c>
      <c r="E49" s="15">
        <f t="shared" si="0"/>
        <v>17001.599999999999</v>
      </c>
    </row>
    <row r="50" spans="1:5" x14ac:dyDescent="0.45">
      <c r="A50" s="68">
        <v>45258</v>
      </c>
      <c r="B50" t="s">
        <v>23</v>
      </c>
      <c r="C50">
        <v>50</v>
      </c>
      <c r="D50">
        <f>VLOOKUP(B50,'SKU Price List'!$A$2:$E$27,3,FALSE)</f>
        <v>439.2</v>
      </c>
      <c r="E50" s="15">
        <f t="shared" si="0"/>
        <v>21960</v>
      </c>
    </row>
    <row r="51" spans="1:5" x14ac:dyDescent="0.45">
      <c r="A51" s="68">
        <v>45259</v>
      </c>
      <c r="B51" t="s">
        <v>4</v>
      </c>
      <c r="C51">
        <v>70</v>
      </c>
      <c r="D51">
        <f>VLOOKUP(B51,'SKU Price List'!$A$2:$E$27,3,FALSE)</f>
        <v>396</v>
      </c>
      <c r="E51" s="15">
        <f t="shared" si="0"/>
        <v>27720</v>
      </c>
    </row>
    <row r="52" spans="1:5" x14ac:dyDescent="0.45">
      <c r="A52" s="68">
        <v>45262</v>
      </c>
      <c r="B52" t="s">
        <v>14</v>
      </c>
      <c r="C52">
        <v>70</v>
      </c>
      <c r="D52">
        <f>VLOOKUP(B52,'SKU Price List'!$A$2:$E$27,3,FALSE)</f>
        <v>883.19999999999993</v>
      </c>
      <c r="E52" s="15">
        <f t="shared" si="0"/>
        <v>61823.999999999993</v>
      </c>
    </row>
    <row r="53" spans="1:5" x14ac:dyDescent="0.45">
      <c r="A53" s="68">
        <v>45263</v>
      </c>
      <c r="B53" t="s">
        <v>27</v>
      </c>
      <c r="C53">
        <v>60</v>
      </c>
      <c r="D53">
        <f>VLOOKUP(B53,'SKU Price List'!$A$2:$E$27,3,FALSE)</f>
        <v>780.8</v>
      </c>
      <c r="E53" s="15">
        <f t="shared" si="0"/>
        <v>46848</v>
      </c>
    </row>
    <row r="54" spans="1:5" x14ac:dyDescent="0.45">
      <c r="A54" s="68">
        <v>45264</v>
      </c>
      <c r="B54" t="s">
        <v>20</v>
      </c>
      <c r="C54">
        <v>50</v>
      </c>
      <c r="D54">
        <f>VLOOKUP(B54,'SKU Price List'!$A$2:$E$27,3,FALSE)</f>
        <v>1056</v>
      </c>
      <c r="E54" s="15">
        <f t="shared" si="0"/>
        <v>52800</v>
      </c>
    </row>
    <row r="55" spans="1:5" x14ac:dyDescent="0.45">
      <c r="A55" s="68">
        <v>45265</v>
      </c>
      <c r="B55" t="s">
        <v>5</v>
      </c>
      <c r="C55">
        <v>25</v>
      </c>
      <c r="D55">
        <f>VLOOKUP(B55,'SKU Price List'!$A$2:$E$27,3,FALSE)</f>
        <v>346.5</v>
      </c>
      <c r="E55" s="15">
        <f t="shared" si="0"/>
        <v>8662.5</v>
      </c>
    </row>
    <row r="56" spans="1:5" x14ac:dyDescent="0.45">
      <c r="A56" s="68">
        <v>45266</v>
      </c>
      <c r="B56" t="s">
        <v>24</v>
      </c>
      <c r="C56">
        <v>100</v>
      </c>
      <c r="D56">
        <f>VLOOKUP(B56,'SKU Price List'!$A$2:$E$27,3,FALSE)</f>
        <v>585.59999999999991</v>
      </c>
      <c r="E56" s="15">
        <f t="shared" si="0"/>
        <v>58559.999999999993</v>
      </c>
    </row>
    <row r="57" spans="1:5" x14ac:dyDescent="0.45">
      <c r="A57" s="68">
        <v>45266</v>
      </c>
      <c r="B57" t="s">
        <v>27</v>
      </c>
      <c r="C57">
        <v>100</v>
      </c>
      <c r="D57">
        <f>VLOOKUP(B57,'SKU Price List'!$A$2:$E$27,3,FALSE)</f>
        <v>780.8</v>
      </c>
      <c r="E57" s="15">
        <f t="shared" si="0"/>
        <v>78080</v>
      </c>
    </row>
    <row r="58" spans="1:5" x14ac:dyDescent="0.45">
      <c r="A58" s="68">
        <v>45266</v>
      </c>
      <c r="B58" t="s">
        <v>9</v>
      </c>
      <c r="C58">
        <v>60</v>
      </c>
      <c r="D58">
        <f>VLOOKUP(B58,'SKU Price List'!$A$2:$E$27,3,FALSE)</f>
        <v>720</v>
      </c>
      <c r="E58" s="15">
        <f t="shared" si="0"/>
        <v>43200</v>
      </c>
    </row>
    <row r="59" spans="1:5" x14ac:dyDescent="0.45">
      <c r="A59" s="68">
        <v>45266</v>
      </c>
      <c r="B59" t="s">
        <v>13</v>
      </c>
      <c r="C59">
        <v>50</v>
      </c>
      <c r="D59">
        <f>VLOOKUP(B59,'SKU Price List'!$A$2:$E$27,3,FALSE)</f>
        <v>662.4</v>
      </c>
      <c r="E59" s="15">
        <f t="shared" si="0"/>
        <v>33120</v>
      </c>
    </row>
    <row r="60" spans="1:5" x14ac:dyDescent="0.45">
      <c r="A60" s="68">
        <v>45268</v>
      </c>
      <c r="B60" t="s">
        <v>20</v>
      </c>
      <c r="C60">
        <v>50</v>
      </c>
      <c r="D60">
        <f>VLOOKUP(B60,'SKU Price List'!$A$2:$E$27,3,FALSE)</f>
        <v>1056</v>
      </c>
      <c r="E60" s="15">
        <f t="shared" si="0"/>
        <v>52800</v>
      </c>
    </row>
    <row r="61" spans="1:5" x14ac:dyDescent="0.45">
      <c r="A61" s="68">
        <v>45272</v>
      </c>
      <c r="B61" t="s">
        <v>3</v>
      </c>
      <c r="C61">
        <v>50</v>
      </c>
      <c r="D61">
        <f>VLOOKUP(B61,'SKU Price List'!$A$2:$E$27,3,FALSE)</f>
        <v>297</v>
      </c>
      <c r="E61" s="15">
        <f t="shared" si="0"/>
        <v>14850</v>
      </c>
    </row>
    <row r="62" spans="1:5" x14ac:dyDescent="0.45">
      <c r="A62" s="68">
        <v>45274</v>
      </c>
      <c r="B62" t="s">
        <v>12</v>
      </c>
      <c r="C62">
        <v>50</v>
      </c>
      <c r="D62">
        <f>VLOOKUP(B62,'SKU Price List'!$A$2:$E$27,3,FALSE)</f>
        <v>960</v>
      </c>
      <c r="E62" s="15">
        <f t="shared" si="0"/>
        <v>48000</v>
      </c>
    </row>
    <row r="63" spans="1:5" x14ac:dyDescent="0.45">
      <c r="A63" s="68">
        <v>45275</v>
      </c>
      <c r="B63" t="s">
        <v>16</v>
      </c>
      <c r="C63">
        <v>15</v>
      </c>
      <c r="D63">
        <f>VLOOKUP(B63,'SKU Price List'!$A$2:$E$27,3,FALSE)</f>
        <v>1030.3999999999999</v>
      </c>
      <c r="E63" s="15">
        <f t="shared" si="0"/>
        <v>15455.999999999998</v>
      </c>
    </row>
    <row r="64" spans="1:5" x14ac:dyDescent="0.45">
      <c r="A64" s="68">
        <v>45278</v>
      </c>
      <c r="B64" t="s">
        <v>26</v>
      </c>
      <c r="C64">
        <v>40</v>
      </c>
      <c r="D64">
        <f>VLOOKUP(B64,'SKU Price List'!$A$2:$E$27,3,FALSE)</f>
        <v>683.19999999999993</v>
      </c>
      <c r="E64" s="15">
        <f t="shared" si="0"/>
        <v>27327.999999999996</v>
      </c>
    </row>
    <row r="65" spans="1:5" x14ac:dyDescent="0.45">
      <c r="A65" s="68">
        <v>45278</v>
      </c>
      <c r="B65" t="s">
        <v>14</v>
      </c>
      <c r="C65">
        <v>100</v>
      </c>
      <c r="D65">
        <f>VLOOKUP(B65,'SKU Price List'!$A$2:$E$27,3,FALSE)</f>
        <v>883.19999999999993</v>
      </c>
      <c r="E65" s="15">
        <f t="shared" si="0"/>
        <v>88320</v>
      </c>
    </row>
    <row r="66" spans="1:5" x14ac:dyDescent="0.45">
      <c r="A66" s="68">
        <v>45278</v>
      </c>
      <c r="B66" t="s">
        <v>15</v>
      </c>
      <c r="C66">
        <v>25</v>
      </c>
      <c r="D66">
        <f>VLOOKUP(B66,'SKU Price List'!$A$2:$E$27,3,FALSE)</f>
        <v>772.8</v>
      </c>
      <c r="E66" s="15">
        <f t="shared" si="0"/>
        <v>19320</v>
      </c>
    </row>
    <row r="67" spans="1:5" x14ac:dyDescent="0.45">
      <c r="A67" s="68">
        <v>45278</v>
      </c>
      <c r="B67" t="s">
        <v>17</v>
      </c>
      <c r="C67">
        <v>60</v>
      </c>
      <c r="D67">
        <f>VLOOKUP(B67,'SKU Price List'!$A$2:$E$27,3,FALSE)</f>
        <v>1177.5999999999999</v>
      </c>
      <c r="E67" s="15">
        <f t="shared" ref="E67:E130" si="1">D67*C67</f>
        <v>70656</v>
      </c>
    </row>
    <row r="68" spans="1:5" x14ac:dyDescent="0.45">
      <c r="A68" s="68">
        <v>45279</v>
      </c>
      <c r="B68" t="s">
        <v>24</v>
      </c>
      <c r="C68">
        <v>120</v>
      </c>
      <c r="D68">
        <f>VLOOKUP(B68,'SKU Price List'!$A$2:$E$27,3,FALSE)</f>
        <v>585.59999999999991</v>
      </c>
      <c r="E68" s="15">
        <f t="shared" si="1"/>
        <v>70271.999999999985</v>
      </c>
    </row>
    <row r="69" spans="1:5" x14ac:dyDescent="0.45">
      <c r="A69" s="68">
        <v>45280</v>
      </c>
      <c r="B69" t="s">
        <v>8</v>
      </c>
      <c r="C69">
        <v>50</v>
      </c>
      <c r="D69">
        <f>VLOOKUP(B69,'SKU Price List'!$A$2:$E$27,3,FALSE)</f>
        <v>540</v>
      </c>
      <c r="E69" s="15">
        <f t="shared" si="1"/>
        <v>27000</v>
      </c>
    </row>
    <row r="70" spans="1:5" x14ac:dyDescent="0.45">
      <c r="A70" s="68">
        <v>45280</v>
      </c>
      <c r="B70" t="s">
        <v>9</v>
      </c>
      <c r="C70">
        <v>100</v>
      </c>
      <c r="D70">
        <f>VLOOKUP(B70,'SKU Price List'!$A$2:$E$27,3,FALSE)</f>
        <v>720</v>
      </c>
      <c r="E70" s="15">
        <f t="shared" si="1"/>
        <v>72000</v>
      </c>
    </row>
    <row r="71" spans="1:5" x14ac:dyDescent="0.45">
      <c r="A71" s="68">
        <v>45280</v>
      </c>
      <c r="B71" t="s">
        <v>12</v>
      </c>
      <c r="C71">
        <v>70</v>
      </c>
      <c r="D71">
        <f>VLOOKUP(B71,'SKU Price List'!$A$2:$E$27,3,FALSE)</f>
        <v>960</v>
      </c>
      <c r="E71" s="15">
        <f t="shared" si="1"/>
        <v>67200</v>
      </c>
    </row>
    <row r="72" spans="1:5" x14ac:dyDescent="0.45">
      <c r="A72" s="68">
        <v>45280</v>
      </c>
      <c r="B72" t="s">
        <v>19</v>
      </c>
      <c r="C72">
        <v>10</v>
      </c>
      <c r="D72">
        <f>VLOOKUP(B72,'SKU Price List'!$A$2:$E$27,3,FALSE)</f>
        <v>792</v>
      </c>
      <c r="E72" s="15">
        <f t="shared" si="1"/>
        <v>7920</v>
      </c>
    </row>
    <row r="73" spans="1:5" x14ac:dyDescent="0.45">
      <c r="A73" s="68">
        <v>45280</v>
      </c>
      <c r="B73" t="s">
        <v>20</v>
      </c>
      <c r="C73">
        <v>80</v>
      </c>
      <c r="D73">
        <f>VLOOKUP(B73,'SKU Price List'!$A$2:$E$27,3,FALSE)</f>
        <v>1056</v>
      </c>
      <c r="E73" s="15">
        <f t="shared" si="1"/>
        <v>84480</v>
      </c>
    </row>
    <row r="74" spans="1:5" x14ac:dyDescent="0.45">
      <c r="A74" s="68">
        <v>45280</v>
      </c>
      <c r="B74" t="s">
        <v>18</v>
      </c>
      <c r="C74">
        <v>60</v>
      </c>
      <c r="D74">
        <f>VLOOKUP(B74,'SKU Price List'!$A$2:$E$27,3,FALSE)</f>
        <v>1408</v>
      </c>
      <c r="E74" s="15">
        <f t="shared" si="1"/>
        <v>84480</v>
      </c>
    </row>
    <row r="75" spans="1:5" x14ac:dyDescent="0.45">
      <c r="A75" s="68">
        <v>45281</v>
      </c>
      <c r="B75" t="s">
        <v>23</v>
      </c>
      <c r="C75">
        <v>50</v>
      </c>
      <c r="D75">
        <f>VLOOKUP(B75,'SKU Price List'!$A$2:$E$27,3,FALSE)</f>
        <v>439.2</v>
      </c>
      <c r="E75" s="15">
        <f t="shared" si="1"/>
        <v>21960</v>
      </c>
    </row>
    <row r="76" spans="1:5" x14ac:dyDescent="0.45">
      <c r="A76" s="68">
        <v>45281</v>
      </c>
      <c r="B76" t="s">
        <v>10</v>
      </c>
      <c r="C76">
        <v>30</v>
      </c>
      <c r="D76">
        <f>VLOOKUP(B76,'SKU Price List'!$A$2:$E$27,3,FALSE)</f>
        <v>630</v>
      </c>
      <c r="E76" s="15">
        <f t="shared" si="1"/>
        <v>18900</v>
      </c>
    </row>
    <row r="77" spans="1:5" x14ac:dyDescent="0.45">
      <c r="A77" s="68">
        <v>45282</v>
      </c>
      <c r="B77" t="s">
        <v>7</v>
      </c>
      <c r="C77">
        <v>50</v>
      </c>
      <c r="D77">
        <f>VLOOKUP(B77,'SKU Price List'!$A$2:$E$27,3,FALSE)</f>
        <v>528</v>
      </c>
      <c r="E77" s="15">
        <f t="shared" si="1"/>
        <v>26400</v>
      </c>
    </row>
    <row r="78" spans="1:5" x14ac:dyDescent="0.45">
      <c r="A78" s="68">
        <v>45284</v>
      </c>
      <c r="B78" t="s">
        <v>11</v>
      </c>
      <c r="C78">
        <v>20</v>
      </c>
      <c r="D78">
        <f>VLOOKUP(B78,'SKU Price List'!$A$2:$E$27,3,FALSE)</f>
        <v>840</v>
      </c>
      <c r="E78" s="15">
        <f t="shared" si="1"/>
        <v>16800</v>
      </c>
    </row>
    <row r="79" spans="1:5" x14ac:dyDescent="0.45">
      <c r="A79" s="68">
        <v>45284</v>
      </c>
      <c r="B79" t="s">
        <v>22</v>
      </c>
      <c r="C79">
        <v>10</v>
      </c>
      <c r="D79">
        <f>VLOOKUP(B79,'SKU Price List'!$A$2:$E$27,3,FALSE)</f>
        <v>1232</v>
      </c>
      <c r="E79" s="15">
        <f t="shared" si="1"/>
        <v>12320</v>
      </c>
    </row>
    <row r="80" spans="1:5" x14ac:dyDescent="0.45">
      <c r="A80" s="68">
        <v>45284</v>
      </c>
      <c r="B80" t="s">
        <v>4</v>
      </c>
      <c r="C80">
        <v>80</v>
      </c>
      <c r="D80">
        <f>VLOOKUP(B80,'SKU Price List'!$A$2:$E$27,3,FALSE)</f>
        <v>396</v>
      </c>
      <c r="E80" s="15">
        <f t="shared" si="1"/>
        <v>31680</v>
      </c>
    </row>
    <row r="81" spans="1:5" x14ac:dyDescent="0.45">
      <c r="A81" s="68">
        <v>45284</v>
      </c>
      <c r="B81" t="s">
        <v>6</v>
      </c>
      <c r="C81">
        <v>20</v>
      </c>
      <c r="D81">
        <f>VLOOKUP(B81,'SKU Price List'!$A$2:$E$27,3,FALSE)</f>
        <v>462</v>
      </c>
      <c r="E81" s="15">
        <f t="shared" si="1"/>
        <v>9240</v>
      </c>
    </row>
    <row r="82" spans="1:5" x14ac:dyDescent="0.45">
      <c r="A82" s="68">
        <v>45286</v>
      </c>
      <c r="B82" t="s">
        <v>9</v>
      </c>
      <c r="C82">
        <v>100</v>
      </c>
      <c r="D82">
        <f>VLOOKUP(B82,'SKU Price List'!$A$2:$E$27,3,FALSE)</f>
        <v>720</v>
      </c>
      <c r="E82" s="15">
        <f t="shared" si="1"/>
        <v>72000</v>
      </c>
    </row>
    <row r="83" spans="1:5" x14ac:dyDescent="0.45">
      <c r="A83" s="68">
        <v>45286</v>
      </c>
      <c r="B83" t="s">
        <v>3</v>
      </c>
      <c r="C83">
        <v>80</v>
      </c>
      <c r="D83">
        <f>VLOOKUP(B83,'SKU Price List'!$A$2:$E$27,3,FALSE)</f>
        <v>297</v>
      </c>
      <c r="E83" s="15">
        <f t="shared" si="1"/>
        <v>23760</v>
      </c>
    </row>
    <row r="84" spans="1:5" x14ac:dyDescent="0.45">
      <c r="A84" s="68">
        <v>45287</v>
      </c>
      <c r="B84" t="s">
        <v>19</v>
      </c>
      <c r="C84">
        <v>20</v>
      </c>
      <c r="D84">
        <f>VLOOKUP(B84,'SKU Price List'!$A$2:$E$27,3,FALSE)</f>
        <v>792</v>
      </c>
      <c r="E84" s="15">
        <f t="shared" si="1"/>
        <v>15840</v>
      </c>
    </row>
    <row r="85" spans="1:5" x14ac:dyDescent="0.45">
      <c r="A85" s="68">
        <v>45287</v>
      </c>
      <c r="B85" t="s">
        <v>21</v>
      </c>
      <c r="C85">
        <v>20</v>
      </c>
      <c r="D85">
        <f>VLOOKUP(B85,'SKU Price List'!$A$2:$E$27,3,FALSE)</f>
        <v>924</v>
      </c>
      <c r="E85" s="15">
        <f t="shared" si="1"/>
        <v>18480</v>
      </c>
    </row>
    <row r="86" spans="1:5" x14ac:dyDescent="0.45">
      <c r="A86" s="68">
        <v>45290</v>
      </c>
      <c r="B86" t="s">
        <v>13</v>
      </c>
      <c r="C86">
        <v>40</v>
      </c>
      <c r="D86">
        <f>VLOOKUP(B86,'SKU Price List'!$A$2:$E$27,3,FALSE)</f>
        <v>662.4</v>
      </c>
      <c r="E86" s="15">
        <f t="shared" si="1"/>
        <v>26496</v>
      </c>
    </row>
    <row r="87" spans="1:5" x14ac:dyDescent="0.45">
      <c r="A87" s="68">
        <v>45292</v>
      </c>
      <c r="B87" t="s">
        <v>12</v>
      </c>
      <c r="C87">
        <v>100</v>
      </c>
      <c r="D87">
        <f>VLOOKUP(B87,'SKU Price List'!$A$2:$E$27,3,FALSE)</f>
        <v>960</v>
      </c>
      <c r="E87" s="15">
        <f t="shared" si="1"/>
        <v>96000</v>
      </c>
    </row>
    <row r="88" spans="1:5" x14ac:dyDescent="0.45">
      <c r="A88" s="68">
        <v>45293</v>
      </c>
      <c r="B88" t="s">
        <v>27</v>
      </c>
      <c r="C88">
        <v>70</v>
      </c>
      <c r="D88">
        <f>VLOOKUP(B88,'SKU Price List'!$A$2:$E$27,3,FALSE)</f>
        <v>780.8</v>
      </c>
      <c r="E88" s="15">
        <f t="shared" si="1"/>
        <v>54656</v>
      </c>
    </row>
    <row r="89" spans="1:5" x14ac:dyDescent="0.45">
      <c r="A89" s="68">
        <v>45293</v>
      </c>
      <c r="B89" t="s">
        <v>18</v>
      </c>
      <c r="C89">
        <v>100</v>
      </c>
      <c r="D89">
        <f>VLOOKUP(B89,'SKU Price List'!$A$2:$E$27,3,FALSE)</f>
        <v>1408</v>
      </c>
      <c r="E89" s="15">
        <f t="shared" si="1"/>
        <v>140800</v>
      </c>
    </row>
    <row r="90" spans="1:5" x14ac:dyDescent="0.45">
      <c r="A90" s="68">
        <v>45293</v>
      </c>
      <c r="B90" t="s">
        <v>7</v>
      </c>
      <c r="C90">
        <v>60</v>
      </c>
      <c r="D90">
        <f>VLOOKUP(B90,'SKU Price List'!$A$2:$E$27,3,FALSE)</f>
        <v>528</v>
      </c>
      <c r="E90" s="15">
        <f t="shared" si="1"/>
        <v>31680</v>
      </c>
    </row>
    <row r="91" spans="1:5" x14ac:dyDescent="0.45">
      <c r="A91" s="68">
        <v>45295</v>
      </c>
      <c r="B91" t="s">
        <v>24</v>
      </c>
      <c r="C91">
        <v>120</v>
      </c>
      <c r="D91">
        <f>VLOOKUP(B91,'SKU Price List'!$A$2:$E$27,3,FALSE)</f>
        <v>585.59999999999991</v>
      </c>
      <c r="E91" s="15">
        <f t="shared" si="1"/>
        <v>70271.999999999985</v>
      </c>
    </row>
    <row r="92" spans="1:5" x14ac:dyDescent="0.45">
      <c r="A92" s="68">
        <v>45295</v>
      </c>
      <c r="B92" t="s">
        <v>14</v>
      </c>
      <c r="C92">
        <v>100</v>
      </c>
      <c r="D92">
        <f>VLOOKUP(B92,'SKU Price List'!$A$2:$E$27,3,FALSE)</f>
        <v>883.19999999999993</v>
      </c>
      <c r="E92" s="15">
        <f t="shared" si="1"/>
        <v>88320</v>
      </c>
    </row>
    <row r="93" spans="1:5" x14ac:dyDescent="0.45">
      <c r="A93" s="68">
        <v>45296</v>
      </c>
      <c r="B93" t="s">
        <v>8</v>
      </c>
      <c r="C93">
        <v>60</v>
      </c>
      <c r="D93">
        <f>VLOOKUP(B93,'SKU Price List'!$A$2:$E$27,3,FALSE)</f>
        <v>540</v>
      </c>
      <c r="E93" s="15">
        <f t="shared" si="1"/>
        <v>32400</v>
      </c>
    </row>
    <row r="94" spans="1:5" x14ac:dyDescent="0.45">
      <c r="A94" s="68">
        <v>45297</v>
      </c>
      <c r="B94" t="s">
        <v>23</v>
      </c>
      <c r="C94">
        <v>50</v>
      </c>
      <c r="D94">
        <f>VLOOKUP(B94,'SKU Price List'!$A$2:$E$27,3,FALSE)</f>
        <v>439.2</v>
      </c>
      <c r="E94" s="15">
        <f t="shared" si="1"/>
        <v>21960</v>
      </c>
    </row>
    <row r="95" spans="1:5" x14ac:dyDescent="0.45">
      <c r="A95" s="68">
        <v>45297</v>
      </c>
      <c r="B95" t="s">
        <v>9</v>
      </c>
      <c r="C95">
        <v>140</v>
      </c>
      <c r="D95">
        <f>VLOOKUP(B95,'SKU Price List'!$A$2:$E$27,3,FALSE)</f>
        <v>720</v>
      </c>
      <c r="E95" s="15">
        <f t="shared" si="1"/>
        <v>100800</v>
      </c>
    </row>
    <row r="96" spans="1:5" x14ac:dyDescent="0.45">
      <c r="A96" s="68">
        <v>45298</v>
      </c>
      <c r="B96" t="s">
        <v>13</v>
      </c>
      <c r="C96">
        <v>50</v>
      </c>
      <c r="D96">
        <f>VLOOKUP(B96,'SKU Price List'!$A$2:$E$27,3,FALSE)</f>
        <v>662.4</v>
      </c>
      <c r="E96" s="15">
        <f t="shared" si="1"/>
        <v>33120</v>
      </c>
    </row>
    <row r="97" spans="1:5" x14ac:dyDescent="0.45">
      <c r="A97" s="68">
        <v>45299</v>
      </c>
      <c r="B97" t="s">
        <v>17</v>
      </c>
      <c r="C97">
        <v>80</v>
      </c>
      <c r="D97">
        <f>VLOOKUP(B97,'SKU Price List'!$A$2:$E$27,3,FALSE)</f>
        <v>1177.5999999999999</v>
      </c>
      <c r="E97" s="15">
        <f t="shared" si="1"/>
        <v>94208</v>
      </c>
    </row>
    <row r="98" spans="1:5" x14ac:dyDescent="0.45">
      <c r="A98" s="68">
        <v>45300</v>
      </c>
      <c r="B98" t="s">
        <v>4</v>
      </c>
      <c r="C98">
        <v>100</v>
      </c>
      <c r="D98">
        <f>VLOOKUP(B98,'SKU Price List'!$A$2:$E$27,3,FALSE)</f>
        <v>396</v>
      </c>
      <c r="E98" s="15">
        <f t="shared" si="1"/>
        <v>39600</v>
      </c>
    </row>
    <row r="99" spans="1:5" x14ac:dyDescent="0.45">
      <c r="A99" s="68">
        <v>45301</v>
      </c>
      <c r="B99" t="s">
        <v>15</v>
      </c>
      <c r="C99">
        <v>30</v>
      </c>
      <c r="D99">
        <f>VLOOKUP(B99,'SKU Price List'!$A$2:$E$27,3,FALSE)</f>
        <v>772.8</v>
      </c>
      <c r="E99" s="15">
        <f t="shared" si="1"/>
        <v>23184</v>
      </c>
    </row>
    <row r="100" spans="1:5" x14ac:dyDescent="0.45">
      <c r="A100" s="68">
        <v>45303</v>
      </c>
      <c r="B100" t="s">
        <v>3</v>
      </c>
      <c r="C100">
        <v>80</v>
      </c>
      <c r="D100">
        <f>VLOOKUP(B100,'SKU Price List'!$A$2:$E$27,3,FALSE)</f>
        <v>297</v>
      </c>
      <c r="E100" s="15">
        <f t="shared" si="1"/>
        <v>23760</v>
      </c>
    </row>
    <row r="101" spans="1:5" x14ac:dyDescent="0.45">
      <c r="A101" s="68">
        <v>45308</v>
      </c>
      <c r="B101" t="s">
        <v>23</v>
      </c>
      <c r="C101">
        <v>50</v>
      </c>
      <c r="D101">
        <f>VLOOKUP(B101,'SKU Price List'!$A$2:$E$27,3,FALSE)</f>
        <v>439.2</v>
      </c>
      <c r="E101" s="15">
        <f t="shared" si="1"/>
        <v>21960</v>
      </c>
    </row>
    <row r="102" spans="1:5" x14ac:dyDescent="0.45">
      <c r="A102" s="68">
        <v>45308</v>
      </c>
      <c r="B102" t="s">
        <v>8</v>
      </c>
      <c r="C102">
        <v>60</v>
      </c>
      <c r="D102">
        <f>VLOOKUP(B102,'SKU Price List'!$A$2:$E$27,3,FALSE)</f>
        <v>540</v>
      </c>
      <c r="E102" s="15">
        <f t="shared" si="1"/>
        <v>32400</v>
      </c>
    </row>
    <row r="103" spans="1:5" x14ac:dyDescent="0.45">
      <c r="A103" s="68">
        <v>45310</v>
      </c>
      <c r="B103" t="s">
        <v>13</v>
      </c>
      <c r="C103">
        <v>60</v>
      </c>
      <c r="D103">
        <f>VLOOKUP(B103,'SKU Price List'!$A$2:$E$27,3,FALSE)</f>
        <v>662.4</v>
      </c>
      <c r="E103" s="15">
        <f t="shared" si="1"/>
        <v>39744</v>
      </c>
    </row>
    <row r="104" spans="1:5" x14ac:dyDescent="0.45">
      <c r="A104" s="68">
        <v>45310</v>
      </c>
      <c r="B104" t="s">
        <v>14</v>
      </c>
      <c r="C104">
        <v>120</v>
      </c>
      <c r="D104">
        <f>VLOOKUP(B104,'SKU Price List'!$A$2:$E$27,3,FALSE)</f>
        <v>883.19999999999993</v>
      </c>
      <c r="E104" s="15">
        <f t="shared" si="1"/>
        <v>105983.99999999999</v>
      </c>
    </row>
    <row r="105" spans="1:5" x14ac:dyDescent="0.45">
      <c r="A105" s="68">
        <v>45311</v>
      </c>
      <c r="B105" t="s">
        <v>27</v>
      </c>
      <c r="C105">
        <v>70</v>
      </c>
      <c r="D105">
        <f>VLOOKUP(B105,'SKU Price List'!$A$2:$E$27,3,FALSE)</f>
        <v>780.8</v>
      </c>
      <c r="E105" s="15">
        <f t="shared" si="1"/>
        <v>54656</v>
      </c>
    </row>
    <row r="106" spans="1:5" x14ac:dyDescent="0.45">
      <c r="A106" s="68">
        <v>45311</v>
      </c>
      <c r="B106" t="s">
        <v>11</v>
      </c>
      <c r="C106">
        <v>20</v>
      </c>
      <c r="D106">
        <f>VLOOKUP(B106,'SKU Price List'!$A$2:$E$27,3,FALSE)</f>
        <v>840</v>
      </c>
      <c r="E106" s="15">
        <f t="shared" si="1"/>
        <v>16800</v>
      </c>
    </row>
    <row r="107" spans="1:5" x14ac:dyDescent="0.45">
      <c r="A107" s="68">
        <v>45311</v>
      </c>
      <c r="B107" t="s">
        <v>17</v>
      </c>
      <c r="C107">
        <v>100</v>
      </c>
      <c r="D107">
        <f>VLOOKUP(B107,'SKU Price List'!$A$2:$E$27,3,FALSE)</f>
        <v>1177.5999999999999</v>
      </c>
      <c r="E107" s="15">
        <f t="shared" si="1"/>
        <v>117759.99999999999</v>
      </c>
    </row>
    <row r="108" spans="1:5" x14ac:dyDescent="0.45">
      <c r="A108" s="68">
        <v>45313</v>
      </c>
      <c r="B108" t="s">
        <v>10</v>
      </c>
      <c r="C108">
        <v>30</v>
      </c>
      <c r="D108">
        <f>VLOOKUP(B108,'SKU Price List'!$A$2:$E$27,3,FALSE)</f>
        <v>630</v>
      </c>
      <c r="E108" s="15">
        <f t="shared" si="1"/>
        <v>18900</v>
      </c>
    </row>
    <row r="109" spans="1:5" x14ac:dyDescent="0.45">
      <c r="A109" s="68">
        <v>45320</v>
      </c>
      <c r="B109" t="s">
        <v>25</v>
      </c>
      <c r="C109">
        <v>40</v>
      </c>
      <c r="D109">
        <f>VLOOKUP(B109,'SKU Price List'!$A$2:$E$27,3,FALSE)</f>
        <v>512.4</v>
      </c>
      <c r="E109" s="15">
        <f t="shared" si="1"/>
        <v>20496</v>
      </c>
    </row>
    <row r="110" spans="1:5" x14ac:dyDescent="0.45">
      <c r="A110" s="68">
        <v>45321</v>
      </c>
      <c r="B110" t="s">
        <v>12</v>
      </c>
      <c r="C110">
        <v>60</v>
      </c>
      <c r="D110">
        <f>VLOOKUP(B110,'SKU Price List'!$A$2:$E$27,3,FALSE)</f>
        <v>960</v>
      </c>
      <c r="E110" s="15">
        <f t="shared" si="1"/>
        <v>57600</v>
      </c>
    </row>
    <row r="111" spans="1:5" x14ac:dyDescent="0.45">
      <c r="A111" s="68">
        <v>45321</v>
      </c>
      <c r="B111" t="s">
        <v>16</v>
      </c>
      <c r="C111">
        <v>20</v>
      </c>
      <c r="D111">
        <f>VLOOKUP(B111,'SKU Price List'!$A$2:$E$27,3,FALSE)</f>
        <v>1030.3999999999999</v>
      </c>
      <c r="E111" s="15">
        <f t="shared" si="1"/>
        <v>20607.999999999996</v>
      </c>
    </row>
    <row r="112" spans="1:5" x14ac:dyDescent="0.45">
      <c r="A112" s="68">
        <v>45322</v>
      </c>
      <c r="B112" t="s">
        <v>13</v>
      </c>
      <c r="C112">
        <v>80</v>
      </c>
      <c r="D112">
        <f>VLOOKUP(B112,'SKU Price List'!$A$2:$E$27,3,FALSE)</f>
        <v>662.4</v>
      </c>
      <c r="E112" s="15">
        <f t="shared" si="1"/>
        <v>52992</v>
      </c>
    </row>
    <row r="113" spans="1:5" x14ac:dyDescent="0.45">
      <c r="A113" s="68">
        <v>45322</v>
      </c>
      <c r="B113" t="s">
        <v>14</v>
      </c>
      <c r="C113">
        <v>150</v>
      </c>
      <c r="D113">
        <f>VLOOKUP(B113,'SKU Price List'!$A$2:$E$27,3,FALSE)</f>
        <v>883.19999999999993</v>
      </c>
      <c r="E113" s="15">
        <f t="shared" si="1"/>
        <v>132480</v>
      </c>
    </row>
    <row r="114" spans="1:5" x14ac:dyDescent="0.45">
      <c r="A114" s="68">
        <v>45324</v>
      </c>
      <c r="B114" t="s">
        <v>8</v>
      </c>
      <c r="C114">
        <v>60</v>
      </c>
      <c r="D114">
        <f>VLOOKUP(B114,'SKU Price List'!$A$2:$E$27,3,FALSE)</f>
        <v>540</v>
      </c>
      <c r="E114" s="15">
        <f t="shared" si="1"/>
        <v>32400</v>
      </c>
    </row>
    <row r="115" spans="1:5" x14ac:dyDescent="0.45">
      <c r="A115" s="68">
        <v>45325</v>
      </c>
      <c r="B115" t="s">
        <v>9</v>
      </c>
      <c r="C115">
        <v>100</v>
      </c>
      <c r="D115">
        <f>VLOOKUP(B115,'SKU Price List'!$A$2:$E$27,3,FALSE)</f>
        <v>720</v>
      </c>
      <c r="E115" s="15">
        <f t="shared" si="1"/>
        <v>72000</v>
      </c>
    </row>
    <row r="116" spans="1:5" x14ac:dyDescent="0.45">
      <c r="A116" s="68">
        <v>45325</v>
      </c>
      <c r="B116" t="s">
        <v>19</v>
      </c>
      <c r="C116">
        <v>10</v>
      </c>
      <c r="D116">
        <f>VLOOKUP(B116,'SKU Price List'!$A$2:$E$27,3,FALSE)</f>
        <v>792</v>
      </c>
      <c r="E116" s="15">
        <f t="shared" si="1"/>
        <v>7920</v>
      </c>
    </row>
    <row r="117" spans="1:5" x14ac:dyDescent="0.45">
      <c r="A117" s="68">
        <v>45326</v>
      </c>
      <c r="B117" t="s">
        <v>4</v>
      </c>
      <c r="C117">
        <v>80</v>
      </c>
      <c r="D117">
        <f>VLOOKUP(B117,'SKU Price List'!$A$2:$E$27,3,FALSE)</f>
        <v>396</v>
      </c>
      <c r="E117" s="15">
        <f t="shared" si="1"/>
        <v>31680</v>
      </c>
    </row>
    <row r="118" spans="1:5" x14ac:dyDescent="0.45">
      <c r="A118" s="68">
        <v>45327</v>
      </c>
      <c r="B118" t="s">
        <v>24</v>
      </c>
      <c r="C118">
        <v>100</v>
      </c>
      <c r="D118">
        <f>VLOOKUP(B118,'SKU Price List'!$A$2:$E$27,3,FALSE)</f>
        <v>585.59999999999991</v>
      </c>
      <c r="E118" s="15">
        <f t="shared" si="1"/>
        <v>58559.999999999993</v>
      </c>
    </row>
    <row r="119" spans="1:5" x14ac:dyDescent="0.45">
      <c r="A119" s="68">
        <v>45328</v>
      </c>
      <c r="B119" t="s">
        <v>23</v>
      </c>
      <c r="C119">
        <v>50</v>
      </c>
      <c r="D119">
        <f>VLOOKUP(B119,'SKU Price List'!$A$2:$E$27,3,FALSE)</f>
        <v>439.2</v>
      </c>
      <c r="E119" s="15">
        <f t="shared" si="1"/>
        <v>21960</v>
      </c>
    </row>
    <row r="120" spans="1:5" x14ac:dyDescent="0.45">
      <c r="A120" s="68">
        <v>45328</v>
      </c>
      <c r="B120" t="s">
        <v>7</v>
      </c>
      <c r="C120">
        <v>80</v>
      </c>
      <c r="D120">
        <f>VLOOKUP(B120,'SKU Price List'!$A$2:$E$27,3,FALSE)</f>
        <v>528</v>
      </c>
      <c r="E120" s="15">
        <f t="shared" si="1"/>
        <v>42240</v>
      </c>
    </row>
    <row r="121" spans="1:5" x14ac:dyDescent="0.45">
      <c r="A121" s="68">
        <v>45329</v>
      </c>
      <c r="B121" t="s">
        <v>3</v>
      </c>
      <c r="C121">
        <v>100</v>
      </c>
      <c r="D121">
        <f>VLOOKUP(B121,'SKU Price List'!$A$2:$E$27,3,FALSE)</f>
        <v>297</v>
      </c>
      <c r="E121" s="15">
        <f t="shared" si="1"/>
        <v>29700</v>
      </c>
    </row>
    <row r="122" spans="1:5" x14ac:dyDescent="0.45">
      <c r="A122" s="68">
        <v>45330</v>
      </c>
      <c r="B122" t="s">
        <v>27</v>
      </c>
      <c r="C122">
        <v>80</v>
      </c>
      <c r="D122">
        <f>VLOOKUP(B122,'SKU Price List'!$A$2:$E$27,3,FALSE)</f>
        <v>780.8</v>
      </c>
      <c r="E122" s="15">
        <f t="shared" si="1"/>
        <v>62464</v>
      </c>
    </row>
    <row r="123" spans="1:5" x14ac:dyDescent="0.45">
      <c r="A123" s="68">
        <v>45331</v>
      </c>
      <c r="B123" t="s">
        <v>8</v>
      </c>
      <c r="C123">
        <v>50</v>
      </c>
      <c r="D123">
        <f>VLOOKUP(B123,'SKU Price List'!$A$2:$E$27,3,FALSE)</f>
        <v>540</v>
      </c>
      <c r="E123" s="15">
        <f t="shared" si="1"/>
        <v>27000</v>
      </c>
    </row>
    <row r="124" spans="1:5" x14ac:dyDescent="0.45">
      <c r="A124" s="68">
        <v>45331</v>
      </c>
      <c r="B124" t="s">
        <v>20</v>
      </c>
      <c r="C124">
        <v>70</v>
      </c>
      <c r="D124">
        <f>VLOOKUP(B124,'SKU Price List'!$A$2:$E$27,3,FALSE)</f>
        <v>1056</v>
      </c>
      <c r="E124" s="15">
        <f t="shared" si="1"/>
        <v>73920</v>
      </c>
    </row>
    <row r="125" spans="1:5" x14ac:dyDescent="0.45">
      <c r="A125" s="68">
        <v>45331</v>
      </c>
      <c r="B125" t="s">
        <v>6</v>
      </c>
      <c r="C125">
        <v>30</v>
      </c>
      <c r="D125">
        <f>VLOOKUP(B125,'SKU Price List'!$A$2:$E$27,3,FALSE)</f>
        <v>462</v>
      </c>
      <c r="E125" s="15">
        <f t="shared" si="1"/>
        <v>13860</v>
      </c>
    </row>
    <row r="126" spans="1:5" x14ac:dyDescent="0.45">
      <c r="A126" s="68">
        <v>45332</v>
      </c>
      <c r="B126" t="s">
        <v>19</v>
      </c>
      <c r="C126">
        <v>20</v>
      </c>
      <c r="D126">
        <f>VLOOKUP(B126,'SKU Price List'!$A$2:$E$27,3,FALSE)</f>
        <v>792</v>
      </c>
      <c r="E126" s="15">
        <f t="shared" si="1"/>
        <v>15840</v>
      </c>
    </row>
    <row r="127" spans="1:5" x14ac:dyDescent="0.45">
      <c r="A127" s="68">
        <v>45332</v>
      </c>
      <c r="B127" t="s">
        <v>7</v>
      </c>
      <c r="C127">
        <v>100</v>
      </c>
      <c r="D127">
        <f>VLOOKUP(B127,'SKU Price List'!$A$2:$E$27,3,FALSE)</f>
        <v>528</v>
      </c>
      <c r="E127" s="15">
        <f t="shared" si="1"/>
        <v>52800</v>
      </c>
    </row>
    <row r="128" spans="1:5" x14ac:dyDescent="0.45">
      <c r="A128" s="68">
        <v>45333</v>
      </c>
      <c r="B128" t="s">
        <v>26</v>
      </c>
      <c r="C128">
        <v>40</v>
      </c>
      <c r="D128">
        <f>VLOOKUP(B128,'SKU Price List'!$A$2:$E$27,3,FALSE)</f>
        <v>683.19999999999993</v>
      </c>
      <c r="E128" s="15">
        <f t="shared" si="1"/>
        <v>27327.999999999996</v>
      </c>
    </row>
    <row r="129" spans="1:5" x14ac:dyDescent="0.45">
      <c r="A129" s="68">
        <v>45333</v>
      </c>
      <c r="B129" t="s">
        <v>11</v>
      </c>
      <c r="C129">
        <v>30</v>
      </c>
      <c r="D129">
        <f>VLOOKUP(B129,'SKU Price List'!$A$2:$E$27,3,FALSE)</f>
        <v>840</v>
      </c>
      <c r="E129" s="15">
        <f t="shared" si="1"/>
        <v>25200</v>
      </c>
    </row>
    <row r="130" spans="1:5" x14ac:dyDescent="0.45">
      <c r="A130" s="68">
        <v>45334</v>
      </c>
      <c r="B130" t="s">
        <v>19</v>
      </c>
      <c r="C130">
        <v>20</v>
      </c>
      <c r="D130">
        <f>VLOOKUP(B130,'SKU Price List'!$A$2:$E$27,3,FALSE)</f>
        <v>792</v>
      </c>
      <c r="E130" s="15">
        <f t="shared" si="1"/>
        <v>15840</v>
      </c>
    </row>
    <row r="131" spans="1:5" x14ac:dyDescent="0.45">
      <c r="A131" s="68">
        <v>45335</v>
      </c>
      <c r="B131" t="s">
        <v>27</v>
      </c>
      <c r="C131">
        <v>110</v>
      </c>
      <c r="D131">
        <f>VLOOKUP(B131,'SKU Price List'!$A$2:$E$27,3,FALSE)</f>
        <v>780.8</v>
      </c>
      <c r="E131" s="15">
        <f t="shared" ref="E131:E194" si="2">D131*C131</f>
        <v>85888</v>
      </c>
    </row>
    <row r="132" spans="1:5" x14ac:dyDescent="0.45">
      <c r="A132" s="68">
        <v>45335</v>
      </c>
      <c r="B132" t="s">
        <v>8</v>
      </c>
      <c r="C132">
        <v>70</v>
      </c>
      <c r="D132">
        <f>VLOOKUP(B132,'SKU Price List'!$A$2:$E$27,3,FALSE)</f>
        <v>540</v>
      </c>
      <c r="E132" s="15">
        <f t="shared" si="2"/>
        <v>37800</v>
      </c>
    </row>
    <row r="133" spans="1:5" x14ac:dyDescent="0.45">
      <c r="A133" s="68">
        <v>45335</v>
      </c>
      <c r="B133" t="s">
        <v>12</v>
      </c>
      <c r="C133">
        <v>80</v>
      </c>
      <c r="D133">
        <f>VLOOKUP(B133,'SKU Price List'!$A$2:$E$27,3,FALSE)</f>
        <v>960</v>
      </c>
      <c r="E133" s="15">
        <f t="shared" si="2"/>
        <v>76800</v>
      </c>
    </row>
    <row r="134" spans="1:5" x14ac:dyDescent="0.45">
      <c r="A134" s="68">
        <v>45335</v>
      </c>
      <c r="B134" t="s">
        <v>15</v>
      </c>
      <c r="C134">
        <v>30</v>
      </c>
      <c r="D134">
        <f>VLOOKUP(B134,'SKU Price List'!$A$2:$E$27,3,FALSE)</f>
        <v>772.8</v>
      </c>
      <c r="E134" s="15">
        <f t="shared" si="2"/>
        <v>23184</v>
      </c>
    </row>
    <row r="135" spans="1:5" x14ac:dyDescent="0.45">
      <c r="A135" s="68">
        <v>45335</v>
      </c>
      <c r="B135" t="s">
        <v>21</v>
      </c>
      <c r="C135">
        <v>20</v>
      </c>
      <c r="D135">
        <f>VLOOKUP(B135,'SKU Price List'!$A$2:$E$27,3,FALSE)</f>
        <v>924</v>
      </c>
      <c r="E135" s="15">
        <f t="shared" si="2"/>
        <v>18480</v>
      </c>
    </row>
    <row r="136" spans="1:5" x14ac:dyDescent="0.45">
      <c r="A136" s="68">
        <v>45335</v>
      </c>
      <c r="B136" t="s">
        <v>18</v>
      </c>
      <c r="C136">
        <v>110</v>
      </c>
      <c r="D136">
        <f>VLOOKUP(B136,'SKU Price List'!$A$2:$E$27,3,FALSE)</f>
        <v>1408</v>
      </c>
      <c r="E136" s="15">
        <f t="shared" si="2"/>
        <v>154880</v>
      </c>
    </row>
    <row r="137" spans="1:5" x14ac:dyDescent="0.45">
      <c r="A137" s="68">
        <v>45336</v>
      </c>
      <c r="B137" t="s">
        <v>10</v>
      </c>
      <c r="C137">
        <v>35</v>
      </c>
      <c r="D137">
        <f>VLOOKUP(B137,'SKU Price List'!$A$2:$E$27,3,FALSE)</f>
        <v>630</v>
      </c>
      <c r="E137" s="15">
        <f t="shared" si="2"/>
        <v>22050</v>
      </c>
    </row>
    <row r="138" spans="1:5" x14ac:dyDescent="0.45">
      <c r="A138" s="68">
        <v>45337</v>
      </c>
      <c r="B138" t="s">
        <v>23</v>
      </c>
      <c r="C138">
        <v>100</v>
      </c>
      <c r="D138">
        <f>VLOOKUP(B138,'SKU Price List'!$A$2:$E$27,3,FALSE)</f>
        <v>439.2</v>
      </c>
      <c r="E138" s="15">
        <f t="shared" si="2"/>
        <v>43920</v>
      </c>
    </row>
    <row r="139" spans="1:5" x14ac:dyDescent="0.45">
      <c r="A139" s="68">
        <v>45337</v>
      </c>
      <c r="B139" t="s">
        <v>19</v>
      </c>
      <c r="C139">
        <v>30</v>
      </c>
      <c r="D139">
        <f>VLOOKUP(B139,'SKU Price List'!$A$2:$E$27,3,FALSE)</f>
        <v>792</v>
      </c>
      <c r="E139" s="15">
        <f t="shared" si="2"/>
        <v>23760</v>
      </c>
    </row>
    <row r="140" spans="1:5" x14ac:dyDescent="0.45">
      <c r="A140" s="68">
        <v>45337</v>
      </c>
      <c r="B140" t="s">
        <v>20</v>
      </c>
      <c r="C140">
        <v>80</v>
      </c>
      <c r="D140">
        <f>VLOOKUP(B140,'SKU Price List'!$A$2:$E$27,3,FALSE)</f>
        <v>1056</v>
      </c>
      <c r="E140" s="15">
        <f t="shared" si="2"/>
        <v>84480</v>
      </c>
    </row>
    <row r="141" spans="1:5" x14ac:dyDescent="0.45">
      <c r="A141" s="68">
        <v>45337</v>
      </c>
      <c r="B141" t="s">
        <v>21</v>
      </c>
      <c r="C141">
        <v>30</v>
      </c>
      <c r="D141">
        <f>VLOOKUP(B141,'SKU Price List'!$A$2:$E$27,3,FALSE)</f>
        <v>924</v>
      </c>
      <c r="E141" s="15">
        <f t="shared" si="2"/>
        <v>27720</v>
      </c>
    </row>
    <row r="142" spans="1:5" x14ac:dyDescent="0.45">
      <c r="A142" s="68">
        <v>45337</v>
      </c>
      <c r="B142" t="s">
        <v>22</v>
      </c>
      <c r="C142">
        <v>30</v>
      </c>
      <c r="D142">
        <f>VLOOKUP(B142,'SKU Price List'!$A$2:$E$27,3,FALSE)</f>
        <v>1232</v>
      </c>
      <c r="E142" s="15">
        <f t="shared" si="2"/>
        <v>36960</v>
      </c>
    </row>
    <row r="143" spans="1:5" x14ac:dyDescent="0.45">
      <c r="A143" s="68">
        <v>45338</v>
      </c>
      <c r="B143" t="s">
        <v>9</v>
      </c>
      <c r="C143">
        <v>90</v>
      </c>
      <c r="D143">
        <f>VLOOKUP(B143,'SKU Price List'!$A$2:$E$27,3,FALSE)</f>
        <v>720</v>
      </c>
      <c r="E143" s="15">
        <f t="shared" si="2"/>
        <v>64800</v>
      </c>
    </row>
    <row r="144" spans="1:5" x14ac:dyDescent="0.45">
      <c r="A144" s="68">
        <v>45338</v>
      </c>
      <c r="B144" t="s">
        <v>13</v>
      </c>
      <c r="C144">
        <v>80</v>
      </c>
      <c r="D144">
        <f>VLOOKUP(B144,'SKU Price List'!$A$2:$E$27,3,FALSE)</f>
        <v>662.4</v>
      </c>
      <c r="E144" s="15">
        <f t="shared" si="2"/>
        <v>52992</v>
      </c>
    </row>
    <row r="145" spans="1:5" x14ac:dyDescent="0.45">
      <c r="A145" s="68">
        <v>45340</v>
      </c>
      <c r="B145" t="s">
        <v>24</v>
      </c>
      <c r="C145">
        <v>90</v>
      </c>
      <c r="D145">
        <f>VLOOKUP(B145,'SKU Price List'!$A$2:$E$27,3,FALSE)</f>
        <v>585.59999999999991</v>
      </c>
      <c r="E145" s="15">
        <f t="shared" si="2"/>
        <v>52703.999999999993</v>
      </c>
    </row>
    <row r="146" spans="1:5" x14ac:dyDescent="0.45">
      <c r="A146" s="68">
        <v>45340</v>
      </c>
      <c r="B146" t="s">
        <v>15</v>
      </c>
      <c r="C146">
        <v>30</v>
      </c>
      <c r="D146">
        <f>VLOOKUP(B146,'SKU Price List'!$A$2:$E$27,3,FALSE)</f>
        <v>772.8</v>
      </c>
      <c r="E146" s="15">
        <f t="shared" si="2"/>
        <v>23184</v>
      </c>
    </row>
    <row r="147" spans="1:5" x14ac:dyDescent="0.45">
      <c r="A147" s="68">
        <v>45340</v>
      </c>
      <c r="B147" t="s">
        <v>17</v>
      </c>
      <c r="C147">
        <v>100</v>
      </c>
      <c r="D147">
        <f>VLOOKUP(B147,'SKU Price List'!$A$2:$E$27,3,FALSE)</f>
        <v>1177.5999999999999</v>
      </c>
      <c r="E147" s="15">
        <f t="shared" si="2"/>
        <v>117759.99999999999</v>
      </c>
    </row>
    <row r="148" spans="1:5" x14ac:dyDescent="0.45">
      <c r="A148" s="68">
        <v>45342</v>
      </c>
      <c r="B148" t="s">
        <v>8</v>
      </c>
      <c r="C148">
        <v>100</v>
      </c>
      <c r="D148">
        <f>VLOOKUP(B148,'SKU Price List'!$A$2:$E$27,3,FALSE)</f>
        <v>540</v>
      </c>
      <c r="E148" s="15">
        <f t="shared" si="2"/>
        <v>54000</v>
      </c>
    </row>
    <row r="149" spans="1:5" x14ac:dyDescent="0.45">
      <c r="A149" s="68">
        <v>45342</v>
      </c>
      <c r="B149" t="s">
        <v>7</v>
      </c>
      <c r="C149">
        <v>150</v>
      </c>
      <c r="D149">
        <f>VLOOKUP(B149,'SKU Price List'!$A$2:$E$27,3,FALSE)</f>
        <v>528</v>
      </c>
      <c r="E149" s="15">
        <f t="shared" si="2"/>
        <v>79200</v>
      </c>
    </row>
    <row r="150" spans="1:5" x14ac:dyDescent="0.45">
      <c r="A150" s="68">
        <v>45343</v>
      </c>
      <c r="B150" t="s">
        <v>14</v>
      </c>
      <c r="C150">
        <v>110</v>
      </c>
      <c r="D150">
        <f>VLOOKUP(B150,'SKU Price List'!$A$2:$E$27,3,FALSE)</f>
        <v>883.19999999999993</v>
      </c>
      <c r="E150" s="15">
        <f t="shared" si="2"/>
        <v>97151.999999999985</v>
      </c>
    </row>
    <row r="151" spans="1:5" x14ac:dyDescent="0.45">
      <c r="A151" s="68">
        <v>45343</v>
      </c>
      <c r="B151" t="s">
        <v>4</v>
      </c>
      <c r="C151">
        <v>80</v>
      </c>
      <c r="D151">
        <f>VLOOKUP(B151,'SKU Price List'!$A$2:$E$27,3,FALSE)</f>
        <v>396</v>
      </c>
      <c r="E151" s="15">
        <f t="shared" si="2"/>
        <v>31680</v>
      </c>
    </row>
    <row r="152" spans="1:5" x14ac:dyDescent="0.45">
      <c r="A152" s="68">
        <v>45344</v>
      </c>
      <c r="B152" t="s">
        <v>12</v>
      </c>
      <c r="C152">
        <v>100</v>
      </c>
      <c r="D152">
        <f>VLOOKUP(B152,'SKU Price List'!$A$2:$E$27,3,FALSE)</f>
        <v>960</v>
      </c>
      <c r="E152" s="15">
        <f t="shared" si="2"/>
        <v>96000</v>
      </c>
    </row>
    <row r="153" spans="1:5" x14ac:dyDescent="0.45">
      <c r="A153" s="68">
        <v>45345</v>
      </c>
      <c r="B153" t="s">
        <v>10</v>
      </c>
      <c r="C153">
        <v>50</v>
      </c>
      <c r="D153">
        <f>VLOOKUP(B153,'SKU Price List'!$A$2:$E$27,3,FALSE)</f>
        <v>630</v>
      </c>
      <c r="E153" s="15">
        <f t="shared" si="2"/>
        <v>31500</v>
      </c>
    </row>
    <row r="154" spans="1:5" x14ac:dyDescent="0.45">
      <c r="A154" s="68">
        <v>45347</v>
      </c>
      <c r="B154" t="s">
        <v>16</v>
      </c>
      <c r="C154">
        <v>20</v>
      </c>
      <c r="D154">
        <f>VLOOKUP(B154,'SKU Price List'!$A$2:$E$27,3,FALSE)</f>
        <v>1030.3999999999999</v>
      </c>
      <c r="E154" s="15">
        <f t="shared" si="2"/>
        <v>20607.999999999996</v>
      </c>
    </row>
    <row r="155" spans="1:5" x14ac:dyDescent="0.45">
      <c r="A155" s="68">
        <v>45347</v>
      </c>
      <c r="B155" t="s">
        <v>19</v>
      </c>
      <c r="C155">
        <v>30</v>
      </c>
      <c r="D155">
        <f>VLOOKUP(B155,'SKU Price List'!$A$2:$E$27,3,FALSE)</f>
        <v>792</v>
      </c>
      <c r="E155" s="15">
        <f t="shared" si="2"/>
        <v>23760</v>
      </c>
    </row>
    <row r="156" spans="1:5" x14ac:dyDescent="0.45">
      <c r="A156" s="68">
        <v>45348</v>
      </c>
      <c r="B156" t="s">
        <v>6</v>
      </c>
      <c r="C156">
        <v>30</v>
      </c>
      <c r="D156">
        <f>VLOOKUP(B156,'SKU Price List'!$A$2:$E$27,3,FALSE)</f>
        <v>462</v>
      </c>
      <c r="E156" s="15">
        <f t="shared" si="2"/>
        <v>13860</v>
      </c>
    </row>
    <row r="157" spans="1:5" x14ac:dyDescent="0.45">
      <c r="A157" s="68">
        <v>45353</v>
      </c>
      <c r="B157" t="s">
        <v>23</v>
      </c>
      <c r="C157">
        <v>80</v>
      </c>
      <c r="D157">
        <f>VLOOKUP(B157,'SKU Price List'!$A$2:$E$27,3,FALSE)</f>
        <v>439.2</v>
      </c>
      <c r="E157" s="15">
        <f t="shared" si="2"/>
        <v>35136</v>
      </c>
    </row>
    <row r="158" spans="1:5" x14ac:dyDescent="0.45">
      <c r="A158" s="68">
        <v>45354</v>
      </c>
      <c r="B158" t="s">
        <v>9</v>
      </c>
      <c r="C158">
        <v>130</v>
      </c>
      <c r="D158">
        <f>VLOOKUP(B158,'SKU Price List'!$A$2:$E$27,3,FALSE)</f>
        <v>720</v>
      </c>
      <c r="E158" s="15">
        <f t="shared" si="2"/>
        <v>93600</v>
      </c>
    </row>
    <row r="159" spans="1:5" x14ac:dyDescent="0.45">
      <c r="A159" s="68">
        <v>45354</v>
      </c>
      <c r="B159" t="s">
        <v>7</v>
      </c>
      <c r="C159">
        <v>200</v>
      </c>
      <c r="D159">
        <f>VLOOKUP(B159,'SKU Price List'!$A$2:$E$27,3,FALSE)</f>
        <v>528</v>
      </c>
      <c r="E159" s="15">
        <f t="shared" si="2"/>
        <v>105600</v>
      </c>
    </row>
    <row r="160" spans="1:5" x14ac:dyDescent="0.45">
      <c r="A160" s="68">
        <v>45355</v>
      </c>
      <c r="B160" t="s">
        <v>20</v>
      </c>
      <c r="C160">
        <v>80</v>
      </c>
      <c r="D160">
        <f>VLOOKUP(B160,'SKU Price List'!$A$2:$E$27,3,FALSE)</f>
        <v>1056</v>
      </c>
      <c r="E160" s="15">
        <f t="shared" si="2"/>
        <v>84480</v>
      </c>
    </row>
    <row r="161" spans="1:5" x14ac:dyDescent="0.45">
      <c r="A161" s="68">
        <v>45355</v>
      </c>
      <c r="B161" t="s">
        <v>5</v>
      </c>
      <c r="C161">
        <v>30</v>
      </c>
      <c r="D161">
        <f>VLOOKUP(B161,'SKU Price List'!$A$2:$E$27,3,FALSE)</f>
        <v>346.5</v>
      </c>
      <c r="E161" s="15">
        <f t="shared" si="2"/>
        <v>10395</v>
      </c>
    </row>
    <row r="162" spans="1:5" x14ac:dyDescent="0.45">
      <c r="A162" s="68">
        <v>45357</v>
      </c>
      <c r="B162" t="s">
        <v>24</v>
      </c>
      <c r="C162">
        <v>110</v>
      </c>
      <c r="D162">
        <f>VLOOKUP(B162,'SKU Price List'!$A$2:$E$27,3,FALSE)</f>
        <v>585.59999999999991</v>
      </c>
      <c r="E162" s="15">
        <f t="shared" si="2"/>
        <v>64415.999999999993</v>
      </c>
    </row>
    <row r="163" spans="1:5" x14ac:dyDescent="0.45">
      <c r="A163" s="68">
        <v>45357</v>
      </c>
      <c r="B163" t="s">
        <v>27</v>
      </c>
      <c r="C163">
        <v>100</v>
      </c>
      <c r="D163">
        <f>VLOOKUP(B163,'SKU Price List'!$A$2:$E$27,3,FALSE)</f>
        <v>780.8</v>
      </c>
      <c r="E163" s="15">
        <f t="shared" si="2"/>
        <v>78080</v>
      </c>
    </row>
    <row r="164" spans="1:5" x14ac:dyDescent="0.45">
      <c r="A164" s="68">
        <v>45357</v>
      </c>
      <c r="B164" t="s">
        <v>8</v>
      </c>
      <c r="C164">
        <v>90</v>
      </c>
      <c r="D164">
        <f>VLOOKUP(B164,'SKU Price List'!$A$2:$E$27,3,FALSE)</f>
        <v>540</v>
      </c>
      <c r="E164" s="15">
        <f t="shared" si="2"/>
        <v>48600</v>
      </c>
    </row>
    <row r="165" spans="1:5" x14ac:dyDescent="0.45">
      <c r="A165" s="68">
        <v>45357</v>
      </c>
      <c r="B165" t="s">
        <v>4</v>
      </c>
      <c r="C165">
        <v>120</v>
      </c>
      <c r="D165">
        <f>VLOOKUP(B165,'SKU Price List'!$A$2:$E$27,3,FALSE)</f>
        <v>396</v>
      </c>
      <c r="E165" s="15">
        <f t="shared" si="2"/>
        <v>47520</v>
      </c>
    </row>
    <row r="166" spans="1:5" x14ac:dyDescent="0.45">
      <c r="A166" s="68">
        <v>45358</v>
      </c>
      <c r="B166" t="s">
        <v>3</v>
      </c>
      <c r="C166">
        <v>90</v>
      </c>
      <c r="D166">
        <f>VLOOKUP(B166,'SKU Price List'!$A$2:$E$27,3,FALSE)</f>
        <v>297</v>
      </c>
      <c r="E166" s="15">
        <f t="shared" si="2"/>
        <v>26730</v>
      </c>
    </row>
    <row r="167" spans="1:5" x14ac:dyDescent="0.45">
      <c r="A167" s="68">
        <v>45359</v>
      </c>
      <c r="B167" t="s">
        <v>25</v>
      </c>
      <c r="C167">
        <v>40</v>
      </c>
      <c r="D167">
        <f>VLOOKUP(B167,'SKU Price List'!$A$2:$E$27,3,FALSE)</f>
        <v>512.4</v>
      </c>
      <c r="E167" s="15">
        <f t="shared" si="2"/>
        <v>20496</v>
      </c>
    </row>
    <row r="168" spans="1:5" x14ac:dyDescent="0.45">
      <c r="A168" s="68">
        <v>45360</v>
      </c>
      <c r="B168" t="s">
        <v>18</v>
      </c>
      <c r="C168">
        <v>120</v>
      </c>
      <c r="D168">
        <f>VLOOKUP(B168,'SKU Price List'!$A$2:$E$27,3,FALSE)</f>
        <v>1408</v>
      </c>
      <c r="E168" s="15">
        <f t="shared" si="2"/>
        <v>168960</v>
      </c>
    </row>
    <row r="169" spans="1:5" x14ac:dyDescent="0.45">
      <c r="A169" s="68">
        <v>45362</v>
      </c>
      <c r="B169" t="s">
        <v>8</v>
      </c>
      <c r="C169">
        <v>110</v>
      </c>
      <c r="D169">
        <f>VLOOKUP(B169,'SKU Price List'!$A$2:$E$27,3,FALSE)</f>
        <v>540</v>
      </c>
      <c r="E169" s="15">
        <f t="shared" si="2"/>
        <v>59400</v>
      </c>
    </row>
    <row r="170" spans="1:5" x14ac:dyDescent="0.45">
      <c r="A170" s="68">
        <v>45363</v>
      </c>
      <c r="B170" t="s">
        <v>15</v>
      </c>
      <c r="C170">
        <v>40</v>
      </c>
      <c r="D170">
        <f>VLOOKUP(B170,'SKU Price List'!$A$2:$E$27,3,FALSE)</f>
        <v>772.8</v>
      </c>
      <c r="E170" s="15">
        <f t="shared" si="2"/>
        <v>30912</v>
      </c>
    </row>
    <row r="171" spans="1:5" x14ac:dyDescent="0.45">
      <c r="A171" s="68">
        <v>45365</v>
      </c>
      <c r="B171" t="s">
        <v>23</v>
      </c>
      <c r="C171">
        <v>100</v>
      </c>
      <c r="D171">
        <f>VLOOKUP(B171,'SKU Price List'!$A$2:$E$27,3,FALSE)</f>
        <v>439.2</v>
      </c>
      <c r="E171" s="15">
        <f t="shared" si="2"/>
        <v>43920</v>
      </c>
    </row>
    <row r="172" spans="1:5" x14ac:dyDescent="0.45">
      <c r="A172" s="68">
        <v>45365</v>
      </c>
      <c r="B172" t="s">
        <v>10</v>
      </c>
      <c r="C172">
        <v>50</v>
      </c>
      <c r="D172">
        <f>VLOOKUP(B172,'SKU Price List'!$A$2:$E$27,3,FALSE)</f>
        <v>630</v>
      </c>
      <c r="E172" s="15">
        <f t="shared" si="2"/>
        <v>31500</v>
      </c>
    </row>
    <row r="173" spans="1:5" x14ac:dyDescent="0.45">
      <c r="A173" s="68">
        <v>45365</v>
      </c>
      <c r="B173" t="s">
        <v>13</v>
      </c>
      <c r="C173">
        <v>60</v>
      </c>
      <c r="D173">
        <f>VLOOKUP(B173,'SKU Price List'!$A$2:$E$27,3,FALSE)</f>
        <v>662.4</v>
      </c>
      <c r="E173" s="15">
        <f t="shared" si="2"/>
        <v>39744</v>
      </c>
    </row>
    <row r="174" spans="1:5" x14ac:dyDescent="0.45">
      <c r="A174" s="68">
        <v>45365</v>
      </c>
      <c r="B174" t="s">
        <v>19</v>
      </c>
      <c r="C174">
        <v>30</v>
      </c>
      <c r="D174">
        <f>VLOOKUP(B174,'SKU Price List'!$A$2:$E$27,3,FALSE)</f>
        <v>792</v>
      </c>
      <c r="E174" s="15">
        <f t="shared" si="2"/>
        <v>23760</v>
      </c>
    </row>
    <row r="175" spans="1:5" x14ac:dyDescent="0.45">
      <c r="A175" s="68">
        <v>45365</v>
      </c>
      <c r="B175" t="s">
        <v>20</v>
      </c>
      <c r="C175">
        <v>80</v>
      </c>
      <c r="D175">
        <f>VLOOKUP(B175,'SKU Price List'!$A$2:$E$27,3,FALSE)</f>
        <v>1056</v>
      </c>
      <c r="E175" s="15">
        <f t="shared" si="2"/>
        <v>84480</v>
      </c>
    </row>
    <row r="176" spans="1:5" x14ac:dyDescent="0.45">
      <c r="A176" s="68">
        <v>45367</v>
      </c>
      <c r="B176" t="s">
        <v>24</v>
      </c>
      <c r="C176">
        <v>80</v>
      </c>
      <c r="D176">
        <f>VLOOKUP(B176,'SKU Price List'!$A$2:$E$27,3,FALSE)</f>
        <v>585.59999999999991</v>
      </c>
      <c r="E176" s="15">
        <f t="shared" si="2"/>
        <v>46847.999999999993</v>
      </c>
    </row>
    <row r="177" spans="1:5" x14ac:dyDescent="0.45">
      <c r="A177" s="68">
        <v>45367</v>
      </c>
      <c r="B177" t="s">
        <v>27</v>
      </c>
      <c r="C177">
        <v>100</v>
      </c>
      <c r="D177">
        <f>VLOOKUP(B177,'SKU Price List'!$A$2:$E$27,3,FALSE)</f>
        <v>780.8</v>
      </c>
      <c r="E177" s="15">
        <f t="shared" si="2"/>
        <v>78080</v>
      </c>
    </row>
    <row r="178" spans="1:5" x14ac:dyDescent="0.45">
      <c r="A178" s="68">
        <v>45367</v>
      </c>
      <c r="B178" t="s">
        <v>7</v>
      </c>
      <c r="C178">
        <v>200</v>
      </c>
      <c r="D178">
        <f>VLOOKUP(B178,'SKU Price List'!$A$2:$E$27,3,FALSE)</f>
        <v>528</v>
      </c>
      <c r="E178" s="15">
        <f t="shared" si="2"/>
        <v>105600</v>
      </c>
    </row>
    <row r="179" spans="1:5" x14ac:dyDescent="0.45">
      <c r="A179" s="68">
        <v>45368</v>
      </c>
      <c r="B179" t="s">
        <v>9</v>
      </c>
      <c r="C179">
        <v>150</v>
      </c>
      <c r="D179">
        <f>VLOOKUP(B179,'SKU Price List'!$A$2:$E$27,3,FALSE)</f>
        <v>720</v>
      </c>
      <c r="E179" s="15">
        <f t="shared" si="2"/>
        <v>108000</v>
      </c>
    </row>
    <row r="180" spans="1:5" x14ac:dyDescent="0.45">
      <c r="A180" s="68">
        <v>45368</v>
      </c>
      <c r="B180" t="s">
        <v>17</v>
      </c>
      <c r="C180">
        <v>80</v>
      </c>
      <c r="D180">
        <f>VLOOKUP(B180,'SKU Price List'!$A$2:$E$27,3,FALSE)</f>
        <v>1177.5999999999999</v>
      </c>
      <c r="E180" s="15">
        <f t="shared" si="2"/>
        <v>94208</v>
      </c>
    </row>
    <row r="181" spans="1:5" x14ac:dyDescent="0.45">
      <c r="A181" s="68">
        <v>45369</v>
      </c>
      <c r="B181" t="s">
        <v>6</v>
      </c>
      <c r="C181">
        <v>40</v>
      </c>
      <c r="D181">
        <f>VLOOKUP(B181,'SKU Price List'!$A$2:$E$27,3,FALSE)</f>
        <v>462</v>
      </c>
      <c r="E181" s="15">
        <f t="shared" si="2"/>
        <v>18480</v>
      </c>
    </row>
    <row r="182" spans="1:5" x14ac:dyDescent="0.45">
      <c r="A182" s="68">
        <v>45370</v>
      </c>
      <c r="B182" t="s">
        <v>21</v>
      </c>
      <c r="C182">
        <v>30</v>
      </c>
      <c r="D182">
        <f>VLOOKUP(B182,'SKU Price List'!$A$2:$E$27,3,FALSE)</f>
        <v>924</v>
      </c>
      <c r="E182" s="15">
        <f t="shared" si="2"/>
        <v>27720</v>
      </c>
    </row>
    <row r="183" spans="1:5" x14ac:dyDescent="0.45">
      <c r="A183" s="68">
        <v>45371</v>
      </c>
      <c r="B183" t="s">
        <v>13</v>
      </c>
      <c r="C183">
        <v>100</v>
      </c>
      <c r="D183">
        <f>VLOOKUP(B183,'SKU Price List'!$A$2:$E$27,3,FALSE)</f>
        <v>662.4</v>
      </c>
      <c r="E183" s="15">
        <f t="shared" si="2"/>
        <v>66240</v>
      </c>
    </row>
    <row r="184" spans="1:5" x14ac:dyDescent="0.45">
      <c r="A184" s="68">
        <v>45371</v>
      </c>
      <c r="B184" t="s">
        <v>14</v>
      </c>
      <c r="C184">
        <v>120</v>
      </c>
      <c r="D184">
        <f>VLOOKUP(B184,'SKU Price List'!$A$2:$E$27,3,FALSE)</f>
        <v>883.19999999999993</v>
      </c>
      <c r="E184" s="15">
        <f t="shared" si="2"/>
        <v>105983.99999999999</v>
      </c>
    </row>
    <row r="185" spans="1:5" x14ac:dyDescent="0.45">
      <c r="A185" s="68">
        <v>45374</v>
      </c>
      <c r="B185" t="s">
        <v>8</v>
      </c>
      <c r="C185">
        <v>170</v>
      </c>
      <c r="D185">
        <f>VLOOKUP(B185,'SKU Price List'!$A$2:$E$27,3,FALSE)</f>
        <v>540</v>
      </c>
      <c r="E185" s="15">
        <f t="shared" si="2"/>
        <v>91800</v>
      </c>
    </row>
    <row r="186" spans="1:5" x14ac:dyDescent="0.45">
      <c r="A186" s="68">
        <v>45375</v>
      </c>
      <c r="B186" t="s">
        <v>23</v>
      </c>
      <c r="C186">
        <v>100</v>
      </c>
      <c r="D186">
        <f>VLOOKUP(B186,'SKU Price List'!$A$2:$E$27,3,FALSE)</f>
        <v>439.2</v>
      </c>
      <c r="E186" s="15">
        <f t="shared" si="2"/>
        <v>43920</v>
      </c>
    </row>
    <row r="187" spans="1:5" x14ac:dyDescent="0.45">
      <c r="A187" s="68">
        <v>45375</v>
      </c>
      <c r="B187" t="s">
        <v>24</v>
      </c>
      <c r="C187">
        <v>150</v>
      </c>
      <c r="D187">
        <f>VLOOKUP(B187,'SKU Price List'!$A$2:$E$27,3,FALSE)</f>
        <v>585.59999999999991</v>
      </c>
      <c r="E187" s="15">
        <f t="shared" si="2"/>
        <v>87839.999999999985</v>
      </c>
    </row>
    <row r="188" spans="1:5" x14ac:dyDescent="0.45">
      <c r="A188" s="68">
        <v>45376</v>
      </c>
      <c r="B188" t="s">
        <v>18</v>
      </c>
      <c r="C188">
        <v>80</v>
      </c>
      <c r="D188">
        <f>VLOOKUP(B188,'SKU Price List'!$A$2:$E$27,3,FALSE)</f>
        <v>1408</v>
      </c>
      <c r="E188" s="15">
        <f t="shared" si="2"/>
        <v>112640</v>
      </c>
    </row>
    <row r="189" spans="1:5" x14ac:dyDescent="0.45">
      <c r="A189" s="68">
        <v>45379</v>
      </c>
      <c r="B189" t="s">
        <v>12</v>
      </c>
      <c r="C189">
        <v>120</v>
      </c>
      <c r="D189">
        <f>VLOOKUP(B189,'SKU Price List'!$A$2:$E$27,3,FALSE)</f>
        <v>960</v>
      </c>
      <c r="E189" s="15">
        <f t="shared" si="2"/>
        <v>115200</v>
      </c>
    </row>
    <row r="190" spans="1:5" x14ac:dyDescent="0.45">
      <c r="A190" s="68">
        <v>45379</v>
      </c>
      <c r="B190" t="s">
        <v>16</v>
      </c>
      <c r="C190">
        <v>25</v>
      </c>
      <c r="D190">
        <f>VLOOKUP(B190,'SKU Price List'!$A$2:$E$27,3,FALSE)</f>
        <v>1030.3999999999999</v>
      </c>
      <c r="E190" s="15">
        <f t="shared" si="2"/>
        <v>25759.999999999996</v>
      </c>
    </row>
    <row r="191" spans="1:5" x14ac:dyDescent="0.45">
      <c r="A191" s="68">
        <v>45381</v>
      </c>
      <c r="B191" t="s">
        <v>11</v>
      </c>
      <c r="C191">
        <v>20</v>
      </c>
      <c r="D191">
        <f>VLOOKUP(B191,'SKU Price List'!$A$2:$E$27,3,FALSE)</f>
        <v>840</v>
      </c>
      <c r="E191" s="15">
        <f t="shared" si="2"/>
        <v>16800</v>
      </c>
    </row>
    <row r="192" spans="1:5" x14ac:dyDescent="0.45">
      <c r="A192" s="68">
        <v>45382</v>
      </c>
      <c r="B192" t="s">
        <v>14</v>
      </c>
      <c r="C192">
        <v>150</v>
      </c>
      <c r="D192">
        <f>VLOOKUP(B192,'SKU Price List'!$A$2:$E$27,3,FALSE)</f>
        <v>883.19999999999993</v>
      </c>
      <c r="E192" s="15">
        <f t="shared" si="2"/>
        <v>132480</v>
      </c>
    </row>
    <row r="193" spans="1:5" x14ac:dyDescent="0.45">
      <c r="A193" s="68">
        <v>45383</v>
      </c>
      <c r="B193" t="s">
        <v>15</v>
      </c>
      <c r="C193">
        <v>40</v>
      </c>
      <c r="D193">
        <f>VLOOKUP(B193,'SKU Price List'!$H$2:$L$27,3,FALSE)</f>
        <v>798</v>
      </c>
      <c r="E193" s="15">
        <f t="shared" si="2"/>
        <v>31920</v>
      </c>
    </row>
    <row r="194" spans="1:5" x14ac:dyDescent="0.45">
      <c r="A194" s="68">
        <v>45383</v>
      </c>
      <c r="B194" t="s">
        <v>3</v>
      </c>
      <c r="C194">
        <v>100</v>
      </c>
      <c r="D194">
        <f>VLOOKUP(B194,'SKU Price List'!$H$2:$L$27,3,FALSE)</f>
        <v>306</v>
      </c>
      <c r="E194" s="15">
        <f t="shared" si="2"/>
        <v>30600</v>
      </c>
    </row>
    <row r="195" spans="1:5" x14ac:dyDescent="0.45">
      <c r="A195" s="68">
        <v>45384</v>
      </c>
      <c r="B195" t="s">
        <v>25</v>
      </c>
      <c r="C195">
        <v>40</v>
      </c>
      <c r="D195">
        <f>VLOOKUP(B195,'SKU Price List'!$H$2:$L$27,3,FALSE)</f>
        <v>527.1</v>
      </c>
      <c r="E195" s="15">
        <f t="shared" ref="E195:E258" si="3">D195*C195</f>
        <v>21084</v>
      </c>
    </row>
    <row r="196" spans="1:5" x14ac:dyDescent="0.45">
      <c r="A196" s="68">
        <v>45384</v>
      </c>
      <c r="B196" t="s">
        <v>20</v>
      </c>
      <c r="C196">
        <v>100</v>
      </c>
      <c r="D196">
        <f>VLOOKUP(B196,'SKU Price List'!$H$2:$L$27,3,FALSE)</f>
        <v>1087.1999999999998</v>
      </c>
      <c r="E196" s="15">
        <f t="shared" si="3"/>
        <v>108719.99999999999</v>
      </c>
    </row>
    <row r="197" spans="1:5" x14ac:dyDescent="0.45">
      <c r="A197" s="68">
        <v>45385</v>
      </c>
      <c r="B197" t="s">
        <v>27</v>
      </c>
      <c r="C197">
        <v>120</v>
      </c>
      <c r="D197">
        <f>VLOOKUP(B197,'SKU Price List'!$H$2:$L$27,3,FALSE)</f>
        <v>803.2</v>
      </c>
      <c r="E197" s="15">
        <f t="shared" si="3"/>
        <v>96384</v>
      </c>
    </row>
    <row r="198" spans="1:5" x14ac:dyDescent="0.45">
      <c r="A198" s="68">
        <v>45386</v>
      </c>
      <c r="B198" t="s">
        <v>5</v>
      </c>
      <c r="C198">
        <v>30</v>
      </c>
      <c r="D198">
        <f>VLOOKUP(B198,'SKU Price List'!$H$2:$L$27,3,FALSE)</f>
        <v>357</v>
      </c>
      <c r="E198" s="15">
        <f t="shared" si="3"/>
        <v>10710</v>
      </c>
    </row>
    <row r="199" spans="1:5" x14ac:dyDescent="0.45">
      <c r="A199" s="68">
        <v>45386</v>
      </c>
      <c r="B199" t="s">
        <v>6</v>
      </c>
      <c r="C199">
        <v>40</v>
      </c>
      <c r="D199">
        <f>VLOOKUP(B199,'SKU Price List'!$H$2:$L$27,3,FALSE)</f>
        <v>476</v>
      </c>
      <c r="E199" s="15">
        <f t="shared" si="3"/>
        <v>19040</v>
      </c>
    </row>
    <row r="200" spans="1:5" x14ac:dyDescent="0.45">
      <c r="A200" s="68">
        <v>45387</v>
      </c>
      <c r="B200" t="s">
        <v>18</v>
      </c>
      <c r="C200">
        <v>100</v>
      </c>
      <c r="D200">
        <f>VLOOKUP(B200,'SKU Price List'!$H$2:$L$27,3,FALSE)</f>
        <v>1449.6</v>
      </c>
      <c r="E200" s="15">
        <f t="shared" si="3"/>
        <v>144960</v>
      </c>
    </row>
    <row r="201" spans="1:5" x14ac:dyDescent="0.45">
      <c r="A201" s="68">
        <v>45387</v>
      </c>
      <c r="B201" t="s">
        <v>7</v>
      </c>
      <c r="C201">
        <v>180</v>
      </c>
      <c r="D201">
        <f>VLOOKUP(B201,'SKU Price List'!$H$2:$L$27,3,FALSE)</f>
        <v>544</v>
      </c>
      <c r="E201" s="15">
        <f t="shared" si="3"/>
        <v>97920</v>
      </c>
    </row>
    <row r="202" spans="1:5" x14ac:dyDescent="0.45">
      <c r="A202" s="68">
        <v>45388</v>
      </c>
      <c r="B202" t="s">
        <v>17</v>
      </c>
      <c r="C202">
        <v>110</v>
      </c>
      <c r="D202">
        <f>VLOOKUP(B202,'SKU Price List'!$H$2:$L$27,3,FALSE)</f>
        <v>1216</v>
      </c>
      <c r="E202" s="15">
        <f t="shared" si="3"/>
        <v>133760</v>
      </c>
    </row>
    <row r="203" spans="1:5" x14ac:dyDescent="0.45">
      <c r="A203" s="68">
        <v>45388</v>
      </c>
      <c r="B203" t="s">
        <v>4</v>
      </c>
      <c r="C203">
        <v>80</v>
      </c>
      <c r="D203">
        <f>VLOOKUP(B203,'SKU Price List'!$H$2:$L$27,3,FALSE)</f>
        <v>408</v>
      </c>
      <c r="E203" s="15">
        <f t="shared" si="3"/>
        <v>32640</v>
      </c>
    </row>
    <row r="204" spans="1:5" x14ac:dyDescent="0.45">
      <c r="A204" s="68">
        <v>45389</v>
      </c>
      <c r="B204" t="s">
        <v>24</v>
      </c>
      <c r="C204">
        <v>200</v>
      </c>
      <c r="D204">
        <f>VLOOKUP(B204,'SKU Price List'!$H$2:$L$27,3,FALSE)</f>
        <v>602.40000000000009</v>
      </c>
      <c r="E204" s="15">
        <f t="shared" si="3"/>
        <v>120480.00000000001</v>
      </c>
    </row>
    <row r="205" spans="1:5" x14ac:dyDescent="0.45">
      <c r="A205" s="68">
        <v>45389</v>
      </c>
      <c r="B205" t="s">
        <v>27</v>
      </c>
      <c r="C205">
        <v>150</v>
      </c>
      <c r="D205">
        <f>VLOOKUP(B205,'SKU Price List'!$H$2:$L$27,3,FALSE)</f>
        <v>803.2</v>
      </c>
      <c r="E205" s="15">
        <f t="shared" si="3"/>
        <v>120480</v>
      </c>
    </row>
    <row r="206" spans="1:5" x14ac:dyDescent="0.45">
      <c r="A206" s="68">
        <v>45389</v>
      </c>
      <c r="B206" t="s">
        <v>9</v>
      </c>
      <c r="C206">
        <v>120</v>
      </c>
      <c r="D206">
        <f>VLOOKUP(B206,'SKU Price List'!$H$2:$L$27,3,FALSE)</f>
        <v>741.59999999999991</v>
      </c>
      <c r="E206" s="15">
        <f t="shared" si="3"/>
        <v>88991.999999999985</v>
      </c>
    </row>
    <row r="207" spans="1:5" x14ac:dyDescent="0.45">
      <c r="A207" s="68">
        <v>45389</v>
      </c>
      <c r="B207" t="s">
        <v>19</v>
      </c>
      <c r="C207">
        <v>40</v>
      </c>
      <c r="D207">
        <f>VLOOKUP(B207,'SKU Price List'!$H$2:$L$27,3,FALSE)</f>
        <v>815.4</v>
      </c>
      <c r="E207" s="15">
        <f t="shared" si="3"/>
        <v>32616</v>
      </c>
    </row>
    <row r="208" spans="1:5" x14ac:dyDescent="0.45">
      <c r="A208" s="68">
        <v>45390</v>
      </c>
      <c r="B208" t="s">
        <v>24</v>
      </c>
      <c r="C208">
        <v>150</v>
      </c>
      <c r="D208">
        <f>VLOOKUP(B208,'SKU Price List'!$H$2:$L$27,3,FALSE)</f>
        <v>602.40000000000009</v>
      </c>
      <c r="E208" s="15">
        <f t="shared" si="3"/>
        <v>90360.000000000015</v>
      </c>
    </row>
    <row r="209" spans="1:5" x14ac:dyDescent="0.45">
      <c r="A209" s="68">
        <v>45390</v>
      </c>
      <c r="B209" t="s">
        <v>12</v>
      </c>
      <c r="C209">
        <v>150</v>
      </c>
      <c r="D209">
        <f>VLOOKUP(B209,'SKU Price List'!$H$2:$L$27,3,FALSE)</f>
        <v>988.8</v>
      </c>
      <c r="E209" s="15">
        <f t="shared" si="3"/>
        <v>148320</v>
      </c>
    </row>
    <row r="210" spans="1:5" x14ac:dyDescent="0.45">
      <c r="A210" s="68">
        <v>45391</v>
      </c>
      <c r="B210" t="s">
        <v>26</v>
      </c>
      <c r="C210">
        <v>30</v>
      </c>
      <c r="D210">
        <f>VLOOKUP(B210,'SKU Price List'!$H$2:$L$27,3,FALSE)</f>
        <v>702.80000000000007</v>
      </c>
      <c r="E210" s="15">
        <f t="shared" si="3"/>
        <v>21084.000000000004</v>
      </c>
    </row>
    <row r="211" spans="1:5" x14ac:dyDescent="0.45">
      <c r="A211" s="68">
        <v>45393</v>
      </c>
      <c r="B211" t="s">
        <v>10</v>
      </c>
      <c r="C211">
        <v>40</v>
      </c>
      <c r="D211">
        <f>VLOOKUP(B211,'SKU Price List'!$H$2:$L$27,3,FALSE)</f>
        <v>648.9</v>
      </c>
      <c r="E211" s="15">
        <f t="shared" si="3"/>
        <v>25956</v>
      </c>
    </row>
    <row r="212" spans="1:5" x14ac:dyDescent="0.45">
      <c r="A212" s="68">
        <v>45395</v>
      </c>
      <c r="B212" t="s">
        <v>9</v>
      </c>
      <c r="C212">
        <v>120</v>
      </c>
      <c r="D212">
        <f>VLOOKUP(B212,'SKU Price List'!$H$2:$L$27,3,FALSE)</f>
        <v>741.59999999999991</v>
      </c>
      <c r="E212" s="15">
        <f t="shared" si="3"/>
        <v>88991.999999999985</v>
      </c>
    </row>
    <row r="213" spans="1:5" x14ac:dyDescent="0.45">
      <c r="A213" s="68">
        <v>45395</v>
      </c>
      <c r="B213" t="s">
        <v>13</v>
      </c>
      <c r="C213">
        <v>90</v>
      </c>
      <c r="D213">
        <f>VLOOKUP(B213,'SKU Price List'!$H$2:$L$27,3,FALSE)</f>
        <v>684</v>
      </c>
      <c r="E213" s="15">
        <f t="shared" si="3"/>
        <v>61560</v>
      </c>
    </row>
    <row r="214" spans="1:5" x14ac:dyDescent="0.45">
      <c r="A214" s="68">
        <v>45395</v>
      </c>
      <c r="B214" t="s">
        <v>14</v>
      </c>
      <c r="C214">
        <v>150</v>
      </c>
      <c r="D214">
        <f>VLOOKUP(B214,'SKU Price List'!$H$2:$L$27,3,FALSE)</f>
        <v>912</v>
      </c>
      <c r="E214" s="15">
        <f t="shared" si="3"/>
        <v>136800</v>
      </c>
    </row>
    <row r="215" spans="1:5" x14ac:dyDescent="0.45">
      <c r="A215" s="68">
        <v>45396</v>
      </c>
      <c r="B215" t="s">
        <v>23</v>
      </c>
      <c r="C215">
        <v>120</v>
      </c>
      <c r="D215">
        <f>VLOOKUP(B215,'SKU Price List'!$H$2:$L$27,3,FALSE)</f>
        <v>451.8</v>
      </c>
      <c r="E215" s="15">
        <f t="shared" si="3"/>
        <v>54216</v>
      </c>
    </row>
    <row r="216" spans="1:5" x14ac:dyDescent="0.45">
      <c r="A216" s="68">
        <v>45396</v>
      </c>
      <c r="B216" t="s">
        <v>8</v>
      </c>
      <c r="C216">
        <v>120</v>
      </c>
      <c r="D216">
        <f>VLOOKUP(B216,'SKU Price List'!$H$2:$L$27,3,FALSE)</f>
        <v>556.19999999999993</v>
      </c>
      <c r="E216" s="15">
        <f t="shared" si="3"/>
        <v>66743.999999999985</v>
      </c>
    </row>
    <row r="217" spans="1:5" x14ac:dyDescent="0.45">
      <c r="A217" s="68">
        <v>45397</v>
      </c>
      <c r="B217" t="s">
        <v>4</v>
      </c>
      <c r="C217">
        <v>100</v>
      </c>
      <c r="D217">
        <f>VLOOKUP(B217,'SKU Price List'!$H$2:$L$27,3,FALSE)</f>
        <v>408</v>
      </c>
      <c r="E217" s="15">
        <f t="shared" si="3"/>
        <v>40800</v>
      </c>
    </row>
    <row r="218" spans="1:5" x14ac:dyDescent="0.45">
      <c r="A218" s="68">
        <v>45398</v>
      </c>
      <c r="B218" t="s">
        <v>20</v>
      </c>
      <c r="C218">
        <v>100</v>
      </c>
      <c r="D218">
        <f>VLOOKUP(B218,'SKU Price List'!$H$2:$L$27,3,FALSE)</f>
        <v>1087.1999999999998</v>
      </c>
      <c r="E218" s="15">
        <f t="shared" si="3"/>
        <v>108719.99999999999</v>
      </c>
    </row>
    <row r="219" spans="1:5" x14ac:dyDescent="0.45">
      <c r="A219" s="68">
        <v>45399</v>
      </c>
      <c r="B219" t="s">
        <v>18</v>
      </c>
      <c r="C219">
        <v>120</v>
      </c>
      <c r="D219">
        <f>VLOOKUP(B219,'SKU Price List'!$H$2:$L$27,3,FALSE)</f>
        <v>1449.6</v>
      </c>
      <c r="E219" s="15">
        <f t="shared" si="3"/>
        <v>173952</v>
      </c>
    </row>
    <row r="220" spans="1:5" x14ac:dyDescent="0.45">
      <c r="A220" s="68">
        <v>45400</v>
      </c>
      <c r="B220" t="s">
        <v>3</v>
      </c>
      <c r="C220">
        <v>100</v>
      </c>
      <c r="D220">
        <f>VLOOKUP(B220,'SKU Price List'!$H$2:$L$27,3,FALSE)</f>
        <v>306</v>
      </c>
      <c r="E220" s="15">
        <f t="shared" si="3"/>
        <v>30600</v>
      </c>
    </row>
    <row r="221" spans="1:5" x14ac:dyDescent="0.45">
      <c r="A221" s="68">
        <v>45402</v>
      </c>
      <c r="B221" t="s">
        <v>9</v>
      </c>
      <c r="C221">
        <v>180</v>
      </c>
      <c r="D221">
        <f>VLOOKUP(B221,'SKU Price List'!$H$2:$L$27,3,FALSE)</f>
        <v>741.59999999999991</v>
      </c>
      <c r="E221" s="15">
        <f t="shared" si="3"/>
        <v>133487.99999999997</v>
      </c>
    </row>
    <row r="222" spans="1:5" x14ac:dyDescent="0.45">
      <c r="A222" s="68">
        <v>45402</v>
      </c>
      <c r="B222" t="s">
        <v>15</v>
      </c>
      <c r="C222">
        <v>35</v>
      </c>
      <c r="D222">
        <f>VLOOKUP(B222,'SKU Price List'!$H$2:$L$27,3,FALSE)</f>
        <v>798</v>
      </c>
      <c r="E222" s="15">
        <f t="shared" si="3"/>
        <v>27930</v>
      </c>
    </row>
    <row r="223" spans="1:5" x14ac:dyDescent="0.45">
      <c r="A223" s="68">
        <v>45402</v>
      </c>
      <c r="B223" t="s">
        <v>21</v>
      </c>
      <c r="C223">
        <v>20</v>
      </c>
      <c r="D223">
        <f>VLOOKUP(B223,'SKU Price List'!$H$2:$L$27,3,FALSE)</f>
        <v>951.3</v>
      </c>
      <c r="E223" s="15">
        <f t="shared" si="3"/>
        <v>19026</v>
      </c>
    </row>
    <row r="224" spans="1:5" x14ac:dyDescent="0.45">
      <c r="A224" s="68">
        <v>45402</v>
      </c>
      <c r="B224" t="s">
        <v>7</v>
      </c>
      <c r="C224">
        <v>170</v>
      </c>
      <c r="D224">
        <f>VLOOKUP(B224,'SKU Price List'!$H$2:$L$27,3,FALSE)</f>
        <v>544</v>
      </c>
      <c r="E224" s="15">
        <f t="shared" si="3"/>
        <v>92480</v>
      </c>
    </row>
    <row r="225" spans="1:5" x14ac:dyDescent="0.45">
      <c r="A225" s="68">
        <v>45404</v>
      </c>
      <c r="B225" t="s">
        <v>27</v>
      </c>
      <c r="C225">
        <v>150</v>
      </c>
      <c r="D225">
        <f>VLOOKUP(B225,'SKU Price List'!$H$2:$L$27,3,FALSE)</f>
        <v>803.2</v>
      </c>
      <c r="E225" s="15">
        <f t="shared" si="3"/>
        <v>120480</v>
      </c>
    </row>
    <row r="226" spans="1:5" x14ac:dyDescent="0.45">
      <c r="A226" s="68">
        <v>45404</v>
      </c>
      <c r="B226" t="s">
        <v>12</v>
      </c>
      <c r="C226">
        <v>150</v>
      </c>
      <c r="D226">
        <f>VLOOKUP(B226,'SKU Price List'!$H$2:$L$27,3,FALSE)</f>
        <v>988.8</v>
      </c>
      <c r="E226" s="15">
        <f t="shared" si="3"/>
        <v>148320</v>
      </c>
    </row>
    <row r="227" spans="1:5" x14ac:dyDescent="0.45">
      <c r="A227" s="68">
        <v>45405</v>
      </c>
      <c r="B227" t="s">
        <v>11</v>
      </c>
      <c r="C227">
        <v>25</v>
      </c>
      <c r="D227">
        <f>VLOOKUP(B227,'SKU Price List'!$H$2:$L$27,3,FALSE)</f>
        <v>865.19999999999993</v>
      </c>
      <c r="E227" s="15">
        <f t="shared" si="3"/>
        <v>21630</v>
      </c>
    </row>
    <row r="228" spans="1:5" x14ac:dyDescent="0.45">
      <c r="A228" s="68">
        <v>45407</v>
      </c>
      <c r="B228" t="s">
        <v>14</v>
      </c>
      <c r="C228">
        <v>140</v>
      </c>
      <c r="D228">
        <f>VLOOKUP(B228,'SKU Price List'!$H$2:$L$27,3,FALSE)</f>
        <v>912</v>
      </c>
      <c r="E228" s="15">
        <f t="shared" si="3"/>
        <v>127680</v>
      </c>
    </row>
    <row r="229" spans="1:5" x14ac:dyDescent="0.45">
      <c r="A229" s="68">
        <v>45408</v>
      </c>
      <c r="B229" t="s">
        <v>13</v>
      </c>
      <c r="C229">
        <v>80</v>
      </c>
      <c r="D229">
        <f>VLOOKUP(B229,'SKU Price List'!$H$2:$L$27,3,FALSE)</f>
        <v>684</v>
      </c>
      <c r="E229" s="15">
        <f t="shared" si="3"/>
        <v>54720</v>
      </c>
    </row>
    <row r="230" spans="1:5" x14ac:dyDescent="0.45">
      <c r="A230" s="68">
        <v>45408</v>
      </c>
      <c r="B230" t="s">
        <v>20</v>
      </c>
      <c r="C230">
        <v>110</v>
      </c>
      <c r="D230">
        <f>VLOOKUP(B230,'SKU Price List'!$H$2:$L$27,3,FALSE)</f>
        <v>1087.1999999999998</v>
      </c>
      <c r="E230" s="15">
        <f t="shared" si="3"/>
        <v>119591.99999999999</v>
      </c>
    </row>
    <row r="231" spans="1:5" x14ac:dyDescent="0.45">
      <c r="A231" s="68">
        <v>45409</v>
      </c>
      <c r="B231" t="s">
        <v>10</v>
      </c>
      <c r="C231">
        <v>50</v>
      </c>
      <c r="D231">
        <f>VLOOKUP(B231,'SKU Price List'!$H$2:$L$27,3,FALSE)</f>
        <v>648.9</v>
      </c>
      <c r="E231" s="15">
        <f t="shared" si="3"/>
        <v>32445</v>
      </c>
    </row>
    <row r="232" spans="1:5" x14ac:dyDescent="0.45">
      <c r="A232" s="68">
        <v>45409</v>
      </c>
      <c r="B232" t="s">
        <v>22</v>
      </c>
      <c r="C232">
        <v>20</v>
      </c>
      <c r="D232">
        <f>VLOOKUP(B232,'SKU Price List'!$H$2:$L$27,3,FALSE)</f>
        <v>1268.3999999999999</v>
      </c>
      <c r="E232" s="15">
        <f t="shared" si="3"/>
        <v>25367.999999999996</v>
      </c>
    </row>
    <row r="233" spans="1:5" x14ac:dyDescent="0.45">
      <c r="A233" s="68">
        <v>45411</v>
      </c>
      <c r="B233" t="s">
        <v>23</v>
      </c>
      <c r="C233">
        <v>120</v>
      </c>
      <c r="D233">
        <f>VLOOKUP(B233,'SKU Price List'!$H$2:$L$27,3,FALSE)</f>
        <v>451.8</v>
      </c>
      <c r="E233" s="15">
        <f t="shared" si="3"/>
        <v>54216</v>
      </c>
    </row>
    <row r="234" spans="1:5" x14ac:dyDescent="0.45">
      <c r="A234" s="68">
        <v>45411</v>
      </c>
      <c r="B234" t="s">
        <v>17</v>
      </c>
      <c r="C234">
        <v>100</v>
      </c>
      <c r="D234">
        <f>VLOOKUP(B234,'SKU Price List'!$H$2:$L$27,3,FALSE)</f>
        <v>1216</v>
      </c>
      <c r="E234" s="15">
        <f t="shared" si="3"/>
        <v>121600</v>
      </c>
    </row>
    <row r="235" spans="1:5" x14ac:dyDescent="0.45">
      <c r="A235" s="68">
        <v>45412</v>
      </c>
      <c r="B235" t="s">
        <v>8</v>
      </c>
      <c r="C235">
        <v>100</v>
      </c>
      <c r="D235">
        <f>VLOOKUP(B235,'SKU Price List'!$H$2:$L$27,3,FALSE)</f>
        <v>556.19999999999993</v>
      </c>
      <c r="E235" s="15">
        <f t="shared" si="3"/>
        <v>55619.999999999993</v>
      </c>
    </row>
    <row r="236" spans="1:5" x14ac:dyDescent="0.45">
      <c r="A236" s="68">
        <v>45413</v>
      </c>
      <c r="B236" t="s">
        <v>27</v>
      </c>
      <c r="C236">
        <v>120</v>
      </c>
      <c r="D236">
        <f>VLOOKUP(B236,'SKU Price List'!$H$2:$L$27,3,FALSE)</f>
        <v>803.2</v>
      </c>
      <c r="E236" s="15">
        <f t="shared" si="3"/>
        <v>96384</v>
      </c>
    </row>
    <row r="237" spans="1:5" x14ac:dyDescent="0.45">
      <c r="A237" s="68">
        <v>45415</v>
      </c>
      <c r="B237" t="s">
        <v>24</v>
      </c>
      <c r="C237">
        <v>170</v>
      </c>
      <c r="D237">
        <f>VLOOKUP(B237,'SKU Price List'!$H$2:$L$27,3,FALSE)</f>
        <v>602.40000000000009</v>
      </c>
      <c r="E237" s="15">
        <f t="shared" si="3"/>
        <v>102408.00000000001</v>
      </c>
    </row>
    <row r="238" spans="1:5" x14ac:dyDescent="0.45">
      <c r="A238" s="68">
        <v>45415</v>
      </c>
      <c r="B238" t="s">
        <v>4</v>
      </c>
      <c r="C238">
        <v>100</v>
      </c>
      <c r="D238">
        <f>VLOOKUP(B238,'SKU Price List'!$H$2:$L$27,3,FALSE)</f>
        <v>408</v>
      </c>
      <c r="E238" s="15">
        <f t="shared" si="3"/>
        <v>40800</v>
      </c>
    </row>
    <row r="239" spans="1:5" x14ac:dyDescent="0.45">
      <c r="A239" s="68">
        <v>45416</v>
      </c>
      <c r="B239" t="s">
        <v>15</v>
      </c>
      <c r="C239">
        <v>40</v>
      </c>
      <c r="D239">
        <f>VLOOKUP(B239,'SKU Price List'!$H$2:$L$27,3,FALSE)</f>
        <v>798</v>
      </c>
      <c r="E239" s="15">
        <f t="shared" si="3"/>
        <v>31920</v>
      </c>
    </row>
    <row r="240" spans="1:5" x14ac:dyDescent="0.45">
      <c r="A240" s="68">
        <v>45417</v>
      </c>
      <c r="B240" t="s">
        <v>26</v>
      </c>
      <c r="C240">
        <v>40</v>
      </c>
      <c r="D240">
        <f>VLOOKUP(B240,'SKU Price List'!$H$2:$L$27,3,FALSE)</f>
        <v>702.80000000000007</v>
      </c>
      <c r="E240" s="15">
        <f t="shared" si="3"/>
        <v>28112.000000000004</v>
      </c>
    </row>
    <row r="241" spans="1:5" x14ac:dyDescent="0.45">
      <c r="A241" s="68">
        <v>45420</v>
      </c>
      <c r="B241" t="s">
        <v>19</v>
      </c>
      <c r="C241">
        <v>30</v>
      </c>
      <c r="D241">
        <f>VLOOKUP(B241,'SKU Price List'!$H$2:$L$27,3,FALSE)</f>
        <v>815.4</v>
      </c>
      <c r="E241" s="15">
        <f t="shared" si="3"/>
        <v>24462</v>
      </c>
    </row>
    <row r="242" spans="1:5" x14ac:dyDescent="0.45">
      <c r="A242" s="68">
        <v>45421</v>
      </c>
      <c r="B242" t="s">
        <v>27</v>
      </c>
      <c r="C242">
        <v>200</v>
      </c>
      <c r="D242">
        <f>VLOOKUP(B242,'SKU Price List'!$H$2:$L$27,3,FALSE)</f>
        <v>803.2</v>
      </c>
      <c r="E242" s="15">
        <f t="shared" si="3"/>
        <v>160640</v>
      </c>
    </row>
    <row r="243" spans="1:5" x14ac:dyDescent="0.45">
      <c r="A243" s="68">
        <v>45422</v>
      </c>
      <c r="B243" t="s">
        <v>7</v>
      </c>
      <c r="C243">
        <v>200</v>
      </c>
      <c r="D243">
        <f>VLOOKUP(B243,'SKU Price List'!$H$2:$L$27,3,FALSE)</f>
        <v>544</v>
      </c>
      <c r="E243" s="15">
        <f t="shared" si="3"/>
        <v>108800</v>
      </c>
    </row>
    <row r="244" spans="1:5" x14ac:dyDescent="0.45">
      <c r="A244" s="68">
        <v>45423</v>
      </c>
      <c r="B244" t="s">
        <v>18</v>
      </c>
      <c r="C244">
        <v>120</v>
      </c>
      <c r="D244">
        <f>VLOOKUP(B244,'SKU Price List'!$H$2:$L$27,3,FALSE)</f>
        <v>1449.6</v>
      </c>
      <c r="E244" s="15">
        <f t="shared" si="3"/>
        <v>173952</v>
      </c>
    </row>
    <row r="245" spans="1:5" x14ac:dyDescent="0.45">
      <c r="A245" s="68">
        <v>45424</v>
      </c>
      <c r="B245" t="s">
        <v>9</v>
      </c>
      <c r="C245">
        <v>160</v>
      </c>
      <c r="D245">
        <f>VLOOKUP(B245,'SKU Price List'!$H$2:$L$27,3,FALSE)</f>
        <v>741.59999999999991</v>
      </c>
      <c r="E245" s="15">
        <f t="shared" si="3"/>
        <v>118655.99999999999</v>
      </c>
    </row>
    <row r="246" spans="1:5" x14ac:dyDescent="0.45">
      <c r="A246" s="68">
        <v>45424</v>
      </c>
      <c r="B246" t="s">
        <v>13</v>
      </c>
      <c r="C246">
        <v>110</v>
      </c>
      <c r="D246">
        <f>VLOOKUP(B246,'SKU Price List'!$H$2:$L$27,3,FALSE)</f>
        <v>684</v>
      </c>
      <c r="E246" s="15">
        <f t="shared" si="3"/>
        <v>75240</v>
      </c>
    </row>
    <row r="247" spans="1:5" x14ac:dyDescent="0.45">
      <c r="A247" s="68">
        <v>45426</v>
      </c>
      <c r="B247" t="s">
        <v>17</v>
      </c>
      <c r="C247">
        <v>100</v>
      </c>
      <c r="D247">
        <f>VLOOKUP(B247,'SKU Price List'!$H$2:$L$27,3,FALSE)</f>
        <v>1216</v>
      </c>
      <c r="E247" s="15">
        <f t="shared" si="3"/>
        <v>121600</v>
      </c>
    </row>
    <row r="248" spans="1:5" x14ac:dyDescent="0.45">
      <c r="A248" s="68">
        <v>45426</v>
      </c>
      <c r="B248" t="s">
        <v>3</v>
      </c>
      <c r="C248">
        <v>120</v>
      </c>
      <c r="D248">
        <f>VLOOKUP(B248,'SKU Price List'!$H$2:$L$27,3,FALSE)</f>
        <v>306</v>
      </c>
      <c r="E248" s="15">
        <f t="shared" si="3"/>
        <v>36720</v>
      </c>
    </row>
    <row r="249" spans="1:5" x14ac:dyDescent="0.45">
      <c r="A249" s="68">
        <v>45427</v>
      </c>
      <c r="B249" t="s">
        <v>6</v>
      </c>
      <c r="C249">
        <v>30</v>
      </c>
      <c r="D249">
        <f>VLOOKUP(B249,'SKU Price List'!$H$2:$L$27,3,FALSE)</f>
        <v>476</v>
      </c>
      <c r="E249" s="15">
        <f t="shared" si="3"/>
        <v>14280</v>
      </c>
    </row>
    <row r="250" spans="1:5" x14ac:dyDescent="0.45">
      <c r="A250" s="68">
        <v>45428</v>
      </c>
      <c r="B250" t="s">
        <v>8</v>
      </c>
      <c r="C250">
        <v>120</v>
      </c>
      <c r="D250">
        <f>VLOOKUP(B250,'SKU Price List'!$H$2:$L$27,3,FALSE)</f>
        <v>556.19999999999993</v>
      </c>
      <c r="E250" s="15">
        <f t="shared" si="3"/>
        <v>66743.999999999985</v>
      </c>
    </row>
    <row r="251" spans="1:5" x14ac:dyDescent="0.45">
      <c r="A251" s="68">
        <v>45428</v>
      </c>
      <c r="B251" t="s">
        <v>16</v>
      </c>
      <c r="C251">
        <v>30</v>
      </c>
      <c r="D251">
        <f>VLOOKUP(B251,'SKU Price List'!$H$2:$L$27,3,FALSE)</f>
        <v>1064</v>
      </c>
      <c r="E251" s="15">
        <f t="shared" si="3"/>
        <v>31920</v>
      </c>
    </row>
    <row r="252" spans="1:5" x14ac:dyDescent="0.45">
      <c r="A252" s="68">
        <v>45430</v>
      </c>
      <c r="B252" t="s">
        <v>24</v>
      </c>
      <c r="C252">
        <v>160</v>
      </c>
      <c r="D252">
        <f>VLOOKUP(B252,'SKU Price List'!$H$2:$L$27,3,FALSE)</f>
        <v>602.40000000000009</v>
      </c>
      <c r="E252" s="15">
        <f t="shared" si="3"/>
        <v>96384.000000000015</v>
      </c>
    </row>
    <row r="253" spans="1:5" x14ac:dyDescent="0.45">
      <c r="A253" s="68">
        <v>45430</v>
      </c>
      <c r="B253" t="s">
        <v>14</v>
      </c>
      <c r="C253">
        <v>120</v>
      </c>
      <c r="D253">
        <f>VLOOKUP(B253,'SKU Price List'!$H$2:$L$27,3,FALSE)</f>
        <v>912</v>
      </c>
      <c r="E253" s="15">
        <f t="shared" si="3"/>
        <v>109440</v>
      </c>
    </row>
    <row r="254" spans="1:5" x14ac:dyDescent="0.45">
      <c r="A254" s="68">
        <v>45430</v>
      </c>
      <c r="B254" t="s">
        <v>4</v>
      </c>
      <c r="C254">
        <v>120</v>
      </c>
      <c r="D254">
        <f>VLOOKUP(B254,'SKU Price List'!$H$2:$L$27,3,FALSE)</f>
        <v>408</v>
      </c>
      <c r="E254" s="15">
        <f t="shared" si="3"/>
        <v>48960</v>
      </c>
    </row>
    <row r="255" spans="1:5" x14ac:dyDescent="0.45">
      <c r="A255" s="68">
        <v>45432</v>
      </c>
      <c r="B255" t="s">
        <v>9</v>
      </c>
      <c r="C255">
        <v>150</v>
      </c>
      <c r="D255">
        <f>VLOOKUP(B255,'SKU Price List'!$H$2:$L$27,3,FALSE)</f>
        <v>741.59999999999991</v>
      </c>
      <c r="E255" s="15">
        <f t="shared" si="3"/>
        <v>111239.99999999999</v>
      </c>
    </row>
    <row r="256" spans="1:5" x14ac:dyDescent="0.45">
      <c r="A256" s="68">
        <v>45432</v>
      </c>
      <c r="B256" t="s">
        <v>12</v>
      </c>
      <c r="C256">
        <v>130</v>
      </c>
      <c r="D256">
        <f>VLOOKUP(B256,'SKU Price List'!$H$2:$L$27,3,FALSE)</f>
        <v>988.8</v>
      </c>
      <c r="E256" s="15">
        <f t="shared" si="3"/>
        <v>128544</v>
      </c>
    </row>
    <row r="257" spans="1:5" x14ac:dyDescent="0.45">
      <c r="A257" s="68">
        <v>45433</v>
      </c>
      <c r="B257" t="s">
        <v>11</v>
      </c>
      <c r="C257">
        <v>30</v>
      </c>
      <c r="D257">
        <f>VLOOKUP(B257,'SKU Price List'!$H$2:$L$27,3,FALSE)</f>
        <v>865.19999999999993</v>
      </c>
      <c r="E257" s="15">
        <f t="shared" si="3"/>
        <v>25955.999999999996</v>
      </c>
    </row>
    <row r="258" spans="1:5" x14ac:dyDescent="0.45">
      <c r="A258" s="68">
        <v>45434</v>
      </c>
      <c r="B258" t="s">
        <v>5</v>
      </c>
      <c r="C258">
        <v>20</v>
      </c>
      <c r="D258">
        <f>VLOOKUP(B258,'SKU Price List'!$H$2:$L$27,3,FALSE)</f>
        <v>357</v>
      </c>
      <c r="E258" s="15">
        <f t="shared" si="3"/>
        <v>7140</v>
      </c>
    </row>
    <row r="259" spans="1:5" x14ac:dyDescent="0.45">
      <c r="A259" s="68">
        <v>45435</v>
      </c>
      <c r="B259" t="s">
        <v>23</v>
      </c>
      <c r="C259">
        <v>100</v>
      </c>
      <c r="D259">
        <f>VLOOKUP(B259,'SKU Price List'!$H$2:$L$27,3,FALSE)</f>
        <v>451.8</v>
      </c>
      <c r="E259" s="15">
        <f t="shared" ref="E259:E322" si="4">D259*C259</f>
        <v>45180</v>
      </c>
    </row>
    <row r="260" spans="1:5" x14ac:dyDescent="0.45">
      <c r="A260" s="68">
        <v>45438</v>
      </c>
      <c r="B260" t="s">
        <v>25</v>
      </c>
      <c r="C260">
        <v>30</v>
      </c>
      <c r="D260">
        <f>VLOOKUP(B260,'SKU Price List'!$H$2:$L$27,3,FALSE)</f>
        <v>527.1</v>
      </c>
      <c r="E260" s="15">
        <f t="shared" si="4"/>
        <v>15813</v>
      </c>
    </row>
    <row r="261" spans="1:5" x14ac:dyDescent="0.45">
      <c r="A261" s="68">
        <v>45438</v>
      </c>
      <c r="B261" t="s">
        <v>21</v>
      </c>
      <c r="C261">
        <v>20</v>
      </c>
      <c r="D261">
        <f>VLOOKUP(B261,'SKU Price List'!$H$2:$L$27,3,FALSE)</f>
        <v>951.3</v>
      </c>
      <c r="E261" s="15">
        <f t="shared" si="4"/>
        <v>19026</v>
      </c>
    </row>
    <row r="262" spans="1:5" x14ac:dyDescent="0.45">
      <c r="A262" s="68">
        <v>45440</v>
      </c>
      <c r="B262" t="s">
        <v>14</v>
      </c>
      <c r="C262">
        <v>160</v>
      </c>
      <c r="D262">
        <f>VLOOKUP(B262,'SKU Price List'!$H$2:$L$27,3,FALSE)</f>
        <v>912</v>
      </c>
      <c r="E262" s="15">
        <f t="shared" si="4"/>
        <v>145920</v>
      </c>
    </row>
    <row r="263" spans="1:5" x14ac:dyDescent="0.45">
      <c r="A263" s="68">
        <v>45442</v>
      </c>
      <c r="B263" t="s">
        <v>18</v>
      </c>
      <c r="C263">
        <v>100</v>
      </c>
      <c r="D263">
        <f>VLOOKUP(B263,'SKU Price List'!$H$2:$L$27,3,FALSE)</f>
        <v>1449.6</v>
      </c>
      <c r="E263" s="15">
        <f t="shared" si="4"/>
        <v>144960</v>
      </c>
    </row>
    <row r="264" spans="1:5" x14ac:dyDescent="0.45">
      <c r="A264" s="68">
        <v>45444</v>
      </c>
      <c r="B264" t="s">
        <v>26</v>
      </c>
      <c r="C264">
        <v>40</v>
      </c>
      <c r="D264">
        <f>VLOOKUP(B264,'SKU Price List'!$H$2:$L$27,3,FALSE)</f>
        <v>702.80000000000007</v>
      </c>
      <c r="E264" s="15">
        <f t="shared" si="4"/>
        <v>28112.000000000004</v>
      </c>
    </row>
    <row r="265" spans="1:5" x14ac:dyDescent="0.45">
      <c r="A265" s="68">
        <v>45444</v>
      </c>
      <c r="B265" t="s">
        <v>8</v>
      </c>
      <c r="C265">
        <v>140</v>
      </c>
      <c r="D265">
        <f>VLOOKUP(B265,'SKU Price List'!$H$2:$L$27,3,FALSE)</f>
        <v>556.19999999999993</v>
      </c>
      <c r="E265" s="15">
        <f t="shared" si="4"/>
        <v>77867.999999999985</v>
      </c>
    </row>
    <row r="266" spans="1:5" x14ac:dyDescent="0.45">
      <c r="A266" s="68">
        <v>45444</v>
      </c>
      <c r="B266" t="s">
        <v>20</v>
      </c>
      <c r="C266">
        <v>100</v>
      </c>
      <c r="D266">
        <f>VLOOKUP(B266,'SKU Price List'!$H$2:$L$27,3,FALSE)</f>
        <v>1087.1999999999998</v>
      </c>
      <c r="E266" s="15">
        <f t="shared" si="4"/>
        <v>108719.99999999999</v>
      </c>
    </row>
    <row r="267" spans="1:5" x14ac:dyDescent="0.45">
      <c r="A267" s="68">
        <v>45445</v>
      </c>
      <c r="B267" t="s">
        <v>27</v>
      </c>
      <c r="C267">
        <v>140</v>
      </c>
      <c r="D267">
        <f>VLOOKUP(B267,'SKU Price List'!$H$2:$L$27,3,FALSE)</f>
        <v>803.2</v>
      </c>
      <c r="E267" s="15">
        <f t="shared" si="4"/>
        <v>112448</v>
      </c>
    </row>
    <row r="268" spans="1:5" x14ac:dyDescent="0.45">
      <c r="A268" s="68">
        <v>45446</v>
      </c>
      <c r="B268" t="s">
        <v>10</v>
      </c>
      <c r="C268">
        <v>40</v>
      </c>
      <c r="D268">
        <f>VLOOKUP(B268,'SKU Price List'!$H$2:$L$27,3,FALSE)</f>
        <v>648.9</v>
      </c>
      <c r="E268" s="15">
        <f t="shared" si="4"/>
        <v>25956</v>
      </c>
    </row>
    <row r="269" spans="1:5" x14ac:dyDescent="0.45">
      <c r="A269" s="68">
        <v>45446</v>
      </c>
      <c r="B269" t="s">
        <v>12</v>
      </c>
      <c r="C269">
        <v>120</v>
      </c>
      <c r="D269">
        <f>VLOOKUP(B269,'SKU Price List'!$H$2:$L$27,3,FALSE)</f>
        <v>988.8</v>
      </c>
      <c r="E269" s="15">
        <f t="shared" si="4"/>
        <v>118656</v>
      </c>
    </row>
    <row r="270" spans="1:5" x14ac:dyDescent="0.45">
      <c r="A270" s="68">
        <v>45447</v>
      </c>
      <c r="B270" t="s">
        <v>6</v>
      </c>
      <c r="C270">
        <v>50</v>
      </c>
      <c r="D270">
        <f>VLOOKUP(B270,'SKU Price List'!$H$2:$L$27,3,FALSE)</f>
        <v>476</v>
      </c>
      <c r="E270" s="15">
        <f t="shared" si="4"/>
        <v>23800</v>
      </c>
    </row>
    <row r="271" spans="1:5" x14ac:dyDescent="0.45">
      <c r="A271" s="68">
        <v>45448</v>
      </c>
      <c r="B271" t="s">
        <v>7</v>
      </c>
      <c r="C271">
        <v>150</v>
      </c>
      <c r="D271">
        <f>VLOOKUP(B271,'SKU Price List'!$H$2:$L$27,3,FALSE)</f>
        <v>544</v>
      </c>
      <c r="E271" s="15">
        <f t="shared" si="4"/>
        <v>81600</v>
      </c>
    </row>
    <row r="272" spans="1:5" x14ac:dyDescent="0.45">
      <c r="A272" s="68">
        <v>45449</v>
      </c>
      <c r="B272" t="s">
        <v>23</v>
      </c>
      <c r="C272">
        <v>120</v>
      </c>
      <c r="D272">
        <f>VLOOKUP(B272,'SKU Price List'!$H$2:$L$27,3,FALSE)</f>
        <v>451.8</v>
      </c>
      <c r="E272" s="15">
        <f t="shared" si="4"/>
        <v>54216</v>
      </c>
    </row>
    <row r="273" spans="1:5" x14ac:dyDescent="0.45">
      <c r="A273" s="68">
        <v>45450</v>
      </c>
      <c r="B273" t="s">
        <v>9</v>
      </c>
      <c r="C273">
        <v>130</v>
      </c>
      <c r="D273">
        <f>VLOOKUP(B273,'SKU Price List'!$H$2:$L$27,3,FALSE)</f>
        <v>741.59999999999991</v>
      </c>
      <c r="E273" s="15">
        <f t="shared" si="4"/>
        <v>96407.999999999985</v>
      </c>
    </row>
    <row r="274" spans="1:5" x14ac:dyDescent="0.45">
      <c r="A274" s="68">
        <v>45451</v>
      </c>
      <c r="B274" t="s">
        <v>11</v>
      </c>
      <c r="C274">
        <v>30</v>
      </c>
      <c r="D274">
        <f>VLOOKUP(B274,'SKU Price List'!$H$2:$L$27,3,FALSE)</f>
        <v>865.19999999999993</v>
      </c>
      <c r="E274" s="15">
        <f t="shared" si="4"/>
        <v>25955.999999999996</v>
      </c>
    </row>
    <row r="275" spans="1:5" x14ac:dyDescent="0.45">
      <c r="A275" s="68">
        <v>45452</v>
      </c>
      <c r="B275" t="s">
        <v>17</v>
      </c>
      <c r="C275">
        <v>100</v>
      </c>
      <c r="D275">
        <f>VLOOKUP(B275,'SKU Price List'!$H$2:$L$27,3,FALSE)</f>
        <v>1216</v>
      </c>
      <c r="E275" s="15">
        <f t="shared" si="4"/>
        <v>121600</v>
      </c>
    </row>
    <row r="276" spans="1:5" x14ac:dyDescent="0.45">
      <c r="A276" s="68">
        <v>45453</v>
      </c>
      <c r="B276" t="s">
        <v>13</v>
      </c>
      <c r="C276">
        <v>100</v>
      </c>
      <c r="D276">
        <f>VLOOKUP(B276,'SKU Price List'!$H$2:$L$27,3,FALSE)</f>
        <v>684</v>
      </c>
      <c r="E276" s="15">
        <f t="shared" si="4"/>
        <v>68400</v>
      </c>
    </row>
    <row r="277" spans="1:5" x14ac:dyDescent="0.45">
      <c r="A277" s="68">
        <v>45455</v>
      </c>
      <c r="B277" t="s">
        <v>12</v>
      </c>
      <c r="C277">
        <v>150</v>
      </c>
      <c r="D277">
        <f>VLOOKUP(B277,'SKU Price List'!$H$2:$L$27,3,FALSE)</f>
        <v>988.8</v>
      </c>
      <c r="E277" s="15">
        <f t="shared" si="4"/>
        <v>148320</v>
      </c>
    </row>
    <row r="278" spans="1:5" x14ac:dyDescent="0.45">
      <c r="A278" s="68">
        <v>45456</v>
      </c>
      <c r="B278" t="s">
        <v>24</v>
      </c>
      <c r="C278">
        <v>150</v>
      </c>
      <c r="D278">
        <f>VLOOKUP(B278,'SKU Price List'!$H$2:$L$27,3,FALSE)</f>
        <v>602.40000000000009</v>
      </c>
      <c r="E278" s="15">
        <f t="shared" si="4"/>
        <v>90360.000000000015</v>
      </c>
    </row>
    <row r="279" spans="1:5" x14ac:dyDescent="0.45">
      <c r="A279" s="68">
        <v>45456</v>
      </c>
      <c r="B279" t="s">
        <v>19</v>
      </c>
      <c r="C279">
        <v>40</v>
      </c>
      <c r="D279">
        <f>VLOOKUP(B279,'SKU Price List'!$H$2:$L$27,3,FALSE)</f>
        <v>815.4</v>
      </c>
      <c r="E279" s="15">
        <f t="shared" si="4"/>
        <v>32616</v>
      </c>
    </row>
    <row r="280" spans="1:5" x14ac:dyDescent="0.45">
      <c r="A280" s="68">
        <v>45459</v>
      </c>
      <c r="B280" t="s">
        <v>4</v>
      </c>
      <c r="C280">
        <v>120</v>
      </c>
      <c r="D280">
        <f>VLOOKUP(B280,'SKU Price List'!$H$2:$L$27,3,FALSE)</f>
        <v>408</v>
      </c>
      <c r="E280" s="15">
        <f t="shared" si="4"/>
        <v>48960</v>
      </c>
    </row>
    <row r="281" spans="1:5" x14ac:dyDescent="0.45">
      <c r="A281" s="68">
        <v>45460</v>
      </c>
      <c r="B281" t="s">
        <v>27</v>
      </c>
      <c r="C281">
        <v>150</v>
      </c>
      <c r="D281">
        <f>VLOOKUP(B281,'SKU Price List'!$H$2:$L$27,3,FALSE)</f>
        <v>803.2</v>
      </c>
      <c r="E281" s="15">
        <f t="shared" si="4"/>
        <v>120480</v>
      </c>
    </row>
    <row r="282" spans="1:5" x14ac:dyDescent="0.45">
      <c r="A282" s="68">
        <v>45460</v>
      </c>
      <c r="B282" t="s">
        <v>8</v>
      </c>
      <c r="C282">
        <v>150</v>
      </c>
      <c r="D282">
        <f>VLOOKUP(B282,'SKU Price List'!$H$2:$L$27,3,FALSE)</f>
        <v>556.19999999999993</v>
      </c>
      <c r="E282" s="15">
        <f t="shared" si="4"/>
        <v>83429.999999999985</v>
      </c>
    </row>
    <row r="283" spans="1:5" x14ac:dyDescent="0.45">
      <c r="A283" s="68">
        <v>45461</v>
      </c>
      <c r="B283" t="s">
        <v>5</v>
      </c>
      <c r="C283">
        <v>25</v>
      </c>
      <c r="D283">
        <f>VLOOKUP(B283,'SKU Price List'!$H$2:$L$27,3,FALSE)</f>
        <v>357</v>
      </c>
      <c r="E283" s="15">
        <f t="shared" si="4"/>
        <v>8925</v>
      </c>
    </row>
    <row r="284" spans="1:5" x14ac:dyDescent="0.45">
      <c r="A284" s="68">
        <v>45462</v>
      </c>
      <c r="B284" t="s">
        <v>25</v>
      </c>
      <c r="C284">
        <v>50</v>
      </c>
      <c r="D284">
        <f>VLOOKUP(B284,'SKU Price List'!$H$2:$L$27,3,FALSE)</f>
        <v>527.1</v>
      </c>
      <c r="E284" s="15">
        <f t="shared" si="4"/>
        <v>26355</v>
      </c>
    </row>
    <row r="285" spans="1:5" x14ac:dyDescent="0.45">
      <c r="A285" s="68">
        <v>45462</v>
      </c>
      <c r="B285" t="s">
        <v>15</v>
      </c>
      <c r="C285">
        <v>30</v>
      </c>
      <c r="D285">
        <f>VLOOKUP(B285,'SKU Price List'!$H$2:$L$27,3,FALSE)</f>
        <v>798</v>
      </c>
      <c r="E285" s="15">
        <f t="shared" si="4"/>
        <v>23940</v>
      </c>
    </row>
    <row r="286" spans="1:5" x14ac:dyDescent="0.45">
      <c r="A286" s="68">
        <v>45462</v>
      </c>
      <c r="B286" t="s">
        <v>20</v>
      </c>
      <c r="C286">
        <v>120</v>
      </c>
      <c r="D286">
        <f>VLOOKUP(B286,'SKU Price List'!$H$2:$L$27,3,FALSE)</f>
        <v>1087.1999999999998</v>
      </c>
      <c r="E286" s="15">
        <f t="shared" si="4"/>
        <v>130463.99999999997</v>
      </c>
    </row>
    <row r="287" spans="1:5" x14ac:dyDescent="0.45">
      <c r="A287" s="68">
        <v>45463</v>
      </c>
      <c r="B287" t="s">
        <v>16</v>
      </c>
      <c r="C287">
        <v>30</v>
      </c>
      <c r="D287">
        <f>VLOOKUP(B287,'SKU Price List'!$H$2:$L$27,3,FALSE)</f>
        <v>1064</v>
      </c>
      <c r="E287" s="15">
        <f t="shared" si="4"/>
        <v>31920</v>
      </c>
    </row>
    <row r="288" spans="1:5" x14ac:dyDescent="0.45">
      <c r="A288" s="68">
        <v>45463</v>
      </c>
      <c r="B288" t="s">
        <v>21</v>
      </c>
      <c r="C288">
        <v>25</v>
      </c>
      <c r="D288">
        <f>VLOOKUP(B288,'SKU Price List'!$H$2:$L$27,3,FALSE)</f>
        <v>951.3</v>
      </c>
      <c r="E288" s="15">
        <f t="shared" si="4"/>
        <v>23782.5</v>
      </c>
    </row>
    <row r="289" spans="1:5" x14ac:dyDescent="0.45">
      <c r="A289" s="68">
        <v>45463</v>
      </c>
      <c r="B289" t="s">
        <v>22</v>
      </c>
      <c r="C289">
        <v>20</v>
      </c>
      <c r="D289">
        <f>VLOOKUP(B289,'SKU Price List'!$H$2:$L$27,3,FALSE)</f>
        <v>1268.3999999999999</v>
      </c>
      <c r="E289" s="15">
        <f t="shared" si="4"/>
        <v>25367.999999999996</v>
      </c>
    </row>
    <row r="290" spans="1:5" x14ac:dyDescent="0.45">
      <c r="A290" s="68">
        <v>45465</v>
      </c>
      <c r="B290" t="s">
        <v>10</v>
      </c>
      <c r="C290">
        <v>50</v>
      </c>
      <c r="D290">
        <f>VLOOKUP(B290,'SKU Price List'!$H$2:$L$27,3,FALSE)</f>
        <v>648.9</v>
      </c>
      <c r="E290" s="15">
        <f t="shared" si="4"/>
        <v>32445</v>
      </c>
    </row>
    <row r="291" spans="1:5" x14ac:dyDescent="0.45">
      <c r="A291" s="68">
        <v>45465</v>
      </c>
      <c r="B291" t="s">
        <v>3</v>
      </c>
      <c r="C291">
        <v>90</v>
      </c>
      <c r="D291">
        <f>VLOOKUP(B291,'SKU Price List'!$H$2:$L$27,3,FALSE)</f>
        <v>306</v>
      </c>
      <c r="E291" s="15">
        <f t="shared" si="4"/>
        <v>27540</v>
      </c>
    </row>
    <row r="292" spans="1:5" x14ac:dyDescent="0.45">
      <c r="A292" s="68">
        <v>45466</v>
      </c>
      <c r="B292" t="s">
        <v>21</v>
      </c>
      <c r="C292">
        <v>30</v>
      </c>
      <c r="D292">
        <f>VLOOKUP(B292,'SKU Price List'!$H$2:$L$27,3,FALSE)</f>
        <v>951.3</v>
      </c>
      <c r="E292" s="15">
        <f t="shared" si="4"/>
        <v>28539</v>
      </c>
    </row>
    <row r="293" spans="1:5" x14ac:dyDescent="0.45">
      <c r="A293" s="68">
        <v>45467</v>
      </c>
      <c r="B293" t="s">
        <v>26</v>
      </c>
      <c r="C293">
        <v>50</v>
      </c>
      <c r="D293">
        <f>VLOOKUP(B293,'SKU Price List'!$H$2:$L$27,3,FALSE)</f>
        <v>702.80000000000007</v>
      </c>
      <c r="E293" s="15">
        <f t="shared" si="4"/>
        <v>35140</v>
      </c>
    </row>
    <row r="294" spans="1:5" x14ac:dyDescent="0.45">
      <c r="A294" s="68">
        <v>45467</v>
      </c>
      <c r="B294" t="s">
        <v>9</v>
      </c>
      <c r="C294">
        <v>150</v>
      </c>
      <c r="D294">
        <f>VLOOKUP(B294,'SKU Price List'!$H$2:$L$27,3,FALSE)</f>
        <v>741.59999999999991</v>
      </c>
      <c r="E294" s="15">
        <f t="shared" si="4"/>
        <v>111239.99999999999</v>
      </c>
    </row>
    <row r="295" spans="1:5" x14ac:dyDescent="0.45">
      <c r="A295" s="68">
        <v>45467</v>
      </c>
      <c r="B295" t="s">
        <v>6</v>
      </c>
      <c r="C295">
        <v>50</v>
      </c>
      <c r="D295">
        <f>VLOOKUP(B295,'SKU Price List'!$H$2:$L$27,3,FALSE)</f>
        <v>476</v>
      </c>
      <c r="E295" s="15">
        <f t="shared" si="4"/>
        <v>23800</v>
      </c>
    </row>
    <row r="296" spans="1:5" x14ac:dyDescent="0.45">
      <c r="A296" s="68">
        <v>45468</v>
      </c>
      <c r="B296" t="s">
        <v>12</v>
      </c>
      <c r="C296">
        <v>200</v>
      </c>
      <c r="D296">
        <f>VLOOKUP(B296,'SKU Price List'!$H$2:$L$27,3,FALSE)</f>
        <v>988.8</v>
      </c>
      <c r="E296" s="15">
        <f t="shared" si="4"/>
        <v>197760</v>
      </c>
    </row>
    <row r="297" spans="1:5" x14ac:dyDescent="0.45">
      <c r="A297" s="68">
        <v>45469</v>
      </c>
      <c r="B297" t="s">
        <v>24</v>
      </c>
      <c r="C297">
        <v>200</v>
      </c>
      <c r="D297">
        <f>VLOOKUP(B297,'SKU Price List'!$H$2:$L$27,3,FALSE)</f>
        <v>602.40000000000009</v>
      </c>
      <c r="E297" s="15">
        <f t="shared" si="4"/>
        <v>120480.00000000001</v>
      </c>
    </row>
    <row r="298" spans="1:5" x14ac:dyDescent="0.45">
      <c r="A298" s="68">
        <v>45471</v>
      </c>
      <c r="B298" t="s">
        <v>17</v>
      </c>
      <c r="C298">
        <v>100</v>
      </c>
      <c r="D298">
        <f>VLOOKUP(B298,'SKU Price List'!$H$2:$L$27,3,FALSE)</f>
        <v>1216</v>
      </c>
      <c r="E298" s="15">
        <f t="shared" si="4"/>
        <v>121600</v>
      </c>
    </row>
    <row r="299" spans="1:5" x14ac:dyDescent="0.45">
      <c r="A299" s="68">
        <v>45472</v>
      </c>
      <c r="B299" t="s">
        <v>7</v>
      </c>
      <c r="C299">
        <v>140</v>
      </c>
      <c r="D299">
        <f>VLOOKUP(B299,'SKU Price List'!$H$2:$L$27,3,FALSE)</f>
        <v>544</v>
      </c>
      <c r="E299" s="15">
        <f t="shared" si="4"/>
        <v>76160</v>
      </c>
    </row>
    <row r="300" spans="1:5" x14ac:dyDescent="0.45">
      <c r="A300" s="68">
        <v>45474</v>
      </c>
      <c r="B300" t="s">
        <v>23</v>
      </c>
      <c r="C300">
        <v>80</v>
      </c>
      <c r="D300">
        <f>VLOOKUP(B300,'SKU Price List'!$H$2:$L$27,3,FALSE)</f>
        <v>451.8</v>
      </c>
      <c r="E300" s="15">
        <f t="shared" si="4"/>
        <v>36144</v>
      </c>
    </row>
    <row r="301" spans="1:5" x14ac:dyDescent="0.45">
      <c r="A301" s="68">
        <v>45474</v>
      </c>
      <c r="B301" t="s">
        <v>27</v>
      </c>
      <c r="C301">
        <v>150</v>
      </c>
      <c r="D301">
        <f>VLOOKUP(B301,'SKU Price List'!$H$2:$L$27,3,FALSE)</f>
        <v>803.2</v>
      </c>
      <c r="E301" s="15">
        <f t="shared" si="4"/>
        <v>120480</v>
      </c>
    </row>
    <row r="302" spans="1:5" x14ac:dyDescent="0.45">
      <c r="A302" s="68">
        <v>45474</v>
      </c>
      <c r="B302" t="s">
        <v>11</v>
      </c>
      <c r="C302">
        <v>40</v>
      </c>
      <c r="D302">
        <f>VLOOKUP(B302,'SKU Price List'!$H$2:$L$27,3,FALSE)</f>
        <v>865.19999999999993</v>
      </c>
      <c r="E302" s="15">
        <f t="shared" si="4"/>
        <v>34608</v>
      </c>
    </row>
    <row r="303" spans="1:5" x14ac:dyDescent="0.45">
      <c r="A303" s="68">
        <v>45475</v>
      </c>
      <c r="B303" t="s">
        <v>13</v>
      </c>
      <c r="C303">
        <v>120</v>
      </c>
      <c r="D303">
        <f>VLOOKUP(B303,'SKU Price List'!$H$2:$L$27,3,FALSE)</f>
        <v>684</v>
      </c>
      <c r="E303" s="15">
        <f t="shared" si="4"/>
        <v>82080</v>
      </c>
    </row>
    <row r="304" spans="1:5" x14ac:dyDescent="0.45">
      <c r="A304" s="68">
        <v>45475</v>
      </c>
      <c r="B304" t="s">
        <v>18</v>
      </c>
      <c r="C304">
        <v>110</v>
      </c>
      <c r="D304">
        <f>VLOOKUP(B304,'SKU Price List'!$H$2:$L$27,3,FALSE)</f>
        <v>1449.6</v>
      </c>
      <c r="E304" s="15">
        <f t="shared" si="4"/>
        <v>159456</v>
      </c>
    </row>
    <row r="305" spans="1:5" x14ac:dyDescent="0.45">
      <c r="A305" s="68">
        <v>45477</v>
      </c>
      <c r="B305" t="s">
        <v>4</v>
      </c>
      <c r="C305">
        <v>110</v>
      </c>
      <c r="D305">
        <f>VLOOKUP(B305,'SKU Price List'!$H$2:$L$27,3,FALSE)</f>
        <v>408</v>
      </c>
      <c r="E305" s="15">
        <f t="shared" si="4"/>
        <v>44880</v>
      </c>
    </row>
    <row r="306" spans="1:5" x14ac:dyDescent="0.45">
      <c r="A306" s="68">
        <v>45478</v>
      </c>
      <c r="B306" t="s">
        <v>8</v>
      </c>
      <c r="C306">
        <v>130</v>
      </c>
      <c r="D306">
        <f>VLOOKUP(B306,'SKU Price List'!$H$2:$L$27,3,FALSE)</f>
        <v>556.19999999999993</v>
      </c>
      <c r="E306" s="15">
        <f t="shared" si="4"/>
        <v>72305.999999999985</v>
      </c>
    </row>
    <row r="307" spans="1:5" x14ac:dyDescent="0.45">
      <c r="A307" s="68">
        <v>45478</v>
      </c>
      <c r="B307" t="s">
        <v>9</v>
      </c>
      <c r="C307">
        <v>80</v>
      </c>
      <c r="D307">
        <f>VLOOKUP(B307,'SKU Price List'!$H$2:$L$27,3,FALSE)</f>
        <v>741.59999999999991</v>
      </c>
      <c r="E307" s="15">
        <f t="shared" si="4"/>
        <v>59327.999999999993</v>
      </c>
    </row>
    <row r="308" spans="1:5" x14ac:dyDescent="0.45">
      <c r="A308" s="68">
        <v>45483</v>
      </c>
      <c r="B308" t="s">
        <v>14</v>
      </c>
      <c r="C308">
        <v>130</v>
      </c>
      <c r="D308">
        <f>VLOOKUP(B308,'SKU Price List'!$H$2:$L$27,3,FALSE)</f>
        <v>912</v>
      </c>
      <c r="E308" s="15">
        <f t="shared" si="4"/>
        <v>118560</v>
      </c>
    </row>
    <row r="309" spans="1:5" x14ac:dyDescent="0.45">
      <c r="A309" s="68">
        <v>45483</v>
      </c>
      <c r="B309" t="s">
        <v>5</v>
      </c>
      <c r="C309">
        <v>30</v>
      </c>
      <c r="D309">
        <f>VLOOKUP(B309,'SKU Price List'!$H$2:$L$27,3,FALSE)</f>
        <v>357</v>
      </c>
      <c r="E309" s="15">
        <f t="shared" si="4"/>
        <v>10710</v>
      </c>
    </row>
    <row r="310" spans="1:5" x14ac:dyDescent="0.45">
      <c r="A310" s="68">
        <v>45484</v>
      </c>
      <c r="B310" t="s">
        <v>6</v>
      </c>
      <c r="C310">
        <v>40</v>
      </c>
      <c r="D310">
        <f>VLOOKUP(B310,'SKU Price List'!$H$2:$L$27,3,FALSE)</f>
        <v>476</v>
      </c>
      <c r="E310" s="15">
        <f t="shared" si="4"/>
        <v>19040</v>
      </c>
    </row>
    <row r="311" spans="1:5" x14ac:dyDescent="0.45">
      <c r="A311" s="68">
        <v>45486</v>
      </c>
      <c r="B311" t="s">
        <v>10</v>
      </c>
      <c r="C311">
        <v>50</v>
      </c>
      <c r="D311">
        <f>VLOOKUP(B311,'SKU Price List'!$H$2:$L$27,3,FALSE)</f>
        <v>648.9</v>
      </c>
      <c r="E311" s="15">
        <f t="shared" si="4"/>
        <v>32445</v>
      </c>
    </row>
    <row r="312" spans="1:5" x14ac:dyDescent="0.45">
      <c r="A312" s="68">
        <v>45486</v>
      </c>
      <c r="B312" t="s">
        <v>12</v>
      </c>
      <c r="C312">
        <v>140</v>
      </c>
      <c r="D312">
        <f>VLOOKUP(B312,'SKU Price List'!$H$2:$L$27,3,FALSE)</f>
        <v>988.8</v>
      </c>
      <c r="E312" s="15">
        <f t="shared" si="4"/>
        <v>138432</v>
      </c>
    </row>
    <row r="313" spans="1:5" x14ac:dyDescent="0.45">
      <c r="A313" s="68">
        <v>45486</v>
      </c>
      <c r="B313" t="s">
        <v>15</v>
      </c>
      <c r="C313">
        <v>30</v>
      </c>
      <c r="D313">
        <f>VLOOKUP(B313,'SKU Price List'!$H$2:$L$27,3,FALSE)</f>
        <v>798</v>
      </c>
      <c r="E313" s="15">
        <f t="shared" si="4"/>
        <v>23940</v>
      </c>
    </row>
    <row r="314" spans="1:5" x14ac:dyDescent="0.45">
      <c r="A314" s="68">
        <v>45486</v>
      </c>
      <c r="B314" t="s">
        <v>17</v>
      </c>
      <c r="C314">
        <v>120</v>
      </c>
      <c r="D314">
        <f>VLOOKUP(B314,'SKU Price List'!$H$2:$L$27,3,FALSE)</f>
        <v>1216</v>
      </c>
      <c r="E314" s="15">
        <f t="shared" si="4"/>
        <v>145920</v>
      </c>
    </row>
    <row r="315" spans="1:5" x14ac:dyDescent="0.45">
      <c r="A315" s="68">
        <v>45486</v>
      </c>
      <c r="B315" t="s">
        <v>19</v>
      </c>
      <c r="C315">
        <v>40</v>
      </c>
      <c r="D315">
        <f>VLOOKUP(B315,'SKU Price List'!$H$2:$L$27,3,FALSE)</f>
        <v>815.4</v>
      </c>
      <c r="E315" s="15">
        <f t="shared" si="4"/>
        <v>32616</v>
      </c>
    </row>
    <row r="316" spans="1:5" x14ac:dyDescent="0.45">
      <c r="A316" s="68">
        <v>45486</v>
      </c>
      <c r="B316" t="s">
        <v>18</v>
      </c>
      <c r="C316">
        <v>140</v>
      </c>
      <c r="D316">
        <f>VLOOKUP(B316,'SKU Price List'!$H$2:$L$27,3,FALSE)</f>
        <v>1449.6</v>
      </c>
      <c r="E316" s="15">
        <f t="shared" si="4"/>
        <v>202944</v>
      </c>
    </row>
    <row r="317" spans="1:5" x14ac:dyDescent="0.45">
      <c r="A317" s="68">
        <v>45487</v>
      </c>
      <c r="B317" t="s">
        <v>7</v>
      </c>
      <c r="C317">
        <v>120</v>
      </c>
      <c r="D317">
        <f>VLOOKUP(B317,'SKU Price List'!$H$2:$L$27,3,FALSE)</f>
        <v>544</v>
      </c>
      <c r="E317" s="15">
        <f t="shared" si="4"/>
        <v>65280</v>
      </c>
    </row>
    <row r="318" spans="1:5" x14ac:dyDescent="0.45">
      <c r="A318" s="68">
        <v>45490</v>
      </c>
      <c r="B318" t="s">
        <v>23</v>
      </c>
      <c r="C318">
        <v>120</v>
      </c>
      <c r="D318">
        <f>VLOOKUP(B318,'SKU Price List'!$H$2:$L$27,3,FALSE)</f>
        <v>451.8</v>
      </c>
      <c r="E318" s="15">
        <f t="shared" si="4"/>
        <v>54216</v>
      </c>
    </row>
    <row r="319" spans="1:5" x14ac:dyDescent="0.45">
      <c r="A319" s="68">
        <v>45490</v>
      </c>
      <c r="B319" t="s">
        <v>9</v>
      </c>
      <c r="C319">
        <v>110</v>
      </c>
      <c r="D319">
        <f>VLOOKUP(B319,'SKU Price List'!$H$2:$L$27,3,FALSE)</f>
        <v>741.59999999999991</v>
      </c>
      <c r="E319" s="15">
        <f t="shared" si="4"/>
        <v>81575.999999999985</v>
      </c>
    </row>
    <row r="320" spans="1:5" x14ac:dyDescent="0.45">
      <c r="A320" s="68">
        <v>45494</v>
      </c>
      <c r="B320" t="s">
        <v>24</v>
      </c>
      <c r="C320">
        <v>140</v>
      </c>
      <c r="D320">
        <f>VLOOKUP(B320,'SKU Price List'!$H$2:$L$27,3,FALSE)</f>
        <v>602.40000000000009</v>
      </c>
      <c r="E320" s="15">
        <f t="shared" si="4"/>
        <v>84336.000000000015</v>
      </c>
    </row>
    <row r="321" spans="1:5" x14ac:dyDescent="0.45">
      <c r="A321" s="68">
        <v>45495</v>
      </c>
      <c r="B321" t="s">
        <v>16</v>
      </c>
      <c r="C321">
        <v>30</v>
      </c>
      <c r="D321">
        <f>VLOOKUP(B321,'SKU Price List'!$H$2:$L$27,3,FALSE)</f>
        <v>1064</v>
      </c>
      <c r="E321" s="15">
        <f t="shared" si="4"/>
        <v>31920</v>
      </c>
    </row>
    <row r="322" spans="1:5" x14ac:dyDescent="0.45">
      <c r="A322" s="68">
        <v>45498</v>
      </c>
      <c r="B322" t="s">
        <v>14</v>
      </c>
      <c r="C322">
        <v>130</v>
      </c>
      <c r="D322">
        <f>VLOOKUP(B322,'SKU Price List'!$H$2:$L$27,3,FALSE)</f>
        <v>912</v>
      </c>
      <c r="E322" s="15">
        <f t="shared" si="4"/>
        <v>118560</v>
      </c>
    </row>
    <row r="323" spans="1:5" x14ac:dyDescent="0.45">
      <c r="A323" s="68">
        <v>45505</v>
      </c>
      <c r="B323" t="s">
        <v>3</v>
      </c>
      <c r="C323">
        <v>90</v>
      </c>
      <c r="D323">
        <f>VLOOKUP(B323,'SKU Price List'!$H$2:$L$27,3,FALSE)</f>
        <v>306</v>
      </c>
      <c r="E323" s="15">
        <f t="shared" ref="E323:E386" si="5">D323*C323</f>
        <v>27540</v>
      </c>
    </row>
    <row r="324" spans="1:5" x14ac:dyDescent="0.45">
      <c r="A324" s="68">
        <v>45506</v>
      </c>
      <c r="B324" t="s">
        <v>25</v>
      </c>
      <c r="C324">
        <v>40</v>
      </c>
      <c r="D324">
        <f>VLOOKUP(B324,'SKU Price List'!$H$2:$L$27,3,FALSE)</f>
        <v>527.1</v>
      </c>
      <c r="E324" s="15">
        <f t="shared" si="5"/>
        <v>21084</v>
      </c>
    </row>
    <row r="325" spans="1:5" x14ac:dyDescent="0.45">
      <c r="A325" s="68">
        <v>45506</v>
      </c>
      <c r="B325" t="s">
        <v>26</v>
      </c>
      <c r="C325">
        <v>40</v>
      </c>
      <c r="D325">
        <f>VLOOKUP(B325,'SKU Price List'!$H$2:$L$27,3,FALSE)</f>
        <v>702.80000000000007</v>
      </c>
      <c r="E325" s="15">
        <f t="shared" si="5"/>
        <v>28112.000000000004</v>
      </c>
    </row>
    <row r="326" spans="1:5" x14ac:dyDescent="0.45">
      <c r="A326" s="68">
        <v>45506</v>
      </c>
      <c r="B326" t="s">
        <v>27</v>
      </c>
      <c r="C326">
        <v>120</v>
      </c>
      <c r="D326">
        <f>VLOOKUP(B326,'SKU Price List'!$H$2:$L$27,3,FALSE)</f>
        <v>803.2</v>
      </c>
      <c r="E326" s="15">
        <f t="shared" si="5"/>
        <v>96384</v>
      </c>
    </row>
    <row r="327" spans="1:5" x14ac:dyDescent="0.45">
      <c r="A327" s="68">
        <v>45506</v>
      </c>
      <c r="B327" t="s">
        <v>8</v>
      </c>
      <c r="C327">
        <v>100</v>
      </c>
      <c r="D327">
        <f>VLOOKUP(B327,'SKU Price List'!$H$2:$L$27,3,FALSE)</f>
        <v>556.19999999999993</v>
      </c>
      <c r="E327" s="15">
        <f t="shared" si="5"/>
        <v>55619.999999999993</v>
      </c>
    </row>
    <row r="328" spans="1:5" x14ac:dyDescent="0.45">
      <c r="A328" s="68">
        <v>45506</v>
      </c>
      <c r="B328" t="s">
        <v>9</v>
      </c>
      <c r="C328">
        <v>110</v>
      </c>
      <c r="D328">
        <f>VLOOKUP(B328,'SKU Price List'!$H$2:$L$27,3,FALSE)</f>
        <v>741.59999999999991</v>
      </c>
      <c r="E328" s="15">
        <f t="shared" si="5"/>
        <v>81575.999999999985</v>
      </c>
    </row>
    <row r="329" spans="1:5" x14ac:dyDescent="0.45">
      <c r="A329" s="68">
        <v>45506</v>
      </c>
      <c r="B329" t="s">
        <v>21</v>
      </c>
      <c r="C329">
        <v>30</v>
      </c>
      <c r="D329">
        <f>VLOOKUP(B329,'SKU Price List'!$H$2:$L$27,3,FALSE)</f>
        <v>951.3</v>
      </c>
      <c r="E329" s="15">
        <f t="shared" si="5"/>
        <v>28539</v>
      </c>
    </row>
    <row r="330" spans="1:5" x14ac:dyDescent="0.45">
      <c r="A330" s="68">
        <v>45506</v>
      </c>
      <c r="B330" t="s">
        <v>6</v>
      </c>
      <c r="C330">
        <v>50</v>
      </c>
      <c r="D330">
        <f>VLOOKUP(B330,'SKU Price List'!$H$2:$L$27,3,FALSE)</f>
        <v>476</v>
      </c>
      <c r="E330" s="15">
        <f t="shared" si="5"/>
        <v>23800</v>
      </c>
    </row>
    <row r="331" spans="1:5" x14ac:dyDescent="0.45">
      <c r="A331" s="68">
        <v>45506</v>
      </c>
      <c r="B331" t="s">
        <v>7</v>
      </c>
      <c r="C331">
        <v>160</v>
      </c>
      <c r="D331">
        <f>VLOOKUP(B331,'SKU Price List'!$H$2:$L$27,3,FALSE)</f>
        <v>544</v>
      </c>
      <c r="E331" s="15">
        <f t="shared" si="5"/>
        <v>87040</v>
      </c>
    </row>
    <row r="332" spans="1:5" x14ac:dyDescent="0.45">
      <c r="A332" s="68">
        <v>45507</v>
      </c>
      <c r="B332" t="s">
        <v>12</v>
      </c>
      <c r="C332">
        <v>130</v>
      </c>
      <c r="D332">
        <f>VLOOKUP(B332,'SKU Price List'!$H$2:$L$27,3,FALSE)</f>
        <v>988.8</v>
      </c>
      <c r="E332" s="15">
        <f t="shared" si="5"/>
        <v>128544</v>
      </c>
    </row>
    <row r="333" spans="1:5" x14ac:dyDescent="0.45">
      <c r="A333" s="68">
        <v>45507</v>
      </c>
      <c r="B333" t="s">
        <v>15</v>
      </c>
      <c r="C333">
        <v>40</v>
      </c>
      <c r="D333">
        <f>VLOOKUP(B333,'SKU Price List'!$H$2:$L$27,3,FALSE)</f>
        <v>798</v>
      </c>
      <c r="E333" s="15">
        <f t="shared" si="5"/>
        <v>31920</v>
      </c>
    </row>
    <row r="334" spans="1:5" x14ac:dyDescent="0.45">
      <c r="A334" s="68">
        <v>45507</v>
      </c>
      <c r="B334" t="s">
        <v>18</v>
      </c>
      <c r="C334">
        <v>100</v>
      </c>
      <c r="D334">
        <f>VLOOKUP(B334,'SKU Price List'!$H$2:$L$27,3,FALSE)</f>
        <v>1449.6</v>
      </c>
      <c r="E334" s="15">
        <f t="shared" si="5"/>
        <v>144960</v>
      </c>
    </row>
    <row r="335" spans="1:5" x14ac:dyDescent="0.45">
      <c r="A335" s="68">
        <v>45509</v>
      </c>
      <c r="B335" t="s">
        <v>23</v>
      </c>
      <c r="C335">
        <v>120</v>
      </c>
      <c r="D335">
        <f>VLOOKUP(B335,'SKU Price List'!$H$2:$L$27,3,FALSE)</f>
        <v>451.8</v>
      </c>
      <c r="E335" s="15">
        <f t="shared" si="5"/>
        <v>54216</v>
      </c>
    </row>
    <row r="336" spans="1:5" x14ac:dyDescent="0.45">
      <c r="A336" s="68">
        <v>45509</v>
      </c>
      <c r="B336" t="s">
        <v>20</v>
      </c>
      <c r="C336">
        <v>80</v>
      </c>
      <c r="D336">
        <f>VLOOKUP(B336,'SKU Price List'!$H$2:$L$27,3,FALSE)</f>
        <v>1087.1999999999998</v>
      </c>
      <c r="E336" s="15">
        <f t="shared" si="5"/>
        <v>86975.999999999985</v>
      </c>
    </row>
    <row r="337" spans="1:5" x14ac:dyDescent="0.45">
      <c r="A337" s="68">
        <v>45509</v>
      </c>
      <c r="B337" t="s">
        <v>22</v>
      </c>
      <c r="C337">
        <v>30</v>
      </c>
      <c r="D337">
        <f>VLOOKUP(B337,'SKU Price List'!$H$2:$L$27,3,FALSE)</f>
        <v>1268.3999999999999</v>
      </c>
      <c r="E337" s="15">
        <f t="shared" si="5"/>
        <v>38051.999999999993</v>
      </c>
    </row>
    <row r="338" spans="1:5" x14ac:dyDescent="0.45">
      <c r="A338" s="68">
        <v>45509</v>
      </c>
      <c r="B338" t="s">
        <v>4</v>
      </c>
      <c r="C338">
        <v>110</v>
      </c>
      <c r="D338">
        <f>VLOOKUP(B338,'SKU Price List'!$H$2:$L$27,3,FALSE)</f>
        <v>408</v>
      </c>
      <c r="E338" s="15">
        <f t="shared" si="5"/>
        <v>44880</v>
      </c>
    </row>
    <row r="339" spans="1:5" x14ac:dyDescent="0.45">
      <c r="A339" s="68">
        <v>45510</v>
      </c>
      <c r="B339" t="s">
        <v>24</v>
      </c>
      <c r="C339">
        <v>130</v>
      </c>
      <c r="D339">
        <f>VLOOKUP(B339,'SKU Price List'!$H$2:$L$27,3,FALSE)</f>
        <v>602.40000000000009</v>
      </c>
      <c r="E339" s="15">
        <f t="shared" si="5"/>
        <v>78312.000000000015</v>
      </c>
    </row>
    <row r="340" spans="1:5" x14ac:dyDescent="0.45">
      <c r="A340" s="68">
        <v>45510</v>
      </c>
      <c r="B340" t="s">
        <v>26</v>
      </c>
      <c r="C340">
        <v>50</v>
      </c>
      <c r="D340">
        <f>VLOOKUP(B340,'SKU Price List'!$H$2:$L$27,3,FALSE)</f>
        <v>702.80000000000007</v>
      </c>
      <c r="E340" s="15">
        <f t="shared" si="5"/>
        <v>35140</v>
      </c>
    </row>
    <row r="341" spans="1:5" x14ac:dyDescent="0.45">
      <c r="A341" s="68">
        <v>45510</v>
      </c>
      <c r="B341" t="s">
        <v>5</v>
      </c>
      <c r="C341">
        <v>30</v>
      </c>
      <c r="D341">
        <f>VLOOKUP(B341,'SKU Price List'!$H$2:$L$27,3,FALSE)</f>
        <v>357</v>
      </c>
      <c r="E341" s="15">
        <f t="shared" si="5"/>
        <v>10710</v>
      </c>
    </row>
    <row r="342" spans="1:5" x14ac:dyDescent="0.45">
      <c r="A342" s="68">
        <v>45512</v>
      </c>
      <c r="B342" t="s">
        <v>12</v>
      </c>
      <c r="C342">
        <v>160</v>
      </c>
      <c r="D342">
        <f>VLOOKUP(B342,'SKU Price List'!$H$2:$L$27,3,FALSE)</f>
        <v>988.8</v>
      </c>
      <c r="E342" s="15">
        <f t="shared" si="5"/>
        <v>158208</v>
      </c>
    </row>
    <row r="343" spans="1:5" x14ac:dyDescent="0.45">
      <c r="A343" s="68">
        <v>45513</v>
      </c>
      <c r="B343" t="s">
        <v>27</v>
      </c>
      <c r="C343">
        <v>130</v>
      </c>
      <c r="D343">
        <f>VLOOKUP(B343,'SKU Price List'!$H$2:$L$27,3,FALSE)</f>
        <v>803.2</v>
      </c>
      <c r="E343" s="15">
        <f t="shared" si="5"/>
        <v>104416</v>
      </c>
    </row>
    <row r="344" spans="1:5" x14ac:dyDescent="0.45">
      <c r="A344" s="68">
        <v>45513</v>
      </c>
      <c r="B344" t="s">
        <v>17</v>
      </c>
      <c r="C344">
        <v>120</v>
      </c>
      <c r="D344">
        <f>VLOOKUP(B344,'SKU Price List'!$H$2:$L$27,3,FALSE)</f>
        <v>1216</v>
      </c>
      <c r="E344" s="15">
        <f t="shared" si="5"/>
        <v>145920</v>
      </c>
    </row>
    <row r="345" spans="1:5" x14ac:dyDescent="0.45">
      <c r="A345" s="68">
        <v>45516</v>
      </c>
      <c r="B345" t="s">
        <v>9</v>
      </c>
      <c r="C345">
        <v>140</v>
      </c>
      <c r="D345">
        <f>VLOOKUP(B345,'SKU Price List'!$H$2:$L$27,3,FALSE)</f>
        <v>741.59999999999991</v>
      </c>
      <c r="E345" s="15">
        <f t="shared" si="5"/>
        <v>103823.99999999999</v>
      </c>
    </row>
    <row r="346" spans="1:5" x14ac:dyDescent="0.45">
      <c r="A346" s="68">
        <v>45516</v>
      </c>
      <c r="B346" t="s">
        <v>13</v>
      </c>
      <c r="C346">
        <v>80</v>
      </c>
      <c r="D346">
        <f>VLOOKUP(B346,'SKU Price List'!$H$2:$L$27,3,FALSE)</f>
        <v>684</v>
      </c>
      <c r="E346" s="15">
        <f t="shared" si="5"/>
        <v>54720</v>
      </c>
    </row>
    <row r="347" spans="1:5" x14ac:dyDescent="0.45">
      <c r="A347" s="68">
        <v>45517</v>
      </c>
      <c r="B347" t="s">
        <v>14</v>
      </c>
      <c r="C347">
        <v>120</v>
      </c>
      <c r="D347">
        <f>VLOOKUP(B347,'SKU Price List'!$H$2:$L$27,3,FALSE)</f>
        <v>912</v>
      </c>
      <c r="E347" s="15">
        <f t="shared" si="5"/>
        <v>109440</v>
      </c>
    </row>
    <row r="348" spans="1:5" x14ac:dyDescent="0.45">
      <c r="A348" s="68">
        <v>45518</v>
      </c>
      <c r="B348" t="s">
        <v>8</v>
      </c>
      <c r="C348">
        <v>140</v>
      </c>
      <c r="D348">
        <f>VLOOKUP(B348,'SKU Price List'!$H$2:$L$27,3,FALSE)</f>
        <v>556.19999999999993</v>
      </c>
      <c r="E348" s="15">
        <f t="shared" si="5"/>
        <v>77867.999999999985</v>
      </c>
    </row>
    <row r="349" spans="1:5" x14ac:dyDescent="0.45">
      <c r="A349" s="68">
        <v>45519</v>
      </c>
      <c r="B349" t="s">
        <v>11</v>
      </c>
      <c r="C349">
        <v>30</v>
      </c>
      <c r="D349">
        <f>VLOOKUP(B349,'SKU Price List'!$H$2:$L$27,3,FALSE)</f>
        <v>865.19999999999993</v>
      </c>
      <c r="E349" s="15">
        <f t="shared" si="5"/>
        <v>25955.999999999996</v>
      </c>
    </row>
    <row r="350" spans="1:5" x14ac:dyDescent="0.45">
      <c r="A350" s="68">
        <v>45520</v>
      </c>
      <c r="B350" t="s">
        <v>19</v>
      </c>
      <c r="C350">
        <v>40</v>
      </c>
      <c r="D350">
        <f>VLOOKUP(B350,'SKU Price List'!$H$2:$L$27,3,FALSE)</f>
        <v>815.4</v>
      </c>
      <c r="E350" s="15">
        <f t="shared" si="5"/>
        <v>32616</v>
      </c>
    </row>
    <row r="351" spans="1:5" x14ac:dyDescent="0.45">
      <c r="A351" s="68">
        <v>45522</v>
      </c>
      <c r="B351" t="s">
        <v>18</v>
      </c>
      <c r="C351">
        <v>120</v>
      </c>
      <c r="D351">
        <f>VLOOKUP(B351,'SKU Price List'!$H$2:$L$27,3,FALSE)</f>
        <v>1449.6</v>
      </c>
      <c r="E351" s="15">
        <f t="shared" si="5"/>
        <v>173952</v>
      </c>
    </row>
    <row r="352" spans="1:5" x14ac:dyDescent="0.45">
      <c r="A352" s="68">
        <v>45524</v>
      </c>
      <c r="B352" t="s">
        <v>7</v>
      </c>
      <c r="C352">
        <v>120</v>
      </c>
      <c r="D352">
        <f>VLOOKUP(B352,'SKU Price List'!$H$2:$L$27,3,FALSE)</f>
        <v>544</v>
      </c>
      <c r="E352" s="15">
        <f t="shared" si="5"/>
        <v>65280</v>
      </c>
    </row>
    <row r="353" spans="1:5" x14ac:dyDescent="0.45">
      <c r="A353" s="68">
        <v>45525</v>
      </c>
      <c r="B353" t="s">
        <v>15</v>
      </c>
      <c r="C353">
        <v>40</v>
      </c>
      <c r="D353">
        <f>VLOOKUP(B353,'SKU Price List'!$H$2:$L$27,3,FALSE)</f>
        <v>798</v>
      </c>
      <c r="E353" s="15">
        <f t="shared" si="5"/>
        <v>31920</v>
      </c>
    </row>
    <row r="354" spans="1:5" x14ac:dyDescent="0.45">
      <c r="A354" s="68">
        <v>45526</v>
      </c>
      <c r="B354" t="s">
        <v>21</v>
      </c>
      <c r="C354">
        <v>30</v>
      </c>
      <c r="D354">
        <f>VLOOKUP(B354,'SKU Price List'!$H$2:$L$27,3,FALSE)</f>
        <v>951.3</v>
      </c>
      <c r="E354" s="15">
        <f t="shared" si="5"/>
        <v>28539</v>
      </c>
    </row>
    <row r="355" spans="1:5" x14ac:dyDescent="0.45">
      <c r="A355" s="68">
        <v>45527</v>
      </c>
      <c r="B355" t="s">
        <v>17</v>
      </c>
      <c r="C355">
        <v>140</v>
      </c>
      <c r="D355">
        <f>VLOOKUP(B355,'SKU Price List'!$H$2:$L$27,3,FALSE)</f>
        <v>1216</v>
      </c>
      <c r="E355" s="15">
        <f t="shared" si="5"/>
        <v>170240</v>
      </c>
    </row>
    <row r="356" spans="1:5" x14ac:dyDescent="0.45">
      <c r="A356" s="68">
        <v>45527</v>
      </c>
      <c r="B356" t="s">
        <v>20</v>
      </c>
      <c r="C356">
        <v>100</v>
      </c>
      <c r="D356">
        <f>VLOOKUP(B356,'SKU Price List'!$H$2:$L$27,3,FALSE)</f>
        <v>1087.1999999999998</v>
      </c>
      <c r="E356" s="15">
        <f t="shared" si="5"/>
        <v>108719.99999999999</v>
      </c>
    </row>
    <row r="357" spans="1:5" x14ac:dyDescent="0.45">
      <c r="A357" s="68">
        <v>45529</v>
      </c>
      <c r="B357" t="s">
        <v>3</v>
      </c>
      <c r="C357">
        <v>120</v>
      </c>
      <c r="D357">
        <f>VLOOKUP(B357,'SKU Price List'!$H$2:$L$27,3,FALSE)</f>
        <v>306</v>
      </c>
      <c r="E357" s="15">
        <f t="shared" si="5"/>
        <v>36720</v>
      </c>
    </row>
    <row r="358" spans="1:5" x14ac:dyDescent="0.45">
      <c r="A358" s="68">
        <v>45530</v>
      </c>
      <c r="B358" t="s">
        <v>6</v>
      </c>
      <c r="C358">
        <v>50</v>
      </c>
      <c r="D358">
        <f>VLOOKUP(B358,'SKU Price List'!$H$2:$L$27,3,FALSE)</f>
        <v>476</v>
      </c>
      <c r="E358" s="15">
        <f t="shared" si="5"/>
        <v>23800</v>
      </c>
    </row>
    <row r="359" spans="1:5" x14ac:dyDescent="0.45">
      <c r="A359" s="68">
        <v>45531</v>
      </c>
      <c r="B359" t="s">
        <v>23</v>
      </c>
      <c r="C359">
        <v>120</v>
      </c>
      <c r="D359">
        <f>VLOOKUP(B359,'SKU Price List'!$H$2:$L$27,3,FALSE)</f>
        <v>451.8</v>
      </c>
      <c r="E359" s="15">
        <f t="shared" si="5"/>
        <v>54216</v>
      </c>
    </row>
    <row r="360" spans="1:5" x14ac:dyDescent="0.45">
      <c r="A360" s="68">
        <v>45531</v>
      </c>
      <c r="B360" t="s">
        <v>10</v>
      </c>
      <c r="C360">
        <v>40</v>
      </c>
      <c r="D360">
        <f>VLOOKUP(B360,'SKU Price List'!$H$2:$L$27,3,FALSE)</f>
        <v>648.9</v>
      </c>
      <c r="E360" s="15">
        <f t="shared" si="5"/>
        <v>25956</v>
      </c>
    </row>
    <row r="361" spans="1:5" x14ac:dyDescent="0.45">
      <c r="A361" s="68">
        <v>45531</v>
      </c>
      <c r="B361" t="s">
        <v>4</v>
      </c>
      <c r="C361">
        <v>80</v>
      </c>
      <c r="D361">
        <f>VLOOKUP(B361,'SKU Price List'!$H$2:$L$27,3,FALSE)</f>
        <v>408</v>
      </c>
      <c r="E361" s="15">
        <f t="shared" si="5"/>
        <v>32640</v>
      </c>
    </row>
    <row r="362" spans="1:5" x14ac:dyDescent="0.45">
      <c r="A362" s="68">
        <v>45533</v>
      </c>
      <c r="B362" t="s">
        <v>24</v>
      </c>
      <c r="C362">
        <v>90</v>
      </c>
      <c r="D362">
        <f>VLOOKUP(B362,'SKU Price List'!$H$2:$L$27,3,FALSE)</f>
        <v>602.40000000000009</v>
      </c>
      <c r="E362" s="15">
        <f t="shared" si="5"/>
        <v>54216.000000000007</v>
      </c>
    </row>
    <row r="363" spans="1:5" x14ac:dyDescent="0.45">
      <c r="A363" s="68">
        <v>45533</v>
      </c>
      <c r="B363" t="s">
        <v>9</v>
      </c>
      <c r="C363">
        <v>120</v>
      </c>
      <c r="D363">
        <f>VLOOKUP(B363,'SKU Price List'!$H$2:$L$27,3,FALSE)</f>
        <v>741.59999999999991</v>
      </c>
      <c r="E363" s="15">
        <f t="shared" si="5"/>
        <v>88991.999999999985</v>
      </c>
    </row>
    <row r="364" spans="1:5" x14ac:dyDescent="0.45">
      <c r="A364" s="68">
        <v>45534</v>
      </c>
      <c r="B364" t="s">
        <v>12</v>
      </c>
      <c r="C364">
        <v>150</v>
      </c>
      <c r="D364">
        <f>VLOOKUP(B364,'SKU Price List'!$H$2:$L$27,3,FALSE)</f>
        <v>988.8</v>
      </c>
      <c r="E364" s="15">
        <f t="shared" si="5"/>
        <v>148320</v>
      </c>
    </row>
    <row r="365" spans="1:5" x14ac:dyDescent="0.45">
      <c r="A365" s="68">
        <v>45535</v>
      </c>
      <c r="B365" t="s">
        <v>24</v>
      </c>
      <c r="C365">
        <v>200</v>
      </c>
      <c r="D365">
        <f>VLOOKUP(B365,'SKU Price List'!$H$2:$L$27,3,FALSE)</f>
        <v>602.40000000000009</v>
      </c>
      <c r="E365" s="15">
        <f t="shared" si="5"/>
        <v>120480.00000000001</v>
      </c>
    </row>
    <row r="366" spans="1:5" x14ac:dyDescent="0.45">
      <c r="A366" s="68">
        <v>45535</v>
      </c>
      <c r="B366" t="s">
        <v>25</v>
      </c>
      <c r="C366">
        <v>50</v>
      </c>
      <c r="D366">
        <f>VLOOKUP(B366,'SKU Price List'!$H$2:$L$27,3,FALSE)</f>
        <v>527.1</v>
      </c>
      <c r="E366" s="15">
        <f t="shared" si="5"/>
        <v>26355</v>
      </c>
    </row>
    <row r="367" spans="1:5" x14ac:dyDescent="0.45">
      <c r="A367" s="68">
        <v>45535</v>
      </c>
      <c r="B367" t="s">
        <v>27</v>
      </c>
      <c r="C367">
        <v>150</v>
      </c>
      <c r="D367">
        <f>VLOOKUP(B367,'SKU Price List'!$H$2:$L$27,3,FALSE)</f>
        <v>803.2</v>
      </c>
      <c r="E367" s="15">
        <f t="shared" si="5"/>
        <v>120480</v>
      </c>
    </row>
    <row r="368" spans="1:5" x14ac:dyDescent="0.45">
      <c r="A368" s="68">
        <v>45535</v>
      </c>
      <c r="B368" t="s">
        <v>11</v>
      </c>
      <c r="C368">
        <v>40</v>
      </c>
      <c r="D368">
        <f>VLOOKUP(B368,'SKU Price List'!$H$2:$L$27,3,FALSE)</f>
        <v>865.19999999999993</v>
      </c>
      <c r="E368" s="15">
        <f t="shared" si="5"/>
        <v>34608</v>
      </c>
    </row>
    <row r="369" spans="1:5" x14ac:dyDescent="0.45">
      <c r="A369" s="68">
        <v>45535</v>
      </c>
      <c r="B369" t="s">
        <v>22</v>
      </c>
      <c r="C369">
        <v>30</v>
      </c>
      <c r="D369">
        <f>VLOOKUP(B369,'SKU Price List'!$H$2:$L$27,3,FALSE)</f>
        <v>1268.3999999999999</v>
      </c>
      <c r="E369" s="15">
        <f t="shared" si="5"/>
        <v>38051.999999999993</v>
      </c>
    </row>
    <row r="370" spans="1:5" x14ac:dyDescent="0.45">
      <c r="A370" s="68">
        <v>45535</v>
      </c>
      <c r="B370" t="s">
        <v>7</v>
      </c>
      <c r="C370">
        <v>150</v>
      </c>
      <c r="D370">
        <f>VLOOKUP(B370,'SKU Price List'!$H$2:$L$27,3,FALSE)</f>
        <v>544</v>
      </c>
      <c r="E370" s="15">
        <f t="shared" si="5"/>
        <v>81600</v>
      </c>
    </row>
    <row r="371" spans="1:5" x14ac:dyDescent="0.45">
      <c r="A371" s="68">
        <v>45537</v>
      </c>
      <c r="B371" t="s">
        <v>19</v>
      </c>
      <c r="C371">
        <v>40</v>
      </c>
      <c r="D371">
        <f>VLOOKUP(B371,'SKU Price List'!$H$2:$L$27,3,FALSE)</f>
        <v>815.4</v>
      </c>
      <c r="E371" s="15">
        <f t="shared" si="5"/>
        <v>32616</v>
      </c>
    </row>
    <row r="372" spans="1:5" x14ac:dyDescent="0.45">
      <c r="A372" s="68">
        <v>45537</v>
      </c>
      <c r="B372" t="s">
        <v>18</v>
      </c>
      <c r="C372">
        <v>150</v>
      </c>
      <c r="D372">
        <f>VLOOKUP(B372,'SKU Price List'!$H$2:$L$27,3,FALSE)</f>
        <v>1449.6</v>
      </c>
      <c r="E372" s="15">
        <f t="shared" si="5"/>
        <v>217440</v>
      </c>
    </row>
    <row r="373" spans="1:5" x14ac:dyDescent="0.45">
      <c r="A373" s="68">
        <v>45538</v>
      </c>
      <c r="B373" t="s">
        <v>13</v>
      </c>
      <c r="C373">
        <v>100</v>
      </c>
      <c r="D373">
        <f>VLOOKUP(B373,'SKU Price List'!$H$2:$L$27,3,FALSE)</f>
        <v>684</v>
      </c>
      <c r="E373" s="15">
        <f t="shared" si="5"/>
        <v>68400</v>
      </c>
    </row>
    <row r="374" spans="1:5" x14ac:dyDescent="0.45">
      <c r="A374" s="68">
        <v>45540</v>
      </c>
      <c r="B374" t="s">
        <v>8</v>
      </c>
      <c r="C374">
        <v>90</v>
      </c>
      <c r="D374">
        <f>VLOOKUP(B374,'SKU Price List'!$H$2:$L$27,3,FALSE)</f>
        <v>556.19999999999993</v>
      </c>
      <c r="E374" s="15">
        <f t="shared" si="5"/>
        <v>50057.999999999993</v>
      </c>
    </row>
    <row r="375" spans="1:5" x14ac:dyDescent="0.45">
      <c r="A375" s="68">
        <v>45542</v>
      </c>
      <c r="B375" t="s">
        <v>10</v>
      </c>
      <c r="C375">
        <v>60</v>
      </c>
      <c r="D375">
        <f>VLOOKUP(B375,'SKU Price List'!$H$2:$L$27,3,FALSE)</f>
        <v>648.9</v>
      </c>
      <c r="E375" s="15">
        <f t="shared" si="5"/>
        <v>38934</v>
      </c>
    </row>
    <row r="376" spans="1:5" x14ac:dyDescent="0.45">
      <c r="A376" s="68">
        <v>45542</v>
      </c>
      <c r="B376" t="s">
        <v>14</v>
      </c>
      <c r="C376">
        <v>120</v>
      </c>
      <c r="D376">
        <f>VLOOKUP(B376,'SKU Price List'!$H$2:$L$27,3,FALSE)</f>
        <v>912</v>
      </c>
      <c r="E376" s="15">
        <f t="shared" si="5"/>
        <v>109440</v>
      </c>
    </row>
    <row r="377" spans="1:5" x14ac:dyDescent="0.45">
      <c r="A377" s="68">
        <v>45546</v>
      </c>
      <c r="B377" t="s">
        <v>7</v>
      </c>
      <c r="C377">
        <v>150</v>
      </c>
      <c r="D377">
        <f>VLOOKUP(B377,'SKU Price List'!$H$2:$L$27,3,FALSE)</f>
        <v>544</v>
      </c>
      <c r="E377" s="15">
        <f t="shared" si="5"/>
        <v>81600</v>
      </c>
    </row>
    <row r="378" spans="1:5" x14ac:dyDescent="0.45">
      <c r="A378" s="68">
        <v>45547</v>
      </c>
      <c r="B378" t="s">
        <v>15</v>
      </c>
      <c r="C378">
        <v>30</v>
      </c>
      <c r="D378">
        <f>VLOOKUP(B378,'SKU Price List'!$H$2:$L$27,3,FALSE)</f>
        <v>798</v>
      </c>
      <c r="E378" s="15">
        <f t="shared" si="5"/>
        <v>23940</v>
      </c>
    </row>
    <row r="379" spans="1:5" x14ac:dyDescent="0.45">
      <c r="A379" s="68">
        <v>45549</v>
      </c>
      <c r="B379" t="s">
        <v>9</v>
      </c>
      <c r="C379">
        <v>150</v>
      </c>
      <c r="D379">
        <f>VLOOKUP(B379,'SKU Price List'!$H$2:$L$27,3,FALSE)</f>
        <v>741.59999999999991</v>
      </c>
      <c r="E379" s="15">
        <f t="shared" si="5"/>
        <v>111239.99999999999</v>
      </c>
    </row>
    <row r="380" spans="1:5" x14ac:dyDescent="0.45">
      <c r="A380" s="68">
        <v>45549</v>
      </c>
      <c r="B380" t="s">
        <v>4</v>
      </c>
      <c r="C380">
        <v>120</v>
      </c>
      <c r="D380">
        <f>VLOOKUP(B380,'SKU Price List'!$H$2:$L$27,3,FALSE)</f>
        <v>408</v>
      </c>
      <c r="E380" s="15">
        <f t="shared" si="5"/>
        <v>48960</v>
      </c>
    </row>
    <row r="381" spans="1:5" x14ac:dyDescent="0.45">
      <c r="A381" s="68">
        <v>45549</v>
      </c>
      <c r="B381" t="s">
        <v>5</v>
      </c>
      <c r="C381">
        <v>35</v>
      </c>
      <c r="D381">
        <f>VLOOKUP(B381,'SKU Price List'!$H$2:$L$27,3,FALSE)</f>
        <v>357</v>
      </c>
      <c r="E381" s="15">
        <f t="shared" si="5"/>
        <v>12495</v>
      </c>
    </row>
    <row r="382" spans="1:5" x14ac:dyDescent="0.45">
      <c r="A382" s="68">
        <v>45550</v>
      </c>
      <c r="B382" t="s">
        <v>27</v>
      </c>
      <c r="C382">
        <v>170</v>
      </c>
      <c r="D382">
        <f>VLOOKUP(B382,'SKU Price List'!$H$2:$L$27,3,FALSE)</f>
        <v>803.2</v>
      </c>
      <c r="E382" s="15">
        <f t="shared" si="5"/>
        <v>136544</v>
      </c>
    </row>
    <row r="383" spans="1:5" x14ac:dyDescent="0.45">
      <c r="A383" s="68">
        <v>45550</v>
      </c>
      <c r="B383" t="s">
        <v>8</v>
      </c>
      <c r="C383">
        <v>110</v>
      </c>
      <c r="D383">
        <f>VLOOKUP(B383,'SKU Price List'!$H$2:$L$27,3,FALSE)</f>
        <v>556.19999999999993</v>
      </c>
      <c r="E383" s="15">
        <f t="shared" si="5"/>
        <v>61181.999999999993</v>
      </c>
    </row>
    <row r="384" spans="1:5" x14ac:dyDescent="0.45">
      <c r="A384" s="68">
        <v>45550</v>
      </c>
      <c r="B384" t="s">
        <v>12</v>
      </c>
      <c r="C384">
        <v>150</v>
      </c>
      <c r="D384">
        <f>VLOOKUP(B384,'SKU Price List'!$H$2:$L$27,3,FALSE)</f>
        <v>988.8</v>
      </c>
      <c r="E384" s="15">
        <f t="shared" si="5"/>
        <v>148320</v>
      </c>
    </row>
    <row r="385" spans="1:5" x14ac:dyDescent="0.45">
      <c r="A385" s="68">
        <v>45551</v>
      </c>
      <c r="B385" t="s">
        <v>3</v>
      </c>
      <c r="C385">
        <v>120</v>
      </c>
      <c r="D385">
        <f>VLOOKUP(B385,'SKU Price List'!$H$2:$L$27,3,FALSE)</f>
        <v>306</v>
      </c>
      <c r="E385" s="15">
        <f t="shared" si="5"/>
        <v>36720</v>
      </c>
    </row>
    <row r="386" spans="1:5" x14ac:dyDescent="0.45">
      <c r="A386" s="68">
        <v>45551</v>
      </c>
      <c r="B386" t="s">
        <v>6</v>
      </c>
      <c r="C386">
        <v>40</v>
      </c>
      <c r="D386">
        <f>VLOOKUP(B386,'SKU Price List'!$H$2:$L$27,3,FALSE)</f>
        <v>476</v>
      </c>
      <c r="E386" s="15">
        <f t="shared" si="5"/>
        <v>19040</v>
      </c>
    </row>
    <row r="387" spans="1:5" x14ac:dyDescent="0.45">
      <c r="A387" s="68">
        <v>45552</v>
      </c>
      <c r="B387" t="s">
        <v>17</v>
      </c>
      <c r="C387">
        <v>100</v>
      </c>
      <c r="D387">
        <f>VLOOKUP(B387,'SKU Price List'!$H$2:$L$27,3,FALSE)</f>
        <v>1216</v>
      </c>
      <c r="E387" s="15">
        <f t="shared" ref="E387:E403" si="6">D387*C387</f>
        <v>121600</v>
      </c>
    </row>
    <row r="388" spans="1:5" x14ac:dyDescent="0.45">
      <c r="A388" s="68">
        <v>45553</v>
      </c>
      <c r="B388" t="s">
        <v>23</v>
      </c>
      <c r="C388">
        <v>100</v>
      </c>
      <c r="D388">
        <f>VLOOKUP(B388,'SKU Price List'!$H$2:$L$27,3,FALSE)</f>
        <v>451.8</v>
      </c>
      <c r="E388" s="15">
        <f t="shared" si="6"/>
        <v>45180</v>
      </c>
    </row>
    <row r="389" spans="1:5" x14ac:dyDescent="0.45">
      <c r="A389" s="68">
        <v>45553</v>
      </c>
      <c r="B389" t="s">
        <v>24</v>
      </c>
      <c r="C389">
        <v>160</v>
      </c>
      <c r="D389">
        <f>VLOOKUP(B389,'SKU Price List'!$H$2:$L$27,3,FALSE)</f>
        <v>602.40000000000009</v>
      </c>
      <c r="E389" s="15">
        <f t="shared" si="6"/>
        <v>96384.000000000015</v>
      </c>
    </row>
    <row r="390" spans="1:5" x14ac:dyDescent="0.45">
      <c r="A390" s="68">
        <v>45553</v>
      </c>
      <c r="B390" t="s">
        <v>20</v>
      </c>
      <c r="C390">
        <v>100</v>
      </c>
      <c r="D390">
        <f>VLOOKUP(B390,'SKU Price List'!$H$2:$L$27,3,FALSE)</f>
        <v>1087.1999999999998</v>
      </c>
      <c r="E390" s="15">
        <f t="shared" si="6"/>
        <v>108719.99999999999</v>
      </c>
    </row>
    <row r="391" spans="1:5" x14ac:dyDescent="0.45">
      <c r="A391" s="68">
        <v>45553</v>
      </c>
      <c r="B391" t="s">
        <v>18</v>
      </c>
      <c r="C391">
        <v>140</v>
      </c>
      <c r="D391">
        <f>VLOOKUP(B391,'SKU Price List'!$H$2:$L$27,3,FALSE)</f>
        <v>1449.6</v>
      </c>
      <c r="E391" s="15">
        <f t="shared" si="6"/>
        <v>202944</v>
      </c>
    </row>
    <row r="392" spans="1:5" x14ac:dyDescent="0.45">
      <c r="A392" s="68">
        <v>45554</v>
      </c>
      <c r="B392" t="s">
        <v>13</v>
      </c>
      <c r="C392">
        <v>90</v>
      </c>
      <c r="D392">
        <f>VLOOKUP(B392,'SKU Price List'!$H$2:$L$27,3,FALSE)</f>
        <v>684</v>
      </c>
      <c r="E392" s="15">
        <f t="shared" si="6"/>
        <v>61560</v>
      </c>
    </row>
    <row r="393" spans="1:5" x14ac:dyDescent="0.45">
      <c r="A393" s="68">
        <v>45555</v>
      </c>
      <c r="B393" t="s">
        <v>4</v>
      </c>
      <c r="C393">
        <v>70</v>
      </c>
      <c r="D393">
        <f>VLOOKUP(B393,'SKU Price List'!$H$2:$L$27,3,FALSE)</f>
        <v>408</v>
      </c>
      <c r="E393" s="15">
        <f t="shared" si="6"/>
        <v>28560</v>
      </c>
    </row>
    <row r="394" spans="1:5" x14ac:dyDescent="0.45">
      <c r="A394" s="68">
        <v>45557</v>
      </c>
      <c r="B394" t="s">
        <v>14</v>
      </c>
      <c r="C394">
        <v>120</v>
      </c>
      <c r="D394">
        <f>VLOOKUP(B394,'SKU Price List'!$H$2:$L$27,3,FALSE)</f>
        <v>912</v>
      </c>
      <c r="E394" s="15">
        <f t="shared" si="6"/>
        <v>109440</v>
      </c>
    </row>
    <row r="395" spans="1:5" x14ac:dyDescent="0.45">
      <c r="A395" s="68">
        <v>45558</v>
      </c>
      <c r="B395" t="s">
        <v>7</v>
      </c>
      <c r="C395">
        <v>160</v>
      </c>
      <c r="D395">
        <f>VLOOKUP(B395,'SKU Price List'!$H$2:$L$27,3,FALSE)</f>
        <v>544</v>
      </c>
      <c r="E395" s="15">
        <f t="shared" si="6"/>
        <v>87040</v>
      </c>
    </row>
    <row r="396" spans="1:5" x14ac:dyDescent="0.45">
      <c r="A396" s="68">
        <v>45560</v>
      </c>
      <c r="B396" t="s">
        <v>26</v>
      </c>
      <c r="C396">
        <v>50</v>
      </c>
      <c r="D396">
        <f>VLOOKUP(B396,'SKU Price List'!$H$2:$L$27,3,FALSE)</f>
        <v>702.80000000000007</v>
      </c>
      <c r="E396" s="15">
        <f t="shared" si="6"/>
        <v>35140</v>
      </c>
    </row>
    <row r="397" spans="1:5" x14ac:dyDescent="0.45">
      <c r="A397" s="68">
        <v>45561</v>
      </c>
      <c r="B397" t="s">
        <v>11</v>
      </c>
      <c r="C397">
        <v>40</v>
      </c>
      <c r="D397">
        <f>VLOOKUP(B397,'SKU Price List'!$H$2:$L$27,3,FALSE)</f>
        <v>865.19999999999993</v>
      </c>
      <c r="E397" s="15">
        <f t="shared" si="6"/>
        <v>34608</v>
      </c>
    </row>
    <row r="398" spans="1:5" x14ac:dyDescent="0.45">
      <c r="A398" s="68">
        <v>45561</v>
      </c>
      <c r="B398" t="s">
        <v>12</v>
      </c>
      <c r="C398">
        <v>120</v>
      </c>
      <c r="D398">
        <f>VLOOKUP(B398,'SKU Price List'!$H$2:$L$27,3,FALSE)</f>
        <v>988.8</v>
      </c>
      <c r="E398" s="15">
        <f t="shared" si="6"/>
        <v>118656</v>
      </c>
    </row>
    <row r="399" spans="1:5" x14ac:dyDescent="0.45">
      <c r="A399" s="68">
        <v>45561</v>
      </c>
      <c r="B399" t="s">
        <v>6</v>
      </c>
      <c r="C399">
        <v>50</v>
      </c>
      <c r="D399">
        <f>VLOOKUP(B399,'SKU Price List'!$H$2:$L$27,3,FALSE)</f>
        <v>476</v>
      </c>
      <c r="E399" s="15">
        <f t="shared" si="6"/>
        <v>23800</v>
      </c>
    </row>
    <row r="400" spans="1:5" x14ac:dyDescent="0.45">
      <c r="A400" s="68">
        <v>45563</v>
      </c>
      <c r="B400" t="s">
        <v>17</v>
      </c>
      <c r="C400">
        <v>90</v>
      </c>
      <c r="D400">
        <f>VLOOKUP(B400,'SKU Price List'!$H$2:$L$27,3,FALSE)</f>
        <v>1216</v>
      </c>
      <c r="E400" s="15">
        <f t="shared" si="6"/>
        <v>109440</v>
      </c>
    </row>
    <row r="401" spans="1:5" x14ac:dyDescent="0.45">
      <c r="A401" s="68">
        <v>45563</v>
      </c>
      <c r="B401" t="s">
        <v>20</v>
      </c>
      <c r="C401">
        <v>90</v>
      </c>
      <c r="D401">
        <f>VLOOKUP(B401,'SKU Price List'!$H$2:$L$27,3,FALSE)</f>
        <v>1087.1999999999998</v>
      </c>
      <c r="E401" s="15">
        <f t="shared" si="6"/>
        <v>97847.999999999985</v>
      </c>
    </row>
    <row r="402" spans="1:5" x14ac:dyDescent="0.45">
      <c r="A402" s="68">
        <v>45564</v>
      </c>
      <c r="B402" t="s">
        <v>9</v>
      </c>
      <c r="C402">
        <v>120</v>
      </c>
      <c r="D402">
        <f>VLOOKUP(B402,'SKU Price List'!$H$2:$L$27,3,FALSE)</f>
        <v>741.59999999999991</v>
      </c>
      <c r="E402" s="15">
        <f t="shared" si="6"/>
        <v>88991.999999999985</v>
      </c>
    </row>
    <row r="403" spans="1:5" ht="14.65" thickBot="1" x14ac:dyDescent="0.5">
      <c r="A403" s="69">
        <v>45565</v>
      </c>
      <c r="B403" s="24" t="s">
        <v>4</v>
      </c>
      <c r="C403" s="24">
        <v>100</v>
      </c>
      <c r="D403" s="24">
        <f>VLOOKUP(B403,'SKU Price List'!$H$2:$L$27,3,FALSE)</f>
        <v>408</v>
      </c>
      <c r="E403" s="60">
        <f t="shared" si="6"/>
        <v>40800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08997-4C96-4499-9FDD-C13CC36DCA66}">
  <dimension ref="A1:K851"/>
  <sheetViews>
    <sheetView zoomScaleNormal="100" workbookViewId="0">
      <pane ySplit="1" topLeftCell="A2" activePane="bottomLeft" state="frozen"/>
      <selection pane="bottomLeft" activeCell="J13" sqref="J13"/>
    </sheetView>
  </sheetViews>
  <sheetFormatPr defaultRowHeight="14.25" x14ac:dyDescent="0.45"/>
  <cols>
    <col min="1" max="1" width="14.9296875" customWidth="1"/>
    <col min="2" max="2" width="19.796875" customWidth="1"/>
    <col min="3" max="3" width="15" customWidth="1"/>
    <col min="4" max="4" width="17.9296875" customWidth="1"/>
    <col min="5" max="5" width="18.3984375" customWidth="1"/>
    <col min="6" max="6" width="16.6640625" style="18" customWidth="1"/>
    <col min="7" max="7" width="14.3984375" bestFit="1" customWidth="1"/>
    <col min="8" max="8" width="11.33203125" bestFit="1" customWidth="1"/>
    <col min="9" max="9" width="15.796875" bestFit="1" customWidth="1"/>
    <col min="10" max="10" width="22.1328125" bestFit="1" customWidth="1"/>
    <col min="15" max="15" width="22.1328125" bestFit="1" customWidth="1"/>
  </cols>
  <sheetData>
    <row r="1" spans="1:11" ht="14.65" thickBot="1" x14ac:dyDescent="0.5">
      <c r="A1" s="35" t="s">
        <v>28</v>
      </c>
      <c r="B1" s="35" t="s">
        <v>120</v>
      </c>
      <c r="C1" s="35" t="s">
        <v>121</v>
      </c>
      <c r="D1" s="29" t="s">
        <v>122</v>
      </c>
      <c r="E1" s="35" t="s">
        <v>128</v>
      </c>
      <c r="F1" s="49" t="s">
        <v>131</v>
      </c>
      <c r="G1" s="57" t="s">
        <v>197</v>
      </c>
      <c r="H1" s="57" t="s">
        <v>198</v>
      </c>
      <c r="I1" s="58"/>
      <c r="J1" s="58"/>
      <c r="K1" s="58"/>
    </row>
    <row r="2" spans="1:11" x14ac:dyDescent="0.45">
      <c r="A2" s="19">
        <v>45281</v>
      </c>
      <c r="B2" t="s">
        <v>60</v>
      </c>
      <c r="C2" s="21">
        <v>60721.08</v>
      </c>
      <c r="D2" s="21">
        <v>30000</v>
      </c>
      <c r="E2" s="21">
        <f>C2-D2</f>
        <v>30721.08</v>
      </c>
      <c r="F2" s="18" t="s">
        <v>133</v>
      </c>
      <c r="G2" s="17">
        <f t="shared" ref="G2:G65" si="0">DATE(2024,10,1) - A2</f>
        <v>285</v>
      </c>
      <c r="H2" t="str">
        <f t="shared" ref="H2:H65" si="1">IF(G2&lt;=30,"0-30 days",IF(G2&lt;=60, "31-60 days",IF(G2&lt;=90, "61-90 days", "90+ days")))</f>
        <v>90+ days</v>
      </c>
    </row>
    <row r="3" spans="1:11" x14ac:dyDescent="0.45">
      <c r="A3" s="19">
        <v>45288</v>
      </c>
      <c r="B3" t="s">
        <v>60</v>
      </c>
      <c r="C3" s="21">
        <v>10203.48</v>
      </c>
      <c r="D3" s="21">
        <v>10203</v>
      </c>
      <c r="E3" s="21" cm="1">
        <f t="array" ref="E3">IF(COUNTIF(B$2:B2, B3)=0, C3 - D3, LOOKUP(2,1/(B$2:B2=B3), E$2:E2) + C3 - D3)</f>
        <v>30721.559999999998</v>
      </c>
      <c r="F3" s="18" t="s">
        <v>132</v>
      </c>
      <c r="G3" s="17">
        <f t="shared" si="0"/>
        <v>278</v>
      </c>
      <c r="H3" t="str">
        <f t="shared" si="1"/>
        <v>90+ days</v>
      </c>
    </row>
    <row r="4" spans="1:11" x14ac:dyDescent="0.45">
      <c r="A4" s="19">
        <v>45357</v>
      </c>
      <c r="B4" t="s">
        <v>60</v>
      </c>
      <c r="C4" s="21">
        <v>73814.999999999985</v>
      </c>
      <c r="D4" s="21">
        <v>60000</v>
      </c>
      <c r="E4" s="21" cm="1">
        <f t="array" ref="E4">IF(COUNTIF(B$2:B3, B4)=0, C4 - D4, LOOKUP(2,1/(B$2:B3=B4), E$2:E3) + C4 - D4)</f>
        <v>44536.559999999983</v>
      </c>
      <c r="F4" s="18" t="s">
        <v>133</v>
      </c>
      <c r="G4" s="17">
        <f t="shared" si="0"/>
        <v>209</v>
      </c>
      <c r="H4" t="str">
        <f t="shared" si="1"/>
        <v>90+ days</v>
      </c>
    </row>
    <row r="5" spans="1:11" x14ac:dyDescent="0.45">
      <c r="A5" s="19">
        <v>45361</v>
      </c>
      <c r="B5" t="s">
        <v>60</v>
      </c>
      <c r="C5" s="21">
        <v>0</v>
      </c>
      <c r="D5" s="21">
        <v>44500</v>
      </c>
      <c r="E5" s="21" cm="1">
        <f t="array" ref="E5">IF(COUNTIF(B$2:B4, B5)=0, C5 - D5, LOOKUP(2,1/(B$2:B4=B5), E$2:E4) + C5 - D5)</f>
        <v>36.55999999998312</v>
      </c>
      <c r="F5" s="18" t="s">
        <v>132</v>
      </c>
      <c r="G5" s="17">
        <f t="shared" si="0"/>
        <v>205</v>
      </c>
      <c r="H5" t="str">
        <f t="shared" si="1"/>
        <v>90+ days</v>
      </c>
    </row>
    <row r="6" spans="1:11" x14ac:dyDescent="0.45">
      <c r="A6" s="19">
        <v>45373</v>
      </c>
      <c r="B6" t="s">
        <v>60</v>
      </c>
      <c r="C6" s="21">
        <v>13366.079999999998</v>
      </c>
      <c r="D6" s="21">
        <v>0</v>
      </c>
      <c r="E6" s="21" cm="1">
        <f t="array" ref="E6">IF(COUNTIF(B$2:B5, B6)=0, C6 - D6, LOOKUP(2,1/(B$2:B5=B6), E$2:E5) + C6 - D6)</f>
        <v>13402.639999999981</v>
      </c>
      <c r="F6" s="18" t="s">
        <v>135</v>
      </c>
      <c r="G6" s="17">
        <f t="shared" si="0"/>
        <v>193</v>
      </c>
      <c r="H6" t="str">
        <f t="shared" si="1"/>
        <v>90+ days</v>
      </c>
    </row>
    <row r="7" spans="1:11" x14ac:dyDescent="0.45">
      <c r="A7" s="19">
        <v>45385</v>
      </c>
      <c r="B7" t="s">
        <v>60</v>
      </c>
      <c r="C7" s="21">
        <v>61900.439999999995</v>
      </c>
      <c r="D7" s="21">
        <v>65000</v>
      </c>
      <c r="E7" s="21" cm="1">
        <f t="array" ref="E7">IF(COUNTIF(B$2:B6, B7)=0, C7 - D7, LOOKUP(2,1/(B$2:B6=B7), E$2:E6) + C7 - D7)</f>
        <v>10303.079999999973</v>
      </c>
      <c r="F7" s="18" t="s">
        <v>133</v>
      </c>
      <c r="G7" s="17">
        <f t="shared" si="0"/>
        <v>181</v>
      </c>
      <c r="H7" t="str">
        <f t="shared" si="1"/>
        <v>90+ days</v>
      </c>
    </row>
    <row r="8" spans="1:11" x14ac:dyDescent="0.45">
      <c r="A8" s="19">
        <v>45397</v>
      </c>
      <c r="B8" t="s">
        <v>60</v>
      </c>
      <c r="C8" s="21">
        <v>26342.400000000001</v>
      </c>
      <c r="D8" s="21">
        <v>26342.400000000001</v>
      </c>
      <c r="E8" s="21" cm="1">
        <f t="array" ref="E8">IF(COUNTIF(B$2:B7, B8)=0, C8 - D8, LOOKUP(2,1/(B$2:B7=B8), E$2:E7) + C8 - D8)</f>
        <v>10303.079999999973</v>
      </c>
      <c r="F8" s="18" t="s">
        <v>132</v>
      </c>
      <c r="G8" s="17">
        <f t="shared" si="0"/>
        <v>169</v>
      </c>
      <c r="H8" t="str">
        <f t="shared" si="1"/>
        <v>90+ days</v>
      </c>
    </row>
    <row r="9" spans="1:11" x14ac:dyDescent="0.45">
      <c r="A9" s="19">
        <v>45402</v>
      </c>
      <c r="B9" t="s">
        <v>60</v>
      </c>
      <c r="C9" s="21">
        <v>64252.649999999994</v>
      </c>
      <c r="D9" s="21">
        <v>54252.65</v>
      </c>
      <c r="E9" s="21" cm="1">
        <f t="array" ref="E9">IF(COUNTIF(B$2:B8, B9)=0, C9 - D9, LOOKUP(2,1/(B$2:B8=B9), E$2:E8) + C9 - D9)</f>
        <v>20303.079999999965</v>
      </c>
      <c r="F9" s="18" t="s">
        <v>132</v>
      </c>
      <c r="G9" s="17">
        <f t="shared" si="0"/>
        <v>164</v>
      </c>
      <c r="H9" t="str">
        <f t="shared" si="1"/>
        <v>90+ days</v>
      </c>
    </row>
    <row r="10" spans="1:11" x14ac:dyDescent="0.45">
      <c r="A10" s="19">
        <v>45410</v>
      </c>
      <c r="B10" t="s">
        <v>60</v>
      </c>
      <c r="C10" s="21">
        <v>0</v>
      </c>
      <c r="D10" s="21">
        <v>20000</v>
      </c>
      <c r="E10" s="21" cm="1">
        <f t="array" ref="E10">IF(COUNTIF(B$2:B9, B10)=0, C10 - D10, LOOKUP(2,1/(B$2:B9=B10), E$2:E9) + C10 - D10)</f>
        <v>303.07999999996537</v>
      </c>
      <c r="F10" s="18" t="s">
        <v>133</v>
      </c>
      <c r="G10" s="17">
        <f t="shared" si="0"/>
        <v>156</v>
      </c>
      <c r="H10" t="str">
        <f t="shared" si="1"/>
        <v>90+ days</v>
      </c>
    </row>
    <row r="11" spans="1:11" x14ac:dyDescent="0.45">
      <c r="A11" s="19">
        <v>45416</v>
      </c>
      <c r="B11" t="s">
        <v>60</v>
      </c>
      <c r="C11" s="21">
        <v>66958.5</v>
      </c>
      <c r="D11" s="21">
        <v>65000</v>
      </c>
      <c r="E11" s="21" cm="1">
        <f t="array" ref="E11">IF(COUNTIF(B$2:B10, B11)=0, C11 - D11, LOOKUP(2,1/(B$2:B10=B11), E$2:E10) + C11 - D11)</f>
        <v>2261.5799999999581</v>
      </c>
      <c r="F11" s="18" t="s">
        <v>133</v>
      </c>
      <c r="G11" s="17">
        <f t="shared" si="0"/>
        <v>150</v>
      </c>
      <c r="H11" t="str">
        <f t="shared" si="1"/>
        <v>90+ days</v>
      </c>
    </row>
    <row r="12" spans="1:11" x14ac:dyDescent="0.45">
      <c r="A12" s="19">
        <v>45420</v>
      </c>
      <c r="B12" t="s">
        <v>60</v>
      </c>
      <c r="C12" s="21">
        <v>25208.400000000001</v>
      </c>
      <c r="D12" s="21">
        <v>20000</v>
      </c>
      <c r="E12" s="21" cm="1">
        <f t="array" ref="E12">IF(COUNTIF(B$2:B11, B12)=0, C12 - D12, LOOKUP(2,1/(B$2:B11=B12), E$2:E11) + C12 - D12)</f>
        <v>7469.9799999999595</v>
      </c>
      <c r="F12" s="18" t="s">
        <v>132</v>
      </c>
      <c r="G12" s="17">
        <f t="shared" si="0"/>
        <v>146</v>
      </c>
      <c r="H12" t="str">
        <f t="shared" si="1"/>
        <v>90+ days</v>
      </c>
    </row>
    <row r="13" spans="1:11" x14ac:dyDescent="0.45">
      <c r="A13" s="19">
        <v>45425</v>
      </c>
      <c r="B13" t="s">
        <v>60</v>
      </c>
      <c r="C13" s="21">
        <v>46603.829999999994</v>
      </c>
      <c r="D13" s="21">
        <v>45000</v>
      </c>
      <c r="E13" s="21" cm="1">
        <f t="array" ref="E13">IF(COUNTIF(B$2:B12, B13)=0, C13 - D13, LOOKUP(2,1/(B$2:B12=B13), E$2:E12) + C13 - D13)</f>
        <v>9073.809999999954</v>
      </c>
      <c r="F13" s="18" t="s">
        <v>133</v>
      </c>
      <c r="G13" s="17">
        <f t="shared" si="0"/>
        <v>141</v>
      </c>
      <c r="H13" t="str">
        <f t="shared" si="1"/>
        <v>90+ days</v>
      </c>
    </row>
    <row r="14" spans="1:11" x14ac:dyDescent="0.45">
      <c r="A14" s="19">
        <v>45440</v>
      </c>
      <c r="B14" t="s">
        <v>60</v>
      </c>
      <c r="C14" s="21">
        <v>44296.200000000004</v>
      </c>
      <c r="D14" s="21">
        <v>44296.2</v>
      </c>
      <c r="E14" s="21" cm="1">
        <f t="array" ref="E14">IF(COUNTIF(B$2:B13, B14)=0, C14 - D14, LOOKUP(2,1/(B$2:B13=B14), E$2:E13) + C14 - D14)</f>
        <v>9073.8099999999613</v>
      </c>
      <c r="F14" s="18" t="s">
        <v>132</v>
      </c>
      <c r="G14" s="17">
        <f t="shared" si="0"/>
        <v>126</v>
      </c>
      <c r="H14" t="str">
        <f t="shared" si="1"/>
        <v>90+ days</v>
      </c>
    </row>
    <row r="15" spans="1:11" x14ac:dyDescent="0.45">
      <c r="A15" s="19">
        <v>45470</v>
      </c>
      <c r="B15" t="s">
        <v>60</v>
      </c>
      <c r="C15" s="21">
        <v>64473.85</v>
      </c>
      <c r="D15" s="21">
        <v>50000</v>
      </c>
      <c r="E15" s="21" cm="1">
        <f t="array" ref="E15">IF(COUNTIF(B$2:B14, B15)=0, C15 - D15, LOOKUP(2,1/(B$2:B14=B15), E$2:E14) + C15 - D15)</f>
        <v>23547.65999999996</v>
      </c>
      <c r="F15" s="18" t="s">
        <v>133</v>
      </c>
      <c r="G15" s="17">
        <f t="shared" si="0"/>
        <v>96</v>
      </c>
      <c r="H15" t="str">
        <f t="shared" si="1"/>
        <v>90+ days</v>
      </c>
    </row>
    <row r="16" spans="1:11" x14ac:dyDescent="0.45">
      <c r="A16" s="19">
        <v>45470</v>
      </c>
      <c r="B16" t="s">
        <v>60</v>
      </c>
      <c r="C16" s="21">
        <v>0</v>
      </c>
      <c r="D16" s="21">
        <v>23000</v>
      </c>
      <c r="E16" s="21" cm="1">
        <f t="array" ref="E16">IF(COUNTIF(B$2:B15, B16)=0, C16 - D16, LOOKUP(2,1/(B$2:B15=B16), E$2:E15) + C16 - D16)</f>
        <v>547.65999999995984</v>
      </c>
      <c r="F16" s="18" t="s">
        <v>132</v>
      </c>
      <c r="G16" s="17">
        <f t="shared" si="0"/>
        <v>96</v>
      </c>
      <c r="H16" t="str">
        <f t="shared" si="1"/>
        <v>90+ days</v>
      </c>
    </row>
    <row r="17" spans="1:8" x14ac:dyDescent="0.45">
      <c r="A17" s="19">
        <v>45474</v>
      </c>
      <c r="B17" t="s">
        <v>60</v>
      </c>
      <c r="C17" s="21">
        <v>44476</v>
      </c>
      <c r="D17" s="21">
        <v>40000</v>
      </c>
      <c r="E17" s="21" cm="1">
        <f t="array" ref="E17">IF(COUNTIF(B$2:B16, B17)=0, C17 - D17, LOOKUP(2,1/(B$2:B16=B17), E$2:E16) + C17 - D17)</f>
        <v>5023.6599999999598</v>
      </c>
      <c r="F17" s="18" t="s">
        <v>133</v>
      </c>
      <c r="G17" s="17">
        <f t="shared" si="0"/>
        <v>92</v>
      </c>
      <c r="H17" t="str">
        <f t="shared" si="1"/>
        <v>90+ days</v>
      </c>
    </row>
    <row r="18" spans="1:8" x14ac:dyDescent="0.45">
      <c r="A18" s="19">
        <v>45480</v>
      </c>
      <c r="B18" t="s">
        <v>60</v>
      </c>
      <c r="C18" s="21">
        <v>24810.5</v>
      </c>
      <c r="D18" s="21">
        <v>25000</v>
      </c>
      <c r="E18" s="21" cm="1">
        <f t="array" ref="E18">IF(COUNTIF(B$2:B17, B18)=0, C18 - D18, LOOKUP(2,1/(B$2:B17=B18), E$2:E17) + C18 - D18)</f>
        <v>4834.1599999999598</v>
      </c>
      <c r="F18" s="18" t="s">
        <v>133</v>
      </c>
      <c r="G18" s="17">
        <f t="shared" si="0"/>
        <v>86</v>
      </c>
      <c r="H18" t="str">
        <f t="shared" si="1"/>
        <v>61-90 days</v>
      </c>
    </row>
    <row r="19" spans="1:8" x14ac:dyDescent="0.45">
      <c r="A19" s="19">
        <v>45497</v>
      </c>
      <c r="B19" t="s">
        <v>60</v>
      </c>
      <c r="C19" s="21">
        <v>30084.6</v>
      </c>
      <c r="D19" s="21">
        <v>30084.6</v>
      </c>
      <c r="E19" s="21" cm="1">
        <f t="array" ref="E19">IF(COUNTIF(B$2:B18, B19)=0, C19 - D19, LOOKUP(2,1/(B$2:B18=B19), E$2:E18) + C19 - D19)</f>
        <v>4834.1599999999598</v>
      </c>
      <c r="F19" s="18" t="s">
        <v>132</v>
      </c>
      <c r="G19" s="17">
        <f t="shared" si="0"/>
        <v>69</v>
      </c>
      <c r="H19" t="str">
        <f t="shared" si="1"/>
        <v>61-90 days</v>
      </c>
    </row>
    <row r="20" spans="1:8" x14ac:dyDescent="0.45">
      <c r="A20" s="19">
        <v>45501</v>
      </c>
      <c r="B20" t="s">
        <v>60</v>
      </c>
      <c r="C20" s="21">
        <v>11799</v>
      </c>
      <c r="D20" s="21">
        <v>11799</v>
      </c>
      <c r="E20" s="21" cm="1">
        <f t="array" ref="E20">IF(COUNTIF(B$2:B19, B20)=0, C20 - D20, LOOKUP(2,1/(B$2:B19=B20), E$2:E19) + C20 - D20)</f>
        <v>4834.1599999999598</v>
      </c>
      <c r="F20" s="18" t="s">
        <v>133</v>
      </c>
      <c r="G20" s="17">
        <f t="shared" si="0"/>
        <v>65</v>
      </c>
      <c r="H20" t="str">
        <f t="shared" si="1"/>
        <v>61-90 days</v>
      </c>
    </row>
    <row r="21" spans="1:8" x14ac:dyDescent="0.45">
      <c r="A21" s="19">
        <v>45525</v>
      </c>
      <c r="B21" t="s">
        <v>60</v>
      </c>
      <c r="C21" s="21">
        <v>22018.199999999997</v>
      </c>
      <c r="D21" s="21">
        <v>0</v>
      </c>
      <c r="E21" s="21" cm="1">
        <f t="array" ref="E21">IF(COUNTIF(B$2:B20, B21)=0, C21 - D21, LOOKUP(2,1/(B$2:B20=B21), E$2:E20) + C21 - D21)</f>
        <v>26852.359999999957</v>
      </c>
      <c r="F21" s="18" t="s">
        <v>135</v>
      </c>
      <c r="G21" s="17">
        <f t="shared" si="0"/>
        <v>41</v>
      </c>
      <c r="H21" t="str">
        <f t="shared" si="1"/>
        <v>31-60 days</v>
      </c>
    </row>
    <row r="22" spans="1:8" x14ac:dyDescent="0.45">
      <c r="A22" s="19">
        <v>45554</v>
      </c>
      <c r="B22" t="s">
        <v>60</v>
      </c>
      <c r="C22" s="21">
        <v>86999.05</v>
      </c>
      <c r="D22" s="21">
        <v>80000</v>
      </c>
      <c r="E22" s="21" cm="1">
        <f t="array" ref="E22">IF(COUNTIF(B$2:B21, B22)=0, C22 - D22, LOOKUP(2,1/(B$2:B21=B22), E$2:E21) + C22 - D22)</f>
        <v>33851.40999999996</v>
      </c>
      <c r="F22" s="18" t="s">
        <v>133</v>
      </c>
      <c r="G22" s="17">
        <f t="shared" si="0"/>
        <v>12</v>
      </c>
      <c r="H22" t="str">
        <f t="shared" si="1"/>
        <v>0-30 days</v>
      </c>
    </row>
    <row r="23" spans="1:8" x14ac:dyDescent="0.45">
      <c r="A23" s="19">
        <v>45554</v>
      </c>
      <c r="B23" t="s">
        <v>60</v>
      </c>
      <c r="C23" s="21">
        <v>0</v>
      </c>
      <c r="D23" s="21">
        <v>20000</v>
      </c>
      <c r="E23" s="21" cm="1">
        <f t="array" ref="E23">IF(COUNTIF(B$2:B22, B23)=0, C23 - D23, LOOKUP(2,1/(B$2:B22=B23), E$2:E22) + C23 - D23)</f>
        <v>13851.40999999996</v>
      </c>
      <c r="F23" s="18" t="s">
        <v>132</v>
      </c>
      <c r="G23" s="17">
        <f t="shared" si="0"/>
        <v>12</v>
      </c>
      <c r="H23" t="str">
        <f t="shared" si="1"/>
        <v>0-30 days</v>
      </c>
    </row>
    <row r="24" spans="1:8" x14ac:dyDescent="0.45">
      <c r="A24" s="19">
        <v>45450</v>
      </c>
      <c r="B24" t="s">
        <v>89</v>
      </c>
      <c r="C24" s="21">
        <v>56970</v>
      </c>
      <c r="D24" s="21">
        <v>56970</v>
      </c>
      <c r="E24" s="21" cm="1">
        <f t="array" ref="E24">IF(COUNTIF(B$2:B23, B24)=0, C24 - D24, LOOKUP(2,1/(B$2:B23=B24), E$2:E23) + C24 - D24)</f>
        <v>0</v>
      </c>
      <c r="F24" s="18" t="s">
        <v>133</v>
      </c>
      <c r="G24" s="17">
        <f t="shared" si="0"/>
        <v>116</v>
      </c>
      <c r="H24" t="str">
        <f t="shared" si="1"/>
        <v>90+ days</v>
      </c>
    </row>
    <row r="25" spans="1:8" x14ac:dyDescent="0.45">
      <c r="A25" s="19">
        <v>45479</v>
      </c>
      <c r="B25" t="s">
        <v>89</v>
      </c>
      <c r="C25" s="21">
        <v>67930</v>
      </c>
      <c r="D25" s="21">
        <v>60000</v>
      </c>
      <c r="E25" s="21" cm="1">
        <f t="array" ref="E25">IF(COUNTIF(B$2:B24, B25)=0, C25 - D25, LOOKUP(2,1/(B$2:B24=B25), E$2:E24) + C25 - D25)</f>
        <v>7930</v>
      </c>
      <c r="F25" s="18" t="s">
        <v>133</v>
      </c>
      <c r="G25" s="17">
        <f t="shared" si="0"/>
        <v>87</v>
      </c>
      <c r="H25" t="str">
        <f t="shared" si="1"/>
        <v>61-90 days</v>
      </c>
    </row>
    <row r="26" spans="1:8" x14ac:dyDescent="0.45">
      <c r="A26" s="19">
        <v>45486</v>
      </c>
      <c r="B26" t="s">
        <v>89</v>
      </c>
      <c r="C26" s="21">
        <v>100015</v>
      </c>
      <c r="D26" s="21">
        <v>50000</v>
      </c>
      <c r="E26" s="21" cm="1">
        <f t="array" ref="E26">IF(COUNTIF(B$2:B25, B26)=0, C26 - D26, LOOKUP(2,1/(B$2:B25=B26), E$2:E25) + C26 - D26)</f>
        <v>57945</v>
      </c>
      <c r="F26" s="18" t="s">
        <v>133</v>
      </c>
      <c r="G26" s="17">
        <f t="shared" si="0"/>
        <v>80</v>
      </c>
      <c r="H26" t="str">
        <f t="shared" si="1"/>
        <v>61-90 days</v>
      </c>
    </row>
    <row r="27" spans="1:8" x14ac:dyDescent="0.45">
      <c r="A27" s="19">
        <v>45496</v>
      </c>
      <c r="B27" t="s">
        <v>89</v>
      </c>
      <c r="C27" s="21">
        <v>0</v>
      </c>
      <c r="D27" s="21">
        <v>50000</v>
      </c>
      <c r="E27" s="21" cm="1">
        <f t="array" ref="E27">IF(COUNTIF(B$2:B26, B27)=0, C27 - D27, LOOKUP(2,1/(B$2:B26=B27), E$2:E26) + C27 - D27)</f>
        <v>7945</v>
      </c>
      <c r="F27" s="18" t="s">
        <v>132</v>
      </c>
      <c r="G27" s="17">
        <f t="shared" si="0"/>
        <v>70</v>
      </c>
      <c r="H27" t="str">
        <f t="shared" si="1"/>
        <v>61-90 days</v>
      </c>
    </row>
    <row r="28" spans="1:8" x14ac:dyDescent="0.45">
      <c r="A28" s="19">
        <v>45509</v>
      </c>
      <c r="B28" t="s">
        <v>89</v>
      </c>
      <c r="C28" s="21">
        <v>0</v>
      </c>
      <c r="D28" s="21">
        <v>20000</v>
      </c>
      <c r="E28" s="21" cm="1">
        <f t="array" ref="E28">IF(COUNTIF(B$2:B27, B28)=0, C28 - D28, LOOKUP(2,1/(B$2:B27=B28), E$2:E27) + C28 - D28)</f>
        <v>-12055</v>
      </c>
      <c r="F28" s="18" t="s">
        <v>132</v>
      </c>
      <c r="G28" s="17">
        <f t="shared" si="0"/>
        <v>57</v>
      </c>
      <c r="H28" t="str">
        <f t="shared" si="1"/>
        <v>31-60 days</v>
      </c>
    </row>
    <row r="29" spans="1:8" x14ac:dyDescent="0.45">
      <c r="A29" s="19">
        <v>45534</v>
      </c>
      <c r="B29" t="s">
        <v>89</v>
      </c>
      <c r="C29" s="21">
        <v>50105.599999999999</v>
      </c>
      <c r="D29" s="21">
        <v>30000</v>
      </c>
      <c r="E29" s="21" cm="1">
        <f t="array" ref="E29">IF(COUNTIF(B$2:B28, B29)=0, C29 - D29, LOOKUP(2,1/(B$2:B28=B29), E$2:E28) + C29 - D29)</f>
        <v>8050.5999999999985</v>
      </c>
      <c r="F29" s="18" t="s">
        <v>133</v>
      </c>
      <c r="G29" s="17">
        <f t="shared" si="0"/>
        <v>32</v>
      </c>
      <c r="H29" t="str">
        <f t="shared" si="1"/>
        <v>31-60 days</v>
      </c>
    </row>
    <row r="30" spans="1:8" x14ac:dyDescent="0.45">
      <c r="A30" s="19">
        <v>45551</v>
      </c>
      <c r="B30" t="s">
        <v>89</v>
      </c>
      <c r="C30" s="21">
        <v>69179.5</v>
      </c>
      <c r="D30" s="21">
        <v>75000</v>
      </c>
      <c r="E30" s="21" cm="1">
        <f t="array" ref="E30">IF(COUNTIF(B$2:B29, B30)=0, C30 - D30, LOOKUP(2,1/(B$2:B29=B30), E$2:E29) + C30 - D30)</f>
        <v>2230.1000000000058</v>
      </c>
      <c r="F30" s="18" t="s">
        <v>136</v>
      </c>
      <c r="G30" s="17">
        <f t="shared" si="0"/>
        <v>15</v>
      </c>
      <c r="H30" t="str">
        <f t="shared" si="1"/>
        <v>0-30 days</v>
      </c>
    </row>
    <row r="31" spans="1:8" x14ac:dyDescent="0.45">
      <c r="A31" s="19">
        <v>45561</v>
      </c>
      <c r="B31" t="s">
        <v>89</v>
      </c>
      <c r="C31" s="21">
        <v>67102</v>
      </c>
      <c r="D31" s="21">
        <v>30000</v>
      </c>
      <c r="E31" s="21" cm="1">
        <f t="array" ref="E31">IF(COUNTIF(B$2:B30, B31)=0, C31 - D31, LOOKUP(2,1/(B$2:B30=B31), E$2:E30) + C31 - D31)</f>
        <v>39332.100000000006</v>
      </c>
      <c r="F31" s="18" t="s">
        <v>133</v>
      </c>
      <c r="G31" s="17">
        <f t="shared" si="0"/>
        <v>5</v>
      </c>
      <c r="H31" t="str">
        <f t="shared" si="1"/>
        <v>0-30 days</v>
      </c>
    </row>
    <row r="32" spans="1:8" x14ac:dyDescent="0.45">
      <c r="A32" s="19">
        <v>45564</v>
      </c>
      <c r="B32" t="s">
        <v>89</v>
      </c>
      <c r="C32" s="21">
        <v>69159</v>
      </c>
      <c r="D32" s="21">
        <v>100000</v>
      </c>
      <c r="E32" s="21" cm="1">
        <f t="array" ref="E32">IF(COUNTIF(B$2:B31, B32)=0, C32 - D32, LOOKUP(2,1/(B$2:B31=B32), E$2:E31) + C32 - D32)</f>
        <v>8491.1000000000058</v>
      </c>
      <c r="F32" s="18" t="s">
        <v>136</v>
      </c>
      <c r="G32" s="17">
        <f t="shared" si="0"/>
        <v>2</v>
      </c>
      <c r="H32" t="str">
        <f t="shared" si="1"/>
        <v>0-30 days</v>
      </c>
    </row>
    <row r="33" spans="1:8" x14ac:dyDescent="0.45">
      <c r="A33" s="19">
        <v>45456</v>
      </c>
      <c r="B33" s="17" t="s">
        <v>91</v>
      </c>
      <c r="C33" s="21">
        <v>17201.400000000001</v>
      </c>
      <c r="D33" s="21">
        <v>17201.400000000001</v>
      </c>
      <c r="E33" s="21" cm="1">
        <f t="array" ref="E33">IF(COUNTIF(B$2:B32, B33)=0, C33 - D33, LOOKUP(2,1/(B$2:B32=B33), E$2:E32) + C33 - D33)</f>
        <v>0</v>
      </c>
      <c r="F33" s="18" t="s">
        <v>132</v>
      </c>
      <c r="G33" s="17">
        <f t="shared" si="0"/>
        <v>110</v>
      </c>
      <c r="H33" t="str">
        <f t="shared" si="1"/>
        <v>90+ days</v>
      </c>
    </row>
    <row r="34" spans="1:8" x14ac:dyDescent="0.45">
      <c r="A34" s="19">
        <v>45207</v>
      </c>
      <c r="B34" t="s">
        <v>36</v>
      </c>
      <c r="C34" s="21">
        <v>12285</v>
      </c>
      <c r="D34" s="21">
        <v>12285</v>
      </c>
      <c r="E34" s="21" cm="1">
        <f t="array" ref="E34">IF(COUNTIF(B$2:B33, B34)=0, C34 - D34, LOOKUP(2,1/(B$2:B33=B34), E$2:E33) + C34 - D34)</f>
        <v>0</v>
      </c>
      <c r="F34" s="18" t="s">
        <v>133</v>
      </c>
      <c r="G34" s="17">
        <f t="shared" si="0"/>
        <v>359</v>
      </c>
      <c r="H34" t="str">
        <f t="shared" si="1"/>
        <v>90+ days</v>
      </c>
    </row>
    <row r="35" spans="1:8" x14ac:dyDescent="0.45">
      <c r="A35" s="19">
        <v>45312</v>
      </c>
      <c r="B35" t="s">
        <v>36</v>
      </c>
      <c r="C35" s="21">
        <v>10889.76</v>
      </c>
      <c r="D35" s="21">
        <v>10889.76</v>
      </c>
      <c r="E35" s="21" cm="1">
        <f t="array" ref="E35">IF(COUNTIF(B$2:B34, B35)=0, C35 - D35, LOOKUP(2,1/(B$2:B34=B35), E$2:E34) + C35 - D35)</f>
        <v>0</v>
      </c>
      <c r="F35" s="18" t="s">
        <v>132</v>
      </c>
      <c r="G35" s="17">
        <f t="shared" si="0"/>
        <v>254</v>
      </c>
      <c r="H35" t="str">
        <f t="shared" si="1"/>
        <v>90+ days</v>
      </c>
    </row>
    <row r="36" spans="1:8" x14ac:dyDescent="0.45">
      <c r="A36" s="19">
        <v>45359</v>
      </c>
      <c r="B36" t="s">
        <v>36</v>
      </c>
      <c r="C36" s="21">
        <v>4462.92</v>
      </c>
      <c r="D36" s="21">
        <v>4462</v>
      </c>
      <c r="E36" s="21" cm="1">
        <f t="array" ref="E36">IF(COUNTIF(B$2:B35, B36)=0, C36 - D36, LOOKUP(2,1/(B$2:B35=B36), E$2:E35) + C36 - D36)</f>
        <v>0.92000000000007276</v>
      </c>
      <c r="F36" s="18" t="s">
        <v>133</v>
      </c>
      <c r="G36" s="17">
        <f t="shared" si="0"/>
        <v>207</v>
      </c>
      <c r="H36" t="str">
        <f t="shared" si="1"/>
        <v>90+ days</v>
      </c>
    </row>
    <row r="37" spans="1:8" x14ac:dyDescent="0.45">
      <c r="A37" s="19">
        <v>45400</v>
      </c>
      <c r="B37" t="s">
        <v>36</v>
      </c>
      <c r="C37" s="21">
        <v>6940.08</v>
      </c>
      <c r="D37" s="21">
        <v>6940</v>
      </c>
      <c r="E37" s="21" cm="1">
        <f t="array" ref="E37">IF(COUNTIF(B$2:B36, B37)=0, C37 - D37, LOOKUP(2,1/(B$2:B36=B37), E$2:E36) + C37 - D37)</f>
        <v>1</v>
      </c>
      <c r="F37" s="18" t="s">
        <v>133</v>
      </c>
      <c r="G37" s="17">
        <f t="shared" si="0"/>
        <v>166</v>
      </c>
      <c r="H37" t="str">
        <f t="shared" si="1"/>
        <v>90+ days</v>
      </c>
    </row>
    <row r="38" spans="1:8" x14ac:dyDescent="0.45">
      <c r="A38" s="19">
        <v>45407</v>
      </c>
      <c r="B38" t="s">
        <v>36</v>
      </c>
      <c r="C38" s="21">
        <v>9125.76</v>
      </c>
      <c r="D38" s="21">
        <v>8000</v>
      </c>
      <c r="E38" s="21" cm="1">
        <f t="array" ref="E38">IF(COUNTIF(B$2:B37, B38)=0, C38 - D38, LOOKUP(2,1/(B$2:B37=B38), E$2:E37) + C38 - D38)</f>
        <v>1126.7600000000002</v>
      </c>
      <c r="F38" s="18" t="s">
        <v>133</v>
      </c>
      <c r="G38" s="17">
        <f t="shared" si="0"/>
        <v>159</v>
      </c>
      <c r="H38" t="str">
        <f t="shared" si="1"/>
        <v>90+ days</v>
      </c>
    </row>
    <row r="39" spans="1:8" x14ac:dyDescent="0.45">
      <c r="A39" s="19">
        <v>45470</v>
      </c>
      <c r="B39" t="s">
        <v>36</v>
      </c>
      <c r="C39" s="21">
        <v>9026.4</v>
      </c>
      <c r="D39" s="21">
        <v>9000</v>
      </c>
      <c r="E39" s="21" cm="1">
        <f t="array" ref="E39">IF(COUNTIF(B$2:B38, B39)=0, C39 - D39, LOOKUP(2,1/(B$2:B38=B39), E$2:E38) + C39 - D39)</f>
        <v>1153.1599999999999</v>
      </c>
      <c r="F39" s="18" t="s">
        <v>133</v>
      </c>
      <c r="G39" s="17">
        <f t="shared" si="0"/>
        <v>96</v>
      </c>
      <c r="H39" t="str">
        <f t="shared" si="1"/>
        <v>90+ days</v>
      </c>
    </row>
    <row r="40" spans="1:8" x14ac:dyDescent="0.45">
      <c r="A40" s="19">
        <v>45525</v>
      </c>
      <c r="B40" t="s">
        <v>36</v>
      </c>
      <c r="C40" s="21">
        <v>89842.2</v>
      </c>
      <c r="D40" s="21">
        <v>50000</v>
      </c>
      <c r="E40" s="21" cm="1">
        <f t="array" ref="E40">IF(COUNTIF(B$2:B39, B40)=0, C40 - D40, LOOKUP(2,1/(B$2:B39=B40), E$2:E39) + C40 - D40)</f>
        <v>40995.360000000001</v>
      </c>
      <c r="F40" s="18" t="s">
        <v>133</v>
      </c>
      <c r="G40" s="17">
        <f t="shared" si="0"/>
        <v>41</v>
      </c>
      <c r="H40" t="str">
        <f t="shared" si="1"/>
        <v>31-60 days</v>
      </c>
    </row>
    <row r="41" spans="1:8" x14ac:dyDescent="0.45">
      <c r="A41" s="19">
        <v>45525</v>
      </c>
      <c r="B41" t="s">
        <v>36</v>
      </c>
      <c r="C41" s="21">
        <v>0</v>
      </c>
      <c r="D41" s="21">
        <v>40000</v>
      </c>
      <c r="E41" s="21" cm="1">
        <f t="array" ref="E41">IF(COUNTIF(B$2:B40, B41)=0, C41 - D41, LOOKUP(2,1/(B$2:B40=B41), E$2:E40) + C41 - D41)</f>
        <v>995.36000000000058</v>
      </c>
      <c r="F41" s="18" t="s">
        <v>136</v>
      </c>
      <c r="G41" s="17">
        <f t="shared" si="0"/>
        <v>41</v>
      </c>
      <c r="H41" t="str">
        <f t="shared" si="1"/>
        <v>31-60 days</v>
      </c>
    </row>
    <row r="42" spans="1:8" x14ac:dyDescent="0.45">
      <c r="A42" s="19">
        <v>45538</v>
      </c>
      <c r="B42" t="s">
        <v>36</v>
      </c>
      <c r="C42" s="21">
        <v>1436.3999999999999</v>
      </c>
      <c r="D42" s="21">
        <v>0</v>
      </c>
      <c r="E42" s="21" cm="1">
        <f t="array" ref="E42">IF(COUNTIF(B$2:B41, B42)=0, C42 - D42, LOOKUP(2,1/(B$2:B41=B42), E$2:E41) + C42 - D42)</f>
        <v>2431.7600000000002</v>
      </c>
      <c r="F42" s="18" t="s">
        <v>135</v>
      </c>
      <c r="G42" s="17">
        <f t="shared" si="0"/>
        <v>28</v>
      </c>
      <c r="H42" t="str">
        <f t="shared" si="1"/>
        <v>0-30 days</v>
      </c>
    </row>
    <row r="43" spans="1:8" x14ac:dyDescent="0.45">
      <c r="A43" s="19">
        <v>45456</v>
      </c>
      <c r="B43" t="s">
        <v>90</v>
      </c>
      <c r="C43" s="21">
        <v>144595.20000000001</v>
      </c>
      <c r="D43" s="21">
        <v>64595</v>
      </c>
      <c r="E43" s="21" cm="1">
        <f t="array" ref="E43">IF(COUNTIF(B$2:B42, B43)=0, C43 - D43, LOOKUP(2,1/(B$2:B42=B43), E$2:E42) + C43 - D43)</f>
        <v>80000.200000000012</v>
      </c>
      <c r="F43" s="18" t="s">
        <v>133</v>
      </c>
      <c r="G43" s="17">
        <f t="shared" si="0"/>
        <v>110</v>
      </c>
      <c r="H43" t="str">
        <f t="shared" si="1"/>
        <v>90+ days</v>
      </c>
    </row>
    <row r="44" spans="1:8" x14ac:dyDescent="0.45">
      <c r="A44" s="19">
        <v>45456</v>
      </c>
      <c r="B44" t="s">
        <v>90</v>
      </c>
      <c r="C44" s="21">
        <v>0</v>
      </c>
      <c r="D44" s="21">
        <v>80000</v>
      </c>
      <c r="E44" s="21" cm="1">
        <f t="array" ref="E44">IF(COUNTIF(B$2:B43, B44)=0, C44 - D44, LOOKUP(2,1/(B$2:B43=B44), E$2:E43) + C44 - D44)</f>
        <v>0.20000000001164153</v>
      </c>
      <c r="F44" s="18" t="s">
        <v>132</v>
      </c>
      <c r="G44" s="17">
        <f t="shared" si="0"/>
        <v>110</v>
      </c>
      <c r="H44" t="str">
        <f t="shared" si="1"/>
        <v>90+ days</v>
      </c>
    </row>
    <row r="45" spans="1:8" x14ac:dyDescent="0.45">
      <c r="A45" s="19">
        <v>45408</v>
      </c>
      <c r="B45" s="17" t="s">
        <v>82</v>
      </c>
      <c r="C45" s="21">
        <v>70324.800000000003</v>
      </c>
      <c r="D45" s="21">
        <v>70320</v>
      </c>
      <c r="E45" s="21" cm="1">
        <f t="array" ref="E45">IF(COUNTIF(B$2:B44, B45)=0, C45 - D45, LOOKUP(2,1/(B$2:B44=B45), E$2:E44) + C45 - D45)</f>
        <v>4.8000000000029104</v>
      </c>
      <c r="F45" s="18" t="s">
        <v>133</v>
      </c>
      <c r="G45" s="17">
        <f t="shared" si="0"/>
        <v>158</v>
      </c>
      <c r="H45" t="str">
        <f t="shared" si="1"/>
        <v>90+ days</v>
      </c>
    </row>
    <row r="46" spans="1:8" x14ac:dyDescent="0.45">
      <c r="A46" s="19">
        <v>45273</v>
      </c>
      <c r="B46" t="s">
        <v>58</v>
      </c>
      <c r="C46" s="21">
        <v>16089.359999999997</v>
      </c>
      <c r="D46" s="21">
        <v>16000</v>
      </c>
      <c r="E46" s="21" cm="1">
        <f t="array" ref="E46">IF(COUNTIF(B$2:B45, B46)=0, C46 - D46, LOOKUP(2,1/(B$2:B45=B46), E$2:E45) + C46 - D46)</f>
        <v>89.359999999996944</v>
      </c>
      <c r="F46" s="18" t="s">
        <v>133</v>
      </c>
      <c r="G46" s="17">
        <f t="shared" si="0"/>
        <v>293</v>
      </c>
      <c r="H46" t="str">
        <f t="shared" si="1"/>
        <v>90+ days</v>
      </c>
    </row>
    <row r="47" spans="1:8" x14ac:dyDescent="0.45">
      <c r="A47" s="19">
        <v>45298</v>
      </c>
      <c r="B47" t="s">
        <v>58</v>
      </c>
      <c r="C47" s="21">
        <v>4173.12</v>
      </c>
      <c r="D47" s="21">
        <v>4000</v>
      </c>
      <c r="E47" s="21" cm="1">
        <f t="array" ref="E47">IF(COUNTIF(B$2:B46, B47)=0, C47 - D47, LOOKUP(2,1/(B$2:B46=B47), E$2:E46) + C47 - D47)</f>
        <v>262.47999999999683</v>
      </c>
      <c r="F47" s="18" t="s">
        <v>132</v>
      </c>
      <c r="G47" s="17">
        <f t="shared" si="0"/>
        <v>268</v>
      </c>
      <c r="H47" t="str">
        <f t="shared" si="1"/>
        <v>90+ days</v>
      </c>
    </row>
    <row r="48" spans="1:8" x14ac:dyDescent="0.45">
      <c r="A48" s="19">
        <v>45315</v>
      </c>
      <c r="B48" t="s">
        <v>58</v>
      </c>
      <c r="C48" s="21">
        <v>5992.2449999999999</v>
      </c>
      <c r="D48" s="21">
        <v>6000</v>
      </c>
      <c r="E48" s="21" cm="1">
        <f t="array" ref="E48">IF(COUNTIF(B$2:B47, B48)=0, C48 - D48, LOOKUP(2,1/(B$2:B47=B48), E$2:E47) + C48 - D48)</f>
        <v>254.72499999999673</v>
      </c>
      <c r="F48" s="18" t="s">
        <v>133</v>
      </c>
      <c r="G48" s="17">
        <f t="shared" si="0"/>
        <v>251</v>
      </c>
      <c r="H48" t="str">
        <f t="shared" si="1"/>
        <v>90+ days</v>
      </c>
    </row>
    <row r="49" spans="1:8" x14ac:dyDescent="0.45">
      <c r="A49" s="19">
        <v>45345</v>
      </c>
      <c r="B49" t="s">
        <v>58</v>
      </c>
      <c r="C49" s="21">
        <v>6100.92</v>
      </c>
      <c r="D49" s="21">
        <v>6000</v>
      </c>
      <c r="E49" s="21" cm="1">
        <f t="array" ref="E49">IF(COUNTIF(B$2:B48, B49)=0, C49 - D49, LOOKUP(2,1/(B$2:B48=B49), E$2:E48) + C49 - D49)</f>
        <v>355.6449999999968</v>
      </c>
      <c r="F49" s="18" t="s">
        <v>132</v>
      </c>
      <c r="G49" s="17">
        <f t="shared" si="0"/>
        <v>221</v>
      </c>
      <c r="H49" t="str">
        <f t="shared" si="1"/>
        <v>90+ days</v>
      </c>
    </row>
    <row r="50" spans="1:8" x14ac:dyDescent="0.45">
      <c r="A50" s="19">
        <v>45348</v>
      </c>
      <c r="B50" t="s">
        <v>58</v>
      </c>
      <c r="C50" s="21">
        <v>6930</v>
      </c>
      <c r="D50" s="21">
        <v>5000</v>
      </c>
      <c r="E50" s="21" cm="1">
        <f t="array" ref="E50">IF(COUNTIF(B$2:B49, B50)=0, C50 - D50, LOOKUP(2,1/(B$2:B49=B50), E$2:E49) + C50 - D50)</f>
        <v>2285.6449999999968</v>
      </c>
      <c r="F50" s="18" t="s">
        <v>132</v>
      </c>
      <c r="G50" s="17">
        <f t="shared" si="0"/>
        <v>218</v>
      </c>
      <c r="H50" t="str">
        <f t="shared" si="1"/>
        <v>90+ days</v>
      </c>
    </row>
    <row r="51" spans="1:8" x14ac:dyDescent="0.45">
      <c r="A51" s="19">
        <v>45363</v>
      </c>
      <c r="B51" t="s">
        <v>58</v>
      </c>
      <c r="C51" s="21">
        <v>14827.68</v>
      </c>
      <c r="D51" s="21">
        <v>17000</v>
      </c>
      <c r="E51" s="21" cm="1">
        <f t="array" ref="E51">IF(COUNTIF(B$2:B50, B51)=0, C51 - D51, LOOKUP(2,1/(B$2:B50=B51), E$2:E50) + C51 - D51)</f>
        <v>113.32499999999709</v>
      </c>
      <c r="F51" s="18" t="s">
        <v>132</v>
      </c>
      <c r="G51" s="17">
        <f t="shared" si="0"/>
        <v>203</v>
      </c>
      <c r="H51" t="str">
        <f t="shared" si="1"/>
        <v>90+ days</v>
      </c>
    </row>
    <row r="52" spans="1:8" x14ac:dyDescent="0.45">
      <c r="A52" s="19">
        <v>45496</v>
      </c>
      <c r="B52" t="s">
        <v>58</v>
      </c>
      <c r="C52" s="21">
        <v>31107.800000000003</v>
      </c>
      <c r="D52" s="21">
        <v>30000</v>
      </c>
      <c r="E52" s="21" cm="1">
        <f t="array" ref="E52">IF(COUNTIF(B$2:B51, B52)=0, C52 - D52, LOOKUP(2,1/(B$2:B51=B52), E$2:E51) + C52 - D52)</f>
        <v>1221.125</v>
      </c>
      <c r="F52" s="18" t="s">
        <v>133</v>
      </c>
      <c r="G52" s="17">
        <f t="shared" si="0"/>
        <v>70</v>
      </c>
      <c r="H52" t="str">
        <f t="shared" si="1"/>
        <v>61-90 days</v>
      </c>
    </row>
    <row r="53" spans="1:8" x14ac:dyDescent="0.45">
      <c r="A53" s="19">
        <v>45521</v>
      </c>
      <c r="B53" t="s">
        <v>58</v>
      </c>
      <c r="C53" s="21">
        <v>7428.9</v>
      </c>
      <c r="D53" s="21">
        <v>8000</v>
      </c>
      <c r="E53" s="21" cm="1">
        <f t="array" ref="E53">IF(COUNTIF(B$2:B52, B53)=0, C53 - D53, LOOKUP(2,1/(B$2:B52=B53), E$2:E52) + C53 - D53)</f>
        <v>650.02499999999964</v>
      </c>
      <c r="F53" s="18" t="s">
        <v>132</v>
      </c>
      <c r="G53" s="17">
        <f t="shared" si="0"/>
        <v>45</v>
      </c>
      <c r="H53" t="str">
        <f t="shared" si="1"/>
        <v>31-60 days</v>
      </c>
    </row>
    <row r="54" spans="1:8" x14ac:dyDescent="0.45">
      <c r="A54" s="19">
        <v>45539</v>
      </c>
      <c r="B54" t="s">
        <v>58</v>
      </c>
      <c r="C54" s="21">
        <v>15290</v>
      </c>
      <c r="D54" s="21">
        <v>5000</v>
      </c>
      <c r="E54" s="21" cm="1">
        <f t="array" ref="E54">IF(COUNTIF(B$2:B53, B54)=0, C54 - D54, LOOKUP(2,1/(B$2:B53=B54), E$2:E53) + C54 - D54)</f>
        <v>10940.025</v>
      </c>
      <c r="F54" s="18" t="s">
        <v>133</v>
      </c>
      <c r="G54" s="17">
        <f t="shared" si="0"/>
        <v>27</v>
      </c>
      <c r="H54" t="str">
        <f t="shared" si="1"/>
        <v>0-30 days</v>
      </c>
    </row>
    <row r="55" spans="1:8" x14ac:dyDescent="0.45">
      <c r="A55" s="19">
        <v>45539</v>
      </c>
      <c r="B55" t="s">
        <v>58</v>
      </c>
      <c r="C55" s="21">
        <v>0</v>
      </c>
      <c r="D55" s="21">
        <v>9000</v>
      </c>
      <c r="E55" s="21" cm="1">
        <f t="array" ref="E55">IF(COUNTIF(B$2:B54, B55)=0, C55 - D55, LOOKUP(2,1/(B$2:B54=B55), E$2:E54) + C55 - D55)</f>
        <v>1940.0249999999996</v>
      </c>
      <c r="F55" s="18" t="s">
        <v>132</v>
      </c>
      <c r="G55" s="17">
        <f t="shared" si="0"/>
        <v>27</v>
      </c>
      <c r="H55" t="str">
        <f t="shared" si="1"/>
        <v>0-30 days</v>
      </c>
    </row>
    <row r="56" spans="1:8" x14ac:dyDescent="0.45">
      <c r="A56" s="19">
        <v>45405</v>
      </c>
      <c r="B56" t="s">
        <v>81</v>
      </c>
      <c r="C56" s="21">
        <v>13834.8</v>
      </c>
      <c r="D56" s="21">
        <v>13800</v>
      </c>
      <c r="E56" s="21" cm="1">
        <f t="array" ref="E56">IF(COUNTIF(B$2:B55, B56)=0, C56 - D56, LOOKUP(2,1/(B$2:B55=B56), E$2:E55) + C56 - D56)</f>
        <v>34.799999999999272</v>
      </c>
      <c r="F56" s="18" t="s">
        <v>133</v>
      </c>
      <c r="G56" s="17">
        <f t="shared" si="0"/>
        <v>161</v>
      </c>
      <c r="H56" t="str">
        <f t="shared" si="1"/>
        <v>90+ days</v>
      </c>
    </row>
    <row r="57" spans="1:8" x14ac:dyDescent="0.45">
      <c r="A57" s="19">
        <v>45418</v>
      </c>
      <c r="B57" t="s">
        <v>81</v>
      </c>
      <c r="C57" s="21">
        <v>15808.38</v>
      </c>
      <c r="D57" s="21">
        <v>15000</v>
      </c>
      <c r="E57" s="21" cm="1">
        <f t="array" ref="E57">IF(COUNTIF(B$2:B56, B57)=0, C57 - D57, LOOKUP(2,1/(B$2:B56=B57), E$2:E56) + C57 - D57)</f>
        <v>843.17999999999847</v>
      </c>
      <c r="F57" s="18" t="s">
        <v>132</v>
      </c>
      <c r="G57" s="17">
        <f t="shared" si="0"/>
        <v>148</v>
      </c>
      <c r="H57" t="str">
        <f t="shared" si="1"/>
        <v>90+ days</v>
      </c>
    </row>
    <row r="58" spans="1:8" x14ac:dyDescent="0.45">
      <c r="A58" s="19">
        <v>45422</v>
      </c>
      <c r="B58" t="s">
        <v>81</v>
      </c>
      <c r="C58" s="21">
        <v>9886.7999999999993</v>
      </c>
      <c r="D58" s="21">
        <v>6000</v>
      </c>
      <c r="E58" s="21" cm="1">
        <f t="array" ref="E58">IF(COUNTIF(B$2:B57, B58)=0, C58 - D58, LOOKUP(2,1/(B$2:B57=B58), E$2:E57) + C58 - D58)</f>
        <v>4729.9799999999977</v>
      </c>
      <c r="F58" s="18" t="s">
        <v>133</v>
      </c>
      <c r="G58" s="17">
        <f t="shared" si="0"/>
        <v>144</v>
      </c>
      <c r="H58" t="str">
        <f t="shared" si="1"/>
        <v>90+ days</v>
      </c>
    </row>
    <row r="59" spans="1:8" x14ac:dyDescent="0.45">
      <c r="A59" s="19">
        <v>45423</v>
      </c>
      <c r="B59" t="s">
        <v>81</v>
      </c>
      <c r="C59" s="21">
        <v>26510.400000000001</v>
      </c>
      <c r="D59" s="21">
        <v>26000</v>
      </c>
      <c r="E59" s="21" cm="1">
        <f t="array" ref="E59">IF(COUNTIF(B$2:B58, B59)=0, C59 - D59, LOOKUP(2,1/(B$2:B58=B59), E$2:E58) + C59 - D59)</f>
        <v>5240.3799999999974</v>
      </c>
      <c r="F59" s="18" t="s">
        <v>136</v>
      </c>
      <c r="G59" s="17">
        <f t="shared" si="0"/>
        <v>143</v>
      </c>
      <c r="H59" t="str">
        <f t="shared" si="1"/>
        <v>90+ days</v>
      </c>
    </row>
    <row r="60" spans="1:8" x14ac:dyDescent="0.45">
      <c r="A60" s="19">
        <v>45426</v>
      </c>
      <c r="B60" t="s">
        <v>81</v>
      </c>
      <c r="C60" s="21">
        <v>13910.400000000001</v>
      </c>
      <c r="D60" s="21">
        <v>13900</v>
      </c>
      <c r="E60" s="21" cm="1">
        <f t="array" ref="E60">IF(COUNTIF(B$2:B59, B60)=0, C60 - D60, LOOKUP(2,1/(B$2:B59=B60), E$2:E59) + C60 - D60)</f>
        <v>5250.7799999999988</v>
      </c>
      <c r="F60" s="18" t="s">
        <v>132</v>
      </c>
      <c r="G60" s="17">
        <f t="shared" si="0"/>
        <v>140</v>
      </c>
      <c r="H60" t="str">
        <f t="shared" si="1"/>
        <v>90+ days</v>
      </c>
    </row>
    <row r="61" spans="1:8" x14ac:dyDescent="0.45">
      <c r="A61" s="19">
        <v>45433</v>
      </c>
      <c r="B61" t="s">
        <v>81</v>
      </c>
      <c r="C61" s="21">
        <v>23494</v>
      </c>
      <c r="D61" s="21">
        <v>25000</v>
      </c>
      <c r="E61" s="21" cm="1">
        <f t="array" ref="E61">IF(COUNTIF(B$2:B60, B61)=0, C61 - D61, LOOKUP(2,1/(B$2:B60=B61), E$2:E60) + C61 - D61)</f>
        <v>3744.7799999999988</v>
      </c>
      <c r="F61" s="18" t="s">
        <v>132</v>
      </c>
      <c r="G61" s="17">
        <f t="shared" si="0"/>
        <v>133</v>
      </c>
      <c r="H61" t="str">
        <f t="shared" si="1"/>
        <v>90+ days</v>
      </c>
    </row>
    <row r="62" spans="1:8" x14ac:dyDescent="0.45">
      <c r="A62" s="19">
        <v>45438</v>
      </c>
      <c r="B62" t="s">
        <v>81</v>
      </c>
      <c r="C62" s="21">
        <v>19569.600000000002</v>
      </c>
      <c r="D62" s="21">
        <v>15000</v>
      </c>
      <c r="E62" s="21" cm="1">
        <f t="array" ref="E62">IF(COUNTIF(B$2:B61, B62)=0, C62 - D62, LOOKUP(2,1/(B$2:B61=B62), E$2:E61) + C62 - D62)</f>
        <v>8314.380000000001</v>
      </c>
      <c r="F62" s="18" t="s">
        <v>133</v>
      </c>
      <c r="G62" s="17">
        <f t="shared" si="0"/>
        <v>128</v>
      </c>
      <c r="H62" t="str">
        <f t="shared" si="1"/>
        <v>90+ days</v>
      </c>
    </row>
    <row r="63" spans="1:8" x14ac:dyDescent="0.45">
      <c r="A63" s="19">
        <v>45445</v>
      </c>
      <c r="B63" t="s">
        <v>81</v>
      </c>
      <c r="C63" s="21">
        <v>17598</v>
      </c>
      <c r="D63" s="21">
        <v>20000</v>
      </c>
      <c r="E63" s="21" cm="1">
        <f t="array" ref="E63">IF(COUNTIF(B$2:B62, B63)=0, C63 - D63, LOOKUP(2,1/(B$2:B62=B63), E$2:E62) + C63 - D63)</f>
        <v>5912.380000000001</v>
      </c>
      <c r="F63" s="18" t="s">
        <v>132</v>
      </c>
      <c r="G63" s="17">
        <f t="shared" si="0"/>
        <v>121</v>
      </c>
      <c r="H63" t="str">
        <f t="shared" si="1"/>
        <v>90+ days</v>
      </c>
    </row>
    <row r="64" spans="1:8" x14ac:dyDescent="0.45">
      <c r="A64" s="19">
        <v>45452</v>
      </c>
      <c r="B64" t="s">
        <v>81</v>
      </c>
      <c r="C64" s="21">
        <v>17955.7</v>
      </c>
      <c r="D64" s="21">
        <v>17955</v>
      </c>
      <c r="E64" s="21" cm="1">
        <f t="array" ref="E64">IF(COUNTIF(B$2:B63, B64)=0, C64 - D64, LOOKUP(2,1/(B$2:B63=B64), E$2:E63) + C64 - D64)</f>
        <v>5913.0800000000017</v>
      </c>
      <c r="F64" s="18" t="s">
        <v>133</v>
      </c>
      <c r="G64" s="17">
        <f t="shared" si="0"/>
        <v>114</v>
      </c>
      <c r="H64" t="str">
        <f t="shared" si="1"/>
        <v>90+ days</v>
      </c>
    </row>
    <row r="65" spans="1:8" x14ac:dyDescent="0.45">
      <c r="A65" s="19">
        <v>45462</v>
      </c>
      <c r="B65" t="s">
        <v>81</v>
      </c>
      <c r="C65" s="21">
        <v>41424.699999999997</v>
      </c>
      <c r="D65" s="21">
        <v>40000</v>
      </c>
      <c r="E65" s="21" cm="1">
        <f t="array" ref="E65">IF(COUNTIF(B$2:B64, B65)=0, C65 - D65, LOOKUP(2,1/(B$2:B64=B65), E$2:E64) + C65 - D65)</f>
        <v>7337.7799999999988</v>
      </c>
      <c r="F65" s="18" t="s">
        <v>136</v>
      </c>
      <c r="G65" s="17">
        <f t="shared" si="0"/>
        <v>104</v>
      </c>
      <c r="H65" t="str">
        <f t="shared" si="1"/>
        <v>90+ days</v>
      </c>
    </row>
    <row r="66" spans="1:8" x14ac:dyDescent="0.45">
      <c r="A66" s="19">
        <v>45466</v>
      </c>
      <c r="B66" t="s">
        <v>81</v>
      </c>
      <c r="C66" s="21">
        <v>18649.5</v>
      </c>
      <c r="D66" s="21">
        <v>20000</v>
      </c>
      <c r="E66" s="21" cm="1">
        <f t="array" ref="E66">IF(COUNTIF(B$2:B65, B66)=0, C66 - D66, LOOKUP(2,1/(B$2:B65=B66), E$2:E65) + C66 - D66)</f>
        <v>5987.2799999999988</v>
      </c>
      <c r="F66" s="18" t="s">
        <v>133</v>
      </c>
      <c r="G66" s="17">
        <f t="shared" ref="G66:G129" si="2">DATE(2024,10,1) - A66</f>
        <v>100</v>
      </c>
      <c r="H66" t="str">
        <f t="shared" ref="H66:H129" si="3">IF(G66&lt;=30,"0-30 days",IF(G66&lt;=60, "31-60 days",IF(G66&lt;=90, "61-90 days", "90+ days")))</f>
        <v>90+ days</v>
      </c>
    </row>
    <row r="67" spans="1:8" x14ac:dyDescent="0.45">
      <c r="A67" s="19">
        <v>45472</v>
      </c>
      <c r="B67" t="s">
        <v>81</v>
      </c>
      <c r="C67" s="21">
        <v>15862.4</v>
      </c>
      <c r="D67" s="21">
        <v>15800</v>
      </c>
      <c r="E67" s="21" cm="1">
        <f t="array" ref="E67">IF(COUNTIF(B$2:B66, B67)=0, C67 - D67, LOOKUP(2,1/(B$2:B66=B67), E$2:E66) + C67 - D67)</f>
        <v>6049.68</v>
      </c>
      <c r="F67" s="18" t="s">
        <v>132</v>
      </c>
      <c r="G67" s="17">
        <f t="shared" si="2"/>
        <v>94</v>
      </c>
      <c r="H67" t="str">
        <f t="shared" si="3"/>
        <v>90+ days</v>
      </c>
    </row>
    <row r="68" spans="1:8" x14ac:dyDescent="0.45">
      <c r="A68" s="19">
        <v>45481</v>
      </c>
      <c r="B68" t="s">
        <v>81</v>
      </c>
      <c r="C68" s="21">
        <v>15862.4</v>
      </c>
      <c r="D68" s="21">
        <v>0</v>
      </c>
      <c r="E68" s="21" cm="1">
        <f t="array" ref="E68">IF(COUNTIF(B$2:B67, B68)=0, C68 - D68, LOOKUP(2,1/(B$2:B67=B68), E$2:E67) + C68 - D68)</f>
        <v>21912.080000000002</v>
      </c>
      <c r="F68" s="18" t="s">
        <v>135</v>
      </c>
      <c r="G68" s="17">
        <f t="shared" si="2"/>
        <v>85</v>
      </c>
      <c r="H68" t="str">
        <f t="shared" si="3"/>
        <v>61-90 days</v>
      </c>
    </row>
    <row r="69" spans="1:8" x14ac:dyDescent="0.45">
      <c r="A69" s="19">
        <v>45488</v>
      </c>
      <c r="B69" t="s">
        <v>81</v>
      </c>
      <c r="C69" s="21">
        <v>20750.400000000001</v>
      </c>
      <c r="D69" s="21">
        <v>24000</v>
      </c>
      <c r="E69" s="21" cm="1">
        <f t="array" ref="E69">IF(COUNTIF(B$2:B68, B69)=0, C69 - D69, LOOKUP(2,1/(B$2:B68=B69), E$2:E68) + C69 - D69)</f>
        <v>18662.480000000003</v>
      </c>
      <c r="F69" s="18" t="s">
        <v>132</v>
      </c>
      <c r="G69" s="17">
        <f t="shared" si="2"/>
        <v>78</v>
      </c>
      <c r="H69" t="str">
        <f t="shared" si="3"/>
        <v>61-90 days</v>
      </c>
    </row>
    <row r="70" spans="1:8" x14ac:dyDescent="0.45">
      <c r="A70" s="19">
        <v>45498</v>
      </c>
      <c r="B70" t="s">
        <v>81</v>
      </c>
      <c r="C70" s="21">
        <v>0</v>
      </c>
      <c r="D70" s="21">
        <v>16000</v>
      </c>
      <c r="E70" s="21" cm="1">
        <f t="array" ref="E70">IF(COUNTIF(B$2:B69, B70)=0, C70 - D70, LOOKUP(2,1/(B$2:B69=B70), E$2:E69) + C70 - D70)</f>
        <v>2662.4800000000032</v>
      </c>
      <c r="F70" s="18" t="s">
        <v>132</v>
      </c>
      <c r="G70" s="17">
        <f t="shared" si="2"/>
        <v>68</v>
      </c>
      <c r="H70" t="str">
        <f t="shared" si="3"/>
        <v>61-90 days</v>
      </c>
    </row>
    <row r="71" spans="1:8" x14ac:dyDescent="0.45">
      <c r="A71" s="19">
        <v>45508</v>
      </c>
      <c r="B71" t="s">
        <v>81</v>
      </c>
      <c r="C71" s="21">
        <v>19163.7</v>
      </c>
      <c r="D71" s="21">
        <v>12000</v>
      </c>
      <c r="E71" s="21" cm="1">
        <f t="array" ref="E71">IF(COUNTIF(B$2:B70, B71)=0, C71 - D71, LOOKUP(2,1/(B$2:B70=B71), E$2:E70) + C71 - D71)</f>
        <v>9826.1800000000039</v>
      </c>
      <c r="F71" s="18" t="s">
        <v>133</v>
      </c>
      <c r="G71" s="17">
        <f t="shared" si="2"/>
        <v>58</v>
      </c>
      <c r="H71" t="str">
        <f t="shared" si="3"/>
        <v>31-60 days</v>
      </c>
    </row>
    <row r="72" spans="1:8" x14ac:dyDescent="0.45">
      <c r="A72" s="19">
        <v>45556</v>
      </c>
      <c r="B72" t="s">
        <v>81</v>
      </c>
      <c r="C72" s="21">
        <v>15862.4</v>
      </c>
      <c r="D72" s="21">
        <v>10000</v>
      </c>
      <c r="E72" s="21" cm="1">
        <f t="array" ref="E72">IF(COUNTIF(B$2:B71, B72)=0, C72 - D72, LOOKUP(2,1/(B$2:B71=B72), E$2:E71) + C72 - D72)</f>
        <v>15688.580000000002</v>
      </c>
      <c r="F72" s="18" t="s">
        <v>133</v>
      </c>
      <c r="G72" s="17">
        <f t="shared" si="2"/>
        <v>10</v>
      </c>
      <c r="H72" t="str">
        <f t="shared" si="3"/>
        <v>0-30 days</v>
      </c>
    </row>
    <row r="73" spans="1:8" x14ac:dyDescent="0.45">
      <c r="A73" s="19">
        <v>45221</v>
      </c>
      <c r="B73" t="s">
        <v>65</v>
      </c>
      <c r="C73" s="21">
        <v>22734.600000000002</v>
      </c>
      <c r="D73" s="21">
        <v>22700</v>
      </c>
      <c r="E73" s="21" cm="1">
        <f t="array" ref="E73">IF(COUNTIF(B$2:B72, B73)=0, C73 - D73, LOOKUP(2,1/(B$2:B72=B73), E$2:E72) + C73 - D73)</f>
        <v>34.600000000002183</v>
      </c>
      <c r="F73" s="18" t="s">
        <v>133</v>
      </c>
      <c r="G73" s="17">
        <f t="shared" si="2"/>
        <v>345</v>
      </c>
      <c r="H73" t="str">
        <f t="shared" si="3"/>
        <v>90+ days</v>
      </c>
    </row>
    <row r="74" spans="1:8" x14ac:dyDescent="0.45">
      <c r="A74" s="19">
        <v>45241</v>
      </c>
      <c r="B74" t="s">
        <v>65</v>
      </c>
      <c r="C74" s="21">
        <v>16539.599999999999</v>
      </c>
      <c r="D74" s="21">
        <v>16500</v>
      </c>
      <c r="E74" s="21" cm="1">
        <f t="array" ref="E74">IF(COUNTIF(B$2:B73, B74)=0, C74 - D74, LOOKUP(2,1/(B$2:B73=B74), E$2:E73) + C74 - D74)</f>
        <v>74.200000000000728</v>
      </c>
      <c r="F74" s="18" t="s">
        <v>133</v>
      </c>
      <c r="G74" s="17">
        <f t="shared" si="2"/>
        <v>325</v>
      </c>
      <c r="H74" t="str">
        <f t="shared" si="3"/>
        <v>90+ days</v>
      </c>
    </row>
    <row r="75" spans="1:8" x14ac:dyDescent="0.45">
      <c r="A75" s="19">
        <v>45296</v>
      </c>
      <c r="B75" t="s">
        <v>65</v>
      </c>
      <c r="C75" s="21">
        <v>22734.600000000002</v>
      </c>
      <c r="D75" s="21">
        <v>15000</v>
      </c>
      <c r="E75" s="21" cm="1">
        <f t="array" ref="E75">IF(COUNTIF(B$2:B74, B75)=0, C75 - D75, LOOKUP(2,1/(B$2:B74=B75), E$2:E74) + C75 - D75)</f>
        <v>7808.8000000000029</v>
      </c>
      <c r="F75" s="18" t="s">
        <v>132</v>
      </c>
      <c r="G75" s="17">
        <f t="shared" si="2"/>
        <v>270</v>
      </c>
      <c r="H75" t="str">
        <f t="shared" si="3"/>
        <v>90+ days</v>
      </c>
    </row>
    <row r="76" spans="1:8" x14ac:dyDescent="0.45">
      <c r="A76" s="19">
        <v>45304</v>
      </c>
      <c r="B76" t="s">
        <v>65</v>
      </c>
      <c r="C76" s="21">
        <v>36030.959999999999</v>
      </c>
      <c r="D76" s="21">
        <v>30000</v>
      </c>
      <c r="E76" s="21" cm="1">
        <f t="array" ref="E76">IF(COUNTIF(B$2:B75, B76)=0, C76 - D76, LOOKUP(2,1/(B$2:B75=B76), E$2:E75) + C76 - D76)</f>
        <v>13839.760000000002</v>
      </c>
      <c r="F76" s="18" t="s">
        <v>132</v>
      </c>
      <c r="G76" s="17">
        <f t="shared" si="2"/>
        <v>262</v>
      </c>
      <c r="H76" t="str">
        <f t="shared" si="3"/>
        <v>90+ days</v>
      </c>
    </row>
    <row r="77" spans="1:8" x14ac:dyDescent="0.45">
      <c r="A77" s="19">
        <v>45338</v>
      </c>
      <c r="B77" t="s">
        <v>65</v>
      </c>
      <c r="C77" s="21">
        <v>65236.5</v>
      </c>
      <c r="D77" s="21">
        <v>70000</v>
      </c>
      <c r="E77" s="21" cm="1">
        <f t="array" ref="E77">IF(COUNTIF(B$2:B76, B77)=0, C77 - D77, LOOKUP(2,1/(B$2:B76=B77), E$2:E76) + C77 - D77)</f>
        <v>9076.2600000000093</v>
      </c>
      <c r="F77" s="18" t="s">
        <v>136</v>
      </c>
      <c r="G77" s="17">
        <f t="shared" si="2"/>
        <v>228</v>
      </c>
      <c r="H77" t="str">
        <f t="shared" si="3"/>
        <v>90+ days</v>
      </c>
    </row>
    <row r="78" spans="1:8" x14ac:dyDescent="0.45">
      <c r="A78" s="19">
        <v>45341</v>
      </c>
      <c r="B78" t="s">
        <v>65</v>
      </c>
      <c r="C78" s="21">
        <v>36862.559999999998</v>
      </c>
      <c r="D78" s="21">
        <v>20000</v>
      </c>
      <c r="E78" s="21" cm="1">
        <f t="array" ref="E78">IF(COUNTIF(B$2:B77, B78)=0, C78 - D78, LOOKUP(2,1/(B$2:B77=B78), E$2:E77) + C78 - D78)</f>
        <v>25938.820000000007</v>
      </c>
      <c r="F78" s="18" t="s">
        <v>132</v>
      </c>
      <c r="G78" s="17">
        <f t="shared" si="2"/>
        <v>225</v>
      </c>
      <c r="H78" t="str">
        <f t="shared" si="3"/>
        <v>90+ days</v>
      </c>
    </row>
    <row r="79" spans="1:8" x14ac:dyDescent="0.45">
      <c r="A79" s="19">
        <v>45379</v>
      </c>
      <c r="B79" t="s">
        <v>65</v>
      </c>
      <c r="C79" s="21">
        <v>0</v>
      </c>
      <c r="D79" s="21">
        <v>20000</v>
      </c>
      <c r="E79" s="21" cm="1">
        <f t="array" ref="E79">IF(COUNTIF(B$2:B78, B79)=0, C79 - D79, LOOKUP(2,1/(B$2:B78=B79), E$2:E78) + C79 - D79)</f>
        <v>5938.820000000007</v>
      </c>
      <c r="F79" s="18" t="s">
        <v>132</v>
      </c>
      <c r="G79" s="17">
        <f t="shared" si="2"/>
        <v>187</v>
      </c>
      <c r="H79" t="str">
        <f t="shared" si="3"/>
        <v>90+ days</v>
      </c>
    </row>
    <row r="80" spans="1:8" x14ac:dyDescent="0.45">
      <c r="A80" s="19">
        <v>45419</v>
      </c>
      <c r="B80" t="s">
        <v>65</v>
      </c>
      <c r="C80" s="21">
        <v>26712</v>
      </c>
      <c r="D80" s="21">
        <v>26700</v>
      </c>
      <c r="E80" s="21" cm="1">
        <f t="array" ref="E80">IF(COUNTIF(B$2:B79, B80)=0, C80 - D80, LOOKUP(2,1/(B$2:B79=B80), E$2:E79) + C80 - D80)</f>
        <v>5950.820000000007</v>
      </c>
      <c r="F80" s="18" t="s">
        <v>133</v>
      </c>
      <c r="G80" s="17">
        <f t="shared" si="2"/>
        <v>147</v>
      </c>
      <c r="H80" t="str">
        <f t="shared" si="3"/>
        <v>90+ days</v>
      </c>
    </row>
    <row r="81" spans="1:8" x14ac:dyDescent="0.45">
      <c r="A81" s="19">
        <v>45458</v>
      </c>
      <c r="B81" t="s">
        <v>65</v>
      </c>
      <c r="C81" s="21">
        <v>90740.7</v>
      </c>
      <c r="D81" s="21">
        <v>95000</v>
      </c>
      <c r="E81" s="21" cm="1">
        <f t="array" ref="E81">IF(COUNTIF(B$2:B80, B81)=0, C81 - D81, LOOKUP(2,1/(B$2:B80=B81), E$2:E80) + C81 - D81)</f>
        <v>1691.5200000000041</v>
      </c>
      <c r="F81" s="18" t="s">
        <v>136</v>
      </c>
      <c r="G81" s="17">
        <f t="shared" si="2"/>
        <v>108</v>
      </c>
      <c r="H81" t="str">
        <f t="shared" si="3"/>
        <v>90+ days</v>
      </c>
    </row>
    <row r="82" spans="1:8" x14ac:dyDescent="0.45">
      <c r="A82" s="19">
        <v>45502</v>
      </c>
      <c r="B82" t="s">
        <v>65</v>
      </c>
      <c r="C82" s="21">
        <v>9317.9</v>
      </c>
      <c r="D82" s="21">
        <v>5000</v>
      </c>
      <c r="E82" s="21" cm="1">
        <f t="array" ref="E82">IF(COUNTIF(B$2:B81, B82)=0, C82 - D82, LOOKUP(2,1/(B$2:B81=B82), E$2:E81) + C82 - D82)</f>
        <v>6009.4200000000037</v>
      </c>
      <c r="F82" s="18" t="s">
        <v>133</v>
      </c>
      <c r="G82" s="17">
        <f t="shared" si="2"/>
        <v>64</v>
      </c>
      <c r="H82" t="str">
        <f t="shared" si="3"/>
        <v>61-90 days</v>
      </c>
    </row>
    <row r="83" spans="1:8" x14ac:dyDescent="0.45">
      <c r="A83" s="19">
        <v>45516</v>
      </c>
      <c r="B83" t="s">
        <v>65</v>
      </c>
      <c r="C83" s="21">
        <v>46183.8</v>
      </c>
      <c r="D83" s="21">
        <v>44000</v>
      </c>
      <c r="E83" s="21" cm="1">
        <f t="array" ref="E83">IF(COUNTIF(B$2:B82, B83)=0, C83 - D83, LOOKUP(2,1/(B$2:B82=B83), E$2:E82) + C83 - D83)</f>
        <v>8193.2200000000084</v>
      </c>
      <c r="F83" s="18" t="s">
        <v>132</v>
      </c>
      <c r="G83" s="17">
        <f t="shared" si="2"/>
        <v>50</v>
      </c>
      <c r="H83" t="str">
        <f t="shared" si="3"/>
        <v>31-60 days</v>
      </c>
    </row>
    <row r="84" spans="1:8" x14ac:dyDescent="0.45">
      <c r="A84" s="19">
        <v>45538</v>
      </c>
      <c r="B84" t="s">
        <v>65</v>
      </c>
      <c r="C84" s="21">
        <v>61651.199999999997</v>
      </c>
      <c r="D84" s="21">
        <v>50000</v>
      </c>
      <c r="E84" s="21" cm="1">
        <f t="array" ref="E84">IF(COUNTIF(B$2:B83, B84)=0, C84 - D84, LOOKUP(2,1/(B$2:B83=B84), E$2:E83) + C84 - D84)</f>
        <v>19844.420000000013</v>
      </c>
      <c r="F84" s="18" t="s">
        <v>136</v>
      </c>
      <c r="G84" s="17">
        <f t="shared" si="2"/>
        <v>28</v>
      </c>
      <c r="H84" t="str">
        <f t="shared" si="3"/>
        <v>0-30 days</v>
      </c>
    </row>
    <row r="85" spans="1:8" x14ac:dyDescent="0.45">
      <c r="A85" s="19">
        <v>45219</v>
      </c>
      <c r="B85" t="s">
        <v>56</v>
      </c>
      <c r="C85" s="21">
        <v>14730.975</v>
      </c>
      <c r="D85" s="21">
        <v>12000</v>
      </c>
      <c r="E85" s="21" cm="1">
        <f t="array" ref="E85">IF(COUNTIF(B$2:B84, B85)=0, C85 - D85, LOOKUP(2,1/(B$2:B84=B85), E$2:E84) + C85 - D85)</f>
        <v>2730.9750000000004</v>
      </c>
      <c r="F85" s="18" t="s">
        <v>133</v>
      </c>
      <c r="G85" s="17">
        <f t="shared" si="2"/>
        <v>347</v>
      </c>
      <c r="H85" t="str">
        <f t="shared" si="3"/>
        <v>90+ days</v>
      </c>
    </row>
    <row r="86" spans="1:8" x14ac:dyDescent="0.45">
      <c r="A86" s="19">
        <v>45235</v>
      </c>
      <c r="B86" t="s">
        <v>56</v>
      </c>
      <c r="C86" s="21">
        <v>12007.800000000001</v>
      </c>
      <c r="D86" s="21">
        <v>12000</v>
      </c>
      <c r="E86" s="21" cm="1">
        <f t="array" ref="E86">IF(COUNTIF(B$2:B85, B86)=0, C86 - D86, LOOKUP(2,1/(B$2:B85=B86), E$2:E85) + C86 - D86)</f>
        <v>2738.7750000000015</v>
      </c>
      <c r="F86" s="18" t="s">
        <v>132</v>
      </c>
      <c r="G86" s="17">
        <f t="shared" si="2"/>
        <v>331</v>
      </c>
      <c r="H86" t="str">
        <f t="shared" si="3"/>
        <v>90+ days</v>
      </c>
    </row>
    <row r="87" spans="1:8" x14ac:dyDescent="0.45">
      <c r="A87" s="19">
        <v>45236</v>
      </c>
      <c r="B87" t="s">
        <v>56</v>
      </c>
      <c r="C87" s="21">
        <v>3709.44</v>
      </c>
      <c r="D87" s="21">
        <v>4000</v>
      </c>
      <c r="E87" s="21" cm="1">
        <f t="array" ref="E87">IF(COUNTIF(B$2:B86, B87)=0, C87 - D87, LOOKUP(2,1/(B$2:B86=B87), E$2:E86) + C87 - D87)</f>
        <v>2448.215000000002</v>
      </c>
      <c r="F87" s="18" t="s">
        <v>133</v>
      </c>
      <c r="G87" s="17">
        <f t="shared" si="2"/>
        <v>330</v>
      </c>
      <c r="H87" t="str">
        <f t="shared" si="3"/>
        <v>90+ days</v>
      </c>
    </row>
    <row r="88" spans="1:8" x14ac:dyDescent="0.45">
      <c r="A88" s="19">
        <v>45242</v>
      </c>
      <c r="B88" t="s">
        <v>56</v>
      </c>
      <c r="C88" s="21">
        <v>17262.839999999997</v>
      </c>
      <c r="D88" s="21">
        <v>15000</v>
      </c>
      <c r="E88" s="21" cm="1">
        <f t="array" ref="E88">IF(COUNTIF(B$2:B87, B88)=0, C88 - D88, LOOKUP(2,1/(B$2:B87=B88), E$2:E87) + C88 - D88)</f>
        <v>4711.0550000000003</v>
      </c>
      <c r="F88" s="18" t="s">
        <v>132</v>
      </c>
      <c r="G88" s="17">
        <f t="shared" si="2"/>
        <v>324</v>
      </c>
      <c r="H88" t="str">
        <f t="shared" si="3"/>
        <v>90+ days</v>
      </c>
    </row>
    <row r="89" spans="1:8" x14ac:dyDescent="0.45">
      <c r="A89" s="19">
        <v>45245</v>
      </c>
      <c r="B89" t="s">
        <v>56</v>
      </c>
      <c r="C89" s="21">
        <v>9954</v>
      </c>
      <c r="D89" s="21">
        <v>5000</v>
      </c>
      <c r="E89" s="21" cm="1">
        <f t="array" ref="E89">IF(COUNTIF(B$2:B88, B89)=0, C89 - D89, LOOKUP(2,1/(B$2:B88=B89), E$2:E88) + C89 - D89)</f>
        <v>9665.0550000000003</v>
      </c>
      <c r="F89" s="18" t="s">
        <v>133</v>
      </c>
      <c r="G89" s="17">
        <f t="shared" si="2"/>
        <v>321</v>
      </c>
      <c r="H89" t="str">
        <f t="shared" si="3"/>
        <v>90+ days</v>
      </c>
    </row>
    <row r="90" spans="1:8" x14ac:dyDescent="0.45">
      <c r="A90" s="19">
        <v>45263</v>
      </c>
      <c r="B90" t="s">
        <v>56</v>
      </c>
      <c r="C90" s="21">
        <v>2163.84</v>
      </c>
      <c r="D90" s="21">
        <v>2163</v>
      </c>
      <c r="E90" s="21" cm="1">
        <f t="array" ref="E90">IF(COUNTIF(B$2:B89, B90)=0, C90 - D90, LOOKUP(2,1/(B$2:B89=B90), E$2:E89) + C90 - D90)</f>
        <v>9665.8950000000004</v>
      </c>
      <c r="F90" s="18" t="s">
        <v>133</v>
      </c>
      <c r="G90" s="17">
        <f t="shared" si="2"/>
        <v>303</v>
      </c>
      <c r="H90" t="str">
        <f t="shared" si="3"/>
        <v>90+ days</v>
      </c>
    </row>
    <row r="91" spans="1:8" x14ac:dyDescent="0.45">
      <c r="A91" s="19">
        <v>45265</v>
      </c>
      <c r="B91" t="s">
        <v>56</v>
      </c>
      <c r="C91" s="21">
        <v>2009.2800000000002</v>
      </c>
      <c r="D91" s="21">
        <v>2000</v>
      </c>
      <c r="E91" s="21" cm="1">
        <f t="array" ref="E91">IF(COUNTIF(B$2:B90, B91)=0, C91 - D91, LOOKUP(2,1/(B$2:B90=B91), E$2:E90) + C91 - D91)</f>
        <v>9675.1750000000011</v>
      </c>
      <c r="F91" s="18" t="s">
        <v>133</v>
      </c>
      <c r="G91" s="17">
        <f t="shared" si="2"/>
        <v>301</v>
      </c>
      <c r="H91" t="str">
        <f t="shared" si="3"/>
        <v>90+ days</v>
      </c>
    </row>
    <row r="92" spans="1:8" x14ac:dyDescent="0.45">
      <c r="A92" s="19">
        <v>45270</v>
      </c>
      <c r="B92" t="s">
        <v>56</v>
      </c>
      <c r="C92" s="21">
        <v>5685.12</v>
      </c>
      <c r="D92" s="21">
        <v>5000</v>
      </c>
      <c r="E92" s="21" cm="1">
        <f t="array" ref="E92">IF(COUNTIF(B$2:B91, B92)=0, C92 - D92, LOOKUP(2,1/(B$2:B91=B92), E$2:E91) + C92 - D92)</f>
        <v>10360.295000000002</v>
      </c>
      <c r="F92" s="18" t="s">
        <v>133</v>
      </c>
      <c r="G92" s="17">
        <f t="shared" si="2"/>
        <v>296</v>
      </c>
      <c r="H92" t="str">
        <f t="shared" si="3"/>
        <v>90+ days</v>
      </c>
    </row>
    <row r="93" spans="1:8" x14ac:dyDescent="0.45">
      <c r="A93" s="19">
        <v>45298</v>
      </c>
      <c r="B93" t="s">
        <v>56</v>
      </c>
      <c r="C93" s="21">
        <v>6955.2</v>
      </c>
      <c r="D93" s="21">
        <v>8000</v>
      </c>
      <c r="E93" s="21" cm="1">
        <f t="array" ref="E93">IF(COUNTIF(B$2:B92, B93)=0, C93 - D93, LOOKUP(2,1/(B$2:B92=B93), E$2:E92) + C93 - D93)</f>
        <v>9315.4950000000026</v>
      </c>
      <c r="F93" s="18" t="s">
        <v>132</v>
      </c>
      <c r="G93" s="17">
        <f t="shared" si="2"/>
        <v>268</v>
      </c>
      <c r="H93" t="str">
        <f t="shared" si="3"/>
        <v>90+ days</v>
      </c>
    </row>
    <row r="94" spans="1:8" x14ac:dyDescent="0.45">
      <c r="A94" s="19">
        <v>45306</v>
      </c>
      <c r="B94" t="s">
        <v>56</v>
      </c>
      <c r="C94" s="21">
        <v>10741.5</v>
      </c>
      <c r="D94" s="21">
        <v>12000</v>
      </c>
      <c r="E94" s="21" cm="1">
        <f t="array" ref="E94">IF(COUNTIF(B$2:B93, B94)=0, C94 - D94, LOOKUP(2,1/(B$2:B93=B94), E$2:E93) + C94 - D94)</f>
        <v>8056.9950000000026</v>
      </c>
      <c r="F94" s="18" t="s">
        <v>133</v>
      </c>
      <c r="G94" s="17">
        <f t="shared" si="2"/>
        <v>260</v>
      </c>
      <c r="H94" t="str">
        <f t="shared" si="3"/>
        <v>90+ days</v>
      </c>
    </row>
    <row r="95" spans="1:8" x14ac:dyDescent="0.45">
      <c r="A95" s="19">
        <v>45318</v>
      </c>
      <c r="B95" t="s">
        <v>56</v>
      </c>
      <c r="C95" s="21">
        <v>28171.079999999998</v>
      </c>
      <c r="D95" s="21">
        <v>32000</v>
      </c>
      <c r="E95" s="21" cm="1">
        <f t="array" ref="E95">IF(COUNTIF(B$2:B94, B95)=0, C95 - D95, LOOKUP(2,1/(B$2:B94=B95), E$2:E94) + C95 - D95)</f>
        <v>4228.0749999999971</v>
      </c>
      <c r="F95" s="18" t="s">
        <v>136</v>
      </c>
      <c r="G95" s="17">
        <f t="shared" si="2"/>
        <v>248</v>
      </c>
      <c r="H95" t="str">
        <f t="shared" si="3"/>
        <v>90+ days</v>
      </c>
    </row>
    <row r="96" spans="1:8" x14ac:dyDescent="0.45">
      <c r="A96" s="19">
        <v>45321</v>
      </c>
      <c r="B96" t="s">
        <v>56</v>
      </c>
      <c r="C96" s="21">
        <v>8636.0399999999991</v>
      </c>
      <c r="D96" s="21">
        <v>10000</v>
      </c>
      <c r="E96" s="21" cm="1">
        <f t="array" ref="E96">IF(COUNTIF(B$2:B95, B96)=0, C96 - D96, LOOKUP(2,1/(B$2:B95=B96), E$2:E95) + C96 - D96)</f>
        <v>2864.1149999999961</v>
      </c>
      <c r="F96" s="18" t="s">
        <v>133</v>
      </c>
      <c r="G96" s="17">
        <f t="shared" si="2"/>
        <v>245</v>
      </c>
      <c r="H96" t="str">
        <f t="shared" si="3"/>
        <v>90+ days</v>
      </c>
    </row>
    <row r="97" spans="1:8" x14ac:dyDescent="0.45">
      <c r="A97" s="19">
        <v>45324</v>
      </c>
      <c r="B97" t="s">
        <v>56</v>
      </c>
      <c r="C97" s="21">
        <v>10180.799999999999</v>
      </c>
      <c r="D97" s="21">
        <v>10000</v>
      </c>
      <c r="E97" s="21" cm="1">
        <f t="array" ref="E97">IF(COUNTIF(B$2:B96, B97)=0, C97 - D97, LOOKUP(2,1/(B$2:B96=B97), E$2:E96) + C97 - D97)</f>
        <v>3044.9149999999954</v>
      </c>
      <c r="F97" s="18" t="s">
        <v>133</v>
      </c>
      <c r="G97" s="17">
        <f t="shared" si="2"/>
        <v>242</v>
      </c>
      <c r="H97" t="str">
        <f t="shared" si="3"/>
        <v>90+ days</v>
      </c>
    </row>
    <row r="98" spans="1:8" x14ac:dyDescent="0.45">
      <c r="A98" s="19">
        <v>45326</v>
      </c>
      <c r="B98" t="s">
        <v>56</v>
      </c>
      <c r="C98" s="21">
        <v>9097.1999999999989</v>
      </c>
      <c r="D98" s="21">
        <v>6000</v>
      </c>
      <c r="E98" s="21" cm="1">
        <f t="array" ref="E98">IF(COUNTIF(B$2:B97, B98)=0, C98 - D98, LOOKUP(2,1/(B$2:B97=B98), E$2:E97) + C98 - D98)</f>
        <v>6142.1149999999943</v>
      </c>
      <c r="F98" s="18" t="s">
        <v>132</v>
      </c>
      <c r="G98" s="17">
        <f t="shared" si="2"/>
        <v>240</v>
      </c>
      <c r="H98" t="str">
        <f t="shared" si="3"/>
        <v>90+ days</v>
      </c>
    </row>
    <row r="99" spans="1:8" x14ac:dyDescent="0.45">
      <c r="A99" s="19">
        <v>45348</v>
      </c>
      <c r="B99" t="s">
        <v>56</v>
      </c>
      <c r="C99" s="21">
        <v>76828.92</v>
      </c>
      <c r="D99" s="21">
        <v>40000</v>
      </c>
      <c r="E99" s="21" cm="1">
        <f t="array" ref="E99">IF(COUNTIF(B$2:B98, B99)=0, C99 - D99, LOOKUP(2,1/(B$2:B98=B99), E$2:E98) + C99 - D99)</f>
        <v>42971.034999999989</v>
      </c>
      <c r="F99" s="18" t="s">
        <v>136</v>
      </c>
      <c r="G99" s="17">
        <f t="shared" si="2"/>
        <v>218</v>
      </c>
      <c r="H99" t="str">
        <f t="shared" si="3"/>
        <v>90+ days</v>
      </c>
    </row>
    <row r="100" spans="1:8" x14ac:dyDescent="0.45">
      <c r="A100" s="19">
        <v>45351</v>
      </c>
      <c r="B100" t="s">
        <v>56</v>
      </c>
      <c r="C100" s="21">
        <v>11726.4</v>
      </c>
      <c r="D100" s="21">
        <v>14000</v>
      </c>
      <c r="E100" s="21" cm="1">
        <f t="array" ref="E100">IF(COUNTIF(B$2:B99, B100)=0, C100 - D100, LOOKUP(2,1/(B$2:B99=B100), E$2:E99) + C100 - D100)</f>
        <v>40697.43499999999</v>
      </c>
      <c r="F100" s="18" t="s">
        <v>133</v>
      </c>
      <c r="G100" s="17">
        <f t="shared" si="2"/>
        <v>215</v>
      </c>
      <c r="H100" t="str">
        <f t="shared" si="3"/>
        <v>90+ days</v>
      </c>
    </row>
    <row r="101" spans="1:8" x14ac:dyDescent="0.45">
      <c r="A101" s="19">
        <v>45356</v>
      </c>
      <c r="B101" t="s">
        <v>56</v>
      </c>
      <c r="C101" s="21">
        <v>8310.9599999999991</v>
      </c>
      <c r="D101" s="21">
        <v>15000</v>
      </c>
      <c r="E101" s="21" cm="1">
        <f t="array" ref="E101">IF(COUNTIF(B$2:B100, B101)=0, C101 - D101, LOOKUP(2,1/(B$2:B100=B101), E$2:E100) + C101 - D101)</f>
        <v>34008.39499999999</v>
      </c>
      <c r="F101" s="18" t="s">
        <v>132</v>
      </c>
      <c r="G101" s="17">
        <f t="shared" si="2"/>
        <v>210</v>
      </c>
      <c r="H101" t="str">
        <f t="shared" si="3"/>
        <v>90+ days</v>
      </c>
    </row>
    <row r="102" spans="1:8" x14ac:dyDescent="0.45">
      <c r="A102" s="19">
        <v>45370</v>
      </c>
      <c r="B102" t="s">
        <v>56</v>
      </c>
      <c r="C102" s="21">
        <v>8952.7199999999993</v>
      </c>
      <c r="D102" s="21">
        <v>10000</v>
      </c>
      <c r="E102" s="21" cm="1">
        <f t="array" ref="E102">IF(COUNTIF(B$2:B101, B102)=0, C102 - D102, LOOKUP(2,1/(B$2:B101=B102), E$2:E101) + C102 - D102)</f>
        <v>32961.114999999991</v>
      </c>
      <c r="F102" s="18" t="s">
        <v>133</v>
      </c>
      <c r="G102" s="17">
        <f t="shared" si="2"/>
        <v>196</v>
      </c>
      <c r="H102" t="str">
        <f t="shared" si="3"/>
        <v>90+ days</v>
      </c>
    </row>
    <row r="103" spans="1:8" x14ac:dyDescent="0.45">
      <c r="A103" s="19">
        <v>45371</v>
      </c>
      <c r="B103" t="s">
        <v>56</v>
      </c>
      <c r="C103" s="21">
        <v>2044.3499999999997</v>
      </c>
      <c r="D103" s="21">
        <v>2050</v>
      </c>
      <c r="E103" s="21" cm="1">
        <f t="array" ref="E103">IF(COUNTIF(B$2:B102, B103)=0, C103 - D103, LOOKUP(2,1/(B$2:B102=B103), E$2:E102) + C103 - D103)</f>
        <v>32955.464999999989</v>
      </c>
      <c r="F103" s="18" t="s">
        <v>132</v>
      </c>
      <c r="G103" s="17">
        <f t="shared" si="2"/>
        <v>195</v>
      </c>
      <c r="H103" t="str">
        <f t="shared" si="3"/>
        <v>90+ days</v>
      </c>
    </row>
    <row r="104" spans="1:8" x14ac:dyDescent="0.45">
      <c r="A104" s="19">
        <v>45376</v>
      </c>
      <c r="B104" t="s">
        <v>56</v>
      </c>
      <c r="C104" s="21">
        <v>12311.039999999999</v>
      </c>
      <c r="D104" s="21">
        <v>12000</v>
      </c>
      <c r="E104" s="21" cm="1">
        <f t="array" ref="E104">IF(COUNTIF(B$2:B103, B104)=0, C104 - D104, LOOKUP(2,1/(B$2:B103=B104), E$2:E103) + C104 - D104)</f>
        <v>33266.50499999999</v>
      </c>
      <c r="F104" s="18" t="s">
        <v>133</v>
      </c>
      <c r="G104" s="17">
        <f t="shared" si="2"/>
        <v>190</v>
      </c>
      <c r="H104" t="str">
        <f t="shared" si="3"/>
        <v>90+ days</v>
      </c>
    </row>
    <row r="105" spans="1:8" x14ac:dyDescent="0.45">
      <c r="A105" s="19">
        <v>45379</v>
      </c>
      <c r="B105" t="s">
        <v>56</v>
      </c>
      <c r="C105" s="21">
        <v>22444.799999999999</v>
      </c>
      <c r="D105" s="21">
        <v>22000</v>
      </c>
      <c r="E105" s="21" cm="1">
        <f t="array" ref="E105">IF(COUNTIF(B$2:B104, B105)=0, C105 - D105, LOOKUP(2,1/(B$2:B104=B105), E$2:E104) + C105 - D105)</f>
        <v>33711.304999999993</v>
      </c>
      <c r="F105" s="18" t="s">
        <v>133</v>
      </c>
      <c r="G105" s="17">
        <f t="shared" si="2"/>
        <v>187</v>
      </c>
      <c r="H105" t="str">
        <f t="shared" si="3"/>
        <v>90+ days</v>
      </c>
    </row>
    <row r="106" spans="1:8" x14ac:dyDescent="0.45">
      <c r="A106" s="19">
        <v>45381</v>
      </c>
      <c r="B106" t="s">
        <v>56</v>
      </c>
      <c r="C106" s="21">
        <v>0</v>
      </c>
      <c r="D106" s="21">
        <v>30000</v>
      </c>
      <c r="E106" s="21" cm="1">
        <f t="array" ref="E106">IF(COUNTIF(B$2:B105, B106)=0, C106 - D106, LOOKUP(2,1/(B$2:B105=B106), E$2:E105) + C106 - D106)</f>
        <v>3711.304999999993</v>
      </c>
      <c r="F106" s="18" t="s">
        <v>132</v>
      </c>
      <c r="G106" s="17">
        <f t="shared" si="2"/>
        <v>185</v>
      </c>
      <c r="H106" t="str">
        <f t="shared" si="3"/>
        <v>90+ days</v>
      </c>
    </row>
    <row r="107" spans="1:8" x14ac:dyDescent="0.45">
      <c r="A107" s="19">
        <v>45387</v>
      </c>
      <c r="B107" t="s">
        <v>56</v>
      </c>
      <c r="C107" s="21">
        <v>2163.84</v>
      </c>
      <c r="D107" s="21">
        <v>0</v>
      </c>
      <c r="E107" s="21" cm="1">
        <f t="array" ref="E107">IF(COUNTIF(B$2:B106, B107)=0, C107 - D107, LOOKUP(2,1/(B$2:B106=B107), E$2:E106) + C107 - D107)</f>
        <v>5875.1449999999932</v>
      </c>
      <c r="F107" s="18" t="s">
        <v>135</v>
      </c>
      <c r="G107" s="17">
        <f t="shared" si="2"/>
        <v>179</v>
      </c>
      <c r="H107" t="str">
        <f t="shared" si="3"/>
        <v>90+ days</v>
      </c>
    </row>
    <row r="108" spans="1:8" x14ac:dyDescent="0.45">
      <c r="A108" s="19">
        <v>45393</v>
      </c>
      <c r="B108" t="s">
        <v>56</v>
      </c>
      <c r="C108" s="21">
        <v>25925.760000000002</v>
      </c>
      <c r="D108" s="21">
        <v>20900</v>
      </c>
      <c r="E108" s="21" cm="1">
        <f t="array" ref="E108">IF(COUNTIF(B$2:B107, B108)=0, C108 - D108, LOOKUP(2,1/(B$2:B107=B108), E$2:E107) + C108 - D108)</f>
        <v>10900.904999999995</v>
      </c>
      <c r="F108" s="18" t="s">
        <v>132</v>
      </c>
      <c r="G108" s="17">
        <f t="shared" si="2"/>
        <v>173</v>
      </c>
      <c r="H108" t="str">
        <f t="shared" si="3"/>
        <v>90+ days</v>
      </c>
    </row>
    <row r="109" spans="1:8" x14ac:dyDescent="0.45">
      <c r="A109" s="19">
        <v>45397</v>
      </c>
      <c r="B109" t="s">
        <v>56</v>
      </c>
      <c r="C109" s="21">
        <v>30790.619999999995</v>
      </c>
      <c r="D109" s="21">
        <v>10000</v>
      </c>
      <c r="E109" s="21" cm="1">
        <f t="array" ref="E109">IF(COUNTIF(B$2:B108, B109)=0, C109 - D109, LOOKUP(2,1/(B$2:B108=B109), E$2:E108) + C109 - D109)</f>
        <v>31691.524999999994</v>
      </c>
      <c r="F109" s="18" t="s">
        <v>133</v>
      </c>
      <c r="G109" s="17">
        <f t="shared" si="2"/>
        <v>169</v>
      </c>
      <c r="H109" t="str">
        <f t="shared" si="3"/>
        <v>90+ days</v>
      </c>
    </row>
    <row r="110" spans="1:8" x14ac:dyDescent="0.45">
      <c r="A110" s="19">
        <v>45399</v>
      </c>
      <c r="B110" t="s">
        <v>56</v>
      </c>
      <c r="C110" s="21">
        <v>0</v>
      </c>
      <c r="D110" s="21">
        <v>25000</v>
      </c>
      <c r="E110" s="21" cm="1">
        <f t="array" ref="E110">IF(COUNTIF(B$2:B109, B110)=0, C110 - D110, LOOKUP(2,1/(B$2:B109=B110), E$2:E109) + C110 - D110)</f>
        <v>6691.5249999999942</v>
      </c>
      <c r="F110" s="18" t="s">
        <v>132</v>
      </c>
      <c r="G110" s="17">
        <f t="shared" si="2"/>
        <v>167</v>
      </c>
      <c r="H110" t="str">
        <f t="shared" si="3"/>
        <v>90+ days</v>
      </c>
    </row>
    <row r="111" spans="1:8" x14ac:dyDescent="0.45">
      <c r="A111" s="19">
        <v>45401</v>
      </c>
      <c r="B111" t="s">
        <v>56</v>
      </c>
      <c r="C111" s="21">
        <v>9288.7199999999993</v>
      </c>
      <c r="D111" s="21">
        <v>9000</v>
      </c>
      <c r="E111" s="21" cm="1">
        <f t="array" ref="E111">IF(COUNTIF(B$2:B110, B111)=0, C111 - D111, LOOKUP(2,1/(B$2:B110=B111), E$2:E110) + C111 - D111)</f>
        <v>6980.2449999999935</v>
      </c>
      <c r="F111" s="18" t="s">
        <v>133</v>
      </c>
      <c r="G111" s="17">
        <f t="shared" si="2"/>
        <v>165</v>
      </c>
      <c r="H111" t="str">
        <f t="shared" si="3"/>
        <v>90+ days</v>
      </c>
    </row>
    <row r="112" spans="1:8" x14ac:dyDescent="0.45">
      <c r="A112" s="19">
        <v>45411</v>
      </c>
      <c r="B112" t="s">
        <v>56</v>
      </c>
      <c r="C112" s="21">
        <v>28502.879999999997</v>
      </c>
      <c r="D112" s="21">
        <v>28500</v>
      </c>
      <c r="E112" s="21" cm="1">
        <f t="array" ref="E112">IF(COUNTIF(B$2:B111, B112)=0, C112 - D112, LOOKUP(2,1/(B$2:B111=B112), E$2:E111) + C112 - D112)</f>
        <v>6983.1249999999927</v>
      </c>
      <c r="F112" s="18" t="s">
        <v>132</v>
      </c>
      <c r="G112" s="17">
        <f t="shared" si="2"/>
        <v>155</v>
      </c>
      <c r="H112" t="str">
        <f t="shared" si="3"/>
        <v>90+ days</v>
      </c>
    </row>
    <row r="113" spans="1:8" x14ac:dyDescent="0.45">
      <c r="A113" s="19">
        <v>45414</v>
      </c>
      <c r="B113" t="s">
        <v>56</v>
      </c>
      <c r="C113" s="21">
        <v>27720</v>
      </c>
      <c r="D113" s="21">
        <v>17700</v>
      </c>
      <c r="E113" s="21" cm="1">
        <f t="array" ref="E113">IF(COUNTIF(B$2:B112, B113)=0, C113 - D113, LOOKUP(2,1/(B$2:B112=B113), E$2:E112) + C113 - D113)</f>
        <v>17003.124999999993</v>
      </c>
      <c r="F113" s="18" t="s">
        <v>132</v>
      </c>
      <c r="G113" s="17">
        <f t="shared" si="2"/>
        <v>152</v>
      </c>
      <c r="H113" t="str">
        <f t="shared" si="3"/>
        <v>90+ days</v>
      </c>
    </row>
    <row r="114" spans="1:8" x14ac:dyDescent="0.45">
      <c r="A114" s="19">
        <v>45421</v>
      </c>
      <c r="B114" t="s">
        <v>56</v>
      </c>
      <c r="C114" s="21">
        <v>4679.01</v>
      </c>
      <c r="D114" s="21">
        <v>15000</v>
      </c>
      <c r="E114" s="21" cm="1">
        <f t="array" ref="E114">IF(COUNTIF(B$2:B113, B114)=0, C114 - D114, LOOKUP(2,1/(B$2:B113=B114), E$2:E113) + C114 - D114)</f>
        <v>6682.1349999999948</v>
      </c>
      <c r="F114" s="18" t="s">
        <v>132</v>
      </c>
      <c r="G114" s="17">
        <f t="shared" si="2"/>
        <v>145</v>
      </c>
      <c r="H114" t="str">
        <f t="shared" si="3"/>
        <v>90+ days</v>
      </c>
    </row>
    <row r="115" spans="1:8" x14ac:dyDescent="0.45">
      <c r="A115" s="19">
        <v>45422</v>
      </c>
      <c r="B115" t="s">
        <v>56</v>
      </c>
      <c r="C115" s="21">
        <v>2217.6000000000004</v>
      </c>
      <c r="D115" s="21">
        <v>2000</v>
      </c>
      <c r="E115" s="21" cm="1">
        <f t="array" ref="E115">IF(COUNTIF(B$2:B114, B115)=0, C115 - D115, LOOKUP(2,1/(B$2:B114=B115), E$2:E114) + C115 - D115)</f>
        <v>6899.7349999999951</v>
      </c>
      <c r="F115" s="18" t="s">
        <v>133</v>
      </c>
      <c r="G115" s="17">
        <f t="shared" si="2"/>
        <v>144</v>
      </c>
      <c r="H115" t="str">
        <f t="shared" si="3"/>
        <v>90+ days</v>
      </c>
    </row>
    <row r="116" spans="1:8" x14ac:dyDescent="0.45">
      <c r="A116" s="19">
        <v>45429</v>
      </c>
      <c r="B116" t="s">
        <v>56</v>
      </c>
      <c r="C116" s="21">
        <v>4771.2</v>
      </c>
      <c r="D116" s="21">
        <v>4700</v>
      </c>
      <c r="E116" s="21" cm="1">
        <f t="array" ref="E116">IF(COUNTIF(B$2:B115, B116)=0, C116 - D116, LOOKUP(2,1/(B$2:B115=B116), E$2:E115) + C116 - D116)</f>
        <v>6970.934999999994</v>
      </c>
      <c r="F116" s="18" t="s">
        <v>133</v>
      </c>
      <c r="G116" s="17">
        <f t="shared" si="2"/>
        <v>137</v>
      </c>
      <c r="H116" t="str">
        <f t="shared" si="3"/>
        <v>90+ days</v>
      </c>
    </row>
    <row r="117" spans="1:8" x14ac:dyDescent="0.45">
      <c r="A117" s="19">
        <v>45441</v>
      </c>
      <c r="B117" t="s">
        <v>56</v>
      </c>
      <c r="C117" s="21">
        <v>16830.8</v>
      </c>
      <c r="D117" s="21">
        <v>12000</v>
      </c>
      <c r="E117" s="21" cm="1">
        <f t="array" ref="E117">IF(COUNTIF(B$2:B116, B117)=0, C117 - D117, LOOKUP(2,1/(B$2:B116=B117), E$2:E116) + C117 - D117)</f>
        <v>11801.734999999993</v>
      </c>
      <c r="F117" s="18" t="s">
        <v>132</v>
      </c>
      <c r="G117" s="17">
        <f t="shared" si="2"/>
        <v>125</v>
      </c>
      <c r="H117" t="str">
        <f t="shared" si="3"/>
        <v>90+ days</v>
      </c>
    </row>
    <row r="118" spans="1:8" x14ac:dyDescent="0.45">
      <c r="A118" s="19">
        <v>45446</v>
      </c>
      <c r="B118" t="s">
        <v>56</v>
      </c>
      <c r="C118" s="21">
        <v>7843.5</v>
      </c>
      <c r="D118" s="21">
        <v>5000</v>
      </c>
      <c r="E118" s="21" cm="1">
        <f t="array" ref="E118">IF(COUNTIF(B$2:B117, B118)=0, C118 - D118, LOOKUP(2,1/(B$2:B117=B118), E$2:E117) + C118 - D118)</f>
        <v>14645.234999999993</v>
      </c>
      <c r="F118" s="18" t="s">
        <v>133</v>
      </c>
      <c r="G118" s="17">
        <f t="shared" si="2"/>
        <v>120</v>
      </c>
      <c r="H118" t="str">
        <f t="shared" si="3"/>
        <v>90+ days</v>
      </c>
    </row>
    <row r="119" spans="1:8" x14ac:dyDescent="0.45">
      <c r="A119" s="19">
        <v>45453</v>
      </c>
      <c r="B119" t="s">
        <v>56</v>
      </c>
      <c r="C119" s="21">
        <v>5951.05</v>
      </c>
      <c r="D119" s="21">
        <v>10000</v>
      </c>
      <c r="E119" s="21" cm="1">
        <f t="array" ref="E119">IF(COUNTIF(B$2:B118, B119)=0, C119 - D119, LOOKUP(2,1/(B$2:B118=B119), E$2:E118) + C119 - D119)</f>
        <v>10596.284999999993</v>
      </c>
      <c r="F119" s="18" t="s">
        <v>133</v>
      </c>
      <c r="G119" s="17">
        <f t="shared" si="2"/>
        <v>113</v>
      </c>
      <c r="H119" t="str">
        <f t="shared" si="3"/>
        <v>90+ days</v>
      </c>
    </row>
    <row r="120" spans="1:8" x14ac:dyDescent="0.45">
      <c r="A120" s="19">
        <v>45454</v>
      </c>
      <c r="B120" t="s">
        <v>56</v>
      </c>
      <c r="C120" s="21">
        <v>3091.2</v>
      </c>
      <c r="D120" s="21">
        <v>3000</v>
      </c>
      <c r="E120" s="21" cm="1">
        <f t="array" ref="E120">IF(COUNTIF(B$2:B119, B120)=0, C120 - D120, LOOKUP(2,1/(B$2:B119=B120), E$2:E119) + C120 - D120)</f>
        <v>10687.484999999993</v>
      </c>
      <c r="F120" s="18" t="s">
        <v>133</v>
      </c>
      <c r="G120" s="17">
        <f t="shared" si="2"/>
        <v>112</v>
      </c>
      <c r="H120" t="str">
        <f t="shared" si="3"/>
        <v>90+ days</v>
      </c>
    </row>
    <row r="121" spans="1:8" x14ac:dyDescent="0.45">
      <c r="A121" s="19">
        <v>45455</v>
      </c>
      <c r="B121" t="s">
        <v>56</v>
      </c>
      <c r="C121" s="21">
        <v>6012.6</v>
      </c>
      <c r="D121" s="21">
        <v>6000</v>
      </c>
      <c r="E121" s="21" cm="1">
        <f t="array" ref="E121">IF(COUNTIF(B$2:B120, B121)=0, C121 - D121, LOOKUP(2,1/(B$2:B120=B121), E$2:E120) + C121 - D121)</f>
        <v>10700.084999999992</v>
      </c>
      <c r="F121" s="18" t="s">
        <v>133</v>
      </c>
      <c r="G121" s="17">
        <f t="shared" si="2"/>
        <v>111</v>
      </c>
      <c r="H121" t="str">
        <f t="shared" si="3"/>
        <v>90+ days</v>
      </c>
    </row>
    <row r="122" spans="1:8" x14ac:dyDescent="0.45">
      <c r="A122" s="19">
        <v>45459</v>
      </c>
      <c r="B122" t="s">
        <v>56</v>
      </c>
      <c r="C122" s="21">
        <v>4659.6000000000004</v>
      </c>
      <c r="D122" s="21">
        <v>5000</v>
      </c>
      <c r="E122" s="21" cm="1">
        <f t="array" ref="E122">IF(COUNTIF(B$2:B121, B122)=0, C122 - D122, LOOKUP(2,1/(B$2:B121=B122), E$2:E121) + C122 - D122)</f>
        <v>10359.684999999992</v>
      </c>
      <c r="F122" s="18" t="s">
        <v>133</v>
      </c>
      <c r="G122" s="17">
        <f t="shared" si="2"/>
        <v>107</v>
      </c>
      <c r="H122" t="str">
        <f t="shared" si="3"/>
        <v>90+ days</v>
      </c>
    </row>
    <row r="123" spans="1:8" x14ac:dyDescent="0.45">
      <c r="A123" s="19">
        <v>45471</v>
      </c>
      <c r="B123" t="s">
        <v>56</v>
      </c>
      <c r="C123" s="21">
        <v>9756.7999999999993</v>
      </c>
      <c r="D123" s="21">
        <v>13000</v>
      </c>
      <c r="E123" s="21" cm="1">
        <f t="array" ref="E123">IF(COUNTIF(B$2:B122, B123)=0, C123 - D123, LOOKUP(2,1/(B$2:B122=B123), E$2:E122) + C123 - D123)</f>
        <v>7116.4849999999933</v>
      </c>
      <c r="F123" s="18" t="s">
        <v>132</v>
      </c>
      <c r="G123" s="17">
        <f t="shared" si="2"/>
        <v>95</v>
      </c>
      <c r="H123" t="str">
        <f t="shared" si="3"/>
        <v>90+ days</v>
      </c>
    </row>
    <row r="124" spans="1:8" x14ac:dyDescent="0.45">
      <c r="A124" s="19">
        <v>45481</v>
      </c>
      <c r="B124" t="s">
        <v>56</v>
      </c>
      <c r="C124" s="21">
        <v>30652.799999999999</v>
      </c>
      <c r="D124" s="21">
        <v>12000</v>
      </c>
      <c r="E124" s="21" cm="1">
        <f t="array" ref="E124">IF(COUNTIF(B$2:B123, B124)=0, C124 - D124, LOOKUP(2,1/(B$2:B123=B124), E$2:E123) + C124 - D124)</f>
        <v>25769.284999999989</v>
      </c>
      <c r="F124" s="18" t="s">
        <v>132</v>
      </c>
      <c r="G124" s="17">
        <f t="shared" si="2"/>
        <v>85</v>
      </c>
      <c r="H124" t="str">
        <f t="shared" si="3"/>
        <v>61-90 days</v>
      </c>
    </row>
    <row r="125" spans="1:8" x14ac:dyDescent="0.45">
      <c r="A125" s="19">
        <v>45481</v>
      </c>
      <c r="B125" t="s">
        <v>56</v>
      </c>
      <c r="C125" s="21">
        <v>0</v>
      </c>
      <c r="D125" s="21">
        <v>23000</v>
      </c>
      <c r="E125" s="21" cm="1">
        <f t="array" ref="E125">IF(COUNTIF(B$2:B124, B125)=0, C125 - D125, LOOKUP(2,1/(B$2:B124=B125), E$2:E124) + C125 - D125)</f>
        <v>2769.2849999999889</v>
      </c>
      <c r="F125" s="18" t="s">
        <v>132</v>
      </c>
      <c r="G125" s="17">
        <f t="shared" si="2"/>
        <v>85</v>
      </c>
      <c r="H125" t="str">
        <f t="shared" si="3"/>
        <v>61-90 days</v>
      </c>
    </row>
    <row r="126" spans="1:8" x14ac:dyDescent="0.45">
      <c r="A126" s="19">
        <v>45495</v>
      </c>
      <c r="B126" t="s">
        <v>56</v>
      </c>
      <c r="C126" s="21">
        <v>15286.2</v>
      </c>
      <c r="D126" s="21">
        <v>15000</v>
      </c>
      <c r="E126" s="21" cm="1">
        <f t="array" ref="E126">IF(COUNTIF(B$2:B125, B126)=0, C126 - D126, LOOKUP(2,1/(B$2:B125=B126), E$2:E125) + C126 - D126)</f>
        <v>3055.4849999999897</v>
      </c>
      <c r="F126" s="18" t="s">
        <v>133</v>
      </c>
      <c r="G126" s="17">
        <f t="shared" si="2"/>
        <v>71</v>
      </c>
      <c r="H126" t="str">
        <f t="shared" si="3"/>
        <v>61-90 days</v>
      </c>
    </row>
    <row r="127" spans="1:8" x14ac:dyDescent="0.45">
      <c r="A127" s="19">
        <v>45524</v>
      </c>
      <c r="B127" t="s">
        <v>56</v>
      </c>
      <c r="C127" s="21">
        <v>11408.7</v>
      </c>
      <c r="D127" s="21">
        <v>11400</v>
      </c>
      <c r="E127" s="21" cm="1">
        <f t="array" ref="E127">IF(COUNTIF(B$2:B126, B127)=0, C127 - D127, LOOKUP(2,1/(B$2:B126=B127), E$2:E126) + C127 - D127)</f>
        <v>3064.1849999999904</v>
      </c>
      <c r="F127" s="18" t="s">
        <v>133</v>
      </c>
      <c r="G127" s="17">
        <f t="shared" si="2"/>
        <v>42</v>
      </c>
      <c r="H127" t="str">
        <f t="shared" si="3"/>
        <v>31-60 days</v>
      </c>
    </row>
    <row r="128" spans="1:8" x14ac:dyDescent="0.45">
      <c r="A128" s="19">
        <v>45530</v>
      </c>
      <c r="B128" t="s">
        <v>56</v>
      </c>
      <c r="C128" s="21">
        <v>33093</v>
      </c>
      <c r="D128" s="21">
        <v>33100</v>
      </c>
      <c r="E128" s="21" cm="1">
        <f t="array" ref="E128">IF(COUNTIF(B$2:B127, B128)=0, C128 - D128, LOOKUP(2,1/(B$2:B127=B128), E$2:E127) + C128 - D128)</f>
        <v>3057.1849999999904</v>
      </c>
      <c r="F128" s="18" t="s">
        <v>132</v>
      </c>
      <c r="G128" s="17">
        <f t="shared" si="2"/>
        <v>36</v>
      </c>
      <c r="H128" t="str">
        <f t="shared" si="3"/>
        <v>31-60 days</v>
      </c>
    </row>
    <row r="129" spans="1:8" x14ac:dyDescent="0.45">
      <c r="A129" s="19">
        <v>45532</v>
      </c>
      <c r="B129" t="s">
        <v>56</v>
      </c>
      <c r="C129" s="21">
        <v>9295</v>
      </c>
      <c r="D129" s="21">
        <v>4000</v>
      </c>
      <c r="E129" s="21" cm="1">
        <f t="array" ref="E129">IF(COUNTIF(B$2:B128, B129)=0, C129 - D129, LOOKUP(2,1/(B$2:B128=B129), E$2:E128) + C129 - D129)</f>
        <v>8352.1849999999904</v>
      </c>
      <c r="F129" s="18" t="s">
        <v>133</v>
      </c>
      <c r="G129" s="17">
        <f t="shared" si="2"/>
        <v>34</v>
      </c>
      <c r="H129" t="str">
        <f t="shared" si="3"/>
        <v>31-60 days</v>
      </c>
    </row>
    <row r="130" spans="1:8" x14ac:dyDescent="0.45">
      <c r="A130" s="19">
        <v>45536</v>
      </c>
      <c r="B130" t="s">
        <v>56</v>
      </c>
      <c r="C130" s="21">
        <v>4127.5</v>
      </c>
      <c r="D130" s="21">
        <v>0</v>
      </c>
      <c r="E130" s="21" cm="1">
        <f t="array" ref="E130">IF(COUNTIF(B$2:B129, B130)=0, C130 - D130, LOOKUP(2,1/(B$2:B129=B130), E$2:E129) + C130 - D130)</f>
        <v>12479.68499999999</v>
      </c>
      <c r="F130" s="18" t="s">
        <v>135</v>
      </c>
      <c r="G130" s="17">
        <f t="shared" ref="G130:G193" si="4">DATE(2024,10,1) - A130</f>
        <v>30</v>
      </c>
      <c r="H130" t="str">
        <f t="shared" ref="H130:H193" si="5">IF(G130&lt;=30,"0-30 days",IF(G130&lt;=60, "31-60 days",IF(G130&lt;=90, "61-90 days", "90+ days")))</f>
        <v>0-30 days</v>
      </c>
    </row>
    <row r="131" spans="1:8" x14ac:dyDescent="0.45">
      <c r="A131" s="19">
        <v>45547</v>
      </c>
      <c r="B131" t="s">
        <v>56</v>
      </c>
      <c r="C131" s="21">
        <v>9385.5999999999985</v>
      </c>
      <c r="D131" s="21">
        <v>8000</v>
      </c>
      <c r="E131" s="21" cm="1">
        <f t="array" ref="E131">IF(COUNTIF(B$2:B130, B131)=0, C131 - D131, LOOKUP(2,1/(B$2:B130=B131), E$2:E130) + C131 - D131)</f>
        <v>13865.284999999989</v>
      </c>
      <c r="F131" s="18" t="s">
        <v>133</v>
      </c>
      <c r="G131" s="17">
        <f t="shared" si="4"/>
        <v>19</v>
      </c>
      <c r="H131" t="str">
        <f t="shared" si="5"/>
        <v>0-30 days</v>
      </c>
    </row>
    <row r="132" spans="1:8" x14ac:dyDescent="0.45">
      <c r="A132" s="19">
        <v>45550</v>
      </c>
      <c r="B132" t="s">
        <v>56</v>
      </c>
      <c r="C132" s="21">
        <v>7338.7000000000007</v>
      </c>
      <c r="D132" s="21">
        <v>0</v>
      </c>
      <c r="E132" s="21" cm="1">
        <f t="array" ref="E132">IF(COUNTIF(B$2:B131, B132)=0, C132 - D132, LOOKUP(2,1/(B$2:B131=B132), E$2:E131) + C132 - D132)</f>
        <v>21203.98499999999</v>
      </c>
      <c r="F132" s="18" t="s">
        <v>135</v>
      </c>
      <c r="G132" s="17">
        <f t="shared" si="4"/>
        <v>16</v>
      </c>
      <c r="H132" t="str">
        <f t="shared" si="5"/>
        <v>0-30 days</v>
      </c>
    </row>
    <row r="133" spans="1:8" x14ac:dyDescent="0.45">
      <c r="A133" s="19">
        <v>45246</v>
      </c>
      <c r="B133" t="s">
        <v>51</v>
      </c>
      <c r="C133" s="21">
        <v>34396.74</v>
      </c>
      <c r="D133" s="21">
        <v>12000</v>
      </c>
      <c r="E133" s="21" cm="1">
        <f t="array" ref="E133">IF(COUNTIF(B$2:B132, B133)=0, C133 - D133, LOOKUP(2,1/(B$2:B132=B133), E$2:E132) + C133 - D133)</f>
        <v>22396.739999999998</v>
      </c>
      <c r="F133" s="18" t="s">
        <v>133</v>
      </c>
      <c r="G133" s="17">
        <f t="shared" si="4"/>
        <v>320</v>
      </c>
      <c r="H133" t="str">
        <f t="shared" si="5"/>
        <v>90+ days</v>
      </c>
    </row>
    <row r="134" spans="1:8" x14ac:dyDescent="0.45">
      <c r="A134" s="19">
        <v>45313</v>
      </c>
      <c r="B134" t="s">
        <v>51</v>
      </c>
      <c r="C134" s="21">
        <v>8804.4599999999991</v>
      </c>
      <c r="D134" s="21">
        <v>3800</v>
      </c>
      <c r="E134" s="21" cm="1">
        <f t="array" ref="E134">IF(COUNTIF(B$2:B133, B134)=0, C134 - D134, LOOKUP(2,1/(B$2:B133=B134), E$2:E133) + C134 - D134)</f>
        <v>27401.199999999997</v>
      </c>
      <c r="F134" s="18" t="s">
        <v>132</v>
      </c>
      <c r="G134" s="17">
        <f t="shared" si="4"/>
        <v>253</v>
      </c>
      <c r="H134" t="str">
        <f t="shared" si="5"/>
        <v>90+ days</v>
      </c>
    </row>
    <row r="135" spans="1:8" x14ac:dyDescent="0.45">
      <c r="A135" s="19">
        <v>45321</v>
      </c>
      <c r="B135" t="s">
        <v>51</v>
      </c>
      <c r="C135" s="21">
        <v>0</v>
      </c>
      <c r="D135" s="21">
        <v>25000</v>
      </c>
      <c r="E135" s="21" cm="1">
        <f t="array" ref="E135">IF(COUNTIF(B$2:B134, B135)=0, C135 - D135, LOOKUP(2,1/(B$2:B134=B135), E$2:E134) + C135 - D135)</f>
        <v>2401.1999999999971</v>
      </c>
      <c r="F135" s="18" t="s">
        <v>132</v>
      </c>
      <c r="G135" s="17">
        <f t="shared" si="4"/>
        <v>245</v>
      </c>
      <c r="H135" t="str">
        <f t="shared" si="5"/>
        <v>90+ days</v>
      </c>
    </row>
    <row r="136" spans="1:8" x14ac:dyDescent="0.45">
      <c r="A136" s="19">
        <v>45325</v>
      </c>
      <c r="B136" t="s">
        <v>51</v>
      </c>
      <c r="C136" s="21">
        <v>33350.31</v>
      </c>
      <c r="D136" s="21">
        <v>10000</v>
      </c>
      <c r="E136" s="21" cm="1">
        <f t="array" ref="E136">IF(COUNTIF(B$2:B135, B136)=0, C136 - D136, LOOKUP(2,1/(B$2:B135=B136), E$2:E135) + C136 - D136)</f>
        <v>25751.509999999995</v>
      </c>
      <c r="F136" s="18" t="s">
        <v>133</v>
      </c>
      <c r="G136" s="17">
        <f t="shared" si="4"/>
        <v>241</v>
      </c>
      <c r="H136" t="str">
        <f t="shared" si="5"/>
        <v>90+ days</v>
      </c>
    </row>
    <row r="137" spans="1:8" x14ac:dyDescent="0.45">
      <c r="A137" s="19">
        <v>45325</v>
      </c>
      <c r="B137" t="s">
        <v>51</v>
      </c>
      <c r="C137" s="21">
        <v>0</v>
      </c>
      <c r="D137" s="21">
        <v>20000</v>
      </c>
      <c r="E137" s="21" cm="1">
        <f t="array" ref="E137">IF(COUNTIF(B$2:B136, B137)=0, C137 - D137, LOOKUP(2,1/(B$2:B136=B137), E$2:E136) + C137 - D137)</f>
        <v>5751.5099999999948</v>
      </c>
      <c r="F137" s="18" t="s">
        <v>132</v>
      </c>
      <c r="G137" s="17">
        <f t="shared" si="4"/>
        <v>241</v>
      </c>
      <c r="H137" t="str">
        <f t="shared" si="5"/>
        <v>90+ days</v>
      </c>
    </row>
    <row r="138" spans="1:8" x14ac:dyDescent="0.45">
      <c r="A138" s="19">
        <v>45339</v>
      </c>
      <c r="B138" t="s">
        <v>51</v>
      </c>
      <c r="C138" s="21">
        <v>37898.28</v>
      </c>
      <c r="D138" s="21">
        <v>40000</v>
      </c>
      <c r="E138" s="21" cm="1">
        <f t="array" ref="E138">IF(COUNTIF(B$2:B137, B138)=0, C138 - D138, LOOKUP(2,1/(B$2:B137=B138), E$2:E137) + C138 - D138)</f>
        <v>3649.7899999999936</v>
      </c>
      <c r="F138" s="18" t="s">
        <v>136</v>
      </c>
      <c r="G138" s="17">
        <f t="shared" si="4"/>
        <v>227</v>
      </c>
      <c r="H138" t="str">
        <f t="shared" si="5"/>
        <v>90+ days</v>
      </c>
    </row>
    <row r="139" spans="1:8" x14ac:dyDescent="0.45">
      <c r="A139" s="19">
        <v>45383</v>
      </c>
      <c r="B139" t="s">
        <v>51</v>
      </c>
      <c r="C139" s="21">
        <v>11455.92</v>
      </c>
      <c r="D139" s="21">
        <v>10000</v>
      </c>
      <c r="E139" s="21" cm="1">
        <f t="array" ref="E139">IF(COUNTIF(B$2:B138, B139)=0, C139 - D139, LOOKUP(2,1/(B$2:B138=B139), E$2:E138) + C139 - D139)</f>
        <v>5105.7099999999937</v>
      </c>
      <c r="F139" s="18" t="s">
        <v>133</v>
      </c>
      <c r="G139" s="17">
        <f t="shared" si="4"/>
        <v>183</v>
      </c>
      <c r="H139" t="str">
        <f t="shared" si="5"/>
        <v>90+ days</v>
      </c>
    </row>
    <row r="140" spans="1:8" x14ac:dyDescent="0.45">
      <c r="A140" s="19">
        <v>45407</v>
      </c>
      <c r="B140" t="s">
        <v>51</v>
      </c>
      <c r="C140" s="21">
        <v>2163.84</v>
      </c>
      <c r="D140" s="21">
        <v>0</v>
      </c>
      <c r="E140" s="21" cm="1">
        <f t="array" ref="E140">IF(COUNTIF(B$2:B139, B140)=0, C140 - D140, LOOKUP(2,1/(B$2:B139=B140), E$2:E139) + C140 - D140)</f>
        <v>7269.5499999999938</v>
      </c>
      <c r="F140" s="18" t="s">
        <v>135</v>
      </c>
      <c r="G140" s="17">
        <f t="shared" si="4"/>
        <v>159</v>
      </c>
      <c r="H140" t="str">
        <f t="shared" si="5"/>
        <v>90+ days</v>
      </c>
    </row>
    <row r="141" spans="1:8" x14ac:dyDescent="0.45">
      <c r="A141" s="19">
        <v>45436</v>
      </c>
      <c r="B141" t="s">
        <v>51</v>
      </c>
      <c r="C141" s="21">
        <v>39131.1</v>
      </c>
      <c r="D141" s="21">
        <v>25000</v>
      </c>
      <c r="E141" s="21" cm="1">
        <f t="array" ref="E141">IF(COUNTIF(B$2:B140, B141)=0, C141 - D141, LOOKUP(2,1/(B$2:B140=B141), E$2:E140) + C141 - D141)</f>
        <v>21400.649999999994</v>
      </c>
      <c r="F141" s="18" t="s">
        <v>132</v>
      </c>
      <c r="G141" s="17">
        <f t="shared" si="4"/>
        <v>130</v>
      </c>
      <c r="H141" t="str">
        <f t="shared" si="5"/>
        <v>90+ days</v>
      </c>
    </row>
    <row r="142" spans="1:8" x14ac:dyDescent="0.45">
      <c r="A142" s="19">
        <v>45436</v>
      </c>
      <c r="B142" t="s">
        <v>51</v>
      </c>
      <c r="C142" s="21">
        <v>0</v>
      </c>
      <c r="D142" s="21">
        <v>15000</v>
      </c>
      <c r="E142" s="21" cm="1">
        <f t="array" ref="E142">IF(COUNTIF(B$2:B141, B142)=0, C142 - D142, LOOKUP(2,1/(B$2:B141=B142), E$2:E141) + C142 - D142)</f>
        <v>6400.6499999999942</v>
      </c>
      <c r="F142" s="18" t="s">
        <v>132</v>
      </c>
      <c r="G142" s="17">
        <f t="shared" si="4"/>
        <v>130</v>
      </c>
      <c r="H142" t="str">
        <f t="shared" si="5"/>
        <v>90+ days</v>
      </c>
    </row>
    <row r="143" spans="1:8" x14ac:dyDescent="0.45">
      <c r="A143" s="19">
        <v>45492</v>
      </c>
      <c r="B143" t="s">
        <v>51</v>
      </c>
      <c r="C143" s="21">
        <v>20725.800000000003</v>
      </c>
      <c r="D143" s="21">
        <v>20700</v>
      </c>
      <c r="E143" s="21" cm="1">
        <f t="array" ref="E143">IF(COUNTIF(B$2:B142, B143)=0, C143 - D143, LOOKUP(2,1/(B$2:B142=B143), E$2:E142) + C143 - D143)</f>
        <v>6426.4499999999971</v>
      </c>
      <c r="F143" s="18" t="s">
        <v>133</v>
      </c>
      <c r="G143" s="17">
        <f t="shared" si="4"/>
        <v>74</v>
      </c>
      <c r="H143" t="str">
        <f t="shared" si="5"/>
        <v>61-90 days</v>
      </c>
    </row>
    <row r="144" spans="1:8" x14ac:dyDescent="0.45">
      <c r="A144" s="19">
        <v>45515</v>
      </c>
      <c r="B144" t="s">
        <v>51</v>
      </c>
      <c r="C144" s="21">
        <v>25851.599999999999</v>
      </c>
      <c r="D144" s="21">
        <v>25000</v>
      </c>
      <c r="E144" s="21" cm="1">
        <f t="array" ref="E144">IF(COUNTIF(B$2:B143, B144)=0, C144 - D144, LOOKUP(2,1/(B$2:B143=B144), E$2:E143) + C144 - D144)</f>
        <v>7278.0499999999956</v>
      </c>
      <c r="F144" s="18" t="s">
        <v>132</v>
      </c>
      <c r="G144" s="17">
        <f t="shared" si="4"/>
        <v>51</v>
      </c>
      <c r="H144" t="str">
        <f t="shared" si="5"/>
        <v>31-60 days</v>
      </c>
    </row>
    <row r="145" spans="1:8" x14ac:dyDescent="0.45">
      <c r="A145" s="19">
        <v>45543</v>
      </c>
      <c r="B145" t="s">
        <v>51</v>
      </c>
      <c r="C145" s="21">
        <v>11822.4</v>
      </c>
      <c r="D145" s="21">
        <v>11800</v>
      </c>
      <c r="E145" s="21" cm="1">
        <f t="array" ref="E145">IF(COUNTIF(B$2:B144, B145)=0, C145 - D145, LOOKUP(2,1/(B$2:B144=B145), E$2:E144) + C145 - D145)</f>
        <v>7300.4499999999971</v>
      </c>
      <c r="F145" s="18" t="s">
        <v>132</v>
      </c>
      <c r="G145" s="17">
        <f t="shared" si="4"/>
        <v>23</v>
      </c>
      <c r="H145" t="str">
        <f t="shared" si="5"/>
        <v>0-30 days</v>
      </c>
    </row>
    <row r="146" spans="1:8" x14ac:dyDescent="0.45">
      <c r="A146" s="19">
        <v>45332</v>
      </c>
      <c r="B146" t="s">
        <v>72</v>
      </c>
      <c r="C146" s="21">
        <v>84168</v>
      </c>
      <c r="D146" s="21">
        <v>30000</v>
      </c>
      <c r="E146" s="21" cm="1">
        <f t="array" ref="E146">IF(COUNTIF(B$2:B145, B146)=0, C146 - D146, LOOKUP(2,1/(B$2:B145=B146), E$2:E145) + C146 - D146)</f>
        <v>54168</v>
      </c>
      <c r="F146" s="18" t="s">
        <v>132</v>
      </c>
      <c r="G146" s="17">
        <f t="shared" si="4"/>
        <v>234</v>
      </c>
      <c r="H146" t="str">
        <f t="shared" si="5"/>
        <v>90+ days</v>
      </c>
    </row>
    <row r="147" spans="1:8" x14ac:dyDescent="0.45">
      <c r="A147" s="19">
        <v>45335</v>
      </c>
      <c r="B147" t="s">
        <v>72</v>
      </c>
      <c r="C147" s="21">
        <v>0</v>
      </c>
      <c r="D147" s="21">
        <v>50000</v>
      </c>
      <c r="E147" s="21" cm="1">
        <f t="array" ref="E147">IF(COUNTIF(B$2:B146, B147)=0, C147 - D147, LOOKUP(2,1/(B$2:B146=B147), E$2:E146) + C147 - D147)</f>
        <v>4168</v>
      </c>
      <c r="F147" s="18" t="s">
        <v>136</v>
      </c>
      <c r="G147" s="17">
        <f t="shared" si="4"/>
        <v>231</v>
      </c>
      <c r="H147" t="str">
        <f t="shared" si="5"/>
        <v>90+ days</v>
      </c>
    </row>
    <row r="148" spans="1:8" x14ac:dyDescent="0.45">
      <c r="A148" s="19">
        <v>45354</v>
      </c>
      <c r="B148" t="s">
        <v>72</v>
      </c>
      <c r="C148" s="21">
        <v>142550.1</v>
      </c>
      <c r="D148" s="21">
        <v>20000</v>
      </c>
      <c r="E148" s="21" cm="1">
        <f t="array" ref="E148">IF(COUNTIF(B$2:B147, B148)=0, C148 - D148, LOOKUP(2,1/(B$2:B147=B148), E$2:E147) + C148 - D148)</f>
        <v>126718.1</v>
      </c>
      <c r="F148" s="18" t="s">
        <v>133</v>
      </c>
      <c r="G148" s="17">
        <f t="shared" si="4"/>
        <v>212</v>
      </c>
      <c r="H148" t="str">
        <f t="shared" si="5"/>
        <v>90+ days</v>
      </c>
    </row>
    <row r="149" spans="1:8" x14ac:dyDescent="0.45">
      <c r="A149" s="19">
        <v>45357</v>
      </c>
      <c r="B149" t="s">
        <v>72</v>
      </c>
      <c r="C149" s="21">
        <v>0</v>
      </c>
      <c r="D149" s="21">
        <v>120000</v>
      </c>
      <c r="E149" s="21" cm="1">
        <f t="array" ref="E149">IF(COUNTIF(B$2:B148, B149)=0, C149 - D149, LOOKUP(2,1/(B$2:B148=B149), E$2:E148) + C149 - D149)</f>
        <v>6718.1000000000058</v>
      </c>
      <c r="F149" s="18" t="s">
        <v>136</v>
      </c>
      <c r="G149" s="17">
        <f t="shared" si="4"/>
        <v>209</v>
      </c>
      <c r="H149" t="str">
        <f t="shared" si="5"/>
        <v>90+ days</v>
      </c>
    </row>
    <row r="150" spans="1:8" x14ac:dyDescent="0.45">
      <c r="A150" s="19">
        <v>45366</v>
      </c>
      <c r="B150" t="s">
        <v>72</v>
      </c>
      <c r="C150" s="21">
        <v>103225.49999999999</v>
      </c>
      <c r="D150" s="21">
        <v>20000</v>
      </c>
      <c r="E150" s="21" cm="1">
        <f t="array" ref="E150">IF(COUNTIF(B$2:B149, B150)=0, C150 - D150, LOOKUP(2,1/(B$2:B149=B150), E$2:E149) + C150 - D150)</f>
        <v>89943.599999999991</v>
      </c>
      <c r="F150" s="18" t="s">
        <v>133</v>
      </c>
      <c r="G150" s="17">
        <f t="shared" si="4"/>
        <v>200</v>
      </c>
      <c r="H150" t="str">
        <f t="shared" si="5"/>
        <v>90+ days</v>
      </c>
    </row>
    <row r="151" spans="1:8" x14ac:dyDescent="0.45">
      <c r="A151" s="19">
        <v>45371</v>
      </c>
      <c r="B151" t="s">
        <v>72</v>
      </c>
      <c r="C151" s="21">
        <v>0</v>
      </c>
      <c r="D151" s="21">
        <v>80000</v>
      </c>
      <c r="E151" s="21" cm="1">
        <f t="array" ref="E151">IF(COUNTIF(B$2:B150, B151)=0, C151 - D151, LOOKUP(2,1/(B$2:B150=B151), E$2:E150) + C151 - D151)</f>
        <v>9943.5999999999913</v>
      </c>
      <c r="F151" s="18" t="s">
        <v>136</v>
      </c>
      <c r="G151" s="17">
        <f t="shared" si="4"/>
        <v>195</v>
      </c>
      <c r="H151" t="str">
        <f t="shared" si="5"/>
        <v>90+ days</v>
      </c>
    </row>
    <row r="152" spans="1:8" x14ac:dyDescent="0.45">
      <c r="A152" s="19">
        <v>45381</v>
      </c>
      <c r="B152" t="s">
        <v>72</v>
      </c>
      <c r="C152" s="21">
        <v>100800</v>
      </c>
      <c r="D152" s="21">
        <v>100000</v>
      </c>
      <c r="E152" s="21" cm="1">
        <f t="array" ref="E152">IF(COUNTIF(B$2:B151, B152)=0, C152 - D152, LOOKUP(2,1/(B$2:B151=B152), E$2:E151) + C152 - D152)</f>
        <v>10743.599999999991</v>
      </c>
      <c r="F152" s="18" t="s">
        <v>136</v>
      </c>
      <c r="G152" s="17">
        <f t="shared" si="4"/>
        <v>185</v>
      </c>
      <c r="H152" t="str">
        <f t="shared" si="5"/>
        <v>90+ days</v>
      </c>
    </row>
    <row r="153" spans="1:8" x14ac:dyDescent="0.45">
      <c r="A153" s="19">
        <v>45387</v>
      </c>
      <c r="B153" t="s">
        <v>72</v>
      </c>
      <c r="C153" s="21">
        <v>88704</v>
      </c>
      <c r="D153" s="21">
        <v>20000</v>
      </c>
      <c r="E153" s="21" cm="1">
        <f t="array" ref="E153">IF(COUNTIF(B$2:B152, B153)=0, C153 - D153, LOOKUP(2,1/(B$2:B152=B153), E$2:E152) + C153 - D153)</f>
        <v>79447.599999999991</v>
      </c>
      <c r="F153" s="18" t="s">
        <v>133</v>
      </c>
      <c r="G153" s="17">
        <f t="shared" si="4"/>
        <v>179</v>
      </c>
      <c r="H153" t="str">
        <f t="shared" si="5"/>
        <v>90+ days</v>
      </c>
    </row>
    <row r="154" spans="1:8" x14ac:dyDescent="0.45">
      <c r="A154" s="19">
        <v>45389</v>
      </c>
      <c r="B154" t="s">
        <v>72</v>
      </c>
      <c r="C154" s="21">
        <v>0</v>
      </c>
      <c r="D154" s="21">
        <v>60000</v>
      </c>
      <c r="E154" s="21" cm="1">
        <f t="array" ref="E154">IF(COUNTIF(B$2:B153, B154)=0, C154 - D154, LOOKUP(2,1/(B$2:B153=B154), E$2:E153) + C154 - D154)</f>
        <v>19447.599999999991</v>
      </c>
      <c r="F154" s="18" t="s">
        <v>132</v>
      </c>
      <c r="G154" s="17">
        <f t="shared" si="4"/>
        <v>177</v>
      </c>
      <c r="H154" t="str">
        <f t="shared" si="5"/>
        <v>90+ days</v>
      </c>
    </row>
    <row r="155" spans="1:8" x14ac:dyDescent="0.45">
      <c r="A155" s="19">
        <v>45391</v>
      </c>
      <c r="B155" t="s">
        <v>72</v>
      </c>
      <c r="C155" s="21">
        <v>62697.599999999999</v>
      </c>
      <c r="D155" s="21">
        <v>62000</v>
      </c>
      <c r="E155" s="21" cm="1">
        <f t="array" ref="E155">IF(COUNTIF(B$2:B154, B155)=0, C155 - D155, LOOKUP(2,1/(B$2:B154=B155), E$2:E154) + C155 - D155)</f>
        <v>20145.199999999983</v>
      </c>
      <c r="F155" s="18" t="s">
        <v>132</v>
      </c>
      <c r="G155" s="17">
        <f t="shared" si="4"/>
        <v>175</v>
      </c>
      <c r="H155" t="str">
        <f t="shared" si="5"/>
        <v>90+ days</v>
      </c>
    </row>
    <row r="156" spans="1:8" x14ac:dyDescent="0.45">
      <c r="A156" s="19">
        <v>45400</v>
      </c>
      <c r="B156" t="s">
        <v>72</v>
      </c>
      <c r="C156" s="21">
        <v>137440.79999999999</v>
      </c>
      <c r="D156" s="21">
        <v>37000</v>
      </c>
      <c r="E156" s="21" cm="1">
        <f t="array" ref="E156">IF(COUNTIF(B$2:B155, B156)=0, C156 - D156, LOOKUP(2,1/(B$2:B155=B156), E$2:E155) + C156 - D156)</f>
        <v>120585.99999999997</v>
      </c>
      <c r="F156" s="18" t="s">
        <v>133</v>
      </c>
      <c r="G156" s="17">
        <f t="shared" si="4"/>
        <v>166</v>
      </c>
      <c r="H156" t="str">
        <f t="shared" si="5"/>
        <v>90+ days</v>
      </c>
    </row>
    <row r="157" spans="1:8" x14ac:dyDescent="0.45">
      <c r="A157" s="19">
        <v>45405</v>
      </c>
      <c r="B157" t="s">
        <v>72</v>
      </c>
      <c r="C157" s="21">
        <v>0</v>
      </c>
      <c r="D157" s="21">
        <v>100000</v>
      </c>
      <c r="E157" s="21" cm="1">
        <f t="array" ref="E157">IF(COUNTIF(B$2:B156, B157)=0, C157 - D157, LOOKUP(2,1/(B$2:B156=B157), E$2:E156) + C157 - D157)</f>
        <v>20585.999999999971</v>
      </c>
      <c r="F157" s="18" t="s">
        <v>136</v>
      </c>
      <c r="G157" s="17">
        <f t="shared" si="4"/>
        <v>161</v>
      </c>
      <c r="H157" t="str">
        <f t="shared" si="5"/>
        <v>90+ days</v>
      </c>
    </row>
    <row r="158" spans="1:8" x14ac:dyDescent="0.45">
      <c r="A158" s="19">
        <v>45422</v>
      </c>
      <c r="B158" t="s">
        <v>72</v>
      </c>
      <c r="C158" s="21">
        <v>83160</v>
      </c>
      <c r="D158" s="21">
        <v>80000</v>
      </c>
      <c r="E158" s="21" cm="1">
        <f t="array" ref="E158">IF(COUNTIF(B$2:B157, B158)=0, C158 - D158, LOOKUP(2,1/(B$2:B157=B158), E$2:E157) + C158 - D158)</f>
        <v>23745.999999999971</v>
      </c>
      <c r="F158" s="18" t="s">
        <v>136</v>
      </c>
      <c r="G158" s="17">
        <f t="shared" si="4"/>
        <v>144</v>
      </c>
      <c r="H158" t="str">
        <f t="shared" si="5"/>
        <v>90+ days</v>
      </c>
    </row>
    <row r="159" spans="1:8" x14ac:dyDescent="0.45">
      <c r="A159" s="19">
        <v>45432</v>
      </c>
      <c r="B159" t="s">
        <v>72</v>
      </c>
      <c r="C159" s="21">
        <v>167415.29999999999</v>
      </c>
      <c r="D159" s="21">
        <v>17400</v>
      </c>
      <c r="E159" s="21" cm="1">
        <f t="array" ref="E159">IF(COUNTIF(B$2:B158, B159)=0, C159 - D159, LOOKUP(2,1/(B$2:B158=B159), E$2:E158) + C159 - D159)</f>
        <v>173761.29999999996</v>
      </c>
      <c r="F159" s="18" t="s">
        <v>133</v>
      </c>
      <c r="G159" s="17">
        <f t="shared" si="4"/>
        <v>134</v>
      </c>
      <c r="H159" t="str">
        <f t="shared" si="5"/>
        <v>90+ days</v>
      </c>
    </row>
    <row r="160" spans="1:8" x14ac:dyDescent="0.45">
      <c r="A160" s="19">
        <v>45436</v>
      </c>
      <c r="B160" t="s">
        <v>72</v>
      </c>
      <c r="C160" s="21">
        <v>0</v>
      </c>
      <c r="D160" s="21">
        <v>150000</v>
      </c>
      <c r="E160" s="21" cm="1">
        <f t="array" ref="E160">IF(COUNTIF(B$2:B159, B160)=0, C160 - D160, LOOKUP(2,1/(B$2:B159=B160), E$2:E159) + C160 - D160)</f>
        <v>23761.299999999959</v>
      </c>
      <c r="F160" s="18" t="s">
        <v>136</v>
      </c>
      <c r="G160" s="17">
        <f t="shared" si="4"/>
        <v>130</v>
      </c>
      <c r="H160" t="str">
        <f t="shared" si="5"/>
        <v>90+ days</v>
      </c>
    </row>
    <row r="161" spans="1:8" x14ac:dyDescent="0.45">
      <c r="A161" s="19">
        <v>45440</v>
      </c>
      <c r="B161" t="s">
        <v>72</v>
      </c>
      <c r="C161" s="21">
        <v>67600</v>
      </c>
      <c r="D161" s="21">
        <v>27000</v>
      </c>
      <c r="E161" s="21" cm="1">
        <f t="array" ref="E161">IF(COUNTIF(B$2:B160, B161)=0, C161 - D161, LOOKUP(2,1/(B$2:B160=B161), E$2:E160) + C161 - D161)</f>
        <v>64361.299999999959</v>
      </c>
      <c r="F161" s="18" t="s">
        <v>133</v>
      </c>
      <c r="G161" s="17">
        <f t="shared" si="4"/>
        <v>126</v>
      </c>
      <c r="H161" t="str">
        <f t="shared" si="5"/>
        <v>90+ days</v>
      </c>
    </row>
    <row r="162" spans="1:8" x14ac:dyDescent="0.45">
      <c r="A162" s="19">
        <v>45442</v>
      </c>
      <c r="B162" t="s">
        <v>72</v>
      </c>
      <c r="C162" s="21">
        <v>0</v>
      </c>
      <c r="D162" s="21">
        <v>47600</v>
      </c>
      <c r="E162" s="21" cm="1">
        <f t="array" ref="E162">IF(COUNTIF(B$2:B161, B162)=0, C162 - D162, LOOKUP(2,1/(B$2:B161=B162), E$2:E161) + C162 - D162)</f>
        <v>16761.299999999959</v>
      </c>
      <c r="F162" s="18" t="s">
        <v>132</v>
      </c>
      <c r="G162" s="17">
        <f t="shared" si="4"/>
        <v>124</v>
      </c>
      <c r="H162" t="str">
        <f t="shared" si="5"/>
        <v>90+ days</v>
      </c>
    </row>
    <row r="163" spans="1:8" x14ac:dyDescent="0.45">
      <c r="A163" s="19">
        <v>45446</v>
      </c>
      <c r="B163" t="s">
        <v>72</v>
      </c>
      <c r="C163" s="21">
        <v>66413.8</v>
      </c>
      <c r="D163" s="21">
        <v>70000</v>
      </c>
      <c r="E163" s="21" cm="1">
        <f t="array" ref="E163">IF(COUNTIF(B$2:B162, B163)=0, C163 - D163, LOOKUP(2,1/(B$2:B162=B163), E$2:E162) + C163 - D163)</f>
        <v>13175.099999999962</v>
      </c>
      <c r="F163" s="18" t="s">
        <v>136</v>
      </c>
      <c r="G163" s="17">
        <f t="shared" si="4"/>
        <v>120</v>
      </c>
      <c r="H163" t="str">
        <f t="shared" si="5"/>
        <v>90+ days</v>
      </c>
    </row>
    <row r="164" spans="1:8" x14ac:dyDescent="0.45">
      <c r="A164" s="19">
        <v>45455</v>
      </c>
      <c r="B164" t="s">
        <v>72</v>
      </c>
      <c r="C164" s="21">
        <v>129025</v>
      </c>
      <c r="D164" s="21">
        <v>9000</v>
      </c>
      <c r="E164" s="21" cm="1">
        <f t="array" ref="E164">IF(COUNTIF(B$2:B163, B164)=0, C164 - D164, LOOKUP(2,1/(B$2:B163=B164), E$2:E163) + C164 - D164)</f>
        <v>133200.09999999998</v>
      </c>
      <c r="F164" s="18" t="s">
        <v>133</v>
      </c>
      <c r="G164" s="17">
        <f t="shared" si="4"/>
        <v>111</v>
      </c>
      <c r="H164" t="str">
        <f t="shared" si="5"/>
        <v>90+ days</v>
      </c>
    </row>
    <row r="165" spans="1:8" x14ac:dyDescent="0.45">
      <c r="A165" s="19">
        <v>45458</v>
      </c>
      <c r="B165" t="s">
        <v>72</v>
      </c>
      <c r="C165" s="21">
        <v>0</v>
      </c>
      <c r="D165" s="21">
        <v>120000</v>
      </c>
      <c r="E165" s="21" cm="1">
        <f t="array" ref="E165">IF(COUNTIF(B$2:B164, B165)=0, C165 - D165, LOOKUP(2,1/(B$2:B164=B165), E$2:E164) + C165 - D165)</f>
        <v>13200.099999999977</v>
      </c>
      <c r="F165" s="18" t="s">
        <v>136</v>
      </c>
      <c r="G165" s="17">
        <f t="shared" si="4"/>
        <v>108</v>
      </c>
      <c r="H165" t="str">
        <f t="shared" si="5"/>
        <v>90+ days</v>
      </c>
    </row>
    <row r="166" spans="1:8" x14ac:dyDescent="0.45">
      <c r="A166" s="19">
        <v>45464</v>
      </c>
      <c r="B166" t="s">
        <v>72</v>
      </c>
      <c r="C166" s="21">
        <v>55977</v>
      </c>
      <c r="D166" s="21">
        <v>40000</v>
      </c>
      <c r="E166" s="21" cm="1">
        <f t="array" ref="E166">IF(COUNTIF(B$2:B165, B166)=0, C166 - D166, LOOKUP(2,1/(B$2:B165=B166), E$2:E165) + C166 - D166)</f>
        <v>29177.099999999977</v>
      </c>
      <c r="F166" s="18" t="s">
        <v>132</v>
      </c>
      <c r="G166" s="17">
        <f t="shared" si="4"/>
        <v>102</v>
      </c>
      <c r="H166" t="str">
        <f t="shared" si="5"/>
        <v>90+ days</v>
      </c>
    </row>
    <row r="167" spans="1:8" x14ac:dyDescent="0.45">
      <c r="A167" s="19">
        <v>45468</v>
      </c>
      <c r="B167" t="s">
        <v>72</v>
      </c>
      <c r="C167" s="21">
        <v>179660</v>
      </c>
      <c r="D167" s="21">
        <v>20000</v>
      </c>
      <c r="E167" s="21" cm="1">
        <f t="array" ref="E167">IF(COUNTIF(B$2:B166, B167)=0, C167 - D167, LOOKUP(2,1/(B$2:B166=B167), E$2:E166) + C167 - D167)</f>
        <v>188837.09999999998</v>
      </c>
      <c r="F167" s="18" t="s">
        <v>133</v>
      </c>
      <c r="G167" s="17">
        <f t="shared" si="4"/>
        <v>98</v>
      </c>
      <c r="H167" t="str">
        <f t="shared" si="5"/>
        <v>90+ days</v>
      </c>
    </row>
    <row r="168" spans="1:8" x14ac:dyDescent="0.45">
      <c r="A168" s="19">
        <v>45471</v>
      </c>
      <c r="B168" t="s">
        <v>72</v>
      </c>
      <c r="C168" s="21">
        <v>0</v>
      </c>
      <c r="D168" s="21">
        <v>150000</v>
      </c>
      <c r="E168" s="21" cm="1">
        <f t="array" ref="E168">IF(COUNTIF(B$2:B167, B168)=0, C168 - D168, LOOKUP(2,1/(B$2:B167=B168), E$2:E167) + C168 - D168)</f>
        <v>38837.099999999977</v>
      </c>
      <c r="F168" s="18" t="s">
        <v>136</v>
      </c>
      <c r="G168" s="17">
        <f t="shared" si="4"/>
        <v>95</v>
      </c>
      <c r="H168" t="str">
        <f t="shared" si="5"/>
        <v>90+ days</v>
      </c>
    </row>
    <row r="169" spans="1:8" x14ac:dyDescent="0.45">
      <c r="A169" s="19">
        <v>45475</v>
      </c>
      <c r="B169" t="s">
        <v>72</v>
      </c>
      <c r="C169" s="21">
        <v>45696</v>
      </c>
      <c r="D169" s="21">
        <v>45000</v>
      </c>
      <c r="E169" s="21" cm="1">
        <f t="array" ref="E169">IF(COUNTIF(B$2:B168, B169)=0, C169 - D169, LOOKUP(2,1/(B$2:B168=B169), E$2:E168) + C169 - D169)</f>
        <v>39533.099999999977</v>
      </c>
      <c r="F169" s="18" t="s">
        <v>133</v>
      </c>
      <c r="G169" s="17">
        <f t="shared" si="4"/>
        <v>91</v>
      </c>
      <c r="H169" t="str">
        <f t="shared" si="5"/>
        <v>90+ days</v>
      </c>
    </row>
    <row r="170" spans="1:8" x14ac:dyDescent="0.45">
      <c r="A170" s="19">
        <v>45476</v>
      </c>
      <c r="B170" t="s">
        <v>72</v>
      </c>
      <c r="C170" s="21">
        <v>158348</v>
      </c>
      <c r="D170" s="21">
        <v>28000</v>
      </c>
      <c r="E170" s="21" cm="1">
        <f t="array" ref="E170">IF(COUNTIF(B$2:B169, B170)=0, C170 - D170, LOOKUP(2,1/(B$2:B169=B170), E$2:E169) + C170 - D170)</f>
        <v>169881.09999999998</v>
      </c>
      <c r="F170" s="18" t="s">
        <v>132</v>
      </c>
      <c r="G170" s="17">
        <f t="shared" si="4"/>
        <v>90</v>
      </c>
      <c r="H170" t="str">
        <f t="shared" si="5"/>
        <v>61-90 days</v>
      </c>
    </row>
    <row r="171" spans="1:8" x14ac:dyDescent="0.45">
      <c r="A171" s="19">
        <v>45478</v>
      </c>
      <c r="B171" t="s">
        <v>72</v>
      </c>
      <c r="C171" s="21">
        <v>0</v>
      </c>
      <c r="D171" s="21">
        <v>120000</v>
      </c>
      <c r="E171" s="21" cm="1">
        <f t="array" ref="E171">IF(COUNTIF(B$2:B170, B171)=0, C171 - D171, LOOKUP(2,1/(B$2:B170=B171), E$2:E170) + C171 - D171)</f>
        <v>49881.099999999977</v>
      </c>
      <c r="F171" s="18" t="s">
        <v>136</v>
      </c>
      <c r="G171" s="17">
        <f t="shared" si="4"/>
        <v>88</v>
      </c>
      <c r="H171" t="str">
        <f t="shared" si="5"/>
        <v>61-90 days</v>
      </c>
    </row>
    <row r="172" spans="1:8" x14ac:dyDescent="0.45">
      <c r="A172" s="19">
        <v>45507</v>
      </c>
      <c r="B172" t="s">
        <v>72</v>
      </c>
      <c r="C172" s="21">
        <v>104000</v>
      </c>
      <c r="D172" s="21">
        <v>100000</v>
      </c>
      <c r="E172" s="21" cm="1">
        <f t="array" ref="E172">IF(COUNTIF(B$2:B171, B172)=0, C172 - D172, LOOKUP(2,1/(B$2:B171=B172), E$2:E171) + C172 - D172)</f>
        <v>53881.099999999977</v>
      </c>
      <c r="F172" s="18" t="s">
        <v>136</v>
      </c>
      <c r="G172" s="17">
        <f t="shared" si="4"/>
        <v>59</v>
      </c>
      <c r="H172" t="str">
        <f t="shared" si="5"/>
        <v>31-60 days</v>
      </c>
    </row>
    <row r="173" spans="1:8" x14ac:dyDescent="0.45">
      <c r="A173" s="19">
        <v>45512</v>
      </c>
      <c r="B173" t="s">
        <v>72</v>
      </c>
      <c r="C173" s="21">
        <v>78000</v>
      </c>
      <c r="D173" s="21">
        <v>10000</v>
      </c>
      <c r="E173" s="21" cm="1">
        <f t="array" ref="E173">IF(COUNTIF(B$2:B172, B173)=0, C173 - D173, LOOKUP(2,1/(B$2:B172=B173), E$2:E172) + C173 - D173)</f>
        <v>121881.09999999998</v>
      </c>
      <c r="F173" s="18" t="s">
        <v>133</v>
      </c>
      <c r="G173" s="17">
        <f t="shared" si="4"/>
        <v>54</v>
      </c>
      <c r="H173" t="str">
        <f t="shared" si="5"/>
        <v>31-60 days</v>
      </c>
    </row>
    <row r="174" spans="1:8" x14ac:dyDescent="0.45">
      <c r="A174" s="19">
        <v>45512</v>
      </c>
      <c r="B174" t="s">
        <v>72</v>
      </c>
      <c r="C174" s="21">
        <v>0</v>
      </c>
      <c r="D174" s="21">
        <v>68000</v>
      </c>
      <c r="E174" s="21" cm="1">
        <f t="array" ref="E174">IF(COUNTIF(B$2:B173, B174)=0, C174 - D174, LOOKUP(2,1/(B$2:B173=B174), E$2:E173) + C174 - D174)</f>
        <v>53881.099999999977</v>
      </c>
      <c r="F174" s="18" t="s">
        <v>132</v>
      </c>
      <c r="G174" s="17">
        <f t="shared" si="4"/>
        <v>54</v>
      </c>
      <c r="H174" t="str">
        <f t="shared" si="5"/>
        <v>31-60 days</v>
      </c>
    </row>
    <row r="175" spans="1:8" x14ac:dyDescent="0.45">
      <c r="A175" s="19">
        <v>45531</v>
      </c>
      <c r="B175" t="s">
        <v>72</v>
      </c>
      <c r="C175" s="21">
        <v>84411.85</v>
      </c>
      <c r="D175" s="21">
        <v>80000</v>
      </c>
      <c r="E175" s="21" cm="1">
        <f t="array" ref="E175">IF(COUNTIF(B$2:B174, B175)=0, C175 - D175, LOOKUP(2,1/(B$2:B174=B175), E$2:E174) + C175 - D175)</f>
        <v>58292.949999999983</v>
      </c>
      <c r="F175" s="18" t="s">
        <v>132</v>
      </c>
      <c r="G175" s="17">
        <f t="shared" si="4"/>
        <v>35</v>
      </c>
      <c r="H175" t="str">
        <f t="shared" si="5"/>
        <v>31-60 days</v>
      </c>
    </row>
    <row r="176" spans="1:8" x14ac:dyDescent="0.45">
      <c r="A176" s="19">
        <v>45546</v>
      </c>
      <c r="B176" t="s">
        <v>72</v>
      </c>
      <c r="C176" s="21">
        <v>154280.5</v>
      </c>
      <c r="D176" s="21">
        <v>34000</v>
      </c>
      <c r="E176" s="21" cm="1">
        <f t="array" ref="E176">IF(COUNTIF(B$2:B175, B176)=0, C176 - D176, LOOKUP(2,1/(B$2:B175=B176), E$2:E175) + C176 - D176)</f>
        <v>178573.44999999998</v>
      </c>
      <c r="F176" s="18" t="s">
        <v>133</v>
      </c>
      <c r="G176" s="17">
        <f t="shared" si="4"/>
        <v>20</v>
      </c>
      <c r="H176" t="str">
        <f t="shared" si="5"/>
        <v>0-30 days</v>
      </c>
    </row>
    <row r="177" spans="1:8" x14ac:dyDescent="0.45">
      <c r="A177" s="19">
        <v>45548</v>
      </c>
      <c r="B177" t="s">
        <v>72</v>
      </c>
      <c r="C177" s="21">
        <v>0</v>
      </c>
      <c r="D177" s="21">
        <v>150000</v>
      </c>
      <c r="E177" s="21" cm="1">
        <f t="array" ref="E177">IF(COUNTIF(B$2:B176, B177)=0, C177 - D177, LOOKUP(2,1/(B$2:B176=B177), E$2:E176) + C177 - D177)</f>
        <v>28573.449999999983</v>
      </c>
      <c r="F177" s="18" t="s">
        <v>136</v>
      </c>
      <c r="G177" s="17">
        <f t="shared" si="4"/>
        <v>18</v>
      </c>
      <c r="H177" t="str">
        <f t="shared" si="5"/>
        <v>0-30 days</v>
      </c>
    </row>
    <row r="178" spans="1:8" x14ac:dyDescent="0.45">
      <c r="A178" s="19">
        <v>45553</v>
      </c>
      <c r="B178" t="s">
        <v>72</v>
      </c>
      <c r="C178" s="21">
        <v>72800</v>
      </c>
      <c r="D178" s="21">
        <v>70000</v>
      </c>
      <c r="E178" s="21" cm="1">
        <f t="array" ref="E178">IF(COUNTIF(B$2:B177, B178)=0, C178 - D178, LOOKUP(2,1/(B$2:B177=B178), E$2:E177) + C178 - D178)</f>
        <v>31373.449999999983</v>
      </c>
      <c r="F178" s="18" t="s">
        <v>132</v>
      </c>
      <c r="G178" s="17">
        <f t="shared" si="4"/>
        <v>13</v>
      </c>
      <c r="H178" t="str">
        <f t="shared" si="5"/>
        <v>0-30 days</v>
      </c>
    </row>
    <row r="179" spans="1:8" x14ac:dyDescent="0.45">
      <c r="A179" s="19">
        <v>45211</v>
      </c>
      <c r="B179" t="s">
        <v>39</v>
      </c>
      <c r="C179" s="21">
        <v>26384.399999999998</v>
      </c>
      <c r="D179" s="21">
        <v>26350</v>
      </c>
      <c r="E179" s="21" cm="1">
        <f t="array" ref="E179">IF(COUNTIF(B$2:B178, B179)=0, C179 - D179, LOOKUP(2,1/(B$2:B178=B179), E$2:E178) + C179 - D179)</f>
        <v>34.399999999997817</v>
      </c>
      <c r="F179" s="18" t="s">
        <v>133</v>
      </c>
      <c r="G179" s="17">
        <f t="shared" si="4"/>
        <v>355</v>
      </c>
      <c r="H179" t="str">
        <f t="shared" si="5"/>
        <v>90+ days</v>
      </c>
    </row>
    <row r="180" spans="1:8" x14ac:dyDescent="0.45">
      <c r="A180" s="19">
        <v>45245</v>
      </c>
      <c r="B180" t="s">
        <v>50</v>
      </c>
      <c r="C180" s="21">
        <v>12810</v>
      </c>
      <c r="D180" s="21">
        <v>12800</v>
      </c>
      <c r="E180" s="21" cm="1">
        <f t="array" ref="E180">IF(COUNTIF(B$2:B179, B180)=0, C180 - D180, LOOKUP(2,1/(B$2:B179=B180), E$2:E179) + C180 - D180)</f>
        <v>10</v>
      </c>
      <c r="F180" s="18" t="s">
        <v>133</v>
      </c>
      <c r="G180" s="17">
        <f t="shared" si="4"/>
        <v>321</v>
      </c>
      <c r="H180" t="str">
        <f t="shared" si="5"/>
        <v>90+ days</v>
      </c>
    </row>
    <row r="181" spans="1:8" x14ac:dyDescent="0.45">
      <c r="A181" s="19">
        <v>45302</v>
      </c>
      <c r="B181" t="s">
        <v>50</v>
      </c>
      <c r="C181" s="21">
        <v>12297.599999999999</v>
      </c>
      <c r="D181" s="21">
        <v>12200</v>
      </c>
      <c r="E181" s="21" cm="1">
        <f t="array" ref="E181">IF(COUNTIF(B$2:B180, B181)=0, C181 - D181, LOOKUP(2,1/(B$2:B180=B181), E$2:E180) + C181 - D181)</f>
        <v>107.59999999999854</v>
      </c>
      <c r="F181" s="18" t="s">
        <v>132</v>
      </c>
      <c r="G181" s="17">
        <f t="shared" si="4"/>
        <v>264</v>
      </c>
      <c r="H181" t="str">
        <f t="shared" si="5"/>
        <v>90+ days</v>
      </c>
    </row>
    <row r="182" spans="1:8" x14ac:dyDescent="0.45">
      <c r="A182" s="19">
        <v>45342</v>
      </c>
      <c r="B182" t="s">
        <v>50</v>
      </c>
      <c r="C182" s="21">
        <v>17836.559999999998</v>
      </c>
      <c r="D182" s="21">
        <v>15000</v>
      </c>
      <c r="E182" s="21" cm="1">
        <f t="array" ref="E182">IF(COUNTIF(B$2:B181, B182)=0, C182 - D182, LOOKUP(2,1/(B$2:B181=B182), E$2:E181) + C182 - D182)</f>
        <v>2944.1599999999962</v>
      </c>
      <c r="F182" s="18" t="s">
        <v>132</v>
      </c>
      <c r="G182" s="17">
        <f t="shared" si="4"/>
        <v>224</v>
      </c>
      <c r="H182" t="str">
        <f t="shared" si="5"/>
        <v>90+ days</v>
      </c>
    </row>
    <row r="183" spans="1:8" x14ac:dyDescent="0.45">
      <c r="A183" s="19">
        <v>45491</v>
      </c>
      <c r="B183" t="s">
        <v>50</v>
      </c>
      <c r="C183" s="21">
        <v>18708.5</v>
      </c>
      <c r="D183" s="21">
        <v>6000</v>
      </c>
      <c r="E183" s="21" cm="1">
        <f t="array" ref="E183">IF(COUNTIF(B$2:B182, B183)=0, C183 - D183, LOOKUP(2,1/(B$2:B182=B183), E$2:E182) + C183 - D183)</f>
        <v>15652.659999999996</v>
      </c>
      <c r="F183" s="18" t="s">
        <v>133</v>
      </c>
      <c r="G183" s="17">
        <f t="shared" si="4"/>
        <v>75</v>
      </c>
      <c r="H183" t="str">
        <f t="shared" si="5"/>
        <v>61-90 days</v>
      </c>
    </row>
    <row r="184" spans="1:8" x14ac:dyDescent="0.45">
      <c r="A184" s="19">
        <v>45491</v>
      </c>
      <c r="B184" t="s">
        <v>50</v>
      </c>
      <c r="C184" s="21">
        <v>0</v>
      </c>
      <c r="D184" s="21">
        <v>10000</v>
      </c>
      <c r="E184" s="21" cm="1">
        <f t="array" ref="E184">IF(COUNTIF(B$2:B183, B184)=0, C184 - D184, LOOKUP(2,1/(B$2:B183=B184), E$2:E183) + C184 - D184)</f>
        <v>5652.6599999999962</v>
      </c>
      <c r="F184" s="18" t="s">
        <v>132</v>
      </c>
      <c r="G184" s="17">
        <f t="shared" si="4"/>
        <v>75</v>
      </c>
      <c r="H184" t="str">
        <f t="shared" si="5"/>
        <v>61-90 days</v>
      </c>
    </row>
    <row r="185" spans="1:8" x14ac:dyDescent="0.45">
      <c r="A185" s="19">
        <v>45518</v>
      </c>
      <c r="B185" t="s">
        <v>50</v>
      </c>
      <c r="C185" s="21">
        <v>12648</v>
      </c>
      <c r="D185" s="21">
        <v>12500</v>
      </c>
      <c r="E185" s="21" cm="1">
        <f t="array" ref="E185">IF(COUNTIF(B$2:B184, B185)=0, C185 - D185, LOOKUP(2,1/(B$2:B184=B185), E$2:E184) + C185 - D185)</f>
        <v>5800.6599999999962</v>
      </c>
      <c r="F185" s="18" t="s">
        <v>133</v>
      </c>
      <c r="G185" s="17">
        <f t="shared" si="4"/>
        <v>48</v>
      </c>
      <c r="H185" t="str">
        <f t="shared" si="5"/>
        <v>31-60 days</v>
      </c>
    </row>
    <row r="186" spans="1:8" x14ac:dyDescent="0.45">
      <c r="A186" s="19">
        <v>45514</v>
      </c>
      <c r="B186" t="s">
        <v>99</v>
      </c>
      <c r="C186" s="21">
        <v>20235.300000000003</v>
      </c>
      <c r="D186" s="21">
        <v>20000</v>
      </c>
      <c r="E186" s="21" cm="1">
        <f t="array" ref="E186">IF(COUNTIF(B$2:B185, B186)=0, C186 - D186, LOOKUP(2,1/(B$2:B185=B186), E$2:E185) + C186 - D186)</f>
        <v>235.30000000000291</v>
      </c>
      <c r="F186" s="18" t="s">
        <v>136</v>
      </c>
      <c r="G186" s="17">
        <f t="shared" si="4"/>
        <v>52</v>
      </c>
      <c r="H186" t="str">
        <f t="shared" si="5"/>
        <v>31-60 days</v>
      </c>
    </row>
    <row r="187" spans="1:8" x14ac:dyDescent="0.45">
      <c r="A187" s="19">
        <v>45548</v>
      </c>
      <c r="B187" t="s">
        <v>99</v>
      </c>
      <c r="C187" s="21">
        <v>27327.35</v>
      </c>
      <c r="D187" s="21">
        <v>25000</v>
      </c>
      <c r="E187" s="21" cm="1">
        <f t="array" ref="E187">IF(COUNTIF(B$2:B186, B187)=0, C187 - D187, LOOKUP(2,1/(B$2:B186=B187), E$2:E186) + C187 - D187)</f>
        <v>2562.6500000000015</v>
      </c>
      <c r="F187" s="18" t="s">
        <v>136</v>
      </c>
      <c r="G187" s="17">
        <f t="shared" si="4"/>
        <v>18</v>
      </c>
      <c r="H187" t="str">
        <f t="shared" si="5"/>
        <v>0-30 days</v>
      </c>
    </row>
    <row r="188" spans="1:8" x14ac:dyDescent="0.45">
      <c r="A188" s="19">
        <v>45553</v>
      </c>
      <c r="B188" s="20" t="s">
        <v>101</v>
      </c>
      <c r="C188" s="21">
        <v>174120</v>
      </c>
      <c r="D188" s="21">
        <v>24000</v>
      </c>
      <c r="E188" s="21" cm="1">
        <f t="array" ref="E188">IF(COUNTIF(B$2:B187, B188)=0, C188 - D188, LOOKUP(2,1/(B$2:B187=B188), E$2:E187) + C188 - D188)</f>
        <v>150120</v>
      </c>
      <c r="F188" s="18" t="s">
        <v>133</v>
      </c>
      <c r="G188" s="17">
        <f t="shared" si="4"/>
        <v>13</v>
      </c>
      <c r="H188" t="str">
        <f t="shared" si="5"/>
        <v>0-30 days</v>
      </c>
    </row>
    <row r="189" spans="1:8" x14ac:dyDescent="0.45">
      <c r="A189" s="19">
        <v>45553</v>
      </c>
      <c r="B189" s="20" t="s">
        <v>101</v>
      </c>
      <c r="C189" s="21">
        <v>0</v>
      </c>
      <c r="D189" s="21">
        <v>150000</v>
      </c>
      <c r="E189" s="21" cm="1">
        <f t="array" ref="E189">IF(COUNTIF(B$2:B188, B189)=0, C189 - D189, LOOKUP(2,1/(B$2:B188=B189), E$2:E188) + C189 - D189)</f>
        <v>120</v>
      </c>
      <c r="F189" s="18" t="s">
        <v>136</v>
      </c>
      <c r="G189" s="17">
        <f t="shared" si="4"/>
        <v>13</v>
      </c>
      <c r="H189" t="str">
        <f t="shared" si="5"/>
        <v>0-30 days</v>
      </c>
    </row>
    <row r="190" spans="1:8" x14ac:dyDescent="0.45">
      <c r="A190" s="19">
        <v>45509</v>
      </c>
      <c r="B190" t="s">
        <v>97</v>
      </c>
      <c r="C190" s="21">
        <v>182016.4</v>
      </c>
      <c r="D190" s="21">
        <v>180000</v>
      </c>
      <c r="E190" s="21" cm="1">
        <f t="array" ref="E190">IF(COUNTIF(B$2:B189, B190)=0, C190 - D190, LOOKUP(2,1/(B$2:B189=B190), E$2:E189) + C190 - D190)</f>
        <v>2016.3999999999942</v>
      </c>
      <c r="F190" s="18" t="s">
        <v>136</v>
      </c>
      <c r="G190" s="17">
        <f t="shared" si="4"/>
        <v>57</v>
      </c>
      <c r="H190" t="str">
        <f t="shared" si="5"/>
        <v>31-60 days</v>
      </c>
    </row>
    <row r="191" spans="1:8" x14ac:dyDescent="0.45">
      <c r="A191" s="19">
        <v>45286</v>
      </c>
      <c r="B191" t="s">
        <v>61</v>
      </c>
      <c r="C191" s="21">
        <v>85149.75</v>
      </c>
      <c r="D191" s="21">
        <v>30000</v>
      </c>
      <c r="E191" s="21" cm="1">
        <f t="array" ref="E191">IF(COUNTIF(B$2:B190, B191)=0, C191 - D191, LOOKUP(2,1/(B$2:B190=B191), E$2:E190) + C191 - D191)</f>
        <v>55149.75</v>
      </c>
      <c r="F191" s="18" t="s">
        <v>133</v>
      </c>
      <c r="G191" s="17">
        <f t="shared" si="4"/>
        <v>280</v>
      </c>
      <c r="H191" t="str">
        <f t="shared" si="5"/>
        <v>90+ days</v>
      </c>
    </row>
    <row r="192" spans="1:8" x14ac:dyDescent="0.45">
      <c r="A192" s="19">
        <v>45286</v>
      </c>
      <c r="B192" t="s">
        <v>61</v>
      </c>
      <c r="C192" s="21">
        <v>0</v>
      </c>
      <c r="D192" s="21">
        <v>50000</v>
      </c>
      <c r="E192" s="21" cm="1">
        <f t="array" ref="E192">IF(COUNTIF(B$2:B191, B192)=0, C192 - D192, LOOKUP(2,1/(B$2:B191=B192), E$2:E191) + C192 - D192)</f>
        <v>5149.75</v>
      </c>
      <c r="F192" s="18" t="s">
        <v>132</v>
      </c>
      <c r="G192" s="17">
        <f t="shared" si="4"/>
        <v>280</v>
      </c>
      <c r="H192" t="str">
        <f t="shared" si="5"/>
        <v>90+ days</v>
      </c>
    </row>
    <row r="193" spans="1:8" x14ac:dyDescent="0.45">
      <c r="A193" s="19">
        <v>45394</v>
      </c>
      <c r="B193" t="s">
        <v>61</v>
      </c>
      <c r="C193" s="21">
        <v>51471.839999999997</v>
      </c>
      <c r="D193" s="21">
        <v>51400</v>
      </c>
      <c r="E193" s="21" cm="1">
        <f t="array" ref="E193">IF(COUNTIF(B$2:B192, B193)=0, C193 - D193, LOOKUP(2,1/(B$2:B192=B193), E$2:E192) + C193 - D193)</f>
        <v>5221.5899999999965</v>
      </c>
      <c r="F193" s="18" t="s">
        <v>132</v>
      </c>
      <c r="G193" s="17">
        <f t="shared" si="4"/>
        <v>172</v>
      </c>
      <c r="H193" t="str">
        <f t="shared" si="5"/>
        <v>90+ days</v>
      </c>
    </row>
    <row r="194" spans="1:8" x14ac:dyDescent="0.45">
      <c r="A194" s="19">
        <v>45460</v>
      </c>
      <c r="B194" t="s">
        <v>61</v>
      </c>
      <c r="C194" s="21">
        <v>50528.1</v>
      </c>
      <c r="D194" s="21">
        <v>50500</v>
      </c>
      <c r="E194" s="21" cm="1">
        <f t="array" ref="E194">IF(COUNTIF(B$2:B193, B194)=0, C194 - D194, LOOKUP(2,1/(B$2:B193=B194), E$2:E193) + C194 - D194)</f>
        <v>5249.6899999999951</v>
      </c>
      <c r="F194" s="18" t="s">
        <v>136</v>
      </c>
      <c r="G194" s="17">
        <f t="shared" ref="G194:G257" si="6">DATE(2024,10,1) - A194</f>
        <v>106</v>
      </c>
      <c r="H194" t="str">
        <f t="shared" ref="H194:H257" si="7">IF(G194&lt;=30,"0-30 days",IF(G194&lt;=60, "31-60 days",IF(G194&lt;=90, "61-90 days", "90+ days")))</f>
        <v>90+ days</v>
      </c>
    </row>
    <row r="195" spans="1:8" x14ac:dyDescent="0.45">
      <c r="A195" s="19">
        <v>45499</v>
      </c>
      <c r="B195" t="s">
        <v>61</v>
      </c>
      <c r="C195" s="21">
        <v>44223.9</v>
      </c>
      <c r="D195" s="21">
        <v>16000</v>
      </c>
      <c r="E195" s="21" cm="1">
        <f t="array" ref="E195">IF(COUNTIF(B$2:B194, B195)=0, C195 - D195, LOOKUP(2,1/(B$2:B194=B195), E$2:E194) + C195 - D195)</f>
        <v>33473.589999999997</v>
      </c>
      <c r="F195" s="18" t="s">
        <v>133</v>
      </c>
      <c r="G195" s="17">
        <f t="shared" si="6"/>
        <v>67</v>
      </c>
      <c r="H195" t="str">
        <f t="shared" si="7"/>
        <v>61-90 days</v>
      </c>
    </row>
    <row r="196" spans="1:8" x14ac:dyDescent="0.45">
      <c r="A196" s="19">
        <v>45499</v>
      </c>
      <c r="B196" t="s">
        <v>61</v>
      </c>
      <c r="C196" s="21">
        <v>0</v>
      </c>
      <c r="D196" s="21">
        <v>30000</v>
      </c>
      <c r="E196" s="21" cm="1">
        <f t="array" ref="E196">IF(COUNTIF(B$2:B195, B196)=0, C196 - D196, LOOKUP(2,1/(B$2:B195=B196), E$2:E195) + C196 - D196)</f>
        <v>3473.5899999999965</v>
      </c>
      <c r="F196" s="18" t="s">
        <v>132</v>
      </c>
      <c r="G196" s="17">
        <f t="shared" si="6"/>
        <v>67</v>
      </c>
      <c r="H196" t="str">
        <f t="shared" si="7"/>
        <v>61-90 days</v>
      </c>
    </row>
    <row r="197" spans="1:8" x14ac:dyDescent="0.45">
      <c r="A197" s="19">
        <v>45531</v>
      </c>
      <c r="B197" t="s">
        <v>61</v>
      </c>
      <c r="C197" s="21">
        <v>49365.4</v>
      </c>
      <c r="D197" s="21">
        <v>50000</v>
      </c>
      <c r="E197" s="21" cm="1">
        <f t="array" ref="E197">IF(COUNTIF(B$2:B196, B197)=0, C197 - D197, LOOKUP(2,1/(B$2:B196=B197), E$2:E196) + C197 - D197)</f>
        <v>2838.989999999998</v>
      </c>
      <c r="F197" s="18" t="s">
        <v>136</v>
      </c>
      <c r="G197" s="17">
        <f t="shared" si="6"/>
        <v>35</v>
      </c>
      <c r="H197" t="str">
        <f t="shared" si="7"/>
        <v>31-60 days</v>
      </c>
    </row>
    <row r="198" spans="1:8" x14ac:dyDescent="0.45">
      <c r="A198" s="19">
        <v>45535</v>
      </c>
      <c r="B198" t="s">
        <v>61</v>
      </c>
      <c r="C198" s="21">
        <v>152912</v>
      </c>
      <c r="D198" s="21">
        <v>18000</v>
      </c>
      <c r="E198" s="21" cm="1">
        <f t="array" ref="E198">IF(COUNTIF(B$2:B197, B198)=0, C198 - D198, LOOKUP(2,1/(B$2:B197=B198), E$2:E197) + C198 - D198)</f>
        <v>137750.99</v>
      </c>
      <c r="F198" s="18" t="s">
        <v>133</v>
      </c>
      <c r="G198" s="17">
        <f t="shared" si="6"/>
        <v>31</v>
      </c>
      <c r="H198" t="str">
        <f t="shared" si="7"/>
        <v>31-60 days</v>
      </c>
    </row>
    <row r="199" spans="1:8" x14ac:dyDescent="0.45">
      <c r="A199" s="19">
        <v>45538</v>
      </c>
      <c r="B199" t="s">
        <v>61</v>
      </c>
      <c r="C199" s="21">
        <v>0</v>
      </c>
      <c r="D199" s="21">
        <v>120000</v>
      </c>
      <c r="E199" s="21" cm="1">
        <f t="array" ref="E199">IF(COUNTIF(B$2:B198, B199)=0, C199 - D199, LOOKUP(2,1/(B$2:B198=B199), E$2:E198) + C199 - D199)</f>
        <v>17750.989999999991</v>
      </c>
      <c r="F199" s="18" t="s">
        <v>136</v>
      </c>
      <c r="G199" s="17">
        <f t="shared" si="6"/>
        <v>28</v>
      </c>
      <c r="H199" t="str">
        <f t="shared" si="7"/>
        <v>0-30 days</v>
      </c>
    </row>
    <row r="200" spans="1:8" x14ac:dyDescent="0.45">
      <c r="A200" s="19">
        <v>45558</v>
      </c>
      <c r="B200" t="s">
        <v>61</v>
      </c>
      <c r="C200" s="21">
        <v>20944</v>
      </c>
      <c r="D200" s="21">
        <v>25000</v>
      </c>
      <c r="E200" s="21" cm="1">
        <f t="array" ref="E200">IF(COUNTIF(B$2:B199, B200)=0, C200 - D200, LOOKUP(2,1/(B$2:B199=B200), E$2:E199) + C200 - D200)</f>
        <v>13694.989999999991</v>
      </c>
      <c r="F200" s="18" t="s">
        <v>132</v>
      </c>
      <c r="G200" s="17">
        <f t="shared" si="6"/>
        <v>8</v>
      </c>
      <c r="H200" t="str">
        <f t="shared" si="7"/>
        <v>0-30 days</v>
      </c>
    </row>
    <row r="201" spans="1:8" x14ac:dyDescent="0.45">
      <c r="A201" s="19">
        <v>45365</v>
      </c>
      <c r="B201" t="s">
        <v>77</v>
      </c>
      <c r="C201" s="21">
        <v>54551.7</v>
      </c>
      <c r="D201" s="21">
        <v>54500</v>
      </c>
      <c r="E201" s="21" cm="1">
        <f t="array" ref="E201">IF(COUNTIF(B$2:B200, B201)=0, C201 - D201, LOOKUP(2,1/(B$2:B200=B201), E$2:E200) + C201 - D201)</f>
        <v>51.69999999999709</v>
      </c>
      <c r="F201" s="18" t="s">
        <v>132</v>
      </c>
      <c r="G201" s="17">
        <f t="shared" si="6"/>
        <v>201</v>
      </c>
      <c r="H201" t="str">
        <f t="shared" si="7"/>
        <v>90+ days</v>
      </c>
    </row>
    <row r="202" spans="1:8" x14ac:dyDescent="0.45">
      <c r="A202" s="19">
        <v>45403</v>
      </c>
      <c r="B202" t="s">
        <v>77</v>
      </c>
      <c r="C202" s="21">
        <v>137662.56</v>
      </c>
      <c r="D202" s="21">
        <v>12000</v>
      </c>
      <c r="E202" s="21" cm="1">
        <f t="array" ref="E202">IF(COUNTIF(B$2:B201, B202)=0, C202 - D202, LOOKUP(2,1/(B$2:B201=B202), E$2:E201) + C202 - D202)</f>
        <v>125714.26000000001</v>
      </c>
      <c r="F202" s="18" t="s">
        <v>133</v>
      </c>
      <c r="G202" s="17">
        <f t="shared" si="6"/>
        <v>163</v>
      </c>
      <c r="H202" t="str">
        <f t="shared" si="7"/>
        <v>90+ days</v>
      </c>
    </row>
    <row r="203" spans="1:8" x14ac:dyDescent="0.45">
      <c r="A203" s="19">
        <v>45404</v>
      </c>
      <c r="B203" t="s">
        <v>77</v>
      </c>
      <c r="C203" s="21">
        <v>0</v>
      </c>
      <c r="D203" s="21">
        <v>120000</v>
      </c>
      <c r="E203" s="21" cm="1">
        <f t="array" ref="E203">IF(COUNTIF(B$2:B202, B203)=0, C203 - D203, LOOKUP(2,1/(B$2:B202=B203), E$2:E202) + C203 - D203)</f>
        <v>5714.2600000000093</v>
      </c>
      <c r="F203" s="18" t="s">
        <v>136</v>
      </c>
      <c r="G203" s="17">
        <f t="shared" si="6"/>
        <v>162</v>
      </c>
      <c r="H203" t="str">
        <f t="shared" si="7"/>
        <v>90+ days</v>
      </c>
    </row>
    <row r="204" spans="1:8" x14ac:dyDescent="0.45">
      <c r="A204" s="19">
        <v>45506</v>
      </c>
      <c r="B204" t="s">
        <v>77</v>
      </c>
      <c r="C204" s="21">
        <v>266597.69999999995</v>
      </c>
      <c r="D204" s="21">
        <v>0</v>
      </c>
      <c r="E204" s="21" cm="1">
        <f t="array" ref="E204">IF(COUNTIF(B$2:B203, B204)=0, C204 - D204, LOOKUP(2,1/(B$2:B203=B204), E$2:E203) + C204 - D204)</f>
        <v>272311.95999999996</v>
      </c>
      <c r="F204" s="18" t="s">
        <v>135</v>
      </c>
      <c r="G204" s="17">
        <f t="shared" si="6"/>
        <v>60</v>
      </c>
      <c r="H204" t="str">
        <f t="shared" si="7"/>
        <v>31-60 days</v>
      </c>
    </row>
    <row r="205" spans="1:8" x14ac:dyDescent="0.45">
      <c r="A205" s="19">
        <v>45507</v>
      </c>
      <c r="B205" t="s">
        <v>77</v>
      </c>
      <c r="C205" s="21">
        <v>0</v>
      </c>
      <c r="D205" s="21">
        <v>270000</v>
      </c>
      <c r="E205" s="21" cm="1">
        <f t="array" ref="E205">IF(COUNTIF(B$2:B204, B205)=0, C205 - D205, LOOKUP(2,1/(B$2:B204=B205), E$2:E204) + C205 - D205)</f>
        <v>2311.9599999999627</v>
      </c>
      <c r="F205" s="18" t="s">
        <v>136</v>
      </c>
      <c r="G205" s="17">
        <f t="shared" si="6"/>
        <v>59</v>
      </c>
      <c r="H205" t="str">
        <f t="shared" si="7"/>
        <v>31-60 days</v>
      </c>
    </row>
    <row r="206" spans="1:8" x14ac:dyDescent="0.45">
      <c r="A206" s="19">
        <v>45234</v>
      </c>
      <c r="B206" t="s">
        <v>49</v>
      </c>
      <c r="C206" s="21">
        <v>21976.079999999998</v>
      </c>
      <c r="D206" s="21">
        <v>20000</v>
      </c>
      <c r="E206" s="21" cm="1">
        <f t="array" ref="E206">IF(COUNTIF(B$2:B205, B206)=0, C206 - D206, LOOKUP(2,1/(B$2:B205=B206), E$2:E205) + C206 - D206)</f>
        <v>1976.0799999999981</v>
      </c>
      <c r="F206" s="18" t="s">
        <v>132</v>
      </c>
      <c r="G206" s="17">
        <f t="shared" si="6"/>
        <v>332</v>
      </c>
      <c r="H206" t="str">
        <f t="shared" si="7"/>
        <v>90+ days</v>
      </c>
    </row>
    <row r="207" spans="1:8" x14ac:dyDescent="0.45">
      <c r="A207" s="19">
        <v>45294</v>
      </c>
      <c r="B207" t="s">
        <v>49</v>
      </c>
      <c r="C207" s="21">
        <v>8833.02</v>
      </c>
      <c r="D207" s="21">
        <v>8800</v>
      </c>
      <c r="E207" s="21" cm="1">
        <f t="array" ref="E207">IF(COUNTIF(B$2:B206, B207)=0, C207 - D207, LOOKUP(2,1/(B$2:B206=B207), E$2:E206) + C207 - D207)</f>
        <v>2009.0999999999985</v>
      </c>
      <c r="F207" s="18" t="s">
        <v>133</v>
      </c>
      <c r="G207" s="17">
        <f t="shared" si="6"/>
        <v>272</v>
      </c>
      <c r="H207" t="str">
        <f t="shared" si="7"/>
        <v>90+ days</v>
      </c>
    </row>
    <row r="208" spans="1:8" x14ac:dyDescent="0.45">
      <c r="A208" s="19">
        <v>45299</v>
      </c>
      <c r="B208" t="s">
        <v>49</v>
      </c>
      <c r="C208" s="21">
        <v>10692.359999999999</v>
      </c>
      <c r="D208" s="21">
        <v>10500</v>
      </c>
      <c r="E208" s="21" cm="1">
        <f t="array" ref="E208">IF(COUNTIF(B$2:B207, B208)=0, C208 - D208, LOOKUP(2,1/(B$2:B207=B208), E$2:E207) + C208 - D208)</f>
        <v>2201.4599999999973</v>
      </c>
      <c r="F208" s="18" t="s">
        <v>132</v>
      </c>
      <c r="G208" s="17">
        <f t="shared" si="6"/>
        <v>267</v>
      </c>
      <c r="H208" t="str">
        <f t="shared" si="7"/>
        <v>90+ days</v>
      </c>
    </row>
    <row r="209" spans="1:8" x14ac:dyDescent="0.45">
      <c r="A209" s="19">
        <v>45309</v>
      </c>
      <c r="B209" t="s">
        <v>49</v>
      </c>
      <c r="C209" s="21">
        <v>10538.64</v>
      </c>
      <c r="D209" s="21">
        <v>10000</v>
      </c>
      <c r="E209" s="21" cm="1">
        <f t="array" ref="E209">IF(COUNTIF(B$2:B208, B209)=0, C209 - D209, LOOKUP(2,1/(B$2:B208=B209), E$2:E208) + C209 - D209)</f>
        <v>2740.0999999999967</v>
      </c>
      <c r="F209" s="18" t="s">
        <v>133</v>
      </c>
      <c r="G209" s="17">
        <f t="shared" si="6"/>
        <v>257</v>
      </c>
      <c r="H209" t="str">
        <f t="shared" si="7"/>
        <v>90+ days</v>
      </c>
    </row>
    <row r="210" spans="1:8" x14ac:dyDescent="0.45">
      <c r="A210" s="19">
        <v>45490</v>
      </c>
      <c r="B210" t="s">
        <v>49</v>
      </c>
      <c r="C210" s="21">
        <v>17338.7</v>
      </c>
      <c r="D210" s="21">
        <v>18000</v>
      </c>
      <c r="E210" s="21" cm="1">
        <f t="array" ref="E210">IF(COUNTIF(B$2:B209, B210)=0, C210 - D210, LOOKUP(2,1/(B$2:B209=B210), E$2:E209) + C210 - D210)</f>
        <v>2078.7999999999956</v>
      </c>
      <c r="F210" s="18" t="s">
        <v>133</v>
      </c>
      <c r="G210" s="17">
        <f t="shared" si="6"/>
        <v>76</v>
      </c>
      <c r="H210" t="str">
        <f t="shared" si="7"/>
        <v>61-90 days</v>
      </c>
    </row>
    <row r="211" spans="1:8" x14ac:dyDescent="0.45">
      <c r="A211" s="19">
        <v>45230</v>
      </c>
      <c r="B211" t="s">
        <v>52</v>
      </c>
      <c r="C211" s="21">
        <v>7114.8</v>
      </c>
      <c r="D211" s="21">
        <v>7000</v>
      </c>
      <c r="E211" s="21" cm="1">
        <f t="array" ref="E211">IF(COUNTIF(B$2:B210, B211)=0, C211 - D211, LOOKUP(2,1/(B$2:B210=B211), E$2:E210) + C211 - D211)</f>
        <v>114.80000000000018</v>
      </c>
      <c r="F211" s="18" t="s">
        <v>133</v>
      </c>
      <c r="G211" s="17">
        <f t="shared" si="6"/>
        <v>336</v>
      </c>
      <c r="H211" t="str">
        <f t="shared" si="7"/>
        <v>90+ days</v>
      </c>
    </row>
    <row r="212" spans="1:8" x14ac:dyDescent="0.45">
      <c r="A212" s="19">
        <v>45232</v>
      </c>
      <c r="B212" t="s">
        <v>52</v>
      </c>
      <c r="C212" s="21">
        <v>4468.8</v>
      </c>
      <c r="D212" s="21">
        <v>4500</v>
      </c>
      <c r="E212" s="21" cm="1">
        <f t="array" ref="E212">IF(COUNTIF(B$2:B211, B212)=0, C212 - D212, LOOKUP(2,1/(B$2:B211=B212), E$2:E211) + C212 - D212)</f>
        <v>83.600000000000364</v>
      </c>
      <c r="F212" s="18" t="s">
        <v>133</v>
      </c>
      <c r="G212" s="17">
        <f t="shared" si="6"/>
        <v>334</v>
      </c>
      <c r="H212" t="str">
        <f t="shared" si="7"/>
        <v>90+ days</v>
      </c>
    </row>
    <row r="213" spans="1:8" x14ac:dyDescent="0.45">
      <c r="A213" s="19">
        <v>45258</v>
      </c>
      <c r="B213" t="s">
        <v>52</v>
      </c>
      <c r="C213" s="21">
        <v>8540.2799999999988</v>
      </c>
      <c r="D213" s="21">
        <v>8500</v>
      </c>
      <c r="E213" s="21" cm="1">
        <f t="array" ref="E213">IF(COUNTIF(B$2:B212, B213)=0, C213 - D213, LOOKUP(2,1/(B$2:B212=B213), E$2:E212) + C213 - D213)</f>
        <v>123.8799999999992</v>
      </c>
      <c r="F213" s="18" t="s">
        <v>132</v>
      </c>
      <c r="G213" s="17">
        <f t="shared" si="6"/>
        <v>308</v>
      </c>
      <c r="H213" t="str">
        <f t="shared" si="7"/>
        <v>90+ days</v>
      </c>
    </row>
    <row r="214" spans="1:8" x14ac:dyDescent="0.45">
      <c r="A214" s="19">
        <v>45271</v>
      </c>
      <c r="B214" t="s">
        <v>52</v>
      </c>
      <c r="C214" s="21">
        <v>11592</v>
      </c>
      <c r="D214" s="21">
        <v>11000</v>
      </c>
      <c r="E214" s="21" cm="1">
        <f t="array" ref="E214">IF(COUNTIF(B$2:B213, B214)=0, C214 - D214, LOOKUP(2,1/(B$2:B213=B214), E$2:E213) + C214 - D214)</f>
        <v>715.8799999999992</v>
      </c>
      <c r="F214" s="18" t="s">
        <v>132</v>
      </c>
      <c r="G214" s="17">
        <f t="shared" si="6"/>
        <v>295</v>
      </c>
      <c r="H214" t="str">
        <f t="shared" si="7"/>
        <v>90+ days</v>
      </c>
    </row>
    <row r="215" spans="1:8" x14ac:dyDescent="0.45">
      <c r="A215" s="19">
        <v>45353</v>
      </c>
      <c r="B215" t="s">
        <v>52</v>
      </c>
      <c r="C215" s="21">
        <v>7784.28</v>
      </c>
      <c r="D215" s="21">
        <v>5000</v>
      </c>
      <c r="E215" s="21" cm="1">
        <f t="array" ref="E215">IF(COUNTIF(B$2:B214, B215)=0, C215 - D215, LOOKUP(2,1/(B$2:B214=B215), E$2:E214) + C215 - D215)</f>
        <v>3500.16</v>
      </c>
      <c r="F215" s="18" t="s">
        <v>133</v>
      </c>
      <c r="G215" s="17">
        <f t="shared" si="6"/>
        <v>213</v>
      </c>
      <c r="H215" t="str">
        <f t="shared" si="7"/>
        <v>90+ days</v>
      </c>
    </row>
    <row r="216" spans="1:8" x14ac:dyDescent="0.45">
      <c r="A216" s="19">
        <v>45427</v>
      </c>
      <c r="B216" t="s">
        <v>52</v>
      </c>
      <c r="C216" s="21">
        <v>3662.8199999999997</v>
      </c>
      <c r="D216" s="21">
        <v>5000</v>
      </c>
      <c r="E216" s="21" cm="1">
        <f t="array" ref="E216">IF(COUNTIF(B$2:B215, B216)=0, C216 - D216, LOOKUP(2,1/(B$2:B215=B216), E$2:E215) + C216 - D216)</f>
        <v>2162.9799999999996</v>
      </c>
      <c r="F216" s="18" t="s">
        <v>133</v>
      </c>
      <c r="G216" s="17">
        <f t="shared" si="6"/>
        <v>139</v>
      </c>
      <c r="H216" t="str">
        <f t="shared" si="7"/>
        <v>90+ days</v>
      </c>
    </row>
    <row r="217" spans="1:8" x14ac:dyDescent="0.45">
      <c r="A217" s="19">
        <v>45464</v>
      </c>
      <c r="B217" t="s">
        <v>52</v>
      </c>
      <c r="C217" s="21">
        <v>4521.2999999999993</v>
      </c>
      <c r="D217" s="21">
        <v>0</v>
      </c>
      <c r="E217" s="21" cm="1">
        <f t="array" ref="E217">IF(COUNTIF(B$2:B216, B217)=0, C217 - D217, LOOKUP(2,1/(B$2:B216=B217), E$2:E216) + C217 - D217)</f>
        <v>6684.2799999999988</v>
      </c>
      <c r="F217" s="18" t="s">
        <v>135</v>
      </c>
      <c r="G217" s="17">
        <f t="shared" si="6"/>
        <v>102</v>
      </c>
      <c r="H217" t="str">
        <f t="shared" si="7"/>
        <v>90+ days</v>
      </c>
    </row>
    <row r="218" spans="1:8" x14ac:dyDescent="0.45">
      <c r="A218" s="19">
        <v>45472</v>
      </c>
      <c r="B218" t="s">
        <v>52</v>
      </c>
      <c r="C218" s="21">
        <v>4081.8</v>
      </c>
      <c r="D218" s="21">
        <v>5000</v>
      </c>
      <c r="E218" s="21" cm="1">
        <f t="array" ref="E218">IF(COUNTIF(B$2:B217, B218)=0, C218 - D218, LOOKUP(2,1/(B$2:B217=B218), E$2:E217) + C218 - D218)</f>
        <v>5766.0799999999981</v>
      </c>
      <c r="F218" s="18" t="s">
        <v>132</v>
      </c>
      <c r="G218" s="17">
        <f t="shared" si="6"/>
        <v>94</v>
      </c>
      <c r="H218" t="str">
        <f t="shared" si="7"/>
        <v>90+ days</v>
      </c>
    </row>
    <row r="219" spans="1:8" x14ac:dyDescent="0.45">
      <c r="A219" s="19">
        <v>45482</v>
      </c>
      <c r="B219" t="s">
        <v>52</v>
      </c>
      <c r="C219" s="21">
        <v>7539</v>
      </c>
      <c r="D219" s="21">
        <v>8000</v>
      </c>
      <c r="E219" s="21" cm="1">
        <f t="array" ref="E219">IF(COUNTIF(B$2:B218, B219)=0, C219 - D219, LOOKUP(2,1/(B$2:B218=B219), E$2:E218) + C219 - D219)</f>
        <v>5305.0799999999981</v>
      </c>
      <c r="F219" s="18" t="s">
        <v>133</v>
      </c>
      <c r="G219" s="17">
        <f t="shared" si="6"/>
        <v>84</v>
      </c>
      <c r="H219" t="str">
        <f t="shared" si="7"/>
        <v>61-90 days</v>
      </c>
    </row>
    <row r="220" spans="1:8" x14ac:dyDescent="0.45">
      <c r="A220" s="19">
        <v>45523</v>
      </c>
      <c r="B220" t="s">
        <v>52</v>
      </c>
      <c r="C220" s="21">
        <v>8022.3</v>
      </c>
      <c r="D220" s="21">
        <v>10000</v>
      </c>
      <c r="E220" s="21" cm="1">
        <f t="array" ref="E220">IF(COUNTIF(B$2:B219, B220)=0, C220 - D220, LOOKUP(2,1/(B$2:B219=B220), E$2:E219) + C220 - D220)</f>
        <v>3327.3799999999974</v>
      </c>
      <c r="F220" s="18" t="s">
        <v>133</v>
      </c>
      <c r="G220" s="17">
        <f t="shared" si="6"/>
        <v>43</v>
      </c>
      <c r="H220" t="str">
        <f t="shared" si="7"/>
        <v>31-60 days</v>
      </c>
    </row>
    <row r="221" spans="1:8" x14ac:dyDescent="0.45">
      <c r="A221" s="19">
        <v>45533</v>
      </c>
      <c r="B221" t="s">
        <v>52</v>
      </c>
      <c r="C221" s="21">
        <v>16784</v>
      </c>
      <c r="D221" s="21">
        <v>18000</v>
      </c>
      <c r="E221" s="21" cm="1">
        <f t="array" ref="E221">IF(COUNTIF(B$2:B220, B221)=0, C221 - D221, LOOKUP(2,1/(B$2:B220=B221), E$2:E220) + C221 - D221)</f>
        <v>2111.3799999999974</v>
      </c>
      <c r="F221" s="18" t="s">
        <v>132</v>
      </c>
      <c r="G221" s="17">
        <f t="shared" si="6"/>
        <v>33</v>
      </c>
      <c r="H221" t="str">
        <f t="shared" si="7"/>
        <v>31-60 days</v>
      </c>
    </row>
    <row r="222" spans="1:8" x14ac:dyDescent="0.45">
      <c r="A222" s="19">
        <v>45557</v>
      </c>
      <c r="B222" t="s">
        <v>52</v>
      </c>
      <c r="C222" s="21">
        <v>3301.8</v>
      </c>
      <c r="D222" s="21">
        <v>5000</v>
      </c>
      <c r="E222" s="21" cm="1">
        <f t="array" ref="E222">IF(COUNTIF(B$2:B221, B222)=0, C222 - D222, LOOKUP(2,1/(B$2:B221=B222), E$2:E221) + C222 - D222)</f>
        <v>413.17999999999756</v>
      </c>
      <c r="F222" s="18" t="s">
        <v>132</v>
      </c>
      <c r="G222" s="17">
        <f t="shared" si="6"/>
        <v>9</v>
      </c>
      <c r="H222" t="str">
        <f t="shared" si="7"/>
        <v>0-30 days</v>
      </c>
    </row>
    <row r="223" spans="1:8" x14ac:dyDescent="0.45">
      <c r="A223" s="19">
        <v>45227</v>
      </c>
      <c r="B223" t="s">
        <v>46</v>
      </c>
      <c r="C223" s="21">
        <v>27730.079999999994</v>
      </c>
      <c r="D223" s="21">
        <v>25000</v>
      </c>
      <c r="E223" s="21" cm="1">
        <f t="array" ref="E223">IF(COUNTIF(B$2:B222, B223)=0, C223 - D223, LOOKUP(2,1/(B$2:B222=B223), E$2:E222) + C223 - D223)</f>
        <v>2730.0799999999945</v>
      </c>
      <c r="F223" s="18" t="s">
        <v>132</v>
      </c>
      <c r="G223" s="17">
        <f t="shared" si="6"/>
        <v>339</v>
      </c>
      <c r="H223" t="str">
        <f t="shared" si="7"/>
        <v>90+ days</v>
      </c>
    </row>
    <row r="224" spans="1:8" x14ac:dyDescent="0.45">
      <c r="A224" s="19">
        <v>45252</v>
      </c>
      <c r="B224" t="s">
        <v>46</v>
      </c>
      <c r="C224" s="21">
        <v>27219.360000000001</v>
      </c>
      <c r="D224" s="21">
        <v>20000</v>
      </c>
      <c r="E224" s="21" cm="1">
        <f t="array" ref="E224">IF(COUNTIF(B$2:B223, B224)=0, C224 - D224, LOOKUP(2,1/(B$2:B223=B224), E$2:E223) + C224 - D224)</f>
        <v>9949.4399999999951</v>
      </c>
      <c r="F224" s="18" t="s">
        <v>133</v>
      </c>
      <c r="G224" s="17">
        <f t="shared" si="6"/>
        <v>314</v>
      </c>
      <c r="H224" t="str">
        <f t="shared" si="7"/>
        <v>90+ days</v>
      </c>
    </row>
    <row r="225" spans="1:8" x14ac:dyDescent="0.45">
      <c r="A225" s="19">
        <v>45298</v>
      </c>
      <c r="B225" t="s">
        <v>46</v>
      </c>
      <c r="C225" s="21">
        <v>42462</v>
      </c>
      <c r="D225" s="21">
        <v>12000</v>
      </c>
      <c r="E225" s="21" cm="1">
        <f t="array" ref="E225">IF(COUNTIF(B$2:B224, B225)=0, C225 - D225, LOOKUP(2,1/(B$2:B224=B225), E$2:E224) + C225 - D225)</f>
        <v>40411.439999999995</v>
      </c>
      <c r="F225" s="18" t="s">
        <v>133</v>
      </c>
      <c r="G225" s="17">
        <f t="shared" si="6"/>
        <v>268</v>
      </c>
      <c r="H225" t="str">
        <f t="shared" si="7"/>
        <v>90+ days</v>
      </c>
    </row>
    <row r="226" spans="1:8" x14ac:dyDescent="0.45">
      <c r="A226" s="19">
        <v>45298</v>
      </c>
      <c r="B226" t="s">
        <v>46</v>
      </c>
      <c r="C226" s="21">
        <v>0</v>
      </c>
      <c r="D226" s="21">
        <v>30000</v>
      </c>
      <c r="E226" s="21" cm="1">
        <f t="array" ref="E226">IF(COUNTIF(B$2:B225, B226)=0, C226 - D226, LOOKUP(2,1/(B$2:B225=B226), E$2:E225) + C226 - D226)</f>
        <v>10411.439999999995</v>
      </c>
      <c r="F226" s="18" t="s">
        <v>132</v>
      </c>
      <c r="G226" s="17">
        <f t="shared" si="6"/>
        <v>268</v>
      </c>
      <c r="H226" t="str">
        <f t="shared" si="7"/>
        <v>90+ days</v>
      </c>
    </row>
    <row r="227" spans="1:8" x14ac:dyDescent="0.45">
      <c r="A227" s="19">
        <v>45308</v>
      </c>
      <c r="B227" t="s">
        <v>46</v>
      </c>
      <c r="C227" s="21">
        <v>42462</v>
      </c>
      <c r="D227" s="21">
        <v>40000</v>
      </c>
      <c r="E227" s="21" cm="1">
        <f t="array" ref="E227">IF(COUNTIF(B$2:B226, B227)=0, C227 - D227, LOOKUP(2,1/(B$2:B226=B227), E$2:E226) + C227 - D227)</f>
        <v>12873.439999999995</v>
      </c>
      <c r="F227" s="18" t="s">
        <v>132</v>
      </c>
      <c r="G227" s="17">
        <f t="shared" si="6"/>
        <v>258</v>
      </c>
      <c r="H227" t="str">
        <f t="shared" si="7"/>
        <v>90+ days</v>
      </c>
    </row>
    <row r="228" spans="1:8" x14ac:dyDescent="0.45">
      <c r="A228" s="19">
        <v>45373</v>
      </c>
      <c r="B228" t="s">
        <v>46</v>
      </c>
      <c r="C228" s="21">
        <v>27756.120000000003</v>
      </c>
      <c r="D228" s="21">
        <v>38000</v>
      </c>
      <c r="E228" s="21" cm="1">
        <f t="array" ref="E228">IF(COUNTIF(B$2:B227, B228)=0, C228 - D228, LOOKUP(2,1/(B$2:B227=B228), E$2:E227) + C228 - D228)</f>
        <v>2629.5599999999977</v>
      </c>
      <c r="F228" s="18" t="s">
        <v>136</v>
      </c>
      <c r="G228" s="17">
        <f t="shared" si="6"/>
        <v>193</v>
      </c>
      <c r="H228" t="str">
        <f t="shared" si="7"/>
        <v>90+ days</v>
      </c>
    </row>
    <row r="229" spans="1:8" x14ac:dyDescent="0.45">
      <c r="A229" s="19">
        <v>45427</v>
      </c>
      <c r="B229" t="s">
        <v>46</v>
      </c>
      <c r="C229" s="21">
        <v>30381.119999999995</v>
      </c>
      <c r="D229" s="21">
        <v>25000</v>
      </c>
      <c r="E229" s="21" cm="1">
        <f t="array" ref="E229">IF(COUNTIF(B$2:B228, B229)=0, C229 - D229, LOOKUP(2,1/(B$2:B228=B229), E$2:E228) + C229 - D229)</f>
        <v>8010.679999999993</v>
      </c>
      <c r="F229" s="18" t="s">
        <v>132</v>
      </c>
      <c r="G229" s="17">
        <f t="shared" si="6"/>
        <v>139</v>
      </c>
      <c r="H229" t="str">
        <f t="shared" si="7"/>
        <v>90+ days</v>
      </c>
    </row>
    <row r="230" spans="1:8" x14ac:dyDescent="0.45">
      <c r="A230" s="19">
        <v>45444</v>
      </c>
      <c r="B230" t="s">
        <v>46</v>
      </c>
      <c r="C230" s="21">
        <v>27636.799999999999</v>
      </c>
      <c r="D230" s="21">
        <v>28000</v>
      </c>
      <c r="E230" s="21" cm="1">
        <f t="array" ref="E230">IF(COUNTIF(B$2:B229, B230)=0, C230 - D230, LOOKUP(2,1/(B$2:B229=B230), E$2:E229) + C230 - D230)</f>
        <v>7647.4799999999959</v>
      </c>
      <c r="F230" s="18" t="s">
        <v>132</v>
      </c>
      <c r="G230" s="17">
        <f t="shared" si="6"/>
        <v>122</v>
      </c>
      <c r="H230" t="str">
        <f t="shared" si="7"/>
        <v>90+ days</v>
      </c>
    </row>
    <row r="231" spans="1:8" x14ac:dyDescent="0.45">
      <c r="A231" s="19">
        <v>45493</v>
      </c>
      <c r="B231" t="s">
        <v>46</v>
      </c>
      <c r="C231" s="21">
        <v>13888.800000000001</v>
      </c>
      <c r="D231" s="21">
        <v>15000</v>
      </c>
      <c r="E231" s="21" cm="1">
        <f t="array" ref="E231">IF(COUNTIF(B$2:B230, B231)=0, C231 - D231, LOOKUP(2,1/(B$2:B230=B231), E$2:E230) + C231 - D231)</f>
        <v>6536.2799999999988</v>
      </c>
      <c r="F231" s="18" t="s">
        <v>133</v>
      </c>
      <c r="G231" s="17">
        <f t="shared" si="6"/>
        <v>73</v>
      </c>
      <c r="H231" t="str">
        <f t="shared" si="7"/>
        <v>61-90 days</v>
      </c>
    </row>
    <row r="232" spans="1:8" x14ac:dyDescent="0.45">
      <c r="A232" s="19">
        <v>45558</v>
      </c>
      <c r="B232" t="s">
        <v>46</v>
      </c>
      <c r="C232" s="21">
        <v>31280.400000000001</v>
      </c>
      <c r="D232" s="21">
        <v>20000</v>
      </c>
      <c r="E232" s="21" cm="1">
        <f t="array" ref="E232">IF(COUNTIF(B$2:B231, B232)=0, C232 - D232, LOOKUP(2,1/(B$2:B231=B232), E$2:E231) + C232 - D232)</f>
        <v>17816.68</v>
      </c>
      <c r="F232" s="18" t="s">
        <v>132</v>
      </c>
      <c r="G232" s="17">
        <f t="shared" si="6"/>
        <v>8</v>
      </c>
      <c r="H232" t="str">
        <f t="shared" si="7"/>
        <v>0-30 days</v>
      </c>
    </row>
    <row r="233" spans="1:8" x14ac:dyDescent="0.45">
      <c r="A233" s="19">
        <v>45201</v>
      </c>
      <c r="B233" t="s">
        <v>47</v>
      </c>
      <c r="C233" s="21">
        <v>27421.379999999997</v>
      </c>
      <c r="D233" s="21">
        <v>27400</v>
      </c>
      <c r="E233" s="21" cm="1">
        <f t="array" ref="E233">IF(COUNTIF(B$2:B232, B233)=0, C233 - D233, LOOKUP(2,1/(B$2:B232=B233), E$2:E232) + C233 - D233)</f>
        <v>21.379999999997381</v>
      </c>
      <c r="F233" s="18" t="s">
        <v>133</v>
      </c>
      <c r="G233" s="17">
        <f t="shared" si="6"/>
        <v>365</v>
      </c>
      <c r="H233" t="str">
        <f t="shared" si="7"/>
        <v>90+ days</v>
      </c>
    </row>
    <row r="234" spans="1:8" x14ac:dyDescent="0.45">
      <c r="A234" s="19">
        <v>45204</v>
      </c>
      <c r="B234" t="s">
        <v>47</v>
      </c>
      <c r="C234" s="21">
        <v>9273.6</v>
      </c>
      <c r="D234" s="21">
        <v>9000</v>
      </c>
      <c r="E234" s="21" cm="1">
        <f t="array" ref="E234">IF(COUNTIF(B$2:B233, B234)=0, C234 - D234, LOOKUP(2,1/(B$2:B233=B234), E$2:E233) + C234 - D234)</f>
        <v>294.97999999999774</v>
      </c>
      <c r="F234" s="18" t="s">
        <v>132</v>
      </c>
      <c r="G234" s="17">
        <f t="shared" si="6"/>
        <v>362</v>
      </c>
      <c r="H234" t="str">
        <f t="shared" si="7"/>
        <v>90+ days</v>
      </c>
    </row>
    <row r="235" spans="1:8" x14ac:dyDescent="0.45">
      <c r="A235" s="19">
        <v>45216</v>
      </c>
      <c r="B235" t="s">
        <v>47</v>
      </c>
      <c r="C235" s="21">
        <v>1391.04</v>
      </c>
      <c r="D235" s="21">
        <v>1400</v>
      </c>
      <c r="E235" s="21" cm="1">
        <f t="array" ref="E235">IF(COUNTIF(B$2:B234, B235)=0, C235 - D235, LOOKUP(2,1/(B$2:B234=B235), E$2:E234) + C235 - D235)</f>
        <v>286.01999999999771</v>
      </c>
      <c r="F235" s="18" t="s">
        <v>133</v>
      </c>
      <c r="G235" s="17">
        <f t="shared" si="6"/>
        <v>350</v>
      </c>
      <c r="H235" t="str">
        <f t="shared" si="7"/>
        <v>90+ days</v>
      </c>
    </row>
    <row r="236" spans="1:8" x14ac:dyDescent="0.45">
      <c r="A236" s="19">
        <v>45229</v>
      </c>
      <c r="B236" t="s">
        <v>47</v>
      </c>
      <c r="C236" s="21">
        <v>30378.6</v>
      </c>
      <c r="D236" s="21">
        <v>30000</v>
      </c>
      <c r="E236" s="21" cm="1">
        <f t="array" ref="E236">IF(COUNTIF(B$2:B235, B236)=0, C236 - D236, LOOKUP(2,1/(B$2:B235=B236), E$2:E235) + C236 - D236)</f>
        <v>664.61999999999534</v>
      </c>
      <c r="F236" s="18" t="s">
        <v>132</v>
      </c>
      <c r="G236" s="17">
        <f t="shared" si="6"/>
        <v>337</v>
      </c>
      <c r="H236" t="str">
        <f t="shared" si="7"/>
        <v>90+ days</v>
      </c>
    </row>
    <row r="237" spans="1:8" x14ac:dyDescent="0.45">
      <c r="A237" s="19">
        <v>45249</v>
      </c>
      <c r="B237" t="s">
        <v>47</v>
      </c>
      <c r="C237" s="21">
        <v>31539.9</v>
      </c>
      <c r="D237" s="21">
        <v>11000</v>
      </c>
      <c r="E237" s="21" cm="1">
        <f t="array" ref="E237">IF(COUNTIF(B$2:B236, B237)=0, C237 - D237, LOOKUP(2,1/(B$2:B236=B237), E$2:E236) + C237 - D237)</f>
        <v>21204.519999999997</v>
      </c>
      <c r="F237" s="18" t="s">
        <v>133</v>
      </c>
      <c r="G237" s="17">
        <f t="shared" si="6"/>
        <v>317</v>
      </c>
      <c r="H237" t="str">
        <f t="shared" si="7"/>
        <v>90+ days</v>
      </c>
    </row>
    <row r="238" spans="1:8" x14ac:dyDescent="0.45">
      <c r="A238" s="19">
        <v>45249</v>
      </c>
      <c r="B238" t="s">
        <v>47</v>
      </c>
      <c r="C238" s="21">
        <v>0</v>
      </c>
      <c r="D238" s="21">
        <v>20000</v>
      </c>
      <c r="E238" s="21" cm="1">
        <f t="array" ref="E238">IF(COUNTIF(B$2:B237, B238)=0, C238 - D238, LOOKUP(2,1/(B$2:B237=B238), E$2:E237) + C238 - D238)</f>
        <v>1204.5199999999968</v>
      </c>
      <c r="F238" s="18" t="s">
        <v>132</v>
      </c>
      <c r="G238" s="17">
        <f t="shared" si="6"/>
        <v>317</v>
      </c>
      <c r="H238" t="str">
        <f t="shared" si="7"/>
        <v>90+ days</v>
      </c>
    </row>
    <row r="239" spans="1:8" x14ac:dyDescent="0.45">
      <c r="A239" s="19">
        <v>45257</v>
      </c>
      <c r="B239" t="s">
        <v>47</v>
      </c>
      <c r="C239" s="21">
        <v>31539.9</v>
      </c>
      <c r="D239" s="21">
        <v>18000</v>
      </c>
      <c r="E239" s="21" cm="1">
        <f t="array" ref="E239">IF(COUNTIF(B$2:B238, B239)=0, C239 - D239, LOOKUP(2,1/(B$2:B238=B239), E$2:E238) + C239 - D239)</f>
        <v>14744.419999999998</v>
      </c>
      <c r="F239" s="18" t="s">
        <v>132</v>
      </c>
      <c r="G239" s="17">
        <f t="shared" si="6"/>
        <v>309</v>
      </c>
      <c r="H239" t="str">
        <f t="shared" si="7"/>
        <v>90+ days</v>
      </c>
    </row>
    <row r="240" spans="1:8" x14ac:dyDescent="0.45">
      <c r="A240" s="19">
        <v>45263</v>
      </c>
      <c r="B240" t="s">
        <v>47</v>
      </c>
      <c r="C240" s="21">
        <v>26258.399999999998</v>
      </c>
      <c r="D240" s="21">
        <v>26000</v>
      </c>
      <c r="E240" s="21" cm="1">
        <f t="array" ref="E240">IF(COUNTIF(B$2:B239, B240)=0, C240 - D240, LOOKUP(2,1/(B$2:B239=B240), E$2:E239) + C240 - D240)</f>
        <v>15002.819999999992</v>
      </c>
      <c r="F240" s="18" t="s">
        <v>132</v>
      </c>
      <c r="G240" s="17">
        <f t="shared" si="6"/>
        <v>303</v>
      </c>
      <c r="H240" t="str">
        <f t="shared" si="7"/>
        <v>90+ days</v>
      </c>
    </row>
    <row r="241" spans="1:8" x14ac:dyDescent="0.45">
      <c r="A241" s="19">
        <v>45268</v>
      </c>
      <c r="B241" t="s">
        <v>47</v>
      </c>
      <c r="C241" s="21">
        <v>5420.5199999999995</v>
      </c>
      <c r="D241" s="21">
        <v>5500</v>
      </c>
      <c r="E241" s="21" cm="1">
        <f t="array" ref="E241">IF(COUNTIF(B$2:B240, B241)=0, C241 - D241, LOOKUP(2,1/(B$2:B240=B241), E$2:E240) + C241 - D241)</f>
        <v>14923.339999999993</v>
      </c>
      <c r="F241" s="18" t="s">
        <v>133</v>
      </c>
      <c r="G241" s="17">
        <f t="shared" si="6"/>
        <v>298</v>
      </c>
      <c r="H241" t="str">
        <f t="shared" si="7"/>
        <v>90+ days</v>
      </c>
    </row>
    <row r="242" spans="1:8" x14ac:dyDescent="0.45">
      <c r="A242" s="19">
        <v>45272</v>
      </c>
      <c r="B242" t="s">
        <v>47</v>
      </c>
      <c r="C242" s="21">
        <v>21108.99</v>
      </c>
      <c r="D242" s="21">
        <v>25000</v>
      </c>
      <c r="E242" s="21" cm="1">
        <f t="array" ref="E242">IF(COUNTIF(B$2:B241, B242)=0, C242 - D242, LOOKUP(2,1/(B$2:B241=B242), E$2:E241) + C242 - D242)</f>
        <v>11032.329999999994</v>
      </c>
      <c r="F242" s="18" t="s">
        <v>133</v>
      </c>
      <c r="G242" s="17">
        <f t="shared" si="6"/>
        <v>294</v>
      </c>
      <c r="H242" t="str">
        <f t="shared" si="7"/>
        <v>90+ days</v>
      </c>
    </row>
    <row r="243" spans="1:8" x14ac:dyDescent="0.45">
      <c r="A243" s="19">
        <v>45296</v>
      </c>
      <c r="B243" t="s">
        <v>47</v>
      </c>
      <c r="C243" s="21">
        <v>35566.65</v>
      </c>
      <c r="D243" s="21">
        <v>40000</v>
      </c>
      <c r="E243" s="21" cm="1">
        <f t="array" ref="E243">IF(COUNTIF(B$2:B242, B243)=0, C243 - D243, LOOKUP(2,1/(B$2:B242=B243), E$2:E242) + C243 - D243)</f>
        <v>6598.9799999999959</v>
      </c>
      <c r="F243" s="18" t="s">
        <v>136</v>
      </c>
      <c r="G243" s="17">
        <f t="shared" si="6"/>
        <v>270</v>
      </c>
      <c r="H243" t="str">
        <f t="shared" si="7"/>
        <v>90+ days</v>
      </c>
    </row>
    <row r="244" spans="1:8" x14ac:dyDescent="0.45">
      <c r="A244" s="19">
        <v>45306</v>
      </c>
      <c r="B244" t="s">
        <v>47</v>
      </c>
      <c r="C244" s="21">
        <v>33497.520000000004</v>
      </c>
      <c r="D244" s="21">
        <v>12000</v>
      </c>
      <c r="E244" s="21" cm="1">
        <f t="array" ref="E244">IF(COUNTIF(B$2:B243, B244)=0, C244 - D244, LOOKUP(2,1/(B$2:B243=B244), E$2:E243) + C244 - D244)</f>
        <v>28096.5</v>
      </c>
      <c r="F244" s="18" t="s">
        <v>133</v>
      </c>
      <c r="G244" s="17">
        <f t="shared" si="6"/>
        <v>260</v>
      </c>
      <c r="H244" t="str">
        <f t="shared" si="7"/>
        <v>90+ days</v>
      </c>
    </row>
    <row r="245" spans="1:8" x14ac:dyDescent="0.45">
      <c r="A245" s="19">
        <v>45306</v>
      </c>
      <c r="B245" t="s">
        <v>47</v>
      </c>
      <c r="C245" s="21">
        <v>0</v>
      </c>
      <c r="D245" s="21">
        <v>20000</v>
      </c>
      <c r="E245" s="21" cm="1">
        <f t="array" ref="E245">IF(COUNTIF(B$2:B244, B245)=0, C245 - D245, LOOKUP(2,1/(B$2:B244=B245), E$2:E244) + C245 - D245)</f>
        <v>8096.5</v>
      </c>
      <c r="F245" s="18" t="s">
        <v>136</v>
      </c>
      <c r="G245" s="17">
        <f t="shared" si="6"/>
        <v>260</v>
      </c>
      <c r="H245" t="str">
        <f t="shared" si="7"/>
        <v>90+ days</v>
      </c>
    </row>
    <row r="246" spans="1:8" x14ac:dyDescent="0.45">
      <c r="A246" s="19">
        <v>45311</v>
      </c>
      <c r="B246" t="s">
        <v>47</v>
      </c>
      <c r="C246" s="21">
        <v>20457.149999999998</v>
      </c>
      <c r="D246" s="21">
        <v>20400</v>
      </c>
      <c r="E246" s="21" cm="1">
        <f t="array" ref="E246">IF(COUNTIF(B$2:B245, B246)=0, C246 - D246, LOOKUP(2,1/(B$2:B245=B246), E$2:E245) + C246 - D246)</f>
        <v>8153.6499999999978</v>
      </c>
      <c r="F246" s="18" t="s">
        <v>132</v>
      </c>
      <c r="G246" s="17">
        <f t="shared" si="6"/>
        <v>255</v>
      </c>
      <c r="H246" t="str">
        <f t="shared" si="7"/>
        <v>90+ days</v>
      </c>
    </row>
    <row r="247" spans="1:8" x14ac:dyDescent="0.45">
      <c r="A247" s="19">
        <v>45319</v>
      </c>
      <c r="B247" t="s">
        <v>47</v>
      </c>
      <c r="C247" s="21">
        <v>8255.52</v>
      </c>
      <c r="D247" s="21">
        <v>8200</v>
      </c>
      <c r="E247" s="21" cm="1">
        <f t="array" ref="E247">IF(COUNTIF(B$2:B246, B247)=0, C247 - D247, LOOKUP(2,1/(B$2:B246=B247), E$2:E246) + C247 - D247)</f>
        <v>8209.1699999999983</v>
      </c>
      <c r="F247" s="18" t="s">
        <v>133</v>
      </c>
      <c r="G247" s="17">
        <f t="shared" si="6"/>
        <v>247</v>
      </c>
      <c r="H247" t="str">
        <f t="shared" si="7"/>
        <v>90+ days</v>
      </c>
    </row>
    <row r="248" spans="1:8" x14ac:dyDescent="0.45">
      <c r="A248" s="19">
        <v>45323</v>
      </c>
      <c r="B248" t="s">
        <v>47</v>
      </c>
      <c r="C248" s="21">
        <v>39767.279999999999</v>
      </c>
      <c r="D248" s="21">
        <v>10000</v>
      </c>
      <c r="E248" s="21" cm="1">
        <f t="array" ref="E248">IF(COUNTIF(B$2:B247, B248)=0, C248 - D248, LOOKUP(2,1/(B$2:B247=B248), E$2:E247) + C248 - D248)</f>
        <v>37976.449999999997</v>
      </c>
      <c r="F248" s="18" t="s">
        <v>133</v>
      </c>
      <c r="G248" s="17">
        <f t="shared" si="6"/>
        <v>243</v>
      </c>
      <c r="H248" t="str">
        <f t="shared" si="7"/>
        <v>90+ days</v>
      </c>
    </row>
    <row r="249" spans="1:8" x14ac:dyDescent="0.45">
      <c r="A249" s="19">
        <v>45323</v>
      </c>
      <c r="B249" t="s">
        <v>47</v>
      </c>
      <c r="C249" s="21">
        <v>0</v>
      </c>
      <c r="D249" s="21">
        <v>30000</v>
      </c>
      <c r="E249" s="21" cm="1">
        <f t="array" ref="E249">IF(COUNTIF(B$2:B248, B249)=0, C249 - D249, LOOKUP(2,1/(B$2:B248=B249), E$2:E248) + C249 - D249)</f>
        <v>7976.4499999999971</v>
      </c>
      <c r="F249" s="18" t="s">
        <v>132</v>
      </c>
      <c r="G249" s="17">
        <f t="shared" si="6"/>
        <v>243</v>
      </c>
      <c r="H249" t="str">
        <f t="shared" si="7"/>
        <v>90+ days</v>
      </c>
    </row>
    <row r="250" spans="1:8" x14ac:dyDescent="0.45">
      <c r="A250" s="19">
        <v>45356</v>
      </c>
      <c r="B250" t="s">
        <v>47</v>
      </c>
      <c r="C250" s="21">
        <v>11080.439999999999</v>
      </c>
      <c r="D250" s="21">
        <v>11000</v>
      </c>
      <c r="E250" s="21" cm="1">
        <f t="array" ref="E250">IF(COUNTIF(B$2:B249, B250)=0, C250 - D250, LOOKUP(2,1/(B$2:B249=B250), E$2:E249) + C250 - D250)</f>
        <v>8056.8899999999958</v>
      </c>
      <c r="F250" s="18" t="s">
        <v>133</v>
      </c>
      <c r="G250" s="17">
        <f t="shared" si="6"/>
        <v>210</v>
      </c>
      <c r="H250" t="str">
        <f t="shared" si="7"/>
        <v>90+ days</v>
      </c>
    </row>
    <row r="251" spans="1:8" x14ac:dyDescent="0.45">
      <c r="A251" s="19">
        <v>45358</v>
      </c>
      <c r="B251" t="s">
        <v>47</v>
      </c>
      <c r="C251" s="21">
        <v>31644.899999999998</v>
      </c>
      <c r="D251" s="21">
        <v>8000</v>
      </c>
      <c r="E251" s="21" cm="1">
        <f t="array" ref="E251">IF(COUNTIF(B$2:B250, B251)=0, C251 - D251, LOOKUP(2,1/(B$2:B250=B251), E$2:E250) + C251 - D251)</f>
        <v>31701.789999999994</v>
      </c>
      <c r="F251" s="18" t="s">
        <v>133</v>
      </c>
      <c r="G251" s="17">
        <f t="shared" si="6"/>
        <v>208</v>
      </c>
      <c r="H251" t="str">
        <f t="shared" si="7"/>
        <v>90+ days</v>
      </c>
    </row>
    <row r="252" spans="1:8" x14ac:dyDescent="0.45">
      <c r="A252" s="19">
        <v>45358</v>
      </c>
      <c r="B252" t="s">
        <v>47</v>
      </c>
      <c r="C252" s="21">
        <v>0</v>
      </c>
      <c r="D252" s="21">
        <v>23000</v>
      </c>
      <c r="E252" s="21" cm="1">
        <f t="array" ref="E252">IF(COUNTIF(B$2:B251, B252)=0, C252 - D252, LOOKUP(2,1/(B$2:B251=B252), E$2:E251) + C252 - D252)</f>
        <v>8701.7899999999936</v>
      </c>
      <c r="F252" s="18" t="s">
        <v>132</v>
      </c>
      <c r="G252" s="17">
        <f t="shared" si="6"/>
        <v>208</v>
      </c>
      <c r="H252" t="str">
        <f t="shared" si="7"/>
        <v>90+ days</v>
      </c>
    </row>
    <row r="253" spans="1:8" x14ac:dyDescent="0.45">
      <c r="A253" s="19">
        <v>45365</v>
      </c>
      <c r="B253" t="s">
        <v>47</v>
      </c>
      <c r="C253" s="21">
        <v>35053.199999999997</v>
      </c>
      <c r="D253" s="21">
        <v>35000</v>
      </c>
      <c r="E253" s="21" cm="1">
        <f t="array" ref="E253">IF(COUNTIF(B$2:B252, B253)=0, C253 - D253, LOOKUP(2,1/(B$2:B252=B253), E$2:E252) + C253 - D253)</f>
        <v>8754.9899999999907</v>
      </c>
      <c r="F253" s="18" t="s">
        <v>133</v>
      </c>
      <c r="G253" s="17">
        <f t="shared" si="6"/>
        <v>201</v>
      </c>
      <c r="H253" t="str">
        <f t="shared" si="7"/>
        <v>90+ days</v>
      </c>
    </row>
    <row r="254" spans="1:8" x14ac:dyDescent="0.45">
      <c r="A254" s="19">
        <v>45368</v>
      </c>
      <c r="B254" t="s">
        <v>47</v>
      </c>
      <c r="C254" s="21">
        <v>24502.799999999999</v>
      </c>
      <c r="D254" s="21">
        <v>25000</v>
      </c>
      <c r="E254" s="21" cm="1">
        <f t="array" ref="E254">IF(COUNTIF(B$2:B253, B254)=0, C254 - D254, LOOKUP(2,1/(B$2:B253=B254), E$2:E253) + C254 - D254)</f>
        <v>8257.7899999999936</v>
      </c>
      <c r="F254" s="18" t="s">
        <v>132</v>
      </c>
      <c r="G254" s="17">
        <f t="shared" si="6"/>
        <v>198</v>
      </c>
      <c r="H254" t="str">
        <f t="shared" si="7"/>
        <v>90+ days</v>
      </c>
    </row>
    <row r="255" spans="1:8" x14ac:dyDescent="0.45">
      <c r="A255" s="19">
        <v>45371</v>
      </c>
      <c r="B255" t="s">
        <v>47</v>
      </c>
      <c r="C255" s="21">
        <v>68613.509999999995</v>
      </c>
      <c r="D255" s="21">
        <v>8000</v>
      </c>
      <c r="E255" s="21" cm="1">
        <f t="array" ref="E255">IF(COUNTIF(B$2:B254, B255)=0, C255 - D255, LOOKUP(2,1/(B$2:B254=B255), E$2:E254) + C255 - D255)</f>
        <v>68871.299999999988</v>
      </c>
      <c r="F255" s="18" t="s">
        <v>133</v>
      </c>
      <c r="G255" s="17">
        <f t="shared" si="6"/>
        <v>195</v>
      </c>
      <c r="H255" t="str">
        <f t="shared" si="7"/>
        <v>90+ days</v>
      </c>
    </row>
    <row r="256" spans="1:8" x14ac:dyDescent="0.45">
      <c r="A256" s="19">
        <v>45374</v>
      </c>
      <c r="B256" t="s">
        <v>47</v>
      </c>
      <c r="C256" s="21">
        <v>0</v>
      </c>
      <c r="D256" s="21">
        <v>55000</v>
      </c>
      <c r="E256" s="21" cm="1">
        <f t="array" ref="E256">IF(COUNTIF(B$2:B255, B256)=0, C256 - D256, LOOKUP(2,1/(B$2:B255=B256), E$2:E255) + C256 - D256)</f>
        <v>13871.299999999988</v>
      </c>
      <c r="F256" s="18" t="s">
        <v>136</v>
      </c>
      <c r="G256" s="17">
        <f t="shared" si="6"/>
        <v>192</v>
      </c>
      <c r="H256" t="str">
        <f t="shared" si="7"/>
        <v>90+ days</v>
      </c>
    </row>
    <row r="257" spans="1:8" x14ac:dyDescent="0.45">
      <c r="A257" s="19">
        <v>45378</v>
      </c>
      <c r="B257" t="s">
        <v>47</v>
      </c>
      <c r="C257" s="21">
        <v>23448.705000000002</v>
      </c>
      <c r="D257" s="21">
        <v>33000</v>
      </c>
      <c r="E257" s="21" cm="1">
        <f t="array" ref="E257">IF(COUNTIF(B$2:B256, B257)=0, C257 - D257, LOOKUP(2,1/(B$2:B256=B257), E$2:E256) + C257 - D257)</f>
        <v>4320.0049999999901</v>
      </c>
      <c r="F257" s="18" t="s">
        <v>132</v>
      </c>
      <c r="G257" s="17">
        <f t="shared" si="6"/>
        <v>188</v>
      </c>
      <c r="H257" t="str">
        <f t="shared" si="7"/>
        <v>90+ days</v>
      </c>
    </row>
    <row r="258" spans="1:8" x14ac:dyDescent="0.45">
      <c r="A258" s="19">
        <v>45384</v>
      </c>
      <c r="B258" t="s">
        <v>47</v>
      </c>
      <c r="C258" s="21">
        <v>41459.460000000006</v>
      </c>
      <c r="D258" s="21">
        <v>10000</v>
      </c>
      <c r="E258" s="21" cm="1">
        <f t="array" ref="E258">IF(COUNTIF(B$2:B257, B258)=0, C258 - D258, LOOKUP(2,1/(B$2:B257=B258), E$2:E257) + C258 - D258)</f>
        <v>35779.464999999997</v>
      </c>
      <c r="F258" s="18" t="s">
        <v>133</v>
      </c>
      <c r="G258" s="17">
        <f t="shared" ref="G258:G321" si="8">DATE(2024,10,1) - A258</f>
        <v>182</v>
      </c>
      <c r="H258" t="str">
        <f t="shared" ref="H258:H321" si="9">IF(G258&lt;=30,"0-30 days",IF(G258&lt;=60, "31-60 days",IF(G258&lt;=90, "61-90 days", "90+ days")))</f>
        <v>90+ days</v>
      </c>
    </row>
    <row r="259" spans="1:8" x14ac:dyDescent="0.45">
      <c r="A259" s="19">
        <v>45384</v>
      </c>
      <c r="B259" t="s">
        <v>47</v>
      </c>
      <c r="C259" s="21">
        <v>0</v>
      </c>
      <c r="D259" s="21">
        <v>30000</v>
      </c>
      <c r="E259" s="21" cm="1">
        <f t="array" ref="E259">IF(COUNTIF(B$2:B258, B259)=0, C259 - D259, LOOKUP(2,1/(B$2:B258=B259), E$2:E258) + C259 - D259)</f>
        <v>5779.4649999999965</v>
      </c>
      <c r="F259" s="18" t="s">
        <v>132</v>
      </c>
      <c r="G259" s="17">
        <f t="shared" si="8"/>
        <v>182</v>
      </c>
      <c r="H259" t="str">
        <f t="shared" si="9"/>
        <v>90+ days</v>
      </c>
    </row>
    <row r="260" spans="1:8" x14ac:dyDescent="0.45">
      <c r="A260" s="19">
        <v>45385</v>
      </c>
      <c r="B260" t="s">
        <v>47</v>
      </c>
      <c r="C260" s="21">
        <v>13374.899999999998</v>
      </c>
      <c r="D260" s="21">
        <v>13300</v>
      </c>
      <c r="E260" s="21" cm="1">
        <f t="array" ref="E260">IF(COUNTIF(B$2:B259, B260)=0, C260 - D260, LOOKUP(2,1/(B$2:B259=B260), E$2:E259) + C260 - D260)</f>
        <v>5854.3649999999943</v>
      </c>
      <c r="F260" s="18" t="s">
        <v>133</v>
      </c>
      <c r="G260" s="17">
        <f t="shared" si="8"/>
        <v>181</v>
      </c>
      <c r="H260" t="str">
        <f t="shared" si="9"/>
        <v>90+ days</v>
      </c>
    </row>
    <row r="261" spans="1:8" x14ac:dyDescent="0.45">
      <c r="A261" s="19">
        <v>45388</v>
      </c>
      <c r="B261" t="s">
        <v>47</v>
      </c>
      <c r="C261" s="21">
        <v>61716.899999999994</v>
      </c>
      <c r="D261" s="21">
        <v>7000</v>
      </c>
      <c r="E261" s="21" cm="1">
        <f t="array" ref="E261">IF(COUNTIF(B$2:B260, B261)=0, C261 - D261, LOOKUP(2,1/(B$2:B260=B261), E$2:E260) + C261 - D261)</f>
        <v>60571.264999999985</v>
      </c>
      <c r="F261" s="18" t="s">
        <v>133</v>
      </c>
      <c r="G261" s="17">
        <f t="shared" si="8"/>
        <v>178</v>
      </c>
      <c r="H261" t="str">
        <f t="shared" si="9"/>
        <v>90+ days</v>
      </c>
    </row>
    <row r="262" spans="1:8" x14ac:dyDescent="0.45">
      <c r="A262" s="19">
        <v>45389</v>
      </c>
      <c r="B262" t="s">
        <v>47</v>
      </c>
      <c r="C262" s="21">
        <v>0</v>
      </c>
      <c r="D262" s="21">
        <v>55000</v>
      </c>
      <c r="E262" s="21" cm="1">
        <f t="array" ref="E262">IF(COUNTIF(B$2:B261, B262)=0, C262 - D262, LOOKUP(2,1/(B$2:B261=B262), E$2:E261) + C262 - D262)</f>
        <v>5571.2649999999849</v>
      </c>
      <c r="F262" s="18" t="s">
        <v>136</v>
      </c>
      <c r="G262" s="17">
        <f t="shared" si="8"/>
        <v>177</v>
      </c>
      <c r="H262" t="str">
        <f t="shared" si="9"/>
        <v>90+ days</v>
      </c>
    </row>
    <row r="263" spans="1:8" x14ac:dyDescent="0.45">
      <c r="A263" s="19">
        <v>45390</v>
      </c>
      <c r="B263" t="s">
        <v>47</v>
      </c>
      <c r="C263" s="21">
        <v>7643.16</v>
      </c>
      <c r="D263" s="21">
        <v>7600</v>
      </c>
      <c r="E263" s="21" cm="1">
        <f t="array" ref="E263">IF(COUNTIF(B$2:B262, B263)=0, C263 - D263, LOOKUP(2,1/(B$2:B262=B263), E$2:E262) + C263 - D263)</f>
        <v>5614.4249999999847</v>
      </c>
      <c r="F263" s="18" t="s">
        <v>133</v>
      </c>
      <c r="G263" s="17">
        <f t="shared" si="8"/>
        <v>176</v>
      </c>
      <c r="H263" t="str">
        <f t="shared" si="9"/>
        <v>90+ days</v>
      </c>
    </row>
    <row r="264" spans="1:8" x14ac:dyDescent="0.45">
      <c r="A264" s="19">
        <v>45408</v>
      </c>
      <c r="B264" t="s">
        <v>47</v>
      </c>
      <c r="C264" s="21">
        <v>43999.62</v>
      </c>
      <c r="D264" s="21">
        <v>44000</v>
      </c>
      <c r="E264" s="21" cm="1">
        <f t="array" ref="E264">IF(COUNTIF(B$2:B263, B264)=0, C264 - D264, LOOKUP(2,1/(B$2:B263=B264), E$2:E263) + C264 - D264)</f>
        <v>5614.0449999999837</v>
      </c>
      <c r="F264" s="18" t="s">
        <v>132</v>
      </c>
      <c r="G264" s="17">
        <f t="shared" si="8"/>
        <v>158</v>
      </c>
      <c r="H264" t="str">
        <f t="shared" si="9"/>
        <v>90+ days</v>
      </c>
    </row>
    <row r="265" spans="1:8" x14ac:dyDescent="0.45">
      <c r="A265" s="19">
        <v>45412</v>
      </c>
      <c r="B265" t="s">
        <v>47</v>
      </c>
      <c r="C265" s="21">
        <v>30059.399999999998</v>
      </c>
      <c r="D265" s="21">
        <v>30000</v>
      </c>
      <c r="E265" s="21" cm="1">
        <f t="array" ref="E265">IF(COUNTIF(B$2:B264, B265)=0, C265 - D265, LOOKUP(2,1/(B$2:B264=B265), E$2:E264) + C265 - D265)</f>
        <v>5673.4449999999779</v>
      </c>
      <c r="F265" s="18" t="s">
        <v>133</v>
      </c>
      <c r="G265" s="17">
        <f t="shared" si="8"/>
        <v>154</v>
      </c>
      <c r="H265" t="str">
        <f t="shared" si="9"/>
        <v>90+ days</v>
      </c>
    </row>
    <row r="266" spans="1:8" x14ac:dyDescent="0.45">
      <c r="A266" s="19">
        <v>45419</v>
      </c>
      <c r="B266" t="s">
        <v>47</v>
      </c>
      <c r="C266" s="21">
        <v>9563.4</v>
      </c>
      <c r="D266" s="21">
        <v>9500</v>
      </c>
      <c r="E266" s="21" cm="1">
        <f t="array" ref="E266">IF(COUNTIF(B$2:B265, B266)=0, C266 - D266, LOOKUP(2,1/(B$2:B265=B266), E$2:E265) + C266 - D266)</f>
        <v>5736.8449999999775</v>
      </c>
      <c r="F266" s="18" t="s">
        <v>132</v>
      </c>
      <c r="G266" s="17">
        <f t="shared" si="8"/>
        <v>147</v>
      </c>
      <c r="H266" t="str">
        <f t="shared" si="9"/>
        <v>90+ days</v>
      </c>
    </row>
    <row r="267" spans="1:8" x14ac:dyDescent="0.45">
      <c r="A267" s="19">
        <v>45425</v>
      </c>
      <c r="B267" t="s">
        <v>47</v>
      </c>
      <c r="C267" s="21">
        <v>13025.880000000001</v>
      </c>
      <c r="D267" s="21">
        <v>12000</v>
      </c>
      <c r="E267" s="21" cm="1">
        <f t="array" ref="E267">IF(COUNTIF(B$2:B266, B267)=0, C267 - D267, LOOKUP(2,1/(B$2:B266=B267), E$2:E266) + C267 - D267)</f>
        <v>6762.7249999999767</v>
      </c>
      <c r="F267" s="18" t="s">
        <v>132</v>
      </c>
      <c r="G267" s="17">
        <f t="shared" si="8"/>
        <v>141</v>
      </c>
      <c r="H267" t="str">
        <f t="shared" si="9"/>
        <v>90+ days</v>
      </c>
    </row>
    <row r="268" spans="1:8" x14ac:dyDescent="0.45">
      <c r="A268" s="19">
        <v>45430</v>
      </c>
      <c r="B268" t="s">
        <v>47</v>
      </c>
      <c r="C268" s="21">
        <v>43093.400000000009</v>
      </c>
      <c r="D268" s="21">
        <v>3000</v>
      </c>
      <c r="E268" s="21" cm="1">
        <f t="array" ref="E268">IF(COUNTIF(B$2:B267, B268)=0, C268 - D268, LOOKUP(2,1/(B$2:B267=B268), E$2:E267) + C268 - D268)</f>
        <v>46856.124999999985</v>
      </c>
      <c r="F268" s="18" t="s">
        <v>133</v>
      </c>
      <c r="G268" s="17">
        <f t="shared" si="8"/>
        <v>136</v>
      </c>
      <c r="H268" t="str">
        <f t="shared" si="9"/>
        <v>90+ days</v>
      </c>
    </row>
    <row r="269" spans="1:8" x14ac:dyDescent="0.45">
      <c r="A269" s="19">
        <v>45430</v>
      </c>
      <c r="B269" t="s">
        <v>47</v>
      </c>
      <c r="C269" s="21">
        <v>0</v>
      </c>
      <c r="D269" s="21">
        <v>35000</v>
      </c>
      <c r="E269" s="21" cm="1">
        <f t="array" ref="E269">IF(COUNTIF(B$2:B268, B269)=0, C269 - D269, LOOKUP(2,1/(B$2:B268=B269), E$2:E268) + C269 - D269)</f>
        <v>11856.124999999985</v>
      </c>
      <c r="F269" s="18" t="s">
        <v>132</v>
      </c>
      <c r="G269" s="17">
        <f t="shared" si="8"/>
        <v>136</v>
      </c>
      <c r="H269" t="str">
        <f t="shared" si="9"/>
        <v>90+ days</v>
      </c>
    </row>
    <row r="270" spans="1:8" x14ac:dyDescent="0.45">
      <c r="A270" s="19">
        <v>45433</v>
      </c>
      <c r="B270" t="s">
        <v>47</v>
      </c>
      <c r="C270" s="21">
        <v>25371.05</v>
      </c>
      <c r="D270" s="21">
        <v>25300</v>
      </c>
      <c r="E270" s="21" cm="1">
        <f t="array" ref="E270">IF(COUNTIF(B$2:B269, B270)=0, C270 - D270, LOOKUP(2,1/(B$2:B269=B270), E$2:E269) + C270 - D270)</f>
        <v>11927.174999999988</v>
      </c>
      <c r="F270" s="18" t="s">
        <v>132</v>
      </c>
      <c r="G270" s="17">
        <f t="shared" si="8"/>
        <v>133</v>
      </c>
      <c r="H270" t="str">
        <f t="shared" si="9"/>
        <v>90+ days</v>
      </c>
    </row>
    <row r="271" spans="1:8" x14ac:dyDescent="0.45">
      <c r="A271" s="19">
        <v>45437</v>
      </c>
      <c r="B271" t="s">
        <v>47</v>
      </c>
      <c r="C271" s="21">
        <v>38007.800000000003</v>
      </c>
      <c r="D271" s="21">
        <v>25000</v>
      </c>
      <c r="E271" s="21" cm="1">
        <f t="array" ref="E271">IF(COUNTIF(B$2:B270, B271)=0, C271 - D271, LOOKUP(2,1/(B$2:B270=B271), E$2:E270) + C271 - D271)</f>
        <v>24934.974999999991</v>
      </c>
      <c r="F271" s="18" t="s">
        <v>132</v>
      </c>
      <c r="G271" s="17">
        <f t="shared" si="8"/>
        <v>129</v>
      </c>
      <c r="H271" t="str">
        <f t="shared" si="9"/>
        <v>90+ days</v>
      </c>
    </row>
    <row r="272" spans="1:8" x14ac:dyDescent="0.45">
      <c r="A272" s="19">
        <v>45453</v>
      </c>
      <c r="B272" t="s">
        <v>47</v>
      </c>
      <c r="C272" s="21">
        <v>35166.6</v>
      </c>
      <c r="D272" s="21">
        <v>15000</v>
      </c>
      <c r="E272" s="21" cm="1">
        <f t="array" ref="E272">IF(COUNTIF(B$2:B271, B272)=0, C272 - D272, LOOKUP(2,1/(B$2:B271=B272), E$2:E271) + C272 - D272)</f>
        <v>45101.57499999999</v>
      </c>
      <c r="F272" s="18" t="s">
        <v>133</v>
      </c>
      <c r="G272" s="17">
        <f t="shared" si="8"/>
        <v>113</v>
      </c>
      <c r="H272" t="str">
        <f t="shared" si="9"/>
        <v>90+ days</v>
      </c>
    </row>
    <row r="273" spans="1:8" x14ac:dyDescent="0.45">
      <c r="A273" s="19">
        <v>45454</v>
      </c>
      <c r="B273" t="s">
        <v>47</v>
      </c>
      <c r="C273" s="21">
        <v>32482.500000000007</v>
      </c>
      <c r="D273" s="21">
        <v>22000</v>
      </c>
      <c r="E273" s="21" cm="1">
        <f t="array" ref="E273">IF(COUNTIF(B$2:B272, B273)=0, C273 - D273, LOOKUP(2,1/(B$2:B272=B273), E$2:E272) + C273 - D273)</f>
        <v>55584.074999999997</v>
      </c>
      <c r="F273" s="18" t="s">
        <v>132</v>
      </c>
      <c r="G273" s="17">
        <f t="shared" si="8"/>
        <v>112</v>
      </c>
      <c r="H273" t="str">
        <f t="shared" si="9"/>
        <v>90+ days</v>
      </c>
    </row>
    <row r="274" spans="1:8" x14ac:dyDescent="0.45">
      <c r="A274" s="19">
        <v>45469</v>
      </c>
      <c r="B274" t="s">
        <v>47</v>
      </c>
      <c r="C274" s="21">
        <v>55860</v>
      </c>
      <c r="D274" s="21">
        <v>20000</v>
      </c>
      <c r="E274" s="21" cm="1">
        <f t="array" ref="E274">IF(COUNTIF(B$2:B273, B274)=0, C274 - D274, LOOKUP(2,1/(B$2:B273=B274), E$2:E273) + C274 - D274)</f>
        <v>91444.074999999997</v>
      </c>
      <c r="F274" s="18" t="s">
        <v>133</v>
      </c>
      <c r="G274" s="17">
        <f t="shared" si="8"/>
        <v>97</v>
      </c>
      <c r="H274" t="str">
        <f t="shared" si="9"/>
        <v>90+ days</v>
      </c>
    </row>
    <row r="275" spans="1:8" x14ac:dyDescent="0.45">
      <c r="A275" s="19">
        <v>45470</v>
      </c>
      <c r="B275" t="s">
        <v>47</v>
      </c>
      <c r="C275" s="21">
        <v>0</v>
      </c>
      <c r="D275" s="21">
        <v>90000</v>
      </c>
      <c r="E275" s="21" cm="1">
        <f t="array" ref="E275">IF(COUNTIF(B$2:B274, B275)=0, C275 - D275, LOOKUP(2,1/(B$2:B274=B275), E$2:E274) + C275 - D275)</f>
        <v>1444.0749999999971</v>
      </c>
      <c r="F275" s="18" t="s">
        <v>136</v>
      </c>
      <c r="G275" s="17">
        <f t="shared" si="8"/>
        <v>96</v>
      </c>
      <c r="H275" t="str">
        <f t="shared" si="9"/>
        <v>90+ days</v>
      </c>
    </row>
    <row r="276" spans="1:8" x14ac:dyDescent="0.45">
      <c r="A276" s="19">
        <v>45479</v>
      </c>
      <c r="B276" t="s">
        <v>47</v>
      </c>
      <c r="C276" s="21">
        <v>7746.9000000000015</v>
      </c>
      <c r="D276" s="21">
        <v>7500</v>
      </c>
      <c r="E276" s="21" cm="1">
        <f t="array" ref="E276">IF(COUNTIF(B$2:B275, B276)=0, C276 - D276, LOOKUP(2,1/(B$2:B275=B276), E$2:E275) + C276 - D276)</f>
        <v>1690.9749999999985</v>
      </c>
      <c r="F276" s="18" t="s">
        <v>132</v>
      </c>
      <c r="G276" s="17">
        <f t="shared" si="8"/>
        <v>87</v>
      </c>
      <c r="H276" t="str">
        <f t="shared" si="9"/>
        <v>61-90 days</v>
      </c>
    </row>
    <row r="277" spans="1:8" x14ac:dyDescent="0.45">
      <c r="A277" s="19">
        <v>45483</v>
      </c>
      <c r="B277" t="s">
        <v>47</v>
      </c>
      <c r="C277" s="21">
        <v>45848</v>
      </c>
      <c r="D277" s="21">
        <v>45000</v>
      </c>
      <c r="E277" s="21" cm="1">
        <f t="array" ref="E277">IF(COUNTIF(B$2:B276, B277)=0, C277 - D277, LOOKUP(2,1/(B$2:B276=B277), E$2:E276) + C277 - D277)</f>
        <v>2538.9749999999985</v>
      </c>
      <c r="F277" s="18" t="s">
        <v>132</v>
      </c>
      <c r="G277" s="17">
        <f t="shared" si="8"/>
        <v>83</v>
      </c>
      <c r="H277" t="str">
        <f t="shared" si="9"/>
        <v>61-90 days</v>
      </c>
    </row>
    <row r="278" spans="1:8" x14ac:dyDescent="0.45">
      <c r="A278" s="19">
        <v>45496</v>
      </c>
      <c r="B278" t="s">
        <v>47</v>
      </c>
      <c r="C278" s="21">
        <v>11734.6</v>
      </c>
      <c r="D278" s="21">
        <v>10000</v>
      </c>
      <c r="E278" s="21" cm="1">
        <f t="array" ref="E278">IF(COUNTIF(B$2:B277, B278)=0, C278 - D278, LOOKUP(2,1/(B$2:B277=B278), E$2:E277) + C278 - D278)</f>
        <v>4273.5749999999989</v>
      </c>
      <c r="F278" s="18" t="s">
        <v>133</v>
      </c>
      <c r="G278" s="17">
        <f t="shared" si="8"/>
        <v>70</v>
      </c>
      <c r="H278" t="str">
        <f t="shared" si="9"/>
        <v>61-90 days</v>
      </c>
    </row>
    <row r="279" spans="1:8" x14ac:dyDescent="0.45">
      <c r="A279" s="19">
        <v>45503</v>
      </c>
      <c r="B279" t="s">
        <v>47</v>
      </c>
      <c r="C279" s="21">
        <v>31687.200000000001</v>
      </c>
      <c r="D279" s="21">
        <v>10000</v>
      </c>
      <c r="E279" s="21" cm="1">
        <f t="array" ref="E279">IF(COUNTIF(B$2:B278, B279)=0, C279 - D279, LOOKUP(2,1/(B$2:B278=B279), E$2:E278) + C279 - D279)</f>
        <v>25960.775000000001</v>
      </c>
      <c r="F279" s="18" t="s">
        <v>133</v>
      </c>
      <c r="G279" s="17">
        <f t="shared" si="8"/>
        <v>63</v>
      </c>
      <c r="H279" t="str">
        <f t="shared" si="9"/>
        <v>61-90 days</v>
      </c>
    </row>
    <row r="280" spans="1:8" x14ac:dyDescent="0.45">
      <c r="A280" s="19">
        <v>45503</v>
      </c>
      <c r="B280" t="s">
        <v>47</v>
      </c>
      <c r="C280" s="21">
        <v>0</v>
      </c>
      <c r="D280" s="21">
        <v>20000</v>
      </c>
      <c r="E280" s="21" cm="1">
        <f t="array" ref="E280">IF(COUNTIF(B$2:B279, B280)=0, C280 - D280, LOOKUP(2,1/(B$2:B279=B280), E$2:E279) + C280 - D280)</f>
        <v>5960.7750000000015</v>
      </c>
      <c r="F280" s="18" t="s">
        <v>132</v>
      </c>
      <c r="G280" s="17">
        <f t="shared" si="8"/>
        <v>63</v>
      </c>
      <c r="H280" t="str">
        <f t="shared" si="9"/>
        <v>61-90 days</v>
      </c>
    </row>
    <row r="281" spans="1:8" x14ac:dyDescent="0.45">
      <c r="A281" s="19">
        <v>45511</v>
      </c>
      <c r="B281" t="s">
        <v>47</v>
      </c>
      <c r="C281" s="21">
        <v>59988.800000000003</v>
      </c>
      <c r="D281" s="21">
        <v>2000</v>
      </c>
      <c r="E281" s="21" cm="1">
        <f t="array" ref="E281">IF(COUNTIF(B$2:B280, B281)=0, C281 - D281, LOOKUP(2,1/(B$2:B280=B281), E$2:E280) + C281 - D281)</f>
        <v>63949.575000000012</v>
      </c>
      <c r="F281" s="18" t="s">
        <v>133</v>
      </c>
      <c r="G281" s="17">
        <f t="shared" si="8"/>
        <v>55</v>
      </c>
      <c r="H281" t="str">
        <f t="shared" si="9"/>
        <v>31-60 days</v>
      </c>
    </row>
    <row r="282" spans="1:8" x14ac:dyDescent="0.45">
      <c r="A282" s="19">
        <v>45511</v>
      </c>
      <c r="B282" t="s">
        <v>47</v>
      </c>
      <c r="C282" s="21">
        <v>0</v>
      </c>
      <c r="D282" s="21">
        <v>46000</v>
      </c>
      <c r="E282" s="21" cm="1">
        <f t="array" ref="E282">IF(COUNTIF(B$2:B281, B282)=0, C282 - D282, LOOKUP(2,1/(B$2:B281=B282), E$2:E281) + C282 - D282)</f>
        <v>17949.575000000012</v>
      </c>
      <c r="F282" s="18" t="s">
        <v>136</v>
      </c>
      <c r="G282" s="17">
        <f t="shared" si="8"/>
        <v>55</v>
      </c>
      <c r="H282" t="str">
        <f t="shared" si="9"/>
        <v>31-60 days</v>
      </c>
    </row>
    <row r="283" spans="1:8" x14ac:dyDescent="0.45">
      <c r="A283" s="19">
        <v>45516</v>
      </c>
      <c r="B283" t="s">
        <v>47</v>
      </c>
      <c r="C283" s="21">
        <v>36133.199999999997</v>
      </c>
      <c r="D283" s="21">
        <v>40000</v>
      </c>
      <c r="E283" s="21" cm="1">
        <f t="array" ref="E283">IF(COUNTIF(B$2:B282, B283)=0, C283 - D283, LOOKUP(2,1/(B$2:B282=B283), E$2:E282) + C283 - D283)</f>
        <v>14082.775000000009</v>
      </c>
      <c r="F283" s="18" t="s">
        <v>132</v>
      </c>
      <c r="G283" s="17">
        <f t="shared" si="8"/>
        <v>50</v>
      </c>
      <c r="H283" t="str">
        <f t="shared" si="9"/>
        <v>31-60 days</v>
      </c>
    </row>
    <row r="284" spans="1:8" x14ac:dyDescent="0.45">
      <c r="A284" s="19">
        <v>45524</v>
      </c>
      <c r="B284" t="s">
        <v>47</v>
      </c>
      <c r="C284" s="21">
        <v>27655.200000000001</v>
      </c>
      <c r="D284" s="21">
        <v>25000</v>
      </c>
      <c r="E284" s="21" cm="1">
        <f t="array" ref="E284">IF(COUNTIF(B$2:B283, B284)=0, C284 - D284, LOOKUP(2,1/(B$2:B283=B284), E$2:E283) + C284 - D284)</f>
        <v>16737.975000000006</v>
      </c>
      <c r="F284" s="18" t="s">
        <v>132</v>
      </c>
      <c r="G284" s="17">
        <f t="shared" si="8"/>
        <v>42</v>
      </c>
      <c r="H284" t="str">
        <f t="shared" si="9"/>
        <v>31-60 days</v>
      </c>
    </row>
    <row r="285" spans="1:8" x14ac:dyDescent="0.45">
      <c r="A285" s="19">
        <v>45528</v>
      </c>
      <c r="B285" t="s">
        <v>47</v>
      </c>
      <c r="C285" s="21">
        <v>42034.2</v>
      </c>
      <c r="D285" s="21">
        <v>42000</v>
      </c>
      <c r="E285" s="21" cm="1">
        <f t="array" ref="E285">IF(COUNTIF(B$2:B284, B285)=0, C285 - D285, LOOKUP(2,1/(B$2:B284=B285), E$2:E284) + C285 - D285)</f>
        <v>16772.175000000003</v>
      </c>
      <c r="F285" s="18" t="s">
        <v>133</v>
      </c>
      <c r="G285" s="17">
        <f t="shared" si="8"/>
        <v>38</v>
      </c>
      <c r="H285" t="str">
        <f t="shared" si="9"/>
        <v>31-60 days</v>
      </c>
    </row>
    <row r="286" spans="1:8" x14ac:dyDescent="0.45">
      <c r="A286" s="19">
        <v>45536</v>
      </c>
      <c r="B286" t="s">
        <v>47</v>
      </c>
      <c r="C286" s="21">
        <v>16195.2</v>
      </c>
      <c r="D286" s="21">
        <v>16000</v>
      </c>
      <c r="E286" s="21" cm="1">
        <f t="array" ref="E286">IF(COUNTIF(B$2:B285, B286)=0, C286 - D286, LOOKUP(2,1/(B$2:B285=B286), E$2:E285) + C286 - D286)</f>
        <v>16967.375</v>
      </c>
      <c r="F286" s="18" t="s">
        <v>133</v>
      </c>
      <c r="G286" s="17">
        <f t="shared" si="8"/>
        <v>30</v>
      </c>
      <c r="H286" t="str">
        <f t="shared" si="9"/>
        <v>0-30 days</v>
      </c>
    </row>
    <row r="287" spans="1:8" x14ac:dyDescent="0.45">
      <c r="A287" s="19">
        <v>45545</v>
      </c>
      <c r="B287" t="s">
        <v>47</v>
      </c>
      <c r="C287" s="21">
        <v>53447.6</v>
      </c>
      <c r="D287" s="21">
        <v>62000</v>
      </c>
      <c r="E287" s="21" cm="1">
        <f t="array" ref="E287">IF(COUNTIF(B$2:B286, B287)=0, C287 - D287, LOOKUP(2,1/(B$2:B286=B287), E$2:E286) + C287 - D287)</f>
        <v>8414.9750000000058</v>
      </c>
      <c r="F287" s="18" t="s">
        <v>132</v>
      </c>
      <c r="G287" s="17">
        <f t="shared" si="8"/>
        <v>21</v>
      </c>
      <c r="H287" t="str">
        <f t="shared" si="9"/>
        <v>0-30 days</v>
      </c>
    </row>
    <row r="288" spans="1:8" x14ac:dyDescent="0.45">
      <c r="A288" s="19">
        <v>45554</v>
      </c>
      <c r="B288" t="s">
        <v>47</v>
      </c>
      <c r="C288" s="21">
        <v>13441.8</v>
      </c>
      <c r="D288" s="21">
        <v>12000</v>
      </c>
      <c r="E288" s="21" cm="1">
        <f t="array" ref="E288">IF(COUNTIF(B$2:B287, B288)=0, C288 - D288, LOOKUP(2,1/(B$2:B287=B288), E$2:E287) + C288 - D288)</f>
        <v>9856.7750000000051</v>
      </c>
      <c r="F288" s="18" t="s">
        <v>132</v>
      </c>
      <c r="G288" s="17">
        <f t="shared" si="8"/>
        <v>12</v>
      </c>
      <c r="H288" t="str">
        <f t="shared" si="9"/>
        <v>0-30 days</v>
      </c>
    </row>
    <row r="289" spans="1:8" x14ac:dyDescent="0.45">
      <c r="A289" s="19">
        <v>45557</v>
      </c>
      <c r="B289" t="s">
        <v>47</v>
      </c>
      <c r="C289" s="21">
        <v>45848</v>
      </c>
      <c r="D289" s="21">
        <v>6000</v>
      </c>
      <c r="E289" s="21" cm="1">
        <f t="array" ref="E289">IF(COUNTIF(B$2:B288, B289)=0, C289 - D289, LOOKUP(2,1/(B$2:B288=B289), E$2:E288) + C289 - D289)</f>
        <v>49704.775000000009</v>
      </c>
      <c r="F289" s="18" t="s">
        <v>133</v>
      </c>
      <c r="G289" s="17">
        <f t="shared" si="8"/>
        <v>9</v>
      </c>
      <c r="H289" t="str">
        <f t="shared" si="9"/>
        <v>0-30 days</v>
      </c>
    </row>
    <row r="290" spans="1:8" x14ac:dyDescent="0.45">
      <c r="A290" s="19">
        <v>45558</v>
      </c>
      <c r="B290" t="s">
        <v>47</v>
      </c>
      <c r="C290" s="21">
        <v>0</v>
      </c>
      <c r="D290" s="21">
        <v>40000</v>
      </c>
      <c r="E290" s="21" cm="1">
        <f t="array" ref="E290">IF(COUNTIF(B$2:B289, B290)=0, C290 - D290, LOOKUP(2,1/(B$2:B289=B290), E$2:E289) + C290 - D290)</f>
        <v>9704.7750000000087</v>
      </c>
      <c r="F290" s="18" t="s">
        <v>136</v>
      </c>
      <c r="G290" s="17">
        <f t="shared" si="8"/>
        <v>8</v>
      </c>
      <c r="H290" t="str">
        <f t="shared" si="9"/>
        <v>0-30 days</v>
      </c>
    </row>
    <row r="291" spans="1:8" x14ac:dyDescent="0.45">
      <c r="A291" s="19">
        <v>45200</v>
      </c>
      <c r="B291" t="s">
        <v>33</v>
      </c>
      <c r="C291" s="21">
        <v>6666.24</v>
      </c>
      <c r="D291" s="21">
        <v>0</v>
      </c>
      <c r="E291" s="21" cm="1">
        <f t="array" aca="1" ref="E291" ca="1">IF(COUNTIF(B$1:B291, B291)=0, C291 - D291, LOOKUP(2,1/(B$1:B291=B291), E$1:E291) + C291 - D291)</f>
        <v>6666.24</v>
      </c>
      <c r="F291" s="18" t="s">
        <v>135</v>
      </c>
      <c r="G291" s="17">
        <f t="shared" si="8"/>
        <v>366</v>
      </c>
      <c r="H291" t="str">
        <f t="shared" si="9"/>
        <v>90+ days</v>
      </c>
    </row>
    <row r="292" spans="1:8" x14ac:dyDescent="0.45">
      <c r="A292" s="19">
        <v>45216</v>
      </c>
      <c r="B292" t="s">
        <v>33</v>
      </c>
      <c r="C292" s="21">
        <v>29287.230000000003</v>
      </c>
      <c r="D292" s="21">
        <v>25000</v>
      </c>
      <c r="E292" s="21" cm="1">
        <f t="array" aca="1" ref="E292" ca="1">IF(COUNTIF(B$2:B291, B292)=0, C292 - D292, LOOKUP(2,1/(B$2:B291=B292), E$2:E291) + C292 - D292)</f>
        <v>10953.470000000001</v>
      </c>
      <c r="F292" s="18" t="s">
        <v>132</v>
      </c>
      <c r="G292" s="17">
        <f t="shared" si="8"/>
        <v>350</v>
      </c>
      <c r="H292" t="str">
        <f t="shared" si="9"/>
        <v>90+ days</v>
      </c>
    </row>
    <row r="293" spans="1:8" x14ac:dyDescent="0.45">
      <c r="A293" s="19">
        <v>45223</v>
      </c>
      <c r="B293" t="s">
        <v>33</v>
      </c>
      <c r="C293" s="21">
        <v>7855.68</v>
      </c>
      <c r="D293" s="21">
        <v>8000</v>
      </c>
      <c r="E293" s="21" cm="1">
        <f t="array" aca="1" ref="E293" ca="1">IF(COUNTIF(B$2:B292, B293)=0, C293 - D293, LOOKUP(2,1/(B$2:B292=B293), E$2:E292) + C293 - D293)</f>
        <v>10809.150000000001</v>
      </c>
      <c r="F293" s="18" t="s">
        <v>133</v>
      </c>
      <c r="G293" s="17">
        <f t="shared" si="8"/>
        <v>343</v>
      </c>
      <c r="H293" t="str">
        <f t="shared" si="9"/>
        <v>90+ days</v>
      </c>
    </row>
    <row r="294" spans="1:8" x14ac:dyDescent="0.45">
      <c r="A294" s="19">
        <v>45228</v>
      </c>
      <c r="B294" t="s">
        <v>33</v>
      </c>
      <c r="C294" s="21">
        <v>3357.9</v>
      </c>
      <c r="D294" s="21">
        <v>3350</v>
      </c>
      <c r="E294" s="21" cm="1">
        <f t="array" aca="1" ref="E294" ca="1">IF(COUNTIF(B$2:B293, B294)=0, C294 - D294, LOOKUP(2,1/(B$2:B293=B294), E$2:E293) + C294 - D294)</f>
        <v>10817.050000000001</v>
      </c>
      <c r="F294" s="18" t="s">
        <v>133</v>
      </c>
      <c r="G294" s="17">
        <f t="shared" si="8"/>
        <v>338</v>
      </c>
      <c r="H294" t="str">
        <f t="shared" si="9"/>
        <v>90+ days</v>
      </c>
    </row>
    <row r="295" spans="1:8" x14ac:dyDescent="0.45">
      <c r="A295" s="19">
        <v>45231</v>
      </c>
      <c r="B295" t="s">
        <v>33</v>
      </c>
      <c r="C295" s="21">
        <v>10775.52</v>
      </c>
      <c r="D295" s="21">
        <v>10500</v>
      </c>
      <c r="E295" s="21" cm="1">
        <f t="array" aca="1" ref="E295" ca="1">IF(COUNTIF(B$2:B294, B295)=0, C295 - D295, LOOKUP(2,1/(B$2:B294=B295), E$2:E294) + C295 - D295)</f>
        <v>11092.57</v>
      </c>
      <c r="F295" s="18" t="s">
        <v>133</v>
      </c>
      <c r="G295" s="17">
        <f t="shared" si="8"/>
        <v>335</v>
      </c>
      <c r="H295" t="str">
        <f t="shared" si="9"/>
        <v>90+ days</v>
      </c>
    </row>
    <row r="296" spans="1:8" x14ac:dyDescent="0.45">
      <c r="A296" s="19">
        <v>45238</v>
      </c>
      <c r="B296" t="s">
        <v>33</v>
      </c>
      <c r="C296" s="21">
        <v>10522.05</v>
      </c>
      <c r="D296" s="21">
        <v>10500</v>
      </c>
      <c r="E296" s="21" cm="1">
        <f t="array" aca="1" ref="E296" ca="1">IF(COUNTIF(B$2:B295, B296)=0, C296 - D296, LOOKUP(2,1/(B$2:B295=B296), E$2:E295) + C296 - D296)</f>
        <v>11114.619999999999</v>
      </c>
      <c r="F296" s="18" t="s">
        <v>133</v>
      </c>
      <c r="G296" s="17">
        <f t="shared" si="8"/>
        <v>328</v>
      </c>
      <c r="H296" t="str">
        <f t="shared" si="9"/>
        <v>90+ days</v>
      </c>
    </row>
    <row r="297" spans="1:8" x14ac:dyDescent="0.45">
      <c r="A297" s="19">
        <v>45254</v>
      </c>
      <c r="B297" t="s">
        <v>33</v>
      </c>
      <c r="C297" s="21">
        <v>11272.8</v>
      </c>
      <c r="D297" s="21">
        <v>8000</v>
      </c>
      <c r="E297" s="21" cm="1">
        <f t="array" aca="1" ref="E297" ca="1">IF(COUNTIF(B$2:B296, B297)=0, C297 - D297, LOOKUP(2,1/(B$2:B296=B297), E$2:E296) + C297 - D297)</f>
        <v>14387.419999999998</v>
      </c>
      <c r="F297" s="18" t="s">
        <v>133</v>
      </c>
      <c r="G297" s="17">
        <f t="shared" si="8"/>
        <v>312</v>
      </c>
      <c r="H297" t="str">
        <f t="shared" si="9"/>
        <v>90+ days</v>
      </c>
    </row>
    <row r="298" spans="1:8" x14ac:dyDescent="0.45">
      <c r="A298" s="19">
        <v>45256</v>
      </c>
      <c r="B298" t="s">
        <v>33</v>
      </c>
      <c r="C298" s="21">
        <v>5409.6</v>
      </c>
      <c r="D298" s="21">
        <v>5000</v>
      </c>
      <c r="E298" s="21" cm="1">
        <f t="array" aca="1" ref="E298" ca="1">IF(COUNTIF(B$2:B297, B298)=0, C298 - D298, LOOKUP(2,1/(B$2:B297=B298), E$2:E297) + C298 - D298)</f>
        <v>14797.019999999997</v>
      </c>
      <c r="F298" s="18" t="s">
        <v>132</v>
      </c>
      <c r="G298" s="17">
        <f t="shared" si="8"/>
        <v>310</v>
      </c>
      <c r="H298" t="str">
        <f t="shared" si="9"/>
        <v>90+ days</v>
      </c>
    </row>
    <row r="299" spans="1:8" x14ac:dyDescent="0.45">
      <c r="A299" s="19">
        <v>45261</v>
      </c>
      <c r="B299" t="s">
        <v>33</v>
      </c>
      <c r="C299" s="21">
        <v>13374.899999999998</v>
      </c>
      <c r="D299" s="21">
        <v>13000</v>
      </c>
      <c r="E299" s="21" cm="1">
        <f t="array" aca="1" ref="E299" ca="1">IF(COUNTIF(B$2:B298, B299)=0, C299 - D299, LOOKUP(2,1/(B$2:B298=B299), E$2:E298) + C299 - D299)</f>
        <v>15171.919999999995</v>
      </c>
      <c r="F299" s="18" t="s">
        <v>132</v>
      </c>
      <c r="G299" s="17">
        <f t="shared" si="8"/>
        <v>305</v>
      </c>
      <c r="H299" t="str">
        <f t="shared" si="9"/>
        <v>90+ days</v>
      </c>
    </row>
    <row r="300" spans="1:8" x14ac:dyDescent="0.45">
      <c r="A300" s="19">
        <v>45266</v>
      </c>
      <c r="B300" t="s">
        <v>33</v>
      </c>
      <c r="C300" s="21">
        <v>19385.73</v>
      </c>
      <c r="D300" s="21">
        <v>19300</v>
      </c>
      <c r="E300" s="21" cm="1">
        <f t="array" aca="1" ref="E300" ca="1">IF(COUNTIF(B$2:B299, B300)=0, C300 - D300, LOOKUP(2,1/(B$2:B299=B300), E$2:E299) + C300 - D300)</f>
        <v>15257.649999999994</v>
      </c>
      <c r="F300" s="18" t="s">
        <v>132</v>
      </c>
      <c r="G300" s="17">
        <f t="shared" si="8"/>
        <v>300</v>
      </c>
      <c r="H300" t="str">
        <f t="shared" si="9"/>
        <v>90+ days</v>
      </c>
    </row>
    <row r="301" spans="1:8" x14ac:dyDescent="0.45">
      <c r="A301" s="19">
        <v>45271</v>
      </c>
      <c r="B301" t="s">
        <v>33</v>
      </c>
      <c r="C301" s="21">
        <v>7916.16</v>
      </c>
      <c r="D301" s="21">
        <v>7800</v>
      </c>
      <c r="E301" s="21" cm="1">
        <f t="array" aca="1" ref="E301" ca="1">IF(COUNTIF(B$2:B300, B301)=0, C301 - D301, LOOKUP(2,1/(B$2:B300=B301), E$2:E300) + C301 - D301)</f>
        <v>15373.809999999994</v>
      </c>
      <c r="F301" s="18" t="s">
        <v>133</v>
      </c>
      <c r="G301" s="17">
        <f t="shared" si="8"/>
        <v>295</v>
      </c>
      <c r="H301" t="str">
        <f t="shared" si="9"/>
        <v>90+ days</v>
      </c>
    </row>
    <row r="302" spans="1:8" x14ac:dyDescent="0.45">
      <c r="A302" s="19">
        <v>45275</v>
      </c>
      <c r="B302" t="s">
        <v>33</v>
      </c>
      <c r="C302" s="21">
        <v>12346.32</v>
      </c>
      <c r="D302" s="21">
        <v>15000</v>
      </c>
      <c r="E302" s="21" cm="1">
        <f t="array" aca="1" ref="E302" ca="1">IF(COUNTIF(B$2:B301, B302)=0, C302 - D302, LOOKUP(2,1/(B$2:B301=B302), E$2:E301) + C302 - D302)</f>
        <v>12720.129999999994</v>
      </c>
      <c r="F302" s="18" t="s">
        <v>132</v>
      </c>
      <c r="G302" s="17">
        <f t="shared" si="8"/>
        <v>291</v>
      </c>
      <c r="H302" t="str">
        <f t="shared" si="9"/>
        <v>90+ days</v>
      </c>
    </row>
    <row r="303" spans="1:8" x14ac:dyDescent="0.45">
      <c r="A303" s="19">
        <v>45290</v>
      </c>
      <c r="B303" t="s">
        <v>33</v>
      </c>
      <c r="C303" s="21">
        <v>7916.16</v>
      </c>
      <c r="D303" s="21">
        <v>8000</v>
      </c>
      <c r="E303" s="21" cm="1">
        <f t="array" aca="1" ref="E303" ca="1">IF(COUNTIF(B$2:B302, B303)=0, C303 - D303, LOOKUP(2,1/(B$2:B302=B303), E$2:E302) + C303 - D303)</f>
        <v>12636.289999999994</v>
      </c>
      <c r="F303" s="18" t="s">
        <v>133</v>
      </c>
      <c r="G303" s="17">
        <f t="shared" si="8"/>
        <v>276</v>
      </c>
      <c r="H303" t="str">
        <f t="shared" si="9"/>
        <v>90+ days</v>
      </c>
    </row>
    <row r="304" spans="1:8" x14ac:dyDescent="0.45">
      <c r="A304" s="19">
        <v>45301</v>
      </c>
      <c r="B304" t="s">
        <v>33</v>
      </c>
      <c r="C304" s="21">
        <v>29413.439999999999</v>
      </c>
      <c r="D304" s="21">
        <v>5000</v>
      </c>
      <c r="E304" s="21" cm="1">
        <f t="array" aca="1" ref="E304" ca="1">IF(COUNTIF(B$2:B303, B304)=0, C304 - D304, LOOKUP(2,1/(B$2:B303=B304), E$2:E303) + C304 - D304)</f>
        <v>37049.729999999996</v>
      </c>
      <c r="F304" s="18" t="s">
        <v>133</v>
      </c>
      <c r="G304" s="17">
        <f t="shared" si="8"/>
        <v>265</v>
      </c>
      <c r="H304" t="str">
        <f t="shared" si="9"/>
        <v>90+ days</v>
      </c>
    </row>
    <row r="305" spans="1:8" x14ac:dyDescent="0.45">
      <c r="A305" s="19">
        <v>45301</v>
      </c>
      <c r="B305" t="s">
        <v>33</v>
      </c>
      <c r="C305" s="21">
        <v>0</v>
      </c>
      <c r="D305" s="21">
        <v>30000</v>
      </c>
      <c r="E305" s="21" cm="1">
        <f t="array" aca="1" ref="E305" ca="1">IF(COUNTIF(B$2:B304, B305)=0, C305 - D305, LOOKUP(2,1/(B$2:B304=B305), E$2:E304) + C305 - D305)</f>
        <v>7049.7299999999959</v>
      </c>
      <c r="F305" s="18" t="s">
        <v>132</v>
      </c>
      <c r="G305" s="17">
        <f t="shared" si="8"/>
        <v>265</v>
      </c>
      <c r="H305" t="str">
        <f t="shared" si="9"/>
        <v>90+ days</v>
      </c>
    </row>
    <row r="306" spans="1:8" x14ac:dyDescent="0.45">
      <c r="A306" s="19">
        <v>45305</v>
      </c>
      <c r="B306" t="s">
        <v>33</v>
      </c>
      <c r="C306" s="21">
        <v>13012.02</v>
      </c>
      <c r="D306" s="21">
        <v>13000</v>
      </c>
      <c r="E306" s="21" cm="1">
        <f t="array" aca="1" ref="E306" ca="1">IF(COUNTIF(B$2:B305, B306)=0, C306 - D306, LOOKUP(2,1/(B$2:B305=B306), E$2:E305) + C306 - D306)</f>
        <v>7061.7499999999964</v>
      </c>
      <c r="F306" s="18" t="s">
        <v>133</v>
      </c>
      <c r="G306" s="17">
        <f t="shared" si="8"/>
        <v>261</v>
      </c>
      <c r="H306" t="str">
        <f t="shared" si="9"/>
        <v>90+ days</v>
      </c>
    </row>
    <row r="307" spans="1:8" x14ac:dyDescent="0.45">
      <c r="A307" s="19">
        <v>45310</v>
      </c>
      <c r="B307" t="s">
        <v>33</v>
      </c>
      <c r="C307" s="21">
        <v>48614.159999999996</v>
      </c>
      <c r="D307" s="21">
        <v>13000</v>
      </c>
      <c r="E307" s="21" cm="1">
        <f t="array" aca="1" ref="E307" ca="1">IF(COUNTIF(B$2:B306, B307)=0, C307 - D307, LOOKUP(2,1/(B$2:B306=B307), E$2:E306) + C307 - D307)</f>
        <v>42675.909999999989</v>
      </c>
      <c r="F307" s="18" t="s">
        <v>133</v>
      </c>
      <c r="G307" s="17">
        <f t="shared" si="8"/>
        <v>256</v>
      </c>
      <c r="H307" t="str">
        <f t="shared" si="9"/>
        <v>90+ days</v>
      </c>
    </row>
    <row r="308" spans="1:8" x14ac:dyDescent="0.45">
      <c r="A308" s="19">
        <v>45310</v>
      </c>
      <c r="B308" t="s">
        <v>33</v>
      </c>
      <c r="C308" s="21">
        <v>0</v>
      </c>
      <c r="D308" s="21">
        <v>25000</v>
      </c>
      <c r="E308" s="21" cm="1">
        <f t="array" aca="1" ref="E308" ca="1">IF(COUNTIF(B$2:B307, B308)=0, C308 - D308, LOOKUP(2,1/(B$2:B307=B308), E$2:E307) + C308 - D308)</f>
        <v>17675.909999999989</v>
      </c>
      <c r="F308" s="18" t="s">
        <v>132</v>
      </c>
      <c r="G308" s="17">
        <f t="shared" si="8"/>
        <v>256</v>
      </c>
      <c r="H308" t="str">
        <f t="shared" si="9"/>
        <v>90+ days</v>
      </c>
    </row>
    <row r="309" spans="1:8" x14ac:dyDescent="0.45">
      <c r="A309" s="19">
        <v>45316</v>
      </c>
      <c r="B309" t="s">
        <v>33</v>
      </c>
      <c r="C309" s="21">
        <v>29413.439999999999</v>
      </c>
      <c r="D309" s="21">
        <v>30000</v>
      </c>
      <c r="E309" s="21" cm="1">
        <f t="array" aca="1" ref="E309" ca="1">IF(COUNTIF(B$2:B308, B309)=0, C309 - D309, LOOKUP(2,1/(B$2:B308=B309), E$2:E308) + C309 - D309)</f>
        <v>17089.349999999991</v>
      </c>
      <c r="F309" s="18" t="s">
        <v>132</v>
      </c>
      <c r="G309" s="17">
        <f t="shared" si="8"/>
        <v>250</v>
      </c>
      <c r="H309" t="str">
        <f t="shared" si="9"/>
        <v>90+ days</v>
      </c>
    </row>
    <row r="310" spans="1:8" x14ac:dyDescent="0.45">
      <c r="A310" s="19">
        <v>45324</v>
      </c>
      <c r="B310" t="s">
        <v>33</v>
      </c>
      <c r="C310" s="21">
        <v>21200.76</v>
      </c>
      <c r="D310" s="21">
        <v>21200</v>
      </c>
      <c r="E310" s="21" cm="1">
        <f t="array" aca="1" ref="E310" ca="1">IF(COUNTIF(B$2:B309, B310)=0, C310 - D310, LOOKUP(2,1/(B$2:B309=B310), E$2:E309) + C310 - D310)</f>
        <v>17090.109999999986</v>
      </c>
      <c r="F310" s="18" t="s">
        <v>133</v>
      </c>
      <c r="G310" s="17">
        <f t="shared" si="8"/>
        <v>242</v>
      </c>
      <c r="H310" t="str">
        <f t="shared" si="9"/>
        <v>90+ days</v>
      </c>
    </row>
    <row r="311" spans="1:8" x14ac:dyDescent="0.45">
      <c r="A311" s="19">
        <v>45330</v>
      </c>
      <c r="B311" t="s">
        <v>33</v>
      </c>
      <c r="C311" s="21">
        <v>25676.280000000002</v>
      </c>
      <c r="D311" s="21">
        <v>11600</v>
      </c>
      <c r="E311" s="21" cm="1">
        <f t="array" aca="1" ref="E311" ca="1">IF(COUNTIF(B$2:B310, B311)=0, C311 - D311, LOOKUP(2,1/(B$2:B310=B311), E$2:E310) + C311 - D311)</f>
        <v>31166.389999999985</v>
      </c>
      <c r="F311" s="18" t="s">
        <v>133</v>
      </c>
      <c r="G311" s="17">
        <f t="shared" si="8"/>
        <v>236</v>
      </c>
      <c r="H311" t="str">
        <f t="shared" si="9"/>
        <v>90+ days</v>
      </c>
    </row>
    <row r="312" spans="1:8" x14ac:dyDescent="0.45">
      <c r="A312" s="19">
        <v>45330</v>
      </c>
      <c r="B312" t="s">
        <v>33</v>
      </c>
      <c r="C312" s="21">
        <v>0</v>
      </c>
      <c r="D312" s="21">
        <v>25000</v>
      </c>
      <c r="E312" s="21" cm="1">
        <f t="array" aca="1" ref="E312" ca="1">IF(COUNTIF(B$2:B311, B312)=0, C312 - D312, LOOKUP(2,1/(B$2:B311=B312), E$2:E311) + C312 - D312)</f>
        <v>6166.3899999999849</v>
      </c>
      <c r="F312" s="18" t="s">
        <v>132</v>
      </c>
      <c r="G312" s="17">
        <f t="shared" si="8"/>
        <v>236</v>
      </c>
      <c r="H312" t="str">
        <f t="shared" si="9"/>
        <v>90+ days</v>
      </c>
    </row>
    <row r="313" spans="1:8" x14ac:dyDescent="0.45">
      <c r="A313" s="19">
        <v>45333</v>
      </c>
      <c r="B313" t="s">
        <v>33</v>
      </c>
      <c r="C313" s="21">
        <v>26883.360000000001</v>
      </c>
      <c r="D313" s="21">
        <v>26800</v>
      </c>
      <c r="E313" s="21" cm="1">
        <f t="array" aca="1" ref="E313" ca="1">IF(COUNTIF(B$2:B312, B313)=0, C313 - D313, LOOKUP(2,1/(B$2:B312=B313), E$2:E312) + C313 - D313)</f>
        <v>6249.7499999999854</v>
      </c>
      <c r="F313" s="18" t="s">
        <v>132</v>
      </c>
      <c r="G313" s="17">
        <f t="shared" si="8"/>
        <v>233</v>
      </c>
      <c r="H313" t="str">
        <f t="shared" si="9"/>
        <v>90+ days</v>
      </c>
    </row>
    <row r="314" spans="1:8" x14ac:dyDescent="0.45">
      <c r="A314" s="19">
        <v>45335</v>
      </c>
      <c r="B314" t="s">
        <v>33</v>
      </c>
      <c r="C314" s="21">
        <v>3951.36</v>
      </c>
      <c r="D314" s="21">
        <v>3950</v>
      </c>
      <c r="E314" s="21" cm="1">
        <f t="array" aca="1" ref="E314" ca="1">IF(COUNTIF(B$2:B313, B314)=0, C314 - D314, LOOKUP(2,1/(B$2:B313=B314), E$2:E313) + C314 - D314)</f>
        <v>6251.109999999986</v>
      </c>
      <c r="F314" s="18" t="s">
        <v>133</v>
      </c>
      <c r="G314" s="17">
        <f t="shared" si="8"/>
        <v>231</v>
      </c>
      <c r="H314" t="str">
        <f t="shared" si="9"/>
        <v>90+ days</v>
      </c>
    </row>
    <row r="315" spans="1:8" x14ac:dyDescent="0.45">
      <c r="A315" s="19">
        <v>45338</v>
      </c>
      <c r="B315" t="s">
        <v>33</v>
      </c>
      <c r="C315" s="21">
        <v>21315</v>
      </c>
      <c r="D315" s="21">
        <v>20000</v>
      </c>
      <c r="E315" s="21" cm="1">
        <f t="array" aca="1" ref="E315" ca="1">IF(COUNTIF(B$2:B314, B315)=0, C315 - D315, LOOKUP(2,1/(B$2:B314=B315), E$2:E314) + C315 - D315)</f>
        <v>7566.109999999986</v>
      </c>
      <c r="F315" s="18" t="s">
        <v>133</v>
      </c>
      <c r="G315" s="17">
        <f t="shared" si="8"/>
        <v>228</v>
      </c>
      <c r="H315" t="str">
        <f t="shared" si="9"/>
        <v>90+ days</v>
      </c>
    </row>
    <row r="316" spans="1:8" x14ac:dyDescent="0.45">
      <c r="A316" s="19">
        <v>45340</v>
      </c>
      <c r="B316" t="s">
        <v>33</v>
      </c>
      <c r="C316" s="21">
        <v>48383.369999999995</v>
      </c>
      <c r="D316" s="21">
        <v>6500</v>
      </c>
      <c r="E316" s="21" cm="1">
        <f t="array" aca="1" ref="E316" ca="1">IF(COUNTIF(B$2:B315, B316)=0, C316 - D316, LOOKUP(2,1/(B$2:B315=B316), E$2:E315) + C316 - D316)</f>
        <v>49449.479999999981</v>
      </c>
      <c r="F316" s="18" t="s">
        <v>133</v>
      </c>
      <c r="G316" s="17">
        <f t="shared" si="8"/>
        <v>226</v>
      </c>
      <c r="H316" t="str">
        <f t="shared" si="9"/>
        <v>90+ days</v>
      </c>
    </row>
    <row r="317" spans="1:8" x14ac:dyDescent="0.45">
      <c r="A317" s="19">
        <v>45340</v>
      </c>
      <c r="B317" t="s">
        <v>33</v>
      </c>
      <c r="C317" s="21">
        <v>0</v>
      </c>
      <c r="D317" s="21">
        <v>45000</v>
      </c>
      <c r="E317" s="21" cm="1">
        <f t="array" aca="1" ref="E317" ca="1">IF(COUNTIF(B$2:B316, B317)=0, C317 - D317, LOOKUP(2,1/(B$2:B316=B317), E$2:E316) + C317 - D317)</f>
        <v>4449.4799999999814</v>
      </c>
      <c r="F317" s="18" t="s">
        <v>132</v>
      </c>
      <c r="G317" s="17">
        <f t="shared" si="8"/>
        <v>226</v>
      </c>
      <c r="H317" t="str">
        <f t="shared" si="9"/>
        <v>90+ days</v>
      </c>
    </row>
    <row r="318" spans="1:8" x14ac:dyDescent="0.45">
      <c r="A318" s="19">
        <v>45344</v>
      </c>
      <c r="B318" t="s">
        <v>33</v>
      </c>
      <c r="C318" s="21">
        <v>6829.6200000000008</v>
      </c>
      <c r="D318" s="21">
        <v>6800</v>
      </c>
      <c r="E318" s="21" cm="1">
        <f t="array" aca="1" ref="E318" ca="1">IF(COUNTIF(B$2:B317, B318)=0, C318 - D318, LOOKUP(2,1/(B$2:B317=B318), E$2:E317) + C318 - D318)</f>
        <v>4479.0999999999822</v>
      </c>
      <c r="F318" s="18" t="s">
        <v>133</v>
      </c>
      <c r="G318" s="17">
        <f t="shared" si="8"/>
        <v>222</v>
      </c>
      <c r="H318" t="str">
        <f t="shared" si="9"/>
        <v>90+ days</v>
      </c>
    </row>
    <row r="319" spans="1:8" x14ac:dyDescent="0.45">
      <c r="A319" s="19">
        <v>45350</v>
      </c>
      <c r="B319" t="s">
        <v>33</v>
      </c>
      <c r="C319" s="21">
        <v>13425.09</v>
      </c>
      <c r="D319" s="21">
        <v>15000</v>
      </c>
      <c r="E319" s="21" cm="1">
        <f t="array" aca="1" ref="E319" ca="1">IF(COUNTIF(B$2:B318, B319)=0, C319 - D319, LOOKUP(2,1/(B$2:B318=B319), E$2:E318) + C319 - D319)</f>
        <v>2904.1899999999805</v>
      </c>
      <c r="F319" s="18" t="s">
        <v>132</v>
      </c>
      <c r="G319" s="17">
        <f t="shared" si="8"/>
        <v>216</v>
      </c>
      <c r="H319" t="str">
        <f t="shared" si="9"/>
        <v>90+ days</v>
      </c>
    </row>
    <row r="320" spans="1:8" x14ac:dyDescent="0.45">
      <c r="A320" s="19">
        <v>45352</v>
      </c>
      <c r="B320" t="s">
        <v>33</v>
      </c>
      <c r="C320" s="21">
        <v>10684.8</v>
      </c>
      <c r="D320" s="21">
        <v>10500</v>
      </c>
      <c r="E320" s="21" cm="1">
        <f t="array" aca="1" ref="E320" ca="1">IF(COUNTIF(B$2:B319, B320)=0, C320 - D320, LOOKUP(2,1/(B$2:B319=B320), E$2:E319) + C320 - D320)</f>
        <v>3088.9899999999798</v>
      </c>
      <c r="F320" s="18" t="s">
        <v>133</v>
      </c>
      <c r="G320" s="17">
        <f t="shared" si="8"/>
        <v>214</v>
      </c>
      <c r="H320" t="str">
        <f t="shared" si="9"/>
        <v>90+ days</v>
      </c>
    </row>
    <row r="321" spans="1:8" x14ac:dyDescent="0.45">
      <c r="A321" s="19">
        <v>45353</v>
      </c>
      <c r="B321" t="s">
        <v>33</v>
      </c>
      <c r="C321" s="21">
        <v>12433.679999999998</v>
      </c>
      <c r="D321" s="21">
        <v>12400</v>
      </c>
      <c r="E321" s="21" cm="1">
        <f t="array" aca="1" ref="E321" ca="1">IF(COUNTIF(B$2:B320, B321)=0, C321 - D321, LOOKUP(2,1/(B$2:B320=B321), E$2:E320) + C321 - D321)</f>
        <v>3122.6699999999782</v>
      </c>
      <c r="F321" s="18" t="s">
        <v>133</v>
      </c>
      <c r="G321" s="17">
        <f t="shared" si="8"/>
        <v>213</v>
      </c>
      <c r="H321" t="str">
        <f t="shared" si="9"/>
        <v>90+ days</v>
      </c>
    </row>
    <row r="322" spans="1:8" x14ac:dyDescent="0.45">
      <c r="A322" s="19">
        <v>45358</v>
      </c>
      <c r="B322" t="s">
        <v>33</v>
      </c>
      <c r="C322" s="21">
        <v>9078.2999999999993</v>
      </c>
      <c r="D322" s="21">
        <v>9000</v>
      </c>
      <c r="E322" s="21" cm="1">
        <f t="array" aca="1" ref="E322" ca="1">IF(COUNTIF(B$2:B321, B322)=0, C322 - D322, LOOKUP(2,1/(B$2:B321=B322), E$2:E321) + C322 - D322)</f>
        <v>3200.9699999999775</v>
      </c>
      <c r="F322" s="18" t="s">
        <v>133</v>
      </c>
      <c r="G322" s="17">
        <f t="shared" ref="G322:G385" si="10">DATE(2024,10,1) - A322</f>
        <v>208</v>
      </c>
      <c r="H322" t="str">
        <f t="shared" ref="H322:H385" si="11">IF(G322&lt;=30,"0-30 days",IF(G322&lt;=60, "31-60 days",IF(G322&lt;=90, "61-90 days", "90+ days")))</f>
        <v>90+ days</v>
      </c>
    </row>
    <row r="323" spans="1:8" x14ac:dyDescent="0.45">
      <c r="A323" s="19">
        <v>45368</v>
      </c>
      <c r="B323" t="s">
        <v>33</v>
      </c>
      <c r="C323" s="21">
        <v>7916.16</v>
      </c>
      <c r="D323" s="21">
        <v>8000</v>
      </c>
      <c r="E323" s="21" cm="1">
        <f t="array" aca="1" ref="E323" ca="1">IF(COUNTIF(B$2:B322, B323)=0, C323 - D323, LOOKUP(2,1/(B$2:B322=B323), E$2:E322) + C323 - D323)</f>
        <v>3117.1299999999774</v>
      </c>
      <c r="F323" s="18" t="s">
        <v>133</v>
      </c>
      <c r="G323" s="17">
        <f t="shared" si="10"/>
        <v>198</v>
      </c>
      <c r="H323" t="str">
        <f t="shared" si="11"/>
        <v>90+ days</v>
      </c>
    </row>
    <row r="324" spans="1:8" x14ac:dyDescent="0.45">
      <c r="A324" s="19">
        <v>45370</v>
      </c>
      <c r="B324" t="s">
        <v>33</v>
      </c>
      <c r="C324" s="21">
        <v>1391.04</v>
      </c>
      <c r="D324" s="21">
        <v>1400</v>
      </c>
      <c r="E324" s="21" cm="1">
        <f t="array" aca="1" ref="E324" ca="1">IF(COUNTIF(B$2:B323, B324)=0, C324 - D324, LOOKUP(2,1/(B$2:B323=B324), E$2:E323) + C324 - D324)</f>
        <v>3108.1699999999773</v>
      </c>
      <c r="F324" s="18" t="s">
        <v>133</v>
      </c>
      <c r="G324" s="17">
        <f t="shared" si="10"/>
        <v>196</v>
      </c>
      <c r="H324" t="str">
        <f t="shared" si="11"/>
        <v>90+ days</v>
      </c>
    </row>
    <row r="325" spans="1:8" x14ac:dyDescent="0.45">
      <c r="A325" s="19">
        <v>45375</v>
      </c>
      <c r="B325" t="s">
        <v>33</v>
      </c>
      <c r="C325" s="21">
        <v>36874.53</v>
      </c>
      <c r="D325" s="21">
        <v>32000</v>
      </c>
      <c r="E325" s="21" cm="1">
        <f t="array" aca="1" ref="E325" ca="1">IF(COUNTIF(B$2:B324, B325)=0, C325 - D325, LOOKUP(2,1/(B$2:B324=B325), E$2:E324) + C325 - D325)</f>
        <v>7982.6999999999753</v>
      </c>
      <c r="F325" s="18" t="s">
        <v>132</v>
      </c>
      <c r="G325" s="17">
        <f t="shared" si="10"/>
        <v>191</v>
      </c>
      <c r="H325" t="str">
        <f t="shared" si="11"/>
        <v>90+ days</v>
      </c>
    </row>
    <row r="326" spans="1:8" x14ac:dyDescent="0.45">
      <c r="A326" s="19">
        <v>45377</v>
      </c>
      <c r="B326" t="s">
        <v>33</v>
      </c>
      <c r="C326" s="21">
        <v>4072.3200000000006</v>
      </c>
      <c r="D326" s="21">
        <v>4000</v>
      </c>
      <c r="E326" s="21" cm="1">
        <f t="array" aca="1" ref="E326" ca="1">IF(COUNTIF(B$2:B325, B326)=0, C326 - D326, LOOKUP(2,1/(B$2:B325=B326), E$2:E325) + C326 - D326)</f>
        <v>8055.019999999975</v>
      </c>
      <c r="F326" s="18" t="s">
        <v>133</v>
      </c>
      <c r="G326" s="17">
        <f t="shared" si="10"/>
        <v>189</v>
      </c>
      <c r="H326" t="str">
        <f t="shared" si="11"/>
        <v>90+ days</v>
      </c>
    </row>
    <row r="327" spans="1:8" x14ac:dyDescent="0.45">
      <c r="A327" s="19">
        <v>45380</v>
      </c>
      <c r="B327" t="s">
        <v>33</v>
      </c>
      <c r="C327" s="21">
        <v>33342.959999999999</v>
      </c>
      <c r="D327" s="21">
        <v>33300</v>
      </c>
      <c r="E327" s="21" cm="1">
        <f t="array" aca="1" ref="E327" ca="1">IF(COUNTIF(B$2:B326, B327)=0, C327 - D327, LOOKUP(2,1/(B$2:B326=B327), E$2:E326) + C327 - D327)</f>
        <v>8097.9799999999741</v>
      </c>
      <c r="F327" s="18" t="s">
        <v>132</v>
      </c>
      <c r="G327" s="17">
        <f t="shared" si="10"/>
        <v>186</v>
      </c>
      <c r="H327" t="str">
        <f t="shared" si="11"/>
        <v>90+ days</v>
      </c>
    </row>
    <row r="328" spans="1:8" x14ac:dyDescent="0.45">
      <c r="A328" s="19">
        <v>45383</v>
      </c>
      <c r="B328" t="s">
        <v>33</v>
      </c>
      <c r="C328" s="21">
        <v>10014.48</v>
      </c>
      <c r="D328" s="21">
        <v>10000</v>
      </c>
      <c r="E328" s="21" cm="1">
        <f t="array" aca="1" ref="E328" ca="1">IF(COUNTIF(B$2:B327, B328)=0, C328 - D328, LOOKUP(2,1/(B$2:B327=B328), E$2:E327) + C328 - D328)</f>
        <v>8112.4599999999737</v>
      </c>
      <c r="F328" s="18" t="s">
        <v>132</v>
      </c>
      <c r="G328" s="17">
        <f t="shared" si="10"/>
        <v>183</v>
      </c>
      <c r="H328" t="str">
        <f t="shared" si="11"/>
        <v>90+ days</v>
      </c>
    </row>
    <row r="329" spans="1:8" x14ac:dyDescent="0.45">
      <c r="A329" s="19">
        <v>45385</v>
      </c>
      <c r="B329" t="s">
        <v>33</v>
      </c>
      <c r="C329" s="21">
        <v>26258.399999999998</v>
      </c>
      <c r="D329" s="21">
        <v>28000</v>
      </c>
      <c r="E329" s="21" cm="1">
        <f t="array" aca="1" ref="E329" ca="1">IF(COUNTIF(B$2:B328, B329)=0, C329 - D329, LOOKUP(2,1/(B$2:B328=B329), E$2:E328) + C329 - D329)</f>
        <v>6370.8599999999715</v>
      </c>
      <c r="F329" s="18" t="s">
        <v>132</v>
      </c>
      <c r="G329" s="17">
        <f t="shared" si="10"/>
        <v>181</v>
      </c>
      <c r="H329" t="str">
        <f t="shared" si="11"/>
        <v>90+ days</v>
      </c>
    </row>
    <row r="330" spans="1:8" x14ac:dyDescent="0.45">
      <c r="A330" s="19">
        <v>45389</v>
      </c>
      <c r="B330" t="s">
        <v>33</v>
      </c>
      <c r="C330" s="21">
        <v>7916.16</v>
      </c>
      <c r="D330" s="21">
        <v>10000</v>
      </c>
      <c r="E330" s="21" cm="1">
        <f t="array" aca="1" ref="E330" ca="1">IF(COUNTIF(B$2:B329, B330)=0, C330 - D330, LOOKUP(2,1/(B$2:B329=B330), E$2:E329) + C330 - D330)</f>
        <v>4287.0199999999713</v>
      </c>
      <c r="F330" s="18" t="s">
        <v>132</v>
      </c>
      <c r="G330" s="17">
        <f t="shared" si="10"/>
        <v>177</v>
      </c>
      <c r="H330" t="str">
        <f t="shared" si="11"/>
        <v>90+ days</v>
      </c>
    </row>
    <row r="331" spans="1:8" x14ac:dyDescent="0.45">
      <c r="A331" s="19">
        <v>45396</v>
      </c>
      <c r="B331" t="s">
        <v>33</v>
      </c>
      <c r="C331" s="21">
        <v>7532.2799999999988</v>
      </c>
      <c r="D331" s="21">
        <v>0</v>
      </c>
      <c r="E331" s="21" cm="1">
        <f t="array" aca="1" ref="E331" ca="1">IF(COUNTIF(B$2:B330, B331)=0, C331 - D331, LOOKUP(2,1/(B$2:B330=B331), E$2:E330) + C331 - D331)</f>
        <v>11819.29999999997</v>
      </c>
      <c r="F331" s="18" t="s">
        <v>135</v>
      </c>
      <c r="G331" s="17">
        <f t="shared" si="10"/>
        <v>170</v>
      </c>
      <c r="H331" t="str">
        <f t="shared" si="11"/>
        <v>90+ days</v>
      </c>
    </row>
    <row r="332" spans="1:8" x14ac:dyDescent="0.45">
      <c r="A332" s="19">
        <v>45404</v>
      </c>
      <c r="B332" t="s">
        <v>33</v>
      </c>
      <c r="C332" s="21">
        <v>48614.159999999996</v>
      </c>
      <c r="D332" s="21">
        <v>12000</v>
      </c>
      <c r="E332" s="21" cm="1">
        <f t="array" aca="1" ref="E332" ca="1">IF(COUNTIF(B$2:B331, B332)=0, C332 - D332, LOOKUP(2,1/(B$2:B331=B332), E$2:E331) + C332 - D332)</f>
        <v>48433.459999999963</v>
      </c>
      <c r="F332" s="18" t="s">
        <v>133</v>
      </c>
      <c r="G332" s="17">
        <f t="shared" si="10"/>
        <v>162</v>
      </c>
      <c r="H332" t="str">
        <f t="shared" si="11"/>
        <v>90+ days</v>
      </c>
    </row>
    <row r="333" spans="1:8" x14ac:dyDescent="0.45">
      <c r="A333" s="19">
        <v>45404</v>
      </c>
      <c r="B333" t="s">
        <v>33</v>
      </c>
      <c r="C333" s="21">
        <v>0</v>
      </c>
      <c r="D333" s="21">
        <v>35000</v>
      </c>
      <c r="E333" s="21" cm="1">
        <f t="array" aca="1" ref="E333" ca="1">IF(COUNTIF(B$2:B332, B333)=0, C333 - D333, LOOKUP(2,1/(B$2:B332=B333), E$2:E332) + C333 - D333)</f>
        <v>13433.459999999963</v>
      </c>
      <c r="F333" s="18" t="s">
        <v>132</v>
      </c>
      <c r="G333" s="17">
        <f t="shared" si="10"/>
        <v>162</v>
      </c>
      <c r="H333" t="str">
        <f t="shared" si="11"/>
        <v>90+ days</v>
      </c>
    </row>
    <row r="334" spans="1:8" x14ac:dyDescent="0.45">
      <c r="A334" s="19">
        <v>45410</v>
      </c>
      <c r="B334" t="s">
        <v>33</v>
      </c>
      <c r="C334" s="21">
        <v>6950.16</v>
      </c>
      <c r="D334" s="21">
        <v>7000</v>
      </c>
      <c r="E334" s="21" cm="1">
        <f t="array" aca="1" ref="E334" ca="1">IF(COUNTIF(B$2:B333, B334)=0, C334 - D334, LOOKUP(2,1/(B$2:B333=B334), E$2:E333) + C334 - D334)</f>
        <v>13383.619999999963</v>
      </c>
      <c r="F334" s="18" t="s">
        <v>133</v>
      </c>
      <c r="G334" s="17">
        <f t="shared" si="10"/>
        <v>156</v>
      </c>
      <c r="H334" t="str">
        <f t="shared" si="11"/>
        <v>90+ days</v>
      </c>
    </row>
    <row r="335" spans="1:8" x14ac:dyDescent="0.45">
      <c r="A335" s="19">
        <v>45414</v>
      </c>
      <c r="B335" t="s">
        <v>33</v>
      </c>
      <c r="C335" s="21">
        <v>48518.399999999994</v>
      </c>
      <c r="D335" s="21">
        <v>48500</v>
      </c>
      <c r="E335" s="21" cm="1">
        <f t="array" aca="1" ref="E335" ca="1">IF(COUNTIF(B$2:B334, B335)=0, C335 - D335, LOOKUP(2,1/(B$2:B334=B335), E$2:E334) + C335 - D335)</f>
        <v>13402.01999999996</v>
      </c>
      <c r="F335" s="18" t="s">
        <v>132</v>
      </c>
      <c r="G335" s="17">
        <f t="shared" si="10"/>
        <v>152</v>
      </c>
      <c r="H335" t="str">
        <f t="shared" si="11"/>
        <v>90+ days</v>
      </c>
    </row>
    <row r="336" spans="1:8" x14ac:dyDescent="0.45">
      <c r="A336" s="19">
        <v>45424</v>
      </c>
      <c r="B336" t="s">
        <v>33</v>
      </c>
      <c r="C336" s="21">
        <v>8454.5999999999985</v>
      </c>
      <c r="D336" s="21">
        <v>8400</v>
      </c>
      <c r="E336" s="21" cm="1">
        <f t="array" aca="1" ref="E336" ca="1">IF(COUNTIF(B$2:B335, B336)=0, C336 - D336, LOOKUP(2,1/(B$2:B335=B336), E$2:E335) + C336 - D336)</f>
        <v>13456.619999999959</v>
      </c>
      <c r="F336" s="18" t="s">
        <v>133</v>
      </c>
      <c r="G336" s="17">
        <f t="shared" si="10"/>
        <v>142</v>
      </c>
      <c r="H336" t="str">
        <f t="shared" si="11"/>
        <v>90+ days</v>
      </c>
    </row>
    <row r="337" spans="1:8" x14ac:dyDescent="0.45">
      <c r="A337" s="19">
        <v>45431</v>
      </c>
      <c r="B337" t="s">
        <v>33</v>
      </c>
      <c r="C337" s="21">
        <v>21876.600000000002</v>
      </c>
      <c r="D337" s="21">
        <v>21800</v>
      </c>
      <c r="E337" s="21" cm="1">
        <f t="array" aca="1" ref="E337" ca="1">IF(COUNTIF(B$2:B336, B337)=0, C337 - D337, LOOKUP(2,1/(B$2:B336=B337), E$2:E336) + C337 - D337)</f>
        <v>13533.219999999958</v>
      </c>
      <c r="F337" s="18" t="s">
        <v>133</v>
      </c>
      <c r="G337" s="17">
        <f t="shared" si="10"/>
        <v>135</v>
      </c>
      <c r="H337" t="str">
        <f t="shared" si="11"/>
        <v>90+ days</v>
      </c>
    </row>
    <row r="338" spans="1:8" x14ac:dyDescent="0.45">
      <c r="A338" s="19">
        <v>45435</v>
      </c>
      <c r="B338" t="s">
        <v>33</v>
      </c>
      <c r="C338" s="21">
        <v>3057.6</v>
      </c>
      <c r="D338" s="21">
        <v>3050</v>
      </c>
      <c r="E338" s="21" cm="1">
        <f t="array" aca="1" ref="E338" ca="1">IF(COUNTIF(B$2:B337, B338)=0, C338 - D338, LOOKUP(2,1/(B$2:B337=B338), E$2:E337) + C338 - D338)</f>
        <v>13540.819999999956</v>
      </c>
      <c r="F338" s="18" t="s">
        <v>133</v>
      </c>
      <c r="G338" s="17">
        <f t="shared" si="10"/>
        <v>131</v>
      </c>
      <c r="H338" t="str">
        <f t="shared" si="11"/>
        <v>90+ days</v>
      </c>
    </row>
    <row r="339" spans="1:8" x14ac:dyDescent="0.45">
      <c r="A339" s="19">
        <v>45443</v>
      </c>
      <c r="B339" t="s">
        <v>33</v>
      </c>
      <c r="C339" s="21">
        <v>13912.5</v>
      </c>
      <c r="D339" s="21">
        <v>15000</v>
      </c>
      <c r="E339" s="21" cm="1">
        <f t="array" aca="1" ref="E339" ca="1">IF(COUNTIF(B$2:B338, B339)=0, C339 - D339, LOOKUP(2,1/(B$2:B338=B339), E$2:E338) + C339 - D339)</f>
        <v>12453.319999999956</v>
      </c>
      <c r="F339" s="18" t="s">
        <v>132</v>
      </c>
      <c r="G339" s="17">
        <f t="shared" si="10"/>
        <v>123</v>
      </c>
      <c r="H339" t="str">
        <f t="shared" si="11"/>
        <v>90+ days</v>
      </c>
    </row>
    <row r="340" spans="1:8" x14ac:dyDescent="0.45">
      <c r="A340" s="19">
        <v>45451</v>
      </c>
      <c r="B340" t="s">
        <v>33</v>
      </c>
      <c r="C340" s="21">
        <v>3096.8</v>
      </c>
      <c r="D340" s="21">
        <v>3100</v>
      </c>
      <c r="E340" s="21" cm="1">
        <f t="array" aca="1" ref="E340" ca="1">IF(COUNTIF(B$2:B339, B340)=0, C340 - D340, LOOKUP(2,1/(B$2:B339=B340), E$2:E339) + C340 - D340)</f>
        <v>12450.119999999955</v>
      </c>
      <c r="F340" s="18" t="s">
        <v>133</v>
      </c>
      <c r="G340" s="17">
        <f t="shared" si="10"/>
        <v>115</v>
      </c>
      <c r="H340" t="str">
        <f t="shared" si="11"/>
        <v>90+ days</v>
      </c>
    </row>
    <row r="341" spans="1:8" x14ac:dyDescent="0.45">
      <c r="A341" s="19">
        <v>45455</v>
      </c>
      <c r="B341" t="s">
        <v>33</v>
      </c>
      <c r="C341" s="21">
        <v>1436.3999999999999</v>
      </c>
      <c r="D341" s="21">
        <v>1436</v>
      </c>
      <c r="E341" s="21" cm="1">
        <f t="array" aca="1" ref="E341" ca="1">IF(COUNTIF(B$2:B340, B341)=0, C341 - D341, LOOKUP(2,1/(B$2:B340=B341), E$2:E340) + C341 - D341)</f>
        <v>12450.519999999955</v>
      </c>
      <c r="F341" s="18" t="s">
        <v>132</v>
      </c>
      <c r="G341" s="17">
        <f t="shared" si="10"/>
        <v>111</v>
      </c>
      <c r="H341" t="str">
        <f t="shared" si="11"/>
        <v>90+ days</v>
      </c>
    </row>
    <row r="342" spans="1:8" x14ac:dyDescent="0.45">
      <c r="A342" s="19">
        <v>45461</v>
      </c>
      <c r="B342" t="s">
        <v>33</v>
      </c>
      <c r="C342" s="21">
        <v>40818.399999999994</v>
      </c>
      <c r="D342" s="21">
        <v>40000</v>
      </c>
      <c r="E342" s="21" cm="1">
        <f t="array" aca="1" ref="E342" ca="1">IF(COUNTIF(B$2:B341, B342)=0, C342 - D342, LOOKUP(2,1/(B$2:B341=B342), E$2:E341) + C342 - D342)</f>
        <v>13268.919999999947</v>
      </c>
      <c r="F342" s="18" t="s">
        <v>136</v>
      </c>
      <c r="G342" s="17">
        <f t="shared" si="10"/>
        <v>105</v>
      </c>
      <c r="H342" t="str">
        <f t="shared" si="11"/>
        <v>90+ days</v>
      </c>
    </row>
    <row r="343" spans="1:8" x14ac:dyDescent="0.45">
      <c r="A343" s="19">
        <v>45468</v>
      </c>
      <c r="B343" t="s">
        <v>33</v>
      </c>
      <c r="C343" s="21">
        <v>8160.8</v>
      </c>
      <c r="D343" s="21">
        <v>8000</v>
      </c>
      <c r="E343" s="21" cm="1">
        <f t="array" aca="1" ref="E343" ca="1">IF(COUNTIF(B$2:B342, B343)=0, C343 - D343, LOOKUP(2,1/(B$2:B342=B343), E$2:E342) + C343 - D343)</f>
        <v>13429.719999999947</v>
      </c>
      <c r="F343" s="18" t="s">
        <v>133</v>
      </c>
      <c r="G343" s="17">
        <f t="shared" si="10"/>
        <v>98</v>
      </c>
      <c r="H343" t="str">
        <f t="shared" si="11"/>
        <v>90+ days</v>
      </c>
    </row>
    <row r="344" spans="1:8" x14ac:dyDescent="0.45">
      <c r="A344" s="19">
        <v>45471</v>
      </c>
      <c r="B344" t="s">
        <v>33</v>
      </c>
      <c r="C344" s="21">
        <v>23504</v>
      </c>
      <c r="D344" s="21">
        <v>28000</v>
      </c>
      <c r="E344" s="21" cm="1">
        <f t="array" aca="1" ref="E344" ca="1">IF(COUNTIF(B$2:B343, B344)=0, C344 - D344, LOOKUP(2,1/(B$2:B343=B344), E$2:E343) + C344 - D344)</f>
        <v>8933.719999999943</v>
      </c>
      <c r="F344" s="18" t="s">
        <v>132</v>
      </c>
      <c r="G344" s="17">
        <f t="shared" si="10"/>
        <v>95</v>
      </c>
      <c r="H344" t="str">
        <f t="shared" si="11"/>
        <v>90+ days</v>
      </c>
    </row>
    <row r="345" spans="1:8" x14ac:dyDescent="0.45">
      <c r="A345" s="19">
        <v>45473</v>
      </c>
      <c r="B345" t="s">
        <v>33</v>
      </c>
      <c r="C345" s="21">
        <v>17968</v>
      </c>
      <c r="D345" s="21">
        <v>15000</v>
      </c>
      <c r="E345" s="21" cm="1">
        <f t="array" aca="1" ref="E345" ca="1">IF(COUNTIF(B$2:B344, B345)=0, C345 - D345, LOOKUP(2,1/(B$2:B344=B345), E$2:E344) + C345 - D345)</f>
        <v>11901.719999999943</v>
      </c>
      <c r="F345" s="18" t="s">
        <v>133</v>
      </c>
      <c r="G345" s="17">
        <f t="shared" si="10"/>
        <v>93</v>
      </c>
      <c r="H345" t="str">
        <f t="shared" si="11"/>
        <v>90+ days</v>
      </c>
    </row>
    <row r="346" spans="1:8" x14ac:dyDescent="0.45">
      <c r="A346" s="19">
        <v>45475</v>
      </c>
      <c r="B346" t="s">
        <v>33</v>
      </c>
      <c r="C346" s="21">
        <v>8357.4</v>
      </c>
      <c r="D346" s="21">
        <v>8300</v>
      </c>
      <c r="E346" s="21" cm="1">
        <f t="array" aca="1" ref="E346" ca="1">IF(COUNTIF(B$2:B345, B346)=0, C346 - D346, LOOKUP(2,1/(B$2:B345=B346), E$2:E345) + C346 - D346)</f>
        <v>11959.119999999944</v>
      </c>
      <c r="F346" s="18" t="s">
        <v>133</v>
      </c>
      <c r="G346" s="17">
        <f t="shared" si="10"/>
        <v>91</v>
      </c>
      <c r="H346" t="str">
        <f t="shared" si="11"/>
        <v>90+ days</v>
      </c>
    </row>
    <row r="347" spans="1:8" x14ac:dyDescent="0.45">
      <c r="A347" s="19">
        <v>45480</v>
      </c>
      <c r="B347" t="s">
        <v>33</v>
      </c>
      <c r="C347" s="21">
        <v>12165</v>
      </c>
      <c r="D347" s="21">
        <v>12000</v>
      </c>
      <c r="E347" s="21" cm="1">
        <f t="array" aca="1" ref="E347" ca="1">IF(COUNTIF(B$2:B346, B347)=0, C347 - D347, LOOKUP(2,1/(B$2:B346=B347), E$2:E346) + C347 - D347)</f>
        <v>12124.119999999944</v>
      </c>
      <c r="F347" s="18" t="s">
        <v>132</v>
      </c>
      <c r="G347" s="17">
        <f t="shared" si="10"/>
        <v>86</v>
      </c>
      <c r="H347" t="str">
        <f t="shared" si="11"/>
        <v>61-90 days</v>
      </c>
    </row>
    <row r="348" spans="1:8" x14ac:dyDescent="0.45">
      <c r="A348" s="19">
        <v>45485</v>
      </c>
      <c r="B348" t="s">
        <v>33</v>
      </c>
      <c r="C348" s="21">
        <v>10839.3</v>
      </c>
      <c r="D348" s="21">
        <v>10000</v>
      </c>
      <c r="E348" s="21" cm="1">
        <f t="array" aca="1" ref="E348" ca="1">IF(COUNTIF(B$2:B347, B348)=0, C348 - D348, LOOKUP(2,1/(B$2:B347=B348), E$2:E347) + C348 - D348)</f>
        <v>12963.419999999944</v>
      </c>
      <c r="F348" s="18" t="s">
        <v>132</v>
      </c>
      <c r="G348" s="17">
        <f t="shared" si="10"/>
        <v>81</v>
      </c>
      <c r="H348" t="str">
        <f t="shared" si="11"/>
        <v>61-90 days</v>
      </c>
    </row>
    <row r="349" spans="1:8" x14ac:dyDescent="0.45">
      <c r="A349" s="19">
        <v>45489</v>
      </c>
      <c r="B349" t="s">
        <v>33</v>
      </c>
      <c r="C349" s="21">
        <v>9497.2000000000007</v>
      </c>
      <c r="D349" s="21">
        <v>13000</v>
      </c>
      <c r="E349" s="21" cm="1">
        <f t="array" aca="1" ref="E349" ca="1">IF(COUNTIF(B$2:B348, B349)=0, C349 - D349, LOOKUP(2,1/(B$2:B348=B349), E$2:E348) + C349 - D349)</f>
        <v>9460.6199999999444</v>
      </c>
      <c r="F349" s="18" t="s">
        <v>132</v>
      </c>
      <c r="G349" s="17">
        <f t="shared" si="10"/>
        <v>77</v>
      </c>
      <c r="H349" t="str">
        <f t="shared" si="11"/>
        <v>61-90 days</v>
      </c>
    </row>
    <row r="350" spans="1:8" x14ac:dyDescent="0.45">
      <c r="A350" s="19">
        <v>45494</v>
      </c>
      <c r="B350" t="s">
        <v>33</v>
      </c>
      <c r="C350" s="21">
        <v>11626</v>
      </c>
      <c r="D350" s="21">
        <v>11600</v>
      </c>
      <c r="E350" s="21" cm="1">
        <f t="array" aca="1" ref="E350" ca="1">IF(COUNTIF(B$2:B349, B350)=0, C350 - D350, LOOKUP(2,1/(B$2:B349=B350), E$2:E349) + C350 - D350)</f>
        <v>9486.6199999999444</v>
      </c>
      <c r="F350" s="18" t="s">
        <v>133</v>
      </c>
      <c r="G350" s="17">
        <f t="shared" si="10"/>
        <v>72</v>
      </c>
      <c r="H350" t="str">
        <f t="shared" si="11"/>
        <v>61-90 days</v>
      </c>
    </row>
    <row r="351" spans="1:8" x14ac:dyDescent="0.45">
      <c r="A351" s="19">
        <v>45506</v>
      </c>
      <c r="B351" t="s">
        <v>33</v>
      </c>
      <c r="C351" s="21">
        <v>17606.399999999998</v>
      </c>
      <c r="D351" s="21">
        <v>14000</v>
      </c>
      <c r="E351" s="21" cm="1">
        <f t="array" aca="1" ref="E351" ca="1">IF(COUNTIF(B$2:B350, B351)=0, C351 - D351, LOOKUP(2,1/(B$2:B350=B351), E$2:E350) + C351 - D351)</f>
        <v>13093.019999999942</v>
      </c>
      <c r="F351" s="18" t="s">
        <v>132</v>
      </c>
      <c r="G351" s="17">
        <f t="shared" si="10"/>
        <v>60</v>
      </c>
      <c r="H351" t="str">
        <f t="shared" si="11"/>
        <v>31-60 days</v>
      </c>
    </row>
    <row r="352" spans="1:8" x14ac:dyDescent="0.45">
      <c r="A352" s="19">
        <v>45514</v>
      </c>
      <c r="B352" t="s">
        <v>33</v>
      </c>
      <c r="C352" s="21">
        <v>4788</v>
      </c>
      <c r="D352" s="21">
        <v>8300</v>
      </c>
      <c r="E352" s="21" cm="1">
        <f t="array" aca="1" ref="E352" ca="1">IF(COUNTIF(B$2:B351, B352)=0, C352 - D352, LOOKUP(2,1/(B$2:B351=B352), E$2:E351) + C352 - D352)</f>
        <v>9581.0199999999422</v>
      </c>
      <c r="F352" s="18" t="s">
        <v>132</v>
      </c>
      <c r="G352" s="17">
        <f t="shared" si="10"/>
        <v>52</v>
      </c>
      <c r="H352" t="str">
        <f t="shared" si="11"/>
        <v>31-60 days</v>
      </c>
    </row>
    <row r="353" spans="1:8" x14ac:dyDescent="0.45">
      <c r="A353" s="19">
        <v>45519</v>
      </c>
      <c r="B353" t="s">
        <v>33</v>
      </c>
      <c r="C353" s="21">
        <v>7036</v>
      </c>
      <c r="D353" s="21">
        <v>7000</v>
      </c>
      <c r="E353" s="21" cm="1">
        <f t="array" aca="1" ref="E353" ca="1">IF(COUNTIF(B$2:B352, B353)=0, C353 - D353, LOOKUP(2,1/(B$2:B352=B353), E$2:E352) + C353 - D353)</f>
        <v>9617.0199999999422</v>
      </c>
      <c r="F353" s="18" t="s">
        <v>133</v>
      </c>
      <c r="G353" s="17">
        <f t="shared" si="10"/>
        <v>47</v>
      </c>
      <c r="H353" t="str">
        <f t="shared" si="11"/>
        <v>31-60 days</v>
      </c>
    </row>
    <row r="354" spans="1:8" x14ac:dyDescent="0.45">
      <c r="A354" s="19">
        <v>45523</v>
      </c>
      <c r="B354" t="s">
        <v>33</v>
      </c>
      <c r="C354" s="21">
        <v>13776.800000000001</v>
      </c>
      <c r="D354" s="21">
        <v>13500</v>
      </c>
      <c r="E354" s="21" cm="1">
        <f t="array" aca="1" ref="E354" ca="1">IF(COUNTIF(B$2:B353, B354)=0, C354 - D354, LOOKUP(2,1/(B$2:B353=B354), E$2:E353) + C354 - D354)</f>
        <v>9893.8199999999415</v>
      </c>
      <c r="F354" s="18" t="s">
        <v>133</v>
      </c>
      <c r="G354" s="17">
        <f t="shared" si="10"/>
        <v>43</v>
      </c>
      <c r="H354" t="str">
        <f t="shared" si="11"/>
        <v>31-60 days</v>
      </c>
    </row>
    <row r="355" spans="1:8" x14ac:dyDescent="0.45">
      <c r="A355" s="19">
        <v>45526</v>
      </c>
      <c r="B355" t="s">
        <v>33</v>
      </c>
      <c r="C355" s="21">
        <v>22549.05</v>
      </c>
      <c r="D355" s="21">
        <v>19000</v>
      </c>
      <c r="E355" s="21" cm="1">
        <f t="array" aca="1" ref="E355" ca="1">IF(COUNTIF(B$2:B354, B355)=0, C355 - D355, LOOKUP(2,1/(B$2:B354=B355), E$2:E354) + C355 - D355)</f>
        <v>13442.869999999941</v>
      </c>
      <c r="F355" s="18" t="s">
        <v>132</v>
      </c>
      <c r="G355" s="17">
        <f t="shared" si="10"/>
        <v>40</v>
      </c>
      <c r="H355" t="str">
        <f t="shared" si="11"/>
        <v>31-60 days</v>
      </c>
    </row>
    <row r="356" spans="1:8" x14ac:dyDescent="0.45">
      <c r="A356" s="19">
        <v>45532</v>
      </c>
      <c r="B356" t="s">
        <v>33</v>
      </c>
      <c r="C356" s="21">
        <v>7904</v>
      </c>
      <c r="D356" s="21">
        <v>6800</v>
      </c>
      <c r="E356" s="21" cm="1">
        <f t="array" aca="1" ref="E356" ca="1">IF(COUNTIF(B$2:B355, B356)=0, C356 - D356, LOOKUP(2,1/(B$2:B355=B356), E$2:E355) + C356 - D356)</f>
        <v>14546.869999999941</v>
      </c>
      <c r="F356" s="18" t="s">
        <v>133</v>
      </c>
      <c r="G356" s="17">
        <f t="shared" si="10"/>
        <v>34</v>
      </c>
      <c r="H356" t="str">
        <f t="shared" si="11"/>
        <v>31-60 days</v>
      </c>
    </row>
    <row r="357" spans="1:8" x14ac:dyDescent="0.45">
      <c r="A357" s="19">
        <v>45535</v>
      </c>
      <c r="B357" t="s">
        <v>33</v>
      </c>
      <c r="C357" s="21">
        <v>44952.800000000003</v>
      </c>
      <c r="D357" s="21">
        <v>3000</v>
      </c>
      <c r="E357" s="21" cm="1">
        <f t="array" aca="1" ref="E357" ca="1">IF(COUNTIF(B$2:B356, B357)=0, C357 - D357, LOOKUP(2,1/(B$2:B356=B357), E$2:E356) + C357 - D357)</f>
        <v>56499.66999999994</v>
      </c>
      <c r="F357" s="18" t="s">
        <v>133</v>
      </c>
      <c r="G357" s="17">
        <f t="shared" si="10"/>
        <v>31</v>
      </c>
      <c r="H357" t="str">
        <f t="shared" si="11"/>
        <v>31-60 days</v>
      </c>
    </row>
    <row r="358" spans="1:8" x14ac:dyDescent="0.45">
      <c r="A358" s="19">
        <v>45535</v>
      </c>
      <c r="B358" t="s">
        <v>33</v>
      </c>
      <c r="C358" s="21">
        <v>0</v>
      </c>
      <c r="D358" s="21">
        <v>40000</v>
      </c>
      <c r="E358" s="21" cm="1">
        <f t="array" aca="1" ref="E358" ca="1">IF(COUNTIF(B$2:B357, B358)=0, C358 - D358, LOOKUP(2,1/(B$2:B357=B358), E$2:E357) + C358 - D358)</f>
        <v>16499.66999999994</v>
      </c>
      <c r="F358" s="18" t="s">
        <v>136</v>
      </c>
      <c r="G358" s="17">
        <f t="shared" si="10"/>
        <v>31</v>
      </c>
      <c r="H358" t="str">
        <f t="shared" si="11"/>
        <v>31-60 days</v>
      </c>
    </row>
    <row r="359" spans="1:8" x14ac:dyDescent="0.45">
      <c r="A359" s="19">
        <v>45536</v>
      </c>
      <c r="B359" t="s">
        <v>33</v>
      </c>
      <c r="C359" s="21">
        <v>4650.5999999999995</v>
      </c>
      <c r="D359" s="21">
        <v>4500</v>
      </c>
      <c r="E359" s="21" cm="1">
        <f t="array" aca="1" ref="E359" ca="1">IF(COUNTIF(B$2:B358, B359)=0, C359 - D359, LOOKUP(2,1/(B$2:B358=B359), E$2:E358) + C359 - D359)</f>
        <v>16650.269999999939</v>
      </c>
      <c r="F359" s="18" t="s">
        <v>133</v>
      </c>
      <c r="G359" s="17">
        <f t="shared" si="10"/>
        <v>30</v>
      </c>
      <c r="H359" t="str">
        <f t="shared" si="11"/>
        <v>0-30 days</v>
      </c>
    </row>
    <row r="360" spans="1:8" x14ac:dyDescent="0.45">
      <c r="A360" s="19">
        <v>45549</v>
      </c>
      <c r="B360" t="s">
        <v>33</v>
      </c>
      <c r="C360" s="21">
        <v>7746.9000000000015</v>
      </c>
      <c r="D360" s="21">
        <v>8000</v>
      </c>
      <c r="E360" s="21" cm="1">
        <f t="array" aca="1" ref="E360" ca="1">IF(COUNTIF(B$2:B359, B360)=0, C360 - D360, LOOKUP(2,1/(B$2:B359=B360), E$2:E359) + C360 - D360)</f>
        <v>16397.16999999994</v>
      </c>
      <c r="F360" s="18" t="s">
        <v>132</v>
      </c>
      <c r="G360" s="17">
        <f t="shared" si="10"/>
        <v>17</v>
      </c>
      <c r="H360" t="str">
        <f t="shared" si="11"/>
        <v>0-30 days</v>
      </c>
    </row>
    <row r="361" spans="1:8" x14ac:dyDescent="0.45">
      <c r="A361" s="19">
        <v>45552</v>
      </c>
      <c r="B361" t="s">
        <v>33</v>
      </c>
      <c r="C361" s="21">
        <v>16737.600000000002</v>
      </c>
      <c r="D361" s="21">
        <v>15000</v>
      </c>
      <c r="E361" s="21" cm="1">
        <f t="array" aca="1" ref="E361" ca="1">IF(COUNTIF(B$2:B360, B361)=0, C361 - D361, LOOKUP(2,1/(B$2:B360=B361), E$2:E360) + C361 - D361)</f>
        <v>18134.769999999946</v>
      </c>
      <c r="F361" s="18" t="s">
        <v>132</v>
      </c>
      <c r="G361" s="17">
        <f t="shared" si="10"/>
        <v>14</v>
      </c>
      <c r="H361" t="str">
        <f t="shared" si="11"/>
        <v>0-30 days</v>
      </c>
    </row>
    <row r="362" spans="1:8" x14ac:dyDescent="0.45">
      <c r="A362" s="19">
        <v>45556</v>
      </c>
      <c r="B362" t="s">
        <v>33</v>
      </c>
      <c r="C362" s="21">
        <v>43740</v>
      </c>
      <c r="D362" s="21">
        <v>46000</v>
      </c>
      <c r="E362" s="21" cm="1">
        <f t="array" aca="1" ref="E362" ca="1">IF(COUNTIF(B$2:B361, B362)=0, C362 - D362, LOOKUP(2,1/(B$2:B361=B362), E$2:E361) + C362 - D362)</f>
        <v>15874.769999999946</v>
      </c>
      <c r="F362" s="18" t="s">
        <v>132</v>
      </c>
      <c r="G362" s="17">
        <f t="shared" si="10"/>
        <v>10</v>
      </c>
      <c r="H362" t="str">
        <f t="shared" si="11"/>
        <v>0-30 days</v>
      </c>
    </row>
    <row r="363" spans="1:8" x14ac:dyDescent="0.45">
      <c r="A363" s="19">
        <v>45563</v>
      </c>
      <c r="B363" t="s">
        <v>33</v>
      </c>
      <c r="C363" s="21">
        <v>9114</v>
      </c>
      <c r="D363" s="21">
        <v>14000</v>
      </c>
      <c r="E363" s="21" cm="1">
        <f t="array" aca="1" ref="E363" ca="1">IF(COUNTIF(B$2:B362, B363)=0, C363 - D363, LOOKUP(2,1/(B$2:B362=B363), E$2:E362) + C363 - D363)</f>
        <v>10988.769999999946</v>
      </c>
      <c r="F363" s="18" t="s">
        <v>133</v>
      </c>
      <c r="G363" s="17">
        <f t="shared" si="10"/>
        <v>3</v>
      </c>
      <c r="H363" t="str">
        <f t="shared" si="11"/>
        <v>0-30 days</v>
      </c>
    </row>
    <row r="364" spans="1:8" x14ac:dyDescent="0.45">
      <c r="A364" s="19">
        <v>45365</v>
      </c>
      <c r="B364" t="s">
        <v>76</v>
      </c>
      <c r="C364" s="21">
        <v>75885.600000000006</v>
      </c>
      <c r="D364" s="21">
        <v>30000</v>
      </c>
      <c r="E364" s="21" cm="1">
        <f t="array" ref="E364">IF(COUNTIF(B$2:B363, B364)=0, C364 - D364, LOOKUP(2,1/(B$2:B363=B364), E$2:E363) + C364 - D364)</f>
        <v>45885.600000000006</v>
      </c>
      <c r="F364" s="18" t="s">
        <v>132</v>
      </c>
      <c r="G364" s="17">
        <f t="shared" si="10"/>
        <v>201</v>
      </c>
      <c r="H364" t="str">
        <f t="shared" si="11"/>
        <v>90+ days</v>
      </c>
    </row>
    <row r="365" spans="1:8" x14ac:dyDescent="0.45">
      <c r="A365" s="19">
        <v>45369</v>
      </c>
      <c r="B365" t="s">
        <v>76</v>
      </c>
      <c r="C365" s="21">
        <v>0</v>
      </c>
      <c r="D365" s="21">
        <v>45000</v>
      </c>
      <c r="E365" s="21" cm="1">
        <f t="array" ref="E365">IF(COUNTIF(B$2:B364, B365)=0, C365 - D365, LOOKUP(2,1/(B$2:B364=B365), E$2:E364) + C365 - D365)</f>
        <v>885.60000000000582</v>
      </c>
      <c r="F365" s="18" t="s">
        <v>136</v>
      </c>
      <c r="G365" s="17">
        <f t="shared" si="10"/>
        <v>197</v>
      </c>
      <c r="H365" t="str">
        <f t="shared" si="11"/>
        <v>90+ days</v>
      </c>
    </row>
    <row r="366" spans="1:8" x14ac:dyDescent="0.45">
      <c r="A366" s="19">
        <v>45394</v>
      </c>
      <c r="B366" t="s">
        <v>76</v>
      </c>
      <c r="C366" s="21">
        <v>77257.949999999983</v>
      </c>
      <c r="D366" s="21">
        <v>20000</v>
      </c>
      <c r="E366" s="21" cm="1">
        <f t="array" ref="E366">IF(COUNTIF(B$2:B365, B366)=0, C366 - D366, LOOKUP(2,1/(B$2:B365=B366), E$2:E365) + C366 - D366)</f>
        <v>58143.549999999988</v>
      </c>
      <c r="F366" s="18" t="s">
        <v>133</v>
      </c>
      <c r="G366" s="17">
        <f t="shared" si="10"/>
        <v>172</v>
      </c>
      <c r="H366" t="str">
        <f t="shared" si="11"/>
        <v>90+ days</v>
      </c>
    </row>
    <row r="367" spans="1:8" x14ac:dyDescent="0.45">
      <c r="A367" s="19">
        <v>45396</v>
      </c>
      <c r="B367" t="s">
        <v>76</v>
      </c>
      <c r="C367" s="21">
        <v>0</v>
      </c>
      <c r="D367" s="21">
        <v>56000</v>
      </c>
      <c r="E367" s="21" cm="1">
        <f t="array" ref="E367">IF(COUNTIF(B$2:B366, B367)=0, C367 - D367, LOOKUP(2,1/(B$2:B366=B367), E$2:E366) + C367 - D367)</f>
        <v>2143.5499999999884</v>
      </c>
      <c r="F367" s="18" t="s">
        <v>136</v>
      </c>
      <c r="G367" s="17">
        <f t="shared" si="10"/>
        <v>170</v>
      </c>
      <c r="H367" t="str">
        <f t="shared" si="11"/>
        <v>90+ days</v>
      </c>
    </row>
    <row r="368" spans="1:8" x14ac:dyDescent="0.45">
      <c r="A368" s="19">
        <v>45508</v>
      </c>
      <c r="B368" t="s">
        <v>96</v>
      </c>
      <c r="C368" s="21">
        <v>47478</v>
      </c>
      <c r="D368" s="21">
        <v>45000</v>
      </c>
      <c r="E368" s="21" cm="1">
        <f t="array" ref="E368">IF(COUNTIF(B$2:B367, B368)=0, C368 - D368, LOOKUP(2,1/(B$2:B367=B368), E$2:E367) + C368 - D368)</f>
        <v>2478</v>
      </c>
      <c r="F368" s="18" t="s">
        <v>132</v>
      </c>
      <c r="G368" s="17">
        <f t="shared" si="10"/>
        <v>58</v>
      </c>
      <c r="H368" t="str">
        <f t="shared" si="11"/>
        <v>31-60 days</v>
      </c>
    </row>
    <row r="369" spans="1:8" x14ac:dyDescent="0.45">
      <c r="A369" s="19">
        <v>45537</v>
      </c>
      <c r="B369" t="s">
        <v>96</v>
      </c>
      <c r="C369" s="21">
        <v>118496</v>
      </c>
      <c r="D369" s="21">
        <v>8000</v>
      </c>
      <c r="E369" s="21" cm="1">
        <f t="array" ref="E369">IF(COUNTIF(B$2:B368, B369)=0, C369 - D369, LOOKUP(2,1/(B$2:B368=B369), E$2:E368) + C369 - D369)</f>
        <v>112974</v>
      </c>
      <c r="F369" s="18" t="s">
        <v>133</v>
      </c>
      <c r="G369" s="17">
        <f t="shared" si="10"/>
        <v>29</v>
      </c>
      <c r="H369" t="str">
        <f t="shared" si="11"/>
        <v>0-30 days</v>
      </c>
    </row>
    <row r="370" spans="1:8" x14ac:dyDescent="0.45">
      <c r="A370" s="19">
        <v>45538</v>
      </c>
      <c r="B370" t="s">
        <v>96</v>
      </c>
      <c r="C370" s="21">
        <v>0</v>
      </c>
      <c r="D370" s="21">
        <v>100000</v>
      </c>
      <c r="E370" s="21" cm="1">
        <f t="array" ref="E370">IF(COUNTIF(B$2:B369, B370)=0, C370 - D370, LOOKUP(2,1/(B$2:B369=B370), E$2:E369) + C370 - D370)</f>
        <v>12974</v>
      </c>
      <c r="F370" s="18" t="s">
        <v>136</v>
      </c>
      <c r="G370" s="17">
        <f t="shared" si="10"/>
        <v>28</v>
      </c>
      <c r="H370" t="str">
        <f t="shared" si="11"/>
        <v>0-30 days</v>
      </c>
    </row>
    <row r="371" spans="1:8" x14ac:dyDescent="0.45">
      <c r="A371" s="19">
        <v>45560</v>
      </c>
      <c r="B371" t="s">
        <v>96</v>
      </c>
      <c r="C371" s="21">
        <v>62248</v>
      </c>
      <c r="D371" s="21">
        <v>50000</v>
      </c>
      <c r="E371" s="21" cm="1">
        <f t="array" ref="E371">IF(COUNTIF(B$2:B370, B371)=0, C371 - D371, LOOKUP(2,1/(B$2:B370=B371), E$2:E370) + C371 - D371)</f>
        <v>25222</v>
      </c>
      <c r="F371" s="18" t="s">
        <v>132</v>
      </c>
      <c r="G371" s="17">
        <f t="shared" si="10"/>
        <v>6</v>
      </c>
      <c r="H371" t="str">
        <f t="shared" si="11"/>
        <v>0-30 days</v>
      </c>
    </row>
    <row r="372" spans="1:8" x14ac:dyDescent="0.45">
      <c r="A372" s="19">
        <v>45509</v>
      </c>
      <c r="B372" t="s">
        <v>98</v>
      </c>
      <c r="C372" s="21">
        <v>26409.599999999999</v>
      </c>
      <c r="D372" s="21">
        <v>26400</v>
      </c>
      <c r="E372" s="21" cm="1">
        <f t="array" ref="E372">IF(COUNTIF(B$2:B371, B372)=0, C372 - D372, LOOKUP(2,1/(B$2:B371=B372), E$2:E371) + C372 - D372)</f>
        <v>9.5999999999985448</v>
      </c>
      <c r="F372" s="18" t="s">
        <v>136</v>
      </c>
      <c r="G372" s="17">
        <f t="shared" si="10"/>
        <v>57</v>
      </c>
      <c r="H372" t="str">
        <f t="shared" si="11"/>
        <v>31-60 days</v>
      </c>
    </row>
    <row r="373" spans="1:8" x14ac:dyDescent="0.45">
      <c r="A373" s="19">
        <v>45409</v>
      </c>
      <c r="B373" t="s">
        <v>83</v>
      </c>
      <c r="C373" s="21">
        <v>4483.5</v>
      </c>
      <c r="D373" s="21">
        <v>4480</v>
      </c>
      <c r="E373" s="21" cm="1">
        <f t="array" ref="E373">IF(COUNTIF(B$2:B372, B373)=0, C373 - D373, LOOKUP(2,1/(B$2:B372=B373), E$2:E372) + C373 - D373)</f>
        <v>3.5</v>
      </c>
      <c r="F373" s="18" t="s">
        <v>133</v>
      </c>
      <c r="G373" s="17">
        <f t="shared" si="10"/>
        <v>157</v>
      </c>
      <c r="H373" t="str">
        <f t="shared" si="11"/>
        <v>90+ days</v>
      </c>
    </row>
    <row r="374" spans="1:8" x14ac:dyDescent="0.45">
      <c r="A374" s="19">
        <v>45528</v>
      </c>
      <c r="B374" t="s">
        <v>83</v>
      </c>
      <c r="C374" s="21">
        <v>5349.0500000000011</v>
      </c>
      <c r="D374" s="21">
        <v>5300</v>
      </c>
      <c r="E374" s="21" cm="1">
        <f t="array" ref="E374">IF(COUNTIF(B$2:B373, B374)=0, C374 - D374, LOOKUP(2,1/(B$2:B373=B374), E$2:E373) + C374 - D374)</f>
        <v>52.550000000001091</v>
      </c>
      <c r="F374" s="18" t="s">
        <v>133</v>
      </c>
      <c r="G374" s="17">
        <f t="shared" si="10"/>
        <v>38</v>
      </c>
      <c r="H374" t="str">
        <f t="shared" si="11"/>
        <v>31-60 days</v>
      </c>
    </row>
    <row r="375" spans="1:8" x14ac:dyDescent="0.45">
      <c r="A375" s="19">
        <v>45364</v>
      </c>
      <c r="B375" t="s">
        <v>80</v>
      </c>
      <c r="C375" s="21">
        <v>41014.26</v>
      </c>
      <c r="D375" s="21">
        <v>41000</v>
      </c>
      <c r="E375" s="21" cm="1">
        <f t="array" ref="E375">IF(COUNTIF(B$2:B374, B375)=0, C375 - D375, LOOKUP(2,1/(B$2:B374=B375), E$2:E374) + C375 - D375)</f>
        <v>14.260000000002037</v>
      </c>
      <c r="F375" s="18" t="s">
        <v>133</v>
      </c>
      <c r="G375" s="17">
        <f t="shared" si="10"/>
        <v>202</v>
      </c>
      <c r="H375" t="str">
        <f t="shared" si="11"/>
        <v>90+ days</v>
      </c>
    </row>
    <row r="376" spans="1:8" x14ac:dyDescent="0.45">
      <c r="A376" s="19">
        <v>45402</v>
      </c>
      <c r="B376" t="s">
        <v>80</v>
      </c>
      <c r="C376" s="21">
        <v>20433</v>
      </c>
      <c r="D376" s="21">
        <v>20000</v>
      </c>
      <c r="E376" s="21" cm="1">
        <f t="array" ref="E376">IF(COUNTIF(B$2:B375, B376)=0, C376 - D376, LOOKUP(2,1/(B$2:B375=B376), E$2:E375) + C376 - D376)</f>
        <v>447.26000000000204</v>
      </c>
      <c r="F376" s="18" t="s">
        <v>132</v>
      </c>
      <c r="G376" s="17">
        <f t="shared" si="10"/>
        <v>164</v>
      </c>
      <c r="H376" t="str">
        <f t="shared" si="11"/>
        <v>90+ days</v>
      </c>
    </row>
    <row r="377" spans="1:8" x14ac:dyDescent="0.45">
      <c r="A377" s="19">
        <v>45347</v>
      </c>
      <c r="B377" t="s">
        <v>71</v>
      </c>
      <c r="C377" s="21">
        <v>7761.6</v>
      </c>
      <c r="D377" s="21">
        <v>7500</v>
      </c>
      <c r="E377" s="21" cm="1">
        <f t="array" ref="E377">IF(COUNTIF(B$2:B376, B377)=0, C377 - D377, LOOKUP(2,1/(B$2:B376=B377), E$2:E376) + C377 - D377)</f>
        <v>261.60000000000036</v>
      </c>
      <c r="F377" s="18" t="s">
        <v>132</v>
      </c>
      <c r="G377" s="17">
        <f t="shared" si="10"/>
        <v>219</v>
      </c>
      <c r="H377" t="str">
        <f t="shared" si="11"/>
        <v>90+ days</v>
      </c>
    </row>
    <row r="378" spans="1:8" x14ac:dyDescent="0.45">
      <c r="A378" s="19">
        <v>45520</v>
      </c>
      <c r="B378" t="s">
        <v>71</v>
      </c>
      <c r="C378" s="21">
        <v>5674.2</v>
      </c>
      <c r="D378" s="21">
        <v>5500</v>
      </c>
      <c r="E378" s="21" cm="1">
        <f t="array" ref="E378">IF(COUNTIF(B$2:B377, B378)=0, C378 - D378, LOOKUP(2,1/(B$2:B377=B378), E$2:E377) + C378 - D378)</f>
        <v>435.80000000000018</v>
      </c>
      <c r="F378" s="18" t="s">
        <v>133</v>
      </c>
      <c r="G378" s="17">
        <f t="shared" si="10"/>
        <v>46</v>
      </c>
      <c r="H378" t="str">
        <f t="shared" si="11"/>
        <v>31-60 days</v>
      </c>
    </row>
    <row r="379" spans="1:8" x14ac:dyDescent="0.45">
      <c r="A379" s="19">
        <v>45329</v>
      </c>
      <c r="B379" s="17" t="s">
        <v>68</v>
      </c>
      <c r="C379" s="21">
        <v>31700.129999999997</v>
      </c>
      <c r="D379" s="21">
        <v>10000</v>
      </c>
      <c r="E379" s="21" cm="1">
        <f t="array" ref="E379">IF(COUNTIF(B$2:B378, B379)=0, C379 - D379, LOOKUP(2,1/(B$2:B378=B379), E$2:E378) + C379 - D379)</f>
        <v>21700.129999999997</v>
      </c>
      <c r="F379" s="18" t="s">
        <v>133</v>
      </c>
      <c r="G379" s="17">
        <f t="shared" si="10"/>
        <v>237</v>
      </c>
      <c r="H379" t="str">
        <f t="shared" si="11"/>
        <v>90+ days</v>
      </c>
    </row>
    <row r="380" spans="1:8" x14ac:dyDescent="0.45">
      <c r="A380" s="19">
        <v>45329</v>
      </c>
      <c r="B380" s="17" t="s">
        <v>68</v>
      </c>
      <c r="C380" s="21">
        <v>0</v>
      </c>
      <c r="D380" s="21">
        <v>20000</v>
      </c>
      <c r="E380" s="21" cm="1">
        <f t="array" ref="E380">IF(COUNTIF(B$2:B379, B380)=0, C380 - D380, LOOKUP(2,1/(B$2:B379=B380), E$2:E379) + C380 - D380)</f>
        <v>1700.1299999999974</v>
      </c>
      <c r="F380" s="18" t="s">
        <v>132</v>
      </c>
      <c r="G380" s="17">
        <f t="shared" si="10"/>
        <v>237</v>
      </c>
      <c r="H380" t="str">
        <f t="shared" si="11"/>
        <v>90+ days</v>
      </c>
    </row>
    <row r="381" spans="1:8" x14ac:dyDescent="0.45">
      <c r="A381" s="19">
        <v>45319</v>
      </c>
      <c r="B381" s="17" t="s">
        <v>67</v>
      </c>
      <c r="C381" s="21">
        <v>13944</v>
      </c>
      <c r="D381" s="21">
        <v>13944</v>
      </c>
      <c r="E381" s="21" cm="1">
        <f t="array" ref="E381">IF(COUNTIF(B$2:B380, B381)=0, C381 - D381, LOOKUP(2,1/(B$2:B380=B381), E$2:E380) + C381 - D381)</f>
        <v>0</v>
      </c>
      <c r="F381" s="18" t="s">
        <v>132</v>
      </c>
      <c r="G381" s="17">
        <f t="shared" si="10"/>
        <v>247</v>
      </c>
      <c r="H381" t="str">
        <f t="shared" si="11"/>
        <v>90+ days</v>
      </c>
    </row>
    <row r="382" spans="1:8" x14ac:dyDescent="0.45">
      <c r="A382" s="19">
        <v>45415</v>
      </c>
      <c r="B382" s="17" t="s">
        <v>67</v>
      </c>
      <c r="C382" s="21">
        <v>11766.719999999998</v>
      </c>
      <c r="D382" s="21">
        <v>11700</v>
      </c>
      <c r="E382" s="21" cm="1">
        <f t="array" ref="E382">IF(COUNTIF(B$2:B381, B382)=0, C382 - D382, LOOKUP(2,1/(B$2:B381=B382), E$2:E381) + C382 - D382)</f>
        <v>66.719999999997526</v>
      </c>
      <c r="F382" s="18" t="s">
        <v>133</v>
      </c>
      <c r="G382" s="17">
        <f t="shared" si="10"/>
        <v>151</v>
      </c>
      <c r="H382" t="str">
        <f t="shared" si="11"/>
        <v>90+ days</v>
      </c>
    </row>
    <row r="383" spans="1:8" x14ac:dyDescent="0.45">
      <c r="A383" s="19">
        <v>45513</v>
      </c>
      <c r="B383" s="17" t="s">
        <v>67</v>
      </c>
      <c r="C383" s="21">
        <v>12844.8</v>
      </c>
      <c r="D383" s="21">
        <v>12800</v>
      </c>
      <c r="E383" s="21" cm="1">
        <f t="array" ref="E383">IF(COUNTIF(B$2:B382, B383)=0, C383 - D383, LOOKUP(2,1/(B$2:B382=B383), E$2:E382) + C383 - D383)</f>
        <v>111.5199999999968</v>
      </c>
      <c r="F383" s="18" t="s">
        <v>132</v>
      </c>
      <c r="G383" s="17">
        <f t="shared" si="10"/>
        <v>53</v>
      </c>
      <c r="H383" t="str">
        <f t="shared" si="11"/>
        <v>31-60 days</v>
      </c>
    </row>
    <row r="384" spans="1:8" x14ac:dyDescent="0.45">
      <c r="A384" s="19">
        <v>45287</v>
      </c>
      <c r="B384" s="17" t="s">
        <v>62</v>
      </c>
      <c r="C384" s="21">
        <v>53621.820000000007</v>
      </c>
      <c r="D384" s="21">
        <v>20000</v>
      </c>
      <c r="E384" s="21" cm="1">
        <f t="array" ref="E384">IF(COUNTIF(B$2:B383, B384)=0, C384 - D384, LOOKUP(2,1/(B$2:B383=B384), E$2:E383) + C384 - D384)</f>
        <v>33621.820000000007</v>
      </c>
      <c r="F384" s="18" t="s">
        <v>133</v>
      </c>
      <c r="G384" s="17">
        <f t="shared" si="10"/>
        <v>279</v>
      </c>
      <c r="H384" t="str">
        <f t="shared" si="11"/>
        <v>90+ days</v>
      </c>
    </row>
    <row r="385" spans="1:8" x14ac:dyDescent="0.45">
      <c r="A385" s="19">
        <v>45290</v>
      </c>
      <c r="B385" s="17" t="s">
        <v>62</v>
      </c>
      <c r="C385" s="21">
        <v>0</v>
      </c>
      <c r="D385" s="21">
        <v>32000</v>
      </c>
      <c r="E385" s="21" cm="1">
        <f t="array" ref="E385">IF(COUNTIF(B$2:B384, B385)=0, C385 - D385, LOOKUP(2,1/(B$2:B384=B385), E$2:E384) + C385 - D385)</f>
        <v>1621.820000000007</v>
      </c>
      <c r="F385" s="18" t="s">
        <v>132</v>
      </c>
      <c r="G385" s="17">
        <f t="shared" si="10"/>
        <v>276</v>
      </c>
      <c r="H385" t="str">
        <f t="shared" si="11"/>
        <v>90+ days</v>
      </c>
    </row>
    <row r="386" spans="1:8" x14ac:dyDescent="0.45">
      <c r="A386" s="19">
        <v>45465</v>
      </c>
      <c r="B386" s="17" t="s">
        <v>62</v>
      </c>
      <c r="C386" s="21">
        <v>20400.05</v>
      </c>
      <c r="D386" s="21">
        <v>20400</v>
      </c>
      <c r="E386" s="21" cm="1">
        <f t="array" ref="E386">IF(COUNTIF(B$2:B385, B386)=0, C386 - D386, LOOKUP(2,1/(B$2:B385=B386), E$2:E385) + C386 - D386)</f>
        <v>1621.8700000000063</v>
      </c>
      <c r="F386" s="18" t="s">
        <v>132</v>
      </c>
      <c r="G386" s="17">
        <f t="shared" ref="G386:G449" si="12">DATE(2024,10,1) - A386</f>
        <v>101</v>
      </c>
      <c r="H386" t="str">
        <f t="shared" ref="H386:H449" si="13">IF(G386&lt;=30,"0-30 days",IF(G386&lt;=60, "31-60 days",IF(G386&lt;=90, "61-90 days", "90+ days")))</f>
        <v>90+ days</v>
      </c>
    </row>
    <row r="387" spans="1:8" x14ac:dyDescent="0.45">
      <c r="A387" s="19">
        <v>45500</v>
      </c>
      <c r="B387" s="17" t="s">
        <v>62</v>
      </c>
      <c r="C387" s="21">
        <v>24902.799999999999</v>
      </c>
      <c r="D387" s="21">
        <v>24500</v>
      </c>
      <c r="E387" s="21" cm="1">
        <f t="array" ref="E387">IF(COUNTIF(B$2:B386, B387)=0, C387 - D387, LOOKUP(2,1/(B$2:B386=B387), E$2:E386) + C387 - D387)</f>
        <v>2024.6700000000055</v>
      </c>
      <c r="F387" s="18" t="s">
        <v>133</v>
      </c>
      <c r="G387" s="17">
        <f t="shared" si="12"/>
        <v>66</v>
      </c>
      <c r="H387" t="str">
        <f t="shared" si="13"/>
        <v>61-90 days</v>
      </c>
    </row>
    <row r="388" spans="1:8" x14ac:dyDescent="0.45">
      <c r="A388" s="19">
        <v>45562</v>
      </c>
      <c r="B388" s="17" t="s">
        <v>62</v>
      </c>
      <c r="C388" s="21">
        <v>61800.4</v>
      </c>
      <c r="D388" s="21">
        <v>10000</v>
      </c>
      <c r="E388" s="21" cm="1">
        <f t="array" ref="E388">IF(COUNTIF(B$2:B387, B388)=0, C388 - D388, LOOKUP(2,1/(B$2:B387=B388), E$2:E387) + C388 - D388)</f>
        <v>53825.070000000007</v>
      </c>
      <c r="F388" s="18" t="s">
        <v>133</v>
      </c>
      <c r="G388" s="17">
        <f t="shared" si="12"/>
        <v>4</v>
      </c>
      <c r="H388" t="str">
        <f t="shared" si="13"/>
        <v>0-30 days</v>
      </c>
    </row>
    <row r="389" spans="1:8" x14ac:dyDescent="0.45">
      <c r="A389" s="19">
        <v>45562</v>
      </c>
      <c r="B389" s="17" t="s">
        <v>62</v>
      </c>
      <c r="C389" s="21">
        <v>0</v>
      </c>
      <c r="D389" s="21">
        <v>45000</v>
      </c>
      <c r="E389" s="21" cm="1">
        <f t="array" ref="E389">IF(COUNTIF(B$2:B388, B389)=0, C389 - D389, LOOKUP(2,1/(B$2:B388=B389), E$2:E388) + C389 - D389)</f>
        <v>8825.070000000007</v>
      </c>
      <c r="F389" s="18" t="s">
        <v>132</v>
      </c>
      <c r="G389" s="17">
        <f t="shared" si="12"/>
        <v>4</v>
      </c>
      <c r="H389" t="str">
        <f t="shared" si="13"/>
        <v>0-30 days</v>
      </c>
    </row>
    <row r="390" spans="1:8" x14ac:dyDescent="0.45">
      <c r="A390" s="19">
        <v>45457</v>
      </c>
      <c r="B390" s="17" t="s">
        <v>92</v>
      </c>
      <c r="C390" s="21">
        <v>26334</v>
      </c>
      <c r="D390" s="21">
        <v>25000</v>
      </c>
      <c r="E390" s="21" cm="1">
        <f t="array" ref="E390">IF(COUNTIF(B$2:B389, B390)=0, C390 - D390, LOOKUP(2,1/(B$2:B389=B390), E$2:E389) + C390 - D390)</f>
        <v>1334</v>
      </c>
      <c r="F390" s="18" t="s">
        <v>132</v>
      </c>
      <c r="G390" s="17">
        <f t="shared" si="12"/>
        <v>109</v>
      </c>
      <c r="H390" t="str">
        <f t="shared" si="13"/>
        <v>90+ days</v>
      </c>
    </row>
    <row r="391" spans="1:8" x14ac:dyDescent="0.45">
      <c r="A391" s="19">
        <v>45471</v>
      </c>
      <c r="B391" s="17" t="s">
        <v>92</v>
      </c>
      <c r="C391" s="21">
        <v>5712</v>
      </c>
      <c r="D391" s="21">
        <v>5700</v>
      </c>
      <c r="E391" s="21" cm="1">
        <f t="array" ref="E391">IF(COUNTIF(B$2:B390, B391)=0, C391 - D391, LOOKUP(2,1/(B$2:B390=B391), E$2:E390) + C391 - D391)</f>
        <v>1346</v>
      </c>
      <c r="F391" s="18" t="s">
        <v>133</v>
      </c>
      <c r="G391" s="17">
        <f t="shared" si="12"/>
        <v>95</v>
      </c>
      <c r="H391" t="str">
        <f t="shared" si="13"/>
        <v>90+ days</v>
      </c>
    </row>
    <row r="392" spans="1:8" x14ac:dyDescent="0.45">
      <c r="A392" s="19">
        <v>45482</v>
      </c>
      <c r="B392" s="17" t="s">
        <v>92</v>
      </c>
      <c r="C392" s="21">
        <v>7571.5</v>
      </c>
      <c r="D392" s="21">
        <v>7500</v>
      </c>
      <c r="E392" s="21" cm="1">
        <f t="array" ref="E392">IF(COUNTIF(B$2:B391, B392)=0, C392 - D392, LOOKUP(2,1/(B$2:B391=B392), E$2:E391) + C392 - D392)</f>
        <v>1417.5</v>
      </c>
      <c r="F392" s="18" t="s">
        <v>133</v>
      </c>
      <c r="G392" s="17">
        <f t="shared" si="12"/>
        <v>84</v>
      </c>
      <c r="H392" t="str">
        <f t="shared" si="13"/>
        <v>61-90 days</v>
      </c>
    </row>
    <row r="393" spans="1:8" x14ac:dyDescent="0.45">
      <c r="A393" s="19">
        <v>45206</v>
      </c>
      <c r="B393" s="17" t="s">
        <v>35</v>
      </c>
      <c r="C393" s="21">
        <v>4262.58</v>
      </c>
      <c r="D393" s="21">
        <v>4262</v>
      </c>
      <c r="E393" s="21" cm="1">
        <f t="array" ref="E393">IF(COUNTIF(B$2:B392, B393)=0, C393 - D393, LOOKUP(2,1/(B$2:B392=B393), E$2:E392) + C393 - D393)</f>
        <v>0.57999999999992724</v>
      </c>
      <c r="F393" s="18" t="s">
        <v>133</v>
      </c>
      <c r="G393" s="17">
        <f t="shared" si="12"/>
        <v>360</v>
      </c>
      <c r="H393" t="str">
        <f t="shared" si="13"/>
        <v>90+ days</v>
      </c>
    </row>
    <row r="394" spans="1:8" x14ac:dyDescent="0.45">
      <c r="A394" s="19">
        <v>45359</v>
      </c>
      <c r="B394" s="17" t="s">
        <v>35</v>
      </c>
      <c r="C394" s="21">
        <v>4262.58</v>
      </c>
      <c r="D394" s="21">
        <v>4262</v>
      </c>
      <c r="E394" s="21" cm="1">
        <f t="array" ref="E394">IF(COUNTIF(B$2:B393, B394)=0, C394 - D394, LOOKUP(2,1/(B$2:B393=B394), E$2:E393) + C394 - D394)</f>
        <v>1.1599999999998545</v>
      </c>
      <c r="F394" s="18" t="s">
        <v>133</v>
      </c>
      <c r="G394" s="17">
        <f t="shared" si="12"/>
        <v>207</v>
      </c>
      <c r="H394" t="str">
        <f t="shared" si="13"/>
        <v>90+ days</v>
      </c>
    </row>
    <row r="395" spans="1:8" x14ac:dyDescent="0.45">
      <c r="A395" s="19">
        <v>45526</v>
      </c>
      <c r="B395" s="17" t="s">
        <v>35</v>
      </c>
      <c r="C395" s="21">
        <v>4391.8500000000004</v>
      </c>
      <c r="D395" s="21">
        <v>4200</v>
      </c>
      <c r="E395" s="21" cm="1">
        <f t="array" ref="E395">IF(COUNTIF(B$2:B394, B395)=0, C395 - D395, LOOKUP(2,1/(B$2:B394=B395), E$2:E394) + C395 - D395)</f>
        <v>193.01000000000022</v>
      </c>
      <c r="F395" s="18" t="s">
        <v>132</v>
      </c>
      <c r="G395" s="17">
        <f t="shared" si="12"/>
        <v>40</v>
      </c>
      <c r="H395" t="str">
        <f t="shared" si="13"/>
        <v>31-60 days</v>
      </c>
    </row>
    <row r="396" spans="1:8" x14ac:dyDescent="0.45">
      <c r="A396" s="19">
        <v>45478</v>
      </c>
      <c r="B396" s="17" t="s">
        <v>94</v>
      </c>
      <c r="C396" s="21">
        <v>35525.699999999997</v>
      </c>
      <c r="D396" s="21">
        <v>35500</v>
      </c>
      <c r="E396" s="21" cm="1">
        <f t="array" ref="E396">IF(COUNTIF(B$2:B395, B396)=0, C396 - D396, LOOKUP(2,1/(B$2:B395=B396), E$2:E395) + C396 - D396)</f>
        <v>25.69999999999709</v>
      </c>
      <c r="F396" s="18" t="s">
        <v>132</v>
      </c>
      <c r="G396" s="17">
        <f t="shared" si="12"/>
        <v>88</v>
      </c>
      <c r="H396" t="str">
        <f t="shared" si="13"/>
        <v>61-90 days</v>
      </c>
    </row>
    <row r="397" spans="1:8" x14ac:dyDescent="0.45">
      <c r="A397" s="19">
        <v>45533</v>
      </c>
      <c r="B397" s="17" t="s">
        <v>94</v>
      </c>
      <c r="C397" s="21">
        <v>147994.4</v>
      </c>
      <c r="D397" s="21">
        <v>17000</v>
      </c>
      <c r="E397" s="21" cm="1">
        <f t="array" ref="E397">IF(COUNTIF(B$2:B396, B397)=0, C397 - D397, LOOKUP(2,1/(B$2:B396=B397), E$2:E396) + C397 - D397)</f>
        <v>131020.09999999998</v>
      </c>
      <c r="F397" s="18" t="s">
        <v>133</v>
      </c>
      <c r="G397" s="17">
        <f t="shared" si="12"/>
        <v>33</v>
      </c>
      <c r="H397" t="str">
        <f t="shared" si="13"/>
        <v>31-60 days</v>
      </c>
    </row>
    <row r="398" spans="1:8" x14ac:dyDescent="0.45">
      <c r="A398" s="19">
        <v>45535</v>
      </c>
      <c r="B398" s="17" t="s">
        <v>94</v>
      </c>
      <c r="C398" s="21">
        <v>0</v>
      </c>
      <c r="D398" s="21">
        <v>130000</v>
      </c>
      <c r="E398" s="21" cm="1">
        <f t="array" ref="E398">IF(COUNTIF(B$2:B397, B398)=0, C398 - D398, LOOKUP(2,1/(B$2:B397=B398), E$2:E397) + C398 - D398)</f>
        <v>1020.0999999999767</v>
      </c>
      <c r="F398" s="18" t="s">
        <v>136</v>
      </c>
      <c r="G398" s="17">
        <f t="shared" si="12"/>
        <v>31</v>
      </c>
      <c r="H398" t="str">
        <f t="shared" si="13"/>
        <v>31-60 days</v>
      </c>
    </row>
    <row r="399" spans="1:8" x14ac:dyDescent="0.45">
      <c r="A399" s="19">
        <v>45551</v>
      </c>
      <c r="B399" s="17" t="s">
        <v>94</v>
      </c>
      <c r="C399" s="21">
        <v>77230.099999999991</v>
      </c>
      <c r="D399" s="21">
        <v>7000</v>
      </c>
      <c r="E399" s="21" cm="1">
        <f t="array" ref="E399">IF(COUNTIF(B$2:B398, B399)=0, C399 - D399, LOOKUP(2,1/(B$2:B398=B399), E$2:E398) + C399 - D399)</f>
        <v>71250.199999999968</v>
      </c>
      <c r="F399" s="18" t="s">
        <v>133</v>
      </c>
      <c r="G399" s="17">
        <f t="shared" si="12"/>
        <v>15</v>
      </c>
      <c r="H399" t="str">
        <f t="shared" si="13"/>
        <v>0-30 days</v>
      </c>
    </row>
    <row r="400" spans="1:8" x14ac:dyDescent="0.45">
      <c r="A400" s="19">
        <v>45552</v>
      </c>
      <c r="B400" s="17" t="s">
        <v>94</v>
      </c>
      <c r="C400" s="21">
        <v>0</v>
      </c>
      <c r="D400" s="21">
        <v>70000</v>
      </c>
      <c r="E400" s="21" cm="1">
        <f t="array" ref="E400">IF(COUNTIF(B$2:B399, B400)=0, C400 - D400, LOOKUP(2,1/(B$2:B399=B400), E$2:E399) + C400 - D400)</f>
        <v>1250.199999999968</v>
      </c>
      <c r="F400" s="18" t="s">
        <v>132</v>
      </c>
      <c r="G400" s="17">
        <f t="shared" si="12"/>
        <v>14</v>
      </c>
      <c r="H400" t="str">
        <f t="shared" si="13"/>
        <v>0-30 days</v>
      </c>
    </row>
    <row r="401" spans="1:8" x14ac:dyDescent="0.45">
      <c r="A401" s="19">
        <v>45292</v>
      </c>
      <c r="B401" s="17" t="s">
        <v>64</v>
      </c>
      <c r="C401" s="21">
        <v>50771.280000000006</v>
      </c>
      <c r="D401" s="21">
        <v>50500</v>
      </c>
      <c r="E401" s="21" cm="1">
        <f t="array" ref="E401">IF(COUNTIF(B$2:B400, B401)=0, C401 - D401, LOOKUP(2,1/(B$2:B400=B401), E$2:E400) + C401 - D401)</f>
        <v>271.28000000000611</v>
      </c>
      <c r="F401" s="18" t="s">
        <v>132</v>
      </c>
      <c r="G401" s="17">
        <f t="shared" si="12"/>
        <v>274</v>
      </c>
      <c r="H401" t="str">
        <f t="shared" si="13"/>
        <v>90+ days</v>
      </c>
    </row>
    <row r="402" spans="1:8" x14ac:dyDescent="0.45">
      <c r="A402" s="19">
        <v>45310</v>
      </c>
      <c r="B402" s="17" t="s">
        <v>64</v>
      </c>
      <c r="C402" s="21">
        <v>41223</v>
      </c>
      <c r="D402" s="21">
        <v>10000</v>
      </c>
      <c r="E402" s="21" cm="1">
        <f t="array" ref="E402">IF(COUNTIF(B$2:B401, B402)=0, C402 - D402, LOOKUP(2,1/(B$2:B401=B402), E$2:E401) + C402 - D402)</f>
        <v>31494.280000000006</v>
      </c>
      <c r="F402" s="18" t="s">
        <v>133</v>
      </c>
      <c r="G402" s="17">
        <f t="shared" si="12"/>
        <v>256</v>
      </c>
      <c r="H402" t="str">
        <f t="shared" si="13"/>
        <v>90+ days</v>
      </c>
    </row>
    <row r="403" spans="1:8" x14ac:dyDescent="0.45">
      <c r="A403" s="19">
        <v>45310</v>
      </c>
      <c r="B403" s="17" t="s">
        <v>64</v>
      </c>
      <c r="C403" s="21">
        <v>0</v>
      </c>
      <c r="D403" s="21">
        <v>30000</v>
      </c>
      <c r="E403" s="21" cm="1">
        <f t="array" ref="E403">IF(COUNTIF(B$2:B402, B403)=0, C403 - D403, LOOKUP(2,1/(B$2:B402=B403), E$2:E402) + C403 - D403)</f>
        <v>1494.2800000000061</v>
      </c>
      <c r="F403" s="18" t="s">
        <v>132</v>
      </c>
      <c r="G403" s="17">
        <f t="shared" si="12"/>
        <v>256</v>
      </c>
      <c r="H403" t="str">
        <f t="shared" si="13"/>
        <v>90+ days</v>
      </c>
    </row>
    <row r="404" spans="1:8" x14ac:dyDescent="0.45">
      <c r="A404" s="19">
        <v>45322</v>
      </c>
      <c r="B404" s="17" t="s">
        <v>64</v>
      </c>
      <c r="C404" s="21">
        <v>31325.7</v>
      </c>
      <c r="D404" s="21">
        <v>31325</v>
      </c>
      <c r="E404" s="21" cm="1">
        <f t="array" ref="E404">IF(COUNTIF(B$2:B403, B404)=0, C404 - D404, LOOKUP(2,1/(B$2:B403=B404), E$2:E403) + C404 - D404)</f>
        <v>1494.9800000000105</v>
      </c>
      <c r="F404" s="18" t="s">
        <v>132</v>
      </c>
      <c r="G404" s="17">
        <f t="shared" si="12"/>
        <v>244</v>
      </c>
      <c r="H404" t="str">
        <f t="shared" si="13"/>
        <v>90+ days</v>
      </c>
    </row>
    <row r="405" spans="1:8" x14ac:dyDescent="0.45">
      <c r="A405" s="19">
        <v>45327</v>
      </c>
      <c r="B405" s="17" t="s">
        <v>64</v>
      </c>
      <c r="C405" s="21">
        <v>81608.099999999991</v>
      </c>
      <c r="D405" s="21">
        <v>11600</v>
      </c>
      <c r="E405" s="21" cm="1">
        <f t="array" ref="E405">IF(COUNTIF(B$2:B404, B405)=0, C405 - D405, LOOKUP(2,1/(B$2:B404=B405), E$2:E404) + C405 - D405)</f>
        <v>71503.08</v>
      </c>
      <c r="F405" s="18" t="s">
        <v>133</v>
      </c>
      <c r="G405" s="17">
        <f t="shared" si="12"/>
        <v>239</v>
      </c>
      <c r="H405" t="str">
        <f t="shared" si="13"/>
        <v>90+ days</v>
      </c>
    </row>
    <row r="406" spans="1:8" x14ac:dyDescent="0.45">
      <c r="A406" s="19">
        <v>45328</v>
      </c>
      <c r="B406" s="17" t="s">
        <v>64</v>
      </c>
      <c r="C406" s="21">
        <v>0</v>
      </c>
      <c r="D406" s="21">
        <v>70000</v>
      </c>
      <c r="E406" s="21" cm="1">
        <f t="array" ref="E406">IF(COUNTIF(B$2:B405, B406)=0, C406 - D406, LOOKUP(2,1/(B$2:B405=B406), E$2:E405) + C406 - D406)</f>
        <v>1503.0800000000017</v>
      </c>
      <c r="F406" s="18" t="s">
        <v>136</v>
      </c>
      <c r="G406" s="17">
        <f t="shared" si="12"/>
        <v>238</v>
      </c>
      <c r="H406" t="str">
        <f t="shared" si="13"/>
        <v>90+ days</v>
      </c>
    </row>
    <row r="407" spans="1:8" x14ac:dyDescent="0.45">
      <c r="A407" s="19">
        <v>45346</v>
      </c>
      <c r="B407" s="17" t="s">
        <v>64</v>
      </c>
      <c r="C407" s="21">
        <v>20690.88</v>
      </c>
      <c r="D407" s="21">
        <v>20500</v>
      </c>
      <c r="E407" s="21" cm="1">
        <f t="array" ref="E407">IF(COUNTIF(B$2:B406, B407)=0, C407 - D407, LOOKUP(2,1/(B$2:B406=B407), E$2:E406) + C407 - D407)</f>
        <v>1693.9600000000028</v>
      </c>
      <c r="F407" s="18" t="s">
        <v>133</v>
      </c>
      <c r="G407" s="17">
        <f t="shared" si="12"/>
        <v>220</v>
      </c>
      <c r="H407" t="str">
        <f t="shared" si="13"/>
        <v>90+ days</v>
      </c>
    </row>
    <row r="408" spans="1:8" x14ac:dyDescent="0.45">
      <c r="A408" s="19">
        <v>45374</v>
      </c>
      <c r="B408" s="17" t="s">
        <v>64</v>
      </c>
      <c r="C408" s="21">
        <v>71208.06</v>
      </c>
      <c r="D408" s="21">
        <v>7000</v>
      </c>
      <c r="E408" s="21" cm="1">
        <f t="array" ref="E408">IF(COUNTIF(B$2:B407, B408)=0, C408 - D408, LOOKUP(2,1/(B$2:B407=B408), E$2:E407) + C408 - D408)</f>
        <v>65902.02</v>
      </c>
      <c r="F408" s="18" t="s">
        <v>133</v>
      </c>
      <c r="G408" s="17">
        <f t="shared" si="12"/>
        <v>192</v>
      </c>
      <c r="H408" t="str">
        <f t="shared" si="13"/>
        <v>90+ days</v>
      </c>
    </row>
    <row r="409" spans="1:8" x14ac:dyDescent="0.45">
      <c r="A409" s="19">
        <v>45374</v>
      </c>
      <c r="B409" s="17" t="s">
        <v>64</v>
      </c>
      <c r="C409" s="21">
        <v>0</v>
      </c>
      <c r="D409" s="21">
        <v>50000</v>
      </c>
      <c r="E409" s="21" cm="1">
        <f t="array" ref="E409">IF(COUNTIF(B$2:B408, B409)=0, C409 - D409, LOOKUP(2,1/(B$2:B408=B409), E$2:E408) + C409 - D409)</f>
        <v>15902.020000000004</v>
      </c>
      <c r="F409" s="18" t="s">
        <v>132</v>
      </c>
      <c r="G409" s="17">
        <f t="shared" si="12"/>
        <v>192</v>
      </c>
      <c r="H409" t="str">
        <f t="shared" si="13"/>
        <v>90+ days</v>
      </c>
    </row>
    <row r="410" spans="1:8" x14ac:dyDescent="0.45">
      <c r="A410" s="19">
        <v>45382</v>
      </c>
      <c r="B410" s="17" t="s">
        <v>64</v>
      </c>
      <c r="C410" s="21">
        <v>39039.840000000004</v>
      </c>
      <c r="D410" s="21">
        <v>40000</v>
      </c>
      <c r="E410" s="21" cm="1">
        <f t="array" ref="E410">IF(COUNTIF(B$2:B409, B410)=0, C410 - D410, LOOKUP(2,1/(B$2:B409=B410), E$2:E409) + C410 - D410)</f>
        <v>14941.860000000008</v>
      </c>
      <c r="F410" s="18" t="s">
        <v>132</v>
      </c>
      <c r="G410" s="17">
        <f t="shared" si="12"/>
        <v>184</v>
      </c>
      <c r="H410" t="str">
        <f t="shared" si="13"/>
        <v>90+ days</v>
      </c>
    </row>
    <row r="411" spans="1:8" x14ac:dyDescent="0.45">
      <c r="A411" s="19">
        <v>45386</v>
      </c>
      <c r="B411" s="17" t="s">
        <v>64</v>
      </c>
      <c r="C411" s="21">
        <v>6543.5999999999995</v>
      </c>
      <c r="D411" s="21">
        <v>0</v>
      </c>
      <c r="E411" s="21" cm="1">
        <f t="array" ref="E411">IF(COUNTIF(B$2:B410, B411)=0, C411 - D411, LOOKUP(2,1/(B$2:B410=B411), E$2:E410) + C411 - D411)</f>
        <v>21485.460000000006</v>
      </c>
      <c r="F411" s="18" t="s">
        <v>135</v>
      </c>
      <c r="G411" s="17">
        <f t="shared" si="12"/>
        <v>180</v>
      </c>
      <c r="H411" t="str">
        <f t="shared" si="13"/>
        <v>90+ days</v>
      </c>
    </row>
    <row r="412" spans="1:8" x14ac:dyDescent="0.45">
      <c r="A412" s="19">
        <v>45395</v>
      </c>
      <c r="B412" s="17" t="s">
        <v>64</v>
      </c>
      <c r="C412" s="21">
        <v>93269.4</v>
      </c>
      <c r="D412" s="21">
        <v>4000</v>
      </c>
      <c r="E412" s="21" cm="1">
        <f t="array" ref="E412">IF(COUNTIF(B$2:B411, B412)=0, C412 - D412, LOOKUP(2,1/(B$2:B411=B412), E$2:E411) + C412 - D412)</f>
        <v>110754.86</v>
      </c>
      <c r="F412" s="18" t="s">
        <v>133</v>
      </c>
      <c r="G412" s="17">
        <f t="shared" si="12"/>
        <v>171</v>
      </c>
      <c r="H412" t="str">
        <f t="shared" si="13"/>
        <v>90+ days</v>
      </c>
    </row>
    <row r="413" spans="1:8" x14ac:dyDescent="0.45">
      <c r="A413" s="19">
        <v>45400</v>
      </c>
      <c r="B413" s="17" t="s">
        <v>64</v>
      </c>
      <c r="C413" s="21">
        <v>0</v>
      </c>
      <c r="D413" s="21">
        <v>80000</v>
      </c>
      <c r="E413" s="21" cm="1">
        <f t="array" ref="E413">IF(COUNTIF(B$2:B412, B413)=0, C413 - D413, LOOKUP(2,1/(B$2:B412=B413), E$2:E412) + C413 - D413)</f>
        <v>30754.86</v>
      </c>
      <c r="F413" s="18" t="s">
        <v>136</v>
      </c>
      <c r="G413" s="17">
        <f t="shared" si="12"/>
        <v>166</v>
      </c>
      <c r="H413" t="str">
        <f t="shared" si="13"/>
        <v>90+ days</v>
      </c>
    </row>
    <row r="414" spans="1:8" x14ac:dyDescent="0.45">
      <c r="A414" s="19">
        <v>45404</v>
      </c>
      <c r="B414" s="17" t="s">
        <v>64</v>
      </c>
      <c r="C414" s="21">
        <v>41223</v>
      </c>
      <c r="D414" s="21">
        <v>41200</v>
      </c>
      <c r="E414" s="21" cm="1">
        <f t="array" ref="E414">IF(COUNTIF(B$2:B413, B414)=0, C414 - D414, LOOKUP(2,1/(B$2:B413=B414), E$2:E413) + C414 - D414)</f>
        <v>30777.86</v>
      </c>
      <c r="F414" s="18" t="s">
        <v>132</v>
      </c>
      <c r="G414" s="17">
        <f t="shared" si="12"/>
        <v>162</v>
      </c>
      <c r="H414" t="str">
        <f t="shared" si="13"/>
        <v>90+ days</v>
      </c>
    </row>
    <row r="415" spans="1:8" x14ac:dyDescent="0.45">
      <c r="A415" s="19">
        <v>45407</v>
      </c>
      <c r="B415" s="17" t="s">
        <v>64</v>
      </c>
      <c r="C415" s="21">
        <v>18856.32</v>
      </c>
      <c r="D415" s="21">
        <v>18500</v>
      </c>
      <c r="E415" s="21" cm="1">
        <f t="array" ref="E415">IF(COUNTIF(B$2:B414, B415)=0, C415 - D415, LOOKUP(2,1/(B$2:B414=B415), E$2:E414) + C415 - D415)</f>
        <v>31134.18</v>
      </c>
      <c r="F415" s="18" t="s">
        <v>133</v>
      </c>
      <c r="G415" s="17">
        <f t="shared" si="12"/>
        <v>159</v>
      </c>
      <c r="H415" t="str">
        <f t="shared" si="13"/>
        <v>90+ days</v>
      </c>
    </row>
    <row r="416" spans="1:8" x14ac:dyDescent="0.45">
      <c r="A416" s="19">
        <v>45417</v>
      </c>
      <c r="B416" s="17" t="s">
        <v>64</v>
      </c>
      <c r="C416" s="21">
        <v>58283.399999999994</v>
      </c>
      <c r="D416" s="21">
        <v>58300</v>
      </c>
      <c r="E416" s="21" cm="1">
        <f t="array" ref="E416">IF(COUNTIF(B$2:B415, B416)=0, C416 - D416, LOOKUP(2,1/(B$2:B415=B416), E$2:E415) + C416 - D416)</f>
        <v>31117.579999999987</v>
      </c>
      <c r="F416" s="18" t="s">
        <v>132</v>
      </c>
      <c r="G416" s="17">
        <f t="shared" si="12"/>
        <v>149</v>
      </c>
      <c r="H416" t="str">
        <f t="shared" si="13"/>
        <v>90+ days</v>
      </c>
    </row>
    <row r="417" spans="1:8" x14ac:dyDescent="0.45">
      <c r="A417" s="19">
        <v>45439</v>
      </c>
      <c r="B417" s="17" t="s">
        <v>64</v>
      </c>
      <c r="C417" s="21">
        <v>73467.600000000006</v>
      </c>
      <c r="D417" s="21">
        <v>18000</v>
      </c>
      <c r="E417" s="21" cm="1">
        <f t="array" ref="E417">IF(COUNTIF(B$2:B416, B417)=0, C417 - D417, LOOKUP(2,1/(B$2:B416=B417), E$2:E416) + C417 - D417)</f>
        <v>86585.18</v>
      </c>
      <c r="F417" s="18" t="s">
        <v>133</v>
      </c>
      <c r="G417" s="17">
        <f t="shared" si="12"/>
        <v>127</v>
      </c>
      <c r="H417" t="str">
        <f t="shared" si="13"/>
        <v>90+ days</v>
      </c>
    </row>
    <row r="418" spans="1:8" x14ac:dyDescent="0.45">
      <c r="A418" s="19">
        <v>45441</v>
      </c>
      <c r="B418" s="17" t="s">
        <v>64</v>
      </c>
      <c r="C418" s="21">
        <v>0</v>
      </c>
      <c r="D418" s="21">
        <v>70000</v>
      </c>
      <c r="E418" s="21" cm="1">
        <f t="array" ref="E418">IF(COUNTIF(B$2:B417, B418)=0, C418 - D418, LOOKUP(2,1/(B$2:B417=B418), E$2:E417) + C418 - D418)</f>
        <v>16585.179999999993</v>
      </c>
      <c r="F418" s="18" t="s">
        <v>132</v>
      </c>
      <c r="G418" s="17">
        <f t="shared" si="12"/>
        <v>125</v>
      </c>
      <c r="H418" t="str">
        <f t="shared" si="13"/>
        <v>90+ days</v>
      </c>
    </row>
    <row r="419" spans="1:8" x14ac:dyDescent="0.45">
      <c r="A419" s="19">
        <v>45463</v>
      </c>
      <c r="B419" s="17" t="s">
        <v>64</v>
      </c>
      <c r="C419" s="21">
        <v>49206</v>
      </c>
      <c r="D419" s="21">
        <v>40000</v>
      </c>
      <c r="E419" s="21" cm="1">
        <f t="array" ref="E419">IF(COUNTIF(B$2:B418, B419)=0, C419 - D419, LOOKUP(2,1/(B$2:B418=B419), E$2:E418) + C419 - D419)</f>
        <v>25791.179999999993</v>
      </c>
      <c r="F419" s="18" t="s">
        <v>133</v>
      </c>
      <c r="G419" s="17">
        <f t="shared" si="12"/>
        <v>103</v>
      </c>
      <c r="H419" t="str">
        <f t="shared" si="13"/>
        <v>90+ days</v>
      </c>
    </row>
    <row r="420" spans="1:8" x14ac:dyDescent="0.45">
      <c r="A420" s="19">
        <v>45501</v>
      </c>
      <c r="B420" s="17" t="s">
        <v>64</v>
      </c>
      <c r="C420" s="21">
        <v>28588.799999999999</v>
      </c>
      <c r="D420" s="21">
        <v>28500</v>
      </c>
      <c r="E420" s="21" cm="1">
        <f t="array" ref="E420">IF(COUNTIF(B$2:B419, B420)=0, C420 - D420, LOOKUP(2,1/(B$2:B419=B420), E$2:E419) + C420 - D420)</f>
        <v>25879.979999999996</v>
      </c>
      <c r="F420" s="18" t="s">
        <v>132</v>
      </c>
      <c r="G420" s="17">
        <f t="shared" si="12"/>
        <v>65</v>
      </c>
      <c r="H420" t="str">
        <f t="shared" si="13"/>
        <v>61-90 days</v>
      </c>
    </row>
    <row r="421" spans="1:8" x14ac:dyDescent="0.45">
      <c r="A421" s="19">
        <v>45521</v>
      </c>
      <c r="B421" s="17" t="s">
        <v>64</v>
      </c>
      <c r="C421" s="21">
        <v>32810.400000000001</v>
      </c>
      <c r="D421" s="21">
        <v>32800</v>
      </c>
      <c r="E421" s="21" cm="1">
        <f t="array" ref="E421">IF(COUNTIF(B$2:B420, B421)=0, C421 - D421, LOOKUP(2,1/(B$2:B420=B421), E$2:E420) + C421 - D421)</f>
        <v>25890.379999999997</v>
      </c>
      <c r="F421" s="18" t="s">
        <v>133</v>
      </c>
      <c r="G421" s="17">
        <f t="shared" si="12"/>
        <v>45</v>
      </c>
      <c r="H421" t="str">
        <f t="shared" si="13"/>
        <v>31-60 days</v>
      </c>
    </row>
    <row r="422" spans="1:8" x14ac:dyDescent="0.45">
      <c r="A422" s="19">
        <v>45542</v>
      </c>
      <c r="B422" s="17" t="s">
        <v>64</v>
      </c>
      <c r="C422" s="21">
        <v>31515.4</v>
      </c>
      <c r="D422" s="21">
        <v>35000</v>
      </c>
      <c r="E422" s="21" cm="1">
        <f t="array" ref="E422">IF(COUNTIF(B$2:B421, B422)=0, C422 - D422, LOOKUP(2,1/(B$2:B421=B422), E$2:E421) + C422 - D422)</f>
        <v>22405.78</v>
      </c>
      <c r="F422" s="18" t="s">
        <v>132</v>
      </c>
      <c r="G422" s="17">
        <f t="shared" si="12"/>
        <v>24</v>
      </c>
      <c r="H422" t="str">
        <f t="shared" si="13"/>
        <v>0-30 days</v>
      </c>
    </row>
    <row r="423" spans="1:8" x14ac:dyDescent="0.45">
      <c r="A423" s="19">
        <v>45548</v>
      </c>
      <c r="B423" s="17" t="s">
        <v>64</v>
      </c>
      <c r="C423" s="21">
        <v>96194</v>
      </c>
      <c r="D423" s="21">
        <v>10000</v>
      </c>
      <c r="E423" s="21" cm="1">
        <f t="array" ref="E423">IF(COUNTIF(B$2:B422, B423)=0, C423 - D423, LOOKUP(2,1/(B$2:B422=B423), E$2:E422) + C423 - D423)</f>
        <v>108599.78</v>
      </c>
      <c r="F423" s="18" t="s">
        <v>133</v>
      </c>
      <c r="G423" s="17">
        <f t="shared" si="12"/>
        <v>18</v>
      </c>
      <c r="H423" t="str">
        <f t="shared" si="13"/>
        <v>0-30 days</v>
      </c>
    </row>
    <row r="424" spans="1:8" x14ac:dyDescent="0.45">
      <c r="A424" s="19">
        <v>45552</v>
      </c>
      <c r="B424" s="17" t="s">
        <v>64</v>
      </c>
      <c r="C424" s="21">
        <v>0</v>
      </c>
      <c r="D424" s="21">
        <v>100000</v>
      </c>
      <c r="E424" s="21" cm="1">
        <f t="array" ref="E424">IF(COUNTIF(B$2:B423, B424)=0, C424 - D424, LOOKUP(2,1/(B$2:B423=B424), E$2:E423) + C424 - D424)</f>
        <v>8599.7799999999988</v>
      </c>
      <c r="F424" s="18" t="s">
        <v>136</v>
      </c>
      <c r="G424" s="17">
        <f t="shared" si="12"/>
        <v>14</v>
      </c>
      <c r="H424" t="str">
        <f t="shared" si="13"/>
        <v>0-30 days</v>
      </c>
    </row>
    <row r="425" spans="1:8" x14ac:dyDescent="0.45">
      <c r="A425" s="19">
        <v>45565</v>
      </c>
      <c r="B425" s="17" t="s">
        <v>64</v>
      </c>
      <c r="C425" s="21">
        <v>39952</v>
      </c>
      <c r="D425" s="21">
        <v>40000</v>
      </c>
      <c r="E425" s="21" cm="1">
        <f t="array" ref="E425">IF(COUNTIF(B$2:B424, B425)=0, C425 - D425, LOOKUP(2,1/(B$2:B424=B425), E$2:E424) + C425 - D425)</f>
        <v>8551.7799999999988</v>
      </c>
      <c r="F425" s="18" t="s">
        <v>132</v>
      </c>
      <c r="G425" s="17">
        <f t="shared" si="12"/>
        <v>1</v>
      </c>
      <c r="H425" t="str">
        <f t="shared" si="13"/>
        <v>0-30 days</v>
      </c>
    </row>
    <row r="426" spans="1:8" x14ac:dyDescent="0.45">
      <c r="A426" s="19">
        <v>45376</v>
      </c>
      <c r="B426" s="17" t="s">
        <v>78</v>
      </c>
      <c r="C426" s="21">
        <v>4065.6000000000004</v>
      </c>
      <c r="D426" s="21">
        <v>4000</v>
      </c>
      <c r="E426" s="21" cm="1">
        <f t="array" ref="E426">IF(COUNTIF(B$2:B425, B426)=0, C426 - D426, LOOKUP(2,1/(B$2:B425=B426), E$2:E425) + C426 - D426)</f>
        <v>65.600000000000364</v>
      </c>
      <c r="F426" s="18" t="s">
        <v>133</v>
      </c>
      <c r="G426" s="17">
        <f t="shared" si="12"/>
        <v>190</v>
      </c>
      <c r="H426" t="str">
        <f t="shared" si="13"/>
        <v>90+ days</v>
      </c>
    </row>
    <row r="427" spans="1:8" x14ac:dyDescent="0.45">
      <c r="A427" s="19">
        <v>45377</v>
      </c>
      <c r="B427" s="17" t="s">
        <v>78</v>
      </c>
      <c r="C427" s="21">
        <v>7576.8</v>
      </c>
      <c r="D427" s="21">
        <v>7500</v>
      </c>
      <c r="E427" s="21" cm="1">
        <f t="array" ref="E427">IF(COUNTIF(B$2:B426, B427)=0, C427 - D427, LOOKUP(2,1/(B$2:B426=B427), E$2:E426) + C427 - D427)</f>
        <v>142.40000000000055</v>
      </c>
      <c r="F427" s="18" t="s">
        <v>133</v>
      </c>
      <c r="G427" s="17">
        <f t="shared" si="12"/>
        <v>189</v>
      </c>
      <c r="H427" t="str">
        <f t="shared" si="13"/>
        <v>90+ days</v>
      </c>
    </row>
    <row r="428" spans="1:8" x14ac:dyDescent="0.45">
      <c r="A428" s="19">
        <v>45434</v>
      </c>
      <c r="B428" s="17" t="s">
        <v>78</v>
      </c>
      <c r="C428" s="21">
        <v>7806.4000000000005</v>
      </c>
      <c r="D428" s="21">
        <v>7800</v>
      </c>
      <c r="E428" s="21" cm="1">
        <f t="array" ref="E428">IF(COUNTIF(B$2:B427, B428)=0, C428 - D428, LOOKUP(2,1/(B$2:B427=B428), E$2:E427) + C428 - D428)</f>
        <v>148.80000000000109</v>
      </c>
      <c r="F428" s="18" t="s">
        <v>133</v>
      </c>
      <c r="G428" s="17">
        <f t="shared" si="12"/>
        <v>132</v>
      </c>
      <c r="H428" t="str">
        <f t="shared" si="13"/>
        <v>90+ days</v>
      </c>
    </row>
    <row r="429" spans="1:8" x14ac:dyDescent="0.45">
      <c r="A429" s="19">
        <v>45438</v>
      </c>
      <c r="B429" s="17" t="s">
        <v>78</v>
      </c>
      <c r="C429" s="21">
        <v>2094.4</v>
      </c>
      <c r="D429" s="21">
        <v>2100</v>
      </c>
      <c r="E429" s="21" cm="1">
        <f t="array" ref="E429">IF(COUNTIF(B$2:B428, B429)=0, C429 - D429, LOOKUP(2,1/(B$2:B428=B429), E$2:E428) + C429 - D429)</f>
        <v>143.20000000000118</v>
      </c>
      <c r="F429" s="18" t="s">
        <v>133</v>
      </c>
      <c r="G429" s="17">
        <f t="shared" si="12"/>
        <v>128</v>
      </c>
      <c r="H429" t="str">
        <f t="shared" si="13"/>
        <v>90+ days</v>
      </c>
    </row>
    <row r="430" spans="1:8" x14ac:dyDescent="0.45">
      <c r="A430" s="19">
        <v>45443</v>
      </c>
      <c r="B430" s="17" t="s">
        <v>87</v>
      </c>
      <c r="C430" s="21">
        <v>8632.7999999999993</v>
      </c>
      <c r="D430" s="21">
        <v>8500</v>
      </c>
      <c r="E430" s="21" cm="1">
        <f t="array" ref="E430">IF(COUNTIF(B$2:B429, B430)=0, C430 - D430, LOOKUP(2,1/(B$2:B429=B430), E$2:E429) + C430 - D430)</f>
        <v>132.79999999999927</v>
      </c>
      <c r="F430" s="18" t="s">
        <v>132</v>
      </c>
      <c r="G430" s="17">
        <f t="shared" si="12"/>
        <v>123</v>
      </c>
      <c r="H430" t="str">
        <f t="shared" si="13"/>
        <v>90+ days</v>
      </c>
    </row>
    <row r="431" spans="1:8" x14ac:dyDescent="0.45">
      <c r="A431" s="19">
        <v>45212</v>
      </c>
      <c r="B431" s="17" t="s">
        <v>129</v>
      </c>
      <c r="C431" s="21">
        <v>3984.75</v>
      </c>
      <c r="D431" s="21">
        <v>3900</v>
      </c>
      <c r="E431" s="21" cm="1">
        <f t="array" ref="E431">IF(COUNTIF(B$2:B430, B431)=0, C431 - D431, LOOKUP(2,1/(B$2:B430=B431), E$2:E430) + C431 - D431)</f>
        <v>84.75</v>
      </c>
      <c r="F431" s="18" t="s">
        <v>132</v>
      </c>
      <c r="G431" s="17">
        <f t="shared" si="12"/>
        <v>354</v>
      </c>
      <c r="H431" t="str">
        <f t="shared" si="13"/>
        <v>90+ days</v>
      </c>
    </row>
    <row r="432" spans="1:8" x14ac:dyDescent="0.45">
      <c r="A432" s="19">
        <v>45218</v>
      </c>
      <c r="B432" s="17" t="s">
        <v>44</v>
      </c>
      <c r="C432" s="21">
        <v>15359.4</v>
      </c>
      <c r="D432" s="21">
        <v>15000</v>
      </c>
      <c r="E432" s="21" cm="1">
        <f t="array" ref="E432">IF(COUNTIF(B$2:B431, B432)=0, C432 - D432, LOOKUP(2,1/(B$2:B431=B432), E$2:E431) + C432 - D432)</f>
        <v>359.39999999999964</v>
      </c>
      <c r="F432" s="18" t="s">
        <v>132</v>
      </c>
      <c r="G432" s="17">
        <f t="shared" si="12"/>
        <v>348</v>
      </c>
      <c r="H432" t="str">
        <f t="shared" si="13"/>
        <v>90+ days</v>
      </c>
    </row>
    <row r="433" spans="1:8" x14ac:dyDescent="0.45">
      <c r="A433" s="19">
        <v>45240</v>
      </c>
      <c r="B433" s="17" t="s">
        <v>44</v>
      </c>
      <c r="C433" s="21">
        <v>50106</v>
      </c>
      <c r="D433" s="21">
        <v>50000</v>
      </c>
      <c r="E433" s="21" cm="1">
        <f t="array" ref="E433">IF(COUNTIF(B$2:B432, B433)=0, C433 - D433, LOOKUP(2,1/(B$2:B432=B433), E$2:E432) + C433 - D433)</f>
        <v>465.40000000000146</v>
      </c>
      <c r="F433" s="18" t="s">
        <v>136</v>
      </c>
      <c r="G433" s="17">
        <f t="shared" si="12"/>
        <v>326</v>
      </c>
      <c r="H433" t="str">
        <f t="shared" si="13"/>
        <v>90+ days</v>
      </c>
    </row>
    <row r="434" spans="1:8" x14ac:dyDescent="0.45">
      <c r="A434" s="19">
        <v>45244</v>
      </c>
      <c r="B434" s="17" t="s">
        <v>44</v>
      </c>
      <c r="C434" s="21">
        <v>18060</v>
      </c>
      <c r="D434" s="21">
        <v>18000</v>
      </c>
      <c r="E434" s="21" cm="1">
        <f t="array" ref="E434">IF(COUNTIF(B$2:B433, B434)=0, C434 - D434, LOOKUP(2,1/(B$2:B433=B434), E$2:E433) + C434 - D434)</f>
        <v>525.40000000000146</v>
      </c>
      <c r="F434" s="18" t="s">
        <v>132</v>
      </c>
      <c r="G434" s="17">
        <f t="shared" si="12"/>
        <v>322</v>
      </c>
      <c r="H434" t="str">
        <f t="shared" si="13"/>
        <v>90+ days</v>
      </c>
    </row>
    <row r="435" spans="1:8" x14ac:dyDescent="0.45">
      <c r="A435" s="19">
        <v>45248</v>
      </c>
      <c r="B435" s="17" t="s">
        <v>44</v>
      </c>
      <c r="C435" s="21">
        <v>61311.600000000006</v>
      </c>
      <c r="D435" s="21">
        <v>6000</v>
      </c>
      <c r="E435" s="21" cm="1">
        <f t="array" ref="E435">IF(COUNTIF(B$2:B434, B435)=0, C435 - D435, LOOKUP(2,1/(B$2:B434=B435), E$2:E434) + C435 - D435)</f>
        <v>55837.000000000007</v>
      </c>
      <c r="F435" s="18" t="s">
        <v>133</v>
      </c>
      <c r="G435" s="17">
        <f t="shared" si="12"/>
        <v>318</v>
      </c>
      <c r="H435" t="str">
        <f t="shared" si="13"/>
        <v>90+ days</v>
      </c>
    </row>
    <row r="436" spans="1:8" x14ac:dyDescent="0.45">
      <c r="A436" s="19">
        <v>45248</v>
      </c>
      <c r="B436" s="17" t="s">
        <v>44</v>
      </c>
      <c r="C436" s="21">
        <v>0</v>
      </c>
      <c r="D436" s="21">
        <v>50000</v>
      </c>
      <c r="E436" s="21" cm="1">
        <f t="array" ref="E436">IF(COUNTIF(B$2:B435, B436)=0, C436 - D436, LOOKUP(2,1/(B$2:B435=B436), E$2:E435) + C436 - D436)</f>
        <v>5837.0000000000073</v>
      </c>
      <c r="F436" s="18" t="s">
        <v>132</v>
      </c>
      <c r="G436" s="17">
        <f t="shared" si="12"/>
        <v>318</v>
      </c>
      <c r="H436" t="str">
        <f t="shared" si="13"/>
        <v>90+ days</v>
      </c>
    </row>
    <row r="437" spans="1:8" x14ac:dyDescent="0.45">
      <c r="A437" s="19">
        <v>45276</v>
      </c>
      <c r="B437" s="17" t="s">
        <v>44</v>
      </c>
      <c r="C437" s="21">
        <v>10522.05</v>
      </c>
      <c r="D437" s="21">
        <v>10500</v>
      </c>
      <c r="E437" s="21" cm="1">
        <f t="array" ref="E437">IF(COUNTIF(B$2:B436, B437)=0, C437 - D437, LOOKUP(2,1/(B$2:B436=B437), E$2:E436) + C437 - D437)</f>
        <v>5859.0500000000065</v>
      </c>
      <c r="F437" s="18" t="s">
        <v>133</v>
      </c>
      <c r="G437" s="17">
        <f t="shared" si="12"/>
        <v>290</v>
      </c>
      <c r="H437" t="str">
        <f t="shared" si="13"/>
        <v>90+ days</v>
      </c>
    </row>
    <row r="438" spans="1:8" x14ac:dyDescent="0.45">
      <c r="A438" s="19">
        <v>45305</v>
      </c>
      <c r="B438" s="17" t="s">
        <v>44</v>
      </c>
      <c r="C438" s="21">
        <v>4507.4399999999996</v>
      </c>
      <c r="D438" s="21">
        <v>4500</v>
      </c>
      <c r="E438" s="21" cm="1">
        <f t="array" ref="E438">IF(COUNTIF(B$2:B437, B438)=0, C438 - D438, LOOKUP(2,1/(B$2:B437=B438), E$2:E437) + C438 - D438)</f>
        <v>5866.4900000000052</v>
      </c>
      <c r="F438" s="18" t="s">
        <v>133</v>
      </c>
      <c r="G438" s="17">
        <f t="shared" si="12"/>
        <v>261</v>
      </c>
      <c r="H438" t="str">
        <f t="shared" si="13"/>
        <v>90+ days</v>
      </c>
    </row>
    <row r="439" spans="1:8" x14ac:dyDescent="0.45">
      <c r="A439" s="19">
        <v>45321</v>
      </c>
      <c r="B439" s="17" t="s">
        <v>44</v>
      </c>
      <c r="C439" s="21">
        <v>41168.399999999994</v>
      </c>
      <c r="D439" s="21">
        <v>41000</v>
      </c>
      <c r="E439" s="21" cm="1">
        <f t="array" ref="E439">IF(COUNTIF(B$2:B438, B439)=0, C439 - D439, LOOKUP(2,1/(B$2:B438=B439), E$2:E438) + C439 - D439)</f>
        <v>6034.8899999999994</v>
      </c>
      <c r="F439" s="18" t="s">
        <v>132</v>
      </c>
      <c r="G439" s="17">
        <f t="shared" si="12"/>
        <v>245</v>
      </c>
      <c r="H439" t="str">
        <f t="shared" si="13"/>
        <v>90+ days</v>
      </c>
    </row>
    <row r="440" spans="1:8" x14ac:dyDescent="0.45">
      <c r="A440" s="19">
        <v>45328</v>
      </c>
      <c r="B440" s="17" t="s">
        <v>44</v>
      </c>
      <c r="C440" s="21">
        <v>16027.199999999997</v>
      </c>
      <c r="D440" s="21">
        <v>12000</v>
      </c>
      <c r="E440" s="21" cm="1">
        <f t="array" ref="E440">IF(COUNTIF(B$2:B439, B440)=0, C440 - D440, LOOKUP(2,1/(B$2:B439=B440), E$2:E439) + C440 - D440)</f>
        <v>10062.089999999997</v>
      </c>
      <c r="F440" s="18" t="s">
        <v>133</v>
      </c>
      <c r="G440" s="17">
        <f t="shared" si="12"/>
        <v>238</v>
      </c>
      <c r="H440" t="str">
        <f t="shared" si="13"/>
        <v>90+ days</v>
      </c>
    </row>
    <row r="441" spans="1:8" x14ac:dyDescent="0.45">
      <c r="A441" s="19">
        <v>45331</v>
      </c>
      <c r="B441" s="17" t="s">
        <v>44</v>
      </c>
      <c r="C441" s="21">
        <v>14590.8</v>
      </c>
      <c r="D441" s="21">
        <v>14500</v>
      </c>
      <c r="E441" s="21" cm="1">
        <f t="array" ref="E441">IF(COUNTIF(B$2:B440, B441)=0, C441 - D441, LOOKUP(2,1/(B$2:B440=B441), E$2:E440) + C441 - D441)</f>
        <v>10152.889999999996</v>
      </c>
      <c r="F441" s="18" t="s">
        <v>132</v>
      </c>
      <c r="G441" s="17">
        <f t="shared" si="12"/>
        <v>235</v>
      </c>
      <c r="H441" t="str">
        <f t="shared" si="13"/>
        <v>90+ days</v>
      </c>
    </row>
    <row r="442" spans="1:8" x14ac:dyDescent="0.45">
      <c r="A442" s="19">
        <v>45336</v>
      </c>
      <c r="B442" s="17" t="s">
        <v>44</v>
      </c>
      <c r="C442" s="21">
        <v>72976.05</v>
      </c>
      <c r="D442" s="21">
        <v>12000</v>
      </c>
      <c r="E442" s="21" cm="1">
        <f t="array" ref="E442">IF(COUNTIF(B$2:B441, B442)=0, C442 - D442, LOOKUP(2,1/(B$2:B441=B442), E$2:E441) + C442 - D442)</f>
        <v>71128.94</v>
      </c>
      <c r="F442" s="18" t="s">
        <v>133</v>
      </c>
      <c r="G442" s="17">
        <f t="shared" si="12"/>
        <v>230</v>
      </c>
      <c r="H442" t="str">
        <f t="shared" si="13"/>
        <v>90+ days</v>
      </c>
    </row>
    <row r="443" spans="1:8" x14ac:dyDescent="0.45">
      <c r="A443" s="19">
        <v>45336</v>
      </c>
      <c r="B443" s="17" t="s">
        <v>44</v>
      </c>
      <c r="C443" s="21">
        <v>0</v>
      </c>
      <c r="D443" s="21">
        <v>65000</v>
      </c>
      <c r="E443" s="21" cm="1">
        <f t="array" ref="E443">IF(COUNTIF(B$2:B442, B443)=0, C443 - D443, LOOKUP(2,1/(B$2:B442=B443), E$2:E442) + C443 - D443)</f>
        <v>6128.9400000000023</v>
      </c>
      <c r="F443" s="18" t="s">
        <v>136</v>
      </c>
      <c r="G443" s="17">
        <f t="shared" si="12"/>
        <v>230</v>
      </c>
      <c r="H443" t="str">
        <f t="shared" si="13"/>
        <v>90+ days</v>
      </c>
    </row>
    <row r="444" spans="1:8" x14ac:dyDescent="0.45">
      <c r="A444" s="19">
        <v>45392</v>
      </c>
      <c r="B444" s="17" t="s">
        <v>44</v>
      </c>
      <c r="C444" s="21">
        <v>43999.62</v>
      </c>
      <c r="D444" s="21">
        <v>44000</v>
      </c>
      <c r="E444" s="21" cm="1">
        <f t="array" ref="E444">IF(COUNTIF(B$2:B443, B444)=0, C444 - D444, LOOKUP(2,1/(B$2:B443=B444), E$2:E443) + C444 - D444)</f>
        <v>6128.5600000000049</v>
      </c>
      <c r="F444" s="18" t="s">
        <v>132</v>
      </c>
      <c r="G444" s="17">
        <f t="shared" si="12"/>
        <v>174</v>
      </c>
      <c r="H444" t="str">
        <f t="shared" si="13"/>
        <v>90+ days</v>
      </c>
    </row>
    <row r="445" spans="1:8" x14ac:dyDescent="0.45">
      <c r="A445" s="19">
        <v>45398</v>
      </c>
      <c r="B445" s="17" t="s">
        <v>44</v>
      </c>
      <c r="C445" s="21">
        <v>40647.600000000006</v>
      </c>
      <c r="D445" s="21">
        <v>40500</v>
      </c>
      <c r="E445" s="21" cm="1">
        <f t="array" ref="E445">IF(COUNTIF(B$2:B444, B445)=0, C445 - D445, LOOKUP(2,1/(B$2:B444=B445), E$2:E444) + C445 - D445)</f>
        <v>6276.1600000000108</v>
      </c>
      <c r="F445" s="18" t="s">
        <v>133</v>
      </c>
      <c r="G445" s="17">
        <f t="shared" si="12"/>
        <v>168</v>
      </c>
      <c r="H445" t="str">
        <f t="shared" si="13"/>
        <v>90+ days</v>
      </c>
    </row>
    <row r="446" spans="1:8" x14ac:dyDescent="0.45">
      <c r="A446" s="19">
        <v>45409</v>
      </c>
      <c r="B446" s="17" t="s">
        <v>44</v>
      </c>
      <c r="C446" s="21">
        <v>116529</v>
      </c>
      <c r="D446" s="21">
        <v>31000</v>
      </c>
      <c r="E446" s="21" cm="1">
        <f t="array" ref="E446">IF(COUNTIF(B$2:B445, B446)=0, C446 - D446, LOOKUP(2,1/(B$2:B445=B446), E$2:E445) + C446 - D446)</f>
        <v>91805.16</v>
      </c>
      <c r="F446" s="18" t="s">
        <v>133</v>
      </c>
      <c r="G446" s="17">
        <f t="shared" si="12"/>
        <v>157</v>
      </c>
      <c r="H446" t="str">
        <f t="shared" si="13"/>
        <v>90+ days</v>
      </c>
    </row>
    <row r="447" spans="1:8" x14ac:dyDescent="0.45">
      <c r="A447" s="19">
        <v>45410</v>
      </c>
      <c r="B447" s="17" t="s">
        <v>44</v>
      </c>
      <c r="C447" s="21">
        <v>0</v>
      </c>
      <c r="D447" s="21">
        <v>80000</v>
      </c>
      <c r="E447" s="21" cm="1">
        <f t="array" ref="E447">IF(COUNTIF(B$2:B446, B447)=0, C447 - D447, LOOKUP(2,1/(B$2:B446=B447), E$2:E446) + C447 - D447)</f>
        <v>11805.160000000003</v>
      </c>
      <c r="F447" s="18" t="s">
        <v>136</v>
      </c>
      <c r="G447" s="17">
        <f t="shared" si="12"/>
        <v>156</v>
      </c>
      <c r="H447" t="str">
        <f t="shared" si="13"/>
        <v>90+ days</v>
      </c>
    </row>
    <row r="448" spans="1:8" x14ac:dyDescent="0.45">
      <c r="A448" s="19">
        <v>45428</v>
      </c>
      <c r="B448" s="17" t="s">
        <v>44</v>
      </c>
      <c r="C448" s="21">
        <v>28939.5</v>
      </c>
      <c r="D448" s="21">
        <v>25000</v>
      </c>
      <c r="E448" s="21" cm="1">
        <f t="array" ref="E448">IF(COUNTIF(B$2:B447, B448)=0, C448 - D448, LOOKUP(2,1/(B$2:B447=B448), E$2:E447) + C448 - D448)</f>
        <v>15744.660000000003</v>
      </c>
      <c r="F448" s="18" t="s">
        <v>133</v>
      </c>
      <c r="G448" s="17">
        <f t="shared" si="12"/>
        <v>138</v>
      </c>
      <c r="H448" t="str">
        <f t="shared" si="13"/>
        <v>90+ days</v>
      </c>
    </row>
    <row r="449" spans="1:8" x14ac:dyDescent="0.45">
      <c r="A449" s="19">
        <v>45441</v>
      </c>
      <c r="B449" s="17" t="s">
        <v>44</v>
      </c>
      <c r="C449" s="21">
        <v>26832.300000000003</v>
      </c>
      <c r="D449" s="21">
        <v>26800</v>
      </c>
      <c r="E449" s="21" cm="1">
        <f t="array" ref="E449">IF(COUNTIF(B$2:B448, B449)=0, C449 - D449, LOOKUP(2,1/(B$2:B448=B449), E$2:E448) + C449 - D449)</f>
        <v>15776.960000000006</v>
      </c>
      <c r="F449" s="18" t="s">
        <v>132</v>
      </c>
      <c r="G449" s="17">
        <f t="shared" si="12"/>
        <v>125</v>
      </c>
      <c r="H449" t="str">
        <f t="shared" si="13"/>
        <v>90+ days</v>
      </c>
    </row>
    <row r="450" spans="1:8" x14ac:dyDescent="0.45">
      <c r="A450" s="19">
        <v>45450</v>
      </c>
      <c r="B450" s="17" t="s">
        <v>44</v>
      </c>
      <c r="C450" s="21">
        <v>37216.5</v>
      </c>
      <c r="D450" s="21">
        <v>30000</v>
      </c>
      <c r="E450" s="21" cm="1">
        <f t="array" ref="E450">IF(COUNTIF(B$2:B449, B450)=0, C450 - D450, LOOKUP(2,1/(B$2:B449=B450), E$2:E449) + C450 - D450)</f>
        <v>22993.460000000006</v>
      </c>
      <c r="F450" s="18" t="s">
        <v>133</v>
      </c>
      <c r="G450" s="17">
        <f t="shared" ref="G450:G513" si="14">DATE(2024,10,1) - A450</f>
        <v>116</v>
      </c>
      <c r="H450" t="str">
        <f t="shared" ref="H450:H513" si="15">IF(G450&lt;=30,"0-30 days",IF(G450&lt;=60, "31-60 days",IF(G450&lt;=90, "61-90 days", "90+ days")))</f>
        <v>90+ days</v>
      </c>
    </row>
    <row r="451" spans="1:8" x14ac:dyDescent="0.45">
      <c r="A451" s="19">
        <v>45461</v>
      </c>
      <c r="B451" s="17" t="s">
        <v>44</v>
      </c>
      <c r="C451" s="21">
        <v>38794.25</v>
      </c>
      <c r="D451" s="21">
        <v>0</v>
      </c>
      <c r="E451" s="21" cm="1">
        <f t="array" ref="E451">IF(COUNTIF(B$2:B450, B451)=0, C451 - D451, LOOKUP(2,1/(B$2:B450=B451), E$2:E450) + C451 - D451)</f>
        <v>61787.710000000006</v>
      </c>
      <c r="F451" s="18" t="s">
        <v>135</v>
      </c>
      <c r="G451" s="17">
        <f t="shared" si="14"/>
        <v>105</v>
      </c>
      <c r="H451" t="str">
        <f t="shared" si="15"/>
        <v>90+ days</v>
      </c>
    </row>
    <row r="452" spans="1:8" x14ac:dyDescent="0.45">
      <c r="A452" s="19">
        <v>45468</v>
      </c>
      <c r="B452" s="17" t="s">
        <v>44</v>
      </c>
      <c r="C452" s="21">
        <v>0</v>
      </c>
      <c r="D452" s="21">
        <v>55000</v>
      </c>
      <c r="E452" s="21" cm="1">
        <f t="array" ref="E452">IF(COUNTIF(B$2:B451, B452)=0, C452 - D452, LOOKUP(2,1/(B$2:B451=B452), E$2:E451) + C452 - D452)</f>
        <v>6787.7100000000064</v>
      </c>
      <c r="F452" s="18" t="s">
        <v>136</v>
      </c>
      <c r="G452" s="17">
        <f t="shared" si="14"/>
        <v>98</v>
      </c>
      <c r="H452" t="str">
        <f t="shared" si="15"/>
        <v>90+ days</v>
      </c>
    </row>
    <row r="453" spans="1:8" x14ac:dyDescent="0.45">
      <c r="A453" s="19">
        <v>45488</v>
      </c>
      <c r="B453" s="17" t="s">
        <v>44</v>
      </c>
      <c r="C453" s="21">
        <v>29212.800000000003</v>
      </c>
      <c r="D453" s="21">
        <v>30000</v>
      </c>
      <c r="E453" s="21" cm="1">
        <f t="array" ref="E453">IF(COUNTIF(B$2:B452, B453)=0, C453 - D453, LOOKUP(2,1/(B$2:B452=B453), E$2:E452) + C453 - D453)</f>
        <v>6000.5100000000093</v>
      </c>
      <c r="F453" s="18" t="s">
        <v>133</v>
      </c>
      <c r="G453" s="17">
        <f t="shared" si="14"/>
        <v>78</v>
      </c>
      <c r="H453" t="str">
        <f t="shared" si="15"/>
        <v>61-90 days</v>
      </c>
    </row>
    <row r="454" spans="1:8" x14ac:dyDescent="0.45">
      <c r="A454" s="19">
        <v>45504</v>
      </c>
      <c r="B454" s="17" t="s">
        <v>44</v>
      </c>
      <c r="C454" s="21">
        <v>23192.100000000002</v>
      </c>
      <c r="D454" s="21">
        <v>21000</v>
      </c>
      <c r="E454" s="21" cm="1">
        <f t="array" ref="E454">IF(COUNTIF(B$2:B453, B454)=0, C454 - D454, LOOKUP(2,1/(B$2:B453=B454), E$2:E453) + C454 - D454)</f>
        <v>8192.6100000000115</v>
      </c>
      <c r="F454" s="18" t="s">
        <v>132</v>
      </c>
      <c r="G454" s="17">
        <f t="shared" si="14"/>
        <v>62</v>
      </c>
      <c r="H454" t="str">
        <f t="shared" si="15"/>
        <v>61-90 days</v>
      </c>
    </row>
    <row r="455" spans="1:8" x14ac:dyDescent="0.45">
      <c r="A455" s="19">
        <v>45527</v>
      </c>
      <c r="B455" s="17" t="s">
        <v>44</v>
      </c>
      <c r="C455" s="21">
        <v>37895.4</v>
      </c>
      <c r="D455" s="21">
        <v>37895</v>
      </c>
      <c r="E455" s="21" cm="1">
        <f t="array" ref="E455">IF(COUNTIF(B$2:B454, B455)=0, C455 - D455, LOOKUP(2,1/(B$2:B454=B455), E$2:E454) + C455 - D455)</f>
        <v>8193.0100000000093</v>
      </c>
      <c r="F455" s="18" t="s">
        <v>132</v>
      </c>
      <c r="G455" s="17">
        <f t="shared" si="14"/>
        <v>39</v>
      </c>
      <c r="H455" t="str">
        <f t="shared" si="15"/>
        <v>31-60 days</v>
      </c>
    </row>
    <row r="456" spans="1:8" x14ac:dyDescent="0.45">
      <c r="A456" s="19">
        <v>45530</v>
      </c>
      <c r="B456" s="17" t="s">
        <v>44</v>
      </c>
      <c r="C456" s="21">
        <v>33703.199999999997</v>
      </c>
      <c r="D456" s="21">
        <v>33700</v>
      </c>
      <c r="E456" s="21" cm="1">
        <f t="array" ref="E456">IF(COUNTIF(B$2:B455, B456)=0, C456 - D456, LOOKUP(2,1/(B$2:B455=B456), E$2:E455) + C456 - D456)</f>
        <v>8196.2100000000064</v>
      </c>
      <c r="F456" s="18" t="s">
        <v>132</v>
      </c>
      <c r="G456" s="17">
        <f t="shared" si="14"/>
        <v>36</v>
      </c>
      <c r="H456" t="str">
        <f t="shared" si="15"/>
        <v>31-60 days</v>
      </c>
    </row>
    <row r="457" spans="1:8" x14ac:dyDescent="0.45">
      <c r="A457" s="19">
        <v>45535</v>
      </c>
      <c r="B457" s="17" t="s">
        <v>44</v>
      </c>
      <c r="C457" s="21">
        <v>236513</v>
      </c>
      <c r="D457" s="21">
        <v>35000</v>
      </c>
      <c r="E457" s="21" cm="1">
        <f t="array" ref="E457">IF(COUNTIF(B$2:B456, B457)=0, C457 - D457, LOOKUP(2,1/(B$2:B456=B457), E$2:E456) + C457 - D457)</f>
        <v>209709.21000000002</v>
      </c>
      <c r="F457" s="18" t="s">
        <v>133</v>
      </c>
      <c r="G457" s="17">
        <f t="shared" si="14"/>
        <v>31</v>
      </c>
      <c r="H457" t="str">
        <f t="shared" si="15"/>
        <v>31-60 days</v>
      </c>
    </row>
    <row r="458" spans="1:8" x14ac:dyDescent="0.45">
      <c r="A458" s="19">
        <v>45537</v>
      </c>
      <c r="B458" s="17" t="s">
        <v>44</v>
      </c>
      <c r="C458" s="21">
        <v>0</v>
      </c>
      <c r="D458" s="21">
        <v>200000</v>
      </c>
      <c r="E458" s="21" cm="1">
        <f t="array" ref="E458">IF(COUNTIF(B$2:B457, B458)=0, C458 - D458, LOOKUP(2,1/(B$2:B457=B458), E$2:E457) + C458 - D458)</f>
        <v>9709.210000000021</v>
      </c>
      <c r="F458" s="18" t="s">
        <v>136</v>
      </c>
      <c r="G458" s="17">
        <f t="shared" si="14"/>
        <v>29</v>
      </c>
      <c r="H458" t="str">
        <f t="shared" si="15"/>
        <v>0-30 days</v>
      </c>
    </row>
    <row r="459" spans="1:8" x14ac:dyDescent="0.45">
      <c r="A459" s="19">
        <v>45541</v>
      </c>
      <c r="B459" s="17" t="s">
        <v>44</v>
      </c>
      <c r="C459" s="21">
        <v>22836</v>
      </c>
      <c r="D459" s="21">
        <v>22800</v>
      </c>
      <c r="E459" s="21" cm="1">
        <f t="array" ref="E459">IF(COUNTIF(B$2:B458, B459)=0, C459 - D459, LOOKUP(2,1/(B$2:B458=B459), E$2:E458) + C459 - D459)</f>
        <v>9745.210000000021</v>
      </c>
      <c r="F459" s="18" t="s">
        <v>133</v>
      </c>
      <c r="G459" s="17">
        <f t="shared" si="14"/>
        <v>25</v>
      </c>
      <c r="H459" t="str">
        <f t="shared" si="15"/>
        <v>0-30 days</v>
      </c>
    </row>
    <row r="460" spans="1:8" x14ac:dyDescent="0.45">
      <c r="A460" s="19">
        <v>45558</v>
      </c>
      <c r="B460" s="17" t="s">
        <v>44</v>
      </c>
      <c r="C460" s="21">
        <v>13678.8</v>
      </c>
      <c r="D460" s="21">
        <v>13500</v>
      </c>
      <c r="E460" s="21" cm="1">
        <f t="array" ref="E460">IF(COUNTIF(B$2:B459, B460)=0, C460 - D460, LOOKUP(2,1/(B$2:B459=B460), E$2:E459) + C460 - D460)</f>
        <v>9924.0100000000202</v>
      </c>
      <c r="F460" s="18" t="s">
        <v>132</v>
      </c>
      <c r="G460" s="17">
        <f t="shared" si="14"/>
        <v>8</v>
      </c>
      <c r="H460" t="str">
        <f t="shared" si="15"/>
        <v>0-30 days</v>
      </c>
    </row>
    <row r="461" spans="1:8" x14ac:dyDescent="0.45">
      <c r="A461" s="19">
        <v>45208</v>
      </c>
      <c r="B461" s="17" t="s">
        <v>37</v>
      </c>
      <c r="C461" s="21">
        <v>27417.599999999999</v>
      </c>
      <c r="D461" s="21">
        <v>25000</v>
      </c>
      <c r="E461" s="21" cm="1">
        <f t="array" ref="E461">IF(COUNTIF(B$2:B460, B461)=0, C461 - D461, LOOKUP(2,1/(B$2:B460=B461), E$2:E460) + C461 - D461)</f>
        <v>2417.5999999999985</v>
      </c>
      <c r="F461" s="18" t="s">
        <v>132</v>
      </c>
      <c r="G461" s="17">
        <f t="shared" si="14"/>
        <v>358</v>
      </c>
      <c r="H461" t="str">
        <f t="shared" si="15"/>
        <v>90+ days</v>
      </c>
    </row>
    <row r="462" spans="1:8" x14ac:dyDescent="0.45">
      <c r="A462" s="19">
        <v>45217</v>
      </c>
      <c r="B462" s="17" t="s">
        <v>37</v>
      </c>
      <c r="C462" s="21">
        <v>22444.799999999999</v>
      </c>
      <c r="D462" s="21">
        <v>15000</v>
      </c>
      <c r="E462" s="21" cm="1">
        <f t="array" ref="E462">IF(COUNTIF(B$2:B461, B462)=0, C462 - D462, LOOKUP(2,1/(B$2:B461=B462), E$2:E461) + C462 - D462)</f>
        <v>9862.3999999999978</v>
      </c>
      <c r="F462" s="18" t="s">
        <v>133</v>
      </c>
      <c r="G462" s="17">
        <f t="shared" si="14"/>
        <v>349</v>
      </c>
      <c r="H462" t="str">
        <f t="shared" si="15"/>
        <v>90+ days</v>
      </c>
    </row>
    <row r="463" spans="1:8" x14ac:dyDescent="0.45">
      <c r="A463" s="19">
        <v>45222</v>
      </c>
      <c r="B463" s="17" t="s">
        <v>37</v>
      </c>
      <c r="C463" s="21">
        <v>26762.399999999998</v>
      </c>
      <c r="D463" s="21">
        <v>22000</v>
      </c>
      <c r="E463" s="21" cm="1">
        <f t="array" ref="E463">IF(COUNTIF(B$2:B462, B463)=0, C463 - D463, LOOKUP(2,1/(B$2:B462=B463), E$2:E462) + C463 - D463)</f>
        <v>14624.799999999996</v>
      </c>
      <c r="F463" s="18" t="s">
        <v>133</v>
      </c>
      <c r="G463" s="17">
        <f t="shared" si="14"/>
        <v>344</v>
      </c>
      <c r="H463" t="str">
        <f t="shared" si="15"/>
        <v>90+ days</v>
      </c>
    </row>
    <row r="464" spans="1:8" x14ac:dyDescent="0.45">
      <c r="A464" s="19">
        <v>45232</v>
      </c>
      <c r="B464" s="17" t="s">
        <v>37</v>
      </c>
      <c r="C464" s="21">
        <v>36388.800000000003</v>
      </c>
      <c r="D464" s="21">
        <v>36300</v>
      </c>
      <c r="E464" s="21" cm="1">
        <f t="array" ref="E464">IF(COUNTIF(B$2:B463, B464)=0, C464 - D464, LOOKUP(2,1/(B$2:B463=B464), E$2:E463) + C464 - D464)</f>
        <v>14713.599999999999</v>
      </c>
      <c r="F464" s="18" t="s">
        <v>133</v>
      </c>
      <c r="G464" s="17">
        <f t="shared" si="14"/>
        <v>334</v>
      </c>
      <c r="H464" t="str">
        <f t="shared" si="15"/>
        <v>90+ days</v>
      </c>
    </row>
    <row r="465" spans="1:8" x14ac:dyDescent="0.45">
      <c r="A465" s="19">
        <v>45245</v>
      </c>
      <c r="B465" s="17" t="s">
        <v>37</v>
      </c>
      <c r="C465" s="21">
        <v>37094.400000000001</v>
      </c>
      <c r="D465" s="21">
        <v>37000</v>
      </c>
      <c r="E465" s="21" cm="1">
        <f t="array" ref="E465">IF(COUNTIF(B$2:B464, B465)=0, C465 - D465, LOOKUP(2,1/(B$2:B464=B465), E$2:E464) + C465 - D465)</f>
        <v>14808</v>
      </c>
      <c r="F465" s="18" t="s">
        <v>132</v>
      </c>
      <c r="G465" s="17">
        <f t="shared" si="14"/>
        <v>321</v>
      </c>
      <c r="H465" t="str">
        <f t="shared" si="15"/>
        <v>90+ days</v>
      </c>
    </row>
    <row r="466" spans="1:8" x14ac:dyDescent="0.45">
      <c r="A466" s="19">
        <v>45253</v>
      </c>
      <c r="B466" s="17" t="s">
        <v>37</v>
      </c>
      <c r="C466" s="21">
        <v>62193.599999999999</v>
      </c>
      <c r="D466" s="21">
        <v>12000</v>
      </c>
      <c r="E466" s="21" cm="1">
        <f t="array" ref="E466">IF(COUNTIF(B$2:B465, B466)=0, C466 - D466, LOOKUP(2,1/(B$2:B465=B466), E$2:E465) + C466 - D466)</f>
        <v>65001.600000000006</v>
      </c>
      <c r="F466" s="18" t="s">
        <v>133</v>
      </c>
      <c r="G466" s="17">
        <f t="shared" si="14"/>
        <v>313</v>
      </c>
      <c r="H466" t="str">
        <f t="shared" si="15"/>
        <v>90+ days</v>
      </c>
    </row>
    <row r="467" spans="1:8" x14ac:dyDescent="0.45">
      <c r="A467" s="19">
        <v>45253</v>
      </c>
      <c r="B467" s="17" t="s">
        <v>37</v>
      </c>
      <c r="C467" s="21">
        <v>0</v>
      </c>
      <c r="D467" s="21">
        <v>50000</v>
      </c>
      <c r="E467" s="21" cm="1">
        <f t="array" ref="E467">IF(COUNTIF(B$2:B466, B467)=0, C467 - D467, LOOKUP(2,1/(B$2:B466=B467), E$2:E466) + C467 - D467)</f>
        <v>15001.600000000006</v>
      </c>
      <c r="F467" s="18" t="s">
        <v>132</v>
      </c>
      <c r="G467" s="17">
        <f t="shared" si="14"/>
        <v>313</v>
      </c>
      <c r="H467" t="str">
        <f t="shared" si="15"/>
        <v>90+ days</v>
      </c>
    </row>
    <row r="468" spans="1:8" x14ac:dyDescent="0.45">
      <c r="A468" s="19">
        <v>45255</v>
      </c>
      <c r="B468" s="17" t="s">
        <v>37</v>
      </c>
      <c r="C468" s="21">
        <v>30139.199999999997</v>
      </c>
      <c r="D468" s="21">
        <v>30000</v>
      </c>
      <c r="E468" s="21" cm="1">
        <f t="array" ref="E468">IF(COUNTIF(B$2:B467, B468)=0, C468 - D468, LOOKUP(2,1/(B$2:B467=B468), E$2:E467) + C468 - D468)</f>
        <v>15140.800000000003</v>
      </c>
      <c r="F468" s="18" t="s">
        <v>132</v>
      </c>
      <c r="G468" s="17">
        <f t="shared" si="14"/>
        <v>311</v>
      </c>
      <c r="H468" t="str">
        <f t="shared" si="15"/>
        <v>90+ days</v>
      </c>
    </row>
    <row r="469" spans="1:8" x14ac:dyDescent="0.45">
      <c r="A469" s="19">
        <v>45262</v>
      </c>
      <c r="B469" s="17" t="s">
        <v>37</v>
      </c>
      <c r="C469" s="21">
        <v>51313.919999999998</v>
      </c>
      <c r="D469" s="21">
        <v>10000</v>
      </c>
      <c r="E469" s="21" cm="1">
        <f t="array" ref="E469">IF(COUNTIF(B$2:B468, B469)=0, C469 - D469, LOOKUP(2,1/(B$2:B468=B469), E$2:E468) + C469 - D469)</f>
        <v>56454.720000000001</v>
      </c>
      <c r="F469" s="18" t="s">
        <v>133</v>
      </c>
      <c r="G469" s="17">
        <f t="shared" si="14"/>
        <v>304</v>
      </c>
      <c r="H469" t="str">
        <f t="shared" si="15"/>
        <v>90+ days</v>
      </c>
    </row>
    <row r="470" spans="1:8" x14ac:dyDescent="0.45">
      <c r="A470" s="19">
        <v>45262</v>
      </c>
      <c r="B470" s="17" t="s">
        <v>37</v>
      </c>
      <c r="C470" s="21">
        <v>0</v>
      </c>
      <c r="D470" s="21">
        <v>50000</v>
      </c>
      <c r="E470" s="21" cm="1">
        <f t="array" ref="E470">IF(COUNTIF(B$2:B469, B470)=0, C470 - D470, LOOKUP(2,1/(B$2:B469=B470), E$2:E469) + C470 - D470)</f>
        <v>6454.7200000000012</v>
      </c>
      <c r="F470" s="18" t="s">
        <v>136</v>
      </c>
      <c r="G470" s="17">
        <f t="shared" si="14"/>
        <v>304</v>
      </c>
      <c r="H470" t="str">
        <f t="shared" si="15"/>
        <v>90+ days</v>
      </c>
    </row>
    <row r="471" spans="1:8" x14ac:dyDescent="0.45">
      <c r="A471" s="19">
        <v>45267</v>
      </c>
      <c r="B471" s="17" t="s">
        <v>37</v>
      </c>
      <c r="C471" s="21">
        <v>33465.599999999999</v>
      </c>
      <c r="D471" s="21">
        <v>33400</v>
      </c>
      <c r="E471" s="21" cm="1">
        <f t="array" ref="E471">IF(COUNTIF(B$2:B470, B471)=0, C471 - D471, LOOKUP(2,1/(B$2:B470=B471), E$2:E470) + C471 - D471)</f>
        <v>6520.32</v>
      </c>
      <c r="F471" s="18" t="s">
        <v>133</v>
      </c>
      <c r="G471" s="17">
        <f t="shared" si="14"/>
        <v>299</v>
      </c>
      <c r="H471" t="str">
        <f t="shared" si="15"/>
        <v>90+ days</v>
      </c>
    </row>
    <row r="472" spans="1:8" x14ac:dyDescent="0.45">
      <c r="A472" s="19">
        <v>45274</v>
      </c>
      <c r="B472" s="17" t="s">
        <v>37</v>
      </c>
      <c r="C472" s="21">
        <v>41340.6</v>
      </c>
      <c r="D472" s="21">
        <v>45000</v>
      </c>
      <c r="E472" s="21" cm="1">
        <f t="array" ref="E472">IF(COUNTIF(B$2:B471, B472)=0, C472 - D472, LOOKUP(2,1/(B$2:B471=B472), E$2:E471) + C472 - D472)</f>
        <v>2860.9199999999983</v>
      </c>
      <c r="F472" s="18" t="s">
        <v>132</v>
      </c>
      <c r="G472" s="17">
        <f t="shared" si="14"/>
        <v>292</v>
      </c>
      <c r="H472" t="str">
        <f t="shared" si="15"/>
        <v>90+ days</v>
      </c>
    </row>
    <row r="473" spans="1:8" x14ac:dyDescent="0.45">
      <c r="A473" s="19">
        <v>45289</v>
      </c>
      <c r="B473" s="17" t="s">
        <v>37</v>
      </c>
      <c r="C473" s="21">
        <v>27417.599999999999</v>
      </c>
      <c r="D473" s="21">
        <v>27000</v>
      </c>
      <c r="E473" s="21" cm="1">
        <f t="array" ref="E473">IF(COUNTIF(B$2:B472, B473)=0, C473 - D473, LOOKUP(2,1/(B$2:B472=B473), E$2:E472) + C473 - D473)</f>
        <v>3278.5199999999968</v>
      </c>
      <c r="F473" s="18" t="s">
        <v>133</v>
      </c>
      <c r="G473" s="17">
        <f t="shared" si="14"/>
        <v>277</v>
      </c>
      <c r="H473" t="str">
        <f t="shared" si="15"/>
        <v>90+ days</v>
      </c>
    </row>
    <row r="474" spans="1:8" x14ac:dyDescent="0.45">
      <c r="A474" s="19">
        <v>45295</v>
      </c>
      <c r="B474" s="17" t="s">
        <v>37</v>
      </c>
      <c r="C474" s="21">
        <v>57884.4</v>
      </c>
      <c r="D474" s="21">
        <v>55000</v>
      </c>
      <c r="E474" s="21" cm="1">
        <f t="array" ref="E474">IF(COUNTIF(B$2:B473, B474)=0, C474 - D474, LOOKUP(2,1/(B$2:B473=B474), E$2:E473) + C474 - D474)</f>
        <v>6162.9199999999983</v>
      </c>
      <c r="F474" s="18" t="s">
        <v>132</v>
      </c>
      <c r="G474" s="17">
        <f t="shared" si="14"/>
        <v>271</v>
      </c>
      <c r="H474" t="str">
        <f t="shared" si="15"/>
        <v>90+ days</v>
      </c>
    </row>
    <row r="475" spans="1:8" x14ac:dyDescent="0.45">
      <c r="A475" s="19">
        <v>45299</v>
      </c>
      <c r="B475" s="17" t="s">
        <v>37</v>
      </c>
      <c r="C475" s="21">
        <v>38640</v>
      </c>
      <c r="D475" s="21">
        <v>35000</v>
      </c>
      <c r="E475" s="21" cm="1">
        <f t="array" ref="E475">IF(COUNTIF(B$2:B474, B475)=0, C475 - D475, LOOKUP(2,1/(B$2:B474=B475), E$2:E474) + C475 - D475)</f>
        <v>9802.9199999999983</v>
      </c>
      <c r="F475" s="18" t="s">
        <v>132</v>
      </c>
      <c r="G475" s="17">
        <f t="shared" si="14"/>
        <v>267</v>
      </c>
      <c r="H475" t="str">
        <f t="shared" si="15"/>
        <v>90+ days</v>
      </c>
    </row>
    <row r="476" spans="1:8" x14ac:dyDescent="0.45">
      <c r="A476" s="19">
        <v>45303</v>
      </c>
      <c r="B476" s="17" t="s">
        <v>37</v>
      </c>
      <c r="C476" s="21">
        <v>29349.599999999999</v>
      </c>
      <c r="D476" s="21">
        <v>18000</v>
      </c>
      <c r="E476" s="21" cm="1">
        <f t="array" ref="E476">IF(COUNTIF(B$2:B475, B476)=0, C476 - D476, LOOKUP(2,1/(B$2:B475=B476), E$2:E475) + C476 - D476)</f>
        <v>21152.519999999997</v>
      </c>
      <c r="F476" s="18" t="s">
        <v>133</v>
      </c>
      <c r="G476" s="17">
        <f t="shared" si="14"/>
        <v>263</v>
      </c>
      <c r="H476" t="str">
        <f t="shared" si="15"/>
        <v>90+ days</v>
      </c>
    </row>
    <row r="477" spans="1:8" x14ac:dyDescent="0.45">
      <c r="A477" s="19">
        <v>45307</v>
      </c>
      <c r="B477" s="17" t="s">
        <v>37</v>
      </c>
      <c r="C477" s="21">
        <v>21100.799999999999</v>
      </c>
      <c r="D477" s="21">
        <v>21000</v>
      </c>
      <c r="E477" s="21" cm="1">
        <f t="array" ref="E477">IF(COUNTIF(B$2:B476, B477)=0, C477 - D477, LOOKUP(2,1/(B$2:B476=B477), E$2:E476) + C477 - D477)</f>
        <v>21253.319999999992</v>
      </c>
      <c r="F477" s="18" t="s">
        <v>133</v>
      </c>
      <c r="G477" s="17">
        <f t="shared" si="14"/>
        <v>259</v>
      </c>
      <c r="H477" t="str">
        <f t="shared" si="15"/>
        <v>90+ days</v>
      </c>
    </row>
    <row r="478" spans="1:8" x14ac:dyDescent="0.45">
      <c r="A478" s="19">
        <v>45315</v>
      </c>
      <c r="B478" s="17" t="s">
        <v>37</v>
      </c>
      <c r="C478" s="21">
        <v>48329.4</v>
      </c>
      <c r="D478" s="21">
        <v>3000</v>
      </c>
      <c r="E478" s="21" cm="1">
        <f t="array" ref="E478">IF(COUNTIF(B$2:B477, B478)=0, C478 - D478, LOOKUP(2,1/(B$2:B477=B478), E$2:E477) + C478 - D478)</f>
        <v>66582.720000000001</v>
      </c>
      <c r="F478" s="18" t="s">
        <v>133</v>
      </c>
      <c r="G478" s="17">
        <f t="shared" si="14"/>
        <v>251</v>
      </c>
      <c r="H478" t="str">
        <f t="shared" si="15"/>
        <v>90+ days</v>
      </c>
    </row>
    <row r="479" spans="1:8" x14ac:dyDescent="0.45">
      <c r="A479" s="19">
        <v>45315</v>
      </c>
      <c r="B479" s="17" t="s">
        <v>37</v>
      </c>
      <c r="C479" s="21">
        <v>0</v>
      </c>
      <c r="D479" s="21">
        <v>50000</v>
      </c>
      <c r="E479" s="21" cm="1">
        <f t="array" ref="E479">IF(COUNTIF(B$2:B478, B479)=0, C479 - D479, LOOKUP(2,1/(B$2:B478=B479), E$2:E478) + C479 - D479)</f>
        <v>16582.72</v>
      </c>
      <c r="F479" s="18" t="s">
        <v>136</v>
      </c>
      <c r="G479" s="17">
        <f t="shared" si="14"/>
        <v>251</v>
      </c>
      <c r="H479" t="str">
        <f t="shared" si="15"/>
        <v>90+ days</v>
      </c>
    </row>
    <row r="480" spans="1:8" x14ac:dyDescent="0.45">
      <c r="A480" s="19">
        <v>45320</v>
      </c>
      <c r="B480" s="17" t="s">
        <v>37</v>
      </c>
      <c r="C480" s="21">
        <v>43948.799999999996</v>
      </c>
      <c r="D480" s="21">
        <v>45000</v>
      </c>
      <c r="E480" s="21" cm="1">
        <f t="array" ref="E480">IF(COUNTIF(B$2:B479, B480)=0, C480 - D480, LOOKUP(2,1/(B$2:B479=B480), E$2:E479) + C480 - D480)</f>
        <v>15531.519999999997</v>
      </c>
      <c r="F480" s="18" t="s">
        <v>132</v>
      </c>
      <c r="G480" s="17">
        <f t="shared" si="14"/>
        <v>246</v>
      </c>
      <c r="H480" t="str">
        <f t="shared" si="15"/>
        <v>90+ days</v>
      </c>
    </row>
    <row r="481" spans="1:8" x14ac:dyDescent="0.45">
      <c r="A481" s="19">
        <v>45325</v>
      </c>
      <c r="B481" s="17" t="s">
        <v>37</v>
      </c>
      <c r="C481" s="21">
        <v>19393.919999999998</v>
      </c>
      <c r="D481" s="21">
        <v>19300</v>
      </c>
      <c r="E481" s="21" cm="1">
        <f t="array" ref="E481">IF(COUNTIF(B$2:B480, B481)=0, C481 - D481, LOOKUP(2,1/(B$2:B480=B481), E$2:E480) + C481 - D481)</f>
        <v>15625.439999999995</v>
      </c>
      <c r="F481" s="18" t="s">
        <v>133</v>
      </c>
      <c r="G481" s="17">
        <f t="shared" si="14"/>
        <v>241</v>
      </c>
      <c r="H481" t="str">
        <f t="shared" si="15"/>
        <v>90+ days</v>
      </c>
    </row>
    <row r="482" spans="1:8" x14ac:dyDescent="0.45">
      <c r="A482" s="19">
        <v>45340</v>
      </c>
      <c r="B482" s="17" t="s">
        <v>37</v>
      </c>
      <c r="C482" s="21">
        <v>32423.999999999996</v>
      </c>
      <c r="D482" s="21">
        <v>32000</v>
      </c>
      <c r="E482" s="21" cm="1">
        <f t="array" ref="E482">IF(COUNTIF(B$2:B481, B482)=0, C482 - D482, LOOKUP(2,1/(B$2:B481=B482), E$2:E481) + C482 - D482)</f>
        <v>16049.439999999988</v>
      </c>
      <c r="F482" s="18" t="s">
        <v>132</v>
      </c>
      <c r="G482" s="17">
        <f t="shared" si="14"/>
        <v>226</v>
      </c>
      <c r="H482" t="str">
        <f t="shared" si="15"/>
        <v>90+ days</v>
      </c>
    </row>
    <row r="483" spans="1:8" x14ac:dyDescent="0.45">
      <c r="A483" s="19">
        <v>45344</v>
      </c>
      <c r="B483" s="17" t="s">
        <v>37</v>
      </c>
      <c r="C483" s="21">
        <v>38841.599999999999</v>
      </c>
      <c r="D483" s="21">
        <v>2000</v>
      </c>
      <c r="E483" s="21" cm="1">
        <f t="array" ref="E483">IF(COUNTIF(B$2:B482, B483)=0, C483 - D483, LOOKUP(2,1/(B$2:B482=B483), E$2:E482) + C483 - D483)</f>
        <v>52891.039999999986</v>
      </c>
      <c r="F483" s="18" t="s">
        <v>133</v>
      </c>
      <c r="G483" s="17">
        <f t="shared" si="14"/>
        <v>222</v>
      </c>
      <c r="H483" t="str">
        <f t="shared" si="15"/>
        <v>90+ days</v>
      </c>
    </row>
    <row r="484" spans="1:8" x14ac:dyDescent="0.45">
      <c r="A484" s="19">
        <v>45344</v>
      </c>
      <c r="B484" s="17" t="s">
        <v>37</v>
      </c>
      <c r="C484" s="21">
        <v>0</v>
      </c>
      <c r="D484" s="21">
        <v>45000</v>
      </c>
      <c r="E484" s="21" cm="1">
        <f t="array" ref="E484">IF(COUNTIF(B$2:B483, B484)=0, C484 - D484, LOOKUP(2,1/(B$2:B483=B484), E$2:E483) + C484 - D484)</f>
        <v>7891.0399999999863</v>
      </c>
      <c r="F484" s="18" t="s">
        <v>132</v>
      </c>
      <c r="G484" s="17">
        <f t="shared" si="14"/>
        <v>222</v>
      </c>
      <c r="H484" t="str">
        <f t="shared" si="15"/>
        <v>90+ days</v>
      </c>
    </row>
    <row r="485" spans="1:8" x14ac:dyDescent="0.45">
      <c r="A485" s="19">
        <v>45347</v>
      </c>
      <c r="B485" s="17" t="s">
        <v>37</v>
      </c>
      <c r="C485" s="21">
        <v>43122.239999999998</v>
      </c>
      <c r="D485" s="21">
        <v>43000</v>
      </c>
      <c r="E485" s="21" cm="1">
        <f t="array" ref="E485">IF(COUNTIF(B$2:B484, B485)=0, C485 - D485, LOOKUP(2,1/(B$2:B484=B485), E$2:E484) + C485 - D485)</f>
        <v>8013.2799999999843</v>
      </c>
      <c r="F485" s="18" t="s">
        <v>132</v>
      </c>
      <c r="G485" s="17">
        <f t="shared" si="14"/>
        <v>219</v>
      </c>
      <c r="H485" t="str">
        <f t="shared" si="15"/>
        <v>90+ days</v>
      </c>
    </row>
    <row r="486" spans="1:8" x14ac:dyDescent="0.45">
      <c r="A486" s="19">
        <v>45350</v>
      </c>
      <c r="B486" s="17" t="s">
        <v>37</v>
      </c>
      <c r="C486" s="21">
        <v>1512</v>
      </c>
      <c r="D486" s="21">
        <v>0</v>
      </c>
      <c r="E486" s="21" cm="1">
        <f t="array" ref="E486">IF(COUNTIF(B$2:B485, B486)=0, C486 - D486, LOOKUP(2,1/(B$2:B485=B486), E$2:E485) + C486 - D486)</f>
        <v>9525.2799999999843</v>
      </c>
      <c r="F486" s="18" t="s">
        <v>135</v>
      </c>
      <c r="G486" s="17">
        <f t="shared" si="14"/>
        <v>216</v>
      </c>
      <c r="H486" t="str">
        <f t="shared" si="15"/>
        <v>90+ days</v>
      </c>
    </row>
    <row r="487" spans="1:8" x14ac:dyDescent="0.45">
      <c r="A487" s="19">
        <v>45366</v>
      </c>
      <c r="B487" s="17" t="s">
        <v>37</v>
      </c>
      <c r="C487" s="21">
        <v>27115.199999999997</v>
      </c>
      <c r="D487" s="21">
        <v>25000</v>
      </c>
      <c r="E487" s="21" cm="1">
        <f t="array" ref="E487">IF(COUNTIF(B$2:B486, B487)=0, C487 - D487, LOOKUP(2,1/(B$2:B486=B487), E$2:E486) + C487 - D487)</f>
        <v>11640.479999999981</v>
      </c>
      <c r="F487" s="18" t="s">
        <v>132</v>
      </c>
      <c r="G487" s="17">
        <f t="shared" si="14"/>
        <v>200</v>
      </c>
      <c r="H487" t="str">
        <f t="shared" si="15"/>
        <v>90+ days</v>
      </c>
    </row>
    <row r="488" spans="1:8" x14ac:dyDescent="0.45">
      <c r="A488" s="19">
        <v>45368</v>
      </c>
      <c r="B488" s="17" t="s">
        <v>37</v>
      </c>
      <c r="C488" s="21">
        <v>27417.599999999999</v>
      </c>
      <c r="D488" s="21">
        <v>27400</v>
      </c>
      <c r="E488" s="21" cm="1">
        <f t="array" ref="E488">IF(COUNTIF(B$2:B487, B488)=0, C488 - D488, LOOKUP(2,1/(B$2:B487=B488), E$2:E487) + C488 - D488)</f>
        <v>11658.07999999998</v>
      </c>
      <c r="F488" s="18" t="s">
        <v>133</v>
      </c>
      <c r="G488" s="17">
        <f t="shared" si="14"/>
        <v>198</v>
      </c>
      <c r="H488" t="str">
        <f t="shared" si="15"/>
        <v>90+ days</v>
      </c>
    </row>
    <row r="489" spans="1:8" x14ac:dyDescent="0.45">
      <c r="A489" s="19">
        <v>45378</v>
      </c>
      <c r="B489" s="17" t="s">
        <v>37</v>
      </c>
      <c r="C489" s="21">
        <v>33304.32</v>
      </c>
      <c r="D489" s="21">
        <v>33300</v>
      </c>
      <c r="E489" s="21" cm="1">
        <f t="array" ref="E489">IF(COUNTIF(B$2:B488, B489)=0, C489 - D489, LOOKUP(2,1/(B$2:B488=B489), E$2:E488) + C489 - D489)</f>
        <v>11662.39999999998</v>
      </c>
      <c r="F489" s="18" t="s">
        <v>133</v>
      </c>
      <c r="G489" s="17">
        <f t="shared" si="14"/>
        <v>188</v>
      </c>
      <c r="H489" t="str">
        <f t="shared" si="15"/>
        <v>90+ days</v>
      </c>
    </row>
    <row r="490" spans="1:8" x14ac:dyDescent="0.45">
      <c r="A490" s="19">
        <v>45385</v>
      </c>
      <c r="B490" s="17" t="s">
        <v>37</v>
      </c>
      <c r="C490" s="21">
        <v>51313.919999999998</v>
      </c>
      <c r="D490" s="21">
        <v>50000</v>
      </c>
      <c r="E490" s="21" cm="1">
        <f t="array" ref="E490">IF(COUNTIF(B$2:B489, B490)=0, C490 - D490, LOOKUP(2,1/(B$2:B489=B490), E$2:E489) + C490 - D490)</f>
        <v>12976.319999999978</v>
      </c>
      <c r="F490" s="18" t="s">
        <v>132</v>
      </c>
      <c r="G490" s="17">
        <f t="shared" si="14"/>
        <v>181</v>
      </c>
      <c r="H490" t="str">
        <f t="shared" si="15"/>
        <v>90+ days</v>
      </c>
    </row>
    <row r="491" spans="1:8" x14ac:dyDescent="0.45">
      <c r="A491" s="19">
        <v>45389</v>
      </c>
      <c r="B491" s="17" t="s">
        <v>37</v>
      </c>
      <c r="C491" s="21">
        <v>27417.599999999999</v>
      </c>
      <c r="D491" s="21">
        <v>4000</v>
      </c>
      <c r="E491" s="21" cm="1">
        <f t="array" ref="E491">IF(COUNTIF(B$2:B490, B491)=0, C491 - D491, LOOKUP(2,1/(B$2:B490=B491), E$2:E490) + C491 - D491)</f>
        <v>36393.919999999976</v>
      </c>
      <c r="F491" s="18" t="s">
        <v>133</v>
      </c>
      <c r="G491" s="17">
        <f t="shared" si="14"/>
        <v>177</v>
      </c>
      <c r="H491" t="str">
        <f t="shared" si="15"/>
        <v>90+ days</v>
      </c>
    </row>
    <row r="492" spans="1:8" x14ac:dyDescent="0.45">
      <c r="A492" s="19">
        <v>45389</v>
      </c>
      <c r="B492" s="17" t="s">
        <v>37</v>
      </c>
      <c r="C492" s="21">
        <v>0</v>
      </c>
      <c r="D492" s="21">
        <v>30000</v>
      </c>
      <c r="E492" s="21" cm="1">
        <f t="array" ref="E492">IF(COUNTIF(B$2:B491, B492)=0, C492 - D492, LOOKUP(2,1/(B$2:B491=B492), E$2:E491) + C492 - D492)</f>
        <v>6393.9199999999764</v>
      </c>
      <c r="F492" s="18" t="s">
        <v>132</v>
      </c>
      <c r="G492" s="17">
        <f t="shared" si="14"/>
        <v>177</v>
      </c>
      <c r="H492" t="str">
        <f t="shared" si="15"/>
        <v>90+ days</v>
      </c>
    </row>
    <row r="493" spans="1:8" x14ac:dyDescent="0.45">
      <c r="A493" s="19">
        <v>45392</v>
      </c>
      <c r="B493" s="17" t="s">
        <v>37</v>
      </c>
      <c r="C493" s="21">
        <v>61928.159999999996</v>
      </c>
      <c r="D493" s="21">
        <v>18000</v>
      </c>
      <c r="E493" s="21" cm="1">
        <f t="array" ref="E493">IF(COUNTIF(B$2:B492, B493)=0, C493 - D493, LOOKUP(2,1/(B$2:B492=B493), E$2:E492) + C493 - D493)</f>
        <v>50322.079999999973</v>
      </c>
      <c r="F493" s="18" t="s">
        <v>133</v>
      </c>
      <c r="G493" s="17">
        <f t="shared" si="14"/>
        <v>174</v>
      </c>
      <c r="H493" t="str">
        <f t="shared" si="15"/>
        <v>90+ days</v>
      </c>
    </row>
    <row r="494" spans="1:8" x14ac:dyDescent="0.45">
      <c r="A494" s="19">
        <v>45399</v>
      </c>
      <c r="B494" s="17" t="s">
        <v>37</v>
      </c>
      <c r="C494" s="21">
        <v>44654.400000000001</v>
      </c>
      <c r="D494" s="21">
        <v>80000</v>
      </c>
      <c r="E494" s="21" cm="1">
        <f t="array" ref="E494">IF(COUNTIF(B$2:B493, B494)=0, C494 - D494, LOOKUP(2,1/(B$2:B493=B494), E$2:E493) + C494 - D494)</f>
        <v>14976.479999999981</v>
      </c>
      <c r="F494" s="18" t="s">
        <v>136</v>
      </c>
      <c r="G494" s="17">
        <f t="shared" si="14"/>
        <v>167</v>
      </c>
      <c r="H494" t="str">
        <f t="shared" si="15"/>
        <v>90+ days</v>
      </c>
    </row>
    <row r="495" spans="1:8" x14ac:dyDescent="0.45">
      <c r="A495" s="19">
        <v>45406</v>
      </c>
      <c r="B495" s="17" t="s">
        <v>37</v>
      </c>
      <c r="C495" s="21">
        <v>37556.400000000001</v>
      </c>
      <c r="D495" s="21">
        <v>24000</v>
      </c>
      <c r="E495" s="21" cm="1">
        <f t="array" ref="E495">IF(COUNTIF(B$2:B494, B495)=0, C495 - D495, LOOKUP(2,1/(B$2:B494=B495), E$2:E494) + C495 - D495)</f>
        <v>28532.879999999983</v>
      </c>
      <c r="F495" s="18" t="s">
        <v>132</v>
      </c>
      <c r="G495" s="17">
        <f t="shared" si="14"/>
        <v>160</v>
      </c>
      <c r="H495" t="str">
        <f t="shared" si="15"/>
        <v>90+ days</v>
      </c>
    </row>
    <row r="496" spans="1:8" x14ac:dyDescent="0.45">
      <c r="A496" s="19">
        <v>45411</v>
      </c>
      <c r="B496" s="17" t="s">
        <v>37</v>
      </c>
      <c r="C496" s="21">
        <v>13708.8</v>
      </c>
      <c r="D496" s="21">
        <v>13700</v>
      </c>
      <c r="E496" s="21" cm="1">
        <f t="array" ref="E496">IF(COUNTIF(B$2:B495, B496)=0, C496 - D496, LOOKUP(2,1/(B$2:B495=B496), E$2:E495) + C496 - D496)</f>
        <v>28541.679999999978</v>
      </c>
      <c r="F496" s="18" t="s">
        <v>133</v>
      </c>
      <c r="G496" s="17">
        <f t="shared" si="14"/>
        <v>155</v>
      </c>
      <c r="H496" t="str">
        <f t="shared" si="15"/>
        <v>90+ days</v>
      </c>
    </row>
    <row r="497" spans="1:8" x14ac:dyDescent="0.45">
      <c r="A497" s="19">
        <v>45413</v>
      </c>
      <c r="B497" s="17" t="s">
        <v>37</v>
      </c>
      <c r="C497" s="21">
        <v>22444.799999999999</v>
      </c>
      <c r="D497" s="21">
        <v>22400</v>
      </c>
      <c r="E497" s="21" cm="1">
        <f t="array" ref="E497">IF(COUNTIF(B$2:B496, B497)=0, C497 - D497, LOOKUP(2,1/(B$2:B496=B497), E$2:E496) + C497 - D497)</f>
        <v>28586.479999999981</v>
      </c>
      <c r="F497" s="18" t="s">
        <v>133</v>
      </c>
      <c r="G497" s="17">
        <f t="shared" si="14"/>
        <v>153</v>
      </c>
      <c r="H497" t="str">
        <f t="shared" si="15"/>
        <v>90+ days</v>
      </c>
    </row>
    <row r="498" spans="1:8" x14ac:dyDescent="0.45">
      <c r="A498" s="19">
        <v>45417</v>
      </c>
      <c r="B498" s="17" t="s">
        <v>37</v>
      </c>
      <c r="C498" s="21">
        <v>30912</v>
      </c>
      <c r="D498" s="21">
        <v>30900</v>
      </c>
      <c r="E498" s="21" cm="1">
        <f t="array" ref="E498">IF(COUNTIF(B$2:B497, B498)=0, C498 - D498, LOOKUP(2,1/(B$2:B497=B498), E$2:E497) + C498 - D498)</f>
        <v>28598.479999999981</v>
      </c>
      <c r="F498" s="18" t="s">
        <v>132</v>
      </c>
      <c r="G498" s="17">
        <f t="shared" si="14"/>
        <v>149</v>
      </c>
      <c r="H498" t="str">
        <f t="shared" si="15"/>
        <v>90+ days</v>
      </c>
    </row>
    <row r="499" spans="1:8" x14ac:dyDescent="0.45">
      <c r="A499" s="19">
        <v>45434</v>
      </c>
      <c r="B499" s="17" t="s">
        <v>37</v>
      </c>
      <c r="C499" s="21">
        <v>34377.599999999999</v>
      </c>
      <c r="D499" s="21">
        <v>4000</v>
      </c>
      <c r="E499" s="21" cm="1">
        <f t="array" ref="E499">IF(COUNTIF(B$2:B498, B499)=0, C499 - D499, LOOKUP(2,1/(B$2:B498=B499), E$2:E498) + C499 - D499)</f>
        <v>58976.07999999998</v>
      </c>
      <c r="F499" s="18" t="s">
        <v>133</v>
      </c>
      <c r="G499" s="17">
        <f t="shared" si="14"/>
        <v>132</v>
      </c>
      <c r="H499" t="str">
        <f t="shared" si="15"/>
        <v>90+ days</v>
      </c>
    </row>
    <row r="500" spans="1:8" x14ac:dyDescent="0.45">
      <c r="A500" s="19">
        <v>45436</v>
      </c>
      <c r="B500" s="17" t="s">
        <v>37</v>
      </c>
      <c r="C500" s="21">
        <v>0</v>
      </c>
      <c r="D500" s="21">
        <v>50000</v>
      </c>
      <c r="E500" s="21" cm="1">
        <f t="array" ref="E500">IF(COUNTIF(B$2:B499, B500)=0, C500 - D500, LOOKUP(2,1/(B$2:B499=B500), E$2:E499) + C500 - D500)</f>
        <v>8976.0799999999799</v>
      </c>
      <c r="F500" s="18" t="s">
        <v>136</v>
      </c>
      <c r="G500" s="17">
        <f t="shared" si="14"/>
        <v>130</v>
      </c>
      <c r="H500" t="str">
        <f t="shared" si="15"/>
        <v>90+ days</v>
      </c>
    </row>
    <row r="501" spans="1:8" x14ac:dyDescent="0.45">
      <c r="A501" s="19">
        <v>45442</v>
      </c>
      <c r="B501" s="17" t="s">
        <v>37</v>
      </c>
      <c r="C501" s="21">
        <v>28248</v>
      </c>
      <c r="D501" s="21">
        <v>28200</v>
      </c>
      <c r="E501" s="21" cm="1">
        <f t="array" ref="E501">IF(COUNTIF(B$2:B500, B501)=0, C501 - D501, LOOKUP(2,1/(B$2:B500=B501), E$2:E500) + C501 - D501)</f>
        <v>9024.0799999999799</v>
      </c>
      <c r="F501" s="18" t="s">
        <v>133</v>
      </c>
      <c r="G501" s="17">
        <f t="shared" si="14"/>
        <v>124</v>
      </c>
      <c r="H501" t="str">
        <f t="shared" si="15"/>
        <v>90+ days</v>
      </c>
    </row>
    <row r="502" spans="1:8" x14ac:dyDescent="0.45">
      <c r="A502" s="19">
        <v>45452</v>
      </c>
      <c r="B502" s="17" t="s">
        <v>37</v>
      </c>
      <c r="C502" s="21">
        <v>34540</v>
      </c>
      <c r="D502" s="21">
        <v>34500</v>
      </c>
      <c r="E502" s="21" cm="1">
        <f t="array" ref="E502">IF(COUNTIF(B$2:B501, B502)=0, C502 - D502, LOOKUP(2,1/(B$2:B501=B502), E$2:E501) + C502 - D502)</f>
        <v>9064.0799999999799</v>
      </c>
      <c r="F502" s="18" t="s">
        <v>132</v>
      </c>
      <c r="G502" s="17">
        <f t="shared" si="14"/>
        <v>114</v>
      </c>
      <c r="H502" t="str">
        <f t="shared" si="15"/>
        <v>90+ days</v>
      </c>
    </row>
    <row r="503" spans="1:8" x14ac:dyDescent="0.45">
      <c r="A503" s="19">
        <v>45458</v>
      </c>
      <c r="B503" s="17" t="s">
        <v>37</v>
      </c>
      <c r="C503" s="21">
        <v>13094.400000000001</v>
      </c>
      <c r="D503" s="21">
        <v>13000</v>
      </c>
      <c r="E503" s="21" cm="1">
        <f t="array" ref="E503">IF(COUNTIF(B$2:B502, B503)=0, C503 - D503, LOOKUP(2,1/(B$2:B502=B503), E$2:E502) + C503 - D503)</f>
        <v>9158.4799999999814</v>
      </c>
      <c r="F503" s="18" t="s">
        <v>132</v>
      </c>
      <c r="G503" s="17">
        <f t="shared" si="14"/>
        <v>108</v>
      </c>
      <c r="H503" t="str">
        <f t="shared" si="15"/>
        <v>90+ days</v>
      </c>
    </row>
    <row r="504" spans="1:8" x14ac:dyDescent="0.45">
      <c r="A504" s="19">
        <v>45469</v>
      </c>
      <c r="B504" s="17" t="s">
        <v>37</v>
      </c>
      <c r="C504" s="21">
        <v>14124</v>
      </c>
      <c r="D504" s="21">
        <v>14000</v>
      </c>
      <c r="E504" s="21" cm="1">
        <f t="array" ref="E504">IF(COUNTIF(B$2:B503, B504)=0, C504 - D504, LOOKUP(2,1/(B$2:B503=B504), E$2:E503) + C504 - D504)</f>
        <v>9282.4799999999814</v>
      </c>
      <c r="F504" s="18" t="s">
        <v>132</v>
      </c>
      <c r="G504" s="17">
        <f t="shared" si="14"/>
        <v>97</v>
      </c>
      <c r="H504" t="str">
        <f t="shared" si="15"/>
        <v>90+ days</v>
      </c>
    </row>
    <row r="505" spans="1:8" x14ac:dyDescent="0.45">
      <c r="A505" s="19">
        <v>45477</v>
      </c>
      <c r="B505" s="17" t="s">
        <v>37</v>
      </c>
      <c r="C505" s="21">
        <v>18549.600000000002</v>
      </c>
      <c r="D505" s="21">
        <v>18500</v>
      </c>
      <c r="E505" s="21" cm="1">
        <f t="array" ref="E505">IF(COUNTIF(B$2:B504, B505)=0, C505 - D505, LOOKUP(2,1/(B$2:B504=B505), E$2:E504) + C505 - D505)</f>
        <v>9332.0799999999836</v>
      </c>
      <c r="F505" s="18" t="s">
        <v>133</v>
      </c>
      <c r="G505" s="17">
        <f t="shared" si="14"/>
        <v>89</v>
      </c>
      <c r="H505" t="str">
        <f t="shared" si="15"/>
        <v>61-90 days</v>
      </c>
    </row>
    <row r="506" spans="1:8" x14ac:dyDescent="0.45">
      <c r="A506" s="19">
        <v>45489</v>
      </c>
      <c r="B506" s="17" t="s">
        <v>37</v>
      </c>
      <c r="C506" s="21">
        <v>37512</v>
      </c>
      <c r="D506" s="21">
        <v>7500</v>
      </c>
      <c r="E506" s="21" cm="1">
        <f t="array" ref="E506">IF(COUNTIF(B$2:B505, B506)=0, C506 - D506, LOOKUP(2,1/(B$2:B505=B506), E$2:E505) + C506 - D506)</f>
        <v>39344.079999999987</v>
      </c>
      <c r="F506" s="18" t="s">
        <v>133</v>
      </c>
      <c r="G506" s="17">
        <f t="shared" si="14"/>
        <v>77</v>
      </c>
      <c r="H506" t="str">
        <f t="shared" si="15"/>
        <v>61-90 days</v>
      </c>
    </row>
    <row r="507" spans="1:8" x14ac:dyDescent="0.45">
      <c r="A507" s="19">
        <v>45489</v>
      </c>
      <c r="B507" s="17" t="s">
        <v>37</v>
      </c>
      <c r="C507" s="21">
        <v>0</v>
      </c>
      <c r="D507" s="21">
        <v>35000</v>
      </c>
      <c r="E507" s="21" cm="1">
        <f t="array" ref="E507">IF(COUNTIF(B$2:B506, B507)=0, C507 - D507, LOOKUP(2,1/(B$2:B506=B507), E$2:E506) + C507 - D507)</f>
        <v>4344.0799999999872</v>
      </c>
      <c r="F507" s="18" t="s">
        <v>132</v>
      </c>
      <c r="G507" s="17">
        <f t="shared" si="14"/>
        <v>77</v>
      </c>
      <c r="H507" t="str">
        <f t="shared" si="15"/>
        <v>61-90 days</v>
      </c>
    </row>
    <row r="508" spans="1:8" x14ac:dyDescent="0.45">
      <c r="A508" s="19">
        <v>45504</v>
      </c>
      <c r="B508" s="17" t="s">
        <v>37</v>
      </c>
      <c r="C508" s="21">
        <v>21598.799999999999</v>
      </c>
      <c r="D508" s="21">
        <v>21000</v>
      </c>
      <c r="E508" s="21" cm="1">
        <f t="array" ref="E508">IF(COUNTIF(B$2:B507, B508)=0, C508 - D508, LOOKUP(2,1/(B$2:B507=B508), E$2:E507) + C508 - D508)</f>
        <v>4942.8799999999865</v>
      </c>
      <c r="F508" s="18" t="s">
        <v>132</v>
      </c>
      <c r="G508" s="17">
        <f t="shared" si="14"/>
        <v>62</v>
      </c>
      <c r="H508" t="str">
        <f t="shared" si="15"/>
        <v>61-90 days</v>
      </c>
    </row>
    <row r="509" spans="1:8" x14ac:dyDescent="0.45">
      <c r="A509" s="19">
        <v>45513</v>
      </c>
      <c r="B509" s="17" t="s">
        <v>37</v>
      </c>
      <c r="C509" s="21">
        <v>103576.8</v>
      </c>
      <c r="D509" s="21">
        <v>14000</v>
      </c>
      <c r="E509" s="21" cm="1">
        <f t="array" ref="E509">IF(COUNTIF(B$2:B508, B509)=0, C509 - D509, LOOKUP(2,1/(B$2:B508=B509), E$2:E508) + C509 - D509)</f>
        <v>94519.679999999993</v>
      </c>
      <c r="F509" s="18" t="s">
        <v>132</v>
      </c>
      <c r="G509" s="17">
        <f t="shared" si="14"/>
        <v>53</v>
      </c>
      <c r="H509" t="str">
        <f t="shared" si="15"/>
        <v>31-60 days</v>
      </c>
    </row>
    <row r="510" spans="1:8" x14ac:dyDescent="0.45">
      <c r="A510" s="19">
        <v>45515</v>
      </c>
      <c r="B510" s="17" t="s">
        <v>37</v>
      </c>
      <c r="C510" s="21">
        <v>0</v>
      </c>
      <c r="D510" s="21">
        <v>90000</v>
      </c>
      <c r="E510" s="21" cm="1">
        <f t="array" ref="E510">IF(COUNTIF(B$2:B509, B510)=0, C510 - D510, LOOKUP(2,1/(B$2:B509=B510), E$2:E509) + C510 - D510)</f>
        <v>4519.679999999993</v>
      </c>
      <c r="F510" s="18" t="s">
        <v>136</v>
      </c>
      <c r="G510" s="17">
        <f t="shared" si="14"/>
        <v>51</v>
      </c>
      <c r="H510" t="str">
        <f t="shared" si="15"/>
        <v>31-60 days</v>
      </c>
    </row>
    <row r="511" spans="1:8" x14ac:dyDescent="0.45">
      <c r="A511" s="19">
        <v>45517</v>
      </c>
      <c r="B511" s="17" t="s">
        <v>37</v>
      </c>
      <c r="C511" s="21">
        <v>40171.199999999997</v>
      </c>
      <c r="D511" s="21">
        <v>40100</v>
      </c>
      <c r="E511" s="21" cm="1">
        <f t="array" ref="E511">IF(COUNTIF(B$2:B510, B511)=0, C511 - D511, LOOKUP(2,1/(B$2:B510=B511), E$2:E510) + C511 - D511)</f>
        <v>4590.8799999999901</v>
      </c>
      <c r="F511" s="18" t="s">
        <v>132</v>
      </c>
      <c r="G511" s="17">
        <f t="shared" si="14"/>
        <v>49</v>
      </c>
      <c r="H511" t="str">
        <f t="shared" si="15"/>
        <v>31-60 days</v>
      </c>
    </row>
    <row r="512" spans="1:8" x14ac:dyDescent="0.45">
      <c r="A512" s="19">
        <v>45522</v>
      </c>
      <c r="B512" s="17" t="s">
        <v>37</v>
      </c>
      <c r="C512" s="21">
        <v>42505.599999999999</v>
      </c>
      <c r="D512" s="21">
        <v>12000</v>
      </c>
      <c r="E512" s="21" cm="1">
        <f t="array" ref="E512">IF(COUNTIF(B$2:B511, B512)=0, C512 - D512, LOOKUP(2,1/(B$2:B511=B512), E$2:E511) + C512 - D512)</f>
        <v>35096.479999999989</v>
      </c>
      <c r="F512" s="18" t="s">
        <v>133</v>
      </c>
      <c r="G512" s="17">
        <f t="shared" si="14"/>
        <v>44</v>
      </c>
      <c r="H512" t="str">
        <f t="shared" si="15"/>
        <v>31-60 days</v>
      </c>
    </row>
    <row r="513" spans="1:8" x14ac:dyDescent="0.45">
      <c r="A513" s="19">
        <v>45522</v>
      </c>
      <c r="B513" s="17" t="s">
        <v>37</v>
      </c>
      <c r="C513" s="21">
        <v>0</v>
      </c>
      <c r="D513" s="21">
        <v>30000</v>
      </c>
      <c r="E513" s="21" cm="1">
        <f t="array" ref="E513">IF(COUNTIF(B$2:B512, B513)=0, C513 - D513, LOOKUP(2,1/(B$2:B512=B513), E$2:E512) + C513 - D513)</f>
        <v>5096.4799999999886</v>
      </c>
      <c r="F513" s="18" t="s">
        <v>132</v>
      </c>
      <c r="G513" s="17">
        <f t="shared" si="14"/>
        <v>44</v>
      </c>
      <c r="H513" t="str">
        <f t="shared" si="15"/>
        <v>31-60 days</v>
      </c>
    </row>
    <row r="514" spans="1:8" x14ac:dyDescent="0.45">
      <c r="A514" s="19">
        <v>45541</v>
      </c>
      <c r="B514" s="17" t="s">
        <v>37</v>
      </c>
      <c r="C514" s="21">
        <v>27936</v>
      </c>
      <c r="D514" s="21">
        <v>28000</v>
      </c>
      <c r="E514" s="21" cm="1">
        <f t="array" ref="E514">IF(COUNTIF(B$2:B513, B514)=0, C514 - D514, LOOKUP(2,1/(B$2:B513=B514), E$2:E513) + C514 - D514)</f>
        <v>5032.4799999999886</v>
      </c>
      <c r="F514" s="18" t="s">
        <v>133</v>
      </c>
      <c r="G514" s="17">
        <f t="shared" ref="G514:G577" si="16">DATE(2024,10,1) - A514</f>
        <v>25</v>
      </c>
      <c r="H514" t="str">
        <f t="shared" ref="H514:H577" si="17">IF(G514&lt;=30,"0-30 days",IF(G514&lt;=60, "31-60 days",IF(G514&lt;=90, "61-90 days", "90+ days")))</f>
        <v>0-30 days</v>
      </c>
    </row>
    <row r="515" spans="1:8" x14ac:dyDescent="0.45">
      <c r="A515" s="19">
        <v>45362</v>
      </c>
      <c r="B515" s="20" t="s">
        <v>75</v>
      </c>
      <c r="C515" s="21">
        <v>107946.82500000001</v>
      </c>
      <c r="D515" s="21">
        <v>7000</v>
      </c>
      <c r="E515" s="21" cm="1">
        <f t="array" ref="E515">IF(COUNTIF(B$2:B514, B515)=0, C515 - D515, LOOKUP(2,1/(B$2:B514=B515), E$2:E514) + C515 - D515)</f>
        <v>100946.82500000001</v>
      </c>
      <c r="F515" s="18" t="s">
        <v>133</v>
      </c>
      <c r="G515" s="17">
        <f t="shared" si="16"/>
        <v>204</v>
      </c>
      <c r="H515" t="str">
        <f t="shared" si="17"/>
        <v>90+ days</v>
      </c>
    </row>
    <row r="516" spans="1:8" x14ac:dyDescent="0.45">
      <c r="A516" s="19">
        <v>45364</v>
      </c>
      <c r="B516" s="20" t="s">
        <v>75</v>
      </c>
      <c r="C516" s="21">
        <v>0</v>
      </c>
      <c r="D516" s="21">
        <v>100000</v>
      </c>
      <c r="E516" s="21" cm="1">
        <f t="array" ref="E516">IF(COUNTIF(B$2:B515, B516)=0, C516 - D516, LOOKUP(2,1/(B$2:B515=B516), E$2:E515) + C516 - D516)</f>
        <v>946.82500000001164</v>
      </c>
      <c r="F516" s="18" t="s">
        <v>136</v>
      </c>
      <c r="G516" s="17">
        <f t="shared" si="16"/>
        <v>202</v>
      </c>
      <c r="H516" t="str">
        <f t="shared" si="17"/>
        <v>90+ days</v>
      </c>
    </row>
    <row r="517" spans="1:8" x14ac:dyDescent="0.45">
      <c r="A517" s="19">
        <v>45393</v>
      </c>
      <c r="B517" s="20" t="s">
        <v>75</v>
      </c>
      <c r="C517" s="21">
        <v>127360.8</v>
      </c>
      <c r="D517" s="21">
        <v>6000</v>
      </c>
      <c r="E517" s="21" cm="1">
        <f t="array" ref="E517">IF(COUNTIF(B$2:B516, B517)=0, C517 - D517, LOOKUP(2,1/(B$2:B516=B517), E$2:E516) + C517 - D517)</f>
        <v>122307.62500000001</v>
      </c>
      <c r="F517" s="18" t="s">
        <v>132</v>
      </c>
      <c r="G517" s="17">
        <f t="shared" si="16"/>
        <v>173</v>
      </c>
      <c r="H517" t="str">
        <f t="shared" si="17"/>
        <v>90+ days</v>
      </c>
    </row>
    <row r="518" spans="1:8" x14ac:dyDescent="0.45">
      <c r="A518" s="19">
        <v>45394</v>
      </c>
      <c r="B518" s="20" t="s">
        <v>75</v>
      </c>
      <c r="C518" s="21">
        <v>0</v>
      </c>
      <c r="D518" s="21">
        <v>120000</v>
      </c>
      <c r="E518" s="21" cm="1">
        <f t="array" ref="E518">IF(COUNTIF(B$2:B517, B518)=0, C518 - D518, LOOKUP(2,1/(B$2:B517=B518), E$2:E517) + C518 - D518)</f>
        <v>2307.6250000000146</v>
      </c>
      <c r="F518" s="18" t="s">
        <v>136</v>
      </c>
      <c r="G518" s="17">
        <f t="shared" si="16"/>
        <v>172</v>
      </c>
      <c r="H518" t="str">
        <f t="shared" si="17"/>
        <v>90+ days</v>
      </c>
    </row>
    <row r="519" spans="1:8" x14ac:dyDescent="0.45">
      <c r="A519" s="19">
        <v>45426</v>
      </c>
      <c r="B519" s="20" t="s">
        <v>75</v>
      </c>
      <c r="C519" s="21">
        <v>97435.799999999988</v>
      </c>
      <c r="D519" s="21">
        <v>30000</v>
      </c>
      <c r="E519" s="21" cm="1">
        <f t="array" ref="E519">IF(COUNTIF(B$2:B518, B519)=0, C519 - D519, LOOKUP(2,1/(B$2:B518=B519), E$2:E518) + C519 - D519)</f>
        <v>69743.425000000003</v>
      </c>
      <c r="F519" s="18" t="s">
        <v>133</v>
      </c>
      <c r="G519" s="17">
        <f t="shared" si="16"/>
        <v>140</v>
      </c>
      <c r="H519" t="str">
        <f t="shared" si="17"/>
        <v>90+ days</v>
      </c>
    </row>
    <row r="520" spans="1:8" x14ac:dyDescent="0.45">
      <c r="A520" s="19">
        <v>45426</v>
      </c>
      <c r="B520" s="20" t="s">
        <v>75</v>
      </c>
      <c r="C520" s="21">
        <v>0</v>
      </c>
      <c r="D520" s="21">
        <v>65000</v>
      </c>
      <c r="E520" s="21" cm="1">
        <f t="array" ref="E520">IF(COUNTIF(B$2:B519, B520)=0, C520 - D520, LOOKUP(2,1/(B$2:B519=B520), E$2:E519) + C520 - D520)</f>
        <v>4743.4250000000029</v>
      </c>
      <c r="F520" s="18" t="s">
        <v>132</v>
      </c>
      <c r="G520" s="17">
        <f t="shared" si="16"/>
        <v>140</v>
      </c>
      <c r="H520" t="str">
        <f t="shared" si="17"/>
        <v>90+ days</v>
      </c>
    </row>
    <row r="521" spans="1:8" x14ac:dyDescent="0.45">
      <c r="A521" s="19">
        <v>45473</v>
      </c>
      <c r="B521" s="20" t="s">
        <v>75</v>
      </c>
      <c r="C521" s="21">
        <v>66744</v>
      </c>
      <c r="D521" s="21">
        <v>66700</v>
      </c>
      <c r="E521" s="21" cm="1">
        <f t="array" ref="E521">IF(COUNTIF(B$2:B520, B521)=0, C521 - D521, LOOKUP(2,1/(B$2:B520=B521), E$2:E520) + C521 - D521)</f>
        <v>4787.4250000000029</v>
      </c>
      <c r="F521" s="18" t="s">
        <v>132</v>
      </c>
      <c r="G521" s="17">
        <f t="shared" si="16"/>
        <v>93</v>
      </c>
      <c r="H521" t="str">
        <f t="shared" si="17"/>
        <v>90+ days</v>
      </c>
    </row>
    <row r="522" spans="1:8" x14ac:dyDescent="0.45">
      <c r="A522" s="19">
        <v>45486</v>
      </c>
      <c r="B522" s="20" t="s">
        <v>75</v>
      </c>
      <c r="C522" s="21">
        <v>124553</v>
      </c>
      <c r="D522" s="21">
        <v>9000</v>
      </c>
      <c r="E522" s="21" cm="1">
        <f t="array" ref="E522">IF(COUNTIF(B$2:B521, B522)=0, C522 - D522, LOOKUP(2,1/(B$2:B521=B522), E$2:E521) + C522 - D522)</f>
        <v>120340.425</v>
      </c>
      <c r="F522" s="18" t="s">
        <v>133</v>
      </c>
      <c r="G522" s="17">
        <f t="shared" si="16"/>
        <v>80</v>
      </c>
      <c r="H522" t="str">
        <f t="shared" si="17"/>
        <v>61-90 days</v>
      </c>
    </row>
    <row r="523" spans="1:8" x14ac:dyDescent="0.45">
      <c r="A523" s="19">
        <v>45486</v>
      </c>
      <c r="B523" s="20" t="s">
        <v>75</v>
      </c>
      <c r="C523" s="21">
        <v>0</v>
      </c>
      <c r="D523" s="21">
        <v>120000</v>
      </c>
      <c r="E523" s="21" cm="1">
        <f t="array" ref="E523">IF(COUNTIF(B$2:B522, B523)=0, C523 - D523, LOOKUP(2,1/(B$2:B522=B523), E$2:E522) + C523 - D523)</f>
        <v>340.42500000000291</v>
      </c>
      <c r="F523" s="18" t="s">
        <v>136</v>
      </c>
      <c r="G523" s="17">
        <f t="shared" si="16"/>
        <v>80</v>
      </c>
      <c r="H523" t="str">
        <f t="shared" si="17"/>
        <v>61-90 days</v>
      </c>
    </row>
    <row r="524" spans="1:8" x14ac:dyDescent="0.45">
      <c r="A524" s="19">
        <v>45555</v>
      </c>
      <c r="B524" s="20" t="s">
        <v>75</v>
      </c>
      <c r="C524" s="21">
        <v>116192.4</v>
      </c>
      <c r="D524" s="21">
        <v>13000</v>
      </c>
      <c r="E524" s="21" cm="1">
        <f t="array" ref="E524">IF(COUNTIF(B$2:B523, B524)=0, C524 - D524, LOOKUP(2,1/(B$2:B523=B524), E$2:E523) + C524 - D524)</f>
        <v>103532.825</v>
      </c>
      <c r="F524" s="18" t="s">
        <v>133</v>
      </c>
      <c r="G524" s="17">
        <f t="shared" si="16"/>
        <v>11</v>
      </c>
      <c r="H524" t="str">
        <f t="shared" si="17"/>
        <v>0-30 days</v>
      </c>
    </row>
    <row r="525" spans="1:8" x14ac:dyDescent="0.45">
      <c r="A525" s="19">
        <v>45555</v>
      </c>
      <c r="B525" s="20" t="s">
        <v>75</v>
      </c>
      <c r="C525" s="21">
        <v>0</v>
      </c>
      <c r="D525" s="21">
        <v>50000</v>
      </c>
      <c r="E525" s="21" cm="1">
        <f t="array" ref="E525">IF(COUNTIF(B$2:B524, B525)=0, C525 - D525, LOOKUP(2,1/(B$2:B524=B525), E$2:E524) + C525 - D525)</f>
        <v>53532.824999999997</v>
      </c>
      <c r="F525" s="18" t="s">
        <v>132</v>
      </c>
      <c r="G525" s="17">
        <f t="shared" si="16"/>
        <v>11</v>
      </c>
      <c r="H525" t="str">
        <f t="shared" si="17"/>
        <v>0-30 days</v>
      </c>
    </row>
    <row r="526" spans="1:8" x14ac:dyDescent="0.45">
      <c r="A526" s="19">
        <v>45555</v>
      </c>
      <c r="B526" s="20" t="s">
        <v>75</v>
      </c>
      <c r="C526" s="21">
        <v>0</v>
      </c>
      <c r="D526" s="21">
        <v>50000</v>
      </c>
      <c r="E526" s="21" cm="1">
        <f t="array" ref="E526">IF(COUNTIF(B$2:B525, B526)=0, C526 - D526, LOOKUP(2,1/(B$2:B525=B526), E$2:E525) + C526 - D526)</f>
        <v>3532.8249999999971</v>
      </c>
      <c r="F526" s="18" t="s">
        <v>136</v>
      </c>
      <c r="G526" s="17">
        <f t="shared" si="16"/>
        <v>11</v>
      </c>
      <c r="H526" t="str">
        <f t="shared" si="17"/>
        <v>0-30 days</v>
      </c>
    </row>
    <row r="527" spans="1:8" x14ac:dyDescent="0.45">
      <c r="A527" s="19">
        <v>45482</v>
      </c>
      <c r="B527" s="4" t="s">
        <v>95</v>
      </c>
      <c r="C527" s="21">
        <v>16140.8</v>
      </c>
      <c r="D527" s="21">
        <v>16140</v>
      </c>
      <c r="E527" s="21" cm="1">
        <f t="array" ref="E527">IF(COUNTIF(B$2:B526, B527)=0, C527 - D527, LOOKUP(2,1/(B$2:B526=B527), E$2:E526) + C527 - D527)</f>
        <v>0.7999999999992724</v>
      </c>
      <c r="F527" s="18" t="s">
        <v>132</v>
      </c>
      <c r="G527" s="17">
        <f t="shared" si="16"/>
        <v>84</v>
      </c>
      <c r="H527" t="str">
        <f t="shared" si="17"/>
        <v>61-90 days</v>
      </c>
    </row>
    <row r="528" spans="1:8" x14ac:dyDescent="0.45">
      <c r="A528" s="19">
        <v>45557</v>
      </c>
      <c r="B528" s="4" t="s">
        <v>95</v>
      </c>
      <c r="C528" s="21">
        <v>16140.8</v>
      </c>
      <c r="D528" s="21">
        <v>16140</v>
      </c>
      <c r="E528" s="21" cm="1">
        <f t="array" ref="E528">IF(COUNTIF(B$2:B527, B528)=0, C528 - D528, LOOKUP(2,1/(B$2:B527=B528), E$2:E527) + C528 - D528)</f>
        <v>1.5999999999985448</v>
      </c>
      <c r="F528" s="18" t="s">
        <v>132</v>
      </c>
      <c r="G528" s="17">
        <f t="shared" si="16"/>
        <v>9</v>
      </c>
      <c r="H528" t="str">
        <f t="shared" si="17"/>
        <v>0-30 days</v>
      </c>
    </row>
    <row r="529" spans="1:8" x14ac:dyDescent="0.45">
      <c r="A529" s="19">
        <v>45210</v>
      </c>
      <c r="B529" s="4" t="s">
        <v>38</v>
      </c>
      <c r="C529" s="21">
        <v>36261.120000000003</v>
      </c>
      <c r="D529" s="21">
        <v>36200</v>
      </c>
      <c r="E529" s="21" cm="1">
        <f t="array" ref="E529">IF(COUNTIF(B$2:B528, B529)=0, C529 - D529, LOOKUP(2,1/(B$2:B528=B529), E$2:E528) + C529 - D529)</f>
        <v>61.120000000002619</v>
      </c>
      <c r="F529" s="18" t="s">
        <v>133</v>
      </c>
      <c r="G529" s="17">
        <f t="shared" si="16"/>
        <v>356</v>
      </c>
      <c r="H529" t="str">
        <f t="shared" si="17"/>
        <v>90+ days</v>
      </c>
    </row>
    <row r="530" spans="1:8" x14ac:dyDescent="0.45">
      <c r="A530" s="19">
        <v>45225</v>
      </c>
      <c r="B530" s="4" t="s">
        <v>38</v>
      </c>
      <c r="C530" s="21">
        <v>40152</v>
      </c>
      <c r="D530" s="21">
        <v>40100</v>
      </c>
      <c r="E530" s="21" cm="1">
        <f t="array" ref="E530">IF(COUNTIF(B$2:B529, B530)=0, C530 - D530, LOOKUP(2,1/(B$2:B529=B530), E$2:E529) + C530 - D530)</f>
        <v>113.12000000000262</v>
      </c>
      <c r="F530" s="18" t="s">
        <v>132</v>
      </c>
      <c r="G530" s="17">
        <f t="shared" si="16"/>
        <v>341</v>
      </c>
      <c r="H530" t="str">
        <f t="shared" si="17"/>
        <v>90+ days</v>
      </c>
    </row>
    <row r="531" spans="1:8" x14ac:dyDescent="0.45">
      <c r="A531" s="19">
        <v>45256</v>
      </c>
      <c r="B531" s="4" t="s">
        <v>38</v>
      </c>
      <c r="C531" s="21">
        <v>33448.800000000003</v>
      </c>
      <c r="D531" s="21">
        <v>30000</v>
      </c>
      <c r="E531" s="21" cm="1">
        <f t="array" ref="E531">IF(COUNTIF(B$2:B530, B531)=0, C531 - D531, LOOKUP(2,1/(B$2:B530=B531), E$2:E530) + C531 - D531)</f>
        <v>3561.9200000000055</v>
      </c>
      <c r="F531" s="18" t="s">
        <v>133</v>
      </c>
      <c r="G531" s="17">
        <f t="shared" si="16"/>
        <v>310</v>
      </c>
      <c r="H531" t="str">
        <f t="shared" si="17"/>
        <v>90+ days</v>
      </c>
    </row>
    <row r="532" spans="1:8" x14ac:dyDescent="0.45">
      <c r="A532" s="19">
        <v>45269</v>
      </c>
      <c r="B532" s="4" t="s">
        <v>38</v>
      </c>
      <c r="C532" s="21">
        <v>7853.37</v>
      </c>
      <c r="D532" s="21">
        <v>7800</v>
      </c>
      <c r="E532" s="21" cm="1">
        <f t="array" ref="E532">IF(COUNTIF(B$2:B531, B532)=0, C532 - D532, LOOKUP(2,1/(B$2:B531=B532), E$2:E531) + C532 - D532)</f>
        <v>3615.2900000000045</v>
      </c>
      <c r="F532" s="18" t="s">
        <v>133</v>
      </c>
      <c r="G532" s="17">
        <f t="shared" si="16"/>
        <v>297</v>
      </c>
      <c r="H532" t="str">
        <f t="shared" si="17"/>
        <v>90+ days</v>
      </c>
    </row>
    <row r="533" spans="1:8" x14ac:dyDescent="0.45">
      <c r="A533" s="19">
        <v>45277</v>
      </c>
      <c r="B533" s="4" t="s">
        <v>38</v>
      </c>
      <c r="C533" s="21">
        <v>18468.239999999998</v>
      </c>
      <c r="D533" s="21">
        <v>15400</v>
      </c>
      <c r="E533" s="21" cm="1">
        <f t="array" ref="E533">IF(COUNTIF(B$2:B532, B533)=0, C533 - D533, LOOKUP(2,1/(B$2:B532=B533), E$2:E532) + C533 - D533)</f>
        <v>6683.5300000000025</v>
      </c>
      <c r="F533" s="18" t="s">
        <v>132</v>
      </c>
      <c r="G533" s="17">
        <f t="shared" si="16"/>
        <v>289</v>
      </c>
      <c r="H533" t="str">
        <f t="shared" si="17"/>
        <v>90+ days</v>
      </c>
    </row>
    <row r="534" spans="1:8" x14ac:dyDescent="0.45">
      <c r="A534" s="19">
        <v>45284</v>
      </c>
      <c r="B534" s="4" t="s">
        <v>38</v>
      </c>
      <c r="C534" s="21">
        <v>189671.37000000002</v>
      </c>
      <c r="D534" s="21">
        <v>28000</v>
      </c>
      <c r="E534" s="21" cm="1">
        <f t="array" ref="E534">IF(COUNTIF(B$2:B533, B534)=0, C534 - D534, LOOKUP(2,1/(B$2:B533=B534), E$2:E533) + C534 - D534)</f>
        <v>168354.90000000002</v>
      </c>
      <c r="F534" s="18" t="s">
        <v>132</v>
      </c>
      <c r="G534" s="17">
        <f t="shared" si="16"/>
        <v>282</v>
      </c>
      <c r="H534" t="str">
        <f t="shared" si="17"/>
        <v>90+ days</v>
      </c>
    </row>
    <row r="535" spans="1:8" x14ac:dyDescent="0.45">
      <c r="A535" s="19">
        <v>45286</v>
      </c>
      <c r="B535" s="4" t="s">
        <v>38</v>
      </c>
      <c r="C535" s="21">
        <v>0</v>
      </c>
      <c r="D535" s="21">
        <v>160000</v>
      </c>
      <c r="E535" s="21" cm="1">
        <f t="array" ref="E535">IF(COUNTIF(B$2:B534, B535)=0, C535 - D535, LOOKUP(2,1/(B$2:B534=B535), E$2:E534) + C535 - D535)</f>
        <v>8354.9000000000233</v>
      </c>
      <c r="F535" s="18" t="s">
        <v>136</v>
      </c>
      <c r="G535" s="17">
        <f t="shared" si="16"/>
        <v>280</v>
      </c>
      <c r="H535" t="str">
        <f t="shared" si="17"/>
        <v>90+ days</v>
      </c>
    </row>
    <row r="536" spans="1:8" x14ac:dyDescent="0.45">
      <c r="A536" s="19">
        <v>45291</v>
      </c>
      <c r="B536" s="4" t="s">
        <v>38</v>
      </c>
      <c r="C536" s="21">
        <v>27149.64</v>
      </c>
      <c r="D536" s="21">
        <v>27000</v>
      </c>
      <c r="E536" s="21" cm="1">
        <f t="array" ref="E536">IF(COUNTIF(B$2:B535, B536)=0, C536 - D536, LOOKUP(2,1/(B$2:B535=B536), E$2:E535) + C536 - D536)</f>
        <v>8504.5400000000227</v>
      </c>
      <c r="F536" s="18" t="s">
        <v>133</v>
      </c>
      <c r="G536" s="17">
        <f t="shared" si="16"/>
        <v>275</v>
      </c>
      <c r="H536" t="str">
        <f t="shared" si="17"/>
        <v>90+ days</v>
      </c>
    </row>
    <row r="537" spans="1:8" x14ac:dyDescent="0.45">
      <c r="A537" s="19">
        <v>45292</v>
      </c>
      <c r="B537" s="4" t="s">
        <v>38</v>
      </c>
      <c r="C537" s="21">
        <v>25200</v>
      </c>
      <c r="D537" s="21">
        <v>20000</v>
      </c>
      <c r="E537" s="21" cm="1">
        <f t="array" ref="E537">IF(COUNTIF(B$2:B536, B537)=0, C537 - D537, LOOKUP(2,1/(B$2:B536=B537), E$2:E536) + C537 - D537)</f>
        <v>13704.540000000023</v>
      </c>
      <c r="F537" s="18" t="s">
        <v>132</v>
      </c>
      <c r="G537" s="17">
        <f t="shared" si="16"/>
        <v>274</v>
      </c>
      <c r="H537" t="str">
        <f t="shared" si="17"/>
        <v>90+ days</v>
      </c>
    </row>
    <row r="538" spans="1:8" x14ac:dyDescent="0.45">
      <c r="A538" s="19">
        <v>45317</v>
      </c>
      <c r="B538" s="4" t="s">
        <v>38</v>
      </c>
      <c r="C538" s="21">
        <v>27927.06</v>
      </c>
      <c r="D538" s="21">
        <v>17900</v>
      </c>
      <c r="E538" s="21" cm="1">
        <f t="array" ref="E538">IF(COUNTIF(B$2:B537, B538)=0, C538 - D538, LOOKUP(2,1/(B$2:B537=B538), E$2:E537) + C538 - D538)</f>
        <v>23731.60000000002</v>
      </c>
      <c r="F538" s="18" t="s">
        <v>133</v>
      </c>
      <c r="G538" s="17">
        <f t="shared" si="16"/>
        <v>249</v>
      </c>
      <c r="H538" t="str">
        <f t="shared" si="17"/>
        <v>90+ days</v>
      </c>
    </row>
    <row r="539" spans="1:8" x14ac:dyDescent="0.45">
      <c r="A539" s="19">
        <v>45337</v>
      </c>
      <c r="B539" s="4" t="s">
        <v>38</v>
      </c>
      <c r="C539" s="21">
        <v>237594</v>
      </c>
      <c r="D539" s="21">
        <v>37000</v>
      </c>
      <c r="E539" s="21" cm="1">
        <f t="array" ref="E539">IF(COUNTIF(B$2:B538, B539)=0, C539 - D539, LOOKUP(2,1/(B$2:B538=B539), E$2:E538) + C539 - D539)</f>
        <v>224325.60000000003</v>
      </c>
      <c r="F539" s="18" t="s">
        <v>132</v>
      </c>
      <c r="G539" s="17">
        <f t="shared" si="16"/>
        <v>229</v>
      </c>
      <c r="H539" t="str">
        <f t="shared" si="17"/>
        <v>90+ days</v>
      </c>
    </row>
    <row r="540" spans="1:8" x14ac:dyDescent="0.45">
      <c r="A540" s="19">
        <v>45338</v>
      </c>
      <c r="B540" s="4" t="s">
        <v>38</v>
      </c>
      <c r="C540" s="21">
        <v>0</v>
      </c>
      <c r="D540" s="21">
        <v>210000</v>
      </c>
      <c r="E540" s="21" cm="1">
        <f t="array" ref="E540">IF(COUNTIF(B$2:B539, B540)=0, C540 - D540, LOOKUP(2,1/(B$2:B539=B540), E$2:E539) + C540 - D540)</f>
        <v>14325.600000000035</v>
      </c>
      <c r="F540" s="18" t="s">
        <v>136</v>
      </c>
      <c r="G540" s="17">
        <f t="shared" si="16"/>
        <v>228</v>
      </c>
      <c r="H540" t="str">
        <f t="shared" si="17"/>
        <v>90+ days</v>
      </c>
    </row>
    <row r="541" spans="1:8" x14ac:dyDescent="0.45">
      <c r="A541" s="19">
        <v>45347</v>
      </c>
      <c r="B541" s="4" t="s">
        <v>38</v>
      </c>
      <c r="C541" s="21">
        <v>19703.04</v>
      </c>
      <c r="D541" s="21">
        <v>19700</v>
      </c>
      <c r="E541" s="21" cm="1">
        <f t="array" ref="E541">IF(COUNTIF(B$2:B540, B541)=0, C541 - D541, LOOKUP(2,1/(B$2:B540=B541), E$2:E540) + C541 - D541)</f>
        <v>14328.640000000036</v>
      </c>
      <c r="F541" s="18" t="s">
        <v>133</v>
      </c>
      <c r="G541" s="17">
        <f t="shared" si="16"/>
        <v>219</v>
      </c>
      <c r="H541" t="str">
        <f t="shared" si="17"/>
        <v>90+ days</v>
      </c>
    </row>
    <row r="542" spans="1:8" x14ac:dyDescent="0.45">
      <c r="A542" s="19">
        <v>45349</v>
      </c>
      <c r="B542" s="4" t="s">
        <v>38</v>
      </c>
      <c r="C542" s="21">
        <v>17808</v>
      </c>
      <c r="D542" s="21">
        <v>17000</v>
      </c>
      <c r="E542" s="21" cm="1">
        <f t="array" ref="E542">IF(COUNTIF(B$2:B541, B542)=0, C542 - D542, LOOKUP(2,1/(B$2:B541=B542), E$2:E541) + C542 - D542)</f>
        <v>15136.640000000036</v>
      </c>
      <c r="F542" s="18" t="s">
        <v>132</v>
      </c>
      <c r="G542" s="17">
        <f t="shared" si="16"/>
        <v>217</v>
      </c>
      <c r="H542" t="str">
        <f t="shared" si="17"/>
        <v>90+ days</v>
      </c>
    </row>
    <row r="543" spans="1:8" x14ac:dyDescent="0.45">
      <c r="A543" s="19">
        <v>45360</v>
      </c>
      <c r="B543" s="4" t="s">
        <v>38</v>
      </c>
      <c r="C543" s="21">
        <v>18063.36</v>
      </c>
      <c r="D543" s="21">
        <v>18000</v>
      </c>
      <c r="E543" s="21" cm="1">
        <f t="array" ref="E543">IF(COUNTIF(B$2:B542, B543)=0, C543 - D543, LOOKUP(2,1/(B$2:B542=B543), E$2:E542) + C543 - D543)</f>
        <v>15200.000000000036</v>
      </c>
      <c r="F543" s="18" t="s">
        <v>133</v>
      </c>
      <c r="G543" s="17">
        <f t="shared" si="16"/>
        <v>206</v>
      </c>
      <c r="H543" t="str">
        <f t="shared" si="17"/>
        <v>90+ days</v>
      </c>
    </row>
    <row r="544" spans="1:8" x14ac:dyDescent="0.45">
      <c r="A544" s="19">
        <v>45363</v>
      </c>
      <c r="B544" s="4" t="s">
        <v>38</v>
      </c>
      <c r="C544" s="21">
        <v>46008.9</v>
      </c>
      <c r="D544" s="21">
        <v>46000</v>
      </c>
      <c r="E544" s="21" cm="1">
        <f t="array" ref="E544">IF(COUNTIF(B$2:B543, B544)=0, C544 - D544, LOOKUP(2,1/(B$2:B543=B544), E$2:E543) + C544 - D544)</f>
        <v>15208.900000000038</v>
      </c>
      <c r="F544" s="18" t="s">
        <v>132</v>
      </c>
      <c r="G544" s="17">
        <f t="shared" si="16"/>
        <v>203</v>
      </c>
      <c r="H544" t="str">
        <f t="shared" si="17"/>
        <v>90+ days</v>
      </c>
    </row>
    <row r="545" spans="1:8" x14ac:dyDescent="0.45">
      <c r="A545" s="19">
        <v>45369</v>
      </c>
      <c r="B545" s="4" t="s">
        <v>38</v>
      </c>
      <c r="C545" s="21">
        <v>15706.74</v>
      </c>
      <c r="D545" s="21">
        <v>15000</v>
      </c>
      <c r="E545" s="21" cm="1">
        <f t="array" ref="E545">IF(COUNTIF(B$2:B544, B545)=0, C545 - D545, LOOKUP(2,1/(B$2:B544=B545), E$2:E544) + C545 - D545)</f>
        <v>15915.640000000036</v>
      </c>
      <c r="F545" s="18" t="s">
        <v>133</v>
      </c>
      <c r="G545" s="17">
        <f t="shared" si="16"/>
        <v>197</v>
      </c>
      <c r="H545" t="str">
        <f t="shared" si="17"/>
        <v>90+ days</v>
      </c>
    </row>
    <row r="546" spans="1:8" x14ac:dyDescent="0.45">
      <c r="A546" s="19">
        <v>45375</v>
      </c>
      <c r="B546" s="4" t="s">
        <v>38</v>
      </c>
      <c r="C546" s="21">
        <v>24578.400000000001</v>
      </c>
      <c r="D546" s="21">
        <v>14500</v>
      </c>
      <c r="E546" s="21" cm="1">
        <f t="array" ref="E546">IF(COUNTIF(B$2:B545, B546)=0, C546 - D546, LOOKUP(2,1/(B$2:B545=B546), E$2:E545) + C546 - D546)</f>
        <v>25994.040000000037</v>
      </c>
      <c r="F546" s="18" t="s">
        <v>133</v>
      </c>
      <c r="G546" s="17">
        <f t="shared" si="16"/>
        <v>191</v>
      </c>
      <c r="H546" t="str">
        <f t="shared" si="17"/>
        <v>90+ days</v>
      </c>
    </row>
    <row r="547" spans="1:8" x14ac:dyDescent="0.45">
      <c r="A547" s="19">
        <v>45375</v>
      </c>
      <c r="B547" s="4" t="s">
        <v>38</v>
      </c>
      <c r="C547" s="21">
        <v>0</v>
      </c>
      <c r="D547" s="21">
        <v>10000</v>
      </c>
      <c r="E547" s="21" cm="1">
        <f t="array" ref="E547">IF(COUNTIF(B$2:B546, B547)=0, C547 - D547, LOOKUP(2,1/(B$2:B546=B547), E$2:E546) + C547 - D547)</f>
        <v>15994.040000000037</v>
      </c>
      <c r="F547" s="18" t="s">
        <v>132</v>
      </c>
      <c r="G547" s="17">
        <f t="shared" si="16"/>
        <v>191</v>
      </c>
      <c r="H547" t="str">
        <f t="shared" si="17"/>
        <v>90+ days</v>
      </c>
    </row>
    <row r="548" spans="1:8" x14ac:dyDescent="0.45">
      <c r="A548" s="19">
        <v>45378</v>
      </c>
      <c r="B548" s="4" t="s">
        <v>38</v>
      </c>
      <c r="C548" s="21">
        <v>49257.599999999999</v>
      </c>
      <c r="D548" s="21">
        <v>20000</v>
      </c>
      <c r="E548" s="21" cm="1">
        <f t="array" ref="E548">IF(COUNTIF(B$2:B547, B548)=0, C548 - D548, LOOKUP(2,1/(B$2:B547=B548), E$2:E547) + C548 - D548)</f>
        <v>45251.640000000036</v>
      </c>
      <c r="F548" s="18" t="s">
        <v>133</v>
      </c>
      <c r="G548" s="17">
        <f t="shared" si="16"/>
        <v>188</v>
      </c>
      <c r="H548" t="str">
        <f t="shared" si="17"/>
        <v>90+ days</v>
      </c>
    </row>
    <row r="549" spans="1:8" x14ac:dyDescent="0.45">
      <c r="A549" s="19">
        <v>45380</v>
      </c>
      <c r="B549" s="4" t="s">
        <v>38</v>
      </c>
      <c r="C549" s="21">
        <v>0</v>
      </c>
      <c r="D549" s="21">
        <v>40000</v>
      </c>
      <c r="E549" s="21" cm="1">
        <f t="array" ref="E549">IF(COUNTIF(B$2:B548, B549)=0, C549 - D549, LOOKUP(2,1/(B$2:B548=B549), E$2:E548) + C549 - D549)</f>
        <v>5251.6400000000358</v>
      </c>
      <c r="F549" s="18" t="s">
        <v>132</v>
      </c>
      <c r="G549" s="17">
        <f t="shared" si="16"/>
        <v>186</v>
      </c>
      <c r="H549" t="str">
        <f t="shared" si="17"/>
        <v>90+ days</v>
      </c>
    </row>
    <row r="550" spans="1:8" x14ac:dyDescent="0.45">
      <c r="A550" s="19">
        <v>45388</v>
      </c>
      <c r="B550" s="4" t="s">
        <v>38</v>
      </c>
      <c r="C550" s="21">
        <v>15488.76</v>
      </c>
      <c r="D550" s="21">
        <v>15000</v>
      </c>
      <c r="E550" s="21" cm="1">
        <f t="array" ref="E550">IF(COUNTIF(B$2:B549, B550)=0, C550 - D550, LOOKUP(2,1/(B$2:B549=B550), E$2:E549) + C550 - D550)</f>
        <v>5740.4000000000378</v>
      </c>
      <c r="F550" s="18" t="s">
        <v>133</v>
      </c>
      <c r="G550" s="17">
        <f t="shared" si="16"/>
        <v>178</v>
      </c>
      <c r="H550" t="str">
        <f t="shared" si="17"/>
        <v>90+ days</v>
      </c>
    </row>
    <row r="551" spans="1:8" x14ac:dyDescent="0.45">
      <c r="A551" s="19">
        <v>45390</v>
      </c>
      <c r="B551" s="4" t="s">
        <v>38</v>
      </c>
      <c r="C551" s="21">
        <v>17808</v>
      </c>
      <c r="D551" s="21">
        <v>17800</v>
      </c>
      <c r="E551" s="21" cm="1">
        <f t="array" ref="E551">IF(COUNTIF(B$2:B550, B551)=0, C551 - D551, LOOKUP(2,1/(B$2:B550=B551), E$2:E550) + C551 - D551)</f>
        <v>5748.4000000000378</v>
      </c>
      <c r="F551" s="18" t="s">
        <v>132</v>
      </c>
      <c r="G551" s="17">
        <f t="shared" si="16"/>
        <v>176</v>
      </c>
      <c r="H551" t="str">
        <f t="shared" si="17"/>
        <v>90+ days</v>
      </c>
    </row>
    <row r="552" spans="1:8" x14ac:dyDescent="0.45">
      <c r="A552" s="19">
        <v>45416</v>
      </c>
      <c r="B552" s="4" t="s">
        <v>38</v>
      </c>
      <c r="C552" s="21">
        <v>25200</v>
      </c>
      <c r="D552" s="21">
        <v>25000</v>
      </c>
      <c r="E552" s="21" cm="1">
        <f t="array" ref="E552">IF(COUNTIF(B$2:B551, B552)=0, C552 - D552, LOOKUP(2,1/(B$2:B551=B552), E$2:E551) + C552 - D552)</f>
        <v>5948.4000000000378</v>
      </c>
      <c r="F552" s="18" t="s">
        <v>132</v>
      </c>
      <c r="G552" s="17">
        <f t="shared" si="16"/>
        <v>150</v>
      </c>
      <c r="H552" t="str">
        <f t="shared" si="17"/>
        <v>90+ days</v>
      </c>
    </row>
    <row r="553" spans="1:8" x14ac:dyDescent="0.45">
      <c r="A553" s="19">
        <v>45431</v>
      </c>
      <c r="B553" s="4" t="s">
        <v>38</v>
      </c>
      <c r="C553" s="21">
        <v>25719.300000000003</v>
      </c>
      <c r="D553" s="21">
        <v>25500</v>
      </c>
      <c r="E553" s="21" cm="1">
        <f t="array" ref="E553">IF(COUNTIF(B$2:B552, B553)=0, C553 - D553, LOOKUP(2,1/(B$2:B552=B553), E$2:E552) + C553 - D553)</f>
        <v>6167.7000000000407</v>
      </c>
      <c r="F553" s="18" t="s">
        <v>132</v>
      </c>
      <c r="G553" s="17">
        <f t="shared" si="16"/>
        <v>135</v>
      </c>
      <c r="H553" t="str">
        <f t="shared" si="17"/>
        <v>90+ days</v>
      </c>
    </row>
    <row r="554" spans="1:8" x14ac:dyDescent="0.45">
      <c r="A554" s="19">
        <v>45432</v>
      </c>
      <c r="B554" s="4" t="s">
        <v>38</v>
      </c>
      <c r="C554" s="21">
        <v>9510.7000000000007</v>
      </c>
      <c r="D554" s="21">
        <v>7000</v>
      </c>
      <c r="E554" s="21" cm="1">
        <f t="array" ref="E554">IF(COUNTIF(B$2:B553, B554)=0, C554 - D554, LOOKUP(2,1/(B$2:B553=B554), E$2:E553) + C554 - D554)</f>
        <v>8678.4000000000415</v>
      </c>
      <c r="F554" s="18" t="s">
        <v>132</v>
      </c>
      <c r="G554" s="17">
        <f t="shared" si="16"/>
        <v>134</v>
      </c>
      <c r="H554" t="str">
        <f t="shared" si="17"/>
        <v>90+ days</v>
      </c>
    </row>
    <row r="555" spans="1:8" x14ac:dyDescent="0.45">
      <c r="A555" s="19">
        <v>45434</v>
      </c>
      <c r="B555" s="4" t="s">
        <v>38</v>
      </c>
      <c r="C555" s="21">
        <v>50728</v>
      </c>
      <c r="D555" s="21">
        <v>6000</v>
      </c>
      <c r="E555" s="21" cm="1">
        <f t="array" ref="E555">IF(COUNTIF(B$2:B554, B555)=0, C555 - D555, LOOKUP(2,1/(B$2:B554=B555), E$2:E554) + C555 - D555)</f>
        <v>53406.400000000038</v>
      </c>
      <c r="F555" s="18" t="s">
        <v>133</v>
      </c>
      <c r="G555" s="17">
        <f t="shared" si="16"/>
        <v>132</v>
      </c>
      <c r="H555" t="str">
        <f t="shared" si="17"/>
        <v>90+ days</v>
      </c>
    </row>
    <row r="556" spans="1:8" x14ac:dyDescent="0.45">
      <c r="A556" s="19">
        <v>45434</v>
      </c>
      <c r="B556" s="4" t="s">
        <v>38</v>
      </c>
      <c r="C556" s="21">
        <v>0</v>
      </c>
      <c r="D556" s="21">
        <v>50000</v>
      </c>
      <c r="E556" s="21" cm="1">
        <f t="array" ref="E556">IF(COUNTIF(B$2:B555, B556)=0, C556 - D556, LOOKUP(2,1/(B$2:B555=B556), E$2:E555) + C556 - D556)</f>
        <v>3406.4000000000378</v>
      </c>
      <c r="F556" s="18" t="s">
        <v>132</v>
      </c>
      <c r="G556" s="17">
        <f t="shared" si="16"/>
        <v>132</v>
      </c>
      <c r="H556" t="str">
        <f t="shared" si="17"/>
        <v>90+ days</v>
      </c>
    </row>
    <row r="557" spans="1:8" x14ac:dyDescent="0.45">
      <c r="A557" s="19">
        <v>45439</v>
      </c>
      <c r="B557" s="4" t="s">
        <v>38</v>
      </c>
      <c r="C557" s="21">
        <v>25323.200000000001</v>
      </c>
      <c r="D557" s="21">
        <v>25000</v>
      </c>
      <c r="E557" s="21" cm="1">
        <f t="array" ref="E557">IF(COUNTIF(B$2:B556, B557)=0, C557 - D557, LOOKUP(2,1/(B$2:B556=B557), E$2:E556) + C557 - D557)</f>
        <v>3729.6000000000386</v>
      </c>
      <c r="F557" s="18" t="s">
        <v>132</v>
      </c>
      <c r="G557" s="17">
        <f t="shared" si="16"/>
        <v>127</v>
      </c>
      <c r="H557" t="str">
        <f t="shared" si="17"/>
        <v>90+ days</v>
      </c>
    </row>
    <row r="558" spans="1:8" x14ac:dyDescent="0.45">
      <c r="A558" s="19">
        <v>45459</v>
      </c>
      <c r="B558" s="4" t="s">
        <v>38</v>
      </c>
      <c r="C558" s="21">
        <v>46998.200000000004</v>
      </c>
      <c r="D558" s="21">
        <v>45000</v>
      </c>
      <c r="E558" s="21" cm="1">
        <f t="array" ref="E558">IF(COUNTIF(B$2:B557, B558)=0, C558 - D558, LOOKUP(2,1/(B$2:B557=B558), E$2:E557) + C558 - D558)</f>
        <v>5727.8000000000466</v>
      </c>
      <c r="F558" s="18" t="s">
        <v>133</v>
      </c>
      <c r="G558" s="17">
        <f t="shared" si="16"/>
        <v>107</v>
      </c>
      <c r="H558" t="str">
        <f t="shared" si="17"/>
        <v>90+ days</v>
      </c>
    </row>
    <row r="559" spans="1:8" x14ac:dyDescent="0.45">
      <c r="A559" s="19">
        <v>45466</v>
      </c>
      <c r="B559" s="4" t="s">
        <v>38</v>
      </c>
      <c r="C559" s="21">
        <v>9793.1</v>
      </c>
      <c r="D559" s="21">
        <v>9500</v>
      </c>
      <c r="E559" s="21" cm="1">
        <f t="array" ref="E559">IF(COUNTIF(B$2:B558, B559)=0, C559 - D559, LOOKUP(2,1/(B$2:B558=B559), E$2:E558) + C559 - D559)</f>
        <v>6020.9000000000469</v>
      </c>
      <c r="F559" s="18" t="s">
        <v>132</v>
      </c>
      <c r="G559" s="17">
        <f t="shared" si="16"/>
        <v>100</v>
      </c>
      <c r="H559" t="str">
        <f t="shared" si="17"/>
        <v>90+ days</v>
      </c>
    </row>
    <row r="560" spans="1:8" x14ac:dyDescent="0.45">
      <c r="A560" s="19">
        <v>45485</v>
      </c>
      <c r="B560" s="4" t="s">
        <v>38</v>
      </c>
      <c r="C560" s="21">
        <v>18352</v>
      </c>
      <c r="D560" s="21">
        <v>18300</v>
      </c>
      <c r="E560" s="21" cm="1">
        <f t="array" ref="E560">IF(COUNTIF(B$2:B559, B560)=0, C560 - D560, LOOKUP(2,1/(B$2:B559=B560), E$2:E559) + C560 - D560)</f>
        <v>6072.9000000000451</v>
      </c>
      <c r="F560" s="18" t="s">
        <v>133</v>
      </c>
      <c r="G560" s="17">
        <f t="shared" si="16"/>
        <v>81</v>
      </c>
      <c r="H560" t="str">
        <f t="shared" si="17"/>
        <v>61-90 days</v>
      </c>
    </row>
    <row r="561" spans="1:8" x14ac:dyDescent="0.45">
      <c r="A561" s="19">
        <v>45487</v>
      </c>
      <c r="B561" s="4" t="s">
        <v>38</v>
      </c>
      <c r="C561" s="21">
        <v>24427.599999999999</v>
      </c>
      <c r="D561" s="21">
        <v>24400</v>
      </c>
      <c r="E561" s="21" cm="1">
        <f t="array" ref="E561">IF(COUNTIF(B$2:B560, B561)=0, C561 - D561, LOOKUP(2,1/(B$2:B560=B561), E$2:E560) + C561 - D561)</f>
        <v>6100.5000000000437</v>
      </c>
      <c r="F561" s="18" t="s">
        <v>132</v>
      </c>
      <c r="G561" s="17">
        <f t="shared" si="16"/>
        <v>79</v>
      </c>
      <c r="H561" t="str">
        <f t="shared" si="17"/>
        <v>61-90 days</v>
      </c>
    </row>
    <row r="562" spans="1:8" x14ac:dyDescent="0.45">
      <c r="A562" s="19">
        <v>45492</v>
      </c>
      <c r="B562" s="4" t="s">
        <v>38</v>
      </c>
      <c r="C562" s="21">
        <v>6854.4000000000005</v>
      </c>
      <c r="D562" s="21">
        <v>6500</v>
      </c>
      <c r="E562" s="21" cm="1">
        <f t="array" ref="E562">IF(COUNTIF(B$2:B561, B562)=0, C562 - D562, LOOKUP(2,1/(B$2:B561=B562), E$2:E561) + C562 - D562)</f>
        <v>6454.9000000000451</v>
      </c>
      <c r="F562" s="18" t="s">
        <v>133</v>
      </c>
      <c r="G562" s="17">
        <f t="shared" si="16"/>
        <v>74</v>
      </c>
      <c r="H562" t="str">
        <f t="shared" si="17"/>
        <v>61-90 days</v>
      </c>
    </row>
    <row r="563" spans="1:8" x14ac:dyDescent="0.45">
      <c r="A563" s="19">
        <v>45495</v>
      </c>
      <c r="B563" s="4" t="s">
        <v>38</v>
      </c>
      <c r="C563" s="21">
        <v>40048.400000000001</v>
      </c>
      <c r="D563" s="21">
        <v>20000</v>
      </c>
      <c r="E563" s="21" cm="1">
        <f t="array" ref="E563">IF(COUNTIF(B$2:B562, B563)=0, C563 - D563, LOOKUP(2,1/(B$2:B562=B563), E$2:E562) + C563 - D563)</f>
        <v>26503.300000000047</v>
      </c>
      <c r="F563" s="18" t="s">
        <v>133</v>
      </c>
      <c r="G563" s="17">
        <f t="shared" si="16"/>
        <v>71</v>
      </c>
      <c r="H563" t="str">
        <f t="shared" si="17"/>
        <v>61-90 days</v>
      </c>
    </row>
    <row r="564" spans="1:8" x14ac:dyDescent="0.45">
      <c r="A564" s="19">
        <v>45495</v>
      </c>
      <c r="B564" s="4" t="s">
        <v>38</v>
      </c>
      <c r="C564" s="21">
        <v>0</v>
      </c>
      <c r="D564" s="21">
        <v>20000</v>
      </c>
      <c r="E564" s="21" cm="1">
        <f t="array" ref="E564">IF(COUNTIF(B$2:B563, B564)=0, C564 - D564, LOOKUP(2,1/(B$2:B563=B564), E$2:E563) + C564 - D564)</f>
        <v>6503.3000000000466</v>
      </c>
      <c r="F564" s="18" t="s">
        <v>132</v>
      </c>
      <c r="G564" s="17">
        <f t="shared" si="16"/>
        <v>71</v>
      </c>
      <c r="H564" t="str">
        <f t="shared" si="17"/>
        <v>61-90 days</v>
      </c>
    </row>
    <row r="565" spans="1:8" x14ac:dyDescent="0.45">
      <c r="A565" s="19">
        <v>45498</v>
      </c>
      <c r="B565" s="4" t="s">
        <v>38</v>
      </c>
      <c r="C565" s="21">
        <v>56229.4</v>
      </c>
      <c r="D565" s="21">
        <v>14000</v>
      </c>
      <c r="E565" s="21" cm="1">
        <f t="array" ref="E565">IF(COUNTIF(B$2:B564, B565)=0, C565 - D565, LOOKUP(2,1/(B$2:B564=B565), E$2:E564) + C565 - D565)</f>
        <v>48732.700000000048</v>
      </c>
      <c r="F565" s="18" t="s">
        <v>133</v>
      </c>
      <c r="G565" s="17">
        <f t="shared" si="16"/>
        <v>68</v>
      </c>
      <c r="H565" t="str">
        <f t="shared" si="17"/>
        <v>61-90 days</v>
      </c>
    </row>
    <row r="566" spans="1:8" x14ac:dyDescent="0.45">
      <c r="A566" s="19">
        <v>45500</v>
      </c>
      <c r="B566" s="4" t="s">
        <v>38</v>
      </c>
      <c r="C566" s="21">
        <v>43648</v>
      </c>
      <c r="D566" s="21">
        <v>23600</v>
      </c>
      <c r="E566" s="21" cm="1">
        <f t="array" ref="E566">IF(COUNTIF(B$2:B565, B566)=0, C566 - D566, LOOKUP(2,1/(B$2:B565=B566), E$2:E565) + C566 - D566)</f>
        <v>68780.700000000041</v>
      </c>
      <c r="F566" s="18" t="s">
        <v>132</v>
      </c>
      <c r="G566" s="17">
        <f t="shared" si="16"/>
        <v>66</v>
      </c>
      <c r="H566" t="str">
        <f t="shared" si="17"/>
        <v>61-90 days</v>
      </c>
    </row>
    <row r="567" spans="1:8" x14ac:dyDescent="0.45">
      <c r="A567" s="19">
        <v>45505</v>
      </c>
      <c r="B567" s="4" t="s">
        <v>38</v>
      </c>
      <c r="C567" s="21">
        <v>30640.800000000003</v>
      </c>
      <c r="D567" s="21">
        <v>10000</v>
      </c>
      <c r="E567" s="21" cm="1">
        <f t="array" ref="E567">IF(COUNTIF(B$2:B566, B567)=0, C567 - D567, LOOKUP(2,1/(B$2:B566=B567), E$2:E566) + C567 - D567)</f>
        <v>89421.500000000044</v>
      </c>
      <c r="F567" s="18" t="s">
        <v>133</v>
      </c>
      <c r="G567" s="17">
        <f t="shared" si="16"/>
        <v>61</v>
      </c>
      <c r="H567" t="str">
        <f t="shared" si="17"/>
        <v>61-90 days</v>
      </c>
    </row>
    <row r="568" spans="1:8" x14ac:dyDescent="0.45">
      <c r="A568" s="19">
        <v>45506</v>
      </c>
      <c r="B568" s="4" t="s">
        <v>38</v>
      </c>
      <c r="C568" s="21">
        <v>0</v>
      </c>
      <c r="D568" s="21">
        <v>80000</v>
      </c>
      <c r="E568" s="21" cm="1">
        <f t="array" ref="E568">IF(COUNTIF(B$2:B567, B568)=0, C568 - D568, LOOKUP(2,1/(B$2:B567=B568), E$2:E567) + C568 - D568)</f>
        <v>9421.5000000000437</v>
      </c>
      <c r="F568" s="18" t="s">
        <v>136</v>
      </c>
      <c r="G568" s="17">
        <f t="shared" si="16"/>
        <v>60</v>
      </c>
      <c r="H568" t="str">
        <f t="shared" si="17"/>
        <v>31-60 days</v>
      </c>
    </row>
    <row r="569" spans="1:8" x14ac:dyDescent="0.45">
      <c r="A569" s="19">
        <v>45507</v>
      </c>
      <c r="B569" s="4" t="s">
        <v>38</v>
      </c>
      <c r="C569" s="21">
        <v>22848</v>
      </c>
      <c r="D569" s="21">
        <v>22800</v>
      </c>
      <c r="E569" s="21" cm="1">
        <f t="array" ref="E569">IF(COUNTIF(B$2:B568, B569)=0, C569 - D569, LOOKUP(2,1/(B$2:B568=B569), E$2:E568) + C569 - D569)</f>
        <v>9469.5000000000437</v>
      </c>
      <c r="F569" s="18" t="s">
        <v>133</v>
      </c>
      <c r="G569" s="17">
        <f t="shared" si="16"/>
        <v>59</v>
      </c>
      <c r="H569" t="str">
        <f t="shared" si="17"/>
        <v>31-60 days</v>
      </c>
    </row>
    <row r="570" spans="1:8" x14ac:dyDescent="0.45">
      <c r="A570" s="19">
        <v>45522</v>
      </c>
      <c r="B570" s="4" t="s">
        <v>38</v>
      </c>
      <c r="C570" s="21">
        <v>20291.2</v>
      </c>
      <c r="D570" s="21">
        <v>20250</v>
      </c>
      <c r="E570" s="21" cm="1">
        <f t="array" ref="E570">IF(COUNTIF(B$2:B569, B570)=0, C570 - D570, LOOKUP(2,1/(B$2:B569=B570), E$2:E569) + C570 - D570)</f>
        <v>9510.7000000000444</v>
      </c>
      <c r="F570" s="18" t="s">
        <v>133</v>
      </c>
      <c r="G570" s="17">
        <f t="shared" si="16"/>
        <v>44</v>
      </c>
      <c r="H570" t="str">
        <f t="shared" si="17"/>
        <v>31-60 days</v>
      </c>
    </row>
    <row r="571" spans="1:8" x14ac:dyDescent="0.45">
      <c r="A571" s="19">
        <v>45540</v>
      </c>
      <c r="B571" s="4" t="s">
        <v>38</v>
      </c>
      <c r="C571" s="21">
        <v>40729.4</v>
      </c>
      <c r="D571" s="21">
        <v>40500</v>
      </c>
      <c r="E571" s="21" cm="1">
        <f t="array" ref="E571">IF(COUNTIF(B$2:B570, B571)=0, C571 - D571, LOOKUP(2,1/(B$2:B570=B571), E$2:E570) + C571 - D571)</f>
        <v>9740.1000000000495</v>
      </c>
      <c r="F571" s="18" t="s">
        <v>132</v>
      </c>
      <c r="G571" s="17">
        <f t="shared" si="16"/>
        <v>26</v>
      </c>
      <c r="H571" t="str">
        <f t="shared" si="17"/>
        <v>0-30 days</v>
      </c>
    </row>
    <row r="572" spans="1:8" x14ac:dyDescent="0.45">
      <c r="A572" s="19">
        <v>45544</v>
      </c>
      <c r="B572" s="4" t="s">
        <v>38</v>
      </c>
      <c r="C572" s="21">
        <v>12376.8</v>
      </c>
      <c r="D572" s="21">
        <v>4300</v>
      </c>
      <c r="E572" s="21" cm="1">
        <f t="array" ref="E572">IF(COUNTIF(B$2:B571, B572)=0, C572 - D572, LOOKUP(2,1/(B$2:B571=B572), E$2:E571) + C572 - D572)</f>
        <v>17816.900000000049</v>
      </c>
      <c r="F572" s="18" t="s">
        <v>133</v>
      </c>
      <c r="G572" s="17">
        <f t="shared" si="16"/>
        <v>22</v>
      </c>
      <c r="H572" t="str">
        <f t="shared" si="17"/>
        <v>0-30 days</v>
      </c>
    </row>
    <row r="573" spans="1:8" x14ac:dyDescent="0.45">
      <c r="A573" s="19">
        <v>45334</v>
      </c>
      <c r="B573" s="4" t="s">
        <v>70</v>
      </c>
      <c r="C573" s="21">
        <v>133440.30000000002</v>
      </c>
      <c r="D573" s="21">
        <v>13000</v>
      </c>
      <c r="E573" s="21" cm="1">
        <f t="array" ref="E573">IF(COUNTIF(B$2:B572, B573)=0, C573 - D573, LOOKUP(2,1/(B$2:B572=B573), E$2:E572) + C573 - D573)</f>
        <v>120440.30000000002</v>
      </c>
      <c r="F573" s="18" t="s">
        <v>133</v>
      </c>
      <c r="G573" s="17">
        <f t="shared" si="16"/>
        <v>232</v>
      </c>
      <c r="H573" t="str">
        <f t="shared" si="17"/>
        <v>90+ days</v>
      </c>
    </row>
    <row r="574" spans="1:8" x14ac:dyDescent="0.45">
      <c r="A574" s="19">
        <v>45334</v>
      </c>
      <c r="B574" s="4" t="s">
        <v>70</v>
      </c>
      <c r="C574" s="21">
        <v>0</v>
      </c>
      <c r="D574" s="21">
        <v>120000</v>
      </c>
      <c r="E574" s="21" cm="1">
        <f t="array" ref="E574">IF(COUNTIF(B$2:B573, B574)=0, C574 - D574, LOOKUP(2,1/(B$2:B573=B574), E$2:E573) + C574 - D574)</f>
        <v>440.30000000001746</v>
      </c>
      <c r="F574" s="18" t="s">
        <v>136</v>
      </c>
      <c r="G574" s="17">
        <f t="shared" si="16"/>
        <v>232</v>
      </c>
      <c r="H574" t="str">
        <f t="shared" si="17"/>
        <v>90+ days</v>
      </c>
    </row>
    <row r="575" spans="1:8" x14ac:dyDescent="0.45">
      <c r="A575" s="19">
        <v>45367</v>
      </c>
      <c r="B575" s="4" t="s">
        <v>70</v>
      </c>
      <c r="C575" s="21">
        <v>135880.07999999999</v>
      </c>
      <c r="D575" s="21">
        <v>12000</v>
      </c>
      <c r="E575" s="21" cm="1">
        <f t="array" ref="E575">IF(COUNTIF(B$2:B574, B575)=0, C575 - D575, LOOKUP(2,1/(B$2:B574=B575), E$2:E574) + C575 - D575)</f>
        <v>124320.38</v>
      </c>
      <c r="F575" s="18" t="s">
        <v>132</v>
      </c>
      <c r="G575" s="17">
        <f t="shared" si="16"/>
        <v>199</v>
      </c>
      <c r="H575" t="str">
        <f t="shared" si="17"/>
        <v>90+ days</v>
      </c>
    </row>
    <row r="576" spans="1:8" x14ac:dyDescent="0.45">
      <c r="A576" s="19">
        <v>45367</v>
      </c>
      <c r="B576" s="4" t="s">
        <v>70</v>
      </c>
      <c r="C576" s="21">
        <v>0</v>
      </c>
      <c r="D576" s="21">
        <v>100000</v>
      </c>
      <c r="E576" s="21" cm="1">
        <f t="array" ref="E576">IF(COUNTIF(B$2:B575, B576)=0, C576 - D576, LOOKUP(2,1/(B$2:B575=B576), E$2:E575) + C576 - D576)</f>
        <v>24320.380000000005</v>
      </c>
      <c r="F576" s="18" t="s">
        <v>136</v>
      </c>
      <c r="G576" s="17">
        <f t="shared" si="16"/>
        <v>199</v>
      </c>
      <c r="H576" t="str">
        <f t="shared" si="17"/>
        <v>90+ days</v>
      </c>
    </row>
    <row r="577" spans="1:8" x14ac:dyDescent="0.45">
      <c r="A577" s="19">
        <v>45389</v>
      </c>
      <c r="B577" s="4" t="s">
        <v>70</v>
      </c>
      <c r="C577" s="21">
        <v>137495.92499999999</v>
      </c>
      <c r="D577" s="21">
        <v>40000</v>
      </c>
      <c r="E577" s="21" cm="1">
        <f t="array" ref="E577">IF(COUNTIF(B$2:B576, B577)=0, C577 - D577, LOOKUP(2,1/(B$2:B576=B577), E$2:E576) + C577 - D577)</f>
        <v>121816.30499999999</v>
      </c>
      <c r="F577" s="18" t="s">
        <v>132</v>
      </c>
      <c r="G577" s="17">
        <f t="shared" si="16"/>
        <v>177</v>
      </c>
      <c r="H577" t="str">
        <f t="shared" si="17"/>
        <v>90+ days</v>
      </c>
    </row>
    <row r="578" spans="1:8" x14ac:dyDescent="0.45">
      <c r="A578" s="19">
        <v>45415</v>
      </c>
      <c r="B578" s="4" t="s">
        <v>70</v>
      </c>
      <c r="C578" s="21">
        <v>171294.27</v>
      </c>
      <c r="D578" s="21">
        <v>70000</v>
      </c>
      <c r="E578" s="21" cm="1">
        <f t="array" ref="E578">IF(COUNTIF(B$2:B577, B578)=0, C578 - D578, LOOKUP(2,1/(B$2:B577=B578), E$2:E577) + C578 - D578)</f>
        <v>223110.57499999995</v>
      </c>
      <c r="F578" s="18" t="s">
        <v>132</v>
      </c>
      <c r="G578" s="17">
        <f t="shared" ref="G578:G641" si="18">DATE(2024,10,1) - A578</f>
        <v>151</v>
      </c>
      <c r="H578" t="str">
        <f t="shared" ref="H578:H641" si="19">IF(G578&lt;=30,"0-30 days",IF(G578&lt;=60, "31-60 days",IF(G578&lt;=90, "61-90 days", "90+ days")))</f>
        <v>90+ days</v>
      </c>
    </row>
    <row r="579" spans="1:8" x14ac:dyDescent="0.45">
      <c r="A579" s="19">
        <v>45417</v>
      </c>
      <c r="B579" s="4" t="s">
        <v>70</v>
      </c>
      <c r="C579" s="21">
        <v>0</v>
      </c>
      <c r="D579" s="21">
        <v>200000</v>
      </c>
      <c r="E579" s="21" cm="1">
        <f t="array" ref="E579">IF(COUNTIF(B$2:B578, B579)=0, C579 - D579, LOOKUP(2,1/(B$2:B578=B579), E$2:E578) + C579 - D579)</f>
        <v>23110.574999999953</v>
      </c>
      <c r="F579" s="18" t="s">
        <v>136</v>
      </c>
      <c r="G579" s="17">
        <f t="shared" si="18"/>
        <v>149</v>
      </c>
      <c r="H579" t="str">
        <f t="shared" si="19"/>
        <v>90+ days</v>
      </c>
    </row>
    <row r="580" spans="1:8" x14ac:dyDescent="0.45">
      <c r="A580" s="19">
        <v>45421</v>
      </c>
      <c r="B580" s="4" t="s">
        <v>70</v>
      </c>
      <c r="C580" s="21">
        <v>66281.88</v>
      </c>
      <c r="D580" s="21">
        <v>65000</v>
      </c>
      <c r="E580" s="21" cm="1">
        <f t="array" ref="E580">IF(COUNTIF(B$2:B579, B580)=0, C580 - D580, LOOKUP(2,1/(B$2:B579=B580), E$2:E579) + C580 - D580)</f>
        <v>24392.454999999958</v>
      </c>
      <c r="F580" s="18" t="s">
        <v>132</v>
      </c>
      <c r="G580" s="17">
        <f t="shared" si="18"/>
        <v>145</v>
      </c>
      <c r="H580" t="str">
        <f t="shared" si="19"/>
        <v>90+ days</v>
      </c>
    </row>
    <row r="581" spans="1:8" x14ac:dyDescent="0.45">
      <c r="A581" s="19">
        <v>45449</v>
      </c>
      <c r="B581" s="4" t="s">
        <v>70</v>
      </c>
      <c r="C581" s="21">
        <v>19096</v>
      </c>
      <c r="D581" s="21">
        <v>20000</v>
      </c>
      <c r="E581" s="21" cm="1">
        <f t="array" ref="E581">IF(COUNTIF(B$2:B580, B581)=0, C581 - D581, LOOKUP(2,1/(B$2:B580=B581), E$2:E580) + C581 - D581)</f>
        <v>23488.454999999958</v>
      </c>
      <c r="F581" s="18" t="s">
        <v>132</v>
      </c>
      <c r="G581" s="17">
        <f t="shared" si="18"/>
        <v>117</v>
      </c>
      <c r="H581" t="str">
        <f t="shared" si="19"/>
        <v>90+ days</v>
      </c>
    </row>
    <row r="582" spans="1:8" x14ac:dyDescent="0.45">
      <c r="A582" s="19">
        <v>45465</v>
      </c>
      <c r="B582" s="4" t="s">
        <v>70</v>
      </c>
      <c r="C582" s="21">
        <v>136872.1</v>
      </c>
      <c r="D582" s="21">
        <v>38000</v>
      </c>
      <c r="E582" s="21" cm="1">
        <f t="array" ref="E582">IF(COUNTIF(B$2:B581, B582)=0, C582 - D582, LOOKUP(2,1/(B$2:B581=B582), E$2:E581) + C582 - D582)</f>
        <v>122360.55499999996</v>
      </c>
      <c r="F582" s="18" t="s">
        <v>133</v>
      </c>
      <c r="G582" s="17">
        <f t="shared" si="18"/>
        <v>101</v>
      </c>
      <c r="H582" t="str">
        <f t="shared" si="19"/>
        <v>90+ days</v>
      </c>
    </row>
    <row r="583" spans="1:8" x14ac:dyDescent="0.45">
      <c r="A583" s="19">
        <v>45472</v>
      </c>
      <c r="B583" s="4" t="s">
        <v>70</v>
      </c>
      <c r="C583" s="21">
        <v>0</v>
      </c>
      <c r="D583" s="21">
        <v>110000</v>
      </c>
      <c r="E583" s="21" cm="1">
        <f t="array" ref="E583">IF(COUNTIF(B$2:B582, B583)=0, C583 - D583, LOOKUP(2,1/(B$2:B582=B583), E$2:E582) + C583 - D583)</f>
        <v>12360.554999999964</v>
      </c>
      <c r="F583" s="18" t="s">
        <v>136</v>
      </c>
      <c r="G583" s="17">
        <f t="shared" si="18"/>
        <v>94</v>
      </c>
      <c r="H583" t="str">
        <f t="shared" si="19"/>
        <v>90+ days</v>
      </c>
    </row>
    <row r="584" spans="1:8" x14ac:dyDescent="0.45">
      <c r="A584" s="19">
        <v>45474</v>
      </c>
      <c r="B584" s="4" t="s">
        <v>70</v>
      </c>
      <c r="C584" s="21">
        <v>148320</v>
      </c>
      <c r="D584" s="21">
        <v>18000</v>
      </c>
      <c r="E584" s="21" cm="1">
        <f t="array" ref="E584">IF(COUNTIF(B$2:B583, B584)=0, C584 - D584, LOOKUP(2,1/(B$2:B583=B584), E$2:E583) + C584 - D584)</f>
        <v>142680.55499999996</v>
      </c>
      <c r="F584" s="18" t="s">
        <v>133</v>
      </c>
      <c r="G584" s="17">
        <f t="shared" si="18"/>
        <v>92</v>
      </c>
      <c r="H584" t="str">
        <f t="shared" si="19"/>
        <v>90+ days</v>
      </c>
    </row>
    <row r="585" spans="1:8" x14ac:dyDescent="0.45">
      <c r="A585" s="19">
        <v>45474</v>
      </c>
      <c r="B585" s="4" t="s">
        <v>70</v>
      </c>
      <c r="C585" s="21">
        <v>0</v>
      </c>
      <c r="D585" s="21">
        <v>60000</v>
      </c>
      <c r="E585" s="21" cm="1">
        <f t="array" ref="E585">IF(COUNTIF(B$2:B584, B585)=0, C585 - D585, LOOKUP(2,1/(B$2:B584=B585), E$2:E584) + C585 - D585)</f>
        <v>82680.554999999964</v>
      </c>
      <c r="F585" s="18" t="s">
        <v>132</v>
      </c>
      <c r="G585" s="17">
        <f t="shared" si="18"/>
        <v>92</v>
      </c>
      <c r="H585" t="str">
        <f t="shared" si="19"/>
        <v>90+ days</v>
      </c>
    </row>
    <row r="586" spans="1:8" x14ac:dyDescent="0.45">
      <c r="A586" s="19">
        <v>45474</v>
      </c>
      <c r="B586" s="4" t="s">
        <v>70</v>
      </c>
      <c r="C586" s="21">
        <v>0</v>
      </c>
      <c r="D586" s="21">
        <v>70000</v>
      </c>
      <c r="E586" s="21" cm="1">
        <f t="array" ref="E586">IF(COUNTIF(B$2:B585, B586)=0, C586 - D586, LOOKUP(2,1/(B$2:B585=B586), E$2:E585) + C586 - D586)</f>
        <v>12680.554999999964</v>
      </c>
      <c r="F586" s="18" t="s">
        <v>136</v>
      </c>
      <c r="G586" s="17">
        <f t="shared" si="18"/>
        <v>92</v>
      </c>
      <c r="H586" t="str">
        <f t="shared" si="19"/>
        <v>90+ days</v>
      </c>
    </row>
    <row r="587" spans="1:8" x14ac:dyDescent="0.45">
      <c r="A587" s="19">
        <v>45510</v>
      </c>
      <c r="B587" s="4" t="s">
        <v>70</v>
      </c>
      <c r="C587" s="21">
        <v>235172.9</v>
      </c>
      <c r="D587" s="21">
        <v>65000</v>
      </c>
      <c r="E587" s="21" cm="1">
        <f t="array" ref="E587">IF(COUNTIF(B$2:B586, B587)=0, C587 - D587, LOOKUP(2,1/(B$2:B586=B587), E$2:E586) + C587 - D587)</f>
        <v>182853.45499999996</v>
      </c>
      <c r="F587" s="18" t="s">
        <v>133</v>
      </c>
      <c r="G587" s="17">
        <f t="shared" si="18"/>
        <v>56</v>
      </c>
      <c r="H587" t="str">
        <f t="shared" si="19"/>
        <v>31-60 days</v>
      </c>
    </row>
    <row r="588" spans="1:8" x14ac:dyDescent="0.45">
      <c r="A588" s="19">
        <v>45513</v>
      </c>
      <c r="B588" s="4" t="s">
        <v>70</v>
      </c>
      <c r="C588" s="21">
        <v>0</v>
      </c>
      <c r="D588" s="21">
        <v>150000</v>
      </c>
      <c r="E588" s="21" cm="1">
        <f t="array" ref="E588">IF(COUNTIF(B$2:B587, B588)=0, C588 - D588, LOOKUP(2,1/(B$2:B587=B588), E$2:E587) + C588 - D588)</f>
        <v>32853.454999999958</v>
      </c>
      <c r="F588" s="18" t="s">
        <v>136</v>
      </c>
      <c r="G588" s="17">
        <f t="shared" si="18"/>
        <v>53</v>
      </c>
      <c r="H588" t="str">
        <f t="shared" si="19"/>
        <v>31-60 days</v>
      </c>
    </row>
    <row r="589" spans="1:8" x14ac:dyDescent="0.45">
      <c r="A589" s="19">
        <v>45529</v>
      </c>
      <c r="B589" s="4" t="s">
        <v>70</v>
      </c>
      <c r="C589" s="21">
        <v>179422</v>
      </c>
      <c r="D589" s="21">
        <v>175000</v>
      </c>
      <c r="E589" s="21" cm="1">
        <f t="array" ref="E589">IF(COUNTIF(B$2:B588, B589)=0, C589 - D589, LOOKUP(2,1/(B$2:B588=B589), E$2:E588) + C589 - D589)</f>
        <v>37275.454999999958</v>
      </c>
      <c r="F589" s="18" t="s">
        <v>136</v>
      </c>
      <c r="G589" s="17">
        <f t="shared" si="18"/>
        <v>37</v>
      </c>
      <c r="H589" t="str">
        <f t="shared" si="19"/>
        <v>31-60 days</v>
      </c>
    </row>
    <row r="590" spans="1:8" x14ac:dyDescent="0.45">
      <c r="A590" s="19">
        <v>45542</v>
      </c>
      <c r="B590" s="4" t="s">
        <v>70</v>
      </c>
      <c r="C590" s="21">
        <v>73350.3</v>
      </c>
      <c r="D590" s="21">
        <v>73350</v>
      </c>
      <c r="E590" s="21" cm="1">
        <f t="array" ref="E590">IF(COUNTIF(B$2:B589, B590)=0, C590 - D590, LOOKUP(2,1/(B$2:B589=B590), E$2:E589) + C590 - D590)</f>
        <v>37275.754999999961</v>
      </c>
      <c r="F590" s="18" t="s">
        <v>132</v>
      </c>
      <c r="G590" s="17">
        <f t="shared" si="18"/>
        <v>24</v>
      </c>
      <c r="H590" t="str">
        <f t="shared" si="19"/>
        <v>0-30 days</v>
      </c>
    </row>
    <row r="591" spans="1:8" x14ac:dyDescent="0.45">
      <c r="A591" s="19">
        <v>45550</v>
      </c>
      <c r="B591" s="4" t="s">
        <v>70</v>
      </c>
      <c r="C591" s="21">
        <v>152263.79999999999</v>
      </c>
      <c r="D591" s="21">
        <v>68000</v>
      </c>
      <c r="E591" s="21" cm="1">
        <f t="array" ref="E591">IF(COUNTIF(B$2:B590, B591)=0, C591 - D591, LOOKUP(2,1/(B$2:B590=B591), E$2:E590) + C591 - D591)</f>
        <v>121539.55499999993</v>
      </c>
      <c r="F591" s="18" t="s">
        <v>132</v>
      </c>
      <c r="G591" s="17">
        <f t="shared" si="18"/>
        <v>16</v>
      </c>
      <c r="H591" t="str">
        <f t="shared" si="19"/>
        <v>0-30 days</v>
      </c>
    </row>
    <row r="592" spans="1:8" x14ac:dyDescent="0.45">
      <c r="A592" s="19">
        <v>45552</v>
      </c>
      <c r="B592" s="4" t="s">
        <v>70</v>
      </c>
      <c r="C592" s="21">
        <v>0</v>
      </c>
      <c r="D592" s="21">
        <v>100000</v>
      </c>
      <c r="E592" s="21" cm="1">
        <f t="array" ref="E592">IF(COUNTIF(B$2:B591, B592)=0, C592 - D592, LOOKUP(2,1/(B$2:B591=B592), E$2:E591) + C592 - D592)</f>
        <v>21539.554999999935</v>
      </c>
      <c r="F592" s="18" t="s">
        <v>136</v>
      </c>
      <c r="G592" s="17">
        <f t="shared" si="18"/>
        <v>14</v>
      </c>
      <c r="H592" t="str">
        <f t="shared" si="19"/>
        <v>0-30 days</v>
      </c>
    </row>
    <row r="593" spans="1:8" x14ac:dyDescent="0.45">
      <c r="A593" s="19">
        <v>45561</v>
      </c>
      <c r="B593" s="4" t="s">
        <v>70</v>
      </c>
      <c r="C593" s="21">
        <v>47292</v>
      </c>
      <c r="D593" s="21">
        <v>50000</v>
      </c>
      <c r="E593" s="21" cm="1">
        <f t="array" ref="E593">IF(COUNTIF(B$2:B592, B593)=0, C593 - D593, LOOKUP(2,1/(B$2:B592=B593), E$2:E592) + C593 - D593)</f>
        <v>18831.554999999935</v>
      </c>
      <c r="F593" s="18" t="s">
        <v>132</v>
      </c>
      <c r="G593" s="17">
        <f t="shared" si="18"/>
        <v>5</v>
      </c>
      <c r="H593" t="str">
        <f t="shared" si="19"/>
        <v>0-30 days</v>
      </c>
    </row>
    <row r="594" spans="1:8" x14ac:dyDescent="0.45">
      <c r="A594" s="19">
        <v>45552</v>
      </c>
      <c r="B594" s="4" t="s">
        <v>100</v>
      </c>
      <c r="C594" s="21">
        <v>32990.200000000004</v>
      </c>
      <c r="D594" s="21">
        <v>32990</v>
      </c>
      <c r="E594" s="21" cm="1">
        <f t="array" ref="E594">IF(COUNTIF(B$2:B593, B594)=0, C594 - D594, LOOKUP(2,1/(B$2:B593=B594), E$2:E593) + C594 - D594)</f>
        <v>0.20000000000436557</v>
      </c>
      <c r="F594" s="18" t="s">
        <v>133</v>
      </c>
      <c r="G594" s="17">
        <f t="shared" si="18"/>
        <v>14</v>
      </c>
      <c r="H594" t="str">
        <f t="shared" si="19"/>
        <v>0-30 days</v>
      </c>
    </row>
    <row r="595" spans="1:8" x14ac:dyDescent="0.45">
      <c r="A595" s="19">
        <v>45565</v>
      </c>
      <c r="B595" s="4" t="s">
        <v>100</v>
      </c>
      <c r="C595" s="21">
        <v>103716.5</v>
      </c>
      <c r="D595" s="21">
        <v>23000</v>
      </c>
      <c r="E595" s="21" cm="1">
        <f t="array" ref="E595">IF(COUNTIF(B$2:B594, B595)=0, C595 - D595, LOOKUP(2,1/(B$2:B594=B595), E$2:E594) + C595 - D595)</f>
        <v>80716.700000000012</v>
      </c>
      <c r="F595" s="18" t="s">
        <v>132</v>
      </c>
      <c r="G595" s="17">
        <f t="shared" si="18"/>
        <v>1</v>
      </c>
      <c r="H595" t="str">
        <f t="shared" si="19"/>
        <v>0-30 days</v>
      </c>
    </row>
    <row r="596" spans="1:8" x14ac:dyDescent="0.45">
      <c r="A596" s="19">
        <v>45565</v>
      </c>
      <c r="B596" s="4" t="s">
        <v>100</v>
      </c>
      <c r="C596" s="21">
        <v>0</v>
      </c>
      <c r="D596" s="21">
        <v>80000</v>
      </c>
      <c r="E596" s="21" cm="1">
        <f t="array" ref="E596">IF(COUNTIF(B$2:B595, B596)=0, C596 - D596, LOOKUP(2,1/(B$2:B595=B596), E$2:E595) + C596 - D596)</f>
        <v>716.70000000001164</v>
      </c>
      <c r="F596" s="18" t="s">
        <v>136</v>
      </c>
      <c r="G596" s="17">
        <f t="shared" si="18"/>
        <v>1</v>
      </c>
      <c r="H596" t="str">
        <f t="shared" si="19"/>
        <v>0-30 days</v>
      </c>
    </row>
    <row r="597" spans="1:8" x14ac:dyDescent="0.45">
      <c r="A597" s="19">
        <v>45224</v>
      </c>
      <c r="B597" s="4" t="s">
        <v>55</v>
      </c>
      <c r="C597" s="21">
        <v>131224.79999999999</v>
      </c>
      <c r="D597" s="21">
        <v>50000</v>
      </c>
      <c r="E597" s="21" cm="1">
        <f t="array" ref="E597">IF(COUNTIF(B$2:B596, B597)=0, C597 - D597, LOOKUP(2,1/(B$2:B596=B597), E$2:E596) + C597 - D597)</f>
        <v>81224.799999999988</v>
      </c>
      <c r="F597" s="18" t="s">
        <v>133</v>
      </c>
      <c r="G597" s="17">
        <f t="shared" si="18"/>
        <v>342</v>
      </c>
      <c r="H597" t="str">
        <f t="shared" si="19"/>
        <v>90+ days</v>
      </c>
    </row>
    <row r="598" spans="1:8" x14ac:dyDescent="0.45">
      <c r="A598" s="19">
        <v>45240</v>
      </c>
      <c r="B598" s="4" t="s">
        <v>55</v>
      </c>
      <c r="C598" s="21">
        <v>0</v>
      </c>
      <c r="D598" s="21">
        <v>70000</v>
      </c>
      <c r="E598" s="21" cm="1">
        <f t="array" ref="E598">IF(COUNTIF(B$2:B597, B598)=0, C598 - D598, LOOKUP(2,1/(B$2:B597=B598), E$2:E597) + C598 - D598)</f>
        <v>11224.799999999988</v>
      </c>
      <c r="F598" s="18" t="s">
        <v>136</v>
      </c>
      <c r="G598" s="17">
        <f t="shared" si="18"/>
        <v>326</v>
      </c>
      <c r="H598" t="str">
        <f t="shared" si="19"/>
        <v>90+ days</v>
      </c>
    </row>
    <row r="599" spans="1:8" x14ac:dyDescent="0.45">
      <c r="A599" s="19">
        <v>45264</v>
      </c>
      <c r="B599" s="4" t="s">
        <v>55</v>
      </c>
      <c r="C599" s="21">
        <v>147638.39999999999</v>
      </c>
      <c r="D599" s="21">
        <v>27000</v>
      </c>
      <c r="E599" s="21" cm="1">
        <f t="array" ref="E599">IF(COUNTIF(B$2:B598, B599)=0, C599 - D599, LOOKUP(2,1/(B$2:B598=B599), E$2:E598) + C599 - D599)</f>
        <v>131863.19999999998</v>
      </c>
      <c r="F599" s="18" t="s">
        <v>133</v>
      </c>
      <c r="G599" s="17">
        <f t="shared" si="18"/>
        <v>302</v>
      </c>
      <c r="H599" t="str">
        <f t="shared" si="19"/>
        <v>90+ days</v>
      </c>
    </row>
    <row r="600" spans="1:8" x14ac:dyDescent="0.45">
      <c r="A600" s="19">
        <v>45264</v>
      </c>
      <c r="B600" s="4" t="s">
        <v>55</v>
      </c>
      <c r="C600" s="21">
        <v>0</v>
      </c>
      <c r="D600" s="21">
        <v>80000</v>
      </c>
      <c r="E600" s="21" cm="1">
        <f t="array" ref="E600">IF(COUNTIF(B$2:B599, B600)=0, C600 - D600, LOOKUP(2,1/(B$2:B599=B600), E$2:E599) + C600 - D600)</f>
        <v>51863.199999999983</v>
      </c>
      <c r="F600" s="18" t="s">
        <v>132</v>
      </c>
      <c r="G600" s="17">
        <f t="shared" si="18"/>
        <v>302</v>
      </c>
      <c r="H600" t="str">
        <f t="shared" si="19"/>
        <v>90+ days</v>
      </c>
    </row>
    <row r="601" spans="1:8" x14ac:dyDescent="0.45">
      <c r="A601" s="19">
        <v>45297</v>
      </c>
      <c r="B601" s="4" t="s">
        <v>55</v>
      </c>
      <c r="C601" s="21">
        <v>138210.44999999998</v>
      </c>
      <c r="D601" s="21">
        <v>150000</v>
      </c>
      <c r="E601" s="21" cm="1">
        <f t="array" ref="E601">IF(COUNTIF(B$2:B600, B601)=0, C601 - D601, LOOKUP(2,1/(B$2:B600=B601), E$2:E600) + C601 - D601)</f>
        <v>40073.649999999965</v>
      </c>
      <c r="F601" s="18" t="s">
        <v>136</v>
      </c>
      <c r="G601" s="17">
        <f t="shared" si="18"/>
        <v>269</v>
      </c>
      <c r="H601" t="str">
        <f t="shared" si="19"/>
        <v>90+ days</v>
      </c>
    </row>
    <row r="602" spans="1:8" x14ac:dyDescent="0.45">
      <c r="A602" s="19">
        <v>45302</v>
      </c>
      <c r="B602" s="4" t="s">
        <v>55</v>
      </c>
      <c r="C602" s="21">
        <v>10464.299999999999</v>
      </c>
      <c r="D602" s="21">
        <v>10400</v>
      </c>
      <c r="E602" s="21" cm="1">
        <f t="array" ref="E602">IF(COUNTIF(B$2:B601, B602)=0, C602 - D602, LOOKUP(2,1/(B$2:B601=B602), E$2:E601) + C602 - D602)</f>
        <v>40137.949999999968</v>
      </c>
      <c r="F602" s="18" t="s">
        <v>133</v>
      </c>
      <c r="G602" s="17">
        <f t="shared" si="18"/>
        <v>264</v>
      </c>
      <c r="H602" t="str">
        <f t="shared" si="19"/>
        <v>90+ days</v>
      </c>
    </row>
    <row r="603" spans="1:8" x14ac:dyDescent="0.45">
      <c r="A603" s="19">
        <v>45331</v>
      </c>
      <c r="B603" s="4" t="s">
        <v>55</v>
      </c>
      <c r="C603" s="21">
        <v>92295</v>
      </c>
      <c r="D603" s="21">
        <v>45000</v>
      </c>
      <c r="E603" s="21" cm="1">
        <f t="array" ref="E603">IF(COUNTIF(B$2:B602, B603)=0, C603 - D603, LOOKUP(2,1/(B$2:B602=B603), E$2:E602) + C603 - D603)</f>
        <v>87432.949999999953</v>
      </c>
      <c r="F603" s="18" t="s">
        <v>133</v>
      </c>
      <c r="G603" s="17">
        <f t="shared" si="18"/>
        <v>235</v>
      </c>
      <c r="H603" t="str">
        <f t="shared" si="19"/>
        <v>90+ days</v>
      </c>
    </row>
    <row r="604" spans="1:8" x14ac:dyDescent="0.45">
      <c r="A604" s="19">
        <v>45342</v>
      </c>
      <c r="B604" s="4" t="s">
        <v>55</v>
      </c>
      <c r="C604" s="21">
        <v>92736</v>
      </c>
      <c r="D604" s="21">
        <v>85000</v>
      </c>
      <c r="E604" s="21" cm="1">
        <f t="array" ref="E604">IF(COUNTIF(B$2:B603, B604)=0, C604 - D604, LOOKUP(2,1/(B$2:B603=B604), E$2:E603) + C604 - D604)</f>
        <v>95168.949999999953</v>
      </c>
      <c r="F604" s="18" t="s">
        <v>132</v>
      </c>
      <c r="G604" s="17">
        <f t="shared" si="18"/>
        <v>224</v>
      </c>
      <c r="H604" t="str">
        <f t="shared" si="19"/>
        <v>90+ days</v>
      </c>
    </row>
    <row r="605" spans="1:8" x14ac:dyDescent="0.45">
      <c r="A605" s="19">
        <v>45342</v>
      </c>
      <c r="B605" s="4" t="s">
        <v>55</v>
      </c>
      <c r="C605" s="21">
        <v>0</v>
      </c>
      <c r="D605" s="21">
        <v>80000</v>
      </c>
      <c r="E605" s="21" cm="1">
        <f t="array" ref="E605">IF(COUNTIF(B$2:B604, B605)=0, C605 - D605, LOOKUP(2,1/(B$2:B604=B605), E$2:E604) + C605 - D605)</f>
        <v>15168.949999999953</v>
      </c>
      <c r="F605" s="18" t="s">
        <v>136</v>
      </c>
      <c r="G605" s="17">
        <f t="shared" si="18"/>
        <v>224</v>
      </c>
      <c r="H605" t="str">
        <f t="shared" si="19"/>
        <v>90+ days</v>
      </c>
    </row>
    <row r="606" spans="1:8" x14ac:dyDescent="0.45">
      <c r="A606" s="19">
        <v>45343</v>
      </c>
      <c r="B606" s="4" t="s">
        <v>55</v>
      </c>
      <c r="C606" s="21">
        <v>11573.099999999999</v>
      </c>
      <c r="D606" s="21">
        <v>11500</v>
      </c>
      <c r="E606" s="21" cm="1">
        <f t="array" ref="E606">IF(COUNTIF(B$2:B605, B606)=0, C606 - D606, LOOKUP(2,1/(B$2:B605=B606), E$2:E605) + C606 - D606)</f>
        <v>15242.049999999952</v>
      </c>
      <c r="F606" s="18" t="s">
        <v>133</v>
      </c>
      <c r="G606" s="17">
        <f t="shared" si="18"/>
        <v>223</v>
      </c>
      <c r="H606" t="str">
        <f t="shared" si="19"/>
        <v>90+ days</v>
      </c>
    </row>
    <row r="607" spans="1:8" x14ac:dyDescent="0.45">
      <c r="A607" s="19">
        <v>45360</v>
      </c>
      <c r="B607" s="4" t="s">
        <v>55</v>
      </c>
      <c r="C607" s="21">
        <v>137184.6</v>
      </c>
      <c r="D607" s="21">
        <v>120000</v>
      </c>
      <c r="E607" s="21" cm="1">
        <f t="array" ref="E607">IF(COUNTIF(B$2:B606, B607)=0, C607 - D607, LOOKUP(2,1/(B$2:B606=B607), E$2:E606) + C607 - D607)</f>
        <v>32426.649999999965</v>
      </c>
      <c r="F607" s="18" t="s">
        <v>136</v>
      </c>
      <c r="G607" s="17">
        <f t="shared" si="18"/>
        <v>206</v>
      </c>
      <c r="H607" t="str">
        <f t="shared" si="19"/>
        <v>90+ days</v>
      </c>
    </row>
    <row r="608" spans="1:8" x14ac:dyDescent="0.45">
      <c r="A608" s="19">
        <v>45364</v>
      </c>
      <c r="B608" s="4" t="s">
        <v>55</v>
      </c>
      <c r="C608" s="21">
        <v>19845</v>
      </c>
      <c r="D608" s="21">
        <v>19800</v>
      </c>
      <c r="E608" s="21" cm="1">
        <f t="array" ref="E608">IF(COUNTIF(B$2:B607, B608)=0, C608 - D608, LOOKUP(2,1/(B$2:B607=B608), E$2:E607) + C608 - D608)</f>
        <v>32471.649999999965</v>
      </c>
      <c r="F608" s="18" t="s">
        <v>132</v>
      </c>
      <c r="G608" s="17">
        <f t="shared" si="18"/>
        <v>202</v>
      </c>
      <c r="H608" t="str">
        <f t="shared" si="19"/>
        <v>90+ days</v>
      </c>
    </row>
    <row r="609" spans="1:8" x14ac:dyDescent="0.45">
      <c r="A609" s="19">
        <v>45372</v>
      </c>
      <c r="B609" s="4" t="s">
        <v>55</v>
      </c>
      <c r="C609" s="21">
        <v>121699.20000000001</v>
      </c>
      <c r="D609" s="21">
        <v>30000</v>
      </c>
      <c r="E609" s="21" cm="1">
        <f t="array" ref="E609">IF(COUNTIF(B$2:B608, B609)=0, C609 - D609, LOOKUP(2,1/(B$2:B608=B609), E$2:E608) + C609 - D609)</f>
        <v>124170.84999999998</v>
      </c>
      <c r="F609" s="18" t="s">
        <v>132</v>
      </c>
      <c r="G609" s="17">
        <f t="shared" si="18"/>
        <v>194</v>
      </c>
      <c r="H609" t="str">
        <f t="shared" si="19"/>
        <v>90+ days</v>
      </c>
    </row>
    <row r="610" spans="1:8" x14ac:dyDescent="0.45">
      <c r="A610" s="19">
        <v>45376</v>
      </c>
      <c r="B610" s="4" t="s">
        <v>55</v>
      </c>
      <c r="C610" s="21">
        <v>0</v>
      </c>
      <c r="D610" s="21">
        <v>110000</v>
      </c>
      <c r="E610" s="21" cm="1">
        <f t="array" ref="E610">IF(COUNTIF(B$2:B609, B610)=0, C610 - D610, LOOKUP(2,1/(B$2:B609=B610), E$2:E609) + C610 - D610)</f>
        <v>14170.849999999977</v>
      </c>
      <c r="F610" s="18" t="s">
        <v>136</v>
      </c>
      <c r="G610" s="17">
        <f t="shared" si="18"/>
        <v>190</v>
      </c>
      <c r="H610" t="str">
        <f t="shared" si="19"/>
        <v>90+ days</v>
      </c>
    </row>
    <row r="611" spans="1:8" x14ac:dyDescent="0.45">
      <c r="A611" s="19">
        <v>45384</v>
      </c>
      <c r="B611" s="4" t="s">
        <v>55</v>
      </c>
      <c r="C611" s="21">
        <v>149469.6</v>
      </c>
      <c r="D611" s="21">
        <v>24000</v>
      </c>
      <c r="E611" s="21" cm="1">
        <f t="array" ref="E611">IF(COUNTIF(B$2:B610, B611)=0, C611 - D611, LOOKUP(2,1/(B$2:B610=B611), E$2:E610) + C611 - D611)</f>
        <v>139640.44999999998</v>
      </c>
      <c r="F611" s="18" t="s">
        <v>133</v>
      </c>
      <c r="G611" s="17">
        <f t="shared" si="18"/>
        <v>182</v>
      </c>
      <c r="H611" t="str">
        <f t="shared" si="19"/>
        <v>90+ days</v>
      </c>
    </row>
    <row r="612" spans="1:8" x14ac:dyDescent="0.45">
      <c r="A612" s="19">
        <v>45384</v>
      </c>
      <c r="B612" s="4" t="s">
        <v>55</v>
      </c>
      <c r="C612" s="21">
        <v>0</v>
      </c>
      <c r="D612" s="21">
        <v>50000</v>
      </c>
      <c r="E612" s="21" cm="1">
        <f t="array" ref="E612">IF(COUNTIF(B$2:B611, B612)=0, C612 - D612, LOOKUP(2,1/(B$2:B611=B612), E$2:E611) + C612 - D612)</f>
        <v>89640.449999999983</v>
      </c>
      <c r="F612" s="18" t="s">
        <v>132</v>
      </c>
      <c r="G612" s="17">
        <f t="shared" si="18"/>
        <v>182</v>
      </c>
      <c r="H612" t="str">
        <f t="shared" si="19"/>
        <v>90+ days</v>
      </c>
    </row>
    <row r="613" spans="1:8" x14ac:dyDescent="0.45">
      <c r="A613" s="19">
        <v>45388</v>
      </c>
      <c r="B613" s="4" t="s">
        <v>55</v>
      </c>
      <c r="C613" s="21">
        <v>0</v>
      </c>
      <c r="D613" s="21">
        <v>70000</v>
      </c>
      <c r="E613" s="21" cm="1">
        <f t="array" ref="E613">IF(COUNTIF(B$2:B612, B613)=0, C613 - D613, LOOKUP(2,1/(B$2:B612=B613), E$2:E612) + C613 - D613)</f>
        <v>19640.449999999983</v>
      </c>
      <c r="F613" s="18" t="s">
        <v>136</v>
      </c>
      <c r="G613" s="17">
        <f t="shared" si="18"/>
        <v>178</v>
      </c>
      <c r="H613" t="str">
        <f t="shared" si="19"/>
        <v>90+ days</v>
      </c>
    </row>
    <row r="614" spans="1:8" x14ac:dyDescent="0.45">
      <c r="A614" s="19">
        <v>45395</v>
      </c>
      <c r="B614" s="4" t="s">
        <v>55</v>
      </c>
      <c r="C614" s="21">
        <v>149092.125</v>
      </c>
      <c r="D614" s="21">
        <v>140000</v>
      </c>
      <c r="E614" s="21" cm="1">
        <f t="array" ref="E614">IF(COUNTIF(B$2:B613, B614)=0, C614 - D614, LOOKUP(2,1/(B$2:B613=B614), E$2:E613) + C614 - D614)</f>
        <v>28732.574999999983</v>
      </c>
      <c r="F614" s="18" t="s">
        <v>136</v>
      </c>
      <c r="G614" s="17">
        <f t="shared" si="18"/>
        <v>171</v>
      </c>
      <c r="H614" t="str">
        <f t="shared" si="19"/>
        <v>90+ days</v>
      </c>
    </row>
    <row r="615" spans="1:8" x14ac:dyDescent="0.45">
      <c r="A615" s="19">
        <v>45399</v>
      </c>
      <c r="B615" s="4" t="s">
        <v>55</v>
      </c>
      <c r="C615" s="21">
        <v>147638.39999999999</v>
      </c>
      <c r="D615" s="21">
        <v>50000</v>
      </c>
      <c r="E615" s="21" cm="1">
        <f t="array" ref="E615">IF(COUNTIF(B$2:B614, B615)=0, C615 - D615, LOOKUP(2,1/(B$2:B614=B615), E$2:E614) + C615 - D615)</f>
        <v>126370.97499999998</v>
      </c>
      <c r="F615" s="18" t="s">
        <v>132</v>
      </c>
      <c r="G615" s="17">
        <f t="shared" si="18"/>
        <v>167</v>
      </c>
      <c r="H615" t="str">
        <f t="shared" si="19"/>
        <v>90+ days</v>
      </c>
    </row>
    <row r="616" spans="1:8" x14ac:dyDescent="0.45">
      <c r="A616" s="19">
        <v>45399</v>
      </c>
      <c r="B616" s="4" t="s">
        <v>55</v>
      </c>
      <c r="C616" s="21">
        <v>0</v>
      </c>
      <c r="D616" s="21">
        <v>100000</v>
      </c>
      <c r="E616" s="21" cm="1">
        <f t="array" ref="E616">IF(COUNTIF(B$2:B615, B616)=0, C616 - D616, LOOKUP(2,1/(B$2:B615=B616), E$2:E615) + C616 - D616)</f>
        <v>26370.974999999977</v>
      </c>
      <c r="F616" s="18" t="s">
        <v>136</v>
      </c>
      <c r="G616" s="17">
        <f t="shared" si="18"/>
        <v>167</v>
      </c>
      <c r="H616" t="str">
        <f t="shared" si="19"/>
        <v>90+ days</v>
      </c>
    </row>
    <row r="617" spans="1:8" x14ac:dyDescent="0.45">
      <c r="A617" s="19">
        <v>45430</v>
      </c>
      <c r="B617" s="4" t="s">
        <v>55</v>
      </c>
      <c r="C617" s="21">
        <v>158234</v>
      </c>
      <c r="D617" s="21">
        <v>67000</v>
      </c>
      <c r="E617" s="21" cm="1">
        <f t="array" ref="E617">IF(COUNTIF(B$2:B616, B617)=0, C617 - D617, LOOKUP(2,1/(B$2:B616=B617), E$2:E616) + C617 - D617)</f>
        <v>117604.97499999998</v>
      </c>
      <c r="F617" s="18" t="s">
        <v>132</v>
      </c>
      <c r="G617" s="17">
        <f t="shared" si="18"/>
        <v>136</v>
      </c>
      <c r="H617" t="str">
        <f t="shared" si="19"/>
        <v>90+ days</v>
      </c>
    </row>
    <row r="618" spans="1:8" x14ac:dyDescent="0.45">
      <c r="A618" s="19">
        <v>45444</v>
      </c>
      <c r="B618" s="4" t="s">
        <v>55</v>
      </c>
      <c r="C618" s="21">
        <v>125386.4</v>
      </c>
      <c r="D618" s="21">
        <v>85000</v>
      </c>
      <c r="E618" s="21" cm="1">
        <f t="array" ref="E618">IF(COUNTIF(B$2:B617, B618)=0, C618 - D618, LOOKUP(2,1/(B$2:B617=B618), E$2:E617) + C618 - D618)</f>
        <v>157991.37499999997</v>
      </c>
      <c r="F618" s="18" t="s">
        <v>132</v>
      </c>
      <c r="G618" s="17">
        <f t="shared" si="18"/>
        <v>122</v>
      </c>
      <c r="H618" t="str">
        <f t="shared" si="19"/>
        <v>90+ days</v>
      </c>
    </row>
    <row r="619" spans="1:8" x14ac:dyDescent="0.45">
      <c r="A619" s="19">
        <v>45444</v>
      </c>
      <c r="B619" s="4" t="s">
        <v>55</v>
      </c>
      <c r="C619" s="21">
        <v>0</v>
      </c>
      <c r="D619" s="21">
        <v>150000</v>
      </c>
      <c r="E619" s="21" cm="1">
        <f t="array" ref="E619">IF(COUNTIF(B$2:B618, B619)=0, C619 - D619, LOOKUP(2,1/(B$2:B618=B619), E$2:E618) + C619 - D619)</f>
        <v>7991.3749999999709</v>
      </c>
      <c r="F619" s="18" t="s">
        <v>136</v>
      </c>
      <c r="G619" s="17">
        <f t="shared" si="18"/>
        <v>122</v>
      </c>
      <c r="H619" t="str">
        <f t="shared" si="19"/>
        <v>90+ days</v>
      </c>
    </row>
    <row r="620" spans="1:8" x14ac:dyDescent="0.45">
      <c r="A620" s="19">
        <v>45478</v>
      </c>
      <c r="B620" s="4" t="s">
        <v>55</v>
      </c>
      <c r="C620" s="21">
        <v>121801</v>
      </c>
      <c r="D620" s="21">
        <v>25000</v>
      </c>
      <c r="E620" s="21" cm="1">
        <f t="array" ref="E620">IF(COUNTIF(B$2:B619, B620)=0, C620 - D620, LOOKUP(2,1/(B$2:B619=B620), E$2:E619) + C620 - D620)</f>
        <v>104792.37499999997</v>
      </c>
      <c r="F620" s="18" t="s">
        <v>133</v>
      </c>
      <c r="G620" s="17">
        <f t="shared" si="18"/>
        <v>88</v>
      </c>
      <c r="H620" t="str">
        <f t="shared" si="19"/>
        <v>61-90 days</v>
      </c>
    </row>
    <row r="621" spans="1:8" x14ac:dyDescent="0.45">
      <c r="A621" s="19">
        <v>45502</v>
      </c>
      <c r="B621" s="4" t="s">
        <v>55</v>
      </c>
      <c r="C621" s="21">
        <v>47246</v>
      </c>
      <c r="D621" s="21">
        <v>47200</v>
      </c>
      <c r="E621" s="21" cm="1">
        <f t="array" ref="E621">IF(COUNTIF(B$2:B620, B621)=0, C621 - D621, LOOKUP(2,1/(B$2:B620=B621), E$2:E620) + C621 - D621)</f>
        <v>104838.37499999997</v>
      </c>
      <c r="F621" s="18" t="s">
        <v>132</v>
      </c>
      <c r="G621" s="17">
        <f t="shared" si="18"/>
        <v>64</v>
      </c>
      <c r="H621" t="str">
        <f t="shared" si="19"/>
        <v>61-90 days</v>
      </c>
    </row>
    <row r="622" spans="1:8" x14ac:dyDescent="0.45">
      <c r="A622" s="19">
        <v>45518</v>
      </c>
      <c r="B622" s="4" t="s">
        <v>55</v>
      </c>
      <c r="C622" s="21">
        <v>50581.5</v>
      </c>
      <c r="D622" s="21">
        <v>50500</v>
      </c>
      <c r="E622" s="21" cm="1">
        <f t="array" ref="E622">IF(COUNTIF(B$2:B621, B622)=0, C622 - D622, LOOKUP(2,1/(B$2:B621=B622), E$2:E621) + C622 - D622)</f>
        <v>104919.87499999997</v>
      </c>
      <c r="F622" s="18" t="s">
        <v>132</v>
      </c>
      <c r="G622" s="17">
        <f t="shared" si="18"/>
        <v>48</v>
      </c>
      <c r="H622" t="str">
        <f t="shared" si="19"/>
        <v>31-60 days</v>
      </c>
    </row>
    <row r="623" spans="1:8" x14ac:dyDescent="0.45">
      <c r="A623" s="19">
        <v>45522</v>
      </c>
      <c r="B623" s="4" t="s">
        <v>55</v>
      </c>
      <c r="C623" s="21">
        <v>0</v>
      </c>
      <c r="D623" s="21">
        <v>100000</v>
      </c>
      <c r="E623" s="21" cm="1">
        <f t="array" ref="E623">IF(COUNTIF(B$2:B622, B623)=0, C623 - D623, LOOKUP(2,1/(B$2:B622=B623), E$2:E622) + C623 - D623)</f>
        <v>4919.8749999999709</v>
      </c>
      <c r="F623" s="18" t="s">
        <v>136</v>
      </c>
      <c r="G623" s="17">
        <f t="shared" si="18"/>
        <v>44</v>
      </c>
      <c r="H623" t="str">
        <f t="shared" si="19"/>
        <v>31-60 days</v>
      </c>
    </row>
    <row r="624" spans="1:8" x14ac:dyDescent="0.45">
      <c r="A624" s="19">
        <v>45540</v>
      </c>
      <c r="B624" s="4" t="s">
        <v>55</v>
      </c>
      <c r="C624" s="21">
        <v>22978</v>
      </c>
      <c r="D624" s="21">
        <v>22500</v>
      </c>
      <c r="E624" s="21" cm="1">
        <f t="array" ref="E624">IF(COUNTIF(B$2:B623, B624)=0, C624 - D624, LOOKUP(2,1/(B$2:B623=B624), E$2:E623) + C624 - D624)</f>
        <v>5397.8749999999709</v>
      </c>
      <c r="F624" s="18" t="s">
        <v>133</v>
      </c>
      <c r="G624" s="17">
        <f t="shared" si="18"/>
        <v>26</v>
      </c>
      <c r="H624" t="str">
        <f t="shared" si="19"/>
        <v>0-30 days</v>
      </c>
    </row>
    <row r="625" spans="1:8" x14ac:dyDescent="0.45">
      <c r="A625" s="19">
        <v>45549</v>
      </c>
      <c r="B625" s="4" t="s">
        <v>55</v>
      </c>
      <c r="C625" s="21">
        <v>150985.75</v>
      </c>
      <c r="D625" s="21">
        <v>40000</v>
      </c>
      <c r="E625" s="21" cm="1">
        <f t="array" ref="E625">IF(COUNTIF(B$2:B624, B625)=0, C625 - D625, LOOKUP(2,1/(B$2:B624=B625), E$2:E624) + C625 - D625)</f>
        <v>116383.62499999997</v>
      </c>
      <c r="F625" s="18" t="s">
        <v>132</v>
      </c>
      <c r="G625" s="17">
        <f t="shared" si="18"/>
        <v>17</v>
      </c>
      <c r="H625" t="str">
        <f t="shared" si="19"/>
        <v>0-30 days</v>
      </c>
    </row>
    <row r="626" spans="1:8" x14ac:dyDescent="0.45">
      <c r="A626" s="19">
        <v>45549</v>
      </c>
      <c r="B626" s="4" t="s">
        <v>55</v>
      </c>
      <c r="C626" s="21">
        <v>0</v>
      </c>
      <c r="D626" s="21">
        <v>80000</v>
      </c>
      <c r="E626" s="21" cm="1">
        <f t="array" ref="E626">IF(COUNTIF(B$2:B625, B626)=0, C626 - D626, LOOKUP(2,1/(B$2:B625=B626), E$2:E625) + C626 - D626)</f>
        <v>36383.624999999971</v>
      </c>
      <c r="F626" s="18" t="s">
        <v>136</v>
      </c>
      <c r="G626" s="17">
        <f t="shared" si="18"/>
        <v>17</v>
      </c>
      <c r="H626" t="str">
        <f t="shared" si="19"/>
        <v>0-30 days</v>
      </c>
    </row>
    <row r="627" spans="1:8" x14ac:dyDescent="0.45">
      <c r="A627" s="19">
        <v>45260</v>
      </c>
      <c r="B627" s="4" t="s">
        <v>53</v>
      </c>
      <c r="C627" s="21">
        <v>9820.65</v>
      </c>
      <c r="D627" s="21">
        <v>9800</v>
      </c>
      <c r="E627" s="21" cm="1">
        <f t="array" ref="E627">IF(COUNTIF(B$2:B626, B627)=0, C627 - D627, LOOKUP(2,1/(B$2:B626=B627), E$2:E626) + C627 - D627)</f>
        <v>20.649999999999636</v>
      </c>
      <c r="F627" s="18" t="s">
        <v>133</v>
      </c>
      <c r="G627" s="17">
        <f t="shared" si="18"/>
        <v>306</v>
      </c>
      <c r="H627" t="str">
        <f t="shared" si="19"/>
        <v>90+ days</v>
      </c>
    </row>
    <row r="628" spans="1:8" x14ac:dyDescent="0.45">
      <c r="A628" s="19">
        <v>45293</v>
      </c>
      <c r="B628" s="4" t="s">
        <v>53</v>
      </c>
      <c r="C628" s="21">
        <v>53020.800000000003</v>
      </c>
      <c r="D628" s="21">
        <v>30000</v>
      </c>
      <c r="E628" s="21" cm="1">
        <f t="array" ref="E628">IF(COUNTIF(B$2:B627, B628)=0, C628 - D628, LOOKUP(2,1/(B$2:B627=B628), E$2:E627) + C628 - D628)</f>
        <v>23041.450000000004</v>
      </c>
      <c r="F628" s="18" t="s">
        <v>132</v>
      </c>
      <c r="G628" s="17">
        <f t="shared" si="18"/>
        <v>273</v>
      </c>
      <c r="H628" t="str">
        <f t="shared" si="19"/>
        <v>90+ days</v>
      </c>
    </row>
    <row r="629" spans="1:8" x14ac:dyDescent="0.45">
      <c r="A629" s="19">
        <v>45293</v>
      </c>
      <c r="B629" s="4" t="s">
        <v>53</v>
      </c>
      <c r="C629" s="21">
        <v>0</v>
      </c>
      <c r="D629" s="21">
        <v>20000</v>
      </c>
      <c r="E629" s="21" cm="1">
        <f t="array" ref="E629">IF(COUNTIF(B$2:B628, B629)=0, C629 - D629, LOOKUP(2,1/(B$2:B628=B629), E$2:E628) + C629 - D629)</f>
        <v>3041.4500000000044</v>
      </c>
      <c r="F629" s="18" t="s">
        <v>133</v>
      </c>
      <c r="G629" s="17">
        <f t="shared" si="18"/>
        <v>273</v>
      </c>
      <c r="H629" t="str">
        <f t="shared" si="19"/>
        <v>90+ days</v>
      </c>
    </row>
    <row r="630" spans="1:8" x14ac:dyDescent="0.45">
      <c r="A630" s="19">
        <v>45297</v>
      </c>
      <c r="B630" s="4" t="s">
        <v>53</v>
      </c>
      <c r="C630" s="21">
        <v>7996.8</v>
      </c>
      <c r="D630" s="21">
        <v>8000</v>
      </c>
      <c r="E630" s="21" cm="1">
        <f t="array" ref="E630">IF(COUNTIF(B$2:B629, B630)=0, C630 - D630, LOOKUP(2,1/(B$2:B629=B630), E$2:E629) + C630 - D630)</f>
        <v>3038.2500000000036</v>
      </c>
      <c r="F630" s="18" t="s">
        <v>132</v>
      </c>
      <c r="G630" s="17">
        <f t="shared" si="18"/>
        <v>269</v>
      </c>
      <c r="H630" t="str">
        <f t="shared" si="19"/>
        <v>90+ days</v>
      </c>
    </row>
    <row r="631" spans="1:8" x14ac:dyDescent="0.45">
      <c r="A631" s="19">
        <v>45320</v>
      </c>
      <c r="B631" s="4" t="s">
        <v>53</v>
      </c>
      <c r="C631" s="21">
        <v>19736.64</v>
      </c>
      <c r="D631" s="21">
        <v>18000</v>
      </c>
      <c r="E631" s="21" cm="1">
        <f t="array" ref="E631">IF(COUNTIF(B$2:B630, B631)=0, C631 - D631, LOOKUP(2,1/(B$2:B630=B631), E$2:E630) + C631 - D631)</f>
        <v>4774.8900000000031</v>
      </c>
      <c r="F631" s="18" t="s">
        <v>133</v>
      </c>
      <c r="G631" s="17">
        <f t="shared" si="18"/>
        <v>246</v>
      </c>
      <c r="H631" t="str">
        <f t="shared" si="19"/>
        <v>90+ days</v>
      </c>
    </row>
    <row r="632" spans="1:8" x14ac:dyDescent="0.45">
      <c r="A632" s="19">
        <v>45352</v>
      </c>
      <c r="B632" s="4" t="s">
        <v>53</v>
      </c>
      <c r="C632" s="21">
        <v>21319.200000000001</v>
      </c>
      <c r="D632" s="21">
        <v>20000</v>
      </c>
      <c r="E632" s="21" cm="1">
        <f t="array" ref="E632">IF(COUNTIF(B$2:B631, B632)=0, C632 - D632, LOOKUP(2,1/(B$2:B631=B632), E$2:E631) + C632 - D632)</f>
        <v>6094.0900000000038</v>
      </c>
      <c r="F632" s="18" t="s">
        <v>133</v>
      </c>
      <c r="G632" s="17">
        <f t="shared" si="18"/>
        <v>214</v>
      </c>
      <c r="H632" t="str">
        <f t="shared" si="19"/>
        <v>90+ days</v>
      </c>
    </row>
    <row r="633" spans="1:8" x14ac:dyDescent="0.45">
      <c r="A633" s="19">
        <v>45355</v>
      </c>
      <c r="B633" s="4" t="s">
        <v>53</v>
      </c>
      <c r="C633" s="21">
        <v>8954.4</v>
      </c>
      <c r="D633" s="21">
        <v>9000</v>
      </c>
      <c r="E633" s="21" cm="1">
        <f t="array" ref="E633">IF(COUNTIF(B$2:B632, B633)=0, C633 - D633, LOOKUP(2,1/(B$2:B632=B633), E$2:E632) + C633 - D633)</f>
        <v>6048.4900000000034</v>
      </c>
      <c r="F633" s="18" t="s">
        <v>133</v>
      </c>
      <c r="G633" s="17">
        <f t="shared" si="18"/>
        <v>211</v>
      </c>
      <c r="H633" t="str">
        <f t="shared" si="19"/>
        <v>90+ days</v>
      </c>
    </row>
    <row r="634" spans="1:8" x14ac:dyDescent="0.45">
      <c r="A634" s="19">
        <v>45503</v>
      </c>
      <c r="B634" s="4" t="s">
        <v>53</v>
      </c>
      <c r="C634" s="21">
        <v>66864</v>
      </c>
      <c r="D634" s="21">
        <v>28000</v>
      </c>
      <c r="E634" s="21" cm="1">
        <f t="array" ref="E634">IF(COUNTIF(B$2:B633, B634)=0, C634 - D634, LOOKUP(2,1/(B$2:B633=B634), E$2:E633) + C634 - D634)</f>
        <v>44912.490000000005</v>
      </c>
      <c r="F634" s="18" t="s">
        <v>133</v>
      </c>
      <c r="G634" s="17">
        <f t="shared" si="18"/>
        <v>63</v>
      </c>
      <c r="H634" t="str">
        <f t="shared" si="19"/>
        <v>61-90 days</v>
      </c>
    </row>
    <row r="635" spans="1:8" x14ac:dyDescent="0.45">
      <c r="A635" s="19">
        <v>45503</v>
      </c>
      <c r="B635" s="4" t="s">
        <v>53</v>
      </c>
      <c r="C635" s="21">
        <v>0</v>
      </c>
      <c r="D635" s="21">
        <v>40000</v>
      </c>
      <c r="E635" s="21" cm="1">
        <f t="array" ref="E635">IF(COUNTIF(B$2:B634, B635)=0, C635 - D635, LOOKUP(2,1/(B$2:B634=B635), E$2:E634) + C635 - D635)</f>
        <v>4912.4900000000052</v>
      </c>
      <c r="F635" s="18" t="s">
        <v>132</v>
      </c>
      <c r="G635" s="17">
        <f t="shared" si="18"/>
        <v>63</v>
      </c>
      <c r="H635" t="str">
        <f t="shared" si="19"/>
        <v>61-90 days</v>
      </c>
    </row>
    <row r="636" spans="1:8" x14ac:dyDescent="0.45">
      <c r="A636" s="19">
        <v>45523</v>
      </c>
      <c r="B636" s="4" t="s">
        <v>53</v>
      </c>
      <c r="C636" s="21">
        <v>22008</v>
      </c>
      <c r="D636" s="21">
        <v>22000</v>
      </c>
      <c r="E636" s="21" cm="1">
        <f t="array" ref="E636">IF(COUNTIF(B$2:B635, B636)=0, C636 - D636, LOOKUP(2,1/(B$2:B635=B636), E$2:E635) + C636 - D636)</f>
        <v>4920.4900000000052</v>
      </c>
      <c r="F636" s="18" t="s">
        <v>133</v>
      </c>
      <c r="G636" s="17">
        <f t="shared" si="18"/>
        <v>43</v>
      </c>
      <c r="H636" t="str">
        <f t="shared" si="19"/>
        <v>31-60 days</v>
      </c>
    </row>
    <row r="637" spans="1:8" x14ac:dyDescent="0.45">
      <c r="A637" s="19">
        <v>45200</v>
      </c>
      <c r="B637" s="4" t="s">
        <v>43</v>
      </c>
      <c r="C637" s="21">
        <v>19988.64</v>
      </c>
      <c r="D637" s="21">
        <v>19980</v>
      </c>
      <c r="E637" s="21" cm="1">
        <f t="array" ref="E637">IF(COUNTIF(B$2:B636, B637)=0, C637 - D637, LOOKUP(2,1/(B$2:B636=B637), E$2:E636) + C637 - D637)</f>
        <v>8.6399999999994179</v>
      </c>
      <c r="F637" s="18" t="s">
        <v>132</v>
      </c>
      <c r="G637" s="17">
        <f t="shared" si="18"/>
        <v>366</v>
      </c>
      <c r="H637" t="str">
        <f t="shared" si="19"/>
        <v>90+ days</v>
      </c>
    </row>
    <row r="638" spans="1:8" x14ac:dyDescent="0.45">
      <c r="A638" s="19">
        <v>45215</v>
      </c>
      <c r="B638" s="4" t="s">
        <v>43</v>
      </c>
      <c r="C638" s="21">
        <v>20156.639999999996</v>
      </c>
      <c r="D638" s="21">
        <v>20000</v>
      </c>
      <c r="E638" s="21" cm="1">
        <f t="array" ref="E638">IF(COUNTIF(B$2:B637, B638)=0, C638 - D638, LOOKUP(2,1/(B$2:B637=B638), E$2:E637) + C638 - D638)</f>
        <v>165.2799999999952</v>
      </c>
      <c r="F638" s="18" t="s">
        <v>133</v>
      </c>
      <c r="G638" s="17">
        <f t="shared" si="18"/>
        <v>351</v>
      </c>
      <c r="H638" t="str">
        <f t="shared" si="19"/>
        <v>90+ days</v>
      </c>
    </row>
    <row r="639" spans="1:8" x14ac:dyDescent="0.45">
      <c r="A639" s="19">
        <v>45217</v>
      </c>
      <c r="B639" s="4" t="s">
        <v>43</v>
      </c>
      <c r="C639" s="21">
        <v>13204.8</v>
      </c>
      <c r="D639" s="21">
        <v>13200</v>
      </c>
      <c r="E639" s="21" cm="1">
        <f t="array" ref="E639">IF(COUNTIF(B$2:B638, B639)=0, C639 - D639, LOOKUP(2,1/(B$2:B638=B639), E$2:E638) + C639 - D639)</f>
        <v>170.07999999999447</v>
      </c>
      <c r="F639" s="18" t="s">
        <v>132</v>
      </c>
      <c r="G639" s="17">
        <f t="shared" si="18"/>
        <v>349</v>
      </c>
      <c r="H639" t="str">
        <f t="shared" si="19"/>
        <v>90+ days</v>
      </c>
    </row>
    <row r="640" spans="1:8" x14ac:dyDescent="0.45">
      <c r="A640" s="19">
        <v>45218</v>
      </c>
      <c r="B640" s="4" t="s">
        <v>43</v>
      </c>
      <c r="C640" s="21">
        <v>30912</v>
      </c>
      <c r="D640" s="21">
        <v>10000</v>
      </c>
      <c r="E640" s="21" cm="1">
        <f t="array" ref="E640">IF(COUNTIF(B$2:B639, B640)=0, C640 - D640, LOOKUP(2,1/(B$2:B639=B640), E$2:E639) + C640 - D640)</f>
        <v>21082.079999999994</v>
      </c>
      <c r="F640" s="18" t="s">
        <v>133</v>
      </c>
      <c r="G640" s="17">
        <f t="shared" si="18"/>
        <v>348</v>
      </c>
      <c r="H640" t="str">
        <f t="shared" si="19"/>
        <v>90+ days</v>
      </c>
    </row>
    <row r="641" spans="1:8" x14ac:dyDescent="0.45">
      <c r="A641" s="19">
        <v>45218</v>
      </c>
      <c r="B641" s="4" t="s">
        <v>43</v>
      </c>
      <c r="C641" s="21">
        <v>0</v>
      </c>
      <c r="D641" s="21">
        <v>15000</v>
      </c>
      <c r="E641" s="21" cm="1">
        <f t="array" ref="E641">IF(COUNTIF(B$2:B640, B641)=0, C641 - D641, LOOKUP(2,1/(B$2:B640=B641), E$2:E640) + C641 - D641)</f>
        <v>6082.0799999999945</v>
      </c>
      <c r="F641" s="18" t="s">
        <v>132</v>
      </c>
      <c r="G641" s="17">
        <f t="shared" si="18"/>
        <v>348</v>
      </c>
      <c r="H641" t="str">
        <f t="shared" si="19"/>
        <v>90+ days</v>
      </c>
    </row>
    <row r="642" spans="1:8" x14ac:dyDescent="0.45">
      <c r="A642" s="19">
        <v>45237</v>
      </c>
      <c r="B642" s="4" t="s">
        <v>43</v>
      </c>
      <c r="C642" s="21">
        <v>13960.8</v>
      </c>
      <c r="D642" s="21">
        <v>13500</v>
      </c>
      <c r="E642" s="21" cm="1">
        <f t="array" ref="E642">IF(COUNTIF(B$2:B641, B642)=0, C642 - D642, LOOKUP(2,1/(B$2:B641=B642), E$2:E641) + C642 - D642)</f>
        <v>6542.8799999999937</v>
      </c>
      <c r="F642" s="18" t="s">
        <v>133</v>
      </c>
      <c r="G642" s="17">
        <f t="shared" ref="G642:G705" si="20">DATE(2024,10,1) - A642</f>
        <v>329</v>
      </c>
      <c r="H642" t="str">
        <f t="shared" ref="H642:H705" si="21">IF(G642&lt;=30,"0-30 days",IF(G642&lt;=60, "31-60 days",IF(G642&lt;=90, "61-90 days", "90+ days")))</f>
        <v>90+ days</v>
      </c>
    </row>
    <row r="643" spans="1:8" x14ac:dyDescent="0.45">
      <c r="A643" s="19">
        <v>45243</v>
      </c>
      <c r="B643" s="4" t="s">
        <v>43</v>
      </c>
      <c r="C643" s="21">
        <v>28778.399999999994</v>
      </c>
      <c r="D643" s="21">
        <v>25000</v>
      </c>
      <c r="E643" s="21" cm="1">
        <f t="array" ref="E643">IF(COUNTIF(B$2:B642, B643)=0, C643 - D643, LOOKUP(2,1/(B$2:B642=B643), E$2:E642) + C643 - D643)</f>
        <v>10321.279999999984</v>
      </c>
      <c r="F643" s="18" t="s">
        <v>132</v>
      </c>
      <c r="G643" s="17">
        <f t="shared" si="20"/>
        <v>323</v>
      </c>
      <c r="H643" t="str">
        <f t="shared" si="21"/>
        <v>90+ days</v>
      </c>
    </row>
    <row r="644" spans="1:8" x14ac:dyDescent="0.45">
      <c r="A644" s="19">
        <v>45259</v>
      </c>
      <c r="B644" s="4" t="s">
        <v>43</v>
      </c>
      <c r="C644" s="21">
        <v>25703.999999999996</v>
      </c>
      <c r="D644" s="21">
        <v>20000</v>
      </c>
      <c r="E644" s="21" cm="1">
        <f t="array" ref="E644">IF(COUNTIF(B$2:B643, B644)=0, C644 - D644, LOOKUP(2,1/(B$2:B643=B644), E$2:E643) + C644 - D644)</f>
        <v>16025.279999999984</v>
      </c>
      <c r="F644" s="18" t="s">
        <v>132</v>
      </c>
      <c r="G644" s="17">
        <f t="shared" si="20"/>
        <v>307</v>
      </c>
      <c r="H644" t="str">
        <f t="shared" si="21"/>
        <v>90+ days</v>
      </c>
    </row>
    <row r="645" spans="1:8" x14ac:dyDescent="0.45">
      <c r="A645" s="19">
        <v>45265</v>
      </c>
      <c r="B645" s="4" t="s">
        <v>43</v>
      </c>
      <c r="C645" s="21">
        <v>13960.8</v>
      </c>
      <c r="D645" s="21">
        <v>8900</v>
      </c>
      <c r="E645" s="21" cm="1">
        <f t="array" ref="E645">IF(COUNTIF(B$2:B644, B645)=0, C645 - D645, LOOKUP(2,1/(B$2:B644=B645), E$2:E644) + C645 - D645)</f>
        <v>21086.079999999984</v>
      </c>
      <c r="F645" s="18" t="s">
        <v>133</v>
      </c>
      <c r="G645" s="17">
        <f t="shared" si="20"/>
        <v>301</v>
      </c>
      <c r="H645" t="str">
        <f t="shared" si="21"/>
        <v>90+ days</v>
      </c>
    </row>
    <row r="646" spans="1:8" x14ac:dyDescent="0.45">
      <c r="A646" s="19">
        <v>45270</v>
      </c>
      <c r="B646" s="4" t="s">
        <v>43</v>
      </c>
      <c r="C646" s="21">
        <v>11766.719999999998</v>
      </c>
      <c r="D646" s="21">
        <v>11500</v>
      </c>
      <c r="E646" s="21" cm="1">
        <f t="array" ref="E646">IF(COUNTIF(B$2:B645, B646)=0, C646 - D646, LOOKUP(2,1/(B$2:B645=B646), E$2:E645) + C646 - D646)</f>
        <v>21352.799999999981</v>
      </c>
      <c r="F646" s="18" t="s">
        <v>133</v>
      </c>
      <c r="G646" s="17">
        <f t="shared" si="20"/>
        <v>296</v>
      </c>
      <c r="H646" t="str">
        <f t="shared" si="21"/>
        <v>90+ days</v>
      </c>
    </row>
    <row r="647" spans="1:8" x14ac:dyDescent="0.45">
      <c r="A647" s="19">
        <v>45280</v>
      </c>
      <c r="B647" s="4" t="s">
        <v>43</v>
      </c>
      <c r="C647" s="21">
        <v>4462.08</v>
      </c>
      <c r="D647" s="21">
        <v>4450</v>
      </c>
      <c r="E647" s="21" cm="1">
        <f t="array" ref="E647">IF(COUNTIF(B$2:B646, B647)=0, C647 - D647, LOOKUP(2,1/(B$2:B646=B647), E$2:E646) + C647 - D647)</f>
        <v>21364.879999999983</v>
      </c>
      <c r="F647" s="18" t="s">
        <v>133</v>
      </c>
      <c r="G647" s="17">
        <f t="shared" si="20"/>
        <v>286</v>
      </c>
      <c r="H647" t="str">
        <f t="shared" si="21"/>
        <v>90+ days</v>
      </c>
    </row>
    <row r="648" spans="1:8" x14ac:dyDescent="0.45">
      <c r="A648" s="19">
        <v>45282</v>
      </c>
      <c r="B648" s="4" t="s">
        <v>43</v>
      </c>
      <c r="C648" s="21">
        <v>0</v>
      </c>
      <c r="D648" s="21">
        <v>20000</v>
      </c>
      <c r="E648" s="21" cm="1">
        <f t="array" ref="E648">IF(COUNTIF(B$2:B647, B648)=0, C648 - D648, LOOKUP(2,1/(B$2:B647=B648), E$2:E647) + C648 - D648)</f>
        <v>1364.8799999999828</v>
      </c>
      <c r="F648" s="18" t="s">
        <v>132</v>
      </c>
      <c r="G648" s="17">
        <f t="shared" si="20"/>
        <v>284</v>
      </c>
      <c r="H648" t="str">
        <f t="shared" si="21"/>
        <v>90+ days</v>
      </c>
    </row>
    <row r="649" spans="1:8" x14ac:dyDescent="0.45">
      <c r="A649" s="19">
        <v>45285</v>
      </c>
      <c r="B649" s="4" t="s">
        <v>43</v>
      </c>
      <c r="C649" s="21">
        <v>50079.12</v>
      </c>
      <c r="D649" s="21">
        <v>50000</v>
      </c>
      <c r="E649" s="21" cm="1">
        <f t="array" ref="E649">IF(COUNTIF(B$2:B648, B649)=0, C649 - D649, LOOKUP(2,1/(B$2:B648=B649), E$2:E648) + C649 - D649)</f>
        <v>1443.9999999999854</v>
      </c>
      <c r="F649" s="18" t="s">
        <v>132</v>
      </c>
      <c r="G649" s="17">
        <f t="shared" si="20"/>
        <v>281</v>
      </c>
      <c r="H649" t="str">
        <f t="shared" si="21"/>
        <v>90+ days</v>
      </c>
    </row>
    <row r="650" spans="1:8" x14ac:dyDescent="0.45">
      <c r="A650" s="19">
        <v>45293</v>
      </c>
      <c r="B650" s="4" t="s">
        <v>43</v>
      </c>
      <c r="C650" s="21">
        <v>12297.599999999999</v>
      </c>
      <c r="D650" s="21">
        <v>7000</v>
      </c>
      <c r="E650" s="21" cm="1">
        <f t="array" ref="E650">IF(COUNTIF(B$2:B649, B650)=0, C650 - D650, LOOKUP(2,1/(B$2:B649=B650), E$2:E649) + C650 - D650)</f>
        <v>6741.599999999984</v>
      </c>
      <c r="F650" s="18" t="s">
        <v>133</v>
      </c>
      <c r="G650" s="17">
        <f t="shared" si="20"/>
        <v>273</v>
      </c>
      <c r="H650" t="str">
        <f t="shared" si="21"/>
        <v>90+ days</v>
      </c>
    </row>
    <row r="651" spans="1:8" x14ac:dyDescent="0.45">
      <c r="A651" s="19">
        <v>45301</v>
      </c>
      <c r="B651" s="4" t="s">
        <v>43</v>
      </c>
      <c r="C651" s="21">
        <v>13406.399999999998</v>
      </c>
      <c r="D651" s="21">
        <v>12400</v>
      </c>
      <c r="E651" s="21" cm="1">
        <f t="array" ref="E651">IF(COUNTIF(B$2:B650, B651)=0, C651 - D651, LOOKUP(2,1/(B$2:B650=B651), E$2:E650) + C651 - D651)</f>
        <v>7747.9999999999818</v>
      </c>
      <c r="F651" s="18" t="s">
        <v>132</v>
      </c>
      <c r="G651" s="17">
        <f t="shared" si="20"/>
        <v>265</v>
      </c>
      <c r="H651" t="str">
        <f t="shared" si="21"/>
        <v>90+ days</v>
      </c>
    </row>
    <row r="652" spans="1:8" x14ac:dyDescent="0.45">
      <c r="A652" s="19">
        <v>45312</v>
      </c>
      <c r="B652" s="4" t="s">
        <v>43</v>
      </c>
      <c r="C652" s="21">
        <v>11188.8</v>
      </c>
      <c r="D652" s="21">
        <v>4000</v>
      </c>
      <c r="E652" s="21" cm="1">
        <f t="array" ref="E652">IF(COUNTIF(B$2:B651, B652)=0, C652 - D652, LOOKUP(2,1/(B$2:B651=B652), E$2:E651) + C652 - D652)</f>
        <v>14936.799999999981</v>
      </c>
      <c r="F652" s="18" t="s">
        <v>133</v>
      </c>
      <c r="G652" s="17">
        <f t="shared" si="20"/>
        <v>254</v>
      </c>
      <c r="H652" t="str">
        <f t="shared" si="21"/>
        <v>90+ days</v>
      </c>
    </row>
    <row r="653" spans="1:8" x14ac:dyDescent="0.45">
      <c r="A653" s="19">
        <v>45318</v>
      </c>
      <c r="B653" s="4" t="s">
        <v>43</v>
      </c>
      <c r="C653" s="21">
        <v>13406.399999999998</v>
      </c>
      <c r="D653" s="21">
        <v>18000</v>
      </c>
      <c r="E653" s="21" cm="1">
        <f t="array" ref="E653">IF(COUNTIF(B$2:B652, B653)=0, C653 - D653, LOOKUP(2,1/(B$2:B652=B653), E$2:E652) + C653 - D653)</f>
        <v>10343.199999999979</v>
      </c>
      <c r="F653" s="18" t="s">
        <v>132</v>
      </c>
      <c r="G653" s="17">
        <f t="shared" si="20"/>
        <v>248</v>
      </c>
      <c r="H653" t="str">
        <f t="shared" si="21"/>
        <v>90+ days</v>
      </c>
    </row>
    <row r="654" spans="1:8" x14ac:dyDescent="0.45">
      <c r="A654" s="19">
        <v>45331</v>
      </c>
      <c r="B654" s="4" t="s">
        <v>43</v>
      </c>
      <c r="C654" s="21">
        <v>25773.3</v>
      </c>
      <c r="D654" s="21">
        <v>23700</v>
      </c>
      <c r="E654" s="21" cm="1">
        <f t="array" ref="E654">IF(COUNTIF(B$2:B653, B654)=0, C654 - D654, LOOKUP(2,1/(B$2:B653=B654), E$2:E653) + C654 - D654)</f>
        <v>12416.499999999978</v>
      </c>
      <c r="F654" s="18" t="s">
        <v>133</v>
      </c>
      <c r="G654" s="17">
        <f t="shared" si="20"/>
        <v>235</v>
      </c>
      <c r="H654" t="str">
        <f t="shared" si="21"/>
        <v>90+ days</v>
      </c>
    </row>
    <row r="655" spans="1:8" x14ac:dyDescent="0.45">
      <c r="A655" s="19">
        <v>45333</v>
      </c>
      <c r="B655" s="4" t="s">
        <v>43</v>
      </c>
      <c r="C655" s="21">
        <v>19988.64</v>
      </c>
      <c r="D655" s="21">
        <v>20000</v>
      </c>
      <c r="E655" s="21" cm="1">
        <f t="array" ref="E655">IF(COUNTIF(B$2:B654, B655)=0, C655 - D655, LOOKUP(2,1/(B$2:B654=B655), E$2:E654) + C655 - D655)</f>
        <v>12405.139999999978</v>
      </c>
      <c r="F655" s="18" t="s">
        <v>132</v>
      </c>
      <c r="G655" s="17">
        <f t="shared" si="20"/>
        <v>233</v>
      </c>
      <c r="H655" t="str">
        <f t="shared" si="21"/>
        <v>90+ days</v>
      </c>
    </row>
    <row r="656" spans="1:8" x14ac:dyDescent="0.45">
      <c r="A656" s="19">
        <v>45345</v>
      </c>
      <c r="B656" s="4" t="s">
        <v>43</v>
      </c>
      <c r="C656" s="21">
        <v>8579.34</v>
      </c>
      <c r="D656" s="21">
        <v>8500</v>
      </c>
      <c r="E656" s="21" cm="1">
        <f t="array" ref="E656">IF(COUNTIF(B$2:B655, B656)=0, C656 - D656, LOOKUP(2,1/(B$2:B655=B656), E$2:E655) + C656 - D656)</f>
        <v>12484.479999999978</v>
      </c>
      <c r="F656" s="18" t="s">
        <v>133</v>
      </c>
      <c r="G656" s="17">
        <f t="shared" si="20"/>
        <v>221</v>
      </c>
      <c r="H656" t="str">
        <f t="shared" si="21"/>
        <v>90+ days</v>
      </c>
    </row>
    <row r="657" spans="1:8" x14ac:dyDescent="0.45">
      <c r="A657" s="19">
        <v>45351</v>
      </c>
      <c r="B657" s="4" t="s">
        <v>43</v>
      </c>
      <c r="C657" s="21">
        <v>26258.399999999998</v>
      </c>
      <c r="D657" s="21">
        <v>6200</v>
      </c>
      <c r="E657" s="21" cm="1">
        <f t="array" ref="E657">IF(COUNTIF(B$2:B656, B657)=0, C657 - D657, LOOKUP(2,1/(B$2:B656=B657), E$2:E656) + C657 - D657)</f>
        <v>32542.879999999976</v>
      </c>
      <c r="F657" s="18" t="s">
        <v>133</v>
      </c>
      <c r="G657" s="17">
        <f t="shared" si="20"/>
        <v>215</v>
      </c>
      <c r="H657" t="str">
        <f t="shared" si="21"/>
        <v>90+ days</v>
      </c>
    </row>
    <row r="658" spans="1:8" x14ac:dyDescent="0.45">
      <c r="A658" s="19">
        <v>45351</v>
      </c>
      <c r="B658" s="4" t="s">
        <v>43</v>
      </c>
      <c r="C658" s="21">
        <v>0</v>
      </c>
      <c r="D658" s="21">
        <v>30000</v>
      </c>
      <c r="E658" s="21" cm="1">
        <f t="array" ref="E658">IF(COUNTIF(B$2:B657, B658)=0, C658 - D658, LOOKUP(2,1/(B$2:B657=B658), E$2:E657) + C658 - D658)</f>
        <v>2542.8799999999756</v>
      </c>
      <c r="F658" s="18" t="s">
        <v>132</v>
      </c>
      <c r="G658" s="17">
        <f t="shared" si="20"/>
        <v>215</v>
      </c>
      <c r="H658" t="str">
        <f t="shared" si="21"/>
        <v>90+ days</v>
      </c>
    </row>
    <row r="659" spans="1:8" x14ac:dyDescent="0.45">
      <c r="A659" s="19">
        <v>45352</v>
      </c>
      <c r="B659" s="4" t="s">
        <v>43</v>
      </c>
      <c r="C659" s="21">
        <v>16396.8</v>
      </c>
      <c r="D659" s="21">
        <v>13300</v>
      </c>
      <c r="E659" s="21" cm="1">
        <f t="array" ref="E659">IF(COUNTIF(B$2:B658, B659)=0, C659 - D659, LOOKUP(2,1/(B$2:B658=B659), E$2:E658) + C659 - D659)</f>
        <v>5639.6799999999748</v>
      </c>
      <c r="F659" s="18" t="s">
        <v>133</v>
      </c>
      <c r="G659" s="17">
        <f t="shared" si="20"/>
        <v>214</v>
      </c>
      <c r="H659" t="str">
        <f t="shared" si="21"/>
        <v>90+ days</v>
      </c>
    </row>
    <row r="660" spans="1:8" x14ac:dyDescent="0.45">
      <c r="A660" s="19">
        <v>45357</v>
      </c>
      <c r="B660" s="4" t="s">
        <v>43</v>
      </c>
      <c r="C660" s="21">
        <v>25703.999999999996</v>
      </c>
      <c r="D660" s="21">
        <v>24704</v>
      </c>
      <c r="E660" s="21" cm="1">
        <f t="array" ref="E660">IF(COUNTIF(B$2:B659, B660)=0, C660 - D660, LOOKUP(2,1/(B$2:B659=B660), E$2:E659) + C660 - D660)</f>
        <v>6639.6799999999712</v>
      </c>
      <c r="F660" s="18" t="s">
        <v>132</v>
      </c>
      <c r="G660" s="17">
        <f t="shared" si="20"/>
        <v>209</v>
      </c>
      <c r="H660" t="str">
        <f t="shared" si="21"/>
        <v>90+ days</v>
      </c>
    </row>
    <row r="661" spans="1:8" x14ac:dyDescent="0.45">
      <c r="A661" s="19">
        <v>45369</v>
      </c>
      <c r="B661" s="4" t="s">
        <v>43</v>
      </c>
      <c r="C661" s="21">
        <v>6847.6799999999994</v>
      </c>
      <c r="D661" s="21">
        <v>6800</v>
      </c>
      <c r="E661" s="21" cm="1">
        <f t="array" ref="E661">IF(COUNTIF(B$2:B660, B661)=0, C661 - D661, LOOKUP(2,1/(B$2:B660=B661), E$2:E660) + C661 - D661)</f>
        <v>6687.3599999999715</v>
      </c>
      <c r="F661" s="18" t="s">
        <v>133</v>
      </c>
      <c r="G661" s="17">
        <f t="shared" si="20"/>
        <v>197</v>
      </c>
      <c r="H661" t="str">
        <f t="shared" si="21"/>
        <v>90+ days</v>
      </c>
    </row>
    <row r="662" spans="1:8" x14ac:dyDescent="0.45">
      <c r="A662" s="19">
        <v>45372</v>
      </c>
      <c r="B662" s="4" t="s">
        <v>43</v>
      </c>
      <c r="C662" s="21">
        <v>5483.5199999999995</v>
      </c>
      <c r="D662" s="21">
        <v>5400</v>
      </c>
      <c r="E662" s="21" cm="1">
        <f t="array" ref="E662">IF(COUNTIF(B$2:B661, B662)=0, C662 - D662, LOOKUP(2,1/(B$2:B661=B662), E$2:E661) + C662 - D662)</f>
        <v>6770.8799999999719</v>
      </c>
      <c r="F662" s="18" t="s">
        <v>133</v>
      </c>
      <c r="G662" s="17">
        <f t="shared" si="20"/>
        <v>194</v>
      </c>
      <c r="H662" t="str">
        <f t="shared" si="21"/>
        <v>90+ days</v>
      </c>
    </row>
    <row r="663" spans="1:8" x14ac:dyDescent="0.45">
      <c r="A663" s="19">
        <v>45379</v>
      </c>
      <c r="B663" s="4" t="s">
        <v>43</v>
      </c>
      <c r="C663" s="21">
        <v>16228.8</v>
      </c>
      <c r="D663" s="21">
        <v>18000</v>
      </c>
      <c r="E663" s="21" cm="1">
        <f t="array" ref="E663">IF(COUNTIF(B$2:B662, B663)=0, C663 - D663, LOOKUP(2,1/(B$2:B662=B663), E$2:E662) + C663 - D663)</f>
        <v>4999.6799999999712</v>
      </c>
      <c r="F663" s="18" t="s">
        <v>132</v>
      </c>
      <c r="G663" s="17">
        <f t="shared" si="20"/>
        <v>187</v>
      </c>
      <c r="H663" t="str">
        <f t="shared" si="21"/>
        <v>90+ days</v>
      </c>
    </row>
    <row r="664" spans="1:8" x14ac:dyDescent="0.45">
      <c r="A664" s="19">
        <v>45383</v>
      </c>
      <c r="B664" s="4" t="s">
        <v>43</v>
      </c>
      <c r="C664" s="21">
        <v>9307.1999999999989</v>
      </c>
      <c r="D664" s="21">
        <v>10000</v>
      </c>
      <c r="E664" s="21" cm="1">
        <f t="array" ref="E664">IF(COUNTIF(B$2:B663, B664)=0, C664 - D664, LOOKUP(2,1/(B$2:B663=B664), E$2:E663) + C664 - D664)</f>
        <v>4306.8799999999701</v>
      </c>
      <c r="F664" s="18" t="s">
        <v>132</v>
      </c>
      <c r="G664" s="17">
        <f t="shared" si="20"/>
        <v>183</v>
      </c>
      <c r="H664" t="str">
        <f t="shared" si="21"/>
        <v>90+ days</v>
      </c>
    </row>
    <row r="665" spans="1:8" x14ac:dyDescent="0.45">
      <c r="A665" s="19">
        <v>45391</v>
      </c>
      <c r="B665" s="4" t="s">
        <v>43</v>
      </c>
      <c r="C665" s="21">
        <v>10522.05</v>
      </c>
      <c r="D665" s="21">
        <v>5000</v>
      </c>
      <c r="E665" s="21" cm="1">
        <f t="array" ref="E665">IF(COUNTIF(B$2:B664, B665)=0, C665 - D665, LOOKUP(2,1/(B$2:B664=B665), E$2:E664) + C665 - D665)</f>
        <v>9828.9299999999694</v>
      </c>
      <c r="F665" s="18" t="s">
        <v>132</v>
      </c>
      <c r="G665" s="17">
        <f t="shared" si="20"/>
        <v>175</v>
      </c>
      <c r="H665" t="str">
        <f t="shared" si="21"/>
        <v>90+ days</v>
      </c>
    </row>
    <row r="666" spans="1:8" x14ac:dyDescent="0.45">
      <c r="A666" s="19">
        <v>45397</v>
      </c>
      <c r="B666" s="4" t="s">
        <v>43</v>
      </c>
      <c r="C666" s="21">
        <v>9223.1999999999989</v>
      </c>
      <c r="D666" s="21">
        <v>5000</v>
      </c>
      <c r="E666" s="21" cm="1">
        <f t="array" ref="E666">IF(COUNTIF(B$2:B665, B666)=0, C666 - D666, LOOKUP(2,1/(B$2:B665=B666), E$2:E665) + C666 - D666)</f>
        <v>14052.129999999968</v>
      </c>
      <c r="F666" s="18" t="s">
        <v>132</v>
      </c>
      <c r="G666" s="17">
        <f t="shared" si="20"/>
        <v>169</v>
      </c>
      <c r="H666" t="str">
        <f t="shared" si="21"/>
        <v>90+ days</v>
      </c>
    </row>
    <row r="667" spans="1:8" x14ac:dyDescent="0.45">
      <c r="A667" s="19">
        <v>45397</v>
      </c>
      <c r="B667" s="4" t="s">
        <v>43</v>
      </c>
      <c r="C667" s="21">
        <v>0</v>
      </c>
      <c r="D667" s="21">
        <v>5000</v>
      </c>
      <c r="E667" s="21" cm="1">
        <f t="array" ref="E667">IF(COUNTIF(B$2:B666, B667)=0, C667 - D667, LOOKUP(2,1/(B$2:B666=B667), E$2:E666) + C667 - D667)</f>
        <v>9052.1299999999683</v>
      </c>
      <c r="F667" s="18" t="s">
        <v>133</v>
      </c>
      <c r="G667" s="17">
        <f t="shared" si="20"/>
        <v>169</v>
      </c>
      <c r="H667" t="str">
        <f t="shared" si="21"/>
        <v>90+ days</v>
      </c>
    </row>
    <row r="668" spans="1:8" x14ac:dyDescent="0.45">
      <c r="A668" s="19">
        <v>45403</v>
      </c>
      <c r="B668" s="4" t="s">
        <v>43</v>
      </c>
      <c r="C668" s="21">
        <v>13406.399999999998</v>
      </c>
      <c r="D668" s="21">
        <v>15000</v>
      </c>
      <c r="E668" s="21" cm="1">
        <f t="array" ref="E668">IF(COUNTIF(B$2:B667, B668)=0, C668 - D668, LOOKUP(2,1/(B$2:B667=B668), E$2:E667) + C668 - D668)</f>
        <v>7458.5299999999661</v>
      </c>
      <c r="F668" s="18" t="s">
        <v>132</v>
      </c>
      <c r="G668" s="17">
        <f t="shared" si="20"/>
        <v>163</v>
      </c>
      <c r="H668" t="str">
        <f t="shared" si="21"/>
        <v>90+ days</v>
      </c>
    </row>
    <row r="669" spans="1:8" x14ac:dyDescent="0.45">
      <c r="A669" s="19">
        <v>45406</v>
      </c>
      <c r="B669" s="4" t="s">
        <v>43</v>
      </c>
      <c r="C669" s="21">
        <v>11188.8</v>
      </c>
      <c r="D669" s="21">
        <v>6100</v>
      </c>
      <c r="E669" s="21" cm="1">
        <f t="array" ref="E669">IF(COUNTIF(B$2:B668, B669)=0, C669 - D669, LOOKUP(2,1/(B$2:B668=B669), E$2:E668) + C669 - D669)</f>
        <v>12547.329999999965</v>
      </c>
      <c r="F669" s="18" t="s">
        <v>134</v>
      </c>
      <c r="G669" s="17">
        <f t="shared" si="20"/>
        <v>160</v>
      </c>
      <c r="H669" t="str">
        <f t="shared" si="21"/>
        <v>90+ days</v>
      </c>
    </row>
    <row r="670" spans="1:8" x14ac:dyDescent="0.45">
      <c r="A670" s="19">
        <v>45411</v>
      </c>
      <c r="B670" s="4" t="s">
        <v>43</v>
      </c>
      <c r="C670" s="21">
        <v>19656</v>
      </c>
      <c r="D670" s="21">
        <v>19500</v>
      </c>
      <c r="E670" s="21" cm="1">
        <f t="array" ref="E670">IF(COUNTIF(B$2:B669, B670)=0, C670 - D670, LOOKUP(2,1/(B$2:B669=B670), E$2:E669) + C670 - D670)</f>
        <v>12703.329999999965</v>
      </c>
      <c r="F670" s="18" t="s">
        <v>132</v>
      </c>
      <c r="G670" s="17">
        <f t="shared" si="20"/>
        <v>155</v>
      </c>
      <c r="H670" t="str">
        <f t="shared" si="21"/>
        <v>90+ days</v>
      </c>
    </row>
    <row r="671" spans="1:8" x14ac:dyDescent="0.45">
      <c r="A671" s="19">
        <v>45413</v>
      </c>
      <c r="B671" s="4" t="s">
        <v>43</v>
      </c>
      <c r="C671" s="21">
        <v>16228.8</v>
      </c>
      <c r="D671" s="21">
        <v>16200</v>
      </c>
      <c r="E671" s="21" cm="1">
        <f t="array" ref="E671">IF(COUNTIF(B$2:B670, B671)=0, C671 - D671, LOOKUP(2,1/(B$2:B670=B671), E$2:E670) + C671 - D671)</f>
        <v>12732.129999999965</v>
      </c>
      <c r="F671" s="18" t="s">
        <v>132</v>
      </c>
      <c r="G671" s="17">
        <f t="shared" si="20"/>
        <v>153</v>
      </c>
      <c r="H671" t="str">
        <f t="shared" si="21"/>
        <v>90+ days</v>
      </c>
    </row>
    <row r="672" spans="1:8" x14ac:dyDescent="0.45">
      <c r="A672" s="19">
        <v>45424</v>
      </c>
      <c r="B672" s="4" t="s">
        <v>43</v>
      </c>
      <c r="C672" s="21">
        <v>13016.64</v>
      </c>
      <c r="D672" s="21">
        <v>13000</v>
      </c>
      <c r="E672" s="21" cm="1">
        <f t="array" ref="E672">IF(COUNTIF(B$2:B671, B672)=0, C672 - D672, LOOKUP(2,1/(B$2:B671=B672), E$2:E671) + C672 - D672)</f>
        <v>12748.769999999964</v>
      </c>
      <c r="F672" s="18" t="s">
        <v>133</v>
      </c>
      <c r="G672" s="17">
        <f t="shared" si="20"/>
        <v>142</v>
      </c>
      <c r="H672" t="str">
        <f t="shared" si="21"/>
        <v>90+ days</v>
      </c>
    </row>
    <row r="673" spans="1:8" x14ac:dyDescent="0.45">
      <c r="A673" s="19">
        <v>45460</v>
      </c>
      <c r="B673" s="4" t="s">
        <v>43</v>
      </c>
      <c r="C673" s="21">
        <v>33342.400000000001</v>
      </c>
      <c r="D673" s="21">
        <v>40000</v>
      </c>
      <c r="E673" s="21" cm="1">
        <f t="array" ref="E673">IF(COUNTIF(B$2:B672, B673)=0, C673 - D673, LOOKUP(2,1/(B$2:B672=B673), E$2:E672) + C673 - D673)</f>
        <v>6091.1699999999691</v>
      </c>
      <c r="F673" s="18" t="s">
        <v>132</v>
      </c>
      <c r="G673" s="17">
        <f t="shared" si="20"/>
        <v>106</v>
      </c>
      <c r="H673" t="str">
        <f t="shared" si="21"/>
        <v>90+ days</v>
      </c>
    </row>
    <row r="674" spans="1:8" x14ac:dyDescent="0.45">
      <c r="A674" s="19">
        <v>45466</v>
      </c>
      <c r="B674" s="4" t="s">
        <v>43</v>
      </c>
      <c r="C674" s="21">
        <v>12104</v>
      </c>
      <c r="D674" s="21">
        <v>13000</v>
      </c>
      <c r="E674" s="21" cm="1">
        <f t="array" ref="E674">IF(COUNTIF(B$2:B673, B674)=0, C674 - D674, LOOKUP(2,1/(B$2:B673=B674), E$2:E673) + C674 - D674)</f>
        <v>5195.1699999999691</v>
      </c>
      <c r="F674" s="18" t="s">
        <v>132</v>
      </c>
      <c r="G674" s="17">
        <f t="shared" si="20"/>
        <v>100</v>
      </c>
      <c r="H674" t="str">
        <f t="shared" si="21"/>
        <v>90+ days</v>
      </c>
    </row>
    <row r="675" spans="1:8" x14ac:dyDescent="0.45">
      <c r="A675" s="19">
        <v>45490</v>
      </c>
      <c r="B675" s="4" t="s">
        <v>43</v>
      </c>
      <c r="C675" s="21">
        <v>14361.6</v>
      </c>
      <c r="D675" s="21">
        <v>11000</v>
      </c>
      <c r="E675" s="21" cm="1">
        <f t="array" ref="E675">IF(COUNTIF(B$2:B674, B675)=0, C675 - D675, LOOKUP(2,1/(B$2:B674=B675), E$2:E674) + C675 - D675)</f>
        <v>8556.7699999999677</v>
      </c>
      <c r="F675" s="18" t="s">
        <v>133</v>
      </c>
      <c r="G675" s="17">
        <f t="shared" si="20"/>
        <v>76</v>
      </c>
      <c r="H675" t="str">
        <f t="shared" si="21"/>
        <v>61-90 days</v>
      </c>
    </row>
    <row r="676" spans="1:8" x14ac:dyDescent="0.45">
      <c r="A676" s="19">
        <v>45496</v>
      </c>
      <c r="B676" s="4" t="s">
        <v>43</v>
      </c>
      <c r="C676" s="21">
        <v>5358.4</v>
      </c>
      <c r="D676" s="21">
        <v>5300</v>
      </c>
      <c r="E676" s="21" cm="1">
        <f t="array" ref="E676">IF(COUNTIF(B$2:B675, B676)=0, C676 - D676, LOOKUP(2,1/(B$2:B675=B676), E$2:E675) + C676 - D676)</f>
        <v>8615.1699999999673</v>
      </c>
      <c r="F676" s="18" t="s">
        <v>133</v>
      </c>
      <c r="G676" s="17">
        <f t="shared" si="20"/>
        <v>70</v>
      </c>
      <c r="H676" t="str">
        <f t="shared" si="21"/>
        <v>61-90 days</v>
      </c>
    </row>
    <row r="677" spans="1:8" x14ac:dyDescent="0.45">
      <c r="A677" s="19">
        <v>45501</v>
      </c>
      <c r="B677" s="4" t="s">
        <v>43</v>
      </c>
      <c r="C677" s="21">
        <v>4216</v>
      </c>
      <c r="D677" s="21">
        <v>0</v>
      </c>
      <c r="E677" s="21" cm="1">
        <f t="array" ref="E677">IF(COUNTIF(B$2:B676, B677)=0, C677 - D677, LOOKUP(2,1/(B$2:B676=B677), E$2:E676) + C677 - D677)</f>
        <v>12831.169999999967</v>
      </c>
      <c r="F677" s="18" t="s">
        <v>135</v>
      </c>
      <c r="G677" s="17">
        <f t="shared" si="20"/>
        <v>65</v>
      </c>
      <c r="H677" t="str">
        <f t="shared" si="21"/>
        <v>61-90 days</v>
      </c>
    </row>
    <row r="678" spans="1:8" x14ac:dyDescent="0.45">
      <c r="A678" s="19">
        <v>45514</v>
      </c>
      <c r="B678" s="4" t="s">
        <v>43</v>
      </c>
      <c r="C678" s="21">
        <v>11848.2</v>
      </c>
      <c r="D678" s="21">
        <v>5000</v>
      </c>
      <c r="E678" s="21" cm="1">
        <f t="array" ref="E678">IF(COUNTIF(B$2:B677, B678)=0, C678 - D678, LOOKUP(2,1/(B$2:B677=B678), E$2:E677) + C678 - D678)</f>
        <v>19679.369999999966</v>
      </c>
      <c r="F678" s="18" t="s">
        <v>133</v>
      </c>
      <c r="G678" s="17">
        <f t="shared" si="20"/>
        <v>52</v>
      </c>
      <c r="H678" t="str">
        <f t="shared" si="21"/>
        <v>31-60 days</v>
      </c>
    </row>
    <row r="679" spans="1:8" x14ac:dyDescent="0.45">
      <c r="A679" s="19">
        <v>45529</v>
      </c>
      <c r="B679" s="4" t="s">
        <v>43</v>
      </c>
      <c r="C679" s="21">
        <v>26154.400000000001</v>
      </c>
      <c r="D679" s="21">
        <v>35000</v>
      </c>
      <c r="E679" s="21" cm="1">
        <f t="array" ref="E679">IF(COUNTIF(B$2:B678, B679)=0, C679 - D679, LOOKUP(2,1/(B$2:B678=B679), E$2:E678) + C679 - D679)</f>
        <v>10833.769999999968</v>
      </c>
      <c r="F679" s="18" t="s">
        <v>132</v>
      </c>
      <c r="G679" s="17">
        <f t="shared" si="20"/>
        <v>37</v>
      </c>
      <c r="H679" t="str">
        <f t="shared" si="21"/>
        <v>31-60 days</v>
      </c>
    </row>
    <row r="680" spans="1:8" x14ac:dyDescent="0.45">
      <c r="A680" s="19">
        <v>45361</v>
      </c>
      <c r="B680" s="4" t="s">
        <v>74</v>
      </c>
      <c r="C680" s="21">
        <v>6491.52</v>
      </c>
      <c r="D680" s="21">
        <v>6490</v>
      </c>
      <c r="E680" s="21" cm="1">
        <f t="array" ref="E680">IF(COUNTIF(B$2:B679, B680)=0, C680 - D680, LOOKUP(2,1/(B$2:B679=B680), E$2:E679) + C680 - D680)</f>
        <v>1.5200000000004366</v>
      </c>
      <c r="F680" s="18" t="s">
        <v>133</v>
      </c>
      <c r="G680" s="17">
        <f t="shared" si="20"/>
        <v>205</v>
      </c>
      <c r="H680" t="str">
        <f t="shared" si="21"/>
        <v>90+ days</v>
      </c>
    </row>
    <row r="681" spans="1:8" x14ac:dyDescent="0.45">
      <c r="A681" s="19">
        <v>45412</v>
      </c>
      <c r="B681" s="4" t="s">
        <v>84</v>
      </c>
      <c r="C681" s="21">
        <v>6182.4000000000005</v>
      </c>
      <c r="D681" s="21">
        <v>6180</v>
      </c>
      <c r="E681" s="21" cm="1">
        <f t="array" ref="E681">IF(COUNTIF(B$2:B680, B681)=0, C681 - D681, LOOKUP(2,1/(B$2:B680=B681), E$2:E680) + C681 - D681)</f>
        <v>2.4000000000005457</v>
      </c>
      <c r="F681" s="18" t="s">
        <v>133</v>
      </c>
      <c r="G681" s="17">
        <f t="shared" si="20"/>
        <v>154</v>
      </c>
      <c r="H681" t="str">
        <f t="shared" si="21"/>
        <v>90+ days</v>
      </c>
    </row>
    <row r="682" spans="1:8" x14ac:dyDescent="0.45">
      <c r="A682" s="19">
        <v>45511</v>
      </c>
      <c r="B682" s="4" t="s">
        <v>84</v>
      </c>
      <c r="C682" s="21">
        <v>837.9</v>
      </c>
      <c r="D682" s="21">
        <v>837</v>
      </c>
      <c r="E682" s="21" cm="1">
        <f t="array" ref="E682">IF(COUNTIF(B$2:B681, B682)=0, C682 - D682, LOOKUP(2,1/(B$2:B681=B682), E$2:E681) + C682 - D682)</f>
        <v>3.300000000000523</v>
      </c>
      <c r="F682" s="18" t="s">
        <v>133</v>
      </c>
      <c r="G682" s="17">
        <f t="shared" si="20"/>
        <v>55</v>
      </c>
      <c r="H682" t="str">
        <f t="shared" si="21"/>
        <v>31-60 days</v>
      </c>
    </row>
    <row r="683" spans="1:8" x14ac:dyDescent="0.45">
      <c r="A683" s="19">
        <v>45447</v>
      </c>
      <c r="B683" s="4" t="s">
        <v>88</v>
      </c>
      <c r="C683" s="21">
        <v>21088</v>
      </c>
      <c r="D683" s="21">
        <v>21000</v>
      </c>
      <c r="E683" s="21" cm="1">
        <f t="array" ref="E683">IF(COUNTIF(B$2:B682, B683)=0, C683 - D683, LOOKUP(2,1/(B$2:B682=B683), E$2:E682) + C683 - D683)</f>
        <v>88</v>
      </c>
      <c r="F683" s="18" t="s">
        <v>132</v>
      </c>
      <c r="G683" s="17">
        <f t="shared" si="20"/>
        <v>119</v>
      </c>
      <c r="H683" t="str">
        <f t="shared" si="21"/>
        <v>90+ days</v>
      </c>
    </row>
    <row r="684" spans="1:8" x14ac:dyDescent="0.45">
      <c r="A684" s="19">
        <v>45484</v>
      </c>
      <c r="B684" s="4" t="s">
        <v>88</v>
      </c>
      <c r="C684" s="21">
        <v>35936</v>
      </c>
      <c r="D684" s="21">
        <v>12000</v>
      </c>
      <c r="E684" s="21" cm="1">
        <f t="array" ref="E684">IF(COUNTIF(B$2:B683, B684)=0, C684 - D684, LOOKUP(2,1/(B$2:B683=B684), E$2:E683) + C684 - D684)</f>
        <v>24024</v>
      </c>
      <c r="F684" s="18" t="s">
        <v>133</v>
      </c>
      <c r="G684" s="17">
        <f t="shared" si="20"/>
        <v>82</v>
      </c>
      <c r="H684" t="str">
        <f t="shared" si="21"/>
        <v>61-90 days</v>
      </c>
    </row>
    <row r="685" spans="1:8" x14ac:dyDescent="0.45">
      <c r="A685" s="19">
        <v>45484</v>
      </c>
      <c r="B685" s="4" t="s">
        <v>88</v>
      </c>
      <c r="C685" s="21">
        <v>0</v>
      </c>
      <c r="D685" s="21">
        <v>24000</v>
      </c>
      <c r="E685" s="21" cm="1">
        <f t="array" ref="E685">IF(COUNTIF(B$2:B684, B685)=0, C685 - D685, LOOKUP(2,1/(B$2:B684=B685), E$2:E684) + C685 - D685)</f>
        <v>24</v>
      </c>
      <c r="F685" s="18" t="s">
        <v>132</v>
      </c>
      <c r="G685" s="17">
        <f t="shared" si="20"/>
        <v>82</v>
      </c>
      <c r="H685" t="str">
        <f t="shared" si="21"/>
        <v>61-90 days</v>
      </c>
    </row>
    <row r="686" spans="1:8" x14ac:dyDescent="0.45">
      <c r="A686" s="19">
        <v>45559</v>
      </c>
      <c r="B686" s="4" t="s">
        <v>88</v>
      </c>
      <c r="C686" s="21">
        <v>35936</v>
      </c>
      <c r="D686" s="21">
        <v>35900</v>
      </c>
      <c r="E686" s="21" cm="1">
        <f t="array" ref="E686">IF(COUNTIF(B$2:B685, B686)=0, C686 - D686, LOOKUP(2,1/(B$2:B685=B686), E$2:E685) + C686 - D686)</f>
        <v>60</v>
      </c>
      <c r="F686" s="18" t="s">
        <v>132</v>
      </c>
      <c r="G686" s="17">
        <f t="shared" si="20"/>
        <v>7</v>
      </c>
      <c r="H686" t="str">
        <f t="shared" si="21"/>
        <v>0-30 days</v>
      </c>
    </row>
    <row r="687" spans="1:8" x14ac:dyDescent="0.45">
      <c r="A687" s="19">
        <v>45203</v>
      </c>
      <c r="B687" s="4" t="s">
        <v>32</v>
      </c>
      <c r="C687" s="21">
        <v>12111.54</v>
      </c>
      <c r="D687" s="21">
        <v>12100</v>
      </c>
      <c r="E687" s="21" cm="1">
        <f t="array" ref="E687">IF(COUNTIF(B$2:B686, B687)=0, C687 - D687, LOOKUP(2,1/(B$2:B686=B687), E$2:E686) + C687 - D687)</f>
        <v>11.540000000000873</v>
      </c>
      <c r="F687" s="18" t="s">
        <v>133</v>
      </c>
      <c r="G687" s="17">
        <f t="shared" si="20"/>
        <v>363</v>
      </c>
      <c r="H687" t="str">
        <f t="shared" si="21"/>
        <v>90+ days</v>
      </c>
    </row>
    <row r="688" spans="1:8" x14ac:dyDescent="0.45">
      <c r="A688" s="19">
        <v>45214</v>
      </c>
      <c r="B688" s="4" t="s">
        <v>32</v>
      </c>
      <c r="C688" s="21">
        <v>5122.74</v>
      </c>
      <c r="D688" s="21">
        <v>5100</v>
      </c>
      <c r="E688" s="21" cm="1">
        <f t="array" ref="E688">IF(COUNTIF(B$2:B687, B688)=0, C688 - D688, LOOKUP(2,1/(B$2:B687=B688), E$2:E687) + C688 - D688)</f>
        <v>34.280000000000655</v>
      </c>
      <c r="F688" s="18" t="s">
        <v>132</v>
      </c>
      <c r="G688" s="17">
        <f t="shared" si="20"/>
        <v>352</v>
      </c>
      <c r="H688" t="str">
        <f t="shared" si="21"/>
        <v>90+ days</v>
      </c>
    </row>
    <row r="689" spans="1:8" x14ac:dyDescent="0.45">
      <c r="A689" s="19">
        <v>45219</v>
      </c>
      <c r="B689" s="4" t="s">
        <v>32</v>
      </c>
      <c r="C689" s="21">
        <v>4092.4799999999996</v>
      </c>
      <c r="D689" s="21">
        <v>4050</v>
      </c>
      <c r="E689" s="21" cm="1">
        <f t="array" ref="E689">IF(COUNTIF(B$2:B688, B689)=0, C689 - D689, LOOKUP(2,1/(B$2:B688=B689), E$2:E688) + C689 - D689)</f>
        <v>76.760000000000218</v>
      </c>
      <c r="F689" s="18" t="s">
        <v>132</v>
      </c>
      <c r="G689" s="17">
        <f t="shared" si="20"/>
        <v>347</v>
      </c>
      <c r="H689" t="str">
        <f t="shared" si="21"/>
        <v>90+ days</v>
      </c>
    </row>
    <row r="690" spans="1:8" x14ac:dyDescent="0.45">
      <c r="A690" s="19">
        <v>45239</v>
      </c>
      <c r="B690" s="4" t="s">
        <v>32</v>
      </c>
      <c r="C690" s="21">
        <v>6615</v>
      </c>
      <c r="D690" s="21">
        <v>6600</v>
      </c>
      <c r="E690" s="21" cm="1">
        <f t="array" ref="E690">IF(COUNTIF(B$2:B689, B690)=0, C690 - D690, LOOKUP(2,1/(B$2:B689=B690), E$2:E689) + C690 - D690)</f>
        <v>91.760000000000218</v>
      </c>
      <c r="F690" s="18" t="s">
        <v>132</v>
      </c>
      <c r="G690" s="17">
        <f t="shared" si="20"/>
        <v>327</v>
      </c>
      <c r="H690" t="str">
        <f t="shared" si="21"/>
        <v>90+ days</v>
      </c>
    </row>
    <row r="691" spans="1:8" x14ac:dyDescent="0.45">
      <c r="A691" s="19">
        <v>45275</v>
      </c>
      <c r="B691" s="4" t="s">
        <v>32</v>
      </c>
      <c r="C691" s="21">
        <v>2628.36</v>
      </c>
      <c r="D691" s="21">
        <v>2600</v>
      </c>
      <c r="E691" s="21" cm="1">
        <f t="array" ref="E691">IF(COUNTIF(B$2:B690, B691)=0, C691 - D691, LOOKUP(2,1/(B$2:B690=B691), E$2:E690) + C691 - D691)</f>
        <v>120.12000000000035</v>
      </c>
      <c r="F691" s="18" t="s">
        <v>133</v>
      </c>
      <c r="G691" s="17">
        <f t="shared" si="20"/>
        <v>291</v>
      </c>
      <c r="H691" t="str">
        <f t="shared" si="21"/>
        <v>90+ days</v>
      </c>
    </row>
    <row r="692" spans="1:8" x14ac:dyDescent="0.45">
      <c r="A692" s="19">
        <v>45288</v>
      </c>
      <c r="B692" s="4" t="s">
        <v>32</v>
      </c>
      <c r="C692" s="21">
        <v>9487.7999999999993</v>
      </c>
      <c r="D692" s="21">
        <v>9000</v>
      </c>
      <c r="E692" s="21" cm="1">
        <f t="array" ref="E692">IF(COUNTIF(B$2:B691, B692)=0, C692 - D692, LOOKUP(2,1/(B$2:B691=B692), E$2:E691) + C692 - D692)</f>
        <v>607.92000000000007</v>
      </c>
      <c r="F692" s="18" t="s">
        <v>133</v>
      </c>
      <c r="G692" s="17">
        <f t="shared" si="20"/>
        <v>278</v>
      </c>
      <c r="H692" t="str">
        <f t="shared" si="21"/>
        <v>90+ days</v>
      </c>
    </row>
    <row r="693" spans="1:8" x14ac:dyDescent="0.45">
      <c r="A693" s="19">
        <v>45293</v>
      </c>
      <c r="B693" s="4" t="s">
        <v>32</v>
      </c>
      <c r="C693" s="21">
        <v>15865.92</v>
      </c>
      <c r="D693" s="21">
        <v>15800</v>
      </c>
      <c r="E693" s="21" cm="1">
        <f t="array" ref="E693">IF(COUNTIF(B$2:B692, B693)=0, C693 - D693, LOOKUP(2,1/(B$2:B692=B693), E$2:E692) + C693 - D693)</f>
        <v>673.84000000000015</v>
      </c>
      <c r="F693" s="18" t="s">
        <v>132</v>
      </c>
      <c r="G693" s="17">
        <f t="shared" si="20"/>
        <v>273</v>
      </c>
      <c r="H693" t="str">
        <f t="shared" si="21"/>
        <v>90+ days</v>
      </c>
    </row>
    <row r="694" spans="1:8" x14ac:dyDescent="0.45">
      <c r="A694" s="19">
        <v>45295</v>
      </c>
      <c r="B694" s="4" t="s">
        <v>32</v>
      </c>
      <c r="C694" s="21">
        <v>1323</v>
      </c>
      <c r="D694" s="21">
        <v>1320</v>
      </c>
      <c r="E694" s="21" cm="1">
        <f t="array" ref="E694">IF(COUNTIF(B$2:B693, B694)=0, C694 - D694, LOOKUP(2,1/(B$2:B693=B694), E$2:E693) + C694 - D694)</f>
        <v>676.84000000000015</v>
      </c>
      <c r="F694" s="18" t="s">
        <v>133</v>
      </c>
      <c r="G694" s="17">
        <f t="shared" si="20"/>
        <v>271</v>
      </c>
      <c r="H694" t="str">
        <f t="shared" si="21"/>
        <v>90+ days</v>
      </c>
    </row>
    <row r="695" spans="1:8" x14ac:dyDescent="0.45">
      <c r="A695" s="19">
        <v>45328</v>
      </c>
      <c r="B695" s="4" t="s">
        <v>32</v>
      </c>
      <c r="C695" s="21">
        <v>5349.12</v>
      </c>
      <c r="D695" s="21">
        <v>5000</v>
      </c>
      <c r="E695" s="21" cm="1">
        <f t="array" ref="E695">IF(COUNTIF(B$2:B694, B695)=0, C695 - D695, LOOKUP(2,1/(B$2:B694=B695), E$2:E694) + C695 - D695)</f>
        <v>1025.96</v>
      </c>
      <c r="F695" s="18" t="s">
        <v>133</v>
      </c>
      <c r="G695" s="17">
        <f t="shared" si="20"/>
        <v>238</v>
      </c>
      <c r="H695" t="str">
        <f t="shared" si="21"/>
        <v>90+ days</v>
      </c>
    </row>
    <row r="696" spans="1:8" x14ac:dyDescent="0.45">
      <c r="A696" s="19">
        <v>45332</v>
      </c>
      <c r="B696" s="4" t="s">
        <v>32</v>
      </c>
      <c r="C696" s="21">
        <v>7003.08</v>
      </c>
      <c r="D696" s="21">
        <v>4000</v>
      </c>
      <c r="E696" s="21" cm="1">
        <f t="array" ref="E696">IF(COUNTIF(B$2:B695, B696)=0, C696 - D696, LOOKUP(2,1/(B$2:B695=B696), E$2:E695) + C696 - D696)</f>
        <v>4029.04</v>
      </c>
      <c r="F696" s="18" t="s">
        <v>133</v>
      </c>
      <c r="G696" s="17">
        <f t="shared" si="20"/>
        <v>234</v>
      </c>
      <c r="H696" t="str">
        <f t="shared" si="21"/>
        <v>90+ days</v>
      </c>
    </row>
    <row r="697" spans="1:8" x14ac:dyDescent="0.45">
      <c r="A697" s="19">
        <v>45346</v>
      </c>
      <c r="B697" s="4" t="s">
        <v>32</v>
      </c>
      <c r="C697" s="21">
        <v>29594.880000000001</v>
      </c>
      <c r="D697" s="21">
        <v>4000</v>
      </c>
      <c r="E697" s="21" cm="1">
        <f t="array" ref="E697">IF(COUNTIF(B$2:B696, B697)=0, C697 - D697, LOOKUP(2,1/(B$2:B696=B697), E$2:E696) + C697 - D697)</f>
        <v>29623.919999999998</v>
      </c>
      <c r="F697" s="18" t="s">
        <v>133</v>
      </c>
      <c r="G697" s="17">
        <f t="shared" si="20"/>
        <v>220</v>
      </c>
      <c r="H697" t="str">
        <f t="shared" si="21"/>
        <v>90+ days</v>
      </c>
    </row>
    <row r="698" spans="1:8" x14ac:dyDescent="0.45">
      <c r="A698" s="19">
        <v>45346</v>
      </c>
      <c r="B698" s="4" t="s">
        <v>32</v>
      </c>
      <c r="C698" s="21">
        <v>0</v>
      </c>
      <c r="D698" s="21">
        <v>25000</v>
      </c>
      <c r="E698" s="21" cm="1">
        <f t="array" ref="E698">IF(COUNTIF(B$2:B697, B698)=0, C698 - D698, LOOKUP(2,1/(B$2:B697=B698), E$2:E697) + C698 - D698)</f>
        <v>4623.9199999999983</v>
      </c>
      <c r="F698" s="18" t="s">
        <v>132</v>
      </c>
      <c r="G698" s="17">
        <f t="shared" si="20"/>
        <v>220</v>
      </c>
      <c r="H698" t="str">
        <f t="shared" si="21"/>
        <v>90+ days</v>
      </c>
    </row>
    <row r="699" spans="1:8" x14ac:dyDescent="0.45">
      <c r="A699" s="19">
        <v>45349</v>
      </c>
      <c r="B699" s="4" t="s">
        <v>32</v>
      </c>
      <c r="C699" s="21">
        <v>7673.4</v>
      </c>
      <c r="D699" s="21">
        <v>7600</v>
      </c>
      <c r="E699" s="21" cm="1">
        <f t="array" ref="E699">IF(COUNTIF(B$2:B698, B699)=0, C699 - D699, LOOKUP(2,1/(B$2:B698=B699), E$2:E698) + C699 - D699)</f>
        <v>4697.3199999999979</v>
      </c>
      <c r="F699" s="18" t="s">
        <v>133</v>
      </c>
      <c r="G699" s="17">
        <f t="shared" si="20"/>
        <v>217</v>
      </c>
      <c r="H699" t="str">
        <f t="shared" si="21"/>
        <v>90+ days</v>
      </c>
    </row>
    <row r="700" spans="1:8" x14ac:dyDescent="0.45">
      <c r="A700" s="19">
        <v>45367</v>
      </c>
      <c r="B700" s="4" t="s">
        <v>32</v>
      </c>
      <c r="C700" s="21">
        <v>2217.6</v>
      </c>
      <c r="D700" s="21">
        <v>2200</v>
      </c>
      <c r="E700" s="21" cm="1">
        <f t="array" ref="E700">IF(COUNTIF(B$2:B699, B700)=0, C700 - D700, LOOKUP(2,1/(B$2:B699=B700), E$2:E699) + C700 - D700)</f>
        <v>4714.9199999999983</v>
      </c>
      <c r="F700" s="18" t="s">
        <v>132</v>
      </c>
      <c r="G700" s="17">
        <f t="shared" si="20"/>
        <v>199</v>
      </c>
      <c r="H700" t="str">
        <f t="shared" si="21"/>
        <v>90+ days</v>
      </c>
    </row>
    <row r="701" spans="1:8" x14ac:dyDescent="0.45">
      <c r="A701" s="19">
        <v>45390</v>
      </c>
      <c r="B701" s="4" t="s">
        <v>32</v>
      </c>
      <c r="C701" s="21">
        <v>12600</v>
      </c>
      <c r="D701" s="21">
        <v>12600</v>
      </c>
      <c r="E701" s="21" cm="1">
        <f t="array" ref="E701">IF(COUNTIF(B$2:B700, B701)=0, C701 - D701, LOOKUP(2,1/(B$2:B700=B701), E$2:E700) + C701 - D701)</f>
        <v>4714.9199999999983</v>
      </c>
      <c r="F701" s="18" t="s">
        <v>133</v>
      </c>
      <c r="G701" s="17">
        <f t="shared" si="20"/>
        <v>176</v>
      </c>
      <c r="H701" t="str">
        <f t="shared" si="21"/>
        <v>90+ days</v>
      </c>
    </row>
    <row r="702" spans="1:8" x14ac:dyDescent="0.45">
      <c r="A702" s="19">
        <v>45442</v>
      </c>
      <c r="B702" s="4" t="s">
        <v>32</v>
      </c>
      <c r="C702" s="21">
        <v>20594.5</v>
      </c>
      <c r="D702" s="21">
        <v>22000</v>
      </c>
      <c r="E702" s="21" cm="1">
        <f t="array" ref="E702">IF(COUNTIF(B$2:B701, B702)=0, C702 - D702, LOOKUP(2,1/(B$2:B701=B702), E$2:E701) + C702 - D702)</f>
        <v>3309.4199999999983</v>
      </c>
      <c r="F702" s="18" t="s">
        <v>132</v>
      </c>
      <c r="G702" s="17">
        <f t="shared" si="20"/>
        <v>124</v>
      </c>
      <c r="H702" t="str">
        <f t="shared" si="21"/>
        <v>90+ days</v>
      </c>
    </row>
    <row r="703" spans="1:8" x14ac:dyDescent="0.45">
      <c r="A703" s="19">
        <v>45485</v>
      </c>
      <c r="B703" s="4" t="s">
        <v>32</v>
      </c>
      <c r="C703" s="21">
        <v>2860</v>
      </c>
      <c r="D703" s="21">
        <v>3000</v>
      </c>
      <c r="E703" s="21" cm="1">
        <f t="array" ref="E703">IF(COUNTIF(B$2:B702, B703)=0, C703 - D703, LOOKUP(2,1/(B$2:B702=B703), E$2:E702) + C703 - D703)</f>
        <v>3169.4199999999983</v>
      </c>
      <c r="F703" s="18" t="s">
        <v>133</v>
      </c>
      <c r="G703" s="17">
        <f t="shared" si="20"/>
        <v>81</v>
      </c>
      <c r="H703" t="str">
        <f t="shared" si="21"/>
        <v>61-90 days</v>
      </c>
    </row>
    <row r="704" spans="1:8" x14ac:dyDescent="0.45">
      <c r="A704" s="19">
        <v>45497</v>
      </c>
      <c r="B704" s="4" t="s">
        <v>32</v>
      </c>
      <c r="C704" s="21">
        <v>4840.2</v>
      </c>
      <c r="D704" s="21">
        <v>6000</v>
      </c>
      <c r="E704" s="21" cm="1">
        <f t="array" ref="E704">IF(COUNTIF(B$2:B703, B704)=0, C704 - D704, LOOKUP(2,1/(B$2:B703=B704), E$2:E703) + C704 - D704)</f>
        <v>2009.6199999999981</v>
      </c>
      <c r="F704" s="18" t="s">
        <v>132</v>
      </c>
      <c r="G704" s="17">
        <f t="shared" si="20"/>
        <v>69</v>
      </c>
      <c r="H704" t="str">
        <f t="shared" si="21"/>
        <v>61-90 days</v>
      </c>
    </row>
    <row r="705" spans="1:8" x14ac:dyDescent="0.45">
      <c r="A705" s="19">
        <v>45499</v>
      </c>
      <c r="B705" s="4" t="s">
        <v>32</v>
      </c>
      <c r="C705" s="21">
        <v>6854.4000000000005</v>
      </c>
      <c r="D705" s="21">
        <v>6800</v>
      </c>
      <c r="E705" s="21" cm="1">
        <f t="array" ref="E705">IF(COUNTIF(B$2:B704, B705)=0, C705 - D705, LOOKUP(2,1/(B$2:B704=B705), E$2:E704) + C705 - D705)</f>
        <v>2064.0199999999986</v>
      </c>
      <c r="F705" s="18" t="s">
        <v>132</v>
      </c>
      <c r="G705" s="17">
        <f t="shared" si="20"/>
        <v>67</v>
      </c>
      <c r="H705" t="str">
        <f t="shared" si="21"/>
        <v>61-90 days</v>
      </c>
    </row>
    <row r="706" spans="1:8" x14ac:dyDescent="0.45">
      <c r="A706" s="19">
        <v>45515</v>
      </c>
      <c r="B706" s="4" t="s">
        <v>32</v>
      </c>
      <c r="C706" s="21">
        <v>25349.7</v>
      </c>
      <c r="D706" s="21">
        <v>5000</v>
      </c>
      <c r="E706" s="21" cm="1">
        <f t="array" ref="E706">IF(COUNTIF(B$2:B705, B706)=0, C706 - D706, LOOKUP(2,1/(B$2:B705=B706), E$2:E705) + C706 - D706)</f>
        <v>22413.72</v>
      </c>
      <c r="F706" s="18" t="s">
        <v>133</v>
      </c>
      <c r="G706" s="17">
        <f t="shared" ref="G706:G769" si="22">DATE(2024,10,1) - A706</f>
        <v>51</v>
      </c>
      <c r="H706" t="str">
        <f t="shared" ref="H706:H769" si="23">IF(G706&lt;=30,"0-30 days",IF(G706&lt;=60, "31-60 days",IF(G706&lt;=90, "61-90 days", "90+ days")))</f>
        <v>31-60 days</v>
      </c>
    </row>
    <row r="707" spans="1:8" x14ac:dyDescent="0.45">
      <c r="A707" s="19">
        <v>45515</v>
      </c>
      <c r="B707" s="4" t="s">
        <v>32</v>
      </c>
      <c r="C707" s="21">
        <v>0</v>
      </c>
      <c r="D707" s="21">
        <v>18000</v>
      </c>
      <c r="E707" s="21" cm="1">
        <f t="array" ref="E707">IF(COUNTIF(B$2:B706, B707)=0, C707 - D707, LOOKUP(2,1/(B$2:B706=B707), E$2:E706) + C707 - D707)</f>
        <v>4413.7200000000012</v>
      </c>
      <c r="F707" s="18" t="s">
        <v>132</v>
      </c>
      <c r="G707" s="17">
        <f t="shared" si="22"/>
        <v>51</v>
      </c>
      <c r="H707" t="str">
        <f t="shared" si="23"/>
        <v>31-60 days</v>
      </c>
    </row>
    <row r="708" spans="1:8" x14ac:dyDescent="0.45">
      <c r="A708" s="19">
        <v>45520</v>
      </c>
      <c r="B708" s="4" t="s">
        <v>32</v>
      </c>
      <c r="C708" s="21">
        <v>27132</v>
      </c>
      <c r="D708" s="21">
        <v>27000</v>
      </c>
      <c r="E708" s="21" cm="1">
        <f t="array" ref="E708">IF(COUNTIF(B$2:B707, B708)=0, C708 - D708, LOOKUP(2,1/(B$2:B707=B708), E$2:E707) + C708 - D708)</f>
        <v>4545.7200000000012</v>
      </c>
      <c r="F708" s="18" t="s">
        <v>132</v>
      </c>
      <c r="G708" s="17">
        <f t="shared" si="22"/>
        <v>46</v>
      </c>
      <c r="H708" t="str">
        <f t="shared" si="23"/>
        <v>31-60 days</v>
      </c>
    </row>
    <row r="709" spans="1:8" x14ac:dyDescent="0.45">
      <c r="A709" s="19">
        <v>45537</v>
      </c>
      <c r="B709" s="4" t="s">
        <v>32</v>
      </c>
      <c r="C709" s="21">
        <v>12768</v>
      </c>
      <c r="D709" s="21">
        <v>12500</v>
      </c>
      <c r="E709" s="21" cm="1">
        <f t="array" ref="E709">IF(COUNTIF(B$2:B708, B709)=0, C709 - D709, LOOKUP(2,1/(B$2:B708=B709), E$2:E708) + C709 - D709)</f>
        <v>4813.7200000000012</v>
      </c>
      <c r="F709" s="18" t="s">
        <v>133</v>
      </c>
      <c r="G709" s="17">
        <f t="shared" si="22"/>
        <v>29</v>
      </c>
      <c r="H709" t="str">
        <f t="shared" si="23"/>
        <v>0-30 days</v>
      </c>
    </row>
    <row r="710" spans="1:8" x14ac:dyDescent="0.45">
      <c r="A710" s="19">
        <v>45543</v>
      </c>
      <c r="B710" s="4" t="s">
        <v>32</v>
      </c>
      <c r="C710" s="21">
        <v>11566.800000000001</v>
      </c>
      <c r="D710" s="21">
        <v>12000</v>
      </c>
      <c r="E710" s="21" cm="1">
        <f t="array" ref="E710">IF(COUNTIF(B$2:B709, B710)=0, C710 - D710, LOOKUP(2,1/(B$2:B709=B710), E$2:E709) + C710 - D710)</f>
        <v>4380.5200000000023</v>
      </c>
      <c r="F710" s="18" t="s">
        <v>132</v>
      </c>
      <c r="G710" s="17">
        <f t="shared" si="22"/>
        <v>23</v>
      </c>
      <c r="H710" t="str">
        <f t="shared" si="23"/>
        <v>0-30 days</v>
      </c>
    </row>
    <row r="711" spans="1:8" x14ac:dyDescent="0.45">
      <c r="A711" s="19">
        <v>45202</v>
      </c>
      <c r="B711" s="4" t="s">
        <v>54</v>
      </c>
      <c r="C711" s="21">
        <v>105161.28</v>
      </c>
      <c r="D711" s="21">
        <v>5000</v>
      </c>
      <c r="E711" s="21" cm="1">
        <f t="array" ref="E711">IF(COUNTIF(B$2:B710, B711)=0, C711 - D711, LOOKUP(2,1/(B$2:B710=B711), E$2:E710) + C711 - D711)</f>
        <v>100161.28</v>
      </c>
      <c r="F711" s="18" t="s">
        <v>133</v>
      </c>
      <c r="G711" s="17">
        <f t="shared" si="22"/>
        <v>364</v>
      </c>
      <c r="H711" t="str">
        <f t="shared" si="23"/>
        <v>90+ days</v>
      </c>
    </row>
    <row r="712" spans="1:8" x14ac:dyDescent="0.45">
      <c r="A712" s="19">
        <v>45202</v>
      </c>
      <c r="B712" s="4" t="s">
        <v>54</v>
      </c>
      <c r="C712" s="21">
        <v>0</v>
      </c>
      <c r="D712" s="21">
        <v>100000</v>
      </c>
      <c r="E712" s="21" cm="1">
        <f t="array" ref="E712">IF(COUNTIF(B$2:B711, B712)=0, C712 - D712, LOOKUP(2,1/(B$2:B711=B712), E$2:E711) + C712 - D712)</f>
        <v>161.27999999999884</v>
      </c>
      <c r="F712" s="18" t="s">
        <v>136</v>
      </c>
      <c r="G712" s="17">
        <f t="shared" si="22"/>
        <v>364</v>
      </c>
      <c r="H712" t="str">
        <f t="shared" si="23"/>
        <v>90+ days</v>
      </c>
    </row>
    <row r="713" spans="1:8" x14ac:dyDescent="0.45">
      <c r="A713" s="19">
        <v>45266</v>
      </c>
      <c r="B713" s="4" t="s">
        <v>54</v>
      </c>
      <c r="C713" s="21">
        <v>54277.439999999988</v>
      </c>
      <c r="D713" s="21">
        <v>32000</v>
      </c>
      <c r="E713" s="21" cm="1">
        <f t="array" ref="E713">IF(COUNTIF(B$2:B712, B713)=0, C713 - D713, LOOKUP(2,1/(B$2:B712=B713), E$2:E712) + C713 - D713)</f>
        <v>22438.719999999987</v>
      </c>
      <c r="F713" s="18" t="s">
        <v>133</v>
      </c>
      <c r="G713" s="17">
        <f t="shared" si="22"/>
        <v>300</v>
      </c>
      <c r="H713" t="str">
        <f t="shared" si="23"/>
        <v>90+ days</v>
      </c>
    </row>
    <row r="714" spans="1:8" x14ac:dyDescent="0.45">
      <c r="A714" s="19">
        <v>45386</v>
      </c>
      <c r="B714" s="4" t="s">
        <v>54</v>
      </c>
      <c r="C714" s="21">
        <v>137495.92499999999</v>
      </c>
      <c r="D714" s="21">
        <v>20000</v>
      </c>
      <c r="E714" s="21" cm="1">
        <f t="array" ref="E714">IF(COUNTIF(B$2:B713, B714)=0, C714 - D714, LOOKUP(2,1/(B$2:B713=B714), E$2:E713) + C714 - D714)</f>
        <v>139934.64499999996</v>
      </c>
      <c r="F714" s="18" t="s">
        <v>132</v>
      </c>
      <c r="G714" s="17">
        <f t="shared" si="22"/>
        <v>180</v>
      </c>
      <c r="H714" t="str">
        <f t="shared" si="23"/>
        <v>90+ days</v>
      </c>
    </row>
    <row r="715" spans="1:8" x14ac:dyDescent="0.45">
      <c r="A715" s="19">
        <v>45386</v>
      </c>
      <c r="B715" s="4" t="s">
        <v>54</v>
      </c>
      <c r="C715" s="21">
        <v>0</v>
      </c>
      <c r="D715" s="21">
        <v>120000</v>
      </c>
      <c r="E715" s="21" cm="1">
        <f t="array" ref="E715">IF(COUNTIF(B$2:B714, B715)=0, C715 - D715, LOOKUP(2,1/(B$2:B714=B715), E$2:E714) + C715 - D715)</f>
        <v>19934.64499999996</v>
      </c>
      <c r="F715" s="18" t="s">
        <v>136</v>
      </c>
      <c r="G715" s="17">
        <f t="shared" si="22"/>
        <v>180</v>
      </c>
      <c r="H715" t="str">
        <f t="shared" si="23"/>
        <v>90+ days</v>
      </c>
    </row>
    <row r="716" spans="1:8" x14ac:dyDescent="0.45">
      <c r="A716" s="19">
        <v>45408</v>
      </c>
      <c r="B716" s="4" t="s">
        <v>54</v>
      </c>
      <c r="C716" s="21">
        <v>67146.239999999991</v>
      </c>
      <c r="D716" s="21">
        <v>40000</v>
      </c>
      <c r="E716" s="21" cm="1">
        <f t="array" ref="E716">IF(COUNTIF(B$2:B715, B716)=0, C716 - D716, LOOKUP(2,1/(B$2:B715=B716), E$2:E715) + C716 - D716)</f>
        <v>47080.884999999951</v>
      </c>
      <c r="F716" s="18" t="s">
        <v>132</v>
      </c>
      <c r="G716" s="17">
        <f t="shared" si="22"/>
        <v>158</v>
      </c>
      <c r="H716" t="str">
        <f t="shared" si="23"/>
        <v>90+ days</v>
      </c>
    </row>
    <row r="717" spans="1:8" x14ac:dyDescent="0.45">
      <c r="A717" s="19">
        <v>45413</v>
      </c>
      <c r="B717" s="4" t="s">
        <v>54</v>
      </c>
      <c r="C717" s="21">
        <v>67146.239999999991</v>
      </c>
      <c r="D717" s="21">
        <v>65000</v>
      </c>
      <c r="E717" s="21" cm="1">
        <f t="array" ref="E717">IF(COUNTIF(B$2:B716, B717)=0, C717 - D717, LOOKUP(2,1/(B$2:B716=B717), E$2:E716) + C717 - D717)</f>
        <v>49227.124999999942</v>
      </c>
      <c r="F717" s="18" t="s">
        <v>132</v>
      </c>
      <c r="G717" s="17">
        <f t="shared" si="22"/>
        <v>153</v>
      </c>
      <c r="H717" t="str">
        <f t="shared" si="23"/>
        <v>90+ days</v>
      </c>
    </row>
    <row r="718" spans="1:8" x14ac:dyDescent="0.45">
      <c r="A718" s="19">
        <v>45445</v>
      </c>
      <c r="B718" s="4" t="s">
        <v>54</v>
      </c>
      <c r="C718" s="21">
        <v>55841.2</v>
      </c>
      <c r="D718" s="21">
        <v>30000</v>
      </c>
      <c r="E718" s="21" cm="1">
        <f t="array" ref="E718">IF(COUNTIF(B$2:B717, B718)=0, C718 - D718, LOOKUP(2,1/(B$2:B717=B718), E$2:E717) + C718 - D718)</f>
        <v>75068.324999999939</v>
      </c>
      <c r="F718" s="18" t="s">
        <v>133</v>
      </c>
      <c r="G718" s="17">
        <f t="shared" si="22"/>
        <v>121</v>
      </c>
      <c r="H718" t="str">
        <f t="shared" si="23"/>
        <v>90+ days</v>
      </c>
    </row>
    <row r="719" spans="1:8" x14ac:dyDescent="0.45">
      <c r="A719" s="19">
        <v>45445</v>
      </c>
      <c r="B719" s="4" t="s">
        <v>54</v>
      </c>
      <c r="C719" s="21">
        <v>0</v>
      </c>
      <c r="D719" s="21">
        <v>50000</v>
      </c>
      <c r="E719" s="21" cm="1">
        <f t="array" ref="E719">IF(COUNTIF(B$2:B718, B719)=0, C719 - D719, LOOKUP(2,1/(B$2:B718=B719), E$2:E718) + C719 - D719)</f>
        <v>25068.324999999939</v>
      </c>
      <c r="F719" s="18" t="s">
        <v>132</v>
      </c>
      <c r="G719" s="17">
        <f t="shared" si="22"/>
        <v>121</v>
      </c>
      <c r="H719" t="str">
        <f t="shared" si="23"/>
        <v>90+ days</v>
      </c>
    </row>
    <row r="720" spans="1:8" x14ac:dyDescent="0.45">
      <c r="A720" s="19">
        <v>45448</v>
      </c>
      <c r="B720" s="4" t="s">
        <v>54</v>
      </c>
      <c r="C720" s="21">
        <v>124966</v>
      </c>
      <c r="D720" s="21">
        <v>20000</v>
      </c>
      <c r="E720" s="21" cm="1">
        <f t="array" ref="E720">IF(COUNTIF(B$2:B719, B720)=0, C720 - D720, LOOKUP(2,1/(B$2:B719=B720), E$2:E719) + C720 - D720)</f>
        <v>130034.32499999995</v>
      </c>
      <c r="F720" s="18" t="s">
        <v>133</v>
      </c>
      <c r="G720" s="17">
        <f t="shared" si="22"/>
        <v>118</v>
      </c>
      <c r="H720" t="str">
        <f t="shared" si="23"/>
        <v>90+ days</v>
      </c>
    </row>
    <row r="721" spans="1:8" x14ac:dyDescent="0.45">
      <c r="A721" s="19">
        <v>45448</v>
      </c>
      <c r="B721" s="4" t="s">
        <v>54</v>
      </c>
      <c r="C721" s="21">
        <v>0</v>
      </c>
      <c r="D721" s="21">
        <v>100000</v>
      </c>
      <c r="E721" s="21" cm="1">
        <f t="array" ref="E721">IF(COUNTIF(B$2:B720, B721)=0, C721 - D721, LOOKUP(2,1/(B$2:B720=B721), E$2:E720) + C721 - D721)</f>
        <v>30034.324999999953</v>
      </c>
      <c r="F721" s="18" t="s">
        <v>136</v>
      </c>
      <c r="G721" s="17">
        <f t="shared" si="22"/>
        <v>118</v>
      </c>
      <c r="H721" t="str">
        <f t="shared" si="23"/>
        <v>90+ days</v>
      </c>
    </row>
    <row r="722" spans="1:8" x14ac:dyDescent="0.45">
      <c r="A722" s="19">
        <v>45463</v>
      </c>
      <c r="B722" s="4" t="s">
        <v>54</v>
      </c>
      <c r="C722" s="21">
        <v>125236.6</v>
      </c>
      <c r="D722" s="21">
        <v>24000</v>
      </c>
      <c r="E722" s="21" cm="1">
        <f t="array" ref="E722">IF(COUNTIF(B$2:B721, B722)=0, C722 - D722, LOOKUP(2,1/(B$2:B721=B722), E$2:E721) + C722 - D722)</f>
        <v>131270.92499999996</v>
      </c>
      <c r="F722" s="18" t="s">
        <v>132</v>
      </c>
      <c r="G722" s="17">
        <f t="shared" si="22"/>
        <v>103</v>
      </c>
      <c r="H722" t="str">
        <f t="shared" si="23"/>
        <v>90+ days</v>
      </c>
    </row>
    <row r="723" spans="1:8" x14ac:dyDescent="0.45">
      <c r="A723" s="19">
        <v>45475</v>
      </c>
      <c r="B723" s="4" t="s">
        <v>54</v>
      </c>
      <c r="C723" s="21">
        <v>0</v>
      </c>
      <c r="D723" s="21">
        <v>120000</v>
      </c>
      <c r="E723" s="21" cm="1">
        <f t="array" ref="E723">IF(COUNTIF(B$2:B722, B723)=0, C723 - D723, LOOKUP(2,1/(B$2:B722=B723), E$2:E722) + C723 - D723)</f>
        <v>11270.924999999959</v>
      </c>
      <c r="F723" s="18" t="s">
        <v>136</v>
      </c>
      <c r="G723" s="17">
        <f t="shared" si="22"/>
        <v>91</v>
      </c>
      <c r="H723" t="str">
        <f t="shared" si="23"/>
        <v>90+ days</v>
      </c>
    </row>
    <row r="724" spans="1:8" x14ac:dyDescent="0.45">
      <c r="A724" s="19">
        <v>45493</v>
      </c>
      <c r="B724" s="4" t="s">
        <v>54</v>
      </c>
      <c r="C724" s="21">
        <v>37055.600000000006</v>
      </c>
      <c r="D724" s="21">
        <v>37000</v>
      </c>
      <c r="E724" s="21" cm="1">
        <f t="array" ref="E724">IF(COUNTIF(B$2:B723, B724)=0, C724 - D724, LOOKUP(2,1/(B$2:B723=B724), E$2:E723) + C724 - D724)</f>
        <v>11326.524999999965</v>
      </c>
      <c r="F724" s="18" t="s">
        <v>132</v>
      </c>
      <c r="G724" s="17">
        <f t="shared" si="22"/>
        <v>73</v>
      </c>
      <c r="H724" t="str">
        <f t="shared" si="23"/>
        <v>61-90 days</v>
      </c>
    </row>
    <row r="725" spans="1:8" x14ac:dyDescent="0.45">
      <c r="A725" s="19">
        <v>45560</v>
      </c>
      <c r="B725" s="4" t="s">
        <v>54</v>
      </c>
      <c r="C725" s="21">
        <v>163862</v>
      </c>
      <c r="D725" s="21">
        <v>23000</v>
      </c>
      <c r="E725" s="21" cm="1">
        <f t="array" ref="E725">IF(COUNTIF(B$2:B724, B725)=0, C725 - D725, LOOKUP(2,1/(B$2:B724=B725), E$2:E724) + C725 - D725)</f>
        <v>152188.52499999997</v>
      </c>
      <c r="F725" s="18" t="s">
        <v>133</v>
      </c>
      <c r="G725" s="17">
        <f t="shared" si="22"/>
        <v>6</v>
      </c>
      <c r="H725" t="str">
        <f t="shared" si="23"/>
        <v>0-30 days</v>
      </c>
    </row>
    <row r="726" spans="1:8" x14ac:dyDescent="0.45">
      <c r="A726" s="19">
        <v>45560</v>
      </c>
      <c r="B726" s="4" t="s">
        <v>54</v>
      </c>
      <c r="C726" s="21">
        <v>0</v>
      </c>
      <c r="D726" s="21">
        <v>50000</v>
      </c>
      <c r="E726" s="21" cm="1">
        <f t="array" ref="E726">IF(COUNTIF(B$2:B725, B726)=0, C726 - D726, LOOKUP(2,1/(B$2:B725=B726), E$2:E725) + C726 - D726)</f>
        <v>102188.52499999997</v>
      </c>
      <c r="F726" s="18" t="s">
        <v>132</v>
      </c>
      <c r="G726" s="17">
        <f t="shared" si="22"/>
        <v>6</v>
      </c>
      <c r="H726" t="str">
        <f t="shared" si="23"/>
        <v>0-30 days</v>
      </c>
    </row>
    <row r="727" spans="1:8" x14ac:dyDescent="0.45">
      <c r="A727" s="19">
        <v>45560</v>
      </c>
      <c r="B727" s="4" t="s">
        <v>54</v>
      </c>
      <c r="C727" s="21">
        <v>0</v>
      </c>
      <c r="D727" s="21">
        <v>90000</v>
      </c>
      <c r="E727" s="21" cm="1">
        <f t="array" ref="E727">IF(COUNTIF(B$2:B726, B727)=0, C727 - D727, LOOKUP(2,1/(B$2:B726=B727), E$2:E726) + C727 - D727)</f>
        <v>12188.524999999965</v>
      </c>
      <c r="F727" s="18" t="s">
        <v>136</v>
      </c>
      <c r="G727" s="17">
        <f t="shared" si="22"/>
        <v>6</v>
      </c>
      <c r="H727" t="str">
        <f t="shared" si="23"/>
        <v>0-30 days</v>
      </c>
    </row>
    <row r="728" spans="1:8" x14ac:dyDescent="0.45">
      <c r="A728" s="19">
        <v>45376</v>
      </c>
      <c r="B728" s="4" t="s">
        <v>79</v>
      </c>
      <c r="C728" s="21">
        <v>47802.299999999996</v>
      </c>
      <c r="D728" s="21">
        <v>47800</v>
      </c>
      <c r="E728" s="21" cm="1">
        <f t="array" ref="E728">IF(COUNTIF(B$2:B727, B728)=0, C728 - D728, LOOKUP(2,1/(B$2:B727=B728), E$2:E727) + C728 - D728)</f>
        <v>2.2999999999956344</v>
      </c>
      <c r="F728" s="18" t="s">
        <v>133</v>
      </c>
      <c r="G728" s="17">
        <f t="shared" si="22"/>
        <v>190</v>
      </c>
      <c r="H728" t="str">
        <f t="shared" si="23"/>
        <v>90+ days</v>
      </c>
    </row>
    <row r="729" spans="1:8" x14ac:dyDescent="0.45">
      <c r="A729" s="19">
        <v>45392</v>
      </c>
      <c r="B729" s="4" t="s">
        <v>79</v>
      </c>
      <c r="C729" s="21">
        <v>8190</v>
      </c>
      <c r="D729" s="21">
        <v>8190</v>
      </c>
      <c r="E729" s="21" cm="1">
        <f t="array" ref="E729">IF(COUNTIF(B$2:B728, B729)=0, C729 - D729, LOOKUP(2,1/(B$2:B728=B729), E$2:E728) + C729 - D729)</f>
        <v>2.2999999999956344</v>
      </c>
      <c r="F729" s="18" t="s">
        <v>133</v>
      </c>
      <c r="G729" s="17">
        <f t="shared" si="22"/>
        <v>174</v>
      </c>
      <c r="H729" t="str">
        <f t="shared" si="23"/>
        <v>90+ days</v>
      </c>
    </row>
    <row r="730" spans="1:8" x14ac:dyDescent="0.45">
      <c r="A730" s="19">
        <v>45396</v>
      </c>
      <c r="B730" s="4" t="s">
        <v>79</v>
      </c>
      <c r="C730" s="21">
        <v>70216.649999999994</v>
      </c>
      <c r="D730" s="21">
        <v>18200</v>
      </c>
      <c r="E730" s="21" cm="1">
        <f t="array" ref="E730">IF(COUNTIF(B$2:B729, B730)=0, C730 - D730, LOOKUP(2,1/(B$2:B729=B730), E$2:E729) + C730 - D730)</f>
        <v>52018.949999999983</v>
      </c>
      <c r="F730" s="18" t="s">
        <v>133</v>
      </c>
      <c r="G730" s="17">
        <f t="shared" si="22"/>
        <v>170</v>
      </c>
      <c r="H730" t="str">
        <f t="shared" si="23"/>
        <v>90+ days</v>
      </c>
    </row>
    <row r="731" spans="1:8" x14ac:dyDescent="0.45">
      <c r="A731" s="19">
        <v>45400</v>
      </c>
      <c r="B731" s="4" t="s">
        <v>79</v>
      </c>
      <c r="C731" s="21">
        <v>0</v>
      </c>
      <c r="D731" s="21">
        <v>50000</v>
      </c>
      <c r="E731" s="21" cm="1">
        <f t="array" ref="E731">IF(COUNTIF(B$2:B730, B731)=0, C731 - D731, LOOKUP(2,1/(B$2:B730=B731), E$2:E730) + C731 - D731)</f>
        <v>2018.9499999999825</v>
      </c>
      <c r="F731" s="18" t="s">
        <v>132</v>
      </c>
      <c r="G731" s="17">
        <f t="shared" si="22"/>
        <v>166</v>
      </c>
      <c r="H731" t="str">
        <f t="shared" si="23"/>
        <v>90+ days</v>
      </c>
    </row>
    <row r="732" spans="1:8" x14ac:dyDescent="0.45">
      <c r="A732" s="19">
        <v>45437</v>
      </c>
      <c r="B732" s="4" t="s">
        <v>79</v>
      </c>
      <c r="C732" s="21">
        <v>49334</v>
      </c>
      <c r="D732" s="21">
        <v>48000</v>
      </c>
      <c r="E732" s="21" cm="1">
        <f t="array" ref="E732">IF(COUNTIF(B$2:B731, B732)=0, C732 - D732, LOOKUP(2,1/(B$2:B731=B732), E$2:E731) + C732 - D732)</f>
        <v>3352.9499999999825</v>
      </c>
      <c r="F732" s="18" t="s">
        <v>132</v>
      </c>
      <c r="G732" s="17">
        <f t="shared" si="22"/>
        <v>129</v>
      </c>
      <c r="H732" t="str">
        <f t="shared" si="23"/>
        <v>90+ days</v>
      </c>
    </row>
    <row r="733" spans="1:8" x14ac:dyDescent="0.45">
      <c r="A733" s="19">
        <v>45477</v>
      </c>
      <c r="B733" s="4" t="s">
        <v>79</v>
      </c>
      <c r="C733" s="21">
        <v>58635.5</v>
      </c>
      <c r="D733" s="21">
        <v>18000</v>
      </c>
      <c r="E733" s="21" cm="1">
        <f t="array" ref="E733">IF(COUNTIF(B$2:B732, B733)=0, C733 - D733, LOOKUP(2,1/(B$2:B732=B733), E$2:E732) + C733 - D733)</f>
        <v>43988.449999999983</v>
      </c>
      <c r="F733" s="18" t="s">
        <v>133</v>
      </c>
      <c r="G733" s="17">
        <f t="shared" si="22"/>
        <v>89</v>
      </c>
      <c r="H733" t="str">
        <f t="shared" si="23"/>
        <v>61-90 days</v>
      </c>
    </row>
    <row r="734" spans="1:8" x14ac:dyDescent="0.45">
      <c r="A734" s="19">
        <v>45477</v>
      </c>
      <c r="B734" s="4" t="s">
        <v>79</v>
      </c>
      <c r="C734" s="21">
        <v>0</v>
      </c>
      <c r="D734" s="21">
        <v>40000</v>
      </c>
      <c r="E734" s="21" cm="1">
        <f t="array" ref="E734">IF(COUNTIF(B$2:B733, B734)=0, C734 - D734, LOOKUP(2,1/(B$2:B733=B734), E$2:E733) + C734 - D734)</f>
        <v>3988.4499999999825</v>
      </c>
      <c r="F734" s="18" t="s">
        <v>132</v>
      </c>
      <c r="G734" s="17">
        <f t="shared" si="22"/>
        <v>89</v>
      </c>
      <c r="H734" t="str">
        <f t="shared" si="23"/>
        <v>61-90 days</v>
      </c>
    </row>
    <row r="735" spans="1:8" x14ac:dyDescent="0.45">
      <c r="A735" s="19">
        <v>45510</v>
      </c>
      <c r="B735" s="4" t="s">
        <v>79</v>
      </c>
      <c r="C735" s="21">
        <v>13650</v>
      </c>
      <c r="D735" s="21">
        <v>13650</v>
      </c>
      <c r="E735" s="21" cm="1">
        <f t="array" ref="E735">IF(COUNTIF(B$2:B734, B735)=0, C735 - D735, LOOKUP(2,1/(B$2:B734=B735), E$2:E734) + C735 - D735)</f>
        <v>3988.4499999999825</v>
      </c>
      <c r="F735" s="18" t="s">
        <v>133</v>
      </c>
      <c r="G735" s="17">
        <f t="shared" si="22"/>
        <v>56</v>
      </c>
      <c r="H735" t="str">
        <f t="shared" si="23"/>
        <v>31-60 days</v>
      </c>
    </row>
    <row r="736" spans="1:8" x14ac:dyDescent="0.45">
      <c r="A736" s="19">
        <v>45513</v>
      </c>
      <c r="B736" s="4" t="s">
        <v>79</v>
      </c>
      <c r="C736" s="21">
        <v>8450</v>
      </c>
      <c r="D736" s="21">
        <v>0</v>
      </c>
      <c r="E736" s="21" cm="1">
        <f t="array" ref="E736">IF(COUNTIF(B$2:B735, B736)=0, C736 - D736, LOOKUP(2,1/(B$2:B735=B736), E$2:E735) + C736 - D736)</f>
        <v>12438.449999999983</v>
      </c>
      <c r="F736" s="18" t="s">
        <v>135</v>
      </c>
      <c r="G736" s="17">
        <f t="shared" si="22"/>
        <v>53</v>
      </c>
      <c r="H736" t="str">
        <f t="shared" si="23"/>
        <v>31-60 days</v>
      </c>
    </row>
    <row r="737" spans="1:8" x14ac:dyDescent="0.45">
      <c r="A737" s="19">
        <v>45534</v>
      </c>
      <c r="B737" s="4" t="s">
        <v>79</v>
      </c>
      <c r="C737" s="21">
        <v>34564.200000000004</v>
      </c>
      <c r="D737" s="21">
        <v>34500</v>
      </c>
      <c r="E737" s="21" cm="1">
        <f t="array" ref="E737">IF(COUNTIF(B$2:B736, B737)=0, C737 - D737, LOOKUP(2,1/(B$2:B736=B737), E$2:E736) + C737 - D737)</f>
        <v>12502.649999999987</v>
      </c>
      <c r="F737" s="18" t="s">
        <v>133</v>
      </c>
      <c r="G737" s="17">
        <f t="shared" si="22"/>
        <v>32</v>
      </c>
      <c r="H737" t="str">
        <f t="shared" si="23"/>
        <v>31-60 days</v>
      </c>
    </row>
    <row r="738" spans="1:8" x14ac:dyDescent="0.45">
      <c r="A738" s="19">
        <v>45547</v>
      </c>
      <c r="B738" s="4" t="s">
        <v>79</v>
      </c>
      <c r="C738" s="21">
        <v>79692.5</v>
      </c>
      <c r="D738" s="21">
        <v>29000</v>
      </c>
      <c r="E738" s="21" cm="1">
        <f t="array" ref="E738">IF(COUNTIF(B$2:B737, B738)=0, C738 - D738, LOOKUP(2,1/(B$2:B737=B738), E$2:E737) + C738 - D738)</f>
        <v>63195.149999999994</v>
      </c>
      <c r="F738" s="18" t="s">
        <v>132</v>
      </c>
      <c r="G738" s="17">
        <f t="shared" si="22"/>
        <v>19</v>
      </c>
      <c r="H738" t="str">
        <f t="shared" si="23"/>
        <v>0-30 days</v>
      </c>
    </row>
    <row r="739" spans="1:8" x14ac:dyDescent="0.45">
      <c r="A739" s="19">
        <v>45547</v>
      </c>
      <c r="B739" s="4" t="s">
        <v>79</v>
      </c>
      <c r="C739" s="21">
        <v>0</v>
      </c>
      <c r="D739" s="21">
        <v>55000</v>
      </c>
      <c r="E739" s="21" cm="1">
        <f t="array" ref="E739">IF(COUNTIF(B$2:B738, B739)=0, C739 - D739, LOOKUP(2,1/(B$2:B738=B739), E$2:E738) + C739 - D739)</f>
        <v>8195.1499999999942</v>
      </c>
      <c r="F739" s="18" t="s">
        <v>136</v>
      </c>
      <c r="G739" s="17">
        <f t="shared" si="22"/>
        <v>19</v>
      </c>
      <c r="H739" t="str">
        <f t="shared" si="23"/>
        <v>0-30 days</v>
      </c>
    </row>
    <row r="740" spans="1:8" x14ac:dyDescent="0.45">
      <c r="A740" s="19">
        <v>45417</v>
      </c>
      <c r="B740" s="4" t="s">
        <v>85</v>
      </c>
      <c r="C740" s="21">
        <v>48356.49</v>
      </c>
      <c r="D740" s="21">
        <v>48000</v>
      </c>
      <c r="E740" s="21" cm="1">
        <f t="array" ref="E740">IF(COUNTIF(B$2:B739, B740)=0, C740 - D740, LOOKUP(2,1/(B$2:B739=B740), E$2:E739) + C740 - D740)</f>
        <v>356.48999999999796</v>
      </c>
      <c r="F740" s="18" t="s">
        <v>133</v>
      </c>
      <c r="G740" s="17">
        <f t="shared" si="22"/>
        <v>149</v>
      </c>
      <c r="H740" t="str">
        <f t="shared" si="23"/>
        <v>90+ days</v>
      </c>
    </row>
    <row r="741" spans="1:8" x14ac:dyDescent="0.45">
      <c r="A741" s="19">
        <v>45427</v>
      </c>
      <c r="B741" s="4" t="s">
        <v>85</v>
      </c>
      <c r="C741" s="21">
        <v>34292.160000000003</v>
      </c>
      <c r="D741" s="21">
        <v>25000</v>
      </c>
      <c r="E741" s="21" cm="1">
        <f t="array" ref="E741">IF(COUNTIF(B$2:B740, B741)=0, C741 - D741, LOOKUP(2,1/(B$2:B740=B741), E$2:E740) + C741 - D741)</f>
        <v>9648.6500000000015</v>
      </c>
      <c r="F741" s="18" t="s">
        <v>132</v>
      </c>
      <c r="G741" s="17">
        <f t="shared" si="22"/>
        <v>139</v>
      </c>
      <c r="H741" t="str">
        <f t="shared" si="23"/>
        <v>90+ days</v>
      </c>
    </row>
    <row r="742" spans="1:8" x14ac:dyDescent="0.45">
      <c r="A742" s="19">
        <v>45447</v>
      </c>
      <c r="B742" s="4" t="s">
        <v>85</v>
      </c>
      <c r="C742" s="21">
        <v>35377.200000000004</v>
      </c>
      <c r="D742" s="21">
        <v>32300</v>
      </c>
      <c r="E742" s="21" cm="1">
        <f t="array" ref="E742">IF(COUNTIF(B$2:B741, B742)=0, C742 - D742, LOOKUP(2,1/(B$2:B741=B742), E$2:E741) + C742 - D742)</f>
        <v>12725.850000000006</v>
      </c>
      <c r="F742" s="18" t="s">
        <v>132</v>
      </c>
      <c r="G742" s="17">
        <f t="shared" si="22"/>
        <v>119</v>
      </c>
      <c r="H742" t="str">
        <f t="shared" si="23"/>
        <v>90+ days</v>
      </c>
    </row>
    <row r="743" spans="1:8" x14ac:dyDescent="0.45">
      <c r="A743" s="19">
        <v>45467</v>
      </c>
      <c r="B743" s="4" t="s">
        <v>85</v>
      </c>
      <c r="C743" s="21">
        <v>43002.3</v>
      </c>
      <c r="D743" s="21">
        <v>23000</v>
      </c>
      <c r="E743" s="21" cm="1">
        <f t="array" ref="E743">IF(COUNTIF(B$2:B742, B743)=0, C743 - D743, LOOKUP(2,1/(B$2:B742=B743), E$2:E742) + C743 - D743)</f>
        <v>32728.150000000009</v>
      </c>
      <c r="F743" s="18" t="s">
        <v>133</v>
      </c>
      <c r="G743" s="17">
        <f t="shared" si="22"/>
        <v>99</v>
      </c>
      <c r="H743" t="str">
        <f t="shared" si="23"/>
        <v>90+ days</v>
      </c>
    </row>
    <row r="744" spans="1:8" x14ac:dyDescent="0.45">
      <c r="A744" s="19">
        <v>45467</v>
      </c>
      <c r="B744" s="4" t="s">
        <v>85</v>
      </c>
      <c r="C744" s="21">
        <v>0</v>
      </c>
      <c r="D744" s="21">
        <v>30000</v>
      </c>
      <c r="E744" s="21" cm="1">
        <f t="array" ref="E744">IF(COUNTIF(B$2:B743, B744)=0, C744 - D744, LOOKUP(2,1/(B$2:B743=B744), E$2:E743) + C744 - D744)</f>
        <v>2728.1500000000087</v>
      </c>
      <c r="F744" s="18" t="s">
        <v>132</v>
      </c>
      <c r="G744" s="17">
        <f t="shared" si="22"/>
        <v>99</v>
      </c>
      <c r="H744" t="str">
        <f t="shared" si="23"/>
        <v>90+ days</v>
      </c>
    </row>
    <row r="745" spans="1:8" x14ac:dyDescent="0.45">
      <c r="A745" s="19">
        <v>45484</v>
      </c>
      <c r="B745" s="4" t="s">
        <v>85</v>
      </c>
      <c r="C745" s="21">
        <v>35377.200000000004</v>
      </c>
      <c r="D745" s="21">
        <v>30000</v>
      </c>
      <c r="E745" s="21" cm="1">
        <f t="array" ref="E745">IF(COUNTIF(B$2:B744, B745)=0, C745 - D745, LOOKUP(2,1/(B$2:B744=B745), E$2:E744) + C745 - D745)</f>
        <v>8105.3500000000131</v>
      </c>
      <c r="F745" s="18" t="s">
        <v>133</v>
      </c>
      <c r="G745" s="17">
        <f t="shared" si="22"/>
        <v>82</v>
      </c>
      <c r="H745" t="str">
        <f t="shared" si="23"/>
        <v>61-90 days</v>
      </c>
    </row>
    <row r="746" spans="1:8" x14ac:dyDescent="0.45">
      <c r="A746" s="19">
        <v>45505</v>
      </c>
      <c r="B746" s="4" t="s">
        <v>85</v>
      </c>
      <c r="C746" s="21">
        <v>36755</v>
      </c>
      <c r="D746" s="21">
        <v>36500</v>
      </c>
      <c r="E746" s="21" cm="1">
        <f t="array" ref="E746">IF(COUNTIF(B$2:B745, B746)=0, C746 - D746, LOOKUP(2,1/(B$2:B745=B746), E$2:E745) + C746 - D746)</f>
        <v>8360.3500000000131</v>
      </c>
      <c r="F746" s="18" t="s">
        <v>132</v>
      </c>
      <c r="G746" s="17">
        <f t="shared" si="22"/>
        <v>61</v>
      </c>
      <c r="H746" t="str">
        <f t="shared" si="23"/>
        <v>61-90 days</v>
      </c>
    </row>
    <row r="747" spans="1:8" x14ac:dyDescent="0.45">
      <c r="A747" s="19">
        <v>45559</v>
      </c>
      <c r="B747" s="4" t="s">
        <v>85</v>
      </c>
      <c r="C747" s="21">
        <v>29791.200000000004</v>
      </c>
      <c r="D747" s="21">
        <v>15000</v>
      </c>
      <c r="E747" s="21" cm="1">
        <f t="array" ref="E747">IF(COUNTIF(B$2:B746, B747)=0, C747 - D747, LOOKUP(2,1/(B$2:B746=B747), E$2:E746) + C747 - D747)</f>
        <v>23151.550000000017</v>
      </c>
      <c r="F747" s="18" t="s">
        <v>133</v>
      </c>
      <c r="G747" s="17">
        <f t="shared" si="22"/>
        <v>7</v>
      </c>
      <c r="H747" t="str">
        <f t="shared" si="23"/>
        <v>0-30 days</v>
      </c>
    </row>
    <row r="748" spans="1:8" x14ac:dyDescent="0.45">
      <c r="A748" s="19">
        <v>45559</v>
      </c>
      <c r="B748" s="4" t="s">
        <v>85</v>
      </c>
      <c r="C748" s="21">
        <v>0</v>
      </c>
      <c r="D748" s="21">
        <v>18000</v>
      </c>
      <c r="E748" s="21" cm="1">
        <f t="array" ref="E748">IF(COUNTIF(B$2:B747, B748)=0, C748 - D748, LOOKUP(2,1/(B$2:B747=B748), E$2:E747) + C748 - D748)</f>
        <v>5151.5500000000175</v>
      </c>
      <c r="F748" s="18" t="s">
        <v>132</v>
      </c>
      <c r="G748" s="17">
        <f t="shared" si="22"/>
        <v>7</v>
      </c>
      <c r="H748" t="str">
        <f t="shared" si="23"/>
        <v>0-30 days</v>
      </c>
    </row>
    <row r="749" spans="1:8" x14ac:dyDescent="0.45">
      <c r="A749" s="19">
        <v>45226</v>
      </c>
      <c r="B749" s="4" t="s">
        <v>45</v>
      </c>
      <c r="C749" s="21">
        <v>151575.26999999999</v>
      </c>
      <c r="D749" s="21">
        <v>26000</v>
      </c>
      <c r="E749" s="21" cm="1">
        <f t="array" ref="E749">IF(COUNTIF(B$2:B748, B749)=0, C749 - D749, LOOKUP(2,1/(B$2:B748=B749), E$2:E748) + C749 - D749)</f>
        <v>125575.26999999999</v>
      </c>
      <c r="F749" s="18" t="s">
        <v>133</v>
      </c>
      <c r="G749" s="17">
        <f t="shared" si="22"/>
        <v>340</v>
      </c>
      <c r="H749" t="str">
        <f t="shared" si="23"/>
        <v>90+ days</v>
      </c>
    </row>
    <row r="750" spans="1:8" x14ac:dyDescent="0.45">
      <c r="A750" s="19">
        <v>45226</v>
      </c>
      <c r="B750" s="4" t="s">
        <v>45</v>
      </c>
      <c r="C750" s="21">
        <v>0</v>
      </c>
      <c r="D750" s="21">
        <v>120000</v>
      </c>
      <c r="E750" s="21" cm="1">
        <f t="array" ref="E750">IF(COUNTIF(B$2:B749, B750)=0, C750 - D750, LOOKUP(2,1/(B$2:B749=B750), E$2:E749) + C750 - D750)</f>
        <v>5575.2699999999895</v>
      </c>
      <c r="F750" s="18" t="s">
        <v>136</v>
      </c>
      <c r="G750" s="17">
        <f t="shared" si="22"/>
        <v>340</v>
      </c>
      <c r="H750" t="str">
        <f t="shared" si="23"/>
        <v>90+ days</v>
      </c>
    </row>
    <row r="751" spans="1:8" x14ac:dyDescent="0.45">
      <c r="A751" s="19">
        <v>45247</v>
      </c>
      <c r="B751" s="4" t="s">
        <v>45</v>
      </c>
      <c r="C751" s="21">
        <v>83316.66</v>
      </c>
      <c r="D751" s="21">
        <v>30000</v>
      </c>
      <c r="E751" s="21" cm="1">
        <f t="array" ref="E751">IF(COUNTIF(B$2:B750, B751)=0, C751 - D751, LOOKUP(2,1/(B$2:B750=B751), E$2:E750) + C751 - D751)</f>
        <v>58891.929999999993</v>
      </c>
      <c r="F751" s="18" t="s">
        <v>133</v>
      </c>
      <c r="G751" s="17">
        <f t="shared" si="22"/>
        <v>319</v>
      </c>
      <c r="H751" t="str">
        <f t="shared" si="23"/>
        <v>90+ days</v>
      </c>
    </row>
    <row r="752" spans="1:8" x14ac:dyDescent="0.45">
      <c r="A752" s="19">
        <v>45247</v>
      </c>
      <c r="B752" s="4" t="s">
        <v>45</v>
      </c>
      <c r="C752" s="21">
        <v>0</v>
      </c>
      <c r="D752" s="21">
        <v>50000</v>
      </c>
      <c r="E752" s="21" cm="1">
        <f t="array" ref="E752">IF(COUNTIF(B$2:B751, B752)=0, C752 - D752, LOOKUP(2,1/(B$2:B751=B752), E$2:E751) + C752 - D752)</f>
        <v>8891.929999999993</v>
      </c>
      <c r="F752" s="18" t="s">
        <v>132</v>
      </c>
      <c r="G752" s="17">
        <f t="shared" si="22"/>
        <v>319</v>
      </c>
      <c r="H752" t="str">
        <f t="shared" si="23"/>
        <v>90+ days</v>
      </c>
    </row>
    <row r="753" spans="1:8" x14ac:dyDescent="0.45">
      <c r="A753" s="19">
        <v>45250</v>
      </c>
      <c r="B753" s="4" t="s">
        <v>45</v>
      </c>
      <c r="C753" s="21">
        <v>20097</v>
      </c>
      <c r="D753" s="21">
        <v>20000</v>
      </c>
      <c r="E753" s="21" cm="1">
        <f t="array" ref="E753">IF(COUNTIF(B$2:B752, B753)=0, C753 - D753, LOOKUP(2,1/(B$2:B752=B753), E$2:E752) + C753 - D753)</f>
        <v>8988.929999999993</v>
      </c>
      <c r="F753" s="18" t="s">
        <v>132</v>
      </c>
      <c r="G753" s="17">
        <f t="shared" si="22"/>
        <v>316</v>
      </c>
      <c r="H753" t="str">
        <f t="shared" si="23"/>
        <v>90+ days</v>
      </c>
    </row>
    <row r="754" spans="1:8" x14ac:dyDescent="0.45">
      <c r="A754" s="19">
        <v>45255</v>
      </c>
      <c r="B754" s="4" t="s">
        <v>45</v>
      </c>
      <c r="C754" s="21">
        <v>20097</v>
      </c>
      <c r="D754" s="21">
        <v>20000</v>
      </c>
      <c r="E754" s="21" cm="1">
        <f t="array" ref="E754">IF(COUNTIF(B$2:B753, B754)=0, C754 - D754, LOOKUP(2,1/(B$2:B753=B754), E$2:E753) + C754 - D754)</f>
        <v>9085.929999999993</v>
      </c>
      <c r="F754" s="18" t="s">
        <v>132</v>
      </c>
      <c r="G754" s="17">
        <f t="shared" si="22"/>
        <v>311</v>
      </c>
      <c r="H754" t="str">
        <f t="shared" si="23"/>
        <v>90+ days</v>
      </c>
    </row>
    <row r="755" spans="1:8" x14ac:dyDescent="0.45">
      <c r="A755" s="19">
        <v>45335</v>
      </c>
      <c r="B755" s="4" t="s">
        <v>45</v>
      </c>
      <c r="C755" s="21">
        <v>244722.23999999996</v>
      </c>
      <c r="D755" s="21">
        <v>40000</v>
      </c>
      <c r="E755" s="21" cm="1">
        <f t="array" ref="E755">IF(COUNTIF(B$2:B754, B755)=0, C755 - D755, LOOKUP(2,1/(B$2:B754=B755), E$2:E754) + C755 - D755)</f>
        <v>213808.16999999995</v>
      </c>
      <c r="F755" s="18" t="s">
        <v>133</v>
      </c>
      <c r="G755" s="17">
        <f t="shared" si="22"/>
        <v>231</v>
      </c>
      <c r="H755" t="str">
        <f t="shared" si="23"/>
        <v>90+ days</v>
      </c>
    </row>
    <row r="756" spans="1:8" x14ac:dyDescent="0.45">
      <c r="A756" s="19">
        <v>45338</v>
      </c>
      <c r="B756" s="4" t="s">
        <v>45</v>
      </c>
      <c r="C756" s="21">
        <v>0</v>
      </c>
      <c r="D756" s="21">
        <v>200000</v>
      </c>
      <c r="E756" s="21" cm="1">
        <f t="array" ref="E756">IF(COUNTIF(B$2:B755, B756)=0, C756 - D756, LOOKUP(2,1/(B$2:B755=B756), E$2:E755) + C756 - D756)</f>
        <v>13808.169999999955</v>
      </c>
      <c r="F756" s="18" t="s">
        <v>136</v>
      </c>
      <c r="G756" s="17">
        <f t="shared" si="22"/>
        <v>228</v>
      </c>
      <c r="H756" t="str">
        <f t="shared" si="23"/>
        <v>90+ days</v>
      </c>
    </row>
    <row r="757" spans="1:8" x14ac:dyDescent="0.45">
      <c r="A757" s="19">
        <v>45492</v>
      </c>
      <c r="B757" s="4" t="s">
        <v>45</v>
      </c>
      <c r="C757" s="21">
        <v>31920</v>
      </c>
      <c r="D757" s="21">
        <v>32000</v>
      </c>
      <c r="E757" s="21" cm="1">
        <f t="array" ref="E757">IF(COUNTIF(B$2:B756, B757)=0, C757 - D757, LOOKUP(2,1/(B$2:B756=B757), E$2:E756) + C757 - D757)</f>
        <v>13728.169999999955</v>
      </c>
      <c r="F757" s="18" t="s">
        <v>132</v>
      </c>
      <c r="G757" s="17">
        <f t="shared" si="22"/>
        <v>74</v>
      </c>
      <c r="H757" t="str">
        <f t="shared" si="23"/>
        <v>61-90 days</v>
      </c>
    </row>
    <row r="758" spans="1:8" x14ac:dyDescent="0.45">
      <c r="A758" s="19">
        <v>45233</v>
      </c>
      <c r="B758" s="4" t="s">
        <v>48</v>
      </c>
      <c r="C758" s="21">
        <v>45158.400000000001</v>
      </c>
      <c r="D758" s="21">
        <v>45100</v>
      </c>
      <c r="E758" s="21" cm="1">
        <f t="array" ref="E758">IF(COUNTIF(B$2:B757, B758)=0, C758 - D758, LOOKUP(2,1/(B$2:B757=B758), E$2:E757) + C758 - D758)</f>
        <v>58.400000000001455</v>
      </c>
      <c r="F758" s="18" t="s">
        <v>132</v>
      </c>
      <c r="G758" s="17">
        <f t="shared" si="22"/>
        <v>333</v>
      </c>
      <c r="H758" t="str">
        <f t="shared" si="23"/>
        <v>90+ days</v>
      </c>
    </row>
    <row r="759" spans="1:8" x14ac:dyDescent="0.45">
      <c r="A759" s="19">
        <v>45268</v>
      </c>
      <c r="B759" s="4" t="s">
        <v>48</v>
      </c>
      <c r="C759" s="21">
        <v>137531.51999999999</v>
      </c>
      <c r="D759" s="21">
        <v>37000</v>
      </c>
      <c r="E759" s="21" cm="1">
        <f t="array" ref="E759">IF(COUNTIF(B$2:B758, B759)=0, C759 - D759, LOOKUP(2,1/(B$2:B758=B759), E$2:E758) + C759 - D759)</f>
        <v>100589.91999999998</v>
      </c>
      <c r="F759" s="18" t="s">
        <v>133</v>
      </c>
      <c r="G759" s="17">
        <f t="shared" si="22"/>
        <v>298</v>
      </c>
      <c r="H759" t="str">
        <f t="shared" si="23"/>
        <v>90+ days</v>
      </c>
    </row>
    <row r="760" spans="1:8" x14ac:dyDescent="0.45">
      <c r="A760" s="19">
        <v>45268</v>
      </c>
      <c r="B760" s="4" t="s">
        <v>48</v>
      </c>
      <c r="C760" s="21">
        <v>0</v>
      </c>
      <c r="D760" s="21">
        <v>100000</v>
      </c>
      <c r="E760" s="21" cm="1">
        <f t="array" ref="E760">IF(COUNTIF(B$2:B759, B760)=0, C760 - D760, LOOKUP(2,1/(B$2:B759=B760), E$2:E759) + C760 - D760)</f>
        <v>589.9199999999837</v>
      </c>
      <c r="F760" s="18" t="s">
        <v>136</v>
      </c>
      <c r="G760" s="17">
        <f t="shared" si="22"/>
        <v>298</v>
      </c>
      <c r="H760" t="str">
        <f t="shared" si="23"/>
        <v>90+ days</v>
      </c>
    </row>
    <row r="761" spans="1:8" x14ac:dyDescent="0.45">
      <c r="A761" s="19">
        <v>45276</v>
      </c>
      <c r="B761" s="4" t="s">
        <v>48</v>
      </c>
      <c r="C761" s="21">
        <v>9611.2799999999988</v>
      </c>
      <c r="D761" s="21">
        <v>9500</v>
      </c>
      <c r="E761" s="21" cm="1">
        <f t="array" ref="E761">IF(COUNTIF(B$2:B760, B761)=0, C761 - D761, LOOKUP(2,1/(B$2:B760=B761), E$2:E760) + C761 - D761)</f>
        <v>701.19999999998254</v>
      </c>
      <c r="F761" s="18" t="s">
        <v>133</v>
      </c>
      <c r="G761" s="17">
        <f t="shared" si="22"/>
        <v>290</v>
      </c>
      <c r="H761" t="str">
        <f t="shared" si="23"/>
        <v>90+ days</v>
      </c>
    </row>
    <row r="762" spans="1:8" x14ac:dyDescent="0.45">
      <c r="A762" s="19">
        <v>45355</v>
      </c>
      <c r="B762" s="4" t="s">
        <v>48</v>
      </c>
      <c r="C762" s="21">
        <v>94468.500000000015</v>
      </c>
      <c r="D762" s="21">
        <v>28000</v>
      </c>
      <c r="E762" s="21" cm="1">
        <f t="array" ref="E762">IF(COUNTIF(B$2:B761, B762)=0, C762 - D762, LOOKUP(2,1/(B$2:B761=B762), E$2:E761) + C762 - D762)</f>
        <v>67169.7</v>
      </c>
      <c r="F762" s="18" t="s">
        <v>133</v>
      </c>
      <c r="G762" s="17">
        <f t="shared" si="22"/>
        <v>211</v>
      </c>
      <c r="H762" t="str">
        <f t="shared" si="23"/>
        <v>90+ days</v>
      </c>
    </row>
    <row r="763" spans="1:8" x14ac:dyDescent="0.45">
      <c r="A763" s="19">
        <v>45355</v>
      </c>
      <c r="B763" s="4" t="s">
        <v>48</v>
      </c>
      <c r="C763" s="21">
        <v>0</v>
      </c>
      <c r="D763" s="21">
        <v>60000</v>
      </c>
      <c r="E763" s="21" cm="1">
        <f t="array" ref="E763">IF(COUNTIF(B$2:B762, B763)=0, C763 - D763, LOOKUP(2,1/(B$2:B762=B763), E$2:E762) + C763 - D763)</f>
        <v>7169.6999999999971</v>
      </c>
      <c r="F763" s="18" t="s">
        <v>132</v>
      </c>
      <c r="G763" s="17">
        <f t="shared" si="22"/>
        <v>211</v>
      </c>
      <c r="H763" t="str">
        <f t="shared" si="23"/>
        <v>90+ days</v>
      </c>
    </row>
    <row r="764" spans="1:8" x14ac:dyDescent="0.45">
      <c r="A764" s="19">
        <v>45527</v>
      </c>
      <c r="B764" s="4" t="s">
        <v>48</v>
      </c>
      <c r="C764" s="21">
        <v>38937.800000000003</v>
      </c>
      <c r="D764" s="21">
        <v>40000</v>
      </c>
      <c r="E764" s="21" cm="1">
        <f t="array" ref="E764">IF(COUNTIF(B$2:B763, B764)=0, C764 - D764, LOOKUP(2,1/(B$2:B763=B764), E$2:E763) + C764 - D764)</f>
        <v>6107.5</v>
      </c>
      <c r="F764" s="18" t="s">
        <v>133</v>
      </c>
      <c r="G764" s="17">
        <f t="shared" si="22"/>
        <v>39</v>
      </c>
      <c r="H764" t="str">
        <f t="shared" si="23"/>
        <v>31-60 days</v>
      </c>
    </row>
    <row r="765" spans="1:8" x14ac:dyDescent="0.45">
      <c r="A765" s="19">
        <v>45280</v>
      </c>
      <c r="B765" s="4" t="s">
        <v>59</v>
      </c>
      <c r="C765" s="21">
        <v>99645</v>
      </c>
      <c r="D765" s="21">
        <v>29000</v>
      </c>
      <c r="E765" s="21" cm="1">
        <f t="array" ref="E765">IF(COUNTIF(B$2:B764, B765)=0, C765 - D765, LOOKUP(2,1/(B$2:B764=B765), E$2:E764) + C765 - D765)</f>
        <v>70645</v>
      </c>
      <c r="F765" s="18" t="s">
        <v>133</v>
      </c>
      <c r="G765" s="17">
        <f t="shared" si="22"/>
        <v>286</v>
      </c>
      <c r="H765" t="str">
        <f t="shared" si="23"/>
        <v>90+ days</v>
      </c>
    </row>
    <row r="766" spans="1:8" x14ac:dyDescent="0.45">
      <c r="A766" s="19">
        <v>45280</v>
      </c>
      <c r="B766" s="4" t="s">
        <v>59</v>
      </c>
      <c r="C766" s="21">
        <v>0</v>
      </c>
      <c r="D766" s="21">
        <v>60000</v>
      </c>
      <c r="E766" s="21" cm="1">
        <f t="array" ref="E766">IF(COUNTIF(B$2:B765, B766)=0, C766 - D766, LOOKUP(2,1/(B$2:B765=B766), E$2:E765) + C766 - D766)</f>
        <v>10645</v>
      </c>
      <c r="F766" s="18" t="s">
        <v>132</v>
      </c>
      <c r="G766" s="17">
        <f t="shared" si="22"/>
        <v>286</v>
      </c>
      <c r="H766" t="str">
        <f t="shared" si="23"/>
        <v>90+ days</v>
      </c>
    </row>
    <row r="767" spans="1:8" x14ac:dyDescent="0.45">
      <c r="A767" s="19">
        <v>45281</v>
      </c>
      <c r="B767" s="4" t="s">
        <v>59</v>
      </c>
      <c r="C767" s="21">
        <v>24139.499999999996</v>
      </c>
      <c r="D767" s="21">
        <v>24100</v>
      </c>
      <c r="E767" s="21" cm="1">
        <f t="array" ref="E767">IF(COUNTIF(B$2:B766, B767)=0, C767 - D767, LOOKUP(2,1/(B$2:B766=B767), E$2:E766) + C767 - D767)</f>
        <v>10684.5</v>
      </c>
      <c r="F767" s="18" t="s">
        <v>132</v>
      </c>
      <c r="G767" s="17">
        <f t="shared" si="22"/>
        <v>285</v>
      </c>
      <c r="H767" t="str">
        <f t="shared" si="23"/>
        <v>90+ days</v>
      </c>
    </row>
    <row r="768" spans="1:8" x14ac:dyDescent="0.45">
      <c r="A768" s="19">
        <v>45420</v>
      </c>
      <c r="B768" s="4" t="s">
        <v>59</v>
      </c>
      <c r="C768" s="21">
        <v>74919.599999999991</v>
      </c>
      <c r="D768" s="21">
        <v>20000</v>
      </c>
      <c r="E768" s="21" cm="1">
        <f t="array" ref="E768">IF(COUNTIF(B$2:B767, B768)=0, C768 - D768, LOOKUP(2,1/(B$2:B767=B768), E$2:E767) + C768 - D768)</f>
        <v>65604.099999999991</v>
      </c>
      <c r="F768" s="18" t="s">
        <v>132</v>
      </c>
      <c r="G768" s="17">
        <f t="shared" si="22"/>
        <v>146</v>
      </c>
      <c r="H768" t="str">
        <f t="shared" si="23"/>
        <v>90+ days</v>
      </c>
    </row>
    <row r="769" spans="1:8" x14ac:dyDescent="0.45">
      <c r="A769" s="19">
        <v>45428</v>
      </c>
      <c r="B769" s="4" t="s">
        <v>59</v>
      </c>
      <c r="C769" s="21">
        <v>35300.199999999997</v>
      </c>
      <c r="D769" s="21">
        <v>35000</v>
      </c>
      <c r="E769" s="21" cm="1">
        <f t="array" ref="E769">IF(COUNTIF(B$2:B768, B769)=0, C769 - D769, LOOKUP(2,1/(B$2:B768=B769), E$2:E768) + C769 - D769)</f>
        <v>65904.299999999988</v>
      </c>
      <c r="F769" s="18" t="s">
        <v>133</v>
      </c>
      <c r="G769" s="17">
        <f t="shared" si="22"/>
        <v>138</v>
      </c>
      <c r="H769" t="str">
        <f t="shared" si="23"/>
        <v>90+ days</v>
      </c>
    </row>
    <row r="770" spans="1:8" x14ac:dyDescent="0.45">
      <c r="A770" s="19">
        <v>45449</v>
      </c>
      <c r="B770" s="4" t="s">
        <v>59</v>
      </c>
      <c r="C770" s="21">
        <v>102773.59999999999</v>
      </c>
      <c r="D770" s="21">
        <v>22000</v>
      </c>
      <c r="E770" s="21" cm="1">
        <f t="array" ref="E770">IF(COUNTIF(B$2:B769, B770)=0, C770 - D770, LOOKUP(2,1/(B$2:B769=B770), E$2:E769) + C770 - D770)</f>
        <v>146677.89999999997</v>
      </c>
      <c r="F770" s="18" t="s">
        <v>132</v>
      </c>
      <c r="G770" s="17">
        <f t="shared" ref="G770:G833" si="24">DATE(2024,10,1) - A770</f>
        <v>117</v>
      </c>
      <c r="H770" t="str">
        <f t="shared" ref="H770:H833" si="25">IF(G770&lt;=30,"0-30 days",IF(G770&lt;=60, "31-60 days",IF(G770&lt;=90, "61-90 days", "90+ days")))</f>
        <v>90+ days</v>
      </c>
    </row>
    <row r="771" spans="1:8" x14ac:dyDescent="0.45">
      <c r="A771" s="19">
        <v>45453</v>
      </c>
      <c r="B771" s="4" t="s">
        <v>59</v>
      </c>
      <c r="C771" s="21">
        <v>0</v>
      </c>
      <c r="D771" s="21">
        <v>140000</v>
      </c>
      <c r="E771" s="21" cm="1">
        <f t="array" ref="E771">IF(COUNTIF(B$2:B770, B771)=0, C771 - D771, LOOKUP(2,1/(B$2:B770=B771), E$2:E770) + C771 - D771)</f>
        <v>6677.8999999999651</v>
      </c>
      <c r="F771" s="18" t="s">
        <v>136</v>
      </c>
      <c r="G771" s="17">
        <f t="shared" si="24"/>
        <v>113</v>
      </c>
      <c r="H771" t="str">
        <f t="shared" si="25"/>
        <v>90+ days</v>
      </c>
    </row>
    <row r="772" spans="1:8" x14ac:dyDescent="0.45">
      <c r="A772" s="19">
        <v>45563</v>
      </c>
      <c r="B772" s="4" t="s">
        <v>59</v>
      </c>
      <c r="C772" s="21">
        <v>140475.29999999999</v>
      </c>
      <c r="D772" s="21">
        <v>40000</v>
      </c>
      <c r="E772" s="21" cm="1">
        <f t="array" ref="E772">IF(COUNTIF(B$2:B771, B772)=0, C772 - D772, LOOKUP(2,1/(B$2:B771=B772), E$2:E771) + C772 - D772)</f>
        <v>107153.19999999995</v>
      </c>
      <c r="F772" s="18" t="s">
        <v>132</v>
      </c>
      <c r="G772" s="17">
        <f t="shared" si="24"/>
        <v>3</v>
      </c>
      <c r="H772" t="str">
        <f t="shared" si="25"/>
        <v>0-30 days</v>
      </c>
    </row>
    <row r="773" spans="1:8" x14ac:dyDescent="0.45">
      <c r="A773" s="19">
        <v>45563</v>
      </c>
      <c r="B773" s="4" t="s">
        <v>59</v>
      </c>
      <c r="C773" s="21">
        <v>0</v>
      </c>
      <c r="D773" s="21">
        <v>100000</v>
      </c>
      <c r="E773" s="21" cm="1">
        <f t="array" ref="E773">IF(COUNTIF(B$2:B772, B773)=0, C773 - D773, LOOKUP(2,1/(B$2:B772=B773), E$2:E772) + C773 - D773)</f>
        <v>7153.1999999999534</v>
      </c>
      <c r="F773" s="18" t="s">
        <v>136</v>
      </c>
      <c r="G773" s="17">
        <f t="shared" si="24"/>
        <v>3</v>
      </c>
      <c r="H773" t="str">
        <f t="shared" si="25"/>
        <v>0-30 days</v>
      </c>
    </row>
    <row r="774" spans="1:8" x14ac:dyDescent="0.45">
      <c r="A774" s="19">
        <v>45564</v>
      </c>
      <c r="B774" s="4" t="s">
        <v>59</v>
      </c>
      <c r="C774" s="21">
        <v>48640.5</v>
      </c>
      <c r="D774" s="21">
        <v>48600</v>
      </c>
      <c r="E774" s="21" cm="1">
        <f t="array" ref="E774">IF(COUNTIF(B$2:B773, B774)=0, C774 - D774, LOOKUP(2,1/(B$2:B773=B774), E$2:E773) + C774 - D774)</f>
        <v>7193.6999999999534</v>
      </c>
      <c r="F774" s="18" t="s">
        <v>133</v>
      </c>
      <c r="G774" s="17">
        <f t="shared" si="24"/>
        <v>2</v>
      </c>
      <c r="H774" t="str">
        <f t="shared" si="25"/>
        <v>0-30 days</v>
      </c>
    </row>
    <row r="775" spans="1:8" x14ac:dyDescent="0.45">
      <c r="A775" s="19">
        <v>45211</v>
      </c>
      <c r="B775" s="4" t="s">
        <v>130</v>
      </c>
      <c r="C775" s="21">
        <v>2305.7999999999997</v>
      </c>
      <c r="D775" s="21">
        <v>2305</v>
      </c>
      <c r="E775" s="21" cm="1">
        <f t="array" ref="E775">IF(COUNTIF(B$2:B774, B775)=0, C775 - D775, LOOKUP(2,1/(B$2:B774=B775), E$2:E774) + C775 - D775)</f>
        <v>0.79999999999972715</v>
      </c>
      <c r="F775" s="18" t="s">
        <v>133</v>
      </c>
      <c r="G775" s="17">
        <f t="shared" si="24"/>
        <v>355</v>
      </c>
      <c r="H775" t="str">
        <f t="shared" si="25"/>
        <v>90+ days</v>
      </c>
    </row>
    <row r="776" spans="1:8" x14ac:dyDescent="0.45">
      <c r="A776" s="19">
        <v>45215</v>
      </c>
      <c r="B776" s="4" t="s">
        <v>130</v>
      </c>
      <c r="C776" s="21">
        <v>58699.199999999997</v>
      </c>
      <c r="D776" s="21">
        <v>8000</v>
      </c>
      <c r="E776" s="21" cm="1">
        <f t="array" ref="E776">IF(COUNTIF(B$2:B775, B776)=0, C776 - D776, LOOKUP(2,1/(B$2:B775=B776), E$2:E775) + C776 - D776)</f>
        <v>50700</v>
      </c>
      <c r="F776" s="18" t="s">
        <v>133</v>
      </c>
      <c r="G776" s="17">
        <f t="shared" si="24"/>
        <v>351</v>
      </c>
      <c r="H776" t="str">
        <f t="shared" si="25"/>
        <v>90+ days</v>
      </c>
    </row>
    <row r="777" spans="1:8" x14ac:dyDescent="0.45">
      <c r="A777" s="19">
        <v>45215</v>
      </c>
      <c r="B777" s="4" t="s">
        <v>130</v>
      </c>
      <c r="C777" s="21">
        <v>0</v>
      </c>
      <c r="D777" s="21">
        <v>50000</v>
      </c>
      <c r="E777" s="21" cm="1">
        <f t="array" ref="E777">IF(COUNTIF(B$2:B776, B777)=0, C777 - D777, LOOKUP(2,1/(B$2:B776=B777), E$2:E776) + C777 - D777)</f>
        <v>700</v>
      </c>
      <c r="F777" s="18" t="s">
        <v>132</v>
      </c>
      <c r="G777" s="17">
        <f t="shared" si="24"/>
        <v>351</v>
      </c>
      <c r="H777" t="str">
        <f t="shared" si="25"/>
        <v>90+ days</v>
      </c>
    </row>
    <row r="778" spans="1:8" x14ac:dyDescent="0.45">
      <c r="A778" s="19">
        <v>45251</v>
      </c>
      <c r="B778" s="4" t="s">
        <v>130</v>
      </c>
      <c r="C778" s="21">
        <v>38299.799999999996</v>
      </c>
      <c r="D778" s="21">
        <v>35000</v>
      </c>
      <c r="E778" s="21" cm="1">
        <f t="array" ref="E778">IF(COUNTIF(B$2:B777, B778)=0, C778 - D778, LOOKUP(2,1/(B$2:B777=B778), E$2:E777) + C778 - D778)</f>
        <v>3999.7999999999956</v>
      </c>
      <c r="F778" s="18" t="s">
        <v>133</v>
      </c>
      <c r="G778" s="17">
        <f t="shared" si="24"/>
        <v>315</v>
      </c>
      <c r="H778" t="str">
        <f t="shared" si="25"/>
        <v>90+ days</v>
      </c>
    </row>
    <row r="779" spans="1:8" x14ac:dyDescent="0.45">
      <c r="A779" s="19">
        <v>45278</v>
      </c>
      <c r="B779" s="4" t="s">
        <v>130</v>
      </c>
      <c r="C779" s="21">
        <v>96942.720000000001</v>
      </c>
      <c r="D779" s="21">
        <v>38000</v>
      </c>
      <c r="E779" s="21" cm="1">
        <f t="array" ref="E779">IF(COUNTIF(B$2:B778, B779)=0, C779 - D779, LOOKUP(2,1/(B$2:B778=B779), E$2:E778) + C779 - D779)</f>
        <v>62942.51999999999</v>
      </c>
      <c r="F779" s="18" t="s">
        <v>133</v>
      </c>
      <c r="G779" s="17">
        <f t="shared" si="24"/>
        <v>288</v>
      </c>
      <c r="H779" t="str">
        <f t="shared" si="25"/>
        <v>90+ days</v>
      </c>
    </row>
    <row r="780" spans="1:8" x14ac:dyDescent="0.45">
      <c r="A780" s="19">
        <v>45283</v>
      </c>
      <c r="B780" s="4" t="s">
        <v>130</v>
      </c>
      <c r="C780" s="21">
        <v>56353.919999999998</v>
      </c>
      <c r="D780" s="21">
        <v>23300</v>
      </c>
      <c r="E780" s="21" cm="1">
        <f t="array" ref="E780">IF(COUNTIF(B$2:B779, B780)=0, C780 - D780, LOOKUP(2,1/(B$2:B779=B780), E$2:E779) + C780 - D780)</f>
        <v>95996.439999999988</v>
      </c>
      <c r="F780" s="18" t="s">
        <v>132</v>
      </c>
      <c r="G780" s="17">
        <f t="shared" si="24"/>
        <v>283</v>
      </c>
      <c r="H780" t="str">
        <f t="shared" si="25"/>
        <v>90+ days</v>
      </c>
    </row>
    <row r="781" spans="1:8" x14ac:dyDescent="0.45">
      <c r="A781" s="19">
        <v>45311</v>
      </c>
      <c r="B781" s="4" t="s">
        <v>130</v>
      </c>
      <c r="C781" s="21">
        <v>0</v>
      </c>
      <c r="D781" s="21">
        <v>90000</v>
      </c>
      <c r="E781" s="21" cm="1">
        <f t="array" ref="E781">IF(COUNTIF(B$2:B780, B781)=0, C781 - D781, LOOKUP(2,1/(B$2:B780=B781), E$2:E780) + C781 - D781)</f>
        <v>5996.4399999999878</v>
      </c>
      <c r="F781" s="18" t="s">
        <v>136</v>
      </c>
      <c r="G781" s="17">
        <f t="shared" si="24"/>
        <v>255</v>
      </c>
      <c r="H781" t="str">
        <f t="shared" si="25"/>
        <v>90+ days</v>
      </c>
    </row>
    <row r="782" spans="1:8" x14ac:dyDescent="0.45">
      <c r="A782" s="19">
        <v>45401</v>
      </c>
      <c r="B782" s="4" t="s">
        <v>130</v>
      </c>
      <c r="C782" s="21">
        <v>43696.799999999996</v>
      </c>
      <c r="D782" s="21">
        <v>37000</v>
      </c>
      <c r="E782" s="21" cm="1">
        <f t="array" ref="E782">IF(COUNTIF(B$2:B781, B782)=0, C782 - D782, LOOKUP(2,1/(B$2:B781=B782), E$2:E781) + C782 - D782)</f>
        <v>12693.239999999983</v>
      </c>
      <c r="F782" s="18" t="s">
        <v>132</v>
      </c>
      <c r="G782" s="17">
        <f t="shared" si="24"/>
        <v>165</v>
      </c>
      <c r="H782" t="str">
        <f t="shared" si="25"/>
        <v>90+ days</v>
      </c>
    </row>
    <row r="783" spans="1:8" x14ac:dyDescent="0.45">
      <c r="A783" s="19">
        <v>45494</v>
      </c>
      <c r="B783" s="4" t="s">
        <v>130</v>
      </c>
      <c r="C783" s="21">
        <v>37167</v>
      </c>
      <c r="D783" s="21">
        <v>37000</v>
      </c>
      <c r="E783" s="21" cm="1">
        <f t="array" ref="E783">IF(COUNTIF(B$2:B782, B783)=0, C783 - D783, LOOKUP(2,1/(B$2:B782=B783), E$2:E782) + C783 - D783)</f>
        <v>12860.239999999983</v>
      </c>
      <c r="F783" s="18" t="s">
        <v>132</v>
      </c>
      <c r="G783" s="17">
        <f t="shared" si="24"/>
        <v>72</v>
      </c>
      <c r="H783" t="str">
        <f t="shared" si="25"/>
        <v>61-90 days</v>
      </c>
    </row>
    <row r="784" spans="1:8" x14ac:dyDescent="0.45">
      <c r="A784" s="19">
        <v>45498</v>
      </c>
      <c r="B784" s="4" t="s">
        <v>130</v>
      </c>
      <c r="C784" s="21">
        <v>35215.199999999997</v>
      </c>
      <c r="D784" s="21">
        <v>15000</v>
      </c>
      <c r="E784" s="21" cm="1">
        <f t="array" ref="E784">IF(COUNTIF(B$2:B783, B784)=0, C784 - D784, LOOKUP(2,1/(B$2:B783=B784), E$2:E783) + C784 - D784)</f>
        <v>33075.439999999981</v>
      </c>
      <c r="F784" s="18" t="s">
        <v>133</v>
      </c>
      <c r="G784" s="17">
        <f t="shared" si="24"/>
        <v>68</v>
      </c>
      <c r="H784" t="str">
        <f t="shared" si="25"/>
        <v>61-90 days</v>
      </c>
    </row>
    <row r="785" spans="1:8" x14ac:dyDescent="0.45">
      <c r="A785" s="19">
        <v>45498</v>
      </c>
      <c r="B785" s="4" t="s">
        <v>130</v>
      </c>
      <c r="C785" s="21">
        <v>0</v>
      </c>
      <c r="D785" s="21">
        <v>30000</v>
      </c>
      <c r="E785" s="21" cm="1">
        <f t="array" ref="E785">IF(COUNTIF(B$2:B784, B785)=0, C785 - D785, LOOKUP(2,1/(B$2:B784=B785), E$2:E784) + C785 - D785)</f>
        <v>3075.4399999999805</v>
      </c>
      <c r="F785" s="18" t="s">
        <v>132</v>
      </c>
      <c r="G785" s="17">
        <f t="shared" si="24"/>
        <v>68</v>
      </c>
      <c r="H785" t="str">
        <f t="shared" si="25"/>
        <v>61-90 days</v>
      </c>
    </row>
    <row r="786" spans="1:8" x14ac:dyDescent="0.45">
      <c r="A786" s="19">
        <v>45423</v>
      </c>
      <c r="B786" s="4" t="s">
        <v>86</v>
      </c>
      <c r="C786" s="21">
        <v>13466.88</v>
      </c>
      <c r="D786" s="21">
        <v>13460</v>
      </c>
      <c r="E786" s="21" cm="1">
        <f t="array" ref="E786">IF(COUNTIF(B$2:B785, B786)=0, C786 - D786, LOOKUP(2,1/(B$2:B785=B786), E$2:E785) + C786 - D786)</f>
        <v>6.8799999999991996</v>
      </c>
      <c r="F786" s="18" t="s">
        <v>133</v>
      </c>
      <c r="G786" s="17">
        <f t="shared" si="24"/>
        <v>143</v>
      </c>
      <c r="H786" t="str">
        <f t="shared" si="25"/>
        <v>90+ days</v>
      </c>
    </row>
    <row r="787" spans="1:8" x14ac:dyDescent="0.45">
      <c r="A787" s="19">
        <v>45330</v>
      </c>
      <c r="B787" s="4" t="s">
        <v>69</v>
      </c>
      <c r="C787" s="21">
        <v>23275.979999999996</v>
      </c>
      <c r="D787" s="21">
        <v>23275</v>
      </c>
      <c r="E787" s="21" cm="1">
        <f t="array" ref="E787">IF(COUNTIF(B$2:B786, B787)=0, C787 - D787, LOOKUP(2,1/(B$2:B786=B787), E$2:E786) + C787 - D787)</f>
        <v>0.97999999999592546</v>
      </c>
      <c r="F787" s="18" t="s">
        <v>133</v>
      </c>
      <c r="G787" s="17">
        <f t="shared" si="24"/>
        <v>236</v>
      </c>
      <c r="H787" t="str">
        <f t="shared" si="25"/>
        <v>90+ days</v>
      </c>
    </row>
    <row r="788" spans="1:8" x14ac:dyDescent="0.45">
      <c r="A788" s="19">
        <v>45457</v>
      </c>
      <c r="B788" s="4" t="s">
        <v>93</v>
      </c>
      <c r="C788" s="21">
        <v>9007.9500000000007</v>
      </c>
      <c r="D788" s="21">
        <v>9000</v>
      </c>
      <c r="E788" s="21" cm="1">
        <f t="array" ref="E788">IF(COUNTIF(B$2:B787, B788)=0, C788 - D788, LOOKUP(2,1/(B$2:B787=B788), E$2:E787) + C788 - D788)</f>
        <v>7.9500000000007276</v>
      </c>
      <c r="F788" s="18" t="s">
        <v>133</v>
      </c>
      <c r="G788" s="17">
        <f t="shared" si="24"/>
        <v>109</v>
      </c>
      <c r="H788" t="str">
        <f t="shared" si="25"/>
        <v>90+ days</v>
      </c>
    </row>
    <row r="789" spans="1:8" x14ac:dyDescent="0.45">
      <c r="A789" s="19">
        <v>45495</v>
      </c>
      <c r="B789" s="4" t="s">
        <v>93</v>
      </c>
      <c r="C789" s="21">
        <v>11323.2</v>
      </c>
      <c r="D789" s="21">
        <v>11320</v>
      </c>
      <c r="E789" s="21" cm="1">
        <f t="array" ref="E789">IF(COUNTIF(B$2:B788, B789)=0, C789 - D789, LOOKUP(2,1/(B$2:B788=B789), E$2:E788) + C789 - D789)</f>
        <v>11.150000000001455</v>
      </c>
      <c r="F789" s="18" t="s">
        <v>132</v>
      </c>
      <c r="G789" s="17">
        <f t="shared" si="24"/>
        <v>71</v>
      </c>
      <c r="H789" t="str">
        <f t="shared" si="25"/>
        <v>61-90 days</v>
      </c>
    </row>
    <row r="790" spans="1:8" x14ac:dyDescent="0.45">
      <c r="A790" s="19">
        <v>45212</v>
      </c>
      <c r="B790" s="4" t="s">
        <v>41</v>
      </c>
      <c r="C790" s="21">
        <v>7643.16</v>
      </c>
      <c r="D790" s="21">
        <v>7640</v>
      </c>
      <c r="E790" s="21" cm="1">
        <f t="array" ref="E790">IF(COUNTIF(B$2:B789, B790)=0, C790 - D790, LOOKUP(2,1/(B$2:B789=B790), E$2:E789) + C790 - D790)</f>
        <v>3.1599999999998545</v>
      </c>
      <c r="F790" s="18" t="s">
        <v>132</v>
      </c>
      <c r="G790" s="17">
        <f t="shared" si="24"/>
        <v>354</v>
      </c>
      <c r="H790" t="str">
        <f t="shared" si="25"/>
        <v>90+ days</v>
      </c>
    </row>
    <row r="791" spans="1:8" x14ac:dyDescent="0.45">
      <c r="A791" s="19">
        <v>45213</v>
      </c>
      <c r="B791" s="4" t="s">
        <v>41</v>
      </c>
      <c r="C791" s="21">
        <v>23513.699999999997</v>
      </c>
      <c r="D791" s="21">
        <v>23000</v>
      </c>
      <c r="E791" s="21" cm="1">
        <f t="array" ref="E791">IF(COUNTIF(B$2:B790, B791)=0, C791 - D791, LOOKUP(2,1/(B$2:B790=B791), E$2:E790) + C791 - D791)</f>
        <v>516.85999999999694</v>
      </c>
      <c r="F791" s="18" t="s">
        <v>132</v>
      </c>
      <c r="G791" s="17">
        <f t="shared" si="24"/>
        <v>353</v>
      </c>
      <c r="H791" t="str">
        <f t="shared" si="25"/>
        <v>90+ days</v>
      </c>
    </row>
    <row r="792" spans="1:8" x14ac:dyDescent="0.45">
      <c r="A792" s="19">
        <v>45282</v>
      </c>
      <c r="B792" s="4" t="s">
        <v>41</v>
      </c>
      <c r="C792" s="21">
        <v>21964.32</v>
      </c>
      <c r="D792" s="21">
        <v>21500</v>
      </c>
      <c r="E792" s="21" cm="1">
        <f t="array" ref="E792">IF(COUNTIF(B$2:B791, B792)=0, C792 - D792, LOOKUP(2,1/(B$2:B791=B792), E$2:E791) + C792 - D792)</f>
        <v>981.17999999999665</v>
      </c>
      <c r="F792" s="18" t="s">
        <v>132</v>
      </c>
      <c r="G792" s="17">
        <f t="shared" si="24"/>
        <v>284</v>
      </c>
      <c r="H792" t="str">
        <f t="shared" si="25"/>
        <v>90+ days</v>
      </c>
    </row>
    <row r="793" spans="1:8" x14ac:dyDescent="0.45">
      <c r="A793" s="19">
        <v>45362</v>
      </c>
      <c r="B793" s="4" t="s">
        <v>41</v>
      </c>
      <c r="C793" s="21">
        <v>27252.959999999999</v>
      </c>
      <c r="D793" s="21">
        <v>12000</v>
      </c>
      <c r="E793" s="21" cm="1">
        <f t="array" ref="E793">IF(COUNTIF(B$2:B792, B793)=0, C793 - D793, LOOKUP(2,1/(B$2:B792=B793), E$2:E792) + C793 - D793)</f>
        <v>16234.139999999996</v>
      </c>
      <c r="F793" s="18" t="s">
        <v>133</v>
      </c>
      <c r="G793" s="17">
        <f t="shared" si="24"/>
        <v>204</v>
      </c>
      <c r="H793" t="str">
        <f t="shared" si="25"/>
        <v>90+ days</v>
      </c>
    </row>
    <row r="794" spans="1:8" x14ac:dyDescent="0.45">
      <c r="A794" s="19">
        <v>45362</v>
      </c>
      <c r="B794" s="4" t="s">
        <v>41</v>
      </c>
      <c r="C794" s="21">
        <v>0</v>
      </c>
      <c r="D794" s="21">
        <v>15000</v>
      </c>
      <c r="E794" s="21" cm="1">
        <f t="array" ref="E794">IF(COUNTIF(B$2:B793, B794)=0, C794 - D794, LOOKUP(2,1/(B$2:B793=B794), E$2:E793) + C794 - D794)</f>
        <v>1234.1399999999958</v>
      </c>
      <c r="F794" s="18" t="s">
        <v>132</v>
      </c>
      <c r="G794" s="17">
        <f t="shared" si="24"/>
        <v>204</v>
      </c>
      <c r="H794" t="str">
        <f t="shared" si="25"/>
        <v>90+ days</v>
      </c>
    </row>
    <row r="795" spans="1:8" x14ac:dyDescent="0.45">
      <c r="A795" s="19">
        <v>45377</v>
      </c>
      <c r="B795" s="4" t="s">
        <v>41</v>
      </c>
      <c r="C795" s="21">
        <v>20011.32</v>
      </c>
      <c r="D795" s="21">
        <v>2000</v>
      </c>
      <c r="E795" s="21" cm="1">
        <f t="array" ref="E795">IF(COUNTIF(B$2:B794, B795)=0, C795 - D795, LOOKUP(2,1/(B$2:B794=B795), E$2:E794) + C795 - D795)</f>
        <v>19245.459999999995</v>
      </c>
      <c r="F795" s="18" t="s">
        <v>133</v>
      </c>
      <c r="G795" s="17">
        <f t="shared" si="24"/>
        <v>189</v>
      </c>
      <c r="H795" t="str">
        <f t="shared" si="25"/>
        <v>90+ days</v>
      </c>
    </row>
    <row r="796" spans="1:8" x14ac:dyDescent="0.45">
      <c r="A796" s="19">
        <v>45383</v>
      </c>
      <c r="B796" s="4" t="s">
        <v>41</v>
      </c>
      <c r="C796" s="21">
        <v>11627.91</v>
      </c>
      <c r="D796" s="21">
        <v>11500</v>
      </c>
      <c r="E796" s="21" cm="1">
        <f t="array" ref="E796">IF(COUNTIF(B$2:B795, B796)=0, C796 - D796, LOOKUP(2,1/(B$2:B795=B796), E$2:E795) + C796 - D796)</f>
        <v>19373.369999999995</v>
      </c>
      <c r="F796" s="18" t="s">
        <v>132</v>
      </c>
      <c r="G796" s="17">
        <f t="shared" si="24"/>
        <v>183</v>
      </c>
      <c r="H796" t="str">
        <f t="shared" si="25"/>
        <v>90+ days</v>
      </c>
    </row>
    <row r="797" spans="1:8" x14ac:dyDescent="0.45">
      <c r="A797" s="19">
        <v>45418</v>
      </c>
      <c r="B797" s="4" t="s">
        <v>41</v>
      </c>
      <c r="C797" s="21">
        <v>25438.98</v>
      </c>
      <c r="D797" s="21">
        <v>18000</v>
      </c>
      <c r="E797" s="21" cm="1">
        <f t="array" ref="E797">IF(COUNTIF(B$2:B796, B797)=0, C797 - D797, LOOKUP(2,1/(B$2:B796=B797), E$2:E796) + C797 - D797)</f>
        <v>26812.349999999991</v>
      </c>
      <c r="F797" s="18" t="s">
        <v>133</v>
      </c>
      <c r="G797" s="17">
        <f t="shared" si="24"/>
        <v>148</v>
      </c>
      <c r="H797" t="str">
        <f t="shared" si="25"/>
        <v>90+ days</v>
      </c>
    </row>
    <row r="798" spans="1:8" x14ac:dyDescent="0.45">
      <c r="A798" s="19">
        <v>45435</v>
      </c>
      <c r="B798" s="4" t="s">
        <v>41</v>
      </c>
      <c r="C798" s="21">
        <v>20632.199999999997</v>
      </c>
      <c r="D798" s="21">
        <v>19000</v>
      </c>
      <c r="E798" s="21" cm="1">
        <f t="array" ref="E798">IF(COUNTIF(B$2:B797, B798)=0, C798 - D798, LOOKUP(2,1/(B$2:B797=B798), E$2:E797) + C798 - D798)</f>
        <v>28444.549999999988</v>
      </c>
      <c r="F798" s="18" t="s">
        <v>133</v>
      </c>
      <c r="G798" s="17">
        <f t="shared" si="24"/>
        <v>131</v>
      </c>
      <c r="H798" t="str">
        <f t="shared" si="25"/>
        <v>90+ days</v>
      </c>
    </row>
    <row r="799" spans="1:8" x14ac:dyDescent="0.45">
      <c r="A799" s="19">
        <v>45497</v>
      </c>
      <c r="B799" s="4" t="s">
        <v>41</v>
      </c>
      <c r="C799" s="21">
        <v>13382.1</v>
      </c>
      <c r="D799" s="21">
        <v>16000</v>
      </c>
      <c r="E799" s="21" cm="1">
        <f t="array" ref="E799">IF(COUNTIF(B$2:B798, B799)=0, C799 - D799, LOOKUP(2,1/(B$2:B798=B799), E$2:E798) + C799 - D799)</f>
        <v>25826.649999999987</v>
      </c>
      <c r="F799" s="18" t="s">
        <v>132</v>
      </c>
      <c r="G799" s="17">
        <f t="shared" si="24"/>
        <v>69</v>
      </c>
      <c r="H799" t="str">
        <f t="shared" si="25"/>
        <v>61-90 days</v>
      </c>
    </row>
    <row r="800" spans="1:8" x14ac:dyDescent="0.45">
      <c r="A800" s="19">
        <v>45539</v>
      </c>
      <c r="B800" s="4" t="s">
        <v>41</v>
      </c>
      <c r="C800" s="21">
        <v>15270</v>
      </c>
      <c r="D800" s="21">
        <v>15200</v>
      </c>
      <c r="E800" s="21" cm="1">
        <f t="array" ref="E800">IF(COUNTIF(B$2:B799, B800)=0, C800 - D800, LOOKUP(2,1/(B$2:B799=B800), E$2:E799) + C800 - D800)</f>
        <v>25896.649999999987</v>
      </c>
      <c r="F800" s="18" t="s">
        <v>132</v>
      </c>
      <c r="G800" s="17">
        <f t="shared" si="24"/>
        <v>27</v>
      </c>
      <c r="H800" t="str">
        <f t="shared" si="25"/>
        <v>0-30 days</v>
      </c>
    </row>
    <row r="801" spans="1:8" x14ac:dyDescent="0.45">
      <c r="A801" s="19">
        <v>45544</v>
      </c>
      <c r="B801" s="4" t="s">
        <v>41</v>
      </c>
      <c r="C801" s="21">
        <v>11993.1</v>
      </c>
      <c r="D801" s="21">
        <v>12000</v>
      </c>
      <c r="E801" s="21" cm="1">
        <f t="array" ref="E801">IF(COUNTIF(B$2:B800, B801)=0, C801 - D801, LOOKUP(2,1/(B$2:B800=B801), E$2:E800) + C801 - D801)</f>
        <v>25889.749999999985</v>
      </c>
      <c r="F801" s="18" t="s">
        <v>133</v>
      </c>
      <c r="G801" s="17">
        <f t="shared" si="24"/>
        <v>22</v>
      </c>
      <c r="H801" t="str">
        <f t="shared" si="25"/>
        <v>0-30 days</v>
      </c>
    </row>
    <row r="802" spans="1:8" x14ac:dyDescent="0.45">
      <c r="A802" s="19">
        <v>45544</v>
      </c>
      <c r="B802" s="4" t="s">
        <v>41</v>
      </c>
      <c r="C802" s="21">
        <v>0</v>
      </c>
      <c r="D802" s="21">
        <v>17000</v>
      </c>
      <c r="E802" s="21" cm="1">
        <f t="array" ref="E802">IF(COUNTIF(B$2:B801, B802)=0, C802 - D802, LOOKUP(2,1/(B$2:B801=B802), E$2:E801) + C802 - D802)</f>
        <v>8889.7499999999854</v>
      </c>
      <c r="F802" s="18" t="s">
        <v>132</v>
      </c>
      <c r="G802" s="17">
        <f t="shared" si="24"/>
        <v>22</v>
      </c>
      <c r="H802" t="str">
        <f t="shared" si="25"/>
        <v>0-30 days</v>
      </c>
    </row>
    <row r="803" spans="1:8" x14ac:dyDescent="0.45">
      <c r="A803" s="19">
        <v>45313</v>
      </c>
      <c r="B803" s="4" t="s">
        <v>66</v>
      </c>
      <c r="C803" s="21">
        <v>6476.4</v>
      </c>
      <c r="D803" s="21">
        <v>6400</v>
      </c>
      <c r="E803" s="21" cm="1">
        <f t="array" ref="E803">IF(COUNTIF(B$2:B802, B803)=0, C803 - D803, LOOKUP(2,1/(B$2:B802=B803), E$2:E802) + C803 - D803)</f>
        <v>76.399999999999636</v>
      </c>
      <c r="F803" s="18" t="s">
        <v>132</v>
      </c>
      <c r="G803" s="17">
        <f t="shared" si="24"/>
        <v>253</v>
      </c>
      <c r="H803" t="str">
        <f t="shared" si="25"/>
        <v>90+ days</v>
      </c>
    </row>
    <row r="804" spans="1:8" x14ac:dyDescent="0.45">
      <c r="A804" s="19">
        <v>45339</v>
      </c>
      <c r="B804" s="4" t="s">
        <v>66</v>
      </c>
      <c r="C804" s="21">
        <v>2472.96</v>
      </c>
      <c r="D804" s="21">
        <v>2450</v>
      </c>
      <c r="E804" s="21" cm="1">
        <f t="array" ref="E804">IF(COUNTIF(B$2:B803, B804)=0, C804 - D804, LOOKUP(2,1/(B$2:B803=B804), E$2:E803) + C804 - D804)</f>
        <v>99.359999999999673</v>
      </c>
      <c r="F804" s="18" t="s">
        <v>133</v>
      </c>
      <c r="G804" s="17">
        <f t="shared" si="24"/>
        <v>227</v>
      </c>
      <c r="H804" t="str">
        <f t="shared" si="25"/>
        <v>90+ days</v>
      </c>
    </row>
    <row r="805" spans="1:8" x14ac:dyDescent="0.45">
      <c r="A805" s="19">
        <v>45379</v>
      </c>
      <c r="B805" s="4" t="s">
        <v>66</v>
      </c>
      <c r="C805" s="21">
        <v>4160.5199999999995</v>
      </c>
      <c r="D805" s="21">
        <v>4000</v>
      </c>
      <c r="E805" s="21" cm="1">
        <f t="array" ref="E805">IF(COUNTIF(B$2:B804, B805)=0, C805 - D805, LOOKUP(2,1/(B$2:B804=B805), E$2:E804) + C805 - D805)</f>
        <v>259.8799999999992</v>
      </c>
      <c r="F805" s="18" t="s">
        <v>132</v>
      </c>
      <c r="G805" s="17">
        <f t="shared" si="24"/>
        <v>187</v>
      </c>
      <c r="H805" t="str">
        <f t="shared" si="25"/>
        <v>90+ days</v>
      </c>
    </row>
    <row r="806" spans="1:8" x14ac:dyDescent="0.45">
      <c r="A806" s="19">
        <v>45406</v>
      </c>
      <c r="B806" s="4" t="s">
        <v>66</v>
      </c>
      <c r="C806" s="21">
        <v>2777.04</v>
      </c>
      <c r="D806" s="21">
        <v>2500</v>
      </c>
      <c r="E806" s="21" cm="1">
        <f t="array" ref="E806">IF(COUNTIF(B$2:B805, B806)=0, C806 - D806, LOOKUP(2,1/(B$2:B805=B806), E$2:E805) + C806 - D806)</f>
        <v>536.91999999999916</v>
      </c>
      <c r="F806" s="18" t="s">
        <v>133</v>
      </c>
      <c r="G806" s="17">
        <f t="shared" si="24"/>
        <v>160</v>
      </c>
      <c r="H806" t="str">
        <f t="shared" si="25"/>
        <v>90+ days</v>
      </c>
    </row>
    <row r="807" spans="1:8" x14ac:dyDescent="0.45">
      <c r="A807" s="19">
        <v>45415</v>
      </c>
      <c r="B807" s="4" t="s">
        <v>66</v>
      </c>
      <c r="C807" s="21">
        <v>5221.4400000000005</v>
      </c>
      <c r="D807" s="21">
        <v>5200</v>
      </c>
      <c r="E807" s="21" cm="1">
        <f t="array" ref="E807">IF(COUNTIF(B$2:B806, B807)=0, C807 - D807, LOOKUP(2,1/(B$2:B806=B807), E$2:E806) + C807 - D807)</f>
        <v>558.35999999999967</v>
      </c>
      <c r="F807" s="18" t="s">
        <v>132</v>
      </c>
      <c r="G807" s="17">
        <f t="shared" si="24"/>
        <v>151</v>
      </c>
      <c r="H807" t="str">
        <f t="shared" si="25"/>
        <v>90+ days</v>
      </c>
    </row>
    <row r="808" spans="1:8" x14ac:dyDescent="0.45">
      <c r="A808" s="19">
        <v>45467</v>
      </c>
      <c r="B808" s="4" t="s">
        <v>66</v>
      </c>
      <c r="C808" s="21">
        <v>5869.2000000000007</v>
      </c>
      <c r="D808" s="21">
        <v>5800</v>
      </c>
      <c r="E808" s="21" cm="1">
        <f t="array" ref="E808">IF(COUNTIF(B$2:B807, B808)=0, C808 - D808, LOOKUP(2,1/(B$2:B807=B808), E$2:E807) + C808 - D808)</f>
        <v>627.5600000000004</v>
      </c>
      <c r="F808" s="18" t="s">
        <v>132</v>
      </c>
      <c r="G808" s="17">
        <f t="shared" si="24"/>
        <v>99</v>
      </c>
      <c r="H808" t="str">
        <f t="shared" si="25"/>
        <v>90+ days</v>
      </c>
    </row>
    <row r="809" spans="1:8" x14ac:dyDescent="0.45">
      <c r="A809" s="19">
        <v>45517</v>
      </c>
      <c r="B809" s="4" t="s">
        <v>66</v>
      </c>
      <c r="C809" s="21">
        <v>21920.2</v>
      </c>
      <c r="D809" s="21">
        <v>20000</v>
      </c>
      <c r="E809" s="21" cm="1">
        <f t="array" ref="E809">IF(COUNTIF(B$2:B808, B809)=0, C809 - D809, LOOKUP(2,1/(B$2:B808=B809), E$2:E808) + C809 - D809)</f>
        <v>2547.760000000002</v>
      </c>
      <c r="F809" s="18" t="s">
        <v>132</v>
      </c>
      <c r="G809" s="17">
        <f t="shared" si="24"/>
        <v>49</v>
      </c>
      <c r="H809" t="str">
        <f t="shared" si="25"/>
        <v>31-60 days</v>
      </c>
    </row>
    <row r="810" spans="1:8" x14ac:dyDescent="0.45">
      <c r="A810" s="19">
        <v>45361</v>
      </c>
      <c r="B810" s="4" t="s">
        <v>73</v>
      </c>
      <c r="C810" s="21">
        <v>65582.58</v>
      </c>
      <c r="D810" s="21">
        <v>24000</v>
      </c>
      <c r="E810" s="21" cm="1">
        <f t="array" ref="E810">IF(COUNTIF(B$2:B809, B810)=0, C810 - D810, LOOKUP(2,1/(B$2:B809=B810), E$2:E809) + C810 - D810)</f>
        <v>41582.58</v>
      </c>
      <c r="F810" s="18" t="s">
        <v>133</v>
      </c>
      <c r="G810" s="17">
        <f t="shared" si="24"/>
        <v>205</v>
      </c>
      <c r="H810" t="str">
        <f t="shared" si="25"/>
        <v>90+ days</v>
      </c>
    </row>
    <row r="811" spans="1:8" x14ac:dyDescent="0.45">
      <c r="A811" s="19">
        <v>45361</v>
      </c>
      <c r="B811" s="4" t="s">
        <v>73</v>
      </c>
      <c r="C811" s="21">
        <v>0</v>
      </c>
      <c r="D811" s="21">
        <v>40000</v>
      </c>
      <c r="E811" s="21" cm="1">
        <f t="array" ref="E811">IF(COUNTIF(B$2:B810, B811)=0, C811 - D811, LOOKUP(2,1/(B$2:B810=B811), E$2:E810) + C811 - D811)</f>
        <v>1582.5800000000017</v>
      </c>
      <c r="F811" s="18" t="s">
        <v>132</v>
      </c>
      <c r="G811" s="17">
        <f t="shared" si="24"/>
        <v>205</v>
      </c>
      <c r="H811" t="str">
        <f t="shared" si="25"/>
        <v>90+ days</v>
      </c>
    </row>
    <row r="812" spans="1:8" x14ac:dyDescent="0.45">
      <c r="A812" s="19">
        <v>45370</v>
      </c>
      <c r="B812" s="4" t="s">
        <v>73</v>
      </c>
      <c r="C812" s="21">
        <v>8641.9199999999983</v>
      </c>
      <c r="D812" s="21">
        <v>8500</v>
      </c>
      <c r="E812" s="21" cm="1">
        <f t="array" ref="E812">IF(COUNTIF(B$2:B811, B812)=0, C812 - D812, LOOKUP(2,1/(B$2:B811=B812), E$2:E811) + C812 - D812)</f>
        <v>1724.5</v>
      </c>
      <c r="F812" s="18" t="s">
        <v>133</v>
      </c>
      <c r="G812" s="17">
        <f t="shared" si="24"/>
        <v>196</v>
      </c>
      <c r="H812" t="str">
        <f t="shared" si="25"/>
        <v>90+ days</v>
      </c>
    </row>
    <row r="813" spans="1:8" x14ac:dyDescent="0.45">
      <c r="A813" s="19">
        <v>45412</v>
      </c>
      <c r="B813" s="4" t="s">
        <v>73</v>
      </c>
      <c r="C813" s="21">
        <v>8190</v>
      </c>
      <c r="D813" s="21">
        <v>8150</v>
      </c>
      <c r="E813" s="21" cm="1">
        <f t="array" ref="E813">IF(COUNTIF(B$2:B812, B813)=0, C813 - D813, LOOKUP(2,1/(B$2:B812=B813), E$2:E812) + C813 - D813)</f>
        <v>1764.5</v>
      </c>
      <c r="F813" s="18" t="s">
        <v>133</v>
      </c>
      <c r="G813" s="17">
        <f t="shared" si="24"/>
        <v>154</v>
      </c>
      <c r="H813" t="str">
        <f t="shared" si="25"/>
        <v>90+ days</v>
      </c>
    </row>
    <row r="814" spans="1:8" x14ac:dyDescent="0.45">
      <c r="A814" s="19">
        <v>45543</v>
      </c>
      <c r="B814" s="4" t="s">
        <v>73</v>
      </c>
      <c r="C814" s="21">
        <v>10000.799999999999</v>
      </c>
      <c r="D814" s="21">
        <v>10000</v>
      </c>
      <c r="E814" s="21" cm="1">
        <f t="array" ref="E814">IF(COUNTIF(B$2:B813, B814)=0, C814 - D814, LOOKUP(2,1/(B$2:B813=B814), E$2:E813) + C814 - D814)</f>
        <v>1765.2999999999993</v>
      </c>
      <c r="F814" s="18" t="s">
        <v>132</v>
      </c>
      <c r="G814" s="17">
        <f t="shared" si="24"/>
        <v>23</v>
      </c>
      <c r="H814" t="str">
        <f t="shared" si="25"/>
        <v>0-30 days</v>
      </c>
    </row>
    <row r="815" spans="1:8" x14ac:dyDescent="0.45">
      <c r="A815" s="19">
        <v>45267</v>
      </c>
      <c r="B815" s="4" t="s">
        <v>57</v>
      </c>
      <c r="C815" s="21">
        <v>35387.519999999997</v>
      </c>
      <c r="D815" s="21">
        <v>35300</v>
      </c>
      <c r="E815" s="21" cm="1">
        <f t="array" ref="E815">IF(COUNTIF(B$2:B814, B815)=0, C815 - D815, LOOKUP(2,1/(B$2:B814=B815), E$2:E814) + C815 - D815)</f>
        <v>87.519999999996799</v>
      </c>
      <c r="F815" s="18" t="s">
        <v>133</v>
      </c>
      <c r="G815" s="17">
        <f t="shared" si="24"/>
        <v>299</v>
      </c>
      <c r="H815" t="str">
        <f t="shared" si="25"/>
        <v>90+ days</v>
      </c>
    </row>
    <row r="816" spans="1:8" x14ac:dyDescent="0.45">
      <c r="A816" s="19">
        <v>45307</v>
      </c>
      <c r="B816" s="4" t="s">
        <v>57</v>
      </c>
      <c r="C816" s="21">
        <v>35387.519999999997</v>
      </c>
      <c r="D816" s="21">
        <v>30000</v>
      </c>
      <c r="E816" s="21" cm="1">
        <f t="array" ref="E816">IF(COUNTIF(B$2:B815, B816)=0, C816 - D816, LOOKUP(2,1/(B$2:B815=B816), E$2:E815) + C816 - D816)</f>
        <v>5475.0399999999936</v>
      </c>
      <c r="F816" s="18" t="s">
        <v>133</v>
      </c>
      <c r="G816" s="17">
        <f t="shared" si="24"/>
        <v>259</v>
      </c>
      <c r="H816" t="str">
        <f t="shared" si="25"/>
        <v>90+ days</v>
      </c>
    </row>
    <row r="817" spans="1:8" x14ac:dyDescent="0.45">
      <c r="A817" s="19">
        <v>45410</v>
      </c>
      <c r="B817" s="4" t="s">
        <v>57</v>
      </c>
      <c r="C817" s="21">
        <v>73570.875</v>
      </c>
      <c r="D817" s="21">
        <v>25000</v>
      </c>
      <c r="E817" s="21" cm="1">
        <f t="array" ref="E817">IF(COUNTIF(B$2:B816, B817)=0, C817 - D817, LOOKUP(2,1/(B$2:B816=B817), E$2:E816) + C817 - D817)</f>
        <v>54045.914999999994</v>
      </c>
      <c r="F817" s="18" t="s">
        <v>132</v>
      </c>
      <c r="G817" s="17">
        <f t="shared" si="24"/>
        <v>156</v>
      </c>
      <c r="H817" t="str">
        <f t="shared" si="25"/>
        <v>90+ days</v>
      </c>
    </row>
    <row r="818" spans="1:8" x14ac:dyDescent="0.45">
      <c r="A818" s="19">
        <v>45415</v>
      </c>
      <c r="B818" s="4" t="s">
        <v>57</v>
      </c>
      <c r="C818" s="21">
        <v>0</v>
      </c>
      <c r="D818" s="21">
        <v>50000</v>
      </c>
      <c r="E818" s="21" cm="1">
        <f t="array" ref="E818">IF(COUNTIF(B$2:B817, B818)=0, C818 - D818, LOOKUP(2,1/(B$2:B817=B818), E$2:E817) + C818 - D818)</f>
        <v>4045.9149999999936</v>
      </c>
      <c r="F818" s="18" t="s">
        <v>136</v>
      </c>
      <c r="G818" s="17">
        <f t="shared" si="24"/>
        <v>151</v>
      </c>
      <c r="H818" t="str">
        <f t="shared" si="25"/>
        <v>90+ days</v>
      </c>
    </row>
    <row r="819" spans="1:8" x14ac:dyDescent="0.45">
      <c r="A819" s="19">
        <v>45421</v>
      </c>
      <c r="B819" s="4" t="s">
        <v>57</v>
      </c>
      <c r="C819" s="21">
        <v>35387.519999999997</v>
      </c>
      <c r="D819" s="21">
        <v>32000</v>
      </c>
      <c r="E819" s="21" cm="1">
        <f t="array" ref="E819">IF(COUNTIF(B$2:B818, B819)=0, C819 - D819, LOOKUP(2,1/(B$2:B818=B819), E$2:E818) + C819 - D819)</f>
        <v>7433.4349999999904</v>
      </c>
      <c r="F819" s="18" t="s">
        <v>133</v>
      </c>
      <c r="G819" s="17">
        <f t="shared" si="24"/>
        <v>145</v>
      </c>
      <c r="H819" t="str">
        <f t="shared" si="25"/>
        <v>90+ days</v>
      </c>
    </row>
    <row r="820" spans="1:8" x14ac:dyDescent="0.45">
      <c r="A820" s="19">
        <v>45452</v>
      </c>
      <c r="B820" s="4" t="s">
        <v>57</v>
      </c>
      <c r="C820" s="21">
        <v>36497.599999999999</v>
      </c>
      <c r="D820" s="21">
        <v>36500</v>
      </c>
      <c r="E820" s="21" cm="1">
        <f t="array" ref="E820">IF(COUNTIF(B$2:B819, B820)=0, C820 - D820, LOOKUP(2,1/(B$2:B819=B820), E$2:E819) + C820 - D820)</f>
        <v>7431.0349999999889</v>
      </c>
      <c r="F820" s="18" t="s">
        <v>132</v>
      </c>
      <c r="G820" s="17">
        <f t="shared" si="24"/>
        <v>114</v>
      </c>
      <c r="H820" t="str">
        <f t="shared" si="25"/>
        <v>90+ days</v>
      </c>
    </row>
    <row r="821" spans="1:8" x14ac:dyDescent="0.45">
      <c r="A821" s="19">
        <v>45205</v>
      </c>
      <c r="B821" s="4" t="s">
        <v>34</v>
      </c>
      <c r="C821" s="21">
        <v>927.36</v>
      </c>
      <c r="D821" s="21">
        <v>927</v>
      </c>
      <c r="E821" s="21" cm="1">
        <f t="array" ref="E821">IF(COUNTIF(B$2:B820, B821)=0, C821 - D821, LOOKUP(2,1/(B$2:B820=B821), E$2:E820) + C821 - D821)</f>
        <v>0.36000000000001364</v>
      </c>
      <c r="F821" s="18" t="s">
        <v>133</v>
      </c>
      <c r="G821" s="17">
        <f t="shared" si="24"/>
        <v>361</v>
      </c>
      <c r="H821" t="str">
        <f t="shared" si="25"/>
        <v>90+ days</v>
      </c>
    </row>
    <row r="822" spans="1:8" x14ac:dyDescent="0.45">
      <c r="A822" s="19">
        <v>45209</v>
      </c>
      <c r="B822" s="4" t="s">
        <v>34</v>
      </c>
      <c r="C822" s="21">
        <v>20310.36</v>
      </c>
      <c r="D822" s="21">
        <v>20300</v>
      </c>
      <c r="E822" s="21" cm="1">
        <f t="array" ref="E822">IF(COUNTIF(B$2:B821, B822)=0, C822 - D822, LOOKUP(2,1/(B$2:B821=B822), E$2:E821) + C822 - D822)</f>
        <v>10.720000000001164</v>
      </c>
      <c r="F822" s="18" t="s">
        <v>132</v>
      </c>
      <c r="G822" s="17">
        <f t="shared" si="24"/>
        <v>357</v>
      </c>
      <c r="H822" t="str">
        <f t="shared" si="25"/>
        <v>90+ days</v>
      </c>
    </row>
    <row r="823" spans="1:8" x14ac:dyDescent="0.45">
      <c r="A823" s="19">
        <v>45220</v>
      </c>
      <c r="B823" s="4" t="s">
        <v>34</v>
      </c>
      <c r="C823" s="21">
        <v>16027.199999999997</v>
      </c>
      <c r="D823" s="21">
        <v>13000</v>
      </c>
      <c r="E823" s="21" cm="1">
        <f t="array" ref="E823">IF(COUNTIF(B$2:B822, B823)=0, C823 - D823, LOOKUP(2,1/(B$2:B822=B823), E$2:E822) + C823 - D823)</f>
        <v>3037.9199999999983</v>
      </c>
      <c r="F823" s="18" t="s">
        <v>133</v>
      </c>
      <c r="G823" s="17">
        <f t="shared" si="24"/>
        <v>346</v>
      </c>
      <c r="H823" t="str">
        <f t="shared" si="25"/>
        <v>90+ days</v>
      </c>
    </row>
    <row r="824" spans="1:8" x14ac:dyDescent="0.45">
      <c r="A824" s="19">
        <v>45245</v>
      </c>
      <c r="B824" s="4" t="s">
        <v>34</v>
      </c>
      <c r="C824" s="21">
        <v>24061.800000000003</v>
      </c>
      <c r="D824" s="21">
        <v>22000</v>
      </c>
      <c r="E824" s="21" cm="1">
        <f t="array" ref="E824">IF(COUNTIF(B$2:B823, B824)=0, C824 - D824, LOOKUP(2,1/(B$2:B823=B824), E$2:E823) + C824 - D824)</f>
        <v>5099.7200000000012</v>
      </c>
      <c r="F824" s="18" t="s">
        <v>133</v>
      </c>
      <c r="G824" s="17">
        <f t="shared" si="24"/>
        <v>321</v>
      </c>
      <c r="H824" t="str">
        <f t="shared" si="25"/>
        <v>90+ days</v>
      </c>
    </row>
    <row r="825" spans="1:8" x14ac:dyDescent="0.45">
      <c r="A825" s="19">
        <v>45262</v>
      </c>
      <c r="B825" s="4" t="s">
        <v>34</v>
      </c>
      <c r="C825" s="21">
        <v>1156.6799999999998</v>
      </c>
      <c r="D825" s="21">
        <v>1150</v>
      </c>
      <c r="E825" s="21" cm="1">
        <f t="array" ref="E825">IF(COUNTIF(B$2:B824, B825)=0, C825 - D825, LOOKUP(2,1/(B$2:B824=B825), E$2:E824) + C825 - D825)</f>
        <v>5106.4000000000015</v>
      </c>
      <c r="F825" s="18" t="s">
        <v>133</v>
      </c>
      <c r="G825" s="17">
        <f t="shared" si="24"/>
        <v>304</v>
      </c>
      <c r="H825" t="str">
        <f t="shared" si="25"/>
        <v>90+ days</v>
      </c>
    </row>
    <row r="826" spans="1:8" x14ac:dyDescent="0.45">
      <c r="A826" s="19">
        <v>45279</v>
      </c>
      <c r="B826" s="4" t="s">
        <v>34</v>
      </c>
      <c r="C826" s="21">
        <v>39125.519999999997</v>
      </c>
      <c r="D826" s="21">
        <v>13000</v>
      </c>
      <c r="E826" s="21" cm="1">
        <f t="array" ref="E826">IF(COUNTIF(B$2:B825, B826)=0, C826 - D826, LOOKUP(2,1/(B$2:B825=B826), E$2:E825) + C826 - D826)</f>
        <v>31231.919999999998</v>
      </c>
      <c r="F826" s="18" t="s">
        <v>133</v>
      </c>
      <c r="G826" s="17">
        <f t="shared" si="24"/>
        <v>287</v>
      </c>
      <c r="H826" t="str">
        <f t="shared" si="25"/>
        <v>90+ days</v>
      </c>
    </row>
    <row r="827" spans="1:8" x14ac:dyDescent="0.45">
      <c r="A827" s="19">
        <v>45279</v>
      </c>
      <c r="B827" s="4" t="s">
        <v>34</v>
      </c>
      <c r="C827" s="21">
        <v>0</v>
      </c>
      <c r="D827" s="21">
        <v>30000</v>
      </c>
      <c r="E827" s="21" cm="1">
        <f t="array" ref="E827">IF(COUNTIF(B$2:B826, B827)=0, C827 - D827, LOOKUP(2,1/(B$2:B826=B827), E$2:E826) + C827 - D827)</f>
        <v>1231.9199999999983</v>
      </c>
      <c r="F827" s="18" t="s">
        <v>132</v>
      </c>
      <c r="G827" s="17">
        <f t="shared" si="24"/>
        <v>287</v>
      </c>
      <c r="H827" t="str">
        <f t="shared" si="25"/>
        <v>90+ days</v>
      </c>
    </row>
    <row r="828" spans="1:8" x14ac:dyDescent="0.45">
      <c r="A828" s="19">
        <v>45300</v>
      </c>
      <c r="B828" s="4" t="s">
        <v>34</v>
      </c>
      <c r="C828" s="21">
        <v>32889.78</v>
      </c>
      <c r="D828" s="21">
        <v>32000</v>
      </c>
      <c r="E828" s="21" cm="1">
        <f t="array" ref="E828">IF(COUNTIF(B$2:B827, B828)=0, C828 - D828, LOOKUP(2,1/(B$2:B827=B828), E$2:E827) + C828 - D828)</f>
        <v>2121.6999999999971</v>
      </c>
      <c r="F828" s="18" t="s">
        <v>132</v>
      </c>
      <c r="G828" s="17">
        <f t="shared" si="24"/>
        <v>266</v>
      </c>
      <c r="H828" t="str">
        <f t="shared" si="25"/>
        <v>90+ days</v>
      </c>
    </row>
    <row r="829" spans="1:8" x14ac:dyDescent="0.45">
      <c r="A829" s="19">
        <v>45303</v>
      </c>
      <c r="B829" s="4" t="s">
        <v>34</v>
      </c>
      <c r="C829" s="21">
        <v>17060.400000000001</v>
      </c>
      <c r="D829" s="21">
        <v>17000</v>
      </c>
      <c r="E829" s="21" cm="1">
        <f t="array" ref="E829">IF(COUNTIF(B$2:B828, B829)=0, C829 - D829, LOOKUP(2,1/(B$2:B828=B829), E$2:E828) + C829 - D829)</f>
        <v>2182.0999999999985</v>
      </c>
      <c r="F829" s="18" t="s">
        <v>133</v>
      </c>
      <c r="G829" s="17">
        <f t="shared" si="24"/>
        <v>263</v>
      </c>
      <c r="H829" t="str">
        <f t="shared" si="25"/>
        <v>90+ days</v>
      </c>
    </row>
    <row r="830" spans="1:8" x14ac:dyDescent="0.45">
      <c r="A830" s="19">
        <v>45314</v>
      </c>
      <c r="B830" s="4" t="s">
        <v>34</v>
      </c>
      <c r="C830" s="21">
        <v>32889.78</v>
      </c>
      <c r="D830" s="21">
        <v>32000</v>
      </c>
      <c r="E830" s="21" cm="1">
        <f t="array" ref="E830">IF(COUNTIF(B$2:B829, B830)=0, C830 - D830, LOOKUP(2,1/(B$2:B829=B830), E$2:E829) + C830 - D830)</f>
        <v>3071.8799999999974</v>
      </c>
      <c r="F830" s="18" t="s">
        <v>133</v>
      </c>
      <c r="G830" s="17">
        <f t="shared" si="24"/>
        <v>252</v>
      </c>
      <c r="H830" t="str">
        <f t="shared" si="25"/>
        <v>90+ days</v>
      </c>
    </row>
    <row r="831" spans="1:8" x14ac:dyDescent="0.45">
      <c r="A831" s="19">
        <v>45322</v>
      </c>
      <c r="B831" s="4" t="s">
        <v>34</v>
      </c>
      <c r="C831" s="21">
        <v>61622.399999999994</v>
      </c>
      <c r="D831" s="21">
        <v>10000</v>
      </c>
      <c r="E831" s="21" cm="1">
        <f t="array" ref="E831">IF(COUNTIF(B$2:B830, B831)=0, C831 - D831, LOOKUP(2,1/(B$2:B830=B831), E$2:E830) + C831 - D831)</f>
        <v>54694.279999999992</v>
      </c>
      <c r="F831" s="18" t="s">
        <v>133</v>
      </c>
      <c r="G831" s="17">
        <f t="shared" si="24"/>
        <v>244</v>
      </c>
      <c r="H831" t="str">
        <f t="shared" si="25"/>
        <v>90+ days</v>
      </c>
    </row>
    <row r="832" spans="1:8" x14ac:dyDescent="0.45">
      <c r="A832" s="19">
        <v>45322</v>
      </c>
      <c r="B832" s="4" t="s">
        <v>34</v>
      </c>
      <c r="C832" s="21">
        <v>0</v>
      </c>
      <c r="D832" s="21">
        <v>50000</v>
      </c>
      <c r="E832" s="21" cm="1">
        <f t="array" ref="E832">IF(COUNTIF(B$2:B831, B832)=0, C832 - D832, LOOKUP(2,1/(B$2:B831=B832), E$2:E831) + C832 - D832)</f>
        <v>4694.2799999999916</v>
      </c>
      <c r="F832" s="18" t="s">
        <v>132</v>
      </c>
      <c r="G832" s="17">
        <f t="shared" si="24"/>
        <v>244</v>
      </c>
      <c r="H832" t="str">
        <f t="shared" si="25"/>
        <v>90+ days</v>
      </c>
    </row>
    <row r="833" spans="1:8" x14ac:dyDescent="0.45">
      <c r="A833" s="19">
        <v>45326</v>
      </c>
      <c r="B833" s="4" t="s">
        <v>34</v>
      </c>
      <c r="C833" s="21">
        <v>21587.579999999998</v>
      </c>
      <c r="D833" s="21">
        <v>20000</v>
      </c>
      <c r="E833" s="21" cm="1">
        <f t="array" ref="E833">IF(COUNTIF(B$2:B832, B833)=0, C833 - D833, LOOKUP(2,1/(B$2:B832=B833), E$2:E832) + C833 - D833)</f>
        <v>6281.8599999999897</v>
      </c>
      <c r="F833" s="18" t="s">
        <v>133</v>
      </c>
      <c r="G833" s="17">
        <f t="shared" si="24"/>
        <v>240</v>
      </c>
      <c r="H833" t="str">
        <f t="shared" si="25"/>
        <v>90+ days</v>
      </c>
    </row>
    <row r="834" spans="1:8" x14ac:dyDescent="0.45">
      <c r="A834" s="19">
        <v>45343</v>
      </c>
      <c r="B834" s="4" t="s">
        <v>34</v>
      </c>
      <c r="C834" s="21">
        <v>17060.400000000001</v>
      </c>
      <c r="D834" s="21">
        <v>15000</v>
      </c>
      <c r="E834" s="21" cm="1">
        <f t="array" ref="E834">IF(COUNTIF(B$2:B833, B834)=0, C834 - D834, LOOKUP(2,1/(B$2:B833=B834), E$2:E833) + C834 - D834)</f>
        <v>8342.2599999999911</v>
      </c>
      <c r="F834" s="18" t="s">
        <v>132</v>
      </c>
      <c r="G834" s="17">
        <f t="shared" ref="G834:G850" si="26">DATE(2024,10,1) - A834</f>
        <v>223</v>
      </c>
      <c r="H834" t="str">
        <f t="shared" ref="H834:H850" si="27">IF(G834&lt;=30,"0-30 days",IF(G834&lt;=60, "31-60 days",IF(G834&lt;=90, "61-90 days", "90+ days")))</f>
        <v>90+ days</v>
      </c>
    </row>
    <row r="835" spans="1:8" x14ac:dyDescent="0.45">
      <c r="A835" s="19">
        <v>45381</v>
      </c>
      <c r="B835" s="4" t="s">
        <v>34</v>
      </c>
      <c r="C835" s="21">
        <v>20457.149999999998</v>
      </c>
      <c r="D835" s="21">
        <v>17400</v>
      </c>
      <c r="E835" s="21" cm="1">
        <f t="array" ref="E835">IF(COUNTIF(B$2:B834, B835)=0, C835 - D835, LOOKUP(2,1/(B$2:B834=B835), E$2:E834) + C835 - D835)</f>
        <v>11399.409999999989</v>
      </c>
      <c r="F835" s="18" t="s">
        <v>132</v>
      </c>
      <c r="G835" s="17">
        <f t="shared" si="26"/>
        <v>185</v>
      </c>
      <c r="H835" t="str">
        <f t="shared" si="27"/>
        <v>90+ days</v>
      </c>
    </row>
    <row r="836" spans="1:8" x14ac:dyDescent="0.45">
      <c r="A836" s="19">
        <v>45385</v>
      </c>
      <c r="B836" s="4" t="s">
        <v>34</v>
      </c>
      <c r="C836" s="21">
        <v>1156.6799999999998</v>
      </c>
      <c r="D836" s="21">
        <v>1150</v>
      </c>
      <c r="E836" s="21" cm="1">
        <f t="array" ref="E836">IF(COUNTIF(B$2:B835, B836)=0, C836 - D836, LOOKUP(2,1/(B$2:B835=B836), E$2:E835) + C836 - D836)</f>
        <v>11406.089999999989</v>
      </c>
      <c r="F836" s="18" t="s">
        <v>133</v>
      </c>
      <c r="G836" s="17">
        <f t="shared" si="26"/>
        <v>181</v>
      </c>
      <c r="H836" t="str">
        <f t="shared" si="27"/>
        <v>90+ days</v>
      </c>
    </row>
    <row r="837" spans="1:8" x14ac:dyDescent="0.45">
      <c r="A837" s="19">
        <v>45391</v>
      </c>
      <c r="B837" s="4" t="s">
        <v>34</v>
      </c>
      <c r="C837" s="21">
        <v>40061.07</v>
      </c>
      <c r="D837" s="21">
        <v>13000</v>
      </c>
      <c r="E837" s="21" cm="1">
        <f t="array" ref="E837">IF(COUNTIF(B$2:B836, B837)=0, C837 - D837, LOOKUP(2,1/(B$2:B836=B837), E$2:E836) + C837 - D837)</f>
        <v>38467.159999999989</v>
      </c>
      <c r="F837" s="18" t="s">
        <v>133</v>
      </c>
      <c r="G837" s="17">
        <f t="shared" si="26"/>
        <v>175</v>
      </c>
      <c r="H837" t="str">
        <f t="shared" si="27"/>
        <v>90+ days</v>
      </c>
    </row>
    <row r="838" spans="1:8" x14ac:dyDescent="0.45">
      <c r="A838" s="19">
        <v>45394</v>
      </c>
      <c r="B838" s="4" t="s">
        <v>34</v>
      </c>
      <c r="C838" s="21">
        <v>0</v>
      </c>
      <c r="D838" s="21">
        <v>32000</v>
      </c>
      <c r="E838" s="21" cm="1">
        <f t="array" ref="E838">IF(COUNTIF(B$2:B837, B838)=0, C838 - D838, LOOKUP(2,1/(B$2:B837=B838), E$2:E837) + C838 - D838)</f>
        <v>6467.1599999999889</v>
      </c>
      <c r="F838" s="18" t="s">
        <v>132</v>
      </c>
      <c r="G838" s="17">
        <f t="shared" si="26"/>
        <v>172</v>
      </c>
      <c r="H838" t="str">
        <f t="shared" si="27"/>
        <v>90+ days</v>
      </c>
    </row>
    <row r="839" spans="1:8" x14ac:dyDescent="0.45">
      <c r="A839" s="19">
        <v>45398</v>
      </c>
      <c r="B839" s="4" t="s">
        <v>34</v>
      </c>
      <c r="C839" s="21">
        <v>14004.9</v>
      </c>
      <c r="D839" s="21">
        <v>14000</v>
      </c>
      <c r="E839" s="21" cm="1">
        <f t="array" ref="E839">IF(COUNTIF(B$2:B838, B839)=0, C839 - D839, LOOKUP(2,1/(B$2:B838=B839), E$2:E838) + C839 - D839)</f>
        <v>6472.0599999999904</v>
      </c>
      <c r="F839" s="18" t="s">
        <v>132</v>
      </c>
      <c r="G839" s="17">
        <f t="shared" si="26"/>
        <v>168</v>
      </c>
      <c r="H839" t="str">
        <f t="shared" si="27"/>
        <v>90+ days</v>
      </c>
    </row>
    <row r="840" spans="1:8" x14ac:dyDescent="0.45">
      <c r="A840" s="19">
        <v>45405</v>
      </c>
      <c r="B840" s="4" t="s">
        <v>34</v>
      </c>
      <c r="C840" s="21">
        <v>20457.149999999998</v>
      </c>
      <c r="D840" s="21">
        <v>15000</v>
      </c>
      <c r="E840" s="21" cm="1">
        <f t="array" ref="E840">IF(COUNTIF(B$2:B839, B840)=0, C840 - D840, LOOKUP(2,1/(B$2:B839=B840), E$2:E839) + C840 - D840)</f>
        <v>11929.209999999988</v>
      </c>
      <c r="F840" s="18" t="s">
        <v>133</v>
      </c>
      <c r="G840" s="17">
        <f t="shared" si="26"/>
        <v>161</v>
      </c>
      <c r="H840" t="str">
        <f t="shared" si="27"/>
        <v>90+ days</v>
      </c>
    </row>
    <row r="841" spans="1:8" x14ac:dyDescent="0.45">
      <c r="A841" s="19">
        <v>45424</v>
      </c>
      <c r="B841" s="4" t="s">
        <v>34</v>
      </c>
      <c r="C841" s="21">
        <v>14968.8</v>
      </c>
      <c r="D841" s="21">
        <v>15000</v>
      </c>
      <c r="E841" s="21" cm="1">
        <f t="array" ref="E841">IF(COUNTIF(B$2:B840, B841)=0, C841 - D841, LOOKUP(2,1/(B$2:B840=B841), E$2:E840) + C841 - D841)</f>
        <v>11898.009999999987</v>
      </c>
      <c r="F841" s="18" t="s">
        <v>133</v>
      </c>
      <c r="G841" s="17">
        <f t="shared" si="26"/>
        <v>142</v>
      </c>
      <c r="H841" t="str">
        <f t="shared" si="27"/>
        <v>90+ days</v>
      </c>
    </row>
    <row r="842" spans="1:8" x14ac:dyDescent="0.45">
      <c r="A842" s="19">
        <v>45429</v>
      </c>
      <c r="B842" s="4" t="s">
        <v>34</v>
      </c>
      <c r="C842" s="21">
        <v>30916.400000000001</v>
      </c>
      <c r="D842" s="21">
        <v>14000</v>
      </c>
      <c r="E842" s="21" cm="1">
        <f t="array" ref="E842">IF(COUNTIF(B$2:B841, B842)=0, C842 - D842, LOOKUP(2,1/(B$2:B841=B842), E$2:E841) + C842 - D842)</f>
        <v>28814.409999999989</v>
      </c>
      <c r="F842" s="18" t="s">
        <v>133</v>
      </c>
      <c r="G842" s="17">
        <f t="shared" si="26"/>
        <v>137</v>
      </c>
      <c r="H842" t="str">
        <f t="shared" si="27"/>
        <v>90+ days</v>
      </c>
    </row>
    <row r="843" spans="1:8" x14ac:dyDescent="0.45">
      <c r="A843" s="19">
        <v>45429</v>
      </c>
      <c r="B843" s="4" t="s">
        <v>34</v>
      </c>
      <c r="C843" s="21">
        <v>0</v>
      </c>
      <c r="D843" s="21">
        <v>25000</v>
      </c>
      <c r="E843" s="21" cm="1">
        <f t="array" ref="E843">IF(COUNTIF(B$2:B842, B843)=0, C843 - D843, LOOKUP(2,1/(B$2:B842=B843), E$2:E842) + C843 - D843)</f>
        <v>3814.4099999999889</v>
      </c>
      <c r="F843" s="18" t="s">
        <v>132</v>
      </c>
      <c r="G843" s="17">
        <f t="shared" si="26"/>
        <v>137</v>
      </c>
      <c r="H843" t="str">
        <f t="shared" si="27"/>
        <v>90+ days</v>
      </c>
    </row>
    <row r="844" spans="1:8" x14ac:dyDescent="0.45">
      <c r="A844" s="19">
        <v>45451</v>
      </c>
      <c r="B844" s="4" t="s">
        <v>34</v>
      </c>
      <c r="C844" s="21">
        <v>30285.75</v>
      </c>
      <c r="D844" s="21">
        <v>30200</v>
      </c>
      <c r="E844" s="21" cm="1">
        <f t="array" ref="E844">IF(COUNTIF(B$2:B843, B844)=0, C844 - D844, LOOKUP(2,1/(B$2:B843=B844), E$2:E843) + C844 - D844)</f>
        <v>3900.1599999999889</v>
      </c>
      <c r="F844" s="18" t="s">
        <v>133</v>
      </c>
      <c r="G844" s="17">
        <f t="shared" si="26"/>
        <v>115</v>
      </c>
      <c r="H844" t="str">
        <f t="shared" si="27"/>
        <v>90+ days</v>
      </c>
    </row>
    <row r="845" spans="1:8" x14ac:dyDescent="0.45">
      <c r="A845" s="19">
        <v>45483</v>
      </c>
      <c r="B845" s="4" t="s">
        <v>34</v>
      </c>
      <c r="C845" s="21">
        <v>14436.6</v>
      </c>
      <c r="D845" s="21">
        <v>14000</v>
      </c>
      <c r="E845" s="21" cm="1">
        <f t="array" ref="E845">IF(COUNTIF(B$2:B844, B845)=0, C845 - D845, LOOKUP(2,1/(B$2:B844=B845), E$2:E844) + C845 - D845)</f>
        <v>4336.7599999999875</v>
      </c>
      <c r="F845" s="18" t="s">
        <v>132</v>
      </c>
      <c r="G845" s="17">
        <f t="shared" si="26"/>
        <v>83</v>
      </c>
      <c r="H845" t="str">
        <f t="shared" si="27"/>
        <v>61-90 days</v>
      </c>
    </row>
    <row r="846" spans="1:8" x14ac:dyDescent="0.45">
      <c r="A846" s="19">
        <v>45491</v>
      </c>
      <c r="B846" s="4" t="s">
        <v>34</v>
      </c>
      <c r="C846" s="21">
        <v>13209.599999999999</v>
      </c>
      <c r="D846" s="21">
        <v>13200</v>
      </c>
      <c r="E846" s="21" cm="1">
        <f t="array" ref="E846">IF(COUNTIF(B$2:B845, B846)=0, C846 - D846, LOOKUP(2,1/(B$2:B845=B846), E$2:E845) + C846 - D846)</f>
        <v>4346.359999999986</v>
      </c>
      <c r="F846" s="18" t="s">
        <v>132</v>
      </c>
      <c r="G846" s="17">
        <f t="shared" si="26"/>
        <v>75</v>
      </c>
      <c r="H846" t="str">
        <f t="shared" si="27"/>
        <v>61-90 days</v>
      </c>
    </row>
    <row r="847" spans="1:8" x14ac:dyDescent="0.45">
      <c r="A847" s="19">
        <v>45512</v>
      </c>
      <c r="B847" s="4" t="s">
        <v>34</v>
      </c>
      <c r="C847" s="21">
        <v>41292.300000000003</v>
      </c>
      <c r="D847" s="21">
        <v>6500</v>
      </c>
      <c r="E847" s="21" cm="1">
        <f t="array" ref="E847">IF(COUNTIF(B$2:B846, B847)=0, C847 - D847, LOOKUP(2,1/(B$2:B846=B847), E$2:E846) + C847 - D847)</f>
        <v>39138.659999999989</v>
      </c>
      <c r="F847" s="18" t="s">
        <v>133</v>
      </c>
      <c r="G847" s="17">
        <f t="shared" si="26"/>
        <v>54</v>
      </c>
      <c r="H847" t="str">
        <f t="shared" si="27"/>
        <v>31-60 days</v>
      </c>
    </row>
    <row r="848" spans="1:8" x14ac:dyDescent="0.45">
      <c r="A848" s="19">
        <v>45519</v>
      </c>
      <c r="B848" s="4" t="s">
        <v>34</v>
      </c>
      <c r="C848" s="21">
        <v>17606.400000000001</v>
      </c>
      <c r="D848" s="21">
        <v>15000</v>
      </c>
      <c r="E848" s="21" cm="1">
        <f t="array" ref="E848">IF(COUNTIF(B$2:B847, B848)=0, C848 - D848, LOOKUP(2,1/(B$2:B847=B848), E$2:E847) + C848 - D848)</f>
        <v>41745.05999999999</v>
      </c>
      <c r="F848" s="18" t="s">
        <v>133</v>
      </c>
      <c r="G848" s="17">
        <f t="shared" si="26"/>
        <v>47</v>
      </c>
      <c r="H848" t="str">
        <f t="shared" si="27"/>
        <v>31-60 days</v>
      </c>
    </row>
    <row r="849" spans="1:8" x14ac:dyDescent="0.45">
      <c r="A849" s="19">
        <v>45522</v>
      </c>
      <c r="B849" s="4" t="s">
        <v>34</v>
      </c>
      <c r="C849" s="21">
        <v>0</v>
      </c>
      <c r="D849" s="21">
        <v>40000</v>
      </c>
      <c r="E849" s="21" cm="1">
        <f t="array" ref="E849">IF(COUNTIF(B$2:B848, B849)=0, C849 - D849, LOOKUP(2,1/(B$2:B848=B849), E$2:E848) + C849 - D849)</f>
        <v>1745.0599999999904</v>
      </c>
      <c r="F849" s="18" t="s">
        <v>136</v>
      </c>
      <c r="G849" s="17">
        <f t="shared" si="26"/>
        <v>44</v>
      </c>
      <c r="H849" t="str">
        <f t="shared" si="27"/>
        <v>31-60 days</v>
      </c>
    </row>
    <row r="850" spans="1:8" x14ac:dyDescent="0.45">
      <c r="A850" s="19">
        <v>45555</v>
      </c>
      <c r="B850" s="4" t="s">
        <v>34</v>
      </c>
      <c r="C850" s="21">
        <v>14436.6</v>
      </c>
      <c r="D850" s="21">
        <v>7000</v>
      </c>
      <c r="E850" s="21" cm="1">
        <f t="array" ref="E850">IF(COUNTIF(B$2:B849, B850)=0, C850 - D850, LOOKUP(2,1/(B$2:B849=B850), E$2:E849) + C850 - D850)</f>
        <v>9181.6599999999908</v>
      </c>
      <c r="F850" s="18" t="s">
        <v>133</v>
      </c>
      <c r="G850" s="17">
        <f t="shared" si="26"/>
        <v>11</v>
      </c>
      <c r="H850" t="str">
        <f t="shared" si="27"/>
        <v>0-30 days</v>
      </c>
    </row>
    <row r="851" spans="1:8" x14ac:dyDescent="0.45">
      <c r="A851" s="19"/>
      <c r="B851" s="4"/>
      <c r="C851" s="21"/>
      <c r="D851" s="21"/>
      <c r="E851" s="21"/>
    </row>
  </sheetData>
  <sortState xmlns:xlrd2="http://schemas.microsoft.com/office/spreadsheetml/2017/richdata2" ref="A2:H850">
    <sortCondition ref="B2:B85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3189C-B3E5-44E3-AA26-3ED7A6DF77AC}">
  <dimension ref="A1:CW368"/>
  <sheetViews>
    <sheetView zoomScaleNormal="100" workbookViewId="0">
      <pane xSplit="1" topLeftCell="D1" activePane="topRight" state="frozen"/>
      <selection pane="topRight" activeCell="G20" sqref="G20"/>
    </sheetView>
  </sheetViews>
  <sheetFormatPr defaultRowHeight="14.25" x14ac:dyDescent="0.45"/>
  <cols>
    <col min="1" max="1" width="9.9296875" bestFit="1" customWidth="1"/>
    <col min="2" max="2" width="12.53125" bestFit="1" customWidth="1"/>
    <col min="3" max="3" width="9.9296875" bestFit="1" customWidth="1"/>
    <col min="4" max="4" width="11.33203125" bestFit="1" customWidth="1"/>
    <col min="5" max="5" width="11.3984375" bestFit="1" customWidth="1"/>
    <col min="6" max="6" width="12.53125" bestFit="1" customWidth="1"/>
    <col min="8" max="8" width="11.33203125" bestFit="1" customWidth="1"/>
    <col min="9" max="9" width="11.3984375" bestFit="1" customWidth="1"/>
    <col min="10" max="10" width="12.53125" bestFit="1" customWidth="1"/>
    <col min="11" max="11" width="13.06640625" customWidth="1"/>
    <col min="12" max="12" width="13" customWidth="1"/>
    <col min="13" max="13" width="11.9296875" customWidth="1"/>
    <col min="14" max="14" width="14.3984375" customWidth="1"/>
    <col min="16" max="16" width="12.9296875" customWidth="1"/>
    <col min="17" max="17" width="12.59765625" customWidth="1"/>
    <col min="18" max="18" width="13.06640625" customWidth="1"/>
    <col min="20" max="20" width="12.9296875" customWidth="1"/>
    <col min="21" max="21" width="11.796875" customWidth="1"/>
    <col min="22" max="22" width="12.9296875" customWidth="1"/>
    <col min="24" max="24" width="12.796875" customWidth="1"/>
    <col min="25" max="25" width="13.1328125" customWidth="1"/>
    <col min="26" max="26" width="12.1328125" customWidth="1"/>
    <col min="28" max="28" width="14.46484375" customWidth="1"/>
    <col min="29" max="29" width="14" customWidth="1"/>
    <col min="30" max="30" width="12" customWidth="1"/>
    <col min="32" max="32" width="11.1328125" customWidth="1"/>
    <col min="33" max="33" width="12.1328125" customWidth="1"/>
    <col min="34" max="34" width="13.59765625" customWidth="1"/>
    <col min="36" max="36" width="13.9296875" customWidth="1"/>
    <col min="37" max="37" width="12.265625" customWidth="1"/>
    <col min="38" max="38" width="12.33203125" customWidth="1"/>
    <col min="40" max="41" width="14.265625" customWidth="1"/>
    <col min="42" max="42" width="12.86328125" customWidth="1"/>
    <col min="44" max="44" width="14.46484375" customWidth="1"/>
    <col min="45" max="45" width="13.6640625" customWidth="1"/>
    <col min="46" max="46" width="14.33203125" customWidth="1"/>
    <col min="48" max="48" width="15.06640625" customWidth="1"/>
    <col min="49" max="49" width="14.3984375" customWidth="1"/>
    <col min="50" max="50" width="12.59765625" customWidth="1"/>
    <col min="52" max="52" width="12.59765625" customWidth="1"/>
    <col min="53" max="53" width="12" customWidth="1"/>
    <col min="54" max="54" width="12.59765625" customWidth="1"/>
    <col min="56" max="56" width="13.6640625" customWidth="1"/>
    <col min="57" max="57" width="14.9296875" customWidth="1"/>
    <col min="58" max="58" width="13.9296875" customWidth="1"/>
    <col min="60" max="60" width="13.9296875" customWidth="1"/>
    <col min="61" max="61" width="11.33203125" customWidth="1"/>
    <col min="62" max="62" width="15.3984375" customWidth="1"/>
    <col min="64" max="64" width="13" customWidth="1"/>
    <col min="65" max="65" width="12.9296875" customWidth="1"/>
    <col min="66" max="66" width="14.9296875" customWidth="1"/>
    <col min="68" max="68" width="13.06640625" customWidth="1"/>
    <col min="69" max="69" width="12.59765625" customWidth="1"/>
    <col min="70" max="70" width="13.46484375" customWidth="1"/>
    <col min="72" max="73" width="13.9296875" customWidth="1"/>
    <col min="74" max="74" width="14.06640625" customWidth="1"/>
    <col min="75" max="75" width="10.9296875" customWidth="1"/>
    <col min="76" max="76" width="12.796875" customWidth="1"/>
    <col min="77" max="78" width="14" customWidth="1"/>
    <col min="80" max="80" width="13.06640625" customWidth="1"/>
    <col min="81" max="81" width="13.46484375" customWidth="1"/>
    <col min="82" max="82" width="12.1328125" customWidth="1"/>
    <col min="84" max="84" width="13.265625" customWidth="1"/>
    <col min="85" max="85" width="12.46484375" customWidth="1"/>
    <col min="86" max="86" width="13.6640625" customWidth="1"/>
    <col min="88" max="88" width="12.6640625" customWidth="1"/>
    <col min="89" max="89" width="12.265625" customWidth="1"/>
    <col min="90" max="90" width="13.46484375" customWidth="1"/>
    <col min="92" max="92" width="12.9296875" customWidth="1"/>
    <col min="93" max="93" width="13.73046875" customWidth="1"/>
    <col min="94" max="94" width="13.265625" customWidth="1"/>
    <col min="96" max="96" width="13.3984375" customWidth="1"/>
    <col min="97" max="97" width="14" customWidth="1"/>
    <col min="98" max="98" width="12.59765625" customWidth="1"/>
    <col min="100" max="100" width="11.796875" customWidth="1"/>
    <col min="101" max="101" width="13" customWidth="1"/>
  </cols>
  <sheetData>
    <row r="1" spans="1:101" ht="14.65" thickBot="1" x14ac:dyDescent="0.5">
      <c r="A1" s="16" t="s">
        <v>28</v>
      </c>
      <c r="B1" s="75" t="s">
        <v>23</v>
      </c>
      <c r="C1" s="76"/>
      <c r="D1" s="76"/>
      <c r="E1" s="77"/>
      <c r="F1" s="75" t="s">
        <v>24</v>
      </c>
      <c r="G1" s="76"/>
      <c r="H1" s="76"/>
      <c r="I1" s="76"/>
      <c r="J1" s="75" t="s">
        <v>25</v>
      </c>
      <c r="K1" s="76"/>
      <c r="L1" s="76"/>
      <c r="M1" s="77"/>
      <c r="N1" s="76" t="s">
        <v>26</v>
      </c>
      <c r="O1" s="76"/>
      <c r="P1" s="76"/>
      <c r="Q1" s="76"/>
      <c r="R1" s="75" t="s">
        <v>27</v>
      </c>
      <c r="S1" s="76"/>
      <c r="T1" s="76"/>
      <c r="U1" s="77"/>
      <c r="V1" s="75" t="s">
        <v>8</v>
      </c>
      <c r="W1" s="76"/>
      <c r="X1" s="76"/>
      <c r="Y1" s="77"/>
      <c r="Z1" s="75" t="s">
        <v>9</v>
      </c>
      <c r="AA1" s="76"/>
      <c r="AB1" s="76"/>
      <c r="AC1" s="77"/>
      <c r="AD1" s="75" t="s">
        <v>10</v>
      </c>
      <c r="AE1" s="76"/>
      <c r="AF1" s="76"/>
      <c r="AG1" s="77"/>
      <c r="AH1" s="75" t="s">
        <v>11</v>
      </c>
      <c r="AI1" s="76"/>
      <c r="AJ1" s="76"/>
      <c r="AK1" s="77"/>
      <c r="AL1" s="75" t="s">
        <v>12</v>
      </c>
      <c r="AM1" s="76"/>
      <c r="AN1" s="76"/>
      <c r="AO1" s="77"/>
      <c r="AP1" s="75" t="s">
        <v>13</v>
      </c>
      <c r="AQ1" s="76"/>
      <c r="AR1" s="76"/>
      <c r="AS1" s="77"/>
      <c r="AT1" s="75" t="s">
        <v>14</v>
      </c>
      <c r="AU1" s="76"/>
      <c r="AV1" s="76"/>
      <c r="AW1" s="77"/>
      <c r="AX1" s="75" t="s">
        <v>15</v>
      </c>
      <c r="AY1" s="76"/>
      <c r="AZ1" s="76"/>
      <c r="BA1" s="77"/>
      <c r="BB1" s="76" t="s">
        <v>16</v>
      </c>
      <c r="BC1" s="76"/>
      <c r="BD1" s="76"/>
      <c r="BE1" s="76"/>
      <c r="BF1" s="75" t="s">
        <v>17</v>
      </c>
      <c r="BG1" s="76"/>
      <c r="BH1" s="76"/>
      <c r="BI1" s="77"/>
      <c r="BJ1" s="75" t="s">
        <v>19</v>
      </c>
      <c r="BK1" s="76"/>
      <c r="BL1" s="76"/>
      <c r="BM1" s="77"/>
      <c r="BN1" s="75" t="s">
        <v>20</v>
      </c>
      <c r="BO1" s="76"/>
      <c r="BP1" s="76"/>
      <c r="BQ1" s="77"/>
      <c r="BR1" s="75" t="s">
        <v>21</v>
      </c>
      <c r="BS1" s="76"/>
      <c r="BT1" s="76"/>
      <c r="BU1" s="77"/>
      <c r="BV1" s="75" t="s">
        <v>22</v>
      </c>
      <c r="BW1" s="76"/>
      <c r="BX1" s="76"/>
      <c r="BY1" s="77"/>
      <c r="BZ1" s="75" t="s">
        <v>18</v>
      </c>
      <c r="CA1" s="76"/>
      <c r="CB1" s="76"/>
      <c r="CC1" s="77"/>
      <c r="CD1" s="75" t="s">
        <v>3</v>
      </c>
      <c r="CE1" s="76"/>
      <c r="CF1" s="76"/>
      <c r="CG1" s="77"/>
      <c r="CH1" s="75" t="s">
        <v>4</v>
      </c>
      <c r="CI1" s="76"/>
      <c r="CJ1" s="76"/>
      <c r="CK1" s="77"/>
      <c r="CL1" s="75" t="s">
        <v>5</v>
      </c>
      <c r="CM1" s="76"/>
      <c r="CN1" s="76"/>
      <c r="CO1" s="77"/>
      <c r="CP1" s="75" t="s">
        <v>6</v>
      </c>
      <c r="CQ1" s="76"/>
      <c r="CR1" s="76"/>
      <c r="CS1" s="77"/>
      <c r="CT1" s="75" t="s">
        <v>7</v>
      </c>
      <c r="CU1" s="76"/>
      <c r="CV1" s="76"/>
      <c r="CW1" s="77"/>
    </row>
    <row r="2" spans="1:101" ht="14.65" thickBot="1" x14ac:dyDescent="0.5">
      <c r="A2" s="2"/>
      <c r="B2" s="8" t="s">
        <v>104</v>
      </c>
      <c r="C2" s="9" t="s">
        <v>105</v>
      </c>
      <c r="D2" s="9" t="s">
        <v>106</v>
      </c>
      <c r="E2" s="10" t="s">
        <v>107</v>
      </c>
      <c r="F2" s="8" t="s">
        <v>104</v>
      </c>
      <c r="G2" s="9" t="s">
        <v>105</v>
      </c>
      <c r="H2" s="9" t="s">
        <v>106</v>
      </c>
      <c r="I2" s="10" t="s">
        <v>107</v>
      </c>
      <c r="J2" s="8" t="s">
        <v>104</v>
      </c>
      <c r="K2" s="9" t="s">
        <v>105</v>
      </c>
      <c r="L2" s="9" t="s">
        <v>106</v>
      </c>
      <c r="M2" s="10" t="s">
        <v>107</v>
      </c>
      <c r="N2" s="8" t="s">
        <v>104</v>
      </c>
      <c r="O2" s="9" t="s">
        <v>105</v>
      </c>
      <c r="P2" s="9" t="s">
        <v>106</v>
      </c>
      <c r="Q2" s="10" t="s">
        <v>107</v>
      </c>
      <c r="R2" s="8" t="s">
        <v>104</v>
      </c>
      <c r="S2" s="9" t="s">
        <v>105</v>
      </c>
      <c r="T2" s="9" t="s">
        <v>106</v>
      </c>
      <c r="U2" s="10" t="s">
        <v>107</v>
      </c>
      <c r="V2" s="8" t="s">
        <v>104</v>
      </c>
      <c r="W2" s="9" t="s">
        <v>105</v>
      </c>
      <c r="X2" s="9" t="s">
        <v>106</v>
      </c>
      <c r="Y2" s="10" t="s">
        <v>107</v>
      </c>
      <c r="Z2" s="8" t="s">
        <v>104</v>
      </c>
      <c r="AA2" s="9" t="s">
        <v>105</v>
      </c>
      <c r="AB2" s="9" t="s">
        <v>106</v>
      </c>
      <c r="AC2" s="10" t="s">
        <v>107</v>
      </c>
      <c r="AD2" s="8" t="s">
        <v>104</v>
      </c>
      <c r="AE2" s="9" t="s">
        <v>105</v>
      </c>
      <c r="AF2" s="9" t="s">
        <v>106</v>
      </c>
      <c r="AG2" s="10" t="s">
        <v>107</v>
      </c>
      <c r="AH2" s="8" t="s">
        <v>104</v>
      </c>
      <c r="AI2" s="9" t="s">
        <v>105</v>
      </c>
      <c r="AJ2" s="9" t="s">
        <v>106</v>
      </c>
      <c r="AK2" s="10" t="s">
        <v>107</v>
      </c>
      <c r="AL2" s="8" t="s">
        <v>104</v>
      </c>
      <c r="AM2" s="9" t="s">
        <v>105</v>
      </c>
      <c r="AN2" s="9" t="s">
        <v>106</v>
      </c>
      <c r="AO2" s="10" t="s">
        <v>107</v>
      </c>
      <c r="AP2" s="8" t="s">
        <v>104</v>
      </c>
      <c r="AQ2" s="9" t="s">
        <v>105</v>
      </c>
      <c r="AR2" s="9" t="s">
        <v>106</v>
      </c>
      <c r="AS2" s="10" t="s">
        <v>107</v>
      </c>
      <c r="AT2" s="8" t="s">
        <v>104</v>
      </c>
      <c r="AU2" s="9" t="s">
        <v>105</v>
      </c>
      <c r="AV2" s="9" t="s">
        <v>106</v>
      </c>
      <c r="AW2" s="10" t="s">
        <v>107</v>
      </c>
      <c r="AX2" s="8" t="s">
        <v>104</v>
      </c>
      <c r="AY2" s="9" t="s">
        <v>105</v>
      </c>
      <c r="AZ2" s="9" t="s">
        <v>106</v>
      </c>
      <c r="BA2" s="10" t="s">
        <v>107</v>
      </c>
      <c r="BB2" s="8" t="s">
        <v>104</v>
      </c>
      <c r="BC2" s="9" t="s">
        <v>105</v>
      </c>
      <c r="BD2" s="9" t="s">
        <v>106</v>
      </c>
      <c r="BE2" s="10" t="s">
        <v>107</v>
      </c>
      <c r="BF2" s="8" t="s">
        <v>104</v>
      </c>
      <c r="BG2" s="9" t="s">
        <v>105</v>
      </c>
      <c r="BH2" s="9" t="s">
        <v>106</v>
      </c>
      <c r="BI2" s="10" t="s">
        <v>107</v>
      </c>
      <c r="BJ2" s="8" t="s">
        <v>104</v>
      </c>
      <c r="BK2" s="9" t="s">
        <v>105</v>
      </c>
      <c r="BL2" s="9" t="s">
        <v>106</v>
      </c>
      <c r="BM2" s="10" t="s">
        <v>107</v>
      </c>
      <c r="BN2" s="8" t="s">
        <v>104</v>
      </c>
      <c r="BO2" s="9" t="s">
        <v>105</v>
      </c>
      <c r="BP2" s="9" t="s">
        <v>106</v>
      </c>
      <c r="BQ2" s="10" t="s">
        <v>107</v>
      </c>
      <c r="BR2" s="8" t="s">
        <v>104</v>
      </c>
      <c r="BS2" s="9" t="s">
        <v>105</v>
      </c>
      <c r="BT2" s="9" t="s">
        <v>106</v>
      </c>
      <c r="BU2" s="10" t="s">
        <v>107</v>
      </c>
      <c r="BV2" s="8" t="s">
        <v>104</v>
      </c>
      <c r="BW2" s="9" t="s">
        <v>105</v>
      </c>
      <c r="BX2" s="9" t="s">
        <v>106</v>
      </c>
      <c r="BY2" s="10" t="s">
        <v>107</v>
      </c>
      <c r="BZ2" s="8" t="s">
        <v>104</v>
      </c>
      <c r="CA2" s="9" t="s">
        <v>105</v>
      </c>
      <c r="CB2" s="9" t="s">
        <v>106</v>
      </c>
      <c r="CC2" s="10" t="s">
        <v>107</v>
      </c>
      <c r="CD2" s="8" t="s">
        <v>104</v>
      </c>
      <c r="CE2" s="9" t="s">
        <v>105</v>
      </c>
      <c r="CF2" s="9" t="s">
        <v>106</v>
      </c>
      <c r="CG2" s="10" t="s">
        <v>107</v>
      </c>
      <c r="CH2" s="8" t="s">
        <v>104</v>
      </c>
      <c r="CI2" s="9" t="s">
        <v>105</v>
      </c>
      <c r="CJ2" s="9" t="s">
        <v>106</v>
      </c>
      <c r="CK2" s="10" t="s">
        <v>107</v>
      </c>
      <c r="CL2" s="8" t="s">
        <v>104</v>
      </c>
      <c r="CM2" s="9" t="s">
        <v>105</v>
      </c>
      <c r="CN2" s="9" t="s">
        <v>106</v>
      </c>
      <c r="CO2" s="10" t="s">
        <v>107</v>
      </c>
      <c r="CP2" s="8" t="s">
        <v>104</v>
      </c>
      <c r="CQ2" s="9" t="s">
        <v>105</v>
      </c>
      <c r="CR2" s="9" t="s">
        <v>106</v>
      </c>
      <c r="CS2" s="10" t="s">
        <v>107</v>
      </c>
      <c r="CT2" s="8" t="s">
        <v>104</v>
      </c>
      <c r="CU2" s="9" t="s">
        <v>105</v>
      </c>
      <c r="CV2" s="9" t="s">
        <v>106</v>
      </c>
      <c r="CW2" s="10" t="s">
        <v>107</v>
      </c>
    </row>
    <row r="3" spans="1:101" x14ac:dyDescent="0.45">
      <c r="A3" s="2">
        <v>45200</v>
      </c>
      <c r="B3" s="11">
        <v>50</v>
      </c>
      <c r="C3" s="12">
        <f>VLOOKUP(A3,'Stock wise daily sales'!$A$1:$AA$367,2,0)</f>
        <v>0</v>
      </c>
      <c r="D3" s="12">
        <v>0</v>
      </c>
      <c r="E3" s="13">
        <f>B3-C3+D3</f>
        <v>50</v>
      </c>
      <c r="F3" s="14">
        <v>75</v>
      </c>
      <c r="G3">
        <f>VLOOKUP(A3,'Stock wise daily sales'!$A$1:$AA$367,3,0)</f>
        <v>8</v>
      </c>
      <c r="H3">
        <v>0</v>
      </c>
      <c r="I3" s="15">
        <f>F3-G3+H3</f>
        <v>67</v>
      </c>
      <c r="J3" s="14">
        <v>35</v>
      </c>
      <c r="K3">
        <f>VLOOKUP(A3,'Stock wise daily sales'!$A$1:$AA$367,4,0)</f>
        <v>0</v>
      </c>
      <c r="L3">
        <v>0</v>
      </c>
      <c r="M3" s="15">
        <f>J3-K3+L3</f>
        <v>35</v>
      </c>
      <c r="N3" s="14">
        <v>18</v>
      </c>
      <c r="O3">
        <f>VLOOKUP(A3,'Stock wise daily sales'!$A$1:$AA$367,5,0)</f>
        <v>0</v>
      </c>
      <c r="P3">
        <v>0</v>
      </c>
      <c r="Q3" s="15">
        <f>N3-O3+P3</f>
        <v>18</v>
      </c>
      <c r="R3" s="14">
        <v>42</v>
      </c>
      <c r="S3">
        <f>VLOOKUP(A3,'Stock wise daily sales'!$A$1:$AA$367,6,0)</f>
        <v>15</v>
      </c>
      <c r="T3">
        <v>0</v>
      </c>
      <c r="U3" s="15">
        <f>R3-S3+T3</f>
        <v>27</v>
      </c>
      <c r="V3" s="14">
        <v>36</v>
      </c>
      <c r="W3">
        <f>VLOOKUP(A3,'Stock wise daily sales'!$A$1:$AA$367,7,0)</f>
        <v>0</v>
      </c>
      <c r="X3">
        <v>0</v>
      </c>
      <c r="Y3" s="15">
        <f>V3-W3+X3</f>
        <v>36</v>
      </c>
      <c r="Z3" s="14">
        <v>42</v>
      </c>
      <c r="AA3">
        <f>VLOOKUP(A3,'Stock wise daily sales'!$A$1:$AA$367,8,0)</f>
        <v>0</v>
      </c>
      <c r="AB3">
        <v>0</v>
      </c>
      <c r="AC3" s="15">
        <f>Z3-AA3+AB3</f>
        <v>42</v>
      </c>
      <c r="AD3" s="14">
        <v>25</v>
      </c>
      <c r="AE3">
        <f>VLOOKUP(A3,'Stock wise daily sales'!$A$1:$AA$367,9,0)</f>
        <v>0</v>
      </c>
      <c r="AF3">
        <v>0</v>
      </c>
      <c r="AG3" s="15">
        <f>AD3-AE3+AF3</f>
        <v>25</v>
      </c>
      <c r="AH3" s="14">
        <v>18</v>
      </c>
      <c r="AI3">
        <f>VLOOKUP(A3,'Stock wise daily sales'!$A$1:$AA$367,10,0)</f>
        <v>0</v>
      </c>
      <c r="AJ3">
        <v>0</v>
      </c>
      <c r="AK3" s="15">
        <f>AH3-AI3+AJ3</f>
        <v>18</v>
      </c>
      <c r="AL3" s="14">
        <v>40</v>
      </c>
      <c r="AM3">
        <f>VLOOKUP(A3,'Stock wise daily sales'!$A$1:$AA$367,11,0)</f>
        <v>0</v>
      </c>
      <c r="AN3">
        <v>0</v>
      </c>
      <c r="AO3" s="15">
        <f>AL3-AM3+AN3</f>
        <v>40</v>
      </c>
      <c r="AP3" s="14">
        <v>18</v>
      </c>
      <c r="AQ3">
        <f>VLOOKUP(A3,'Stock wise daily sales'!$A$1:$AA$367,12,0)</f>
        <v>0</v>
      </c>
      <c r="AR3">
        <v>0</v>
      </c>
      <c r="AS3" s="15">
        <f>AP3-AQ3+AR3</f>
        <v>18</v>
      </c>
      <c r="AT3" s="14">
        <v>80</v>
      </c>
      <c r="AU3">
        <f>VLOOKUP(A3,'Stock wise daily sales'!$A$1:$AA$367,13,0)</f>
        <v>0</v>
      </c>
      <c r="AV3">
        <v>0</v>
      </c>
      <c r="AW3" s="15">
        <f>AT3-AU3+AV3</f>
        <v>80</v>
      </c>
      <c r="AX3" s="14">
        <v>14</v>
      </c>
      <c r="AY3">
        <f>VLOOKUP(A3,'Stock wise daily sales'!$A$1:$AA$367,14,0)</f>
        <v>0</v>
      </c>
      <c r="AZ3">
        <v>0</v>
      </c>
      <c r="BA3" s="15">
        <f>AX3-AY3+AZ3</f>
        <v>14</v>
      </c>
      <c r="BB3" s="14">
        <v>5</v>
      </c>
      <c r="BC3">
        <f>VLOOKUP(A3,'Stock wise daily sales'!$A$1:$AA$367,15,0)</f>
        <v>0</v>
      </c>
      <c r="BD3">
        <v>0</v>
      </c>
      <c r="BE3" s="15">
        <f>BB3-BC3+BD3</f>
        <v>5</v>
      </c>
      <c r="BF3" s="14">
        <v>40</v>
      </c>
      <c r="BG3">
        <f>VLOOKUP(A3,'Stock wise daily sales'!$A$1:$AA$367,16,0)</f>
        <v>3</v>
      </c>
      <c r="BH3">
        <v>0</v>
      </c>
      <c r="BI3" s="15">
        <f>BF3-BG3+BH3</f>
        <v>37</v>
      </c>
      <c r="BJ3" s="14">
        <v>9</v>
      </c>
      <c r="BK3">
        <f>VLOOKUP(A3,'Stock wise daily sales'!$A$1:$AA$367,17,0)</f>
        <v>0</v>
      </c>
      <c r="BL3">
        <v>0</v>
      </c>
      <c r="BM3" s="15">
        <f>BJ3-BK3+BL3</f>
        <v>9</v>
      </c>
      <c r="BN3" s="14">
        <v>17</v>
      </c>
      <c r="BO3">
        <f>VLOOKUP(A3,'Stock wise daily sales'!$A$1:$AA$367,18,0)</f>
        <v>0</v>
      </c>
      <c r="BP3">
        <v>0</v>
      </c>
      <c r="BQ3" s="15">
        <f>BN3-BO3+BP3</f>
        <v>17</v>
      </c>
      <c r="BR3" s="14">
        <v>10</v>
      </c>
      <c r="BS3">
        <f>VLOOKUP(A3,'Stock wise daily sales'!$A$1:$AA$367,19,0)</f>
        <v>0</v>
      </c>
      <c r="BT3">
        <v>0</v>
      </c>
      <c r="BU3" s="15">
        <f>BR3-BS3+BT3</f>
        <v>10</v>
      </c>
      <c r="BV3" s="14">
        <v>8</v>
      </c>
      <c r="BW3">
        <f>VLOOKUP(A3,'Stock wise daily sales'!$A$1:$AA$367,20,0)</f>
        <v>0</v>
      </c>
      <c r="BX3">
        <v>0</v>
      </c>
      <c r="BY3" s="15">
        <f>BV3-BW3+BX3</f>
        <v>8</v>
      </c>
      <c r="BZ3" s="14">
        <v>65</v>
      </c>
      <c r="CA3">
        <f>VLOOKUP(A3,'Stock wise daily sales'!$A$1:$AA$367,21,0)</f>
        <v>2</v>
      </c>
      <c r="CB3">
        <v>0</v>
      </c>
      <c r="CC3" s="15">
        <f>BZ3-CA3+CB3</f>
        <v>63</v>
      </c>
      <c r="CD3" s="14">
        <v>25</v>
      </c>
      <c r="CE3">
        <f>VLOOKUP(A3,'Stock wise daily sales'!$A$1:$AA$367,22,0)</f>
        <v>0</v>
      </c>
      <c r="CF3">
        <v>0</v>
      </c>
      <c r="CG3" s="15">
        <f>CD3-CE3+CF3</f>
        <v>25</v>
      </c>
      <c r="CH3" s="14">
        <v>45</v>
      </c>
      <c r="CI3">
        <f>VLOOKUP(A3,'Stock wise daily sales'!$A$1:$AA$367,23,0)</f>
        <v>0</v>
      </c>
      <c r="CJ3">
        <v>0</v>
      </c>
      <c r="CK3" s="15">
        <f>CH3-CI3+CJ3</f>
        <v>45</v>
      </c>
      <c r="CL3" s="14">
        <v>10</v>
      </c>
      <c r="CM3">
        <f>VLOOKUP(A3,'Stock wise daily sales'!$A$1:$AA$367,24,0)</f>
        <v>0</v>
      </c>
      <c r="CN3">
        <v>0</v>
      </c>
      <c r="CO3" s="15">
        <f>CL3-CM3+CN3</f>
        <v>10</v>
      </c>
      <c r="CP3" s="14">
        <v>11</v>
      </c>
      <c r="CQ3">
        <f>VLOOKUP(A3,'Stock wise daily sales'!$A$1:$AA$367,25,0)</f>
        <v>0</v>
      </c>
      <c r="CR3">
        <v>0</v>
      </c>
      <c r="CS3" s="15">
        <f>CP3-CQ3+CR3</f>
        <v>11</v>
      </c>
      <c r="CT3" s="14">
        <v>25</v>
      </c>
      <c r="CU3">
        <f>VLOOKUP(A3,'Stock wise daily sales'!$A$1:$AA$367,26,0)</f>
        <v>5</v>
      </c>
      <c r="CV3">
        <v>0</v>
      </c>
      <c r="CW3" s="15">
        <f>CT3-CU3+CV3</f>
        <v>20</v>
      </c>
    </row>
    <row r="4" spans="1:101" x14ac:dyDescent="0.45">
      <c r="A4" s="2">
        <v>45201</v>
      </c>
      <c r="B4" s="14">
        <f>MAX(E3,0)</f>
        <v>50</v>
      </c>
      <c r="C4">
        <f>VLOOKUP(A4,'Stock wise daily sales'!$A$1:$AA$367,2,0)</f>
        <v>0</v>
      </c>
      <c r="D4">
        <v>0</v>
      </c>
      <c r="E4" s="15">
        <f t="shared" ref="E4:E15" si="0">B4-C4+D4</f>
        <v>50</v>
      </c>
      <c r="F4" s="14">
        <f>MAX(I3,0)</f>
        <v>67</v>
      </c>
      <c r="G4">
        <f>VLOOKUP(A4,'Stock wise daily sales'!$A$1:$AA$367,3,0)</f>
        <v>5</v>
      </c>
      <c r="H4">
        <v>0</v>
      </c>
      <c r="I4" s="15">
        <f t="shared" ref="I4:I14" si="1">F4-G4+H4</f>
        <v>62</v>
      </c>
      <c r="J4" s="14">
        <f>MAX(M3,0)</f>
        <v>35</v>
      </c>
      <c r="K4">
        <f>VLOOKUP(A4,'Stock wise daily sales'!$A$1:$AA$367,4,0)</f>
        <v>5</v>
      </c>
      <c r="L4">
        <v>0</v>
      </c>
      <c r="M4" s="15">
        <f t="shared" ref="M4:M14" si="2">J4-K4+L4</f>
        <v>30</v>
      </c>
      <c r="N4" s="14">
        <f>MAX(Q3,0)</f>
        <v>18</v>
      </c>
      <c r="O4">
        <f>VLOOKUP(A4,'Stock wise daily sales'!$A$1:$AA$367,5,0)</f>
        <v>5</v>
      </c>
      <c r="P4">
        <v>0</v>
      </c>
      <c r="Q4" s="15">
        <f t="shared" ref="Q4:Q15" si="3">N4-O4+P4</f>
        <v>13</v>
      </c>
      <c r="R4" s="14">
        <f>MAX(U3,0)</f>
        <v>27</v>
      </c>
      <c r="S4">
        <f>VLOOKUP(A4,'Stock wise daily sales'!$A$1:$AA$367,6,0)</f>
        <v>0</v>
      </c>
      <c r="T4">
        <v>0</v>
      </c>
      <c r="U4" s="15">
        <f t="shared" ref="U4:U15" si="4">R4-S4+T4</f>
        <v>27</v>
      </c>
      <c r="V4" s="14">
        <f>MAX(Y3,0)</f>
        <v>36</v>
      </c>
      <c r="W4">
        <f>VLOOKUP(A4,'Stock wise daily sales'!$A$1:$AA$367,7,0)</f>
        <v>0</v>
      </c>
      <c r="X4">
        <v>0</v>
      </c>
      <c r="Y4" s="15">
        <f>V4-W4+X4</f>
        <v>36</v>
      </c>
      <c r="Z4" s="14">
        <f>MAX(AC3,0)</f>
        <v>42</v>
      </c>
      <c r="AA4">
        <f>VLOOKUP(A4,'Stock wise daily sales'!$A$1:$AA$367,8,0)</f>
        <v>0</v>
      </c>
      <c r="AB4">
        <v>0</v>
      </c>
      <c r="AC4" s="15">
        <f t="shared" ref="AC4:AC15" si="5">Z4-AA4+AB4</f>
        <v>42</v>
      </c>
      <c r="AD4" s="14">
        <f>MAX(AG3,0)</f>
        <v>25</v>
      </c>
      <c r="AE4">
        <f>VLOOKUP(A4,'Stock wise daily sales'!$A$1:$AA$367,9,0)</f>
        <v>0</v>
      </c>
      <c r="AF4">
        <v>0</v>
      </c>
      <c r="AG4" s="15">
        <f t="shared" ref="AG4:AG15" si="6">AD4-AE4+AF4</f>
        <v>25</v>
      </c>
      <c r="AH4" s="14">
        <f>MAX(AK3,0)</f>
        <v>18</v>
      </c>
      <c r="AI4">
        <f>VLOOKUP(A4,'Stock wise daily sales'!$A$1:$AA$367,10,0)</f>
        <v>4</v>
      </c>
      <c r="AJ4">
        <v>0</v>
      </c>
      <c r="AK4" s="15">
        <f t="shared" ref="AK4:AK15" si="7">AH4-AI4+AJ4</f>
        <v>14</v>
      </c>
      <c r="AL4" s="14">
        <f>MAX(AO3,0)</f>
        <v>40</v>
      </c>
      <c r="AM4">
        <f>VLOOKUP(A4,'Stock wise daily sales'!$A$1:$AA$367,11,0)</f>
        <v>4</v>
      </c>
      <c r="AN4">
        <v>0</v>
      </c>
      <c r="AO4" s="15">
        <f t="shared" ref="AO4:AO15" si="8">AL4-AM4+AN4</f>
        <v>36</v>
      </c>
      <c r="AP4" s="14">
        <f>MAX(AS3,0)</f>
        <v>18</v>
      </c>
      <c r="AQ4">
        <f>VLOOKUP(A4,'Stock wise daily sales'!$A$1:$AA$367,12,0)</f>
        <v>0</v>
      </c>
      <c r="AR4">
        <v>0</v>
      </c>
      <c r="AS4" s="15">
        <f t="shared" ref="AS4:AS15" si="9">AP4-AQ4+AR4</f>
        <v>18</v>
      </c>
      <c r="AT4" s="14">
        <f>MAX(AW3,0)</f>
        <v>80</v>
      </c>
      <c r="AU4">
        <f>VLOOKUP(A4,'Stock wise daily sales'!$A$1:$AA$367,13,0)</f>
        <v>0</v>
      </c>
      <c r="AV4">
        <v>0</v>
      </c>
      <c r="AW4" s="15">
        <f t="shared" ref="AW4:AW15" si="10">AT4-AU4+AV4</f>
        <v>80</v>
      </c>
      <c r="AX4" s="14">
        <f>MAX(BA3,0)</f>
        <v>14</v>
      </c>
      <c r="AY4">
        <f>VLOOKUP(A4,'Stock wise daily sales'!$A$1:$AA$367,14,0)</f>
        <v>0</v>
      </c>
      <c r="AZ4">
        <v>0</v>
      </c>
      <c r="BA4" s="15">
        <f t="shared" ref="BA4:BA15" si="11">AX4-AY4+AZ4</f>
        <v>14</v>
      </c>
      <c r="BB4" s="14">
        <f>MAX(BE3,0)</f>
        <v>5</v>
      </c>
      <c r="BC4">
        <f>VLOOKUP(A4,'Stock wise daily sales'!$A$1:$AA$367,15,0)</f>
        <v>4</v>
      </c>
      <c r="BD4">
        <v>0</v>
      </c>
      <c r="BE4" s="15">
        <f t="shared" ref="BE4:BE15" si="12">BB4-BC4+BD4</f>
        <v>1</v>
      </c>
      <c r="BF4" s="14">
        <f>MAX(BI3,0)</f>
        <v>37</v>
      </c>
      <c r="BG4">
        <f>VLOOKUP(A4,'Stock wise daily sales'!$A$1:$AA$367,16,0)</f>
        <v>5</v>
      </c>
      <c r="BH4">
        <v>0</v>
      </c>
      <c r="BI4" s="15">
        <f t="shared" ref="BI4:BI15" si="13">BF4-BG4+BH4</f>
        <v>32</v>
      </c>
      <c r="BJ4" s="14">
        <f>MAX(BM3,0)</f>
        <v>9</v>
      </c>
      <c r="BK4">
        <f>VLOOKUP(A4,'Stock wise daily sales'!$A$1:$AA$367,17,0)</f>
        <v>0</v>
      </c>
      <c r="BL4">
        <v>0</v>
      </c>
      <c r="BM4" s="15">
        <f t="shared" ref="BM4:BM15" si="14">BJ4-BK4+BL4</f>
        <v>9</v>
      </c>
      <c r="BN4" s="14">
        <f>MAX(BQ3,0)</f>
        <v>17</v>
      </c>
      <c r="BO4">
        <f>VLOOKUP(A4,'Stock wise daily sales'!$A$1:$AA$367,18,0)</f>
        <v>0</v>
      </c>
      <c r="BP4">
        <v>0</v>
      </c>
      <c r="BQ4" s="15">
        <f t="shared" ref="BQ4:BQ15" si="15">BN4-BO4+BP4</f>
        <v>17</v>
      </c>
      <c r="BR4" s="14">
        <f>MAX(BU3,0)</f>
        <v>10</v>
      </c>
      <c r="BS4">
        <f>VLOOKUP(A4,'Stock wise daily sales'!$A$1:$AA$367,19,0)</f>
        <v>0</v>
      </c>
      <c r="BT4">
        <v>0</v>
      </c>
      <c r="BU4" s="15">
        <f t="shared" ref="BU4:BU15" si="16">BR4-BS4+BT4</f>
        <v>10</v>
      </c>
      <c r="BV4" s="14">
        <f>MAX(BY3,0)</f>
        <v>8</v>
      </c>
      <c r="BW4">
        <f>VLOOKUP(A4,'Stock wise daily sales'!$A$1:$AA$367,20,0)</f>
        <v>0</v>
      </c>
      <c r="BX4">
        <v>0</v>
      </c>
      <c r="BY4" s="15">
        <f t="shared" ref="BY4:BY15" si="17">BV4-BW4+BX4</f>
        <v>8</v>
      </c>
      <c r="BZ4" s="14">
        <f>MAX(CC3,0)</f>
        <v>63</v>
      </c>
      <c r="CA4">
        <f>VLOOKUP(A4,'Stock wise daily sales'!$A$1:$AA$367,21,0)</f>
        <v>0</v>
      </c>
      <c r="CB4">
        <v>0</v>
      </c>
      <c r="CC4" s="15">
        <f t="shared" ref="CC4:CC15" si="18">BZ4-CA4+CB4</f>
        <v>63</v>
      </c>
      <c r="CD4" s="14">
        <f>MAX(CG3,0)</f>
        <v>25</v>
      </c>
      <c r="CE4">
        <f>VLOOKUP(A4,'Stock wise daily sales'!$A$1:$AA$367,22,0)</f>
        <v>0</v>
      </c>
      <c r="CF4">
        <v>0</v>
      </c>
      <c r="CG4" s="15">
        <f t="shared" ref="CG4:CG15" si="19">CD4-CE4+CF4</f>
        <v>25</v>
      </c>
      <c r="CH4" s="14">
        <f>MAX(CK3,0)</f>
        <v>45</v>
      </c>
      <c r="CI4">
        <f>VLOOKUP(A4,'Stock wise daily sales'!$A$1:$AA$367,23,0)</f>
        <v>0</v>
      </c>
      <c r="CJ4">
        <v>0</v>
      </c>
      <c r="CK4" s="15">
        <f t="shared" ref="CK4:CK15" si="20">CH4-CI4+CJ4</f>
        <v>45</v>
      </c>
      <c r="CL4" s="14">
        <f>MAX(CO3,0)</f>
        <v>10</v>
      </c>
      <c r="CM4">
        <f>VLOOKUP(A4,'Stock wise daily sales'!$A$1:$AA$367,24,0)</f>
        <v>0</v>
      </c>
      <c r="CN4">
        <v>0</v>
      </c>
      <c r="CO4" s="15">
        <f t="shared" ref="CO4:CO15" si="21">CL4-CM4+CN4</f>
        <v>10</v>
      </c>
      <c r="CP4" s="14">
        <f>MAX(CS3,0)</f>
        <v>11</v>
      </c>
      <c r="CQ4">
        <f>VLOOKUP(A4,'Stock wise daily sales'!$A$1:$AA$367,25,0)</f>
        <v>0</v>
      </c>
      <c r="CR4">
        <v>0</v>
      </c>
      <c r="CS4" s="15">
        <f t="shared" ref="CS4:CS15" si="22">CP4-CQ4+CR4</f>
        <v>11</v>
      </c>
      <c r="CT4" s="14">
        <f>MAX(CW3,0)</f>
        <v>20</v>
      </c>
      <c r="CU4">
        <f>VLOOKUP(A4,'Stock wise daily sales'!$A$1:$AA$367,26,0)</f>
        <v>0</v>
      </c>
      <c r="CV4">
        <v>0</v>
      </c>
      <c r="CW4" s="15">
        <f t="shared" ref="CW4:CW15" si="23">CT4-CU4+CV4</f>
        <v>20</v>
      </c>
    </row>
    <row r="5" spans="1:101" x14ac:dyDescent="0.45">
      <c r="A5" s="2">
        <v>45202</v>
      </c>
      <c r="B5" s="14">
        <f t="shared" ref="B5:B15" si="24">MAX(E4,0)</f>
        <v>50</v>
      </c>
      <c r="C5">
        <f>VLOOKUP(A5,'Stock wise daily sales'!$A$1:$AA$367,2,0)</f>
        <v>12</v>
      </c>
      <c r="D5">
        <v>0</v>
      </c>
      <c r="E5" s="15">
        <f t="shared" si="0"/>
        <v>38</v>
      </c>
      <c r="F5" s="14">
        <f t="shared" ref="F5:F15" si="25">MAX(I4,0)</f>
        <v>62</v>
      </c>
      <c r="G5">
        <f>VLOOKUP(A5,'Stock wise daily sales'!$A$1:$AA$367,3,0)</f>
        <v>0</v>
      </c>
      <c r="H5">
        <v>0</v>
      </c>
      <c r="I5" s="15">
        <f t="shared" si="1"/>
        <v>62</v>
      </c>
      <c r="J5" s="14">
        <f t="shared" ref="J5:J15" si="26">MAX(M4,0)</f>
        <v>30</v>
      </c>
      <c r="K5">
        <f>VLOOKUP(A5,'Stock wise daily sales'!$A$1:$AA$367,4,0)</f>
        <v>24</v>
      </c>
      <c r="L5">
        <v>0</v>
      </c>
      <c r="M5" s="15">
        <f t="shared" si="2"/>
        <v>6</v>
      </c>
      <c r="N5" s="14">
        <f t="shared" ref="N5:N68" si="27">MAX(Q4,0)</f>
        <v>13</v>
      </c>
      <c r="O5">
        <f>VLOOKUP(A5,'Stock wise daily sales'!$A$1:$AA$367,5,0)</f>
        <v>12</v>
      </c>
      <c r="P5">
        <v>0</v>
      </c>
      <c r="Q5" s="15">
        <f t="shared" si="3"/>
        <v>1</v>
      </c>
      <c r="R5" s="14">
        <f t="shared" ref="R5:R15" si="28">MAX(U4,0)</f>
        <v>27</v>
      </c>
      <c r="S5">
        <f>VLOOKUP(A5,'Stock wise daily sales'!$A$1:$AA$367,6,0)</f>
        <v>24</v>
      </c>
      <c r="T5">
        <v>0</v>
      </c>
      <c r="U5" s="15">
        <f t="shared" si="4"/>
        <v>3</v>
      </c>
      <c r="V5" s="14">
        <f t="shared" ref="V5:V15" si="29">MAX(Y4,0)</f>
        <v>36</v>
      </c>
      <c r="W5">
        <f>VLOOKUP(A5,'Stock wise daily sales'!$A$1:$AA$367,7,0)</f>
        <v>0</v>
      </c>
      <c r="X5">
        <v>0</v>
      </c>
      <c r="Y5" s="15">
        <f>V5-W5+X5</f>
        <v>36</v>
      </c>
      <c r="Z5" s="14">
        <f t="shared" ref="Z5:Z15" si="30">MAX(AC4,0)</f>
        <v>42</v>
      </c>
      <c r="AA5">
        <f>VLOOKUP(A5,'Stock wise daily sales'!$A$1:$AA$367,8,0)</f>
        <v>0</v>
      </c>
      <c r="AB5">
        <v>0</v>
      </c>
      <c r="AC5" s="15">
        <f t="shared" si="5"/>
        <v>42</v>
      </c>
      <c r="AD5" s="14">
        <f t="shared" ref="AD5:AD15" si="31">MAX(AG4,0)</f>
        <v>25</v>
      </c>
      <c r="AE5">
        <f>VLOOKUP(A5,'Stock wise daily sales'!$A$1:$AA$367,9,0)</f>
        <v>0</v>
      </c>
      <c r="AF5">
        <v>0</v>
      </c>
      <c r="AG5" s="15">
        <f t="shared" si="6"/>
        <v>25</v>
      </c>
      <c r="AH5" s="14">
        <f t="shared" ref="AH5:AH15" si="32">MAX(AK4,0)</f>
        <v>14</v>
      </c>
      <c r="AI5">
        <f>VLOOKUP(A5,'Stock wise daily sales'!$A$1:$AA$367,10,0)</f>
        <v>12</v>
      </c>
      <c r="AJ5">
        <v>0</v>
      </c>
      <c r="AK5" s="15">
        <f t="shared" si="7"/>
        <v>2</v>
      </c>
      <c r="AL5" s="14">
        <f t="shared" ref="AL5:AL15" si="33">MAX(AO4,0)</f>
        <v>36</v>
      </c>
      <c r="AM5">
        <f>VLOOKUP(A5,'Stock wise daily sales'!$A$1:$AA$367,11,0)</f>
        <v>24</v>
      </c>
      <c r="AN5">
        <v>0</v>
      </c>
      <c r="AO5" s="15">
        <f t="shared" si="8"/>
        <v>12</v>
      </c>
      <c r="AP5" s="14">
        <f t="shared" ref="AP5:AP15" si="34">MAX(AS4,0)</f>
        <v>18</v>
      </c>
      <c r="AQ5">
        <f>VLOOKUP(A5,'Stock wise daily sales'!$A$1:$AA$367,12,0)</f>
        <v>0</v>
      </c>
      <c r="AR5">
        <v>0</v>
      </c>
      <c r="AS5" s="15">
        <f t="shared" si="9"/>
        <v>18</v>
      </c>
      <c r="AT5" s="14">
        <f t="shared" ref="AT5:AT15" si="35">MAX(AW4,0)</f>
        <v>80</v>
      </c>
      <c r="AU5">
        <f>VLOOKUP(A5,'Stock wise daily sales'!$A$1:$AA$367,13,0)</f>
        <v>0</v>
      </c>
      <c r="AV5">
        <v>0</v>
      </c>
      <c r="AW5" s="15">
        <f t="shared" si="10"/>
        <v>80</v>
      </c>
      <c r="AX5" s="14">
        <f t="shared" ref="AX5:AX15" si="36">MAX(BA4,0)</f>
        <v>14</v>
      </c>
      <c r="AY5">
        <f>VLOOKUP(A5,'Stock wise daily sales'!$A$1:$AA$367,14,0)</f>
        <v>0</v>
      </c>
      <c r="AZ5">
        <v>0</v>
      </c>
      <c r="BA5" s="15">
        <f t="shared" si="11"/>
        <v>14</v>
      </c>
      <c r="BB5" s="14">
        <f t="shared" ref="BB5:BB15" si="37">MAX(BE4,0)</f>
        <v>1</v>
      </c>
      <c r="BC5">
        <f>VLOOKUP(A5,'Stock wise daily sales'!$A$1:$AA$367,15,0)</f>
        <v>0</v>
      </c>
      <c r="BD5">
        <v>0</v>
      </c>
      <c r="BE5" s="15">
        <f t="shared" si="12"/>
        <v>1</v>
      </c>
      <c r="BF5" s="14">
        <f t="shared" ref="BF5:BF15" si="38">MAX(BI4,0)</f>
        <v>32</v>
      </c>
      <c r="BG5">
        <f>VLOOKUP(A5,'Stock wise daily sales'!$A$1:$AA$367,16,0)</f>
        <v>0</v>
      </c>
      <c r="BH5">
        <v>0</v>
      </c>
      <c r="BI5" s="15">
        <f t="shared" si="13"/>
        <v>32</v>
      </c>
      <c r="BJ5" s="14">
        <f t="shared" ref="BJ5:BJ15" si="39">MAX(BM4,0)</f>
        <v>9</v>
      </c>
      <c r="BK5">
        <f>VLOOKUP(A5,'Stock wise daily sales'!$A$1:$AA$367,17,0)</f>
        <v>4</v>
      </c>
      <c r="BL5">
        <v>0</v>
      </c>
      <c r="BM5" s="15">
        <f t="shared" si="14"/>
        <v>5</v>
      </c>
      <c r="BN5" s="14">
        <f t="shared" ref="BN5:BN15" si="40">MAX(BQ4,0)</f>
        <v>17</v>
      </c>
      <c r="BO5">
        <f>VLOOKUP(A5,'Stock wise daily sales'!$A$1:$AA$367,18,0)</f>
        <v>5</v>
      </c>
      <c r="BP5">
        <v>0</v>
      </c>
      <c r="BQ5" s="15">
        <f t="shared" si="15"/>
        <v>12</v>
      </c>
      <c r="BR5" s="14">
        <f t="shared" ref="BR5:BR15" si="41">MAX(BU4,0)</f>
        <v>10</v>
      </c>
      <c r="BS5">
        <f>VLOOKUP(A5,'Stock wise daily sales'!$A$1:$AA$367,19,0)</f>
        <v>0</v>
      </c>
      <c r="BT5">
        <v>0</v>
      </c>
      <c r="BU5" s="15">
        <f t="shared" si="16"/>
        <v>10</v>
      </c>
      <c r="BV5" s="14">
        <f t="shared" ref="BV5:BV15" si="42">MAX(BY4,0)</f>
        <v>8</v>
      </c>
      <c r="BW5">
        <f>VLOOKUP(A5,'Stock wise daily sales'!$A$1:$AA$367,20,0)</f>
        <v>0</v>
      </c>
      <c r="BX5">
        <v>0</v>
      </c>
      <c r="BY5" s="15">
        <f t="shared" si="17"/>
        <v>8</v>
      </c>
      <c r="BZ5" s="14">
        <f t="shared" ref="BZ5:BZ15" si="43">MAX(CC4,0)</f>
        <v>63</v>
      </c>
      <c r="CA5">
        <f>VLOOKUP(A5,'Stock wise daily sales'!$A$1:$AA$367,21,0)</f>
        <v>10</v>
      </c>
      <c r="CB5">
        <v>0</v>
      </c>
      <c r="CC5" s="15">
        <f t="shared" si="18"/>
        <v>53</v>
      </c>
      <c r="CD5" s="14">
        <f t="shared" ref="CD5:CD14" si="44">MAX(CG4,0)</f>
        <v>25</v>
      </c>
      <c r="CE5">
        <f>VLOOKUP(A5,'Stock wise daily sales'!$A$1:$AA$367,22,0)</f>
        <v>0</v>
      </c>
      <c r="CF5">
        <v>0</v>
      </c>
      <c r="CG5" s="15">
        <f t="shared" si="19"/>
        <v>25</v>
      </c>
      <c r="CH5" s="14">
        <f t="shared" ref="CH5:CH15" si="45">MAX(CK4,0)</f>
        <v>45</v>
      </c>
      <c r="CI5">
        <f>VLOOKUP(A5,'Stock wise daily sales'!$A$1:$AA$367,23,0)</f>
        <v>0</v>
      </c>
      <c r="CJ5">
        <v>0</v>
      </c>
      <c r="CK5" s="15">
        <f t="shared" si="20"/>
        <v>45</v>
      </c>
      <c r="CL5" s="14">
        <f t="shared" ref="CL5:CL15" si="46">MAX(CO4,0)</f>
        <v>10</v>
      </c>
      <c r="CM5">
        <f>VLOOKUP(A5,'Stock wise daily sales'!$A$1:$AA$367,24,0)</f>
        <v>0</v>
      </c>
      <c r="CN5">
        <v>0</v>
      </c>
      <c r="CO5" s="15">
        <f t="shared" si="21"/>
        <v>10</v>
      </c>
      <c r="CP5" s="14">
        <f t="shared" ref="CP5:CP15" si="47">MAX(CS4,0)</f>
        <v>11</v>
      </c>
      <c r="CQ5">
        <f>VLOOKUP(A5,'Stock wise daily sales'!$A$1:$AA$367,25,0)</f>
        <v>0</v>
      </c>
      <c r="CR5">
        <v>0</v>
      </c>
      <c r="CS5" s="15">
        <f t="shared" si="22"/>
        <v>11</v>
      </c>
      <c r="CT5" s="14">
        <f t="shared" ref="CT5:CT15" si="48">MAX(CW4,0)</f>
        <v>20</v>
      </c>
      <c r="CU5">
        <f>VLOOKUP(A5,'Stock wise daily sales'!$A$1:$AA$367,26,0)</f>
        <v>0</v>
      </c>
      <c r="CV5">
        <v>0</v>
      </c>
      <c r="CW5" s="15">
        <f t="shared" si="23"/>
        <v>20</v>
      </c>
    </row>
    <row r="6" spans="1:101" x14ac:dyDescent="0.45">
      <c r="A6" s="2">
        <v>45203</v>
      </c>
      <c r="B6" s="14">
        <f t="shared" si="24"/>
        <v>38</v>
      </c>
      <c r="C6">
        <f>VLOOKUP(A6,'Stock wise daily sales'!$A$1:$AA$367,2,0)</f>
        <v>0</v>
      </c>
      <c r="D6">
        <v>0</v>
      </c>
      <c r="E6" s="15">
        <f t="shared" si="0"/>
        <v>38</v>
      </c>
      <c r="F6" s="14">
        <f t="shared" si="25"/>
        <v>62</v>
      </c>
      <c r="G6">
        <f>VLOOKUP(A6,'Stock wise daily sales'!$A$1:$AA$367,3,0)</f>
        <v>1</v>
      </c>
      <c r="H6">
        <v>0</v>
      </c>
      <c r="I6" s="15">
        <f t="shared" si="1"/>
        <v>61</v>
      </c>
      <c r="J6" s="14">
        <f t="shared" si="26"/>
        <v>6</v>
      </c>
      <c r="K6">
        <f>VLOOKUP(A6,'Stock wise daily sales'!$A$1:$AA$367,4,0)</f>
        <v>0</v>
      </c>
      <c r="L6">
        <v>0</v>
      </c>
      <c r="M6" s="15">
        <f t="shared" si="2"/>
        <v>6</v>
      </c>
      <c r="N6" s="14">
        <f t="shared" si="27"/>
        <v>1</v>
      </c>
      <c r="O6">
        <f>VLOOKUP(A6,'Stock wise daily sales'!$A$1:$AA$367,5,0)</f>
        <v>0</v>
      </c>
      <c r="P6">
        <v>0</v>
      </c>
      <c r="Q6" s="15">
        <f t="shared" si="3"/>
        <v>1</v>
      </c>
      <c r="R6" s="14">
        <f t="shared" si="28"/>
        <v>3</v>
      </c>
      <c r="S6">
        <f>VLOOKUP(A6,'Stock wise daily sales'!$A$1:$AA$367,6,0)</f>
        <v>0</v>
      </c>
      <c r="T6">
        <v>0</v>
      </c>
      <c r="U6" s="15">
        <f t="shared" si="4"/>
        <v>3</v>
      </c>
      <c r="V6" s="14">
        <f t="shared" si="29"/>
        <v>36</v>
      </c>
      <c r="W6">
        <f>VLOOKUP(A6,'Stock wise daily sales'!$A$1:$AA$367,7,0)</f>
        <v>0</v>
      </c>
      <c r="X6">
        <v>0</v>
      </c>
      <c r="Y6" s="15">
        <f>V6-W6+X6</f>
        <v>36</v>
      </c>
      <c r="Z6" s="14">
        <f t="shared" si="30"/>
        <v>42</v>
      </c>
      <c r="AA6">
        <f>VLOOKUP(A6,'Stock wise daily sales'!$A$1:$AA$367,8,0)</f>
        <v>0</v>
      </c>
      <c r="AB6">
        <v>0</v>
      </c>
      <c r="AC6" s="15">
        <f t="shared" si="5"/>
        <v>42</v>
      </c>
      <c r="AD6" s="14">
        <f t="shared" si="31"/>
        <v>25</v>
      </c>
      <c r="AE6">
        <f>VLOOKUP(A6,'Stock wise daily sales'!$A$1:$AA$367,9,0)</f>
        <v>0</v>
      </c>
      <c r="AF6">
        <v>0</v>
      </c>
      <c r="AG6" s="15">
        <f t="shared" si="6"/>
        <v>25</v>
      </c>
      <c r="AH6" s="14">
        <f t="shared" si="32"/>
        <v>2</v>
      </c>
      <c r="AI6">
        <f>VLOOKUP(A6,'Stock wise daily sales'!$A$1:$AA$367,10,0)</f>
        <v>0</v>
      </c>
      <c r="AJ6">
        <v>0</v>
      </c>
      <c r="AK6" s="15">
        <f t="shared" si="7"/>
        <v>2</v>
      </c>
      <c r="AL6" s="14">
        <f t="shared" si="33"/>
        <v>12</v>
      </c>
      <c r="AM6">
        <f>VLOOKUP(A6,'Stock wise daily sales'!$A$1:$AA$367,11,0)</f>
        <v>0</v>
      </c>
      <c r="AN6">
        <v>0</v>
      </c>
      <c r="AO6" s="15">
        <f t="shared" si="8"/>
        <v>12</v>
      </c>
      <c r="AP6" s="14">
        <f t="shared" si="34"/>
        <v>18</v>
      </c>
      <c r="AQ6">
        <f>VLOOKUP(A6,'Stock wise daily sales'!$A$1:$AA$367,12,0)</f>
        <v>0</v>
      </c>
      <c r="AR6">
        <v>0</v>
      </c>
      <c r="AS6" s="15">
        <f t="shared" si="9"/>
        <v>18</v>
      </c>
      <c r="AT6" s="14">
        <f t="shared" si="35"/>
        <v>80</v>
      </c>
      <c r="AU6">
        <f>VLOOKUP(A6,'Stock wise daily sales'!$A$1:$AA$367,13,0)</f>
        <v>0</v>
      </c>
      <c r="AV6">
        <v>0</v>
      </c>
      <c r="AW6" s="15">
        <f t="shared" si="10"/>
        <v>80</v>
      </c>
      <c r="AX6" s="14">
        <f t="shared" si="36"/>
        <v>14</v>
      </c>
      <c r="AY6">
        <f>VLOOKUP(A6,'Stock wise daily sales'!$A$1:$AA$367,14,0)</f>
        <v>0</v>
      </c>
      <c r="AZ6">
        <v>0</v>
      </c>
      <c r="BA6" s="15">
        <f t="shared" si="11"/>
        <v>14</v>
      </c>
      <c r="BB6" s="14">
        <f t="shared" si="37"/>
        <v>1</v>
      </c>
      <c r="BC6">
        <f>VLOOKUP(A6,'Stock wise daily sales'!$A$1:$AA$367,15,0)</f>
        <v>0</v>
      </c>
      <c r="BD6">
        <v>0</v>
      </c>
      <c r="BE6" s="15">
        <f t="shared" si="12"/>
        <v>1</v>
      </c>
      <c r="BF6" s="14">
        <f t="shared" si="38"/>
        <v>32</v>
      </c>
      <c r="BG6">
        <f>VLOOKUP(A6,'Stock wise daily sales'!$A$1:$AA$367,16,0)</f>
        <v>7</v>
      </c>
      <c r="BH6">
        <v>0</v>
      </c>
      <c r="BI6" s="15">
        <f t="shared" si="13"/>
        <v>25</v>
      </c>
      <c r="BJ6" s="14">
        <f t="shared" si="39"/>
        <v>5</v>
      </c>
      <c r="BK6">
        <f>VLOOKUP(A6,'Stock wise daily sales'!$A$1:$AA$367,17,0)</f>
        <v>0</v>
      </c>
      <c r="BL6">
        <v>0</v>
      </c>
      <c r="BM6" s="15">
        <f t="shared" si="14"/>
        <v>5</v>
      </c>
      <c r="BN6" s="14">
        <f t="shared" si="40"/>
        <v>12</v>
      </c>
      <c r="BO6">
        <f>VLOOKUP(A6,'Stock wise daily sales'!$A$1:$AA$367,18,0)</f>
        <v>0</v>
      </c>
      <c r="BP6">
        <v>0</v>
      </c>
      <c r="BQ6" s="15">
        <f t="shared" si="15"/>
        <v>12</v>
      </c>
      <c r="BR6" s="14">
        <f t="shared" si="41"/>
        <v>10</v>
      </c>
      <c r="BS6">
        <f>VLOOKUP(A6,'Stock wise daily sales'!$A$1:$AA$367,19,0)</f>
        <v>0</v>
      </c>
      <c r="BT6">
        <v>0</v>
      </c>
      <c r="BU6" s="15">
        <f t="shared" si="16"/>
        <v>10</v>
      </c>
      <c r="BV6" s="14">
        <f t="shared" si="42"/>
        <v>8</v>
      </c>
      <c r="BW6">
        <f>VLOOKUP(A6,'Stock wise daily sales'!$A$1:$AA$367,20,0)</f>
        <v>0</v>
      </c>
      <c r="BX6">
        <v>0</v>
      </c>
      <c r="BY6" s="15">
        <f t="shared" si="17"/>
        <v>8</v>
      </c>
      <c r="BZ6" s="14">
        <f t="shared" si="43"/>
        <v>53</v>
      </c>
      <c r="CA6">
        <f>VLOOKUP(A6,'Stock wise daily sales'!$A$1:$AA$367,21,0)</f>
        <v>0</v>
      </c>
      <c r="CB6">
        <v>0</v>
      </c>
      <c r="CC6" s="15">
        <f t="shared" si="18"/>
        <v>53</v>
      </c>
      <c r="CD6" s="14">
        <f t="shared" si="44"/>
        <v>25</v>
      </c>
      <c r="CE6">
        <f>VLOOKUP(A6,'Stock wise daily sales'!$A$1:$AA$367,22,0)</f>
        <v>2</v>
      </c>
      <c r="CF6">
        <v>0</v>
      </c>
      <c r="CG6" s="15">
        <f t="shared" si="19"/>
        <v>23</v>
      </c>
      <c r="CH6" s="14">
        <f t="shared" si="45"/>
        <v>45</v>
      </c>
      <c r="CI6">
        <f>VLOOKUP(A6,'Stock wise daily sales'!$A$1:$AA$367,23,0)</f>
        <v>0</v>
      </c>
      <c r="CJ6">
        <v>0</v>
      </c>
      <c r="CK6" s="15">
        <f t="shared" si="20"/>
        <v>45</v>
      </c>
      <c r="CL6" s="14">
        <f t="shared" si="46"/>
        <v>10</v>
      </c>
      <c r="CM6">
        <f>VLOOKUP(A6,'Stock wise daily sales'!$A$1:$AA$367,24,0)</f>
        <v>0</v>
      </c>
      <c r="CN6">
        <v>0</v>
      </c>
      <c r="CO6" s="15">
        <f t="shared" si="21"/>
        <v>10</v>
      </c>
      <c r="CP6" s="14">
        <f t="shared" si="47"/>
        <v>11</v>
      </c>
      <c r="CQ6">
        <f>VLOOKUP(A6,'Stock wise daily sales'!$A$1:$AA$367,25,0)</f>
        <v>0</v>
      </c>
      <c r="CR6">
        <v>0</v>
      </c>
      <c r="CS6" s="15">
        <f t="shared" si="22"/>
        <v>11</v>
      </c>
      <c r="CT6" s="14">
        <f t="shared" si="48"/>
        <v>20</v>
      </c>
      <c r="CU6">
        <f>VLOOKUP(A6,'Stock wise daily sales'!$A$1:$AA$367,26,0)</f>
        <v>4</v>
      </c>
      <c r="CV6">
        <v>0</v>
      </c>
      <c r="CW6" s="15">
        <f t="shared" si="23"/>
        <v>16</v>
      </c>
    </row>
    <row r="7" spans="1:101" x14ac:dyDescent="0.45">
      <c r="A7" s="2">
        <v>45204</v>
      </c>
      <c r="B7" s="14">
        <f t="shared" si="24"/>
        <v>38</v>
      </c>
      <c r="C7">
        <f>VLOOKUP(A7,'Stock wise daily sales'!$A$1:$AA$367,2,0)</f>
        <v>0</v>
      </c>
      <c r="D7">
        <v>0</v>
      </c>
      <c r="E7" s="15">
        <f t="shared" si="0"/>
        <v>38</v>
      </c>
      <c r="F7" s="14">
        <f t="shared" si="25"/>
        <v>61</v>
      </c>
      <c r="G7">
        <f>VLOOKUP(A7,'Stock wise daily sales'!$A$1:$AA$367,3,0)</f>
        <v>0</v>
      </c>
      <c r="H7">
        <v>0</v>
      </c>
      <c r="I7" s="15">
        <f t="shared" si="1"/>
        <v>61</v>
      </c>
      <c r="J7" s="14">
        <f t="shared" si="26"/>
        <v>6</v>
      </c>
      <c r="K7">
        <f>VLOOKUP(A7,'Stock wise daily sales'!$A$1:$AA$367,4,0)</f>
        <v>0</v>
      </c>
      <c r="L7">
        <v>0</v>
      </c>
      <c r="M7" s="15">
        <f t="shared" si="2"/>
        <v>6</v>
      </c>
      <c r="N7" s="14">
        <f t="shared" si="27"/>
        <v>1</v>
      </c>
      <c r="O7">
        <f>VLOOKUP(A7,'Stock wise daily sales'!$A$1:$AA$367,5,0)</f>
        <v>0</v>
      </c>
      <c r="P7">
        <v>0</v>
      </c>
      <c r="Q7" s="15">
        <f t="shared" si="3"/>
        <v>1</v>
      </c>
      <c r="R7" s="14">
        <f t="shared" si="28"/>
        <v>3</v>
      </c>
      <c r="S7">
        <f>VLOOKUP(A7,'Stock wise daily sales'!$A$1:$AA$367,6,0)</f>
        <v>0</v>
      </c>
      <c r="T7">
        <v>0</v>
      </c>
      <c r="U7" s="15">
        <f t="shared" si="4"/>
        <v>3</v>
      </c>
      <c r="V7" s="14">
        <f t="shared" si="29"/>
        <v>36</v>
      </c>
      <c r="W7">
        <f>VLOOKUP(A7,'Stock wise daily sales'!$A$1:$AA$367,7,0)</f>
        <v>0</v>
      </c>
      <c r="X7">
        <v>0</v>
      </c>
      <c r="Y7" s="15">
        <f t="shared" ref="Y7:Y15" si="49">V7-W7+X7</f>
        <v>36</v>
      </c>
      <c r="Z7" s="14">
        <f t="shared" si="30"/>
        <v>42</v>
      </c>
      <c r="AA7">
        <f>VLOOKUP(A7,'Stock wise daily sales'!$A$1:$AA$367,8,0)</f>
        <v>0</v>
      </c>
      <c r="AB7">
        <v>0</v>
      </c>
      <c r="AC7" s="15">
        <f t="shared" si="5"/>
        <v>42</v>
      </c>
      <c r="AD7" s="14">
        <f t="shared" si="31"/>
        <v>25</v>
      </c>
      <c r="AE7">
        <f>VLOOKUP(A7,'Stock wise daily sales'!$A$1:$AA$367,9,0)</f>
        <v>0</v>
      </c>
      <c r="AF7">
        <v>0</v>
      </c>
      <c r="AG7" s="15">
        <f t="shared" si="6"/>
        <v>25</v>
      </c>
      <c r="AH7" s="14">
        <f t="shared" si="32"/>
        <v>2</v>
      </c>
      <c r="AI7">
        <f>VLOOKUP(A7,'Stock wise daily sales'!$A$1:$AA$367,10,0)</f>
        <v>0</v>
      </c>
      <c r="AJ7">
        <v>0</v>
      </c>
      <c r="AK7" s="15">
        <f t="shared" si="7"/>
        <v>2</v>
      </c>
      <c r="AL7" s="14">
        <f t="shared" si="33"/>
        <v>12</v>
      </c>
      <c r="AM7">
        <f>VLOOKUP(A7,'Stock wise daily sales'!$A$1:$AA$367,11,0)</f>
        <v>0</v>
      </c>
      <c r="AN7">
        <v>0</v>
      </c>
      <c r="AO7" s="15">
        <f t="shared" si="8"/>
        <v>12</v>
      </c>
      <c r="AP7" s="14">
        <f t="shared" si="34"/>
        <v>18</v>
      </c>
      <c r="AQ7">
        <f>VLOOKUP(A7,'Stock wise daily sales'!$A$1:$AA$367,12,0)</f>
        <v>0</v>
      </c>
      <c r="AR7">
        <v>0</v>
      </c>
      <c r="AS7" s="15">
        <f t="shared" si="9"/>
        <v>18</v>
      </c>
      <c r="AT7" s="14">
        <f t="shared" si="35"/>
        <v>80</v>
      </c>
      <c r="AU7">
        <f>VLOOKUP(A7,'Stock wise daily sales'!$A$1:$AA$367,13,0)</f>
        <v>10</v>
      </c>
      <c r="AV7">
        <v>0</v>
      </c>
      <c r="AW7" s="15">
        <f t="shared" si="10"/>
        <v>70</v>
      </c>
      <c r="AX7" s="14">
        <f t="shared" si="36"/>
        <v>14</v>
      </c>
      <c r="AY7">
        <f>VLOOKUP(A7,'Stock wise daily sales'!$A$1:$AA$367,14,0)</f>
        <v>0</v>
      </c>
      <c r="AZ7">
        <v>0</v>
      </c>
      <c r="BA7" s="15">
        <f t="shared" si="11"/>
        <v>14</v>
      </c>
      <c r="BB7" s="14">
        <f t="shared" si="37"/>
        <v>1</v>
      </c>
      <c r="BC7">
        <f>VLOOKUP(A7,'Stock wise daily sales'!$A$1:$AA$367,15,0)</f>
        <v>0</v>
      </c>
      <c r="BD7">
        <v>0</v>
      </c>
      <c r="BE7" s="15">
        <f t="shared" si="12"/>
        <v>1</v>
      </c>
      <c r="BF7" s="14">
        <f t="shared" si="38"/>
        <v>25</v>
      </c>
      <c r="BG7">
        <f>VLOOKUP(A7,'Stock wise daily sales'!$A$1:$AA$367,16,0)</f>
        <v>0</v>
      </c>
      <c r="BH7">
        <v>0</v>
      </c>
      <c r="BI7" s="15">
        <f t="shared" si="13"/>
        <v>25</v>
      </c>
      <c r="BJ7" s="14">
        <f t="shared" si="39"/>
        <v>5</v>
      </c>
      <c r="BK7">
        <f>VLOOKUP(A7,'Stock wise daily sales'!$A$1:$AA$367,17,0)</f>
        <v>0</v>
      </c>
      <c r="BL7">
        <v>0</v>
      </c>
      <c r="BM7" s="15">
        <f t="shared" si="14"/>
        <v>5</v>
      </c>
      <c r="BN7" s="14">
        <f t="shared" si="40"/>
        <v>12</v>
      </c>
      <c r="BO7">
        <f>VLOOKUP(A7,'Stock wise daily sales'!$A$1:$AA$367,18,0)</f>
        <v>0</v>
      </c>
      <c r="BP7">
        <v>0</v>
      </c>
      <c r="BQ7" s="15">
        <f t="shared" si="15"/>
        <v>12</v>
      </c>
      <c r="BR7" s="14">
        <f t="shared" si="41"/>
        <v>10</v>
      </c>
      <c r="BS7">
        <f>VLOOKUP(A7,'Stock wise daily sales'!$A$1:$AA$367,19,0)</f>
        <v>0</v>
      </c>
      <c r="BT7">
        <v>0</v>
      </c>
      <c r="BU7" s="15">
        <f t="shared" si="16"/>
        <v>10</v>
      </c>
      <c r="BV7" s="14">
        <f t="shared" si="42"/>
        <v>8</v>
      </c>
      <c r="BW7">
        <f>VLOOKUP(A7,'Stock wise daily sales'!$A$1:$AA$367,20,0)</f>
        <v>0</v>
      </c>
      <c r="BX7">
        <v>0</v>
      </c>
      <c r="BY7" s="15">
        <f t="shared" si="17"/>
        <v>8</v>
      </c>
      <c r="BZ7" s="14">
        <f t="shared" si="43"/>
        <v>53</v>
      </c>
      <c r="CA7">
        <f>VLOOKUP(A7,'Stock wise daily sales'!$A$1:$AA$367,21,0)</f>
        <v>0</v>
      </c>
      <c r="CB7">
        <v>0</v>
      </c>
      <c r="CC7" s="15">
        <f t="shared" si="18"/>
        <v>53</v>
      </c>
      <c r="CD7" s="14">
        <f t="shared" si="44"/>
        <v>23</v>
      </c>
      <c r="CE7">
        <f>VLOOKUP(A7,'Stock wise daily sales'!$A$1:$AA$367,22,0)</f>
        <v>0</v>
      </c>
      <c r="CF7">
        <v>0</v>
      </c>
      <c r="CG7" s="15">
        <f t="shared" si="19"/>
        <v>23</v>
      </c>
      <c r="CH7" s="14">
        <f t="shared" si="45"/>
        <v>45</v>
      </c>
      <c r="CI7">
        <f>VLOOKUP(A7,'Stock wise daily sales'!$A$1:$AA$367,23,0)</f>
        <v>0</v>
      </c>
      <c r="CJ7">
        <v>0</v>
      </c>
      <c r="CK7" s="15">
        <f t="shared" si="20"/>
        <v>45</v>
      </c>
      <c r="CL7" s="14">
        <f t="shared" si="46"/>
        <v>10</v>
      </c>
      <c r="CM7">
        <f>VLOOKUP(A7,'Stock wise daily sales'!$A$1:$AA$367,24,0)</f>
        <v>0</v>
      </c>
      <c r="CN7">
        <v>0</v>
      </c>
      <c r="CO7" s="15">
        <f t="shared" si="21"/>
        <v>10</v>
      </c>
      <c r="CP7" s="14">
        <f t="shared" si="47"/>
        <v>11</v>
      </c>
      <c r="CQ7">
        <f>VLOOKUP(A7,'Stock wise daily sales'!$A$1:$AA$367,25,0)</f>
        <v>0</v>
      </c>
      <c r="CR7">
        <v>0</v>
      </c>
      <c r="CS7" s="15">
        <f t="shared" si="22"/>
        <v>11</v>
      </c>
      <c r="CT7" s="14">
        <f t="shared" si="48"/>
        <v>16</v>
      </c>
      <c r="CU7">
        <f>VLOOKUP(A7,'Stock wise daily sales'!$A$1:$AA$367,26,0)</f>
        <v>0</v>
      </c>
      <c r="CV7">
        <v>0</v>
      </c>
      <c r="CW7" s="15">
        <f t="shared" si="23"/>
        <v>16</v>
      </c>
    </row>
    <row r="8" spans="1:101" x14ac:dyDescent="0.45">
      <c r="A8" s="2">
        <v>45205</v>
      </c>
      <c r="B8" s="14">
        <f t="shared" si="24"/>
        <v>38</v>
      </c>
      <c r="C8">
        <f>VLOOKUP(A8,'Stock wise daily sales'!$A$1:$AA$367,2,0)</f>
        <v>0</v>
      </c>
      <c r="D8">
        <v>0</v>
      </c>
      <c r="E8" s="15">
        <f t="shared" si="0"/>
        <v>38</v>
      </c>
      <c r="F8" s="14">
        <f t="shared" si="25"/>
        <v>61</v>
      </c>
      <c r="G8">
        <f>VLOOKUP(A8,'Stock wise daily sales'!$A$1:$AA$367,3,0)</f>
        <v>0</v>
      </c>
      <c r="H8">
        <v>0</v>
      </c>
      <c r="I8" s="15">
        <f t="shared" si="1"/>
        <v>61</v>
      </c>
      <c r="J8" s="14">
        <f t="shared" si="26"/>
        <v>6</v>
      </c>
      <c r="K8">
        <f>VLOOKUP(A8,'Stock wise daily sales'!$A$1:$AA$367,4,0)</f>
        <v>0</v>
      </c>
      <c r="L8">
        <v>0</v>
      </c>
      <c r="M8" s="15">
        <f t="shared" si="2"/>
        <v>6</v>
      </c>
      <c r="N8" s="14">
        <f t="shared" si="27"/>
        <v>1</v>
      </c>
      <c r="O8">
        <f>VLOOKUP(A8,'Stock wise daily sales'!$A$1:$AA$367,5,0)</f>
        <v>0</v>
      </c>
      <c r="P8">
        <v>40</v>
      </c>
      <c r="Q8" s="15">
        <f t="shared" si="3"/>
        <v>41</v>
      </c>
      <c r="R8" s="14">
        <f t="shared" si="28"/>
        <v>3</v>
      </c>
      <c r="S8">
        <f>VLOOKUP(A8,'Stock wise daily sales'!$A$1:$AA$367,6,0)</f>
        <v>0</v>
      </c>
      <c r="T8">
        <v>0</v>
      </c>
      <c r="U8" s="15">
        <f t="shared" si="4"/>
        <v>3</v>
      </c>
      <c r="V8" s="14">
        <f t="shared" si="29"/>
        <v>36</v>
      </c>
      <c r="W8">
        <f>VLOOKUP(A8,'Stock wise daily sales'!$A$1:$AA$367,7,0)</f>
        <v>0</v>
      </c>
      <c r="X8">
        <v>0</v>
      </c>
      <c r="Y8" s="15">
        <f t="shared" si="49"/>
        <v>36</v>
      </c>
      <c r="Z8" s="14">
        <f t="shared" si="30"/>
        <v>42</v>
      </c>
      <c r="AA8">
        <f>VLOOKUP(A8,'Stock wise daily sales'!$A$1:$AA$367,8,0)</f>
        <v>0</v>
      </c>
      <c r="AB8">
        <v>0</v>
      </c>
      <c r="AC8" s="15">
        <f t="shared" si="5"/>
        <v>42</v>
      </c>
      <c r="AD8" s="14">
        <f t="shared" si="31"/>
        <v>25</v>
      </c>
      <c r="AE8">
        <f>VLOOKUP(A8,'Stock wise daily sales'!$A$1:$AA$367,9,0)</f>
        <v>0</v>
      </c>
      <c r="AF8">
        <v>0</v>
      </c>
      <c r="AG8" s="15">
        <f t="shared" si="6"/>
        <v>25</v>
      </c>
      <c r="AH8" s="14">
        <f t="shared" si="32"/>
        <v>2</v>
      </c>
      <c r="AI8">
        <f>VLOOKUP(A8,'Stock wise daily sales'!$A$1:$AA$367,10,0)</f>
        <v>0</v>
      </c>
      <c r="AJ8">
        <v>0</v>
      </c>
      <c r="AK8" s="15">
        <f t="shared" si="7"/>
        <v>2</v>
      </c>
      <c r="AL8" s="14">
        <f t="shared" si="33"/>
        <v>12</v>
      </c>
      <c r="AM8">
        <f>VLOOKUP(A8,'Stock wise daily sales'!$A$1:$AA$367,11,0)</f>
        <v>0</v>
      </c>
      <c r="AN8">
        <v>0</v>
      </c>
      <c r="AO8" s="15">
        <f t="shared" si="8"/>
        <v>12</v>
      </c>
      <c r="AP8" s="14">
        <f t="shared" si="34"/>
        <v>18</v>
      </c>
      <c r="AQ8">
        <f>VLOOKUP(A8,'Stock wise daily sales'!$A$1:$AA$367,12,0)</f>
        <v>0</v>
      </c>
      <c r="AR8">
        <v>0</v>
      </c>
      <c r="AS8" s="15">
        <f t="shared" si="9"/>
        <v>18</v>
      </c>
      <c r="AT8" s="14">
        <f t="shared" si="35"/>
        <v>70</v>
      </c>
      <c r="AU8">
        <f>VLOOKUP(A8,'Stock wise daily sales'!$A$1:$AA$367,13,0)</f>
        <v>1</v>
      </c>
      <c r="AV8">
        <v>0</v>
      </c>
      <c r="AW8" s="15">
        <f t="shared" si="10"/>
        <v>69</v>
      </c>
      <c r="AX8" s="14">
        <f t="shared" si="36"/>
        <v>14</v>
      </c>
      <c r="AY8">
        <f>VLOOKUP(A8,'Stock wise daily sales'!$A$1:$AA$367,14,0)</f>
        <v>0</v>
      </c>
      <c r="AZ8">
        <v>0</v>
      </c>
      <c r="BA8" s="15">
        <f t="shared" si="11"/>
        <v>14</v>
      </c>
      <c r="BB8" s="14">
        <f t="shared" si="37"/>
        <v>1</v>
      </c>
      <c r="BC8">
        <f>VLOOKUP(A8,'Stock wise daily sales'!$A$1:$AA$367,15,0)</f>
        <v>0</v>
      </c>
      <c r="BD8">
        <v>0</v>
      </c>
      <c r="BE8" s="15">
        <f t="shared" si="12"/>
        <v>1</v>
      </c>
      <c r="BF8" s="14">
        <f t="shared" si="38"/>
        <v>25</v>
      </c>
      <c r="BG8">
        <f>VLOOKUP(A8,'Stock wise daily sales'!$A$1:$AA$367,16,0)</f>
        <v>0</v>
      </c>
      <c r="BH8">
        <v>0</v>
      </c>
      <c r="BI8" s="15">
        <f t="shared" si="13"/>
        <v>25</v>
      </c>
      <c r="BJ8" s="14">
        <f t="shared" si="39"/>
        <v>5</v>
      </c>
      <c r="BK8">
        <f>VLOOKUP(A8,'Stock wise daily sales'!$A$1:$AA$367,17,0)</f>
        <v>0</v>
      </c>
      <c r="BL8">
        <v>0</v>
      </c>
      <c r="BM8" s="15">
        <f t="shared" si="14"/>
        <v>5</v>
      </c>
      <c r="BN8" s="14">
        <f t="shared" si="40"/>
        <v>12</v>
      </c>
      <c r="BO8">
        <f>VLOOKUP(A8,'Stock wise daily sales'!$A$1:$AA$367,18,0)</f>
        <v>0</v>
      </c>
      <c r="BP8">
        <v>0</v>
      </c>
      <c r="BQ8" s="15">
        <f t="shared" si="15"/>
        <v>12</v>
      </c>
      <c r="BR8" s="14">
        <f t="shared" si="41"/>
        <v>10</v>
      </c>
      <c r="BS8">
        <f>VLOOKUP(A8,'Stock wise daily sales'!$A$1:$AA$367,19,0)</f>
        <v>0</v>
      </c>
      <c r="BT8">
        <v>0</v>
      </c>
      <c r="BU8" s="15">
        <f t="shared" si="16"/>
        <v>10</v>
      </c>
      <c r="BV8" s="14">
        <f t="shared" si="42"/>
        <v>8</v>
      </c>
      <c r="BW8">
        <f>VLOOKUP(A8,'Stock wise daily sales'!$A$1:$AA$367,20,0)</f>
        <v>0</v>
      </c>
      <c r="BX8">
        <v>0</v>
      </c>
      <c r="BY8" s="15">
        <f t="shared" si="17"/>
        <v>8</v>
      </c>
      <c r="BZ8" s="14">
        <f t="shared" si="43"/>
        <v>53</v>
      </c>
      <c r="CA8">
        <f>VLOOKUP(A8,'Stock wise daily sales'!$A$1:$AA$367,21,0)</f>
        <v>0</v>
      </c>
      <c r="CB8">
        <v>0</v>
      </c>
      <c r="CC8" s="15">
        <f t="shared" si="18"/>
        <v>53</v>
      </c>
      <c r="CD8" s="14">
        <f t="shared" si="44"/>
        <v>23</v>
      </c>
      <c r="CE8">
        <f>VLOOKUP(A8,'Stock wise daily sales'!$A$1:$AA$367,22,0)</f>
        <v>0</v>
      </c>
      <c r="CF8">
        <v>0</v>
      </c>
      <c r="CG8" s="15">
        <f t="shared" si="19"/>
        <v>23</v>
      </c>
      <c r="CH8" s="14">
        <f t="shared" si="45"/>
        <v>45</v>
      </c>
      <c r="CI8">
        <f>VLOOKUP(A8,'Stock wise daily sales'!$A$1:$AA$367,23,0)</f>
        <v>0</v>
      </c>
      <c r="CJ8">
        <v>0</v>
      </c>
      <c r="CK8" s="15">
        <f t="shared" si="20"/>
        <v>45</v>
      </c>
      <c r="CL8" s="14">
        <f t="shared" si="46"/>
        <v>10</v>
      </c>
      <c r="CM8">
        <f>VLOOKUP(A8,'Stock wise daily sales'!$A$1:$AA$367,24,0)</f>
        <v>0</v>
      </c>
      <c r="CN8">
        <v>0</v>
      </c>
      <c r="CO8" s="15">
        <f t="shared" si="21"/>
        <v>10</v>
      </c>
      <c r="CP8" s="14">
        <f t="shared" si="47"/>
        <v>11</v>
      </c>
      <c r="CQ8">
        <f>VLOOKUP(A8,'Stock wise daily sales'!$A$1:$AA$367,25,0)</f>
        <v>0</v>
      </c>
      <c r="CR8">
        <v>0</v>
      </c>
      <c r="CS8" s="15">
        <f t="shared" si="22"/>
        <v>11</v>
      </c>
      <c r="CT8" s="14">
        <f t="shared" si="48"/>
        <v>16</v>
      </c>
      <c r="CU8">
        <f>VLOOKUP(A8,'Stock wise daily sales'!$A$1:$AA$367,26,0)</f>
        <v>0</v>
      </c>
      <c r="CV8">
        <v>0</v>
      </c>
      <c r="CW8" s="15">
        <f t="shared" si="23"/>
        <v>16</v>
      </c>
    </row>
    <row r="9" spans="1:101" x14ac:dyDescent="0.45">
      <c r="A9" s="2">
        <v>45206</v>
      </c>
      <c r="B9" s="14">
        <f t="shared" si="24"/>
        <v>38</v>
      </c>
      <c r="C9">
        <f>VLOOKUP(A9,'Stock wise daily sales'!$A$1:$AA$367,2,0)</f>
        <v>1</v>
      </c>
      <c r="D9">
        <v>0</v>
      </c>
      <c r="E9" s="15">
        <f t="shared" si="0"/>
        <v>37</v>
      </c>
      <c r="F9" s="14">
        <f t="shared" si="25"/>
        <v>61</v>
      </c>
      <c r="G9">
        <f>VLOOKUP(A9,'Stock wise daily sales'!$A$1:$AA$367,3,0)</f>
        <v>0</v>
      </c>
      <c r="H9">
        <v>0</v>
      </c>
      <c r="I9" s="15">
        <f t="shared" si="1"/>
        <v>61</v>
      </c>
      <c r="J9" s="14">
        <f t="shared" si="26"/>
        <v>6</v>
      </c>
      <c r="K9">
        <f>VLOOKUP(A9,'Stock wise daily sales'!$A$1:$AA$367,4,0)</f>
        <v>1</v>
      </c>
      <c r="L9">
        <v>0</v>
      </c>
      <c r="M9" s="15">
        <f t="shared" si="2"/>
        <v>5</v>
      </c>
      <c r="N9" s="14">
        <f t="shared" si="27"/>
        <v>41</v>
      </c>
      <c r="O9">
        <f>VLOOKUP(A9,'Stock wise daily sales'!$A$1:$AA$367,5,0)</f>
        <v>0</v>
      </c>
      <c r="P9">
        <v>0</v>
      </c>
      <c r="Q9" s="15">
        <f t="shared" si="3"/>
        <v>41</v>
      </c>
      <c r="R9" s="14">
        <f t="shared" si="28"/>
        <v>3</v>
      </c>
      <c r="S9">
        <f>VLOOKUP(A9,'Stock wise daily sales'!$A$1:$AA$367,6,0)</f>
        <v>0</v>
      </c>
      <c r="T9">
        <v>0</v>
      </c>
      <c r="U9" s="15">
        <f t="shared" si="4"/>
        <v>3</v>
      </c>
      <c r="V9" s="14">
        <f t="shared" si="29"/>
        <v>36</v>
      </c>
      <c r="W9">
        <f>VLOOKUP(A9,'Stock wise daily sales'!$A$1:$AA$367,7,0)</f>
        <v>0</v>
      </c>
      <c r="X9">
        <v>0</v>
      </c>
      <c r="Y9" s="15">
        <f t="shared" si="49"/>
        <v>36</v>
      </c>
      <c r="Z9" s="14">
        <f t="shared" si="30"/>
        <v>42</v>
      </c>
      <c r="AA9">
        <f>VLOOKUP(A9,'Stock wise daily sales'!$A$1:$AA$367,8,0)</f>
        <v>0</v>
      </c>
      <c r="AB9">
        <v>0</v>
      </c>
      <c r="AC9" s="15">
        <f t="shared" si="5"/>
        <v>42</v>
      </c>
      <c r="AD9" s="14">
        <f t="shared" si="31"/>
        <v>25</v>
      </c>
      <c r="AE9">
        <f>VLOOKUP(A9,'Stock wise daily sales'!$A$1:$AA$367,9,0)</f>
        <v>2</v>
      </c>
      <c r="AF9">
        <v>0</v>
      </c>
      <c r="AG9" s="15">
        <f t="shared" si="6"/>
        <v>23</v>
      </c>
      <c r="AH9" s="14">
        <f t="shared" si="32"/>
        <v>2</v>
      </c>
      <c r="AI9">
        <f>VLOOKUP(A9,'Stock wise daily sales'!$A$1:$AA$367,10,0)</f>
        <v>0</v>
      </c>
      <c r="AJ9">
        <v>0</v>
      </c>
      <c r="AK9" s="15">
        <f t="shared" si="7"/>
        <v>2</v>
      </c>
      <c r="AL9" s="14">
        <f t="shared" si="33"/>
        <v>12</v>
      </c>
      <c r="AM9">
        <f>VLOOKUP(A9,'Stock wise daily sales'!$A$1:$AA$367,11,0)</f>
        <v>0</v>
      </c>
      <c r="AN9">
        <v>0</v>
      </c>
      <c r="AO9" s="15">
        <f t="shared" si="8"/>
        <v>12</v>
      </c>
      <c r="AP9" s="14">
        <f t="shared" si="34"/>
        <v>18</v>
      </c>
      <c r="AQ9">
        <f>VLOOKUP(A9,'Stock wise daily sales'!$A$1:$AA$367,12,0)</f>
        <v>0</v>
      </c>
      <c r="AR9">
        <v>0</v>
      </c>
      <c r="AS9" s="15">
        <f t="shared" si="9"/>
        <v>18</v>
      </c>
      <c r="AT9" s="14">
        <f t="shared" si="35"/>
        <v>69</v>
      </c>
      <c r="AU9">
        <f>VLOOKUP(A9,'Stock wise daily sales'!$A$1:$AA$367,13,0)</f>
        <v>0</v>
      </c>
      <c r="AV9">
        <v>0</v>
      </c>
      <c r="AW9" s="15">
        <f t="shared" si="10"/>
        <v>69</v>
      </c>
      <c r="AX9" s="14">
        <f t="shared" si="36"/>
        <v>14</v>
      </c>
      <c r="AY9">
        <f>VLOOKUP(A9,'Stock wise daily sales'!$A$1:$AA$367,14,0)</f>
        <v>0</v>
      </c>
      <c r="AZ9">
        <v>0</v>
      </c>
      <c r="BA9" s="15">
        <f t="shared" si="11"/>
        <v>14</v>
      </c>
      <c r="BB9" s="14">
        <f t="shared" si="37"/>
        <v>1</v>
      </c>
      <c r="BC9">
        <f>VLOOKUP(A9,'Stock wise daily sales'!$A$1:$AA$367,15,0)</f>
        <v>0</v>
      </c>
      <c r="BD9">
        <v>0</v>
      </c>
      <c r="BE9" s="15">
        <f t="shared" si="12"/>
        <v>1</v>
      </c>
      <c r="BF9" s="14">
        <f t="shared" si="38"/>
        <v>25</v>
      </c>
      <c r="BG9">
        <f>VLOOKUP(A9,'Stock wise daily sales'!$A$1:$AA$367,16,0)</f>
        <v>0</v>
      </c>
      <c r="BH9">
        <v>0</v>
      </c>
      <c r="BI9" s="15">
        <f t="shared" si="13"/>
        <v>25</v>
      </c>
      <c r="BJ9" s="14">
        <f t="shared" si="39"/>
        <v>5</v>
      </c>
      <c r="BK9">
        <f>VLOOKUP(A9,'Stock wise daily sales'!$A$1:$AA$367,17,0)</f>
        <v>0</v>
      </c>
      <c r="BL9">
        <v>0</v>
      </c>
      <c r="BM9" s="15">
        <f t="shared" si="14"/>
        <v>5</v>
      </c>
      <c r="BN9" s="14">
        <f t="shared" si="40"/>
        <v>12</v>
      </c>
      <c r="BO9">
        <f>VLOOKUP(A9,'Stock wise daily sales'!$A$1:$AA$367,18,0)</f>
        <v>0</v>
      </c>
      <c r="BP9">
        <v>0</v>
      </c>
      <c r="BQ9" s="15">
        <f t="shared" si="15"/>
        <v>12</v>
      </c>
      <c r="BR9" s="14">
        <f t="shared" si="41"/>
        <v>10</v>
      </c>
      <c r="BS9">
        <f>VLOOKUP(A9,'Stock wise daily sales'!$A$1:$AA$367,19,0)</f>
        <v>2</v>
      </c>
      <c r="BT9">
        <v>0</v>
      </c>
      <c r="BU9" s="15">
        <f t="shared" si="16"/>
        <v>8</v>
      </c>
      <c r="BV9" s="14">
        <f t="shared" si="42"/>
        <v>8</v>
      </c>
      <c r="BW9">
        <f>VLOOKUP(A9,'Stock wise daily sales'!$A$1:$AA$367,20,0)</f>
        <v>0</v>
      </c>
      <c r="BX9">
        <v>0</v>
      </c>
      <c r="BY9" s="15">
        <f t="shared" si="17"/>
        <v>8</v>
      </c>
      <c r="BZ9" s="14">
        <f t="shared" si="43"/>
        <v>53</v>
      </c>
      <c r="CA9">
        <f>VLOOKUP(A9,'Stock wise daily sales'!$A$1:$AA$367,21,0)</f>
        <v>0</v>
      </c>
      <c r="CB9">
        <v>0</v>
      </c>
      <c r="CC9" s="15">
        <f t="shared" si="18"/>
        <v>53</v>
      </c>
      <c r="CD9" s="14">
        <f t="shared" si="44"/>
        <v>23</v>
      </c>
      <c r="CE9">
        <f>VLOOKUP(A9,'Stock wise daily sales'!$A$1:$AA$367,22,0)</f>
        <v>0</v>
      </c>
      <c r="CF9">
        <v>0</v>
      </c>
      <c r="CG9" s="15">
        <f t="shared" si="19"/>
        <v>23</v>
      </c>
      <c r="CH9" s="14">
        <f t="shared" si="45"/>
        <v>45</v>
      </c>
      <c r="CI9">
        <f>VLOOKUP(A9,'Stock wise daily sales'!$A$1:$AA$367,23,0)</f>
        <v>0</v>
      </c>
      <c r="CJ9">
        <v>0</v>
      </c>
      <c r="CK9" s="15">
        <f t="shared" si="20"/>
        <v>45</v>
      </c>
      <c r="CL9" s="14">
        <f t="shared" si="46"/>
        <v>10</v>
      </c>
      <c r="CM9">
        <f>VLOOKUP(A9,'Stock wise daily sales'!$A$1:$AA$367,24,0)</f>
        <v>0</v>
      </c>
      <c r="CN9">
        <v>0</v>
      </c>
      <c r="CO9" s="15">
        <f t="shared" si="21"/>
        <v>10</v>
      </c>
      <c r="CP9" s="14">
        <f t="shared" si="47"/>
        <v>11</v>
      </c>
      <c r="CQ9">
        <f>VLOOKUP(A9,'Stock wise daily sales'!$A$1:$AA$367,25,0)</f>
        <v>0</v>
      </c>
      <c r="CR9">
        <v>0</v>
      </c>
      <c r="CS9" s="15">
        <f t="shared" si="22"/>
        <v>11</v>
      </c>
      <c r="CT9" s="14">
        <f t="shared" si="48"/>
        <v>16</v>
      </c>
      <c r="CU9">
        <f>VLOOKUP(A9,'Stock wise daily sales'!$A$1:$AA$367,26,0)</f>
        <v>0</v>
      </c>
      <c r="CV9">
        <v>0</v>
      </c>
      <c r="CW9" s="15">
        <f t="shared" si="23"/>
        <v>16</v>
      </c>
    </row>
    <row r="10" spans="1:101" x14ac:dyDescent="0.45">
      <c r="A10" s="2">
        <v>45207</v>
      </c>
      <c r="B10" s="14">
        <f t="shared" si="24"/>
        <v>37</v>
      </c>
      <c r="C10">
        <f>VLOOKUP(A10,'Stock wise daily sales'!$A$1:$AA$367,2,0)</f>
        <v>0</v>
      </c>
      <c r="D10">
        <v>0</v>
      </c>
      <c r="E10" s="15">
        <f t="shared" si="0"/>
        <v>37</v>
      </c>
      <c r="F10" s="14">
        <f t="shared" si="25"/>
        <v>61</v>
      </c>
      <c r="G10">
        <f>VLOOKUP(A10,'Stock wise daily sales'!$A$1:$AA$367,3,0)</f>
        <v>2</v>
      </c>
      <c r="H10">
        <v>0</v>
      </c>
      <c r="I10" s="15">
        <f t="shared" si="1"/>
        <v>59</v>
      </c>
      <c r="J10" s="14">
        <f t="shared" si="26"/>
        <v>5</v>
      </c>
      <c r="K10">
        <f>VLOOKUP(A10,'Stock wise daily sales'!$A$1:$AA$367,4,0)</f>
        <v>2</v>
      </c>
      <c r="L10">
        <v>0</v>
      </c>
      <c r="M10" s="15">
        <f t="shared" si="2"/>
        <v>3</v>
      </c>
      <c r="N10" s="14">
        <f t="shared" si="27"/>
        <v>41</v>
      </c>
      <c r="O10">
        <f>VLOOKUP(A10,'Stock wise daily sales'!$A$1:$AA$367,5,0)</f>
        <v>0</v>
      </c>
      <c r="P10">
        <v>0</v>
      </c>
      <c r="Q10" s="15">
        <f t="shared" si="3"/>
        <v>41</v>
      </c>
      <c r="R10" s="14">
        <f t="shared" si="28"/>
        <v>3</v>
      </c>
      <c r="S10">
        <f>VLOOKUP(A10,'Stock wise daily sales'!$A$1:$AA$367,6,0)</f>
        <v>0</v>
      </c>
      <c r="T10">
        <v>0</v>
      </c>
      <c r="U10" s="15">
        <f t="shared" si="4"/>
        <v>3</v>
      </c>
      <c r="V10" s="14">
        <f t="shared" si="29"/>
        <v>36</v>
      </c>
      <c r="W10">
        <f>VLOOKUP(A10,'Stock wise daily sales'!$A$1:$AA$367,7,0)</f>
        <v>0</v>
      </c>
      <c r="X10">
        <v>0</v>
      </c>
      <c r="Y10" s="15">
        <f t="shared" si="49"/>
        <v>36</v>
      </c>
      <c r="Z10" s="14">
        <f t="shared" si="30"/>
        <v>42</v>
      </c>
      <c r="AA10">
        <f>VLOOKUP(A10,'Stock wise daily sales'!$A$1:$AA$367,8,0)</f>
        <v>0</v>
      </c>
      <c r="AB10">
        <v>0</v>
      </c>
      <c r="AC10" s="15">
        <f t="shared" si="5"/>
        <v>42</v>
      </c>
      <c r="AD10" s="14">
        <f t="shared" si="31"/>
        <v>23</v>
      </c>
      <c r="AE10">
        <f>VLOOKUP(A10,'Stock wise daily sales'!$A$1:$AA$367,9,0)</f>
        <v>0</v>
      </c>
      <c r="AF10">
        <v>0</v>
      </c>
      <c r="AG10" s="15">
        <f t="shared" si="6"/>
        <v>23</v>
      </c>
      <c r="AH10" s="14">
        <f t="shared" si="32"/>
        <v>2</v>
      </c>
      <c r="AI10">
        <f>VLOOKUP(A10,'Stock wise daily sales'!$A$1:$AA$367,10,0)</f>
        <v>0</v>
      </c>
      <c r="AJ10">
        <v>0</v>
      </c>
      <c r="AK10" s="15">
        <f t="shared" si="7"/>
        <v>2</v>
      </c>
      <c r="AL10" s="14">
        <f t="shared" si="33"/>
        <v>12</v>
      </c>
      <c r="AM10">
        <f>VLOOKUP(A10,'Stock wise daily sales'!$A$1:$AA$367,11,0)</f>
        <v>0</v>
      </c>
      <c r="AN10">
        <v>0</v>
      </c>
      <c r="AO10" s="15">
        <f t="shared" si="8"/>
        <v>12</v>
      </c>
      <c r="AP10" s="14">
        <f t="shared" si="34"/>
        <v>18</v>
      </c>
      <c r="AQ10">
        <f>VLOOKUP(A10,'Stock wise daily sales'!$A$1:$AA$367,12,0)</f>
        <v>0</v>
      </c>
      <c r="AR10">
        <v>0</v>
      </c>
      <c r="AS10" s="15">
        <f t="shared" si="9"/>
        <v>18</v>
      </c>
      <c r="AT10" s="14">
        <f t="shared" si="35"/>
        <v>69</v>
      </c>
      <c r="AU10">
        <f>VLOOKUP(A10,'Stock wise daily sales'!$A$1:$AA$367,13,0)</f>
        <v>0</v>
      </c>
      <c r="AV10">
        <v>0</v>
      </c>
      <c r="AW10" s="15">
        <f t="shared" si="10"/>
        <v>69</v>
      </c>
      <c r="AX10" s="14">
        <f t="shared" si="36"/>
        <v>14</v>
      </c>
      <c r="AY10">
        <f>VLOOKUP(A10,'Stock wise daily sales'!$A$1:$AA$367,14,0)</f>
        <v>0</v>
      </c>
      <c r="AZ10">
        <v>0</v>
      </c>
      <c r="BA10" s="15">
        <f t="shared" si="11"/>
        <v>14</v>
      </c>
      <c r="BB10" s="14">
        <f t="shared" si="37"/>
        <v>1</v>
      </c>
      <c r="BC10">
        <f>VLOOKUP(A10,'Stock wise daily sales'!$A$1:$AA$367,15,0)</f>
        <v>0</v>
      </c>
      <c r="BD10">
        <v>0</v>
      </c>
      <c r="BE10" s="15">
        <f t="shared" si="12"/>
        <v>1</v>
      </c>
      <c r="BF10" s="14">
        <f t="shared" si="38"/>
        <v>25</v>
      </c>
      <c r="BG10">
        <f>VLOOKUP(A10,'Stock wise daily sales'!$A$1:$AA$367,16,0)</f>
        <v>0</v>
      </c>
      <c r="BH10">
        <v>0</v>
      </c>
      <c r="BI10" s="15">
        <f t="shared" si="13"/>
        <v>25</v>
      </c>
      <c r="BJ10" s="14">
        <f t="shared" si="39"/>
        <v>5</v>
      </c>
      <c r="BK10">
        <f>VLOOKUP(A10,'Stock wise daily sales'!$A$1:$AA$367,17,0)</f>
        <v>4</v>
      </c>
      <c r="BL10">
        <v>0</v>
      </c>
      <c r="BM10" s="15">
        <f t="shared" si="14"/>
        <v>1</v>
      </c>
      <c r="BN10" s="14">
        <f t="shared" si="40"/>
        <v>12</v>
      </c>
      <c r="BO10">
        <f>VLOOKUP(A10,'Stock wise daily sales'!$A$1:$AA$367,18,0)</f>
        <v>6</v>
      </c>
      <c r="BP10">
        <v>0</v>
      </c>
      <c r="BQ10" s="15">
        <f t="shared" si="15"/>
        <v>6</v>
      </c>
      <c r="BR10" s="14">
        <f t="shared" si="41"/>
        <v>8</v>
      </c>
      <c r="BS10">
        <f>VLOOKUP(A10,'Stock wise daily sales'!$A$1:$AA$367,19,0)</f>
        <v>0</v>
      </c>
      <c r="BT10">
        <v>0</v>
      </c>
      <c r="BU10" s="15">
        <f t="shared" si="16"/>
        <v>8</v>
      </c>
      <c r="BV10" s="14">
        <f t="shared" si="42"/>
        <v>8</v>
      </c>
      <c r="BW10">
        <f>VLOOKUP(A10,'Stock wise daily sales'!$A$1:$AA$367,20,0)</f>
        <v>0</v>
      </c>
      <c r="BX10">
        <v>0</v>
      </c>
      <c r="BY10" s="15">
        <f t="shared" si="17"/>
        <v>8</v>
      </c>
      <c r="BZ10" s="14">
        <f t="shared" si="43"/>
        <v>53</v>
      </c>
      <c r="CA10">
        <f>VLOOKUP(A10,'Stock wise daily sales'!$A$1:$AA$367,21,0)</f>
        <v>0</v>
      </c>
      <c r="CB10">
        <v>0</v>
      </c>
      <c r="CC10" s="15">
        <f t="shared" si="18"/>
        <v>53</v>
      </c>
      <c r="CD10" s="14">
        <f t="shared" si="44"/>
        <v>23</v>
      </c>
      <c r="CE10">
        <f>VLOOKUP(A10,'Stock wise daily sales'!$A$1:$AA$367,22,0)</f>
        <v>0</v>
      </c>
      <c r="CF10">
        <v>0</v>
      </c>
      <c r="CG10" s="15">
        <f t="shared" si="19"/>
        <v>23</v>
      </c>
      <c r="CH10" s="14">
        <f t="shared" si="45"/>
        <v>45</v>
      </c>
      <c r="CI10">
        <f>VLOOKUP(A10,'Stock wise daily sales'!$A$1:$AA$367,23,0)</f>
        <v>0</v>
      </c>
      <c r="CJ10">
        <v>0</v>
      </c>
      <c r="CK10" s="15">
        <f t="shared" si="20"/>
        <v>45</v>
      </c>
      <c r="CL10" s="14">
        <f t="shared" si="46"/>
        <v>10</v>
      </c>
      <c r="CM10">
        <f>VLOOKUP(A10,'Stock wise daily sales'!$A$1:$AA$367,24,0)</f>
        <v>0</v>
      </c>
      <c r="CN10">
        <v>0</v>
      </c>
      <c r="CO10" s="15">
        <f t="shared" si="21"/>
        <v>10</v>
      </c>
      <c r="CP10" s="14">
        <f t="shared" si="47"/>
        <v>11</v>
      </c>
      <c r="CQ10">
        <f>VLOOKUP(A10,'Stock wise daily sales'!$A$1:$AA$367,25,0)</f>
        <v>0</v>
      </c>
      <c r="CR10">
        <v>0</v>
      </c>
      <c r="CS10" s="15">
        <f t="shared" si="22"/>
        <v>11</v>
      </c>
      <c r="CT10" s="14">
        <f t="shared" si="48"/>
        <v>16</v>
      </c>
      <c r="CU10">
        <f>VLOOKUP(A10,'Stock wise daily sales'!$A$1:$AA$367,26,0)</f>
        <v>0</v>
      </c>
      <c r="CV10">
        <v>0</v>
      </c>
      <c r="CW10" s="15">
        <f t="shared" si="23"/>
        <v>16</v>
      </c>
    </row>
    <row r="11" spans="1:101" x14ac:dyDescent="0.45">
      <c r="A11" s="2">
        <v>45208</v>
      </c>
      <c r="B11" s="14">
        <f t="shared" si="24"/>
        <v>37</v>
      </c>
      <c r="C11">
        <f>VLOOKUP(A11,'Stock wise daily sales'!$A$1:$AA$367,2,0)</f>
        <v>0</v>
      </c>
      <c r="D11">
        <v>0</v>
      </c>
      <c r="E11" s="15">
        <f t="shared" si="0"/>
        <v>37</v>
      </c>
      <c r="F11" s="14">
        <f t="shared" si="25"/>
        <v>59</v>
      </c>
      <c r="G11">
        <f>VLOOKUP(A11,'Stock wise daily sales'!$A$1:$AA$367,3,0)</f>
        <v>20</v>
      </c>
      <c r="H11">
        <v>0</v>
      </c>
      <c r="I11" s="15">
        <f t="shared" si="1"/>
        <v>39</v>
      </c>
      <c r="J11" s="14">
        <f t="shared" si="26"/>
        <v>3</v>
      </c>
      <c r="K11">
        <f>VLOOKUP(A11,'Stock wise daily sales'!$A$1:$AA$367,4,0)</f>
        <v>0</v>
      </c>
      <c r="L11">
        <v>0</v>
      </c>
      <c r="M11" s="15">
        <f t="shared" si="2"/>
        <v>3</v>
      </c>
      <c r="N11" s="14">
        <f t="shared" si="27"/>
        <v>41</v>
      </c>
      <c r="O11">
        <f>VLOOKUP(A11,'Stock wise daily sales'!$A$1:$AA$367,5,0)</f>
        <v>0</v>
      </c>
      <c r="P11">
        <v>0</v>
      </c>
      <c r="Q11" s="15">
        <f t="shared" si="3"/>
        <v>41</v>
      </c>
      <c r="R11" s="14">
        <f t="shared" si="28"/>
        <v>3</v>
      </c>
      <c r="S11">
        <f>VLOOKUP(A11,'Stock wise daily sales'!$A$1:$AA$367,6,0)</f>
        <v>0</v>
      </c>
      <c r="T11">
        <v>0</v>
      </c>
      <c r="U11" s="15">
        <f t="shared" si="4"/>
        <v>3</v>
      </c>
      <c r="V11" s="14">
        <f t="shared" si="29"/>
        <v>36</v>
      </c>
      <c r="W11">
        <f>VLOOKUP(A11,'Stock wise daily sales'!$A$1:$AA$367,7,0)</f>
        <v>0</v>
      </c>
      <c r="X11">
        <v>0</v>
      </c>
      <c r="Y11" s="15">
        <f t="shared" si="49"/>
        <v>36</v>
      </c>
      <c r="Z11" s="14">
        <f t="shared" si="30"/>
        <v>42</v>
      </c>
      <c r="AA11">
        <f>VLOOKUP(A11,'Stock wise daily sales'!$A$1:$AA$367,8,0)</f>
        <v>20</v>
      </c>
      <c r="AB11">
        <v>0</v>
      </c>
      <c r="AC11" s="15">
        <f t="shared" si="5"/>
        <v>22</v>
      </c>
      <c r="AD11" s="14">
        <f t="shared" si="31"/>
        <v>23</v>
      </c>
      <c r="AE11">
        <f>VLOOKUP(A11,'Stock wise daily sales'!$A$1:$AA$367,9,0)</f>
        <v>0</v>
      </c>
      <c r="AF11">
        <v>0</v>
      </c>
      <c r="AG11" s="15">
        <f t="shared" si="6"/>
        <v>23</v>
      </c>
      <c r="AH11" s="14">
        <f t="shared" si="32"/>
        <v>2</v>
      </c>
      <c r="AI11">
        <f>VLOOKUP(A11,'Stock wise daily sales'!$A$1:$AA$367,10,0)</f>
        <v>0</v>
      </c>
      <c r="AJ11">
        <v>0</v>
      </c>
      <c r="AK11" s="15">
        <f t="shared" si="7"/>
        <v>2</v>
      </c>
      <c r="AL11" s="14">
        <f t="shared" si="33"/>
        <v>12</v>
      </c>
      <c r="AM11">
        <f>VLOOKUP(A11,'Stock wise daily sales'!$A$1:$AA$367,11,0)</f>
        <v>0</v>
      </c>
      <c r="AN11">
        <v>0</v>
      </c>
      <c r="AO11" s="15">
        <f t="shared" si="8"/>
        <v>12</v>
      </c>
      <c r="AP11" s="14">
        <f t="shared" si="34"/>
        <v>18</v>
      </c>
      <c r="AQ11">
        <f>VLOOKUP(A11,'Stock wise daily sales'!$A$1:$AA$367,12,0)</f>
        <v>0</v>
      </c>
      <c r="AR11">
        <v>0</v>
      </c>
      <c r="AS11" s="15">
        <f t="shared" si="9"/>
        <v>18</v>
      </c>
      <c r="AT11" s="14">
        <f t="shared" si="35"/>
        <v>69</v>
      </c>
      <c r="AU11">
        <f>VLOOKUP(A11,'Stock wise daily sales'!$A$1:$AA$367,13,0)</f>
        <v>0</v>
      </c>
      <c r="AV11">
        <v>0</v>
      </c>
      <c r="AW11" s="15">
        <f t="shared" si="10"/>
        <v>69</v>
      </c>
      <c r="AX11" s="14">
        <f t="shared" si="36"/>
        <v>14</v>
      </c>
      <c r="AY11">
        <f>VLOOKUP(A11,'Stock wise daily sales'!$A$1:$AA$367,14,0)</f>
        <v>0</v>
      </c>
      <c r="AZ11">
        <v>0</v>
      </c>
      <c r="BA11" s="15">
        <f t="shared" si="11"/>
        <v>14</v>
      </c>
      <c r="BB11" s="14">
        <f t="shared" si="37"/>
        <v>1</v>
      </c>
      <c r="BC11">
        <f>VLOOKUP(A11,'Stock wise daily sales'!$A$1:$AA$367,15,0)</f>
        <v>0</v>
      </c>
      <c r="BD11">
        <v>0</v>
      </c>
      <c r="BE11" s="15">
        <f t="shared" si="12"/>
        <v>1</v>
      </c>
      <c r="BF11" s="14">
        <f t="shared" si="38"/>
        <v>25</v>
      </c>
      <c r="BG11">
        <f>VLOOKUP(A11,'Stock wise daily sales'!$A$1:$AA$367,16,0)</f>
        <v>0</v>
      </c>
      <c r="BH11">
        <v>0</v>
      </c>
      <c r="BI11" s="15">
        <f t="shared" si="13"/>
        <v>25</v>
      </c>
      <c r="BJ11" s="14">
        <f t="shared" si="39"/>
        <v>1</v>
      </c>
      <c r="BK11">
        <f>VLOOKUP(A11,'Stock wise daily sales'!$A$1:$AA$367,17,0)</f>
        <v>0</v>
      </c>
      <c r="BL11">
        <v>0</v>
      </c>
      <c r="BM11" s="15">
        <f t="shared" si="14"/>
        <v>1</v>
      </c>
      <c r="BN11" s="14">
        <f t="shared" si="40"/>
        <v>6</v>
      </c>
      <c r="BO11">
        <f>VLOOKUP(A11,'Stock wise daily sales'!$A$1:$AA$367,18,0)</f>
        <v>0</v>
      </c>
      <c r="BP11">
        <v>0</v>
      </c>
      <c r="BQ11" s="15">
        <f t="shared" si="15"/>
        <v>6</v>
      </c>
      <c r="BR11" s="14">
        <f t="shared" si="41"/>
        <v>8</v>
      </c>
      <c r="BS11">
        <f>VLOOKUP(A11,'Stock wise daily sales'!$A$1:$AA$367,19,0)</f>
        <v>0</v>
      </c>
      <c r="BT11">
        <v>0</v>
      </c>
      <c r="BU11" s="15">
        <f t="shared" si="16"/>
        <v>8</v>
      </c>
      <c r="BV11" s="14">
        <f t="shared" si="42"/>
        <v>8</v>
      </c>
      <c r="BW11">
        <f>VLOOKUP(A11,'Stock wise daily sales'!$A$1:$AA$367,20,0)</f>
        <v>0</v>
      </c>
      <c r="BX11">
        <v>0</v>
      </c>
      <c r="BY11" s="15">
        <f t="shared" si="17"/>
        <v>8</v>
      </c>
      <c r="BZ11" s="14">
        <f t="shared" si="43"/>
        <v>53</v>
      </c>
      <c r="CA11">
        <f>VLOOKUP(A11,'Stock wise daily sales'!$A$1:$AA$367,21,0)</f>
        <v>0</v>
      </c>
      <c r="CB11">
        <v>0</v>
      </c>
      <c r="CC11" s="15">
        <f t="shared" si="18"/>
        <v>53</v>
      </c>
      <c r="CD11" s="14">
        <f t="shared" si="44"/>
        <v>23</v>
      </c>
      <c r="CE11">
        <f>VLOOKUP(A11,'Stock wise daily sales'!$A$1:$AA$367,22,0)</f>
        <v>0</v>
      </c>
      <c r="CF11">
        <v>0</v>
      </c>
      <c r="CG11" s="15">
        <f t="shared" si="19"/>
        <v>23</v>
      </c>
      <c r="CH11" s="14">
        <f t="shared" si="45"/>
        <v>45</v>
      </c>
      <c r="CI11">
        <f>VLOOKUP(A11,'Stock wise daily sales'!$A$1:$AA$367,23,0)</f>
        <v>0</v>
      </c>
      <c r="CJ11">
        <v>0</v>
      </c>
      <c r="CK11" s="15">
        <f t="shared" si="20"/>
        <v>45</v>
      </c>
      <c r="CL11" s="14">
        <f t="shared" si="46"/>
        <v>10</v>
      </c>
      <c r="CM11">
        <f>VLOOKUP(A11,'Stock wise daily sales'!$A$1:$AA$367,24,0)</f>
        <v>0</v>
      </c>
      <c r="CN11">
        <v>0</v>
      </c>
      <c r="CO11" s="15">
        <f t="shared" si="21"/>
        <v>10</v>
      </c>
      <c r="CP11" s="14">
        <f t="shared" si="47"/>
        <v>11</v>
      </c>
      <c r="CQ11">
        <f>VLOOKUP(A11,'Stock wise daily sales'!$A$1:$AA$367,25,0)</f>
        <v>0</v>
      </c>
      <c r="CR11">
        <v>0</v>
      </c>
      <c r="CS11" s="15">
        <f t="shared" si="22"/>
        <v>11</v>
      </c>
      <c r="CT11" s="14">
        <f t="shared" si="48"/>
        <v>16</v>
      </c>
      <c r="CU11">
        <f>VLOOKUP(A11,'Stock wise daily sales'!$A$1:$AA$367,26,0)</f>
        <v>0</v>
      </c>
      <c r="CV11">
        <v>0</v>
      </c>
      <c r="CW11" s="15">
        <f t="shared" si="23"/>
        <v>16</v>
      </c>
    </row>
    <row r="12" spans="1:101" x14ac:dyDescent="0.45">
      <c r="A12" s="2">
        <v>45209</v>
      </c>
      <c r="B12" s="14">
        <f t="shared" si="24"/>
        <v>37</v>
      </c>
      <c r="C12">
        <f>VLOOKUP(A12,'Stock wise daily sales'!$A$1:$AA$367,2,0)</f>
        <v>0</v>
      </c>
      <c r="D12">
        <v>0</v>
      </c>
      <c r="E12" s="15">
        <f t="shared" si="0"/>
        <v>37</v>
      </c>
      <c r="F12" s="14">
        <f t="shared" si="25"/>
        <v>39</v>
      </c>
      <c r="G12">
        <f>VLOOKUP(A12,'Stock wise daily sales'!$A$1:$AA$367,3,0)</f>
        <v>5</v>
      </c>
      <c r="H12">
        <v>0</v>
      </c>
      <c r="I12" s="15">
        <f t="shared" si="1"/>
        <v>34</v>
      </c>
      <c r="J12" s="14">
        <f t="shared" si="26"/>
        <v>3</v>
      </c>
      <c r="K12">
        <f>VLOOKUP(A12,'Stock wise daily sales'!$A$1:$AA$367,4,0)</f>
        <v>0</v>
      </c>
      <c r="L12">
        <v>0</v>
      </c>
      <c r="M12" s="15">
        <f t="shared" si="2"/>
        <v>3</v>
      </c>
      <c r="N12" s="14">
        <f t="shared" si="27"/>
        <v>41</v>
      </c>
      <c r="O12">
        <f>VLOOKUP(A12,'Stock wise daily sales'!$A$1:$AA$367,5,0)</f>
        <v>0</v>
      </c>
      <c r="P12">
        <v>0</v>
      </c>
      <c r="Q12" s="15">
        <f t="shared" si="3"/>
        <v>41</v>
      </c>
      <c r="R12" s="14">
        <f t="shared" si="28"/>
        <v>3</v>
      </c>
      <c r="S12">
        <f>VLOOKUP(A12,'Stock wise daily sales'!$A$1:$AA$367,6,0)</f>
        <v>0</v>
      </c>
      <c r="T12">
        <v>0</v>
      </c>
      <c r="U12" s="15">
        <f t="shared" si="4"/>
        <v>3</v>
      </c>
      <c r="V12" s="14">
        <f t="shared" si="29"/>
        <v>36</v>
      </c>
      <c r="W12">
        <f>VLOOKUP(A12,'Stock wise daily sales'!$A$1:$AA$367,7,0)</f>
        <v>0</v>
      </c>
      <c r="X12">
        <v>0</v>
      </c>
      <c r="Y12" s="15">
        <f t="shared" si="49"/>
        <v>36</v>
      </c>
      <c r="Z12" s="14">
        <f t="shared" si="30"/>
        <v>22</v>
      </c>
      <c r="AA12">
        <f>VLOOKUP(A12,'Stock wise daily sales'!$A$1:$AA$367,8,0)</f>
        <v>4</v>
      </c>
      <c r="AB12">
        <v>0</v>
      </c>
      <c r="AC12" s="15">
        <f t="shared" si="5"/>
        <v>18</v>
      </c>
      <c r="AD12" s="14">
        <f t="shared" si="31"/>
        <v>23</v>
      </c>
      <c r="AE12">
        <f>VLOOKUP(A12,'Stock wise daily sales'!$A$1:$AA$367,9,0)</f>
        <v>0</v>
      </c>
      <c r="AF12">
        <v>0</v>
      </c>
      <c r="AG12" s="15">
        <f t="shared" si="6"/>
        <v>23</v>
      </c>
      <c r="AH12" s="14">
        <f t="shared" si="32"/>
        <v>2</v>
      </c>
      <c r="AI12">
        <f>VLOOKUP(A12,'Stock wise daily sales'!$A$1:$AA$367,10,0)</f>
        <v>0</v>
      </c>
      <c r="AJ12">
        <v>0</v>
      </c>
      <c r="AK12" s="15">
        <f t="shared" si="7"/>
        <v>2</v>
      </c>
      <c r="AL12" s="14">
        <f t="shared" si="33"/>
        <v>12</v>
      </c>
      <c r="AM12">
        <f>VLOOKUP(A12,'Stock wise daily sales'!$A$1:$AA$367,11,0)</f>
        <v>0</v>
      </c>
      <c r="AN12">
        <v>0</v>
      </c>
      <c r="AO12" s="15">
        <f t="shared" si="8"/>
        <v>12</v>
      </c>
      <c r="AP12" s="14">
        <f t="shared" si="34"/>
        <v>18</v>
      </c>
      <c r="AQ12">
        <f>VLOOKUP(A12,'Stock wise daily sales'!$A$1:$AA$367,12,0)</f>
        <v>0</v>
      </c>
      <c r="AR12">
        <v>0</v>
      </c>
      <c r="AS12" s="15">
        <f t="shared" si="9"/>
        <v>18</v>
      </c>
      <c r="AT12" s="14">
        <f t="shared" si="35"/>
        <v>69</v>
      </c>
      <c r="AU12">
        <f>VLOOKUP(A12,'Stock wise daily sales'!$A$1:$AA$367,13,0)</f>
        <v>6</v>
      </c>
      <c r="AV12">
        <v>0</v>
      </c>
      <c r="AW12" s="15">
        <f t="shared" si="10"/>
        <v>63</v>
      </c>
      <c r="AX12" s="14">
        <f t="shared" si="36"/>
        <v>14</v>
      </c>
      <c r="AY12">
        <f>VLOOKUP(A12,'Stock wise daily sales'!$A$1:$AA$367,14,0)</f>
        <v>2</v>
      </c>
      <c r="AZ12">
        <v>0</v>
      </c>
      <c r="BA12" s="15">
        <f t="shared" si="11"/>
        <v>12</v>
      </c>
      <c r="BB12" s="14">
        <f t="shared" si="37"/>
        <v>1</v>
      </c>
      <c r="BC12">
        <f>VLOOKUP(A12,'Stock wise daily sales'!$A$1:$AA$367,15,0)</f>
        <v>0</v>
      </c>
      <c r="BD12">
        <v>0</v>
      </c>
      <c r="BE12" s="15">
        <f t="shared" si="12"/>
        <v>1</v>
      </c>
      <c r="BF12" s="14">
        <f t="shared" si="38"/>
        <v>25</v>
      </c>
      <c r="BG12">
        <f>VLOOKUP(A12,'Stock wise daily sales'!$A$1:$AA$367,16,0)</f>
        <v>4</v>
      </c>
      <c r="BH12">
        <v>0</v>
      </c>
      <c r="BI12" s="15">
        <f t="shared" si="13"/>
        <v>21</v>
      </c>
      <c r="BJ12" s="14">
        <f t="shared" si="39"/>
        <v>1</v>
      </c>
      <c r="BK12">
        <f>VLOOKUP(A12,'Stock wise daily sales'!$A$1:$AA$367,17,0)</f>
        <v>0</v>
      </c>
      <c r="BL12">
        <v>0</v>
      </c>
      <c r="BM12" s="15">
        <f t="shared" si="14"/>
        <v>1</v>
      </c>
      <c r="BN12" s="14">
        <f t="shared" si="40"/>
        <v>6</v>
      </c>
      <c r="BO12">
        <f>VLOOKUP(A12,'Stock wise daily sales'!$A$1:$AA$367,18,0)</f>
        <v>1</v>
      </c>
      <c r="BP12">
        <v>0</v>
      </c>
      <c r="BQ12" s="15">
        <f t="shared" si="15"/>
        <v>5</v>
      </c>
      <c r="BR12" s="14">
        <f t="shared" si="41"/>
        <v>8</v>
      </c>
      <c r="BS12">
        <f>VLOOKUP(A12,'Stock wise daily sales'!$A$1:$AA$367,19,0)</f>
        <v>1</v>
      </c>
      <c r="BT12">
        <v>0</v>
      </c>
      <c r="BU12" s="15">
        <f t="shared" si="16"/>
        <v>7</v>
      </c>
      <c r="BV12" s="14">
        <f t="shared" si="42"/>
        <v>8</v>
      </c>
      <c r="BW12">
        <f>VLOOKUP(A12,'Stock wise daily sales'!$A$1:$AA$367,20,0)</f>
        <v>0</v>
      </c>
      <c r="BX12">
        <v>0</v>
      </c>
      <c r="BY12" s="15">
        <f t="shared" si="17"/>
        <v>8</v>
      </c>
      <c r="BZ12" s="14">
        <f t="shared" si="43"/>
        <v>53</v>
      </c>
      <c r="CA12">
        <f>VLOOKUP(A12,'Stock wise daily sales'!$A$1:$AA$367,21,0)</f>
        <v>0</v>
      </c>
      <c r="CB12">
        <v>0</v>
      </c>
      <c r="CC12" s="15">
        <f t="shared" si="18"/>
        <v>53</v>
      </c>
      <c r="CD12" s="14">
        <f t="shared" si="44"/>
        <v>23</v>
      </c>
      <c r="CE12">
        <f>VLOOKUP(A12,'Stock wise daily sales'!$A$1:$AA$367,22,0)</f>
        <v>0</v>
      </c>
      <c r="CF12">
        <v>0</v>
      </c>
      <c r="CG12" s="15">
        <f t="shared" si="19"/>
        <v>23</v>
      </c>
      <c r="CH12" s="14">
        <f t="shared" si="45"/>
        <v>45</v>
      </c>
      <c r="CI12">
        <f>VLOOKUP(A12,'Stock wise daily sales'!$A$1:$AA$367,23,0)</f>
        <v>0</v>
      </c>
      <c r="CJ12">
        <v>0</v>
      </c>
      <c r="CK12" s="15">
        <f t="shared" si="20"/>
        <v>45</v>
      </c>
      <c r="CL12" s="14">
        <f t="shared" si="46"/>
        <v>10</v>
      </c>
      <c r="CM12">
        <f>VLOOKUP(A12,'Stock wise daily sales'!$A$1:$AA$367,24,0)</f>
        <v>0</v>
      </c>
      <c r="CN12">
        <v>0</v>
      </c>
      <c r="CO12" s="15">
        <f t="shared" si="21"/>
        <v>10</v>
      </c>
      <c r="CP12" s="14">
        <f t="shared" si="47"/>
        <v>11</v>
      </c>
      <c r="CQ12">
        <f>VLOOKUP(A12,'Stock wise daily sales'!$A$1:$AA$367,25,0)</f>
        <v>0</v>
      </c>
      <c r="CR12">
        <v>0</v>
      </c>
      <c r="CS12" s="15">
        <f t="shared" si="22"/>
        <v>11</v>
      </c>
      <c r="CT12" s="14">
        <f t="shared" si="48"/>
        <v>16</v>
      </c>
      <c r="CU12">
        <f>VLOOKUP(A12,'Stock wise daily sales'!$A$1:$AA$367,26,0)</f>
        <v>0</v>
      </c>
      <c r="CV12">
        <v>0</v>
      </c>
      <c r="CW12" s="15">
        <f t="shared" si="23"/>
        <v>16</v>
      </c>
    </row>
    <row r="13" spans="1:101" x14ac:dyDescent="0.45">
      <c r="A13" s="2">
        <v>45210</v>
      </c>
      <c r="B13" s="14">
        <f t="shared" si="24"/>
        <v>37</v>
      </c>
      <c r="C13">
        <f>VLOOKUP(A13,'Stock wise daily sales'!$A$1:$AA$367,2,0)</f>
        <v>0</v>
      </c>
      <c r="D13">
        <v>0</v>
      </c>
      <c r="E13" s="15">
        <f t="shared" si="0"/>
        <v>37</v>
      </c>
      <c r="F13" s="14">
        <f t="shared" si="25"/>
        <v>34</v>
      </c>
      <c r="G13">
        <f>VLOOKUP(A13,'Stock wise daily sales'!$A$1:$AA$367,3,0)</f>
        <v>0</v>
      </c>
      <c r="H13">
        <v>0</v>
      </c>
      <c r="I13" s="15">
        <f t="shared" si="1"/>
        <v>34</v>
      </c>
      <c r="J13" s="14">
        <f t="shared" si="26"/>
        <v>3</v>
      </c>
      <c r="K13">
        <f>VLOOKUP(A13,'Stock wise daily sales'!$A$1:$AA$367,4,0)</f>
        <v>0</v>
      </c>
      <c r="L13">
        <v>0</v>
      </c>
      <c r="M13" s="15">
        <f t="shared" si="2"/>
        <v>3</v>
      </c>
      <c r="N13" s="14">
        <f t="shared" si="27"/>
        <v>41</v>
      </c>
      <c r="O13">
        <f>VLOOKUP(A13,'Stock wise daily sales'!$A$1:$AA$367,5,0)</f>
        <v>0</v>
      </c>
      <c r="P13">
        <v>0</v>
      </c>
      <c r="Q13" s="15">
        <f t="shared" si="3"/>
        <v>41</v>
      </c>
      <c r="R13" s="14">
        <f t="shared" si="28"/>
        <v>3</v>
      </c>
      <c r="S13">
        <f>VLOOKUP(A13,'Stock wise daily sales'!$A$1:$AA$367,6,0)</f>
        <v>0</v>
      </c>
      <c r="T13">
        <v>0</v>
      </c>
      <c r="U13" s="15">
        <f t="shared" si="4"/>
        <v>3</v>
      </c>
      <c r="V13" s="14">
        <f t="shared" si="29"/>
        <v>36</v>
      </c>
      <c r="W13">
        <f>VLOOKUP(A13,'Stock wise daily sales'!$A$1:$AA$367,7,0)</f>
        <v>0</v>
      </c>
      <c r="X13">
        <v>0</v>
      </c>
      <c r="Y13" s="15">
        <f t="shared" si="49"/>
        <v>36</v>
      </c>
      <c r="Z13" s="14">
        <f t="shared" si="30"/>
        <v>18</v>
      </c>
      <c r="AA13">
        <f>VLOOKUP(A13,'Stock wise daily sales'!$A$1:$AA$367,8,0)</f>
        <v>0</v>
      </c>
      <c r="AB13">
        <v>0</v>
      </c>
      <c r="AC13" s="15">
        <f t="shared" si="5"/>
        <v>18</v>
      </c>
      <c r="AD13" s="14">
        <f t="shared" si="31"/>
        <v>23</v>
      </c>
      <c r="AE13">
        <f>VLOOKUP(A13,'Stock wise daily sales'!$A$1:$AA$367,9,0)</f>
        <v>0</v>
      </c>
      <c r="AF13">
        <v>0</v>
      </c>
      <c r="AG13" s="15">
        <f t="shared" si="6"/>
        <v>23</v>
      </c>
      <c r="AH13" s="14">
        <f t="shared" si="32"/>
        <v>2</v>
      </c>
      <c r="AI13">
        <f>VLOOKUP(A13,'Stock wise daily sales'!$A$1:$AA$367,10,0)</f>
        <v>0</v>
      </c>
      <c r="AJ13">
        <v>0</v>
      </c>
      <c r="AK13" s="15">
        <f t="shared" si="7"/>
        <v>2</v>
      </c>
      <c r="AL13" s="14">
        <f t="shared" si="33"/>
        <v>12</v>
      </c>
      <c r="AM13">
        <f>VLOOKUP(A13,'Stock wise daily sales'!$A$1:$AA$367,11,0)</f>
        <v>0</v>
      </c>
      <c r="AN13">
        <v>0</v>
      </c>
      <c r="AO13" s="15">
        <f t="shared" si="8"/>
        <v>12</v>
      </c>
      <c r="AP13" s="14">
        <f t="shared" si="34"/>
        <v>18</v>
      </c>
      <c r="AQ13">
        <f>VLOOKUP(A13,'Stock wise daily sales'!$A$1:$AA$367,12,0)</f>
        <v>0</v>
      </c>
      <c r="AR13">
        <v>0</v>
      </c>
      <c r="AS13" s="15">
        <f t="shared" si="9"/>
        <v>18</v>
      </c>
      <c r="AT13" s="14">
        <f t="shared" si="35"/>
        <v>63</v>
      </c>
      <c r="AU13">
        <f>VLOOKUP(A13,'Stock wise daily sales'!$A$1:$AA$367,13,0)</f>
        <v>12</v>
      </c>
      <c r="AV13">
        <v>0</v>
      </c>
      <c r="AW13" s="15">
        <f t="shared" si="10"/>
        <v>51</v>
      </c>
      <c r="AX13" s="14">
        <f t="shared" si="36"/>
        <v>12</v>
      </c>
      <c r="AY13">
        <f>VLOOKUP(A13,'Stock wise daily sales'!$A$1:$AA$367,14,0)</f>
        <v>0</v>
      </c>
      <c r="AZ13">
        <v>0</v>
      </c>
      <c r="BA13" s="15">
        <f t="shared" si="11"/>
        <v>12</v>
      </c>
      <c r="BB13" s="14">
        <f t="shared" si="37"/>
        <v>1</v>
      </c>
      <c r="BC13">
        <f>VLOOKUP(A13,'Stock wise daily sales'!$A$1:$AA$367,15,0)</f>
        <v>0</v>
      </c>
      <c r="BD13">
        <v>0</v>
      </c>
      <c r="BE13" s="15">
        <f t="shared" si="12"/>
        <v>1</v>
      </c>
      <c r="BF13" s="14">
        <f t="shared" si="38"/>
        <v>21</v>
      </c>
      <c r="BG13">
        <f>VLOOKUP(A13,'Stock wise daily sales'!$A$1:$AA$367,16,0)</f>
        <v>0</v>
      </c>
      <c r="BH13">
        <v>0</v>
      </c>
      <c r="BI13" s="15">
        <f t="shared" si="13"/>
        <v>21</v>
      </c>
      <c r="BJ13" s="14">
        <f t="shared" si="39"/>
        <v>1</v>
      </c>
      <c r="BK13">
        <f>VLOOKUP(A13,'Stock wise daily sales'!$A$1:$AA$367,17,0)</f>
        <v>0</v>
      </c>
      <c r="BL13">
        <v>0</v>
      </c>
      <c r="BM13" s="15">
        <f t="shared" si="14"/>
        <v>1</v>
      </c>
      <c r="BN13" s="14">
        <f t="shared" si="40"/>
        <v>5</v>
      </c>
      <c r="BO13">
        <f>VLOOKUP(A13,'Stock wise daily sales'!$A$1:$AA$367,18,0)</f>
        <v>0</v>
      </c>
      <c r="BP13">
        <v>0</v>
      </c>
      <c r="BQ13" s="15">
        <f t="shared" si="15"/>
        <v>5</v>
      </c>
      <c r="BR13" s="14">
        <f t="shared" si="41"/>
        <v>7</v>
      </c>
      <c r="BS13">
        <f>VLOOKUP(A13,'Stock wise daily sales'!$A$1:$AA$367,19,0)</f>
        <v>0</v>
      </c>
      <c r="BT13">
        <v>0</v>
      </c>
      <c r="BU13" s="15">
        <f t="shared" si="16"/>
        <v>7</v>
      </c>
      <c r="BV13" s="14">
        <f t="shared" si="42"/>
        <v>8</v>
      </c>
      <c r="BW13">
        <f>VLOOKUP(A13,'Stock wise daily sales'!$A$1:$AA$367,20,0)</f>
        <v>0</v>
      </c>
      <c r="BX13">
        <v>0</v>
      </c>
      <c r="BY13" s="15">
        <f t="shared" si="17"/>
        <v>8</v>
      </c>
      <c r="BZ13" s="14">
        <f t="shared" si="43"/>
        <v>53</v>
      </c>
      <c r="CA13">
        <f>VLOOKUP(A13,'Stock wise daily sales'!$A$1:$AA$367,21,0)</f>
        <v>17</v>
      </c>
      <c r="CB13">
        <v>0</v>
      </c>
      <c r="CC13" s="15">
        <f t="shared" si="18"/>
        <v>36</v>
      </c>
      <c r="CD13" s="14">
        <f t="shared" si="44"/>
        <v>23</v>
      </c>
      <c r="CE13">
        <f>VLOOKUP(A13,'Stock wise daily sales'!$A$1:$AA$367,22,0)</f>
        <v>0</v>
      </c>
      <c r="CF13">
        <v>0</v>
      </c>
      <c r="CG13" s="15">
        <f t="shared" si="19"/>
        <v>23</v>
      </c>
      <c r="CH13" s="14">
        <f t="shared" si="45"/>
        <v>45</v>
      </c>
      <c r="CI13">
        <f>VLOOKUP(A13,'Stock wise daily sales'!$A$1:$AA$367,23,0)</f>
        <v>0</v>
      </c>
      <c r="CJ13">
        <v>0</v>
      </c>
      <c r="CK13" s="15">
        <f t="shared" si="20"/>
        <v>45</v>
      </c>
      <c r="CL13" s="14">
        <f t="shared" si="46"/>
        <v>10</v>
      </c>
      <c r="CM13">
        <f>VLOOKUP(A13,'Stock wise daily sales'!$A$1:$AA$367,24,0)</f>
        <v>0</v>
      </c>
      <c r="CN13">
        <v>0</v>
      </c>
      <c r="CO13" s="15">
        <f t="shared" si="21"/>
        <v>10</v>
      </c>
      <c r="CP13" s="14">
        <f t="shared" si="47"/>
        <v>11</v>
      </c>
      <c r="CQ13">
        <f>VLOOKUP(A13,'Stock wise daily sales'!$A$1:$AA$367,25,0)</f>
        <v>0</v>
      </c>
      <c r="CR13">
        <v>0</v>
      </c>
      <c r="CS13" s="15">
        <f t="shared" si="22"/>
        <v>11</v>
      </c>
      <c r="CT13" s="14">
        <f t="shared" si="48"/>
        <v>16</v>
      </c>
      <c r="CU13">
        <f>VLOOKUP(A13,'Stock wise daily sales'!$A$1:$AA$367,26,0)</f>
        <v>0</v>
      </c>
      <c r="CV13">
        <v>0</v>
      </c>
      <c r="CW13" s="15">
        <f t="shared" si="23"/>
        <v>16</v>
      </c>
    </row>
    <row r="14" spans="1:101" x14ac:dyDescent="0.45">
      <c r="A14" s="2">
        <v>45211</v>
      </c>
      <c r="B14" s="14">
        <f t="shared" si="24"/>
        <v>37</v>
      </c>
      <c r="C14">
        <f>VLOOKUP(A14,'Stock wise daily sales'!$A$1:$AA$367,2,0)</f>
        <v>5</v>
      </c>
      <c r="D14">
        <v>0</v>
      </c>
      <c r="E14" s="15">
        <f t="shared" si="0"/>
        <v>32</v>
      </c>
      <c r="F14" s="14">
        <f t="shared" si="25"/>
        <v>34</v>
      </c>
      <c r="G14">
        <f>VLOOKUP(A14,'Stock wise daily sales'!$A$1:$AA$367,3,0)</f>
        <v>30</v>
      </c>
      <c r="H14">
        <v>0</v>
      </c>
      <c r="I14" s="15">
        <f t="shared" si="1"/>
        <v>4</v>
      </c>
      <c r="J14" s="14">
        <f t="shared" si="26"/>
        <v>3</v>
      </c>
      <c r="K14">
        <f>VLOOKUP(A14,'Stock wise daily sales'!$A$1:$AA$367,4,0)</f>
        <v>0</v>
      </c>
      <c r="L14">
        <v>0</v>
      </c>
      <c r="M14" s="15">
        <f t="shared" si="2"/>
        <v>3</v>
      </c>
      <c r="N14" s="14">
        <f t="shared" si="27"/>
        <v>41</v>
      </c>
      <c r="O14">
        <f>VLOOKUP(A14,'Stock wise daily sales'!$A$1:$AA$367,5,0)</f>
        <v>0</v>
      </c>
      <c r="P14">
        <v>0</v>
      </c>
      <c r="Q14" s="15">
        <f t="shared" si="3"/>
        <v>41</v>
      </c>
      <c r="R14" s="14">
        <f t="shared" si="28"/>
        <v>3</v>
      </c>
      <c r="S14">
        <f>VLOOKUP(A14,'Stock wise daily sales'!$A$1:$AA$367,6,0)</f>
        <v>0</v>
      </c>
      <c r="T14">
        <v>0</v>
      </c>
      <c r="U14" s="15">
        <f t="shared" si="4"/>
        <v>3</v>
      </c>
      <c r="V14" s="14">
        <f t="shared" si="29"/>
        <v>36</v>
      </c>
      <c r="W14">
        <f>VLOOKUP(A14,'Stock wise daily sales'!$A$1:$AA$367,7,0)</f>
        <v>0</v>
      </c>
      <c r="X14">
        <v>0</v>
      </c>
      <c r="Y14" s="15">
        <f t="shared" si="49"/>
        <v>36</v>
      </c>
      <c r="Z14" s="14">
        <f t="shared" si="30"/>
        <v>18</v>
      </c>
      <c r="AA14">
        <f>VLOOKUP(A14,'Stock wise daily sales'!$A$1:$AA$367,8,0)</f>
        <v>0</v>
      </c>
      <c r="AB14">
        <v>0</v>
      </c>
      <c r="AC14" s="15">
        <f t="shared" si="5"/>
        <v>18</v>
      </c>
      <c r="AD14" s="14">
        <f t="shared" si="31"/>
        <v>23</v>
      </c>
      <c r="AE14">
        <f>VLOOKUP(A14,'Stock wise daily sales'!$A$1:$AA$367,9,0)</f>
        <v>12</v>
      </c>
      <c r="AF14">
        <v>0</v>
      </c>
      <c r="AG14" s="15">
        <f t="shared" si="6"/>
        <v>11</v>
      </c>
      <c r="AH14" s="14">
        <f t="shared" si="32"/>
        <v>2</v>
      </c>
      <c r="AI14">
        <f>VLOOKUP(A14,'Stock wise daily sales'!$A$1:$AA$367,10,0)</f>
        <v>0</v>
      </c>
      <c r="AJ14">
        <v>0</v>
      </c>
      <c r="AK14" s="15">
        <f t="shared" si="7"/>
        <v>2</v>
      </c>
      <c r="AL14" s="14">
        <f t="shared" si="33"/>
        <v>12</v>
      </c>
      <c r="AM14">
        <f>VLOOKUP(A14,'Stock wise daily sales'!$A$1:$AA$367,11,0)</f>
        <v>0</v>
      </c>
      <c r="AN14">
        <v>0</v>
      </c>
      <c r="AO14" s="15">
        <f t="shared" si="8"/>
        <v>12</v>
      </c>
      <c r="AP14" s="14">
        <f t="shared" si="34"/>
        <v>18</v>
      </c>
      <c r="AQ14">
        <f>VLOOKUP(A14,'Stock wise daily sales'!$A$1:$AA$367,12,0)</f>
        <v>0</v>
      </c>
      <c r="AR14">
        <v>0</v>
      </c>
      <c r="AS14" s="15">
        <f t="shared" si="9"/>
        <v>18</v>
      </c>
      <c r="AT14" s="14">
        <f t="shared" si="35"/>
        <v>51</v>
      </c>
      <c r="AU14">
        <f>VLOOKUP(A14,'Stock wise daily sales'!$A$1:$AA$367,13,0)</f>
        <v>0</v>
      </c>
      <c r="AV14">
        <v>0</v>
      </c>
      <c r="AW14" s="15">
        <f t="shared" si="10"/>
        <v>51</v>
      </c>
      <c r="AX14" s="14">
        <f t="shared" si="36"/>
        <v>12</v>
      </c>
      <c r="AY14">
        <f>VLOOKUP(A14,'Stock wise daily sales'!$A$1:$AA$367,14,0)</f>
        <v>0</v>
      </c>
      <c r="AZ14">
        <v>0</v>
      </c>
      <c r="BA14" s="15">
        <f t="shared" si="11"/>
        <v>12</v>
      </c>
      <c r="BB14" s="14">
        <f t="shared" si="37"/>
        <v>1</v>
      </c>
      <c r="BC14">
        <f>VLOOKUP(A14,'Stock wise daily sales'!$A$1:$AA$367,15,0)</f>
        <v>0</v>
      </c>
      <c r="BD14">
        <v>0</v>
      </c>
      <c r="BE14" s="15">
        <f t="shared" si="12"/>
        <v>1</v>
      </c>
      <c r="BF14" s="14">
        <f t="shared" si="38"/>
        <v>21</v>
      </c>
      <c r="BG14">
        <f>VLOOKUP(A14,'Stock wise daily sales'!$A$1:$AA$367,16,0)</f>
        <v>0</v>
      </c>
      <c r="BH14">
        <v>0</v>
      </c>
      <c r="BI14" s="15">
        <f t="shared" si="13"/>
        <v>21</v>
      </c>
      <c r="BJ14" s="14">
        <f t="shared" si="39"/>
        <v>1</v>
      </c>
      <c r="BK14">
        <f>VLOOKUP(A14,'Stock wise daily sales'!$A$1:$AA$367,17,0)</f>
        <v>0</v>
      </c>
      <c r="BL14">
        <v>0</v>
      </c>
      <c r="BM14" s="15">
        <f t="shared" si="14"/>
        <v>1</v>
      </c>
      <c r="BN14" s="14">
        <f t="shared" si="40"/>
        <v>5</v>
      </c>
      <c r="BO14">
        <f>VLOOKUP(A14,'Stock wise daily sales'!$A$1:$AA$367,18,0)</f>
        <v>0</v>
      </c>
      <c r="BP14">
        <v>0</v>
      </c>
      <c r="BQ14" s="15">
        <f t="shared" si="15"/>
        <v>5</v>
      </c>
      <c r="BR14" s="14">
        <f t="shared" si="41"/>
        <v>7</v>
      </c>
      <c r="BS14">
        <f>VLOOKUP(A14,'Stock wise daily sales'!$A$1:$AA$367,19,0)</f>
        <v>0</v>
      </c>
      <c r="BT14">
        <v>0</v>
      </c>
      <c r="BU14" s="15">
        <f t="shared" si="16"/>
        <v>7</v>
      </c>
      <c r="BV14" s="14">
        <f t="shared" si="42"/>
        <v>8</v>
      </c>
      <c r="BW14">
        <f>VLOOKUP(A14,'Stock wise daily sales'!$A$1:$AA$367,20,0)</f>
        <v>0</v>
      </c>
      <c r="BX14">
        <v>0</v>
      </c>
      <c r="BY14" s="15">
        <f t="shared" si="17"/>
        <v>8</v>
      </c>
      <c r="BZ14" s="14">
        <f t="shared" si="43"/>
        <v>36</v>
      </c>
      <c r="CA14">
        <f>VLOOKUP(A14,'Stock wise daily sales'!$A$1:$AA$367,21,0)</f>
        <v>0</v>
      </c>
      <c r="CB14">
        <v>0</v>
      </c>
      <c r="CC14" s="15">
        <f t="shared" si="18"/>
        <v>36</v>
      </c>
      <c r="CD14" s="14">
        <f t="shared" si="44"/>
        <v>23</v>
      </c>
      <c r="CE14">
        <f>VLOOKUP(A14,'Stock wise daily sales'!$A$1:$AA$367,22,0)</f>
        <v>0</v>
      </c>
      <c r="CF14">
        <v>0</v>
      </c>
      <c r="CG14" s="15">
        <f t="shared" si="19"/>
        <v>23</v>
      </c>
      <c r="CH14" s="14">
        <f t="shared" si="45"/>
        <v>45</v>
      </c>
      <c r="CI14">
        <f>VLOOKUP(A14,'Stock wise daily sales'!$A$1:$AA$367,23,0)</f>
        <v>0</v>
      </c>
      <c r="CJ14">
        <v>0</v>
      </c>
      <c r="CK14" s="15">
        <f t="shared" si="20"/>
        <v>45</v>
      </c>
      <c r="CL14" s="14">
        <f t="shared" si="46"/>
        <v>10</v>
      </c>
      <c r="CM14">
        <f>VLOOKUP(A14,'Stock wise daily sales'!$A$1:$AA$367,24,0)</f>
        <v>0</v>
      </c>
      <c r="CN14">
        <v>0</v>
      </c>
      <c r="CO14" s="15">
        <f t="shared" si="21"/>
        <v>10</v>
      </c>
      <c r="CP14" s="14">
        <f t="shared" si="47"/>
        <v>11</v>
      </c>
      <c r="CQ14">
        <f>VLOOKUP(A14,'Stock wise daily sales'!$A$1:$AA$367,25,0)</f>
        <v>0</v>
      </c>
      <c r="CR14">
        <v>0</v>
      </c>
      <c r="CS14" s="15">
        <f t="shared" si="22"/>
        <v>11</v>
      </c>
      <c r="CT14" s="14">
        <f t="shared" si="48"/>
        <v>16</v>
      </c>
      <c r="CU14">
        <f>VLOOKUP(A14,'Stock wise daily sales'!$A$1:$AA$367,26,0)</f>
        <v>0</v>
      </c>
      <c r="CV14">
        <v>0</v>
      </c>
      <c r="CW14" s="15">
        <f t="shared" si="23"/>
        <v>16</v>
      </c>
    </row>
    <row r="15" spans="1:101" x14ac:dyDescent="0.45">
      <c r="A15" s="2">
        <v>45212</v>
      </c>
      <c r="B15" s="14">
        <f t="shared" si="24"/>
        <v>32</v>
      </c>
      <c r="C15">
        <f>VLOOKUP(A15,'Stock wise daily sales'!$A$1:$AA$367,2,0)</f>
        <v>0</v>
      </c>
      <c r="D15">
        <v>0</v>
      </c>
      <c r="E15" s="15">
        <f t="shared" si="0"/>
        <v>32</v>
      </c>
      <c r="F15" s="14">
        <f t="shared" si="25"/>
        <v>4</v>
      </c>
      <c r="G15">
        <f>VLOOKUP(A15,'Stock wise daily sales'!$A$1:$AA$367,3,0)</f>
        <v>0</v>
      </c>
      <c r="H15">
        <v>0</v>
      </c>
      <c r="I15" s="15">
        <f t="shared" ref="I15" si="50">F15-G15+H15</f>
        <v>4</v>
      </c>
      <c r="J15" s="14">
        <f t="shared" si="26"/>
        <v>3</v>
      </c>
      <c r="K15">
        <f>VLOOKUP(A15,'Stock wise daily sales'!$A$1:$AA$367,4,0)</f>
        <v>0</v>
      </c>
      <c r="L15">
        <v>0</v>
      </c>
      <c r="M15" s="15">
        <f t="shared" ref="M15" si="51">J15-K15+L15</f>
        <v>3</v>
      </c>
      <c r="N15" s="14">
        <f t="shared" si="27"/>
        <v>41</v>
      </c>
      <c r="O15">
        <f>VLOOKUP(A15,'Stock wise daily sales'!$A$1:$AA$367,5,0)</f>
        <v>0</v>
      </c>
      <c r="P15">
        <v>0</v>
      </c>
      <c r="Q15" s="15">
        <f t="shared" si="3"/>
        <v>41</v>
      </c>
      <c r="R15" s="14">
        <f t="shared" si="28"/>
        <v>3</v>
      </c>
      <c r="S15">
        <f>VLOOKUP(A15,'Stock wise daily sales'!$A$1:$AA$367,6,0)</f>
        <v>0</v>
      </c>
      <c r="T15">
        <v>0</v>
      </c>
      <c r="U15" s="15">
        <f t="shared" si="4"/>
        <v>3</v>
      </c>
      <c r="V15" s="14">
        <f t="shared" si="29"/>
        <v>36</v>
      </c>
      <c r="W15">
        <f>VLOOKUP(A15,'Stock wise daily sales'!$A$1:$AA$367,7,0)</f>
        <v>0</v>
      </c>
      <c r="X15">
        <v>0</v>
      </c>
      <c r="Y15" s="15">
        <f t="shared" si="49"/>
        <v>36</v>
      </c>
      <c r="Z15" s="14">
        <f t="shared" si="30"/>
        <v>18</v>
      </c>
      <c r="AA15">
        <f>VLOOKUP(A15,'Stock wise daily sales'!$A$1:$AA$367,8,0)</f>
        <v>0</v>
      </c>
      <c r="AB15">
        <v>0</v>
      </c>
      <c r="AC15" s="15">
        <f t="shared" si="5"/>
        <v>18</v>
      </c>
      <c r="AD15" s="14">
        <f t="shared" si="31"/>
        <v>11</v>
      </c>
      <c r="AE15">
        <f>VLOOKUP(A15,'Stock wise daily sales'!$A$1:$AA$367,9,0)</f>
        <v>0</v>
      </c>
      <c r="AF15">
        <v>0</v>
      </c>
      <c r="AG15" s="15">
        <f t="shared" si="6"/>
        <v>11</v>
      </c>
      <c r="AH15" s="14">
        <f t="shared" si="32"/>
        <v>2</v>
      </c>
      <c r="AI15">
        <f>VLOOKUP(A15,'Stock wise daily sales'!$A$1:$AA$367,10,0)</f>
        <v>0</v>
      </c>
      <c r="AJ15">
        <v>0</v>
      </c>
      <c r="AK15" s="15">
        <f t="shared" si="7"/>
        <v>2</v>
      </c>
      <c r="AL15" s="14">
        <f t="shared" si="33"/>
        <v>12</v>
      </c>
      <c r="AM15">
        <f>VLOOKUP(A15,'Stock wise daily sales'!$A$1:$AA$367,11,0)</f>
        <v>0</v>
      </c>
      <c r="AN15">
        <v>0</v>
      </c>
      <c r="AO15" s="15">
        <f t="shared" si="8"/>
        <v>12</v>
      </c>
      <c r="AP15" s="14">
        <f t="shared" si="34"/>
        <v>18</v>
      </c>
      <c r="AQ15">
        <f>VLOOKUP(A15,'Stock wise daily sales'!$A$1:$AA$367,12,0)</f>
        <v>0</v>
      </c>
      <c r="AR15">
        <v>0</v>
      </c>
      <c r="AS15" s="15">
        <f t="shared" si="9"/>
        <v>18</v>
      </c>
      <c r="AT15" s="14">
        <f t="shared" si="35"/>
        <v>51</v>
      </c>
      <c r="AU15">
        <f>VLOOKUP(A15,'Stock wise daily sales'!$A$1:$AA$367,13,0)</f>
        <v>6</v>
      </c>
      <c r="AV15">
        <v>0</v>
      </c>
      <c r="AW15" s="15">
        <f t="shared" si="10"/>
        <v>45</v>
      </c>
      <c r="AX15" s="14">
        <f t="shared" si="36"/>
        <v>12</v>
      </c>
      <c r="AY15">
        <f>VLOOKUP(A15,'Stock wise daily sales'!$A$1:$AA$367,14,0)</f>
        <v>0</v>
      </c>
      <c r="AZ15">
        <v>0</v>
      </c>
      <c r="BA15" s="15">
        <f t="shared" si="11"/>
        <v>12</v>
      </c>
      <c r="BB15" s="14">
        <f t="shared" si="37"/>
        <v>1</v>
      </c>
      <c r="BC15">
        <f>VLOOKUP(A15,'Stock wise daily sales'!$A$1:$AA$367,15,0)</f>
        <v>0</v>
      </c>
      <c r="BD15">
        <v>0</v>
      </c>
      <c r="BE15" s="15">
        <f t="shared" si="12"/>
        <v>1</v>
      </c>
      <c r="BF15" s="14">
        <f t="shared" si="38"/>
        <v>21</v>
      </c>
      <c r="BG15">
        <f>VLOOKUP(A15,'Stock wise daily sales'!$A$1:$AA$367,16,0)</f>
        <v>0</v>
      </c>
      <c r="BH15">
        <v>0</v>
      </c>
      <c r="BI15" s="15">
        <f t="shared" si="13"/>
        <v>21</v>
      </c>
      <c r="BJ15" s="14">
        <f t="shared" si="39"/>
        <v>1</v>
      </c>
      <c r="BK15">
        <f>VLOOKUP(A15,'Stock wise daily sales'!$A$1:$AA$367,17,0)</f>
        <v>0</v>
      </c>
      <c r="BL15">
        <v>0</v>
      </c>
      <c r="BM15" s="15">
        <f t="shared" si="14"/>
        <v>1</v>
      </c>
      <c r="BN15" s="14">
        <f t="shared" si="40"/>
        <v>5</v>
      </c>
      <c r="BO15">
        <f>VLOOKUP(A15,'Stock wise daily sales'!$A$1:$AA$367,18,0)</f>
        <v>0</v>
      </c>
      <c r="BP15">
        <v>0</v>
      </c>
      <c r="BQ15" s="15">
        <f t="shared" si="15"/>
        <v>5</v>
      </c>
      <c r="BR15" s="14">
        <f t="shared" si="41"/>
        <v>7</v>
      </c>
      <c r="BS15">
        <f>VLOOKUP(A15,'Stock wise daily sales'!$A$1:$AA$367,19,0)</f>
        <v>0</v>
      </c>
      <c r="BT15">
        <v>0</v>
      </c>
      <c r="BU15" s="15">
        <f t="shared" si="16"/>
        <v>7</v>
      </c>
      <c r="BV15" s="14">
        <f t="shared" si="42"/>
        <v>8</v>
      </c>
      <c r="BW15">
        <f>VLOOKUP(A15,'Stock wise daily sales'!$A$1:$AA$367,20,0)</f>
        <v>0</v>
      </c>
      <c r="BX15">
        <v>0</v>
      </c>
      <c r="BY15" s="15">
        <f t="shared" si="17"/>
        <v>8</v>
      </c>
      <c r="BZ15" s="14">
        <f t="shared" si="43"/>
        <v>36</v>
      </c>
      <c r="CA15">
        <f>VLOOKUP(A15,'Stock wise daily sales'!$A$1:$AA$367,21,0)</f>
        <v>0</v>
      </c>
      <c r="CB15">
        <v>0</v>
      </c>
      <c r="CC15" s="15">
        <f t="shared" si="18"/>
        <v>36</v>
      </c>
      <c r="CD15" s="14">
        <f>MAX(CG14,0)</f>
        <v>23</v>
      </c>
      <c r="CE15">
        <f>VLOOKUP(A15,'Stock wise daily sales'!$A$1:$AA$367,22,0)</f>
        <v>5</v>
      </c>
      <c r="CF15">
        <v>0</v>
      </c>
      <c r="CG15" s="15">
        <f t="shared" si="19"/>
        <v>18</v>
      </c>
      <c r="CH15" s="14">
        <f t="shared" si="45"/>
        <v>45</v>
      </c>
      <c r="CI15">
        <f>VLOOKUP(A15,'Stock wise daily sales'!$A$1:$AA$367,23,0)</f>
        <v>5</v>
      </c>
      <c r="CJ15">
        <v>0</v>
      </c>
      <c r="CK15" s="15">
        <f t="shared" si="20"/>
        <v>40</v>
      </c>
      <c r="CL15" s="14">
        <f t="shared" si="46"/>
        <v>10</v>
      </c>
      <c r="CM15">
        <f>VLOOKUP(A15,'Stock wise daily sales'!$A$1:$AA$367,24,0)</f>
        <v>0</v>
      </c>
      <c r="CN15">
        <v>0</v>
      </c>
      <c r="CO15" s="15">
        <f t="shared" si="21"/>
        <v>10</v>
      </c>
      <c r="CP15" s="14">
        <f t="shared" si="47"/>
        <v>11</v>
      </c>
      <c r="CQ15">
        <f>VLOOKUP(A15,'Stock wise daily sales'!$A$1:$AA$367,25,0)</f>
        <v>5</v>
      </c>
      <c r="CR15">
        <v>0</v>
      </c>
      <c r="CS15" s="15">
        <f t="shared" si="22"/>
        <v>6</v>
      </c>
      <c r="CT15" s="14">
        <f t="shared" si="48"/>
        <v>16</v>
      </c>
      <c r="CU15">
        <f>VLOOKUP(A15,'Stock wise daily sales'!$A$1:$AA$367,26,0)</f>
        <v>0</v>
      </c>
      <c r="CV15">
        <v>0</v>
      </c>
      <c r="CW15" s="15">
        <f t="shared" si="23"/>
        <v>16</v>
      </c>
    </row>
    <row r="16" spans="1:101" x14ac:dyDescent="0.45">
      <c r="A16" s="2">
        <v>45213</v>
      </c>
      <c r="B16" s="14">
        <f t="shared" ref="B16:B20" si="52">MAX(E15,0)</f>
        <v>32</v>
      </c>
      <c r="C16">
        <f>VLOOKUP(A16,'Stock wise daily sales'!$A$1:$AA$367,2,0)</f>
        <v>0</v>
      </c>
      <c r="D16">
        <v>0</v>
      </c>
      <c r="E16" s="15">
        <f t="shared" ref="E16:E20" si="53">B16-C16+D16</f>
        <v>32</v>
      </c>
      <c r="F16" s="14">
        <f t="shared" ref="F16:F23" si="54">MAX(I15,0)</f>
        <v>4</v>
      </c>
      <c r="G16">
        <f>VLOOKUP(A16,'Stock wise daily sales'!$A$1:$AA$367,3,0)</f>
        <v>10</v>
      </c>
      <c r="H16">
        <v>100</v>
      </c>
      <c r="I16" s="15">
        <f t="shared" ref="I16:I23" si="55">F16-G16+H16</f>
        <v>94</v>
      </c>
      <c r="J16" s="14">
        <f t="shared" ref="J16:J21" si="56">MAX(M15,0)</f>
        <v>3</v>
      </c>
      <c r="K16">
        <f>VLOOKUP(A16,'Stock wise daily sales'!$A$1:$AA$367,4,0)</f>
        <v>0</v>
      </c>
      <c r="L16">
        <v>50</v>
      </c>
      <c r="M16" s="15">
        <f t="shared" ref="M16:M21" si="57">J16-K16+L16</f>
        <v>53</v>
      </c>
      <c r="N16" s="14">
        <f t="shared" si="27"/>
        <v>41</v>
      </c>
      <c r="O16">
        <f>VLOOKUP(A16,'Stock wise daily sales'!$A$1:$AA$367,5,0)</f>
        <v>5</v>
      </c>
      <c r="P16">
        <v>0</v>
      </c>
      <c r="Q16" s="15">
        <f t="shared" ref="Q16:Q21" si="58">N16-O16+P16</f>
        <v>36</v>
      </c>
      <c r="R16" s="14">
        <f t="shared" ref="R16:R19" si="59">MAX(U15,0)</f>
        <v>3</v>
      </c>
      <c r="S16">
        <f>VLOOKUP(A16,'Stock wise daily sales'!$A$1:$AA$367,6,0)</f>
        <v>0</v>
      </c>
      <c r="T16">
        <v>0</v>
      </c>
      <c r="U16" s="15">
        <f t="shared" ref="U16:U19" si="60">R16-S16+T16</f>
        <v>3</v>
      </c>
      <c r="V16" s="14">
        <f t="shared" ref="V16:V20" si="61">MAX(Y15,0)</f>
        <v>36</v>
      </c>
      <c r="W16">
        <f>VLOOKUP(A16,'Stock wise daily sales'!$A$1:$AA$367,7,0)</f>
        <v>0</v>
      </c>
      <c r="X16">
        <v>0</v>
      </c>
      <c r="Y16" s="15">
        <f t="shared" ref="Y16:Y20" si="62">V16-W16+X16</f>
        <v>36</v>
      </c>
      <c r="Z16" s="14">
        <f t="shared" ref="Z16:Z19" si="63">MAX(AC15,0)</f>
        <v>18</v>
      </c>
      <c r="AA16">
        <f>VLOOKUP(A16,'Stock wise daily sales'!$A$1:$AA$367,8,0)</f>
        <v>0</v>
      </c>
      <c r="AB16">
        <v>0</v>
      </c>
      <c r="AC16" s="15">
        <f t="shared" ref="AC16:AC19" si="64">Z16-AA16+AB16</f>
        <v>18</v>
      </c>
      <c r="AD16" s="14">
        <f t="shared" ref="AD16:AD21" si="65">MAX(AG15,0)</f>
        <v>11</v>
      </c>
      <c r="AE16">
        <f>VLOOKUP(A16,'Stock wise daily sales'!$A$1:$AA$367,9,0)</f>
        <v>0</v>
      </c>
      <c r="AF16">
        <v>0</v>
      </c>
      <c r="AG16" s="15">
        <f t="shared" ref="AG16:AG21" si="66">AD16-AE16+AF16</f>
        <v>11</v>
      </c>
      <c r="AH16" s="14">
        <f t="shared" ref="AH16:AH22" si="67">MAX(AK15,0)</f>
        <v>2</v>
      </c>
      <c r="AI16">
        <f>VLOOKUP(A16,'Stock wise daily sales'!$A$1:$AA$367,10,0)</f>
        <v>0</v>
      </c>
      <c r="AJ16">
        <v>0</v>
      </c>
      <c r="AK16" s="15">
        <f t="shared" ref="AK16:AK22" si="68">AH16-AI16+AJ16</f>
        <v>2</v>
      </c>
      <c r="AL16" s="14">
        <f t="shared" ref="AL16:AL23" si="69">MAX(AO15,0)</f>
        <v>12</v>
      </c>
      <c r="AM16">
        <f>VLOOKUP(A16,'Stock wise daily sales'!$A$1:$AA$367,11,0)</f>
        <v>0</v>
      </c>
      <c r="AN16">
        <v>0</v>
      </c>
      <c r="AO16" s="15">
        <f t="shared" ref="AO16:AO23" si="70">AL16-AM16+AN16</f>
        <v>12</v>
      </c>
      <c r="AP16" s="14">
        <f t="shared" ref="AP16:AP22" si="71">MAX(AS15,0)</f>
        <v>18</v>
      </c>
      <c r="AQ16">
        <f>VLOOKUP(A16,'Stock wise daily sales'!$A$1:$AA$367,12,0)</f>
        <v>0</v>
      </c>
      <c r="AR16">
        <v>0</v>
      </c>
      <c r="AS16" s="15">
        <f t="shared" ref="AS16:AS22" si="72">AP16-AQ16+AR16</f>
        <v>18</v>
      </c>
      <c r="AT16" s="14">
        <f t="shared" ref="AT16:AT22" si="73">MAX(AW15,0)</f>
        <v>45</v>
      </c>
      <c r="AU16">
        <f>VLOOKUP(A16,'Stock wise daily sales'!$A$1:$AA$367,13,0)</f>
        <v>10</v>
      </c>
      <c r="AV16">
        <v>0</v>
      </c>
      <c r="AW16" s="15">
        <f t="shared" ref="AW16:AW22" si="74">AT16-AU16+AV16</f>
        <v>35</v>
      </c>
      <c r="AX16" s="14">
        <f t="shared" ref="AX16:AX19" si="75">MAX(BA15,0)</f>
        <v>12</v>
      </c>
      <c r="AY16">
        <f>VLOOKUP(A16,'Stock wise daily sales'!$A$1:$AA$367,14,0)</f>
        <v>0</v>
      </c>
      <c r="AZ16">
        <v>0</v>
      </c>
      <c r="BA16" s="15">
        <f t="shared" ref="BA16:BA19" si="76">AX16-AY16+AZ16</f>
        <v>12</v>
      </c>
      <c r="BB16" s="14">
        <f t="shared" ref="BB16:BB22" si="77">MAX(BE15,0)</f>
        <v>1</v>
      </c>
      <c r="BC16">
        <f>VLOOKUP(A16,'Stock wise daily sales'!$A$1:$AA$367,15,0)</f>
        <v>0</v>
      </c>
      <c r="BD16">
        <v>0</v>
      </c>
      <c r="BE16" s="15">
        <f t="shared" ref="BE16:BE22" si="78">BB16-BC16+BD16</f>
        <v>1</v>
      </c>
      <c r="BF16" s="14">
        <f t="shared" ref="BF16:BF19" si="79">MAX(BI15,0)</f>
        <v>21</v>
      </c>
      <c r="BG16">
        <f>VLOOKUP(A16,'Stock wise daily sales'!$A$1:$AA$367,16,0)</f>
        <v>0</v>
      </c>
      <c r="BH16">
        <v>0</v>
      </c>
      <c r="BI16" s="15">
        <f t="shared" ref="BI16:BI19" si="80">BF16-BG16+BH16</f>
        <v>21</v>
      </c>
      <c r="BJ16" s="14">
        <f t="shared" ref="BJ16:BJ20" si="81">MAX(BM15,0)</f>
        <v>1</v>
      </c>
      <c r="BK16">
        <f>VLOOKUP(A16,'Stock wise daily sales'!$A$1:$AA$367,17,0)</f>
        <v>0</v>
      </c>
      <c r="BL16">
        <v>0</v>
      </c>
      <c r="BM16" s="15">
        <f t="shared" ref="BM16:BM20" si="82">BJ16-BK16+BL16</f>
        <v>1</v>
      </c>
      <c r="BN16" s="14">
        <f t="shared" ref="BN16:BN19" si="83">MAX(BQ15,0)</f>
        <v>5</v>
      </c>
      <c r="BO16">
        <f>VLOOKUP(A16,'Stock wise daily sales'!$A$1:$AA$367,18,0)</f>
        <v>0</v>
      </c>
      <c r="BP16">
        <v>0</v>
      </c>
      <c r="BQ16" s="15">
        <f t="shared" ref="BQ16:BQ19" si="84">BN16-BO16+BP16</f>
        <v>5</v>
      </c>
      <c r="BR16" s="14">
        <f t="shared" ref="BR16:BR19" si="85">MAX(BU15,0)</f>
        <v>7</v>
      </c>
      <c r="BS16">
        <f>VLOOKUP(A16,'Stock wise daily sales'!$A$1:$AA$367,19,0)</f>
        <v>0</v>
      </c>
      <c r="BT16">
        <v>0</v>
      </c>
      <c r="BU16" s="15">
        <f t="shared" ref="BU16:BU19" si="86">BR16-BS16+BT16</f>
        <v>7</v>
      </c>
      <c r="BV16" s="14">
        <f t="shared" ref="BV16:BV20" si="87">MAX(BY15,0)</f>
        <v>8</v>
      </c>
      <c r="BW16">
        <f>VLOOKUP(A16,'Stock wise daily sales'!$A$1:$AA$367,20,0)</f>
        <v>0</v>
      </c>
      <c r="BX16">
        <v>0</v>
      </c>
      <c r="BY16" s="15">
        <f t="shared" ref="BY16:BY20" si="88">BV16-BW16+BX16</f>
        <v>8</v>
      </c>
      <c r="BZ16" s="14">
        <f t="shared" ref="BZ16:BZ18" si="89">MAX(CC15,0)</f>
        <v>36</v>
      </c>
      <c r="CA16">
        <f>VLOOKUP(A16,'Stock wise daily sales'!$A$1:$AA$367,21,0)</f>
        <v>0</v>
      </c>
      <c r="CB16">
        <v>0</v>
      </c>
      <c r="CC16" s="15">
        <f t="shared" ref="CC16:CC18" si="90">BZ16-CA16+CB16</f>
        <v>36</v>
      </c>
      <c r="CD16" s="14">
        <f>MAX(CG15,0)</f>
        <v>18</v>
      </c>
      <c r="CE16">
        <f>VLOOKUP(A16,'Stock wise daily sales'!$A$1:$AA$367,22,0)</f>
        <v>0</v>
      </c>
      <c r="CF16">
        <v>0</v>
      </c>
      <c r="CG16" s="15">
        <f t="shared" ref="CG16:CG21" si="91">CD16-CE16+CF16</f>
        <v>18</v>
      </c>
      <c r="CH16" s="14">
        <f t="shared" ref="CH16:CH21" si="92">MAX(CK15,0)</f>
        <v>40</v>
      </c>
      <c r="CI16">
        <f>VLOOKUP(A16,'Stock wise daily sales'!$A$1:$AA$367,23,0)</f>
        <v>5</v>
      </c>
      <c r="CJ16">
        <v>0</v>
      </c>
      <c r="CK16" s="15">
        <f t="shared" ref="CK16:CK21" si="93">CH16-CI16+CJ16</f>
        <v>35</v>
      </c>
      <c r="CL16" s="14">
        <f t="shared" ref="CL16:CL20" si="94">MAX(CO15,0)</f>
        <v>10</v>
      </c>
      <c r="CM16">
        <f>VLOOKUP(A16,'Stock wise daily sales'!$A$1:$AA$367,24,0)</f>
        <v>0</v>
      </c>
      <c r="CN16">
        <v>0</v>
      </c>
      <c r="CO16" s="15">
        <f t="shared" ref="CO16:CO20" si="95">CL16-CM16+CN16</f>
        <v>10</v>
      </c>
      <c r="CP16" s="14">
        <f t="shared" ref="CP16:CP22" si="96">MAX(CS15,0)</f>
        <v>6</v>
      </c>
      <c r="CQ16">
        <f>VLOOKUP(A16,'Stock wise daily sales'!$A$1:$AA$367,25,0)</f>
        <v>5</v>
      </c>
      <c r="CR16">
        <v>0</v>
      </c>
      <c r="CS16" s="15">
        <f t="shared" ref="CS16:CS22" si="97">CP16-CQ16+CR16</f>
        <v>1</v>
      </c>
      <c r="CT16" s="14">
        <f t="shared" ref="CT16:CT20" si="98">MAX(CW15,0)</f>
        <v>16</v>
      </c>
      <c r="CU16">
        <f>VLOOKUP(A16,'Stock wise daily sales'!$A$1:$AA$367,26,0)</f>
        <v>0</v>
      </c>
      <c r="CV16">
        <v>0</v>
      </c>
      <c r="CW16" s="15">
        <f t="shared" ref="CW16:CW20" si="99">CT16-CU16+CV16</f>
        <v>16</v>
      </c>
    </row>
    <row r="17" spans="1:101" x14ac:dyDescent="0.45">
      <c r="A17" s="2">
        <v>45214</v>
      </c>
      <c r="B17" s="14">
        <f t="shared" si="52"/>
        <v>32</v>
      </c>
      <c r="C17">
        <f>VLOOKUP(A17,'Stock wise daily sales'!$A$1:$AA$367,2,0)</f>
        <v>0</v>
      </c>
      <c r="D17">
        <v>0</v>
      </c>
      <c r="E17" s="15">
        <f t="shared" si="53"/>
        <v>32</v>
      </c>
      <c r="F17" s="14">
        <f t="shared" si="54"/>
        <v>94</v>
      </c>
      <c r="G17">
        <f>VLOOKUP(A17,'Stock wise daily sales'!$A$1:$AA$367,3,0)</f>
        <v>1</v>
      </c>
      <c r="H17">
        <v>0</v>
      </c>
      <c r="I17" s="15">
        <f t="shared" si="55"/>
        <v>93</v>
      </c>
      <c r="J17" s="14">
        <f t="shared" si="56"/>
        <v>53</v>
      </c>
      <c r="K17">
        <f>VLOOKUP(A17,'Stock wise daily sales'!$A$1:$AA$367,4,0)</f>
        <v>0</v>
      </c>
      <c r="L17">
        <v>0</v>
      </c>
      <c r="M17" s="15">
        <f t="shared" si="57"/>
        <v>53</v>
      </c>
      <c r="N17" s="14">
        <f t="shared" si="27"/>
        <v>36</v>
      </c>
      <c r="O17">
        <f>VLOOKUP(A17,'Stock wise daily sales'!$A$1:$AA$367,5,0)</f>
        <v>0</v>
      </c>
      <c r="P17">
        <v>0</v>
      </c>
      <c r="Q17" s="15">
        <f t="shared" si="58"/>
        <v>36</v>
      </c>
      <c r="R17" s="14">
        <f t="shared" si="59"/>
        <v>3</v>
      </c>
      <c r="S17">
        <f>VLOOKUP(A17,'Stock wise daily sales'!$A$1:$AA$367,6,0)</f>
        <v>0</v>
      </c>
      <c r="T17">
        <v>0</v>
      </c>
      <c r="U17" s="15">
        <f t="shared" si="60"/>
        <v>3</v>
      </c>
      <c r="V17" s="14">
        <f t="shared" si="61"/>
        <v>36</v>
      </c>
      <c r="W17">
        <f>VLOOKUP(A17,'Stock wise daily sales'!$A$1:$AA$367,7,0)</f>
        <v>0</v>
      </c>
      <c r="X17">
        <v>0</v>
      </c>
      <c r="Y17" s="15">
        <f t="shared" si="62"/>
        <v>36</v>
      </c>
      <c r="Z17" s="14">
        <f t="shared" si="63"/>
        <v>18</v>
      </c>
      <c r="AA17">
        <f>VLOOKUP(A17,'Stock wise daily sales'!$A$1:$AA$367,8,0)</f>
        <v>0</v>
      </c>
      <c r="AB17">
        <v>0</v>
      </c>
      <c r="AC17" s="15">
        <f t="shared" si="64"/>
        <v>18</v>
      </c>
      <c r="AD17" s="14">
        <f t="shared" si="65"/>
        <v>11</v>
      </c>
      <c r="AE17">
        <f>VLOOKUP(A17,'Stock wise daily sales'!$A$1:$AA$367,9,0)</f>
        <v>0</v>
      </c>
      <c r="AF17">
        <v>0</v>
      </c>
      <c r="AG17" s="15">
        <f t="shared" si="66"/>
        <v>11</v>
      </c>
      <c r="AH17" s="14">
        <f t="shared" si="67"/>
        <v>2</v>
      </c>
      <c r="AI17">
        <f>VLOOKUP(A17,'Stock wise daily sales'!$A$1:$AA$367,10,0)</f>
        <v>0</v>
      </c>
      <c r="AJ17">
        <v>0</v>
      </c>
      <c r="AK17" s="15">
        <f t="shared" si="68"/>
        <v>2</v>
      </c>
      <c r="AL17" s="14">
        <f t="shared" si="69"/>
        <v>12</v>
      </c>
      <c r="AM17">
        <f>VLOOKUP(A17,'Stock wise daily sales'!$A$1:$AA$367,11,0)</f>
        <v>0</v>
      </c>
      <c r="AN17">
        <v>0</v>
      </c>
      <c r="AO17" s="15">
        <f t="shared" si="70"/>
        <v>12</v>
      </c>
      <c r="AP17" s="14">
        <f t="shared" si="71"/>
        <v>18</v>
      </c>
      <c r="AQ17">
        <f>VLOOKUP(A17,'Stock wise daily sales'!$A$1:$AA$367,12,0)</f>
        <v>0</v>
      </c>
      <c r="AR17">
        <v>0</v>
      </c>
      <c r="AS17" s="15">
        <f t="shared" si="72"/>
        <v>18</v>
      </c>
      <c r="AT17" s="14">
        <f t="shared" si="73"/>
        <v>35</v>
      </c>
      <c r="AU17">
        <f>VLOOKUP(A17,'Stock wise daily sales'!$A$1:$AA$367,13,0)</f>
        <v>1</v>
      </c>
      <c r="AV17">
        <v>0</v>
      </c>
      <c r="AW17" s="15">
        <f t="shared" si="74"/>
        <v>34</v>
      </c>
      <c r="AX17" s="14">
        <f t="shared" si="75"/>
        <v>12</v>
      </c>
      <c r="AY17">
        <f>VLOOKUP(A17,'Stock wise daily sales'!$A$1:$AA$367,14,0)</f>
        <v>0</v>
      </c>
      <c r="AZ17">
        <v>0</v>
      </c>
      <c r="BA17" s="15">
        <f t="shared" si="76"/>
        <v>12</v>
      </c>
      <c r="BB17" s="14">
        <f t="shared" si="77"/>
        <v>1</v>
      </c>
      <c r="BC17">
        <f>VLOOKUP(A17,'Stock wise daily sales'!$A$1:$AA$367,15,0)</f>
        <v>0</v>
      </c>
      <c r="BD17">
        <v>0</v>
      </c>
      <c r="BE17" s="15">
        <f t="shared" si="78"/>
        <v>1</v>
      </c>
      <c r="BF17" s="14">
        <f t="shared" si="79"/>
        <v>21</v>
      </c>
      <c r="BG17">
        <f>VLOOKUP(A17,'Stock wise daily sales'!$A$1:$AA$367,16,0)</f>
        <v>0</v>
      </c>
      <c r="BH17">
        <v>0</v>
      </c>
      <c r="BI17" s="15">
        <f t="shared" si="80"/>
        <v>21</v>
      </c>
      <c r="BJ17" s="14">
        <f t="shared" si="81"/>
        <v>1</v>
      </c>
      <c r="BK17">
        <f>VLOOKUP(A17,'Stock wise daily sales'!$A$1:$AA$367,17,0)</f>
        <v>0</v>
      </c>
      <c r="BL17">
        <v>0</v>
      </c>
      <c r="BM17" s="15">
        <f t="shared" si="82"/>
        <v>1</v>
      </c>
      <c r="BN17" s="14">
        <f t="shared" si="83"/>
        <v>5</v>
      </c>
      <c r="BO17">
        <f>VLOOKUP(A17,'Stock wise daily sales'!$A$1:$AA$367,18,0)</f>
        <v>0</v>
      </c>
      <c r="BP17">
        <v>0</v>
      </c>
      <c r="BQ17" s="15">
        <f t="shared" si="84"/>
        <v>5</v>
      </c>
      <c r="BR17" s="14">
        <f t="shared" si="85"/>
        <v>7</v>
      </c>
      <c r="BS17">
        <f>VLOOKUP(A17,'Stock wise daily sales'!$A$1:$AA$367,19,0)</f>
        <v>0</v>
      </c>
      <c r="BT17">
        <v>0</v>
      </c>
      <c r="BU17" s="15">
        <f t="shared" si="86"/>
        <v>7</v>
      </c>
      <c r="BV17" s="14">
        <f t="shared" si="87"/>
        <v>8</v>
      </c>
      <c r="BW17">
        <f>VLOOKUP(A17,'Stock wise daily sales'!$A$1:$AA$367,20,0)</f>
        <v>0</v>
      </c>
      <c r="BX17">
        <v>0</v>
      </c>
      <c r="BY17" s="15">
        <f t="shared" si="88"/>
        <v>8</v>
      </c>
      <c r="BZ17" s="14">
        <f t="shared" si="89"/>
        <v>36</v>
      </c>
      <c r="CA17">
        <f>VLOOKUP(A17,'Stock wise daily sales'!$A$1:$AA$367,21,0)</f>
        <v>2</v>
      </c>
      <c r="CB17">
        <v>0</v>
      </c>
      <c r="CC17" s="15">
        <f t="shared" si="90"/>
        <v>34</v>
      </c>
      <c r="CD17" s="14">
        <f t="shared" ref="CD17:CD27" si="100">MAX(CG16,0)</f>
        <v>18</v>
      </c>
      <c r="CE17">
        <f>VLOOKUP(A17,'Stock wise daily sales'!$A$1:$AA$367,22,0)</f>
        <v>2</v>
      </c>
      <c r="CF17">
        <v>0</v>
      </c>
      <c r="CG17" s="15">
        <f t="shared" si="91"/>
        <v>16</v>
      </c>
      <c r="CH17" s="14">
        <f t="shared" si="92"/>
        <v>35</v>
      </c>
      <c r="CI17">
        <f>VLOOKUP(A17,'Stock wise daily sales'!$A$1:$AA$367,23,0)</f>
        <v>0</v>
      </c>
      <c r="CJ17">
        <v>0</v>
      </c>
      <c r="CK17" s="15">
        <f t="shared" si="93"/>
        <v>35</v>
      </c>
      <c r="CL17" s="14">
        <f t="shared" si="94"/>
        <v>10</v>
      </c>
      <c r="CM17">
        <f>VLOOKUP(A17,'Stock wise daily sales'!$A$1:$AA$367,24,0)</f>
        <v>0</v>
      </c>
      <c r="CN17">
        <v>0</v>
      </c>
      <c r="CO17" s="15">
        <f t="shared" si="95"/>
        <v>10</v>
      </c>
      <c r="CP17" s="14">
        <f t="shared" si="96"/>
        <v>1</v>
      </c>
      <c r="CQ17">
        <f>VLOOKUP(A17,'Stock wise daily sales'!$A$1:$AA$367,25,0)</f>
        <v>0</v>
      </c>
      <c r="CR17">
        <v>0</v>
      </c>
      <c r="CS17" s="15">
        <f t="shared" si="97"/>
        <v>1</v>
      </c>
      <c r="CT17" s="14">
        <f t="shared" si="98"/>
        <v>16</v>
      </c>
      <c r="CU17">
        <f>VLOOKUP(A17,'Stock wise daily sales'!$A$1:$AA$367,26,0)</f>
        <v>0</v>
      </c>
      <c r="CV17">
        <v>0</v>
      </c>
      <c r="CW17" s="15">
        <f t="shared" si="99"/>
        <v>16</v>
      </c>
    </row>
    <row r="18" spans="1:101" x14ac:dyDescent="0.45">
      <c r="A18" s="2">
        <v>45215</v>
      </c>
      <c r="B18" s="14">
        <f t="shared" si="52"/>
        <v>32</v>
      </c>
      <c r="C18">
        <f>VLOOKUP(A18,'Stock wise daily sales'!$A$1:$AA$367,2,0)</f>
        <v>0</v>
      </c>
      <c r="D18">
        <v>0</v>
      </c>
      <c r="E18" s="15">
        <f t="shared" si="53"/>
        <v>32</v>
      </c>
      <c r="F18" s="14">
        <f t="shared" si="54"/>
        <v>93</v>
      </c>
      <c r="G18">
        <f>VLOOKUP(A18,'Stock wise daily sales'!$A$1:$AA$367,3,0)</f>
        <v>10</v>
      </c>
      <c r="H18">
        <v>0</v>
      </c>
      <c r="I18" s="15">
        <f t="shared" si="55"/>
        <v>83</v>
      </c>
      <c r="J18" s="14">
        <f t="shared" si="56"/>
        <v>53</v>
      </c>
      <c r="K18">
        <f>VLOOKUP(A18,'Stock wise daily sales'!$A$1:$AA$367,4,0)</f>
        <v>0</v>
      </c>
      <c r="L18">
        <v>0</v>
      </c>
      <c r="M18" s="15">
        <f t="shared" si="57"/>
        <v>53</v>
      </c>
      <c r="N18" s="14">
        <f t="shared" si="27"/>
        <v>36</v>
      </c>
      <c r="O18">
        <f>VLOOKUP(A18,'Stock wise daily sales'!$A$1:$AA$367,5,0)</f>
        <v>4</v>
      </c>
      <c r="P18">
        <v>0</v>
      </c>
      <c r="Q18" s="15">
        <f t="shared" si="58"/>
        <v>32</v>
      </c>
      <c r="R18" s="14">
        <f t="shared" si="59"/>
        <v>3</v>
      </c>
      <c r="S18">
        <f>VLOOKUP(A18,'Stock wise daily sales'!$A$1:$AA$367,6,0)</f>
        <v>15</v>
      </c>
      <c r="T18">
        <v>50</v>
      </c>
      <c r="U18" s="15">
        <f t="shared" si="60"/>
        <v>38</v>
      </c>
      <c r="V18" s="14">
        <f t="shared" si="61"/>
        <v>36</v>
      </c>
      <c r="W18">
        <f>VLOOKUP(A18,'Stock wise daily sales'!$A$1:$AA$367,7,0)</f>
        <v>0</v>
      </c>
      <c r="X18">
        <v>0</v>
      </c>
      <c r="Y18" s="15">
        <f t="shared" si="62"/>
        <v>36</v>
      </c>
      <c r="Z18" s="14">
        <f t="shared" si="63"/>
        <v>18</v>
      </c>
      <c r="AA18">
        <f>VLOOKUP(A18,'Stock wise daily sales'!$A$1:$AA$367,8,0)</f>
        <v>0</v>
      </c>
      <c r="AB18">
        <v>0</v>
      </c>
      <c r="AC18" s="15">
        <f t="shared" si="64"/>
        <v>18</v>
      </c>
      <c r="AD18" s="14">
        <f t="shared" si="65"/>
        <v>11</v>
      </c>
      <c r="AE18">
        <f>VLOOKUP(A18,'Stock wise daily sales'!$A$1:$AA$367,9,0)</f>
        <v>0</v>
      </c>
      <c r="AF18">
        <v>0</v>
      </c>
      <c r="AG18" s="15">
        <f t="shared" si="66"/>
        <v>11</v>
      </c>
      <c r="AH18" s="14">
        <f t="shared" si="67"/>
        <v>2</v>
      </c>
      <c r="AI18">
        <f>VLOOKUP(A18,'Stock wise daily sales'!$A$1:$AA$367,10,0)</f>
        <v>0</v>
      </c>
      <c r="AJ18">
        <v>0</v>
      </c>
      <c r="AK18" s="15">
        <f t="shared" si="68"/>
        <v>2</v>
      </c>
      <c r="AL18" s="14">
        <f t="shared" si="69"/>
        <v>12</v>
      </c>
      <c r="AM18">
        <f>VLOOKUP(A18,'Stock wise daily sales'!$A$1:$AA$367,11,0)</f>
        <v>0</v>
      </c>
      <c r="AN18">
        <v>0</v>
      </c>
      <c r="AO18" s="15">
        <f t="shared" si="70"/>
        <v>12</v>
      </c>
      <c r="AP18" s="14">
        <f t="shared" si="71"/>
        <v>18</v>
      </c>
      <c r="AQ18">
        <f>VLOOKUP(A18,'Stock wise daily sales'!$A$1:$AA$367,12,0)</f>
        <v>0</v>
      </c>
      <c r="AR18">
        <v>0</v>
      </c>
      <c r="AS18" s="15">
        <f t="shared" si="72"/>
        <v>18</v>
      </c>
      <c r="AT18" s="14">
        <f t="shared" si="73"/>
        <v>34</v>
      </c>
      <c r="AU18">
        <f>VLOOKUP(A18,'Stock wise daily sales'!$A$1:$AA$367,13,0)</f>
        <v>30</v>
      </c>
      <c r="AV18">
        <v>0</v>
      </c>
      <c r="AW18" s="15">
        <f t="shared" si="74"/>
        <v>4</v>
      </c>
      <c r="AX18" s="14">
        <f t="shared" si="75"/>
        <v>12</v>
      </c>
      <c r="AY18">
        <f>VLOOKUP(A18,'Stock wise daily sales'!$A$1:$AA$367,14,0)</f>
        <v>0</v>
      </c>
      <c r="AZ18">
        <v>0</v>
      </c>
      <c r="BA18" s="15">
        <f t="shared" si="76"/>
        <v>12</v>
      </c>
      <c r="BB18" s="14">
        <f t="shared" si="77"/>
        <v>1</v>
      </c>
      <c r="BC18">
        <f>VLOOKUP(A18,'Stock wise daily sales'!$A$1:$AA$367,15,0)</f>
        <v>0</v>
      </c>
      <c r="BD18">
        <v>0</v>
      </c>
      <c r="BE18" s="15">
        <f t="shared" si="78"/>
        <v>1</v>
      </c>
      <c r="BF18" s="14">
        <f t="shared" si="79"/>
        <v>21</v>
      </c>
      <c r="BG18">
        <f>VLOOKUP(A18,'Stock wise daily sales'!$A$1:$AA$367,16,0)</f>
        <v>20</v>
      </c>
      <c r="BH18">
        <v>0</v>
      </c>
      <c r="BI18" s="15">
        <f t="shared" si="80"/>
        <v>1</v>
      </c>
      <c r="BJ18" s="14">
        <f t="shared" si="81"/>
        <v>1</v>
      </c>
      <c r="BK18">
        <f>VLOOKUP(A18,'Stock wise daily sales'!$A$1:$AA$367,17,0)</f>
        <v>0</v>
      </c>
      <c r="BL18">
        <v>0</v>
      </c>
      <c r="BM18" s="15">
        <f t="shared" si="82"/>
        <v>1</v>
      </c>
      <c r="BN18" s="14">
        <f t="shared" si="83"/>
        <v>5</v>
      </c>
      <c r="BO18">
        <f>VLOOKUP(A18,'Stock wise daily sales'!$A$1:$AA$367,18,0)</f>
        <v>0</v>
      </c>
      <c r="BP18">
        <v>0</v>
      </c>
      <c r="BQ18" s="15">
        <f t="shared" si="84"/>
        <v>5</v>
      </c>
      <c r="BR18" s="14">
        <f t="shared" si="85"/>
        <v>7</v>
      </c>
      <c r="BS18">
        <f>VLOOKUP(A18,'Stock wise daily sales'!$A$1:$AA$367,19,0)</f>
        <v>4</v>
      </c>
      <c r="BT18">
        <v>0</v>
      </c>
      <c r="BU18" s="15">
        <f t="shared" si="86"/>
        <v>3</v>
      </c>
      <c r="BV18" s="14">
        <f t="shared" si="87"/>
        <v>8</v>
      </c>
      <c r="BW18">
        <f>VLOOKUP(A18,'Stock wise daily sales'!$A$1:$AA$367,20,0)</f>
        <v>0</v>
      </c>
      <c r="BX18">
        <v>0</v>
      </c>
      <c r="BY18" s="15">
        <f t="shared" si="88"/>
        <v>8</v>
      </c>
      <c r="BZ18" s="14">
        <f t="shared" si="89"/>
        <v>34</v>
      </c>
      <c r="CA18">
        <f>VLOOKUP(A18,'Stock wise daily sales'!$A$1:$AA$367,21,0)</f>
        <v>0</v>
      </c>
      <c r="CB18">
        <v>0</v>
      </c>
      <c r="CC18" s="15">
        <f t="shared" si="90"/>
        <v>34</v>
      </c>
      <c r="CD18" s="14">
        <f t="shared" si="100"/>
        <v>16</v>
      </c>
      <c r="CE18">
        <f>VLOOKUP(A18,'Stock wise daily sales'!$A$1:$AA$367,22,0)</f>
        <v>0</v>
      </c>
      <c r="CF18">
        <v>0</v>
      </c>
      <c r="CG18" s="15">
        <f t="shared" si="91"/>
        <v>16</v>
      </c>
      <c r="CH18" s="14">
        <f t="shared" si="92"/>
        <v>35</v>
      </c>
      <c r="CI18">
        <f>VLOOKUP(A18,'Stock wise daily sales'!$A$1:$AA$367,23,0)</f>
        <v>0</v>
      </c>
      <c r="CJ18">
        <v>0</v>
      </c>
      <c r="CK18" s="15">
        <f t="shared" si="93"/>
        <v>35</v>
      </c>
      <c r="CL18" s="14">
        <f t="shared" si="94"/>
        <v>10</v>
      </c>
      <c r="CM18">
        <f>VLOOKUP(A18,'Stock wise daily sales'!$A$1:$AA$367,24,0)</f>
        <v>0</v>
      </c>
      <c r="CN18">
        <v>0</v>
      </c>
      <c r="CO18" s="15">
        <f t="shared" si="95"/>
        <v>10</v>
      </c>
      <c r="CP18" s="14">
        <f t="shared" si="96"/>
        <v>1</v>
      </c>
      <c r="CQ18">
        <f>VLOOKUP(A18,'Stock wise daily sales'!$A$1:$AA$367,25,0)</f>
        <v>0</v>
      </c>
      <c r="CR18">
        <v>0</v>
      </c>
      <c r="CS18" s="15">
        <f t="shared" si="97"/>
        <v>1</v>
      </c>
      <c r="CT18" s="14">
        <f t="shared" si="98"/>
        <v>16</v>
      </c>
      <c r="CU18">
        <f>VLOOKUP(A18,'Stock wise daily sales'!$A$1:$AA$367,26,0)</f>
        <v>2</v>
      </c>
      <c r="CV18">
        <v>0</v>
      </c>
      <c r="CW18" s="15">
        <f t="shared" si="99"/>
        <v>14</v>
      </c>
    </row>
    <row r="19" spans="1:101" x14ac:dyDescent="0.45">
      <c r="A19" s="2">
        <v>45216</v>
      </c>
      <c r="B19" s="14">
        <f t="shared" si="52"/>
        <v>32</v>
      </c>
      <c r="C19">
        <f>VLOOKUP(A19,'Stock wise daily sales'!$A$1:$AA$367,2,0)</f>
        <v>0</v>
      </c>
      <c r="D19">
        <v>0</v>
      </c>
      <c r="E19" s="15">
        <f t="shared" si="53"/>
        <v>32</v>
      </c>
      <c r="F19" s="14">
        <f t="shared" si="54"/>
        <v>83</v>
      </c>
      <c r="G19">
        <f>VLOOKUP(A19,'Stock wise daily sales'!$A$1:$AA$367,3,0)</f>
        <v>0</v>
      </c>
      <c r="H19">
        <v>0</v>
      </c>
      <c r="I19" s="15">
        <f t="shared" si="55"/>
        <v>83</v>
      </c>
      <c r="J19" s="14">
        <f t="shared" si="56"/>
        <v>53</v>
      </c>
      <c r="K19">
        <f>VLOOKUP(A19,'Stock wise daily sales'!$A$1:$AA$367,4,0)</f>
        <v>0</v>
      </c>
      <c r="L19">
        <v>0</v>
      </c>
      <c r="M19" s="15">
        <f t="shared" si="57"/>
        <v>53</v>
      </c>
      <c r="N19" s="14">
        <f t="shared" si="27"/>
        <v>32</v>
      </c>
      <c r="O19">
        <f>VLOOKUP(A19,'Stock wise daily sales'!$A$1:$AA$367,5,0)</f>
        <v>0</v>
      </c>
      <c r="P19">
        <v>0</v>
      </c>
      <c r="Q19" s="15">
        <f t="shared" si="58"/>
        <v>32</v>
      </c>
      <c r="R19" s="14">
        <f t="shared" si="59"/>
        <v>38</v>
      </c>
      <c r="S19">
        <f>VLOOKUP(A19,'Stock wise daily sales'!$A$1:$AA$367,6,0)</f>
        <v>0</v>
      </c>
      <c r="T19">
        <v>0</v>
      </c>
      <c r="U19" s="15">
        <f t="shared" si="60"/>
        <v>38</v>
      </c>
      <c r="V19" s="14">
        <f t="shared" si="61"/>
        <v>36</v>
      </c>
      <c r="W19">
        <f>VLOOKUP(A19,'Stock wise daily sales'!$A$1:$AA$367,7,0)</f>
        <v>0</v>
      </c>
      <c r="X19">
        <v>0</v>
      </c>
      <c r="Y19" s="15">
        <f t="shared" si="62"/>
        <v>36</v>
      </c>
      <c r="Z19" s="14">
        <f t="shared" si="63"/>
        <v>18</v>
      </c>
      <c r="AA19">
        <f>VLOOKUP(A19,'Stock wise daily sales'!$A$1:$AA$367,8,0)</f>
        <v>0</v>
      </c>
      <c r="AB19">
        <v>0</v>
      </c>
      <c r="AC19" s="15">
        <f t="shared" si="64"/>
        <v>18</v>
      </c>
      <c r="AD19" s="14">
        <f t="shared" si="65"/>
        <v>11</v>
      </c>
      <c r="AE19">
        <f>VLOOKUP(A19,'Stock wise daily sales'!$A$1:$AA$367,9,0)</f>
        <v>0</v>
      </c>
      <c r="AF19">
        <v>0</v>
      </c>
      <c r="AG19" s="15">
        <f t="shared" si="66"/>
        <v>11</v>
      </c>
      <c r="AH19" s="14">
        <f t="shared" si="67"/>
        <v>2</v>
      </c>
      <c r="AI19">
        <f>VLOOKUP(A19,'Stock wise daily sales'!$A$1:$AA$367,10,0)</f>
        <v>0</v>
      </c>
      <c r="AJ19">
        <v>0</v>
      </c>
      <c r="AK19" s="15">
        <f t="shared" si="68"/>
        <v>2</v>
      </c>
      <c r="AL19" s="14">
        <f t="shared" si="69"/>
        <v>12</v>
      </c>
      <c r="AM19">
        <f>VLOOKUP(A19,'Stock wise daily sales'!$A$1:$AA$367,11,0)</f>
        <v>0</v>
      </c>
      <c r="AN19">
        <v>0</v>
      </c>
      <c r="AO19" s="15">
        <f t="shared" si="70"/>
        <v>12</v>
      </c>
      <c r="AP19" s="14">
        <f t="shared" si="71"/>
        <v>18</v>
      </c>
      <c r="AQ19">
        <f>VLOOKUP(A19,'Stock wise daily sales'!$A$1:$AA$367,12,0)</f>
        <v>2</v>
      </c>
      <c r="AR19">
        <v>0</v>
      </c>
      <c r="AS19" s="15">
        <f t="shared" si="72"/>
        <v>16</v>
      </c>
      <c r="AT19" s="14">
        <f t="shared" si="73"/>
        <v>4</v>
      </c>
      <c r="AU19">
        <f>VLOOKUP(A19,'Stock wise daily sales'!$A$1:$AA$367,13,0)</f>
        <v>5</v>
      </c>
      <c r="AV19">
        <v>80</v>
      </c>
      <c r="AW19" s="15">
        <f t="shared" si="74"/>
        <v>79</v>
      </c>
      <c r="AX19" s="14">
        <f t="shared" si="75"/>
        <v>12</v>
      </c>
      <c r="AY19">
        <f>VLOOKUP(A19,'Stock wise daily sales'!$A$1:$AA$367,14,0)</f>
        <v>4</v>
      </c>
      <c r="AZ19">
        <v>0</v>
      </c>
      <c r="BA19" s="15">
        <f t="shared" si="76"/>
        <v>8</v>
      </c>
      <c r="BB19" s="14">
        <f t="shared" si="77"/>
        <v>1</v>
      </c>
      <c r="BC19">
        <f>VLOOKUP(A19,'Stock wise daily sales'!$A$1:$AA$367,15,0)</f>
        <v>0</v>
      </c>
      <c r="BD19">
        <v>0</v>
      </c>
      <c r="BE19" s="15">
        <f t="shared" si="78"/>
        <v>1</v>
      </c>
      <c r="BF19" s="14">
        <f t="shared" si="79"/>
        <v>1</v>
      </c>
      <c r="BG19">
        <f>VLOOKUP(A19,'Stock wise daily sales'!$A$1:$AA$367,16,0)</f>
        <v>4</v>
      </c>
      <c r="BH19">
        <v>40</v>
      </c>
      <c r="BI19" s="15">
        <f t="shared" si="80"/>
        <v>37</v>
      </c>
      <c r="BJ19" s="14">
        <f t="shared" si="81"/>
        <v>1</v>
      </c>
      <c r="BK19">
        <f>VLOOKUP(A19,'Stock wise daily sales'!$A$1:$AA$367,17,0)</f>
        <v>0</v>
      </c>
      <c r="BL19">
        <v>0</v>
      </c>
      <c r="BM19" s="15">
        <f t="shared" si="82"/>
        <v>1</v>
      </c>
      <c r="BN19" s="14">
        <f t="shared" si="83"/>
        <v>5</v>
      </c>
      <c r="BO19">
        <f>VLOOKUP(A19,'Stock wise daily sales'!$A$1:$AA$367,18,0)</f>
        <v>0</v>
      </c>
      <c r="BP19">
        <v>0</v>
      </c>
      <c r="BQ19" s="15">
        <f t="shared" si="84"/>
        <v>5</v>
      </c>
      <c r="BR19" s="14">
        <f t="shared" si="85"/>
        <v>3</v>
      </c>
      <c r="BS19">
        <f>VLOOKUP(A19,'Stock wise daily sales'!$A$1:$AA$367,19,0)</f>
        <v>0</v>
      </c>
      <c r="BT19">
        <v>0</v>
      </c>
      <c r="BU19" s="15">
        <f t="shared" si="86"/>
        <v>3</v>
      </c>
      <c r="BV19" s="14">
        <f t="shared" si="87"/>
        <v>8</v>
      </c>
      <c r="BW19">
        <f>VLOOKUP(A19,'Stock wise daily sales'!$A$1:$AA$367,20,0)</f>
        <v>0</v>
      </c>
      <c r="BX19">
        <v>0</v>
      </c>
      <c r="BY19" s="15">
        <f t="shared" si="88"/>
        <v>8</v>
      </c>
      <c r="BZ19" s="14">
        <f t="shared" ref="BZ19:BZ82" si="101">MAX(CC18,0)</f>
        <v>34</v>
      </c>
      <c r="CA19">
        <f>VLOOKUP(A19,'Stock wise daily sales'!$A$1:$AA$367,21,0)</f>
        <v>0</v>
      </c>
      <c r="CB19">
        <v>0</v>
      </c>
      <c r="CC19" s="15">
        <f t="shared" ref="CC19:CC82" si="102">BZ19-CA19+CB19</f>
        <v>34</v>
      </c>
      <c r="CD19" s="14">
        <f t="shared" si="100"/>
        <v>16</v>
      </c>
      <c r="CE19">
        <f>VLOOKUP(A19,'Stock wise daily sales'!$A$1:$AA$367,22,0)</f>
        <v>15</v>
      </c>
      <c r="CF19">
        <v>0</v>
      </c>
      <c r="CG19" s="15">
        <f t="shared" si="91"/>
        <v>1</v>
      </c>
      <c r="CH19" s="14">
        <f t="shared" si="92"/>
        <v>35</v>
      </c>
      <c r="CI19">
        <f>VLOOKUP(A19,'Stock wise daily sales'!$A$1:$AA$367,23,0)</f>
        <v>15</v>
      </c>
      <c r="CJ19">
        <v>0</v>
      </c>
      <c r="CK19" s="15">
        <f t="shared" si="93"/>
        <v>20</v>
      </c>
      <c r="CL19" s="14">
        <f t="shared" si="94"/>
        <v>10</v>
      </c>
      <c r="CM19">
        <f>VLOOKUP(A19,'Stock wise daily sales'!$A$1:$AA$367,24,0)</f>
        <v>0</v>
      </c>
      <c r="CN19">
        <v>0</v>
      </c>
      <c r="CO19" s="15">
        <f t="shared" si="95"/>
        <v>10</v>
      </c>
      <c r="CP19" s="14">
        <f t="shared" si="96"/>
        <v>1</v>
      </c>
      <c r="CQ19">
        <f>VLOOKUP(A19,'Stock wise daily sales'!$A$1:$AA$367,25,0)</f>
        <v>0</v>
      </c>
      <c r="CR19">
        <v>0</v>
      </c>
      <c r="CS19" s="15">
        <f t="shared" si="97"/>
        <v>1</v>
      </c>
      <c r="CT19" s="14">
        <f t="shared" si="98"/>
        <v>14</v>
      </c>
      <c r="CU19">
        <f>VLOOKUP(A19,'Stock wise daily sales'!$A$1:$AA$367,26,0)</f>
        <v>10</v>
      </c>
      <c r="CV19">
        <v>0</v>
      </c>
      <c r="CW19" s="15">
        <f t="shared" si="99"/>
        <v>4</v>
      </c>
    </row>
    <row r="20" spans="1:101" x14ac:dyDescent="0.45">
      <c r="A20" s="2">
        <v>45217</v>
      </c>
      <c r="B20" s="14">
        <f t="shared" si="52"/>
        <v>32</v>
      </c>
      <c r="C20">
        <f>VLOOKUP(A20,'Stock wise daily sales'!$A$1:$AA$367,2,0)</f>
        <v>0</v>
      </c>
      <c r="D20">
        <v>0</v>
      </c>
      <c r="E20" s="15">
        <f t="shared" si="53"/>
        <v>32</v>
      </c>
      <c r="F20" s="14">
        <f t="shared" si="54"/>
        <v>83</v>
      </c>
      <c r="G20">
        <f>VLOOKUP(A20,'Stock wise daily sales'!$A$1:$AA$367,3,0)</f>
        <v>0</v>
      </c>
      <c r="H20">
        <v>0</v>
      </c>
      <c r="I20" s="15">
        <f t="shared" si="55"/>
        <v>83</v>
      </c>
      <c r="J20" s="14">
        <f t="shared" si="56"/>
        <v>53</v>
      </c>
      <c r="K20">
        <f>VLOOKUP(A20,'Stock wise daily sales'!$A$1:$AA$367,4,0)</f>
        <v>0</v>
      </c>
      <c r="L20">
        <v>0</v>
      </c>
      <c r="M20" s="15">
        <f t="shared" si="57"/>
        <v>53</v>
      </c>
      <c r="N20" s="14">
        <f t="shared" si="27"/>
        <v>32</v>
      </c>
      <c r="O20">
        <f>VLOOKUP(A20,'Stock wise daily sales'!$A$1:$AA$367,5,0)</f>
        <v>0</v>
      </c>
      <c r="P20">
        <v>0</v>
      </c>
      <c r="Q20" s="15">
        <f t="shared" si="58"/>
        <v>32</v>
      </c>
      <c r="R20" s="14">
        <f t="shared" ref="R20:R83" si="103">MAX(U19,0)</f>
        <v>38</v>
      </c>
      <c r="S20">
        <f>VLOOKUP(A20,'Stock wise daily sales'!$A$1:$AA$367,6,0)</f>
        <v>0</v>
      </c>
      <c r="T20">
        <v>0</v>
      </c>
      <c r="U20" s="15">
        <f t="shared" ref="U20:U83" si="104">R20-S20+T20</f>
        <v>38</v>
      </c>
      <c r="V20" s="14">
        <f t="shared" si="61"/>
        <v>36</v>
      </c>
      <c r="W20">
        <f>VLOOKUP(A20,'Stock wise daily sales'!$A$1:$AA$367,7,0)</f>
        <v>0</v>
      </c>
      <c r="X20">
        <v>0</v>
      </c>
      <c r="Y20" s="15">
        <f t="shared" si="62"/>
        <v>36</v>
      </c>
      <c r="Z20" s="14">
        <f t="shared" ref="Z20:Z83" si="105">MAX(AC19,0)</f>
        <v>18</v>
      </c>
      <c r="AA20">
        <f>VLOOKUP(A20,'Stock wise daily sales'!$A$1:$AA$367,8,0)</f>
        <v>0</v>
      </c>
      <c r="AB20">
        <v>0</v>
      </c>
      <c r="AC20" s="15">
        <f t="shared" ref="AC20:AC83" si="106">Z20-AA20+AB20</f>
        <v>18</v>
      </c>
      <c r="AD20" s="14">
        <f t="shared" si="65"/>
        <v>11</v>
      </c>
      <c r="AE20">
        <f>VLOOKUP(A20,'Stock wise daily sales'!$A$1:$AA$367,9,0)</f>
        <v>0</v>
      </c>
      <c r="AF20">
        <v>0</v>
      </c>
      <c r="AG20" s="15">
        <f t="shared" si="66"/>
        <v>11</v>
      </c>
      <c r="AH20" s="14">
        <f t="shared" si="67"/>
        <v>2</v>
      </c>
      <c r="AI20">
        <f>VLOOKUP(A20,'Stock wise daily sales'!$A$1:$AA$367,10,0)</f>
        <v>0</v>
      </c>
      <c r="AJ20">
        <v>0</v>
      </c>
      <c r="AK20" s="15">
        <f t="shared" si="68"/>
        <v>2</v>
      </c>
      <c r="AL20" s="14">
        <f t="shared" si="69"/>
        <v>12</v>
      </c>
      <c r="AM20">
        <f>VLOOKUP(A20,'Stock wise daily sales'!$A$1:$AA$367,11,0)</f>
        <v>22</v>
      </c>
      <c r="AN20">
        <v>40</v>
      </c>
      <c r="AO20" s="15">
        <f t="shared" si="70"/>
        <v>30</v>
      </c>
      <c r="AP20" s="14">
        <f t="shared" si="71"/>
        <v>16</v>
      </c>
      <c r="AQ20">
        <f>VLOOKUP(A20,'Stock wise daily sales'!$A$1:$AA$367,12,0)</f>
        <v>0</v>
      </c>
      <c r="AR20">
        <v>0</v>
      </c>
      <c r="AS20" s="15">
        <f t="shared" si="72"/>
        <v>16</v>
      </c>
      <c r="AT20" s="14">
        <f t="shared" si="73"/>
        <v>79</v>
      </c>
      <c r="AU20">
        <f>VLOOKUP(A20,'Stock wise daily sales'!$A$1:$AA$367,13,0)</f>
        <v>0</v>
      </c>
      <c r="AV20">
        <v>0</v>
      </c>
      <c r="AW20" s="15">
        <f t="shared" si="74"/>
        <v>79</v>
      </c>
      <c r="AX20" s="14">
        <f t="shared" ref="AX20:AX83" si="107">MAX(BA19,0)</f>
        <v>8</v>
      </c>
      <c r="AY20">
        <f>VLOOKUP(A20,'Stock wise daily sales'!$A$1:$AA$367,14,0)</f>
        <v>0</v>
      </c>
      <c r="AZ20">
        <v>0</v>
      </c>
      <c r="BA20" s="15">
        <f t="shared" ref="BA20:BA83" si="108">AX20-AY20+AZ20</f>
        <v>8</v>
      </c>
      <c r="BB20" s="14">
        <f t="shared" si="77"/>
        <v>1</v>
      </c>
      <c r="BC20">
        <f>VLOOKUP(A20,'Stock wise daily sales'!$A$1:$AA$367,15,0)</f>
        <v>0</v>
      </c>
      <c r="BD20">
        <v>0</v>
      </c>
      <c r="BE20" s="15">
        <f t="shared" si="78"/>
        <v>1</v>
      </c>
      <c r="BF20" s="14">
        <f t="shared" ref="BF20:BF83" si="109">MAX(BI19,0)</f>
        <v>37</v>
      </c>
      <c r="BG20">
        <f>VLOOKUP(A20,'Stock wise daily sales'!$A$1:$AA$367,16,0)</f>
        <v>10</v>
      </c>
      <c r="BH20">
        <v>0</v>
      </c>
      <c r="BI20" s="15">
        <f t="shared" ref="BI20:BI83" si="110">BF20-BG20+BH20</f>
        <v>27</v>
      </c>
      <c r="BJ20" s="14">
        <f t="shared" si="81"/>
        <v>1</v>
      </c>
      <c r="BK20">
        <f>VLOOKUP(A20,'Stock wise daily sales'!$A$1:$AA$367,17,0)</f>
        <v>0</v>
      </c>
      <c r="BL20">
        <v>0</v>
      </c>
      <c r="BM20" s="15">
        <f t="shared" si="82"/>
        <v>1</v>
      </c>
      <c r="BN20" s="14">
        <f t="shared" ref="BN20:BN83" si="111">MAX(BQ19,0)</f>
        <v>5</v>
      </c>
      <c r="BO20">
        <f>VLOOKUP(A20,'Stock wise daily sales'!$A$1:$AA$367,18,0)</f>
        <v>0</v>
      </c>
      <c r="BP20">
        <v>0</v>
      </c>
      <c r="BQ20" s="15">
        <f t="shared" ref="BQ20:BQ83" si="112">BN20-BO20+BP20</f>
        <v>5</v>
      </c>
      <c r="BR20" s="14">
        <f t="shared" ref="BR20:BR83" si="113">MAX(BU19,0)</f>
        <v>3</v>
      </c>
      <c r="BS20">
        <f>VLOOKUP(A20,'Stock wise daily sales'!$A$1:$AA$367,19,0)</f>
        <v>0</v>
      </c>
      <c r="BT20">
        <v>0</v>
      </c>
      <c r="BU20" s="15">
        <f t="shared" ref="BU20:BU83" si="114">BR20-BS20+BT20</f>
        <v>3</v>
      </c>
      <c r="BV20" s="14">
        <f t="shared" si="87"/>
        <v>8</v>
      </c>
      <c r="BW20">
        <f>VLOOKUP(A20,'Stock wise daily sales'!$A$1:$AA$367,20,0)</f>
        <v>0</v>
      </c>
      <c r="BX20">
        <v>0</v>
      </c>
      <c r="BY20" s="15">
        <f t="shared" si="88"/>
        <v>8</v>
      </c>
      <c r="BZ20" s="14">
        <f t="shared" si="101"/>
        <v>34</v>
      </c>
      <c r="CA20">
        <f>VLOOKUP(A20,'Stock wise daily sales'!$A$1:$AA$367,21,0)</f>
        <v>0</v>
      </c>
      <c r="CB20">
        <v>0</v>
      </c>
      <c r="CC20" s="15">
        <f t="shared" si="102"/>
        <v>34</v>
      </c>
      <c r="CD20" s="14">
        <f t="shared" si="100"/>
        <v>1</v>
      </c>
      <c r="CE20">
        <f>VLOOKUP(A20,'Stock wise daily sales'!$A$1:$AA$367,22,0)</f>
        <v>0</v>
      </c>
      <c r="CF20">
        <v>0</v>
      </c>
      <c r="CG20" s="15">
        <f t="shared" si="91"/>
        <v>1</v>
      </c>
      <c r="CH20" s="14">
        <f t="shared" si="92"/>
        <v>20</v>
      </c>
      <c r="CI20">
        <f>VLOOKUP(A20,'Stock wise daily sales'!$A$1:$AA$367,23,0)</f>
        <v>0</v>
      </c>
      <c r="CJ20">
        <v>0</v>
      </c>
      <c r="CK20" s="15">
        <f t="shared" si="93"/>
        <v>20</v>
      </c>
      <c r="CL20" s="14">
        <f t="shared" si="94"/>
        <v>10</v>
      </c>
      <c r="CM20">
        <f>VLOOKUP(A20,'Stock wise daily sales'!$A$1:$AA$367,24,0)</f>
        <v>0</v>
      </c>
      <c r="CN20">
        <v>0</v>
      </c>
      <c r="CO20" s="15">
        <f t="shared" si="95"/>
        <v>10</v>
      </c>
      <c r="CP20" s="14">
        <f t="shared" si="96"/>
        <v>1</v>
      </c>
      <c r="CQ20">
        <f>VLOOKUP(A20,'Stock wise daily sales'!$A$1:$AA$367,25,0)</f>
        <v>0</v>
      </c>
      <c r="CR20">
        <v>0</v>
      </c>
      <c r="CS20" s="15">
        <f t="shared" si="97"/>
        <v>1</v>
      </c>
      <c r="CT20" s="14">
        <f t="shared" si="98"/>
        <v>4</v>
      </c>
      <c r="CU20">
        <f>VLOOKUP(A20,'Stock wise daily sales'!$A$1:$AA$367,26,0)</f>
        <v>2</v>
      </c>
      <c r="CV20">
        <v>0</v>
      </c>
      <c r="CW20" s="15">
        <f t="shared" si="99"/>
        <v>2</v>
      </c>
    </row>
    <row r="21" spans="1:101" x14ac:dyDescent="0.45">
      <c r="A21" s="2">
        <v>45218</v>
      </c>
      <c r="B21" s="14">
        <f t="shared" ref="B21:B38" si="115">MAX(E20,0)</f>
        <v>32</v>
      </c>
      <c r="C21">
        <f>VLOOKUP(A21,'Stock wise daily sales'!$A$1:$AA$367,2,0)</f>
        <v>0</v>
      </c>
      <c r="D21">
        <v>0</v>
      </c>
      <c r="E21" s="15">
        <f t="shared" ref="E21:E38" si="116">B21-C21+D21</f>
        <v>32</v>
      </c>
      <c r="F21" s="14">
        <f t="shared" si="54"/>
        <v>83</v>
      </c>
      <c r="G21">
        <f>VLOOKUP(A21,'Stock wise daily sales'!$A$1:$AA$367,3,0)</f>
        <v>0</v>
      </c>
      <c r="H21">
        <v>0</v>
      </c>
      <c r="I21" s="15">
        <f t="shared" si="55"/>
        <v>83</v>
      </c>
      <c r="J21" s="14">
        <f t="shared" si="56"/>
        <v>53</v>
      </c>
      <c r="K21">
        <f>VLOOKUP(A21,'Stock wise daily sales'!$A$1:$AA$367,4,0)</f>
        <v>4</v>
      </c>
      <c r="L21">
        <v>0</v>
      </c>
      <c r="M21" s="15">
        <f t="shared" si="57"/>
        <v>49</v>
      </c>
      <c r="N21" s="14">
        <f t="shared" si="27"/>
        <v>32</v>
      </c>
      <c r="O21">
        <f>VLOOKUP(A21,'Stock wise daily sales'!$A$1:$AA$367,5,0)</f>
        <v>0</v>
      </c>
      <c r="P21">
        <v>0</v>
      </c>
      <c r="Q21" s="15">
        <f t="shared" si="58"/>
        <v>32</v>
      </c>
      <c r="R21" s="14">
        <f t="shared" si="103"/>
        <v>38</v>
      </c>
      <c r="S21">
        <f>VLOOKUP(A21,'Stock wise daily sales'!$A$1:$AA$367,6,0)</f>
        <v>0</v>
      </c>
      <c r="T21">
        <v>0</v>
      </c>
      <c r="U21" s="15">
        <f t="shared" si="104"/>
        <v>38</v>
      </c>
      <c r="V21" s="14">
        <f t="shared" ref="V21:V34" si="117">MAX(Y20,0)</f>
        <v>36</v>
      </c>
      <c r="W21">
        <f>VLOOKUP(A21,'Stock wise daily sales'!$A$1:$AA$367,7,0)</f>
        <v>0</v>
      </c>
      <c r="X21">
        <v>0</v>
      </c>
      <c r="Y21" s="15">
        <f t="shared" ref="Y21:Y34" si="118">V21-W21+X21</f>
        <v>36</v>
      </c>
      <c r="Z21" s="14">
        <f t="shared" si="105"/>
        <v>18</v>
      </c>
      <c r="AA21">
        <f>VLOOKUP(A21,'Stock wise daily sales'!$A$1:$AA$367,8,0)</f>
        <v>0</v>
      </c>
      <c r="AB21">
        <v>0</v>
      </c>
      <c r="AC21" s="15">
        <f t="shared" si="106"/>
        <v>18</v>
      </c>
      <c r="AD21" s="14">
        <f t="shared" si="65"/>
        <v>11</v>
      </c>
      <c r="AE21">
        <f>VLOOKUP(A21,'Stock wise daily sales'!$A$1:$AA$367,9,0)</f>
        <v>0</v>
      </c>
      <c r="AF21">
        <v>0</v>
      </c>
      <c r="AG21" s="15">
        <f t="shared" si="66"/>
        <v>11</v>
      </c>
      <c r="AH21" s="14">
        <f t="shared" si="67"/>
        <v>2</v>
      </c>
      <c r="AI21">
        <f>VLOOKUP(A21,'Stock wise daily sales'!$A$1:$AA$367,10,0)</f>
        <v>0</v>
      </c>
      <c r="AJ21">
        <v>0</v>
      </c>
      <c r="AK21" s="15">
        <f t="shared" si="68"/>
        <v>2</v>
      </c>
      <c r="AL21" s="14">
        <f t="shared" si="69"/>
        <v>30</v>
      </c>
      <c r="AM21">
        <f>VLOOKUP(A21,'Stock wise daily sales'!$A$1:$AA$367,11,0)</f>
        <v>0</v>
      </c>
      <c r="AN21">
        <v>0</v>
      </c>
      <c r="AO21" s="15">
        <f t="shared" si="70"/>
        <v>30</v>
      </c>
      <c r="AP21" s="14">
        <f t="shared" si="71"/>
        <v>16</v>
      </c>
      <c r="AQ21">
        <f>VLOOKUP(A21,'Stock wise daily sales'!$A$1:$AA$367,12,0)</f>
        <v>0</v>
      </c>
      <c r="AR21">
        <v>0</v>
      </c>
      <c r="AS21" s="15">
        <f t="shared" si="72"/>
        <v>16</v>
      </c>
      <c r="AT21" s="14">
        <f t="shared" si="73"/>
        <v>79</v>
      </c>
      <c r="AU21">
        <f>VLOOKUP(A21,'Stock wise daily sales'!$A$1:$AA$367,13,0)</f>
        <v>32</v>
      </c>
      <c r="AV21">
        <v>0</v>
      </c>
      <c r="AW21" s="15">
        <f t="shared" si="74"/>
        <v>47</v>
      </c>
      <c r="AX21" s="14">
        <f t="shared" si="107"/>
        <v>8</v>
      </c>
      <c r="AY21">
        <f>VLOOKUP(A21,'Stock wise daily sales'!$A$1:$AA$367,14,0)</f>
        <v>0</v>
      </c>
      <c r="AZ21">
        <v>0</v>
      </c>
      <c r="BA21" s="15">
        <f t="shared" si="108"/>
        <v>8</v>
      </c>
      <c r="BB21" s="14">
        <f t="shared" si="77"/>
        <v>1</v>
      </c>
      <c r="BC21">
        <f>VLOOKUP(A21,'Stock wise daily sales'!$A$1:$AA$367,15,0)</f>
        <v>0</v>
      </c>
      <c r="BD21">
        <v>0</v>
      </c>
      <c r="BE21" s="15">
        <f t="shared" si="78"/>
        <v>1</v>
      </c>
      <c r="BF21" s="14">
        <f t="shared" si="109"/>
        <v>27</v>
      </c>
      <c r="BG21">
        <f>VLOOKUP(A21,'Stock wise daily sales'!$A$1:$AA$367,16,0)</f>
        <v>10</v>
      </c>
      <c r="BH21">
        <v>0</v>
      </c>
      <c r="BI21" s="15">
        <f t="shared" si="110"/>
        <v>17</v>
      </c>
      <c r="BJ21" s="14">
        <f t="shared" ref="BJ21:BJ84" si="119">MAX(BM20,0)</f>
        <v>1</v>
      </c>
      <c r="BK21">
        <f>VLOOKUP(A21,'Stock wise daily sales'!$A$1:$AA$367,17,0)</f>
        <v>0</v>
      </c>
      <c r="BL21">
        <v>0</v>
      </c>
      <c r="BM21" s="15">
        <f t="shared" ref="BM21:BM84" si="120">BJ21-BK21+BL21</f>
        <v>1</v>
      </c>
      <c r="BN21" s="14">
        <f t="shared" si="111"/>
        <v>5</v>
      </c>
      <c r="BO21">
        <f>VLOOKUP(A21,'Stock wise daily sales'!$A$1:$AA$367,18,0)</f>
        <v>0</v>
      </c>
      <c r="BP21">
        <v>0</v>
      </c>
      <c r="BQ21" s="15">
        <f t="shared" si="112"/>
        <v>5</v>
      </c>
      <c r="BR21" s="14">
        <f t="shared" si="113"/>
        <v>3</v>
      </c>
      <c r="BS21">
        <f>VLOOKUP(A21,'Stock wise daily sales'!$A$1:$AA$367,19,0)</f>
        <v>0</v>
      </c>
      <c r="BT21">
        <v>0</v>
      </c>
      <c r="BU21" s="15">
        <f t="shared" si="114"/>
        <v>3</v>
      </c>
      <c r="BV21" s="14">
        <f t="shared" ref="BV21:BV84" si="121">MAX(BY20,0)</f>
        <v>8</v>
      </c>
      <c r="BW21">
        <f>VLOOKUP(A21,'Stock wise daily sales'!$A$1:$AA$367,20,0)</f>
        <v>0</v>
      </c>
      <c r="BX21">
        <v>0</v>
      </c>
      <c r="BY21" s="15">
        <f t="shared" ref="BY21:BY84" si="122">BV21-BW21+BX21</f>
        <v>8</v>
      </c>
      <c r="BZ21" s="14">
        <f t="shared" si="101"/>
        <v>34</v>
      </c>
      <c r="CA21">
        <f>VLOOKUP(A21,'Stock wise daily sales'!$A$1:$AA$367,21,0)</f>
        <v>0</v>
      </c>
      <c r="CB21">
        <v>0</v>
      </c>
      <c r="CC21" s="15">
        <f t="shared" si="102"/>
        <v>34</v>
      </c>
      <c r="CD21" s="14">
        <f t="shared" si="100"/>
        <v>1</v>
      </c>
      <c r="CE21">
        <f>VLOOKUP(A21,'Stock wise daily sales'!$A$1:$AA$367,22,0)</f>
        <v>0</v>
      </c>
      <c r="CF21">
        <v>0</v>
      </c>
      <c r="CG21" s="15">
        <f t="shared" si="91"/>
        <v>1</v>
      </c>
      <c r="CH21" s="14">
        <f t="shared" si="92"/>
        <v>20</v>
      </c>
      <c r="CI21">
        <f>VLOOKUP(A21,'Stock wise daily sales'!$A$1:$AA$367,23,0)</f>
        <v>5</v>
      </c>
      <c r="CJ21">
        <v>0</v>
      </c>
      <c r="CK21" s="15">
        <f t="shared" si="93"/>
        <v>15</v>
      </c>
      <c r="CL21" s="14">
        <f t="shared" ref="CL21:CL84" si="123">MAX(CO20,0)</f>
        <v>10</v>
      </c>
      <c r="CM21">
        <f>VLOOKUP(A21,'Stock wise daily sales'!$A$1:$AA$367,24,0)</f>
        <v>0</v>
      </c>
      <c r="CN21">
        <v>0</v>
      </c>
      <c r="CO21" s="15">
        <f t="shared" ref="CO21:CO84" si="124">CL21-CM21+CN21</f>
        <v>10</v>
      </c>
      <c r="CP21" s="14">
        <f t="shared" si="96"/>
        <v>1</v>
      </c>
      <c r="CQ21">
        <f>VLOOKUP(A21,'Stock wise daily sales'!$A$1:$AA$367,25,0)</f>
        <v>0</v>
      </c>
      <c r="CR21">
        <v>0</v>
      </c>
      <c r="CS21" s="15">
        <f t="shared" si="97"/>
        <v>1</v>
      </c>
      <c r="CT21" s="14">
        <f t="shared" ref="CT21:CT84" si="125">MAX(CW20,0)</f>
        <v>2</v>
      </c>
      <c r="CU21">
        <f>VLOOKUP(A21,'Stock wise daily sales'!$A$1:$AA$367,26,0)</f>
        <v>0</v>
      </c>
      <c r="CV21">
        <v>0</v>
      </c>
      <c r="CW21" s="15">
        <f t="shared" ref="CW21:CW84" si="126">CT21-CU21+CV21</f>
        <v>2</v>
      </c>
    </row>
    <row r="22" spans="1:101" x14ac:dyDescent="0.45">
      <c r="A22" s="2">
        <v>45219</v>
      </c>
      <c r="B22" s="14">
        <f t="shared" si="115"/>
        <v>32</v>
      </c>
      <c r="C22">
        <f>VLOOKUP(A22,'Stock wise daily sales'!$A$1:$AA$367,2,0)</f>
        <v>0</v>
      </c>
      <c r="D22">
        <v>0</v>
      </c>
      <c r="E22" s="15">
        <f t="shared" si="116"/>
        <v>32</v>
      </c>
      <c r="F22" s="14">
        <f t="shared" si="54"/>
        <v>83</v>
      </c>
      <c r="G22">
        <f>VLOOKUP(A22,'Stock wise daily sales'!$A$1:$AA$367,3,0)</f>
        <v>0</v>
      </c>
      <c r="H22">
        <v>0</v>
      </c>
      <c r="I22" s="15">
        <f t="shared" si="55"/>
        <v>83</v>
      </c>
      <c r="J22" s="14">
        <f t="shared" ref="J22:J85" si="127">MAX(M21,0)</f>
        <v>49</v>
      </c>
      <c r="K22">
        <f>VLOOKUP(A22,'Stock wise daily sales'!$A$1:$AA$367,4,0)</f>
        <v>4</v>
      </c>
      <c r="L22">
        <v>0</v>
      </c>
      <c r="M22" s="15">
        <f t="shared" ref="M22:M85" si="128">J22-K22+L22</f>
        <v>45</v>
      </c>
      <c r="N22" s="14">
        <f t="shared" si="27"/>
        <v>32</v>
      </c>
      <c r="O22">
        <f>VLOOKUP(A22,'Stock wise daily sales'!$A$1:$AA$367,5,0)</f>
        <v>0</v>
      </c>
      <c r="P22">
        <v>0</v>
      </c>
      <c r="Q22" s="15">
        <f t="shared" ref="Q22:Q85" si="129">N22-O22+P22</f>
        <v>32</v>
      </c>
      <c r="R22" s="14">
        <f t="shared" si="103"/>
        <v>38</v>
      </c>
      <c r="S22">
        <f>VLOOKUP(A22,'Stock wise daily sales'!$A$1:$AA$367,6,0)</f>
        <v>0</v>
      </c>
      <c r="T22">
        <v>0</v>
      </c>
      <c r="U22" s="15">
        <f t="shared" si="104"/>
        <v>38</v>
      </c>
      <c r="V22" s="14">
        <f t="shared" si="117"/>
        <v>36</v>
      </c>
      <c r="W22">
        <f>VLOOKUP(A22,'Stock wise daily sales'!$A$1:$AA$367,7,0)</f>
        <v>0</v>
      </c>
      <c r="X22">
        <v>0</v>
      </c>
      <c r="Y22" s="15">
        <f t="shared" si="118"/>
        <v>36</v>
      </c>
      <c r="Z22" s="14">
        <f t="shared" si="105"/>
        <v>18</v>
      </c>
      <c r="AA22">
        <f>VLOOKUP(A22,'Stock wise daily sales'!$A$1:$AA$367,8,0)</f>
        <v>0</v>
      </c>
      <c r="AB22">
        <v>0</v>
      </c>
      <c r="AC22" s="15">
        <f t="shared" si="106"/>
        <v>18</v>
      </c>
      <c r="AD22" s="14">
        <f t="shared" ref="AD22:AD35" si="130">MAX(AG21,0)</f>
        <v>11</v>
      </c>
      <c r="AE22">
        <f>VLOOKUP(A22,'Stock wise daily sales'!$A$1:$AA$367,9,0)</f>
        <v>0</v>
      </c>
      <c r="AF22">
        <v>0</v>
      </c>
      <c r="AG22" s="15">
        <f t="shared" ref="AG22:AG35" si="131">AD22-AE22+AF22</f>
        <v>11</v>
      </c>
      <c r="AH22" s="14">
        <f t="shared" si="67"/>
        <v>2</v>
      </c>
      <c r="AI22">
        <f>VLOOKUP(A22,'Stock wise daily sales'!$A$1:$AA$367,10,0)</f>
        <v>0</v>
      </c>
      <c r="AJ22">
        <v>0</v>
      </c>
      <c r="AK22" s="15">
        <f t="shared" si="68"/>
        <v>2</v>
      </c>
      <c r="AL22" s="14">
        <f t="shared" si="69"/>
        <v>30</v>
      </c>
      <c r="AM22">
        <f>VLOOKUP(A22,'Stock wise daily sales'!$A$1:$AA$367,11,0)</f>
        <v>0</v>
      </c>
      <c r="AN22">
        <v>0</v>
      </c>
      <c r="AO22" s="15">
        <f t="shared" si="70"/>
        <v>30</v>
      </c>
      <c r="AP22" s="14">
        <f t="shared" si="71"/>
        <v>16</v>
      </c>
      <c r="AQ22">
        <f>VLOOKUP(A22,'Stock wise daily sales'!$A$1:$AA$367,12,0)</f>
        <v>0</v>
      </c>
      <c r="AR22">
        <v>0</v>
      </c>
      <c r="AS22" s="15">
        <f t="shared" si="72"/>
        <v>16</v>
      </c>
      <c r="AT22" s="14">
        <f t="shared" si="73"/>
        <v>47</v>
      </c>
      <c r="AU22">
        <f>VLOOKUP(A22,'Stock wise daily sales'!$A$1:$AA$367,13,0)</f>
        <v>10</v>
      </c>
      <c r="AV22">
        <v>0</v>
      </c>
      <c r="AW22" s="15">
        <f t="shared" si="74"/>
        <v>37</v>
      </c>
      <c r="AX22" s="14">
        <f t="shared" si="107"/>
        <v>8</v>
      </c>
      <c r="AY22">
        <f>VLOOKUP(A22,'Stock wise daily sales'!$A$1:$AA$367,14,0)</f>
        <v>0</v>
      </c>
      <c r="AZ22">
        <v>0</v>
      </c>
      <c r="BA22" s="15">
        <f t="shared" si="108"/>
        <v>8</v>
      </c>
      <c r="BB22" s="14">
        <f t="shared" si="77"/>
        <v>1</v>
      </c>
      <c r="BC22">
        <f>VLOOKUP(A22,'Stock wise daily sales'!$A$1:$AA$367,15,0)</f>
        <v>0</v>
      </c>
      <c r="BD22">
        <v>0</v>
      </c>
      <c r="BE22" s="15">
        <f t="shared" si="78"/>
        <v>1</v>
      </c>
      <c r="BF22" s="14">
        <f t="shared" si="109"/>
        <v>17</v>
      </c>
      <c r="BG22">
        <f>VLOOKUP(A22,'Stock wise daily sales'!$A$1:$AA$367,16,0)</f>
        <v>0</v>
      </c>
      <c r="BH22">
        <v>0</v>
      </c>
      <c r="BI22" s="15">
        <f t="shared" si="110"/>
        <v>17</v>
      </c>
      <c r="BJ22" s="14">
        <f t="shared" si="119"/>
        <v>1</v>
      </c>
      <c r="BK22">
        <f>VLOOKUP(A22,'Stock wise daily sales'!$A$1:$AA$367,17,0)</f>
        <v>0</v>
      </c>
      <c r="BL22">
        <v>0</v>
      </c>
      <c r="BM22" s="15">
        <f t="shared" si="120"/>
        <v>1</v>
      </c>
      <c r="BN22" s="14">
        <f t="shared" si="111"/>
        <v>5</v>
      </c>
      <c r="BO22">
        <f>VLOOKUP(A22,'Stock wise daily sales'!$A$1:$AA$367,18,0)</f>
        <v>0</v>
      </c>
      <c r="BP22">
        <v>0</v>
      </c>
      <c r="BQ22" s="15">
        <f t="shared" si="112"/>
        <v>5</v>
      </c>
      <c r="BR22" s="14">
        <f t="shared" si="113"/>
        <v>3</v>
      </c>
      <c r="BS22">
        <f>VLOOKUP(A22,'Stock wise daily sales'!$A$1:$AA$367,19,0)</f>
        <v>0</v>
      </c>
      <c r="BT22">
        <v>0</v>
      </c>
      <c r="BU22" s="15">
        <f t="shared" si="114"/>
        <v>3</v>
      </c>
      <c r="BV22" s="14">
        <f t="shared" si="121"/>
        <v>8</v>
      </c>
      <c r="BW22">
        <f>VLOOKUP(A22,'Stock wise daily sales'!$A$1:$AA$367,20,0)</f>
        <v>0</v>
      </c>
      <c r="BX22">
        <v>0</v>
      </c>
      <c r="BY22" s="15">
        <f t="shared" si="122"/>
        <v>8</v>
      </c>
      <c r="BZ22" s="14">
        <f t="shared" si="101"/>
        <v>34</v>
      </c>
      <c r="CA22">
        <f>VLOOKUP(A22,'Stock wise daily sales'!$A$1:$AA$367,21,0)</f>
        <v>0</v>
      </c>
      <c r="CB22">
        <v>0</v>
      </c>
      <c r="CC22" s="15">
        <f t="shared" si="102"/>
        <v>34</v>
      </c>
      <c r="CD22" s="14">
        <f t="shared" si="100"/>
        <v>1</v>
      </c>
      <c r="CE22">
        <f>VLOOKUP(A22,'Stock wise daily sales'!$A$1:$AA$367,22,0)</f>
        <v>0</v>
      </c>
      <c r="CF22">
        <v>0</v>
      </c>
      <c r="CG22" s="15">
        <f t="shared" ref="CG22:CG27" si="132">CD22-CE22+CF22</f>
        <v>1</v>
      </c>
      <c r="CH22" s="14">
        <f t="shared" ref="CH22:CH85" si="133">MAX(CK21,0)</f>
        <v>15</v>
      </c>
      <c r="CI22">
        <f>VLOOKUP(A22,'Stock wise daily sales'!$A$1:$AA$367,23,0)</f>
        <v>0</v>
      </c>
      <c r="CJ22">
        <v>0</v>
      </c>
      <c r="CK22" s="15">
        <f t="shared" ref="CK22:CK85" si="134">CH22-CI22+CJ22</f>
        <v>15</v>
      </c>
      <c r="CL22" s="14">
        <f t="shared" si="123"/>
        <v>10</v>
      </c>
      <c r="CM22">
        <f>VLOOKUP(A22,'Stock wise daily sales'!$A$1:$AA$367,24,0)</f>
        <v>15</v>
      </c>
      <c r="CN22">
        <v>20</v>
      </c>
      <c r="CO22" s="15">
        <f t="shared" si="124"/>
        <v>15</v>
      </c>
      <c r="CP22" s="14">
        <f t="shared" si="96"/>
        <v>1</v>
      </c>
      <c r="CQ22">
        <f>VLOOKUP(A22,'Stock wise daily sales'!$A$1:$AA$367,25,0)</f>
        <v>4</v>
      </c>
      <c r="CR22">
        <v>20</v>
      </c>
      <c r="CS22" s="15">
        <f t="shared" si="97"/>
        <v>17</v>
      </c>
      <c r="CT22" s="14">
        <f t="shared" si="125"/>
        <v>2</v>
      </c>
      <c r="CU22">
        <f>VLOOKUP(A22,'Stock wise daily sales'!$A$1:$AA$367,26,0)</f>
        <v>0</v>
      </c>
      <c r="CV22">
        <v>0</v>
      </c>
      <c r="CW22" s="15">
        <f t="shared" si="126"/>
        <v>2</v>
      </c>
    </row>
    <row r="23" spans="1:101" x14ac:dyDescent="0.45">
      <c r="A23" s="2">
        <v>45220</v>
      </c>
      <c r="B23" s="14">
        <f t="shared" si="115"/>
        <v>32</v>
      </c>
      <c r="C23">
        <f>VLOOKUP(A23,'Stock wise daily sales'!$A$1:$AA$367,2,0)</f>
        <v>8</v>
      </c>
      <c r="D23">
        <v>0</v>
      </c>
      <c r="E23" s="15">
        <f t="shared" si="116"/>
        <v>24</v>
      </c>
      <c r="F23" s="14">
        <f t="shared" si="54"/>
        <v>83</v>
      </c>
      <c r="G23">
        <f>VLOOKUP(A23,'Stock wise daily sales'!$A$1:$AA$367,3,0)</f>
        <v>0</v>
      </c>
      <c r="H23">
        <v>0</v>
      </c>
      <c r="I23" s="15">
        <f t="shared" si="55"/>
        <v>83</v>
      </c>
      <c r="J23" s="14">
        <f t="shared" si="127"/>
        <v>45</v>
      </c>
      <c r="K23">
        <f>VLOOKUP(A23,'Stock wise daily sales'!$A$1:$AA$367,4,0)</f>
        <v>0</v>
      </c>
      <c r="L23">
        <v>0</v>
      </c>
      <c r="M23" s="15">
        <f t="shared" si="128"/>
        <v>45</v>
      </c>
      <c r="N23" s="14">
        <f t="shared" si="27"/>
        <v>32</v>
      </c>
      <c r="O23">
        <f>VLOOKUP(A23,'Stock wise daily sales'!$A$1:$AA$367,5,0)</f>
        <v>0</v>
      </c>
      <c r="P23">
        <v>0</v>
      </c>
      <c r="Q23" s="15">
        <f t="shared" si="129"/>
        <v>32</v>
      </c>
      <c r="R23" s="14">
        <f t="shared" si="103"/>
        <v>38</v>
      </c>
      <c r="S23">
        <f>VLOOKUP(A23,'Stock wise daily sales'!$A$1:$AA$367,6,0)</f>
        <v>6</v>
      </c>
      <c r="T23">
        <v>0</v>
      </c>
      <c r="U23" s="15">
        <f t="shared" si="104"/>
        <v>32</v>
      </c>
      <c r="V23" s="14">
        <f t="shared" si="117"/>
        <v>36</v>
      </c>
      <c r="W23">
        <f>VLOOKUP(A23,'Stock wise daily sales'!$A$1:$AA$367,7,0)</f>
        <v>0</v>
      </c>
      <c r="X23">
        <v>0</v>
      </c>
      <c r="Y23" s="15">
        <f t="shared" si="118"/>
        <v>36</v>
      </c>
      <c r="Z23" s="14">
        <f t="shared" si="105"/>
        <v>18</v>
      </c>
      <c r="AA23">
        <f>VLOOKUP(A23,'Stock wise daily sales'!$A$1:$AA$367,8,0)</f>
        <v>0</v>
      </c>
      <c r="AB23">
        <v>0</v>
      </c>
      <c r="AC23" s="15">
        <f t="shared" si="106"/>
        <v>18</v>
      </c>
      <c r="AD23" s="14">
        <f t="shared" si="130"/>
        <v>11</v>
      </c>
      <c r="AE23">
        <f>VLOOKUP(A23,'Stock wise daily sales'!$A$1:$AA$367,9,0)</f>
        <v>0</v>
      </c>
      <c r="AF23">
        <v>0</v>
      </c>
      <c r="AG23" s="15">
        <f t="shared" si="131"/>
        <v>11</v>
      </c>
      <c r="AH23" s="14">
        <f t="shared" ref="AH23:AH86" si="135">MAX(AK22,0)</f>
        <v>2</v>
      </c>
      <c r="AI23">
        <f>VLOOKUP(A23,'Stock wise daily sales'!$A$1:$AA$367,10,0)</f>
        <v>0</v>
      </c>
      <c r="AJ23">
        <v>0</v>
      </c>
      <c r="AK23" s="15">
        <f t="shared" ref="AK23:AK86" si="136">AH23-AI23+AJ23</f>
        <v>2</v>
      </c>
      <c r="AL23" s="14">
        <f t="shared" si="69"/>
        <v>30</v>
      </c>
      <c r="AM23">
        <f>VLOOKUP(A23,'Stock wise daily sales'!$A$1:$AA$367,11,0)</f>
        <v>0</v>
      </c>
      <c r="AN23">
        <v>0</v>
      </c>
      <c r="AO23" s="15">
        <f t="shared" si="70"/>
        <v>30</v>
      </c>
      <c r="AP23" s="14">
        <f t="shared" ref="AP23:AP86" si="137">MAX(AS22,0)</f>
        <v>16</v>
      </c>
      <c r="AQ23">
        <f>VLOOKUP(A23,'Stock wise daily sales'!$A$1:$AA$367,12,0)</f>
        <v>0</v>
      </c>
      <c r="AR23">
        <v>0</v>
      </c>
      <c r="AS23" s="15">
        <f t="shared" ref="AS23:AS86" si="138">AP23-AQ23+AR23</f>
        <v>16</v>
      </c>
      <c r="AT23" s="14">
        <f t="shared" ref="AT23:AT86" si="139">MAX(AW22,0)</f>
        <v>37</v>
      </c>
      <c r="AU23">
        <f>VLOOKUP(A23,'Stock wise daily sales'!$A$1:$AA$367,13,0)</f>
        <v>8</v>
      </c>
      <c r="AV23">
        <v>0</v>
      </c>
      <c r="AW23" s="15">
        <f t="shared" ref="AW23:AW86" si="140">AT23-AU23+AV23</f>
        <v>29</v>
      </c>
      <c r="AX23" s="14">
        <f t="shared" si="107"/>
        <v>8</v>
      </c>
      <c r="AY23">
        <f>VLOOKUP(A23,'Stock wise daily sales'!$A$1:$AA$367,14,0)</f>
        <v>0</v>
      </c>
      <c r="AZ23">
        <v>0</v>
      </c>
      <c r="BA23" s="15">
        <f t="shared" si="108"/>
        <v>8</v>
      </c>
      <c r="BB23" s="14">
        <f t="shared" ref="BB23:BB86" si="141">MAX(BE22,0)</f>
        <v>1</v>
      </c>
      <c r="BC23">
        <f>VLOOKUP(A23,'Stock wise daily sales'!$A$1:$AA$367,15,0)</f>
        <v>0</v>
      </c>
      <c r="BD23">
        <v>0</v>
      </c>
      <c r="BE23" s="15">
        <f t="shared" ref="BE23:BE86" si="142">BB23-BC23+BD23</f>
        <v>1</v>
      </c>
      <c r="BF23" s="14">
        <f t="shared" si="109"/>
        <v>17</v>
      </c>
      <c r="BG23">
        <f>VLOOKUP(A23,'Stock wise daily sales'!$A$1:$AA$367,16,0)</f>
        <v>0</v>
      </c>
      <c r="BH23">
        <v>0</v>
      </c>
      <c r="BI23" s="15">
        <f t="shared" si="110"/>
        <v>17</v>
      </c>
      <c r="BJ23" s="14">
        <f t="shared" si="119"/>
        <v>1</v>
      </c>
      <c r="BK23">
        <f>VLOOKUP(A23,'Stock wise daily sales'!$A$1:$AA$367,17,0)</f>
        <v>0</v>
      </c>
      <c r="BL23">
        <v>0</v>
      </c>
      <c r="BM23" s="15">
        <f t="shared" si="120"/>
        <v>1</v>
      </c>
      <c r="BN23" s="14">
        <f t="shared" si="111"/>
        <v>5</v>
      </c>
      <c r="BO23">
        <f>VLOOKUP(A23,'Stock wise daily sales'!$A$1:$AA$367,18,0)</f>
        <v>0</v>
      </c>
      <c r="BP23">
        <v>0</v>
      </c>
      <c r="BQ23" s="15">
        <f t="shared" si="112"/>
        <v>5</v>
      </c>
      <c r="BR23" s="14">
        <f t="shared" si="113"/>
        <v>3</v>
      </c>
      <c r="BS23">
        <f>VLOOKUP(A23,'Stock wise daily sales'!$A$1:$AA$367,19,0)</f>
        <v>0</v>
      </c>
      <c r="BT23">
        <v>0</v>
      </c>
      <c r="BU23" s="15">
        <f t="shared" si="114"/>
        <v>3</v>
      </c>
      <c r="BV23" s="14">
        <f t="shared" si="121"/>
        <v>8</v>
      </c>
      <c r="BW23">
        <f>VLOOKUP(A23,'Stock wise daily sales'!$A$1:$AA$367,20,0)</f>
        <v>0</v>
      </c>
      <c r="BX23">
        <v>0</v>
      </c>
      <c r="BY23" s="15">
        <f t="shared" si="122"/>
        <v>8</v>
      </c>
      <c r="BZ23" s="14">
        <f t="shared" si="101"/>
        <v>34</v>
      </c>
      <c r="CA23">
        <f>VLOOKUP(A23,'Stock wise daily sales'!$A$1:$AA$367,21,0)</f>
        <v>0</v>
      </c>
      <c r="CB23">
        <v>0</v>
      </c>
      <c r="CC23" s="15">
        <f t="shared" si="102"/>
        <v>34</v>
      </c>
      <c r="CD23" s="14">
        <f t="shared" si="100"/>
        <v>1</v>
      </c>
      <c r="CE23">
        <f>VLOOKUP(A23,'Stock wise daily sales'!$A$1:$AA$367,22,0)</f>
        <v>0</v>
      </c>
      <c r="CF23">
        <v>0</v>
      </c>
      <c r="CG23" s="15">
        <f t="shared" si="132"/>
        <v>1</v>
      </c>
      <c r="CH23" s="14">
        <f t="shared" si="133"/>
        <v>15</v>
      </c>
      <c r="CI23">
        <f>VLOOKUP(A23,'Stock wise daily sales'!$A$1:$AA$367,23,0)</f>
        <v>0</v>
      </c>
      <c r="CJ23">
        <v>0</v>
      </c>
      <c r="CK23" s="15">
        <f t="shared" si="134"/>
        <v>15</v>
      </c>
      <c r="CL23" s="14">
        <f t="shared" si="123"/>
        <v>15</v>
      </c>
      <c r="CM23">
        <f>VLOOKUP(A23,'Stock wise daily sales'!$A$1:$AA$367,24,0)</f>
        <v>0</v>
      </c>
      <c r="CN23">
        <v>0</v>
      </c>
      <c r="CO23" s="15">
        <f t="shared" si="124"/>
        <v>15</v>
      </c>
      <c r="CP23" s="14">
        <f t="shared" ref="CP23:CP86" si="143">MAX(CS22,0)</f>
        <v>17</v>
      </c>
      <c r="CQ23">
        <f>VLOOKUP(A23,'Stock wise daily sales'!$A$1:$AA$367,25,0)</f>
        <v>0</v>
      </c>
      <c r="CR23">
        <v>0</v>
      </c>
      <c r="CS23" s="15">
        <f t="shared" ref="CS23:CS86" si="144">CP23-CQ23+CR23</f>
        <v>17</v>
      </c>
      <c r="CT23" s="14">
        <f t="shared" si="125"/>
        <v>2</v>
      </c>
      <c r="CU23">
        <f>VLOOKUP(A23,'Stock wise daily sales'!$A$1:$AA$367,26,0)</f>
        <v>0</v>
      </c>
      <c r="CV23">
        <v>0</v>
      </c>
      <c r="CW23" s="15">
        <f t="shared" si="126"/>
        <v>2</v>
      </c>
    </row>
    <row r="24" spans="1:101" x14ac:dyDescent="0.45">
      <c r="A24" s="2">
        <v>45221</v>
      </c>
      <c r="B24" s="14">
        <f t="shared" si="115"/>
        <v>24</v>
      </c>
      <c r="C24">
        <f>VLOOKUP(A24,'Stock wise daily sales'!$A$1:$AA$367,2,0)</f>
        <v>5</v>
      </c>
      <c r="D24">
        <v>0</v>
      </c>
      <c r="E24" s="15">
        <f t="shared" si="116"/>
        <v>19</v>
      </c>
      <c r="F24" s="14">
        <f t="shared" ref="F24:F87" si="145">MAX(I23,0)</f>
        <v>83</v>
      </c>
      <c r="G24">
        <f>VLOOKUP(A24,'Stock wise daily sales'!$A$1:$AA$367,3,0)</f>
        <v>5</v>
      </c>
      <c r="H24">
        <v>0</v>
      </c>
      <c r="I24" s="15">
        <f t="shared" ref="I24:I87" si="146">F24-G24+H24</f>
        <v>78</v>
      </c>
      <c r="J24" s="14">
        <f t="shared" si="127"/>
        <v>45</v>
      </c>
      <c r="K24">
        <f>VLOOKUP(A24,'Stock wise daily sales'!$A$1:$AA$367,4,0)</f>
        <v>0</v>
      </c>
      <c r="L24">
        <v>0</v>
      </c>
      <c r="M24" s="15">
        <f t="shared" si="128"/>
        <v>45</v>
      </c>
      <c r="N24" s="14">
        <f t="shared" si="27"/>
        <v>32</v>
      </c>
      <c r="O24">
        <f>VLOOKUP(A24,'Stock wise daily sales'!$A$1:$AA$367,5,0)</f>
        <v>0</v>
      </c>
      <c r="P24">
        <v>0</v>
      </c>
      <c r="Q24" s="15">
        <f t="shared" si="129"/>
        <v>32</v>
      </c>
      <c r="R24" s="14">
        <f t="shared" si="103"/>
        <v>32</v>
      </c>
      <c r="S24">
        <f>VLOOKUP(A24,'Stock wise daily sales'!$A$1:$AA$367,6,0)</f>
        <v>0</v>
      </c>
      <c r="T24">
        <v>0</v>
      </c>
      <c r="U24" s="15">
        <f t="shared" si="104"/>
        <v>32</v>
      </c>
      <c r="V24" s="14">
        <f t="shared" si="117"/>
        <v>36</v>
      </c>
      <c r="W24">
        <f>VLOOKUP(A24,'Stock wise daily sales'!$A$1:$AA$367,7,0)</f>
        <v>0</v>
      </c>
      <c r="X24">
        <v>0</v>
      </c>
      <c r="Y24" s="15">
        <f t="shared" si="118"/>
        <v>36</v>
      </c>
      <c r="Z24" s="14">
        <f t="shared" si="105"/>
        <v>18</v>
      </c>
      <c r="AA24">
        <f>VLOOKUP(A24,'Stock wise daily sales'!$A$1:$AA$367,8,0)</f>
        <v>5</v>
      </c>
      <c r="AB24">
        <v>0</v>
      </c>
      <c r="AC24" s="15">
        <f t="shared" si="106"/>
        <v>13</v>
      </c>
      <c r="AD24" s="14">
        <f t="shared" si="130"/>
        <v>11</v>
      </c>
      <c r="AE24">
        <f>VLOOKUP(A24,'Stock wise daily sales'!$A$1:$AA$367,9,0)</f>
        <v>0</v>
      </c>
      <c r="AF24">
        <v>0</v>
      </c>
      <c r="AG24" s="15">
        <f t="shared" si="131"/>
        <v>11</v>
      </c>
      <c r="AH24" s="14">
        <f t="shared" si="135"/>
        <v>2</v>
      </c>
      <c r="AI24">
        <f>VLOOKUP(A24,'Stock wise daily sales'!$A$1:$AA$367,10,0)</f>
        <v>0</v>
      </c>
      <c r="AJ24">
        <v>0</v>
      </c>
      <c r="AK24" s="15">
        <f t="shared" si="136"/>
        <v>2</v>
      </c>
      <c r="AL24" s="14">
        <f t="shared" ref="AL24:AL87" si="147">MAX(AO23,0)</f>
        <v>30</v>
      </c>
      <c r="AM24">
        <f>VLOOKUP(A24,'Stock wise daily sales'!$A$1:$AA$367,11,0)</f>
        <v>0</v>
      </c>
      <c r="AN24">
        <v>0</v>
      </c>
      <c r="AO24" s="15">
        <f t="shared" ref="AO24:AO87" si="148">AL24-AM24+AN24</f>
        <v>30</v>
      </c>
      <c r="AP24" s="14">
        <f t="shared" si="137"/>
        <v>16</v>
      </c>
      <c r="AQ24">
        <f>VLOOKUP(A24,'Stock wise daily sales'!$A$1:$AA$367,12,0)</f>
        <v>0</v>
      </c>
      <c r="AR24">
        <v>0</v>
      </c>
      <c r="AS24" s="15">
        <f t="shared" si="138"/>
        <v>16</v>
      </c>
      <c r="AT24" s="14">
        <f t="shared" si="139"/>
        <v>29</v>
      </c>
      <c r="AU24">
        <f>VLOOKUP(A24,'Stock wise daily sales'!$A$1:$AA$367,13,0)</f>
        <v>0</v>
      </c>
      <c r="AV24">
        <v>0</v>
      </c>
      <c r="AW24" s="15">
        <f t="shared" si="140"/>
        <v>29</v>
      </c>
      <c r="AX24" s="14">
        <f t="shared" si="107"/>
        <v>8</v>
      </c>
      <c r="AY24">
        <f>VLOOKUP(A24,'Stock wise daily sales'!$A$1:$AA$367,14,0)</f>
        <v>0</v>
      </c>
      <c r="AZ24">
        <v>0</v>
      </c>
      <c r="BA24" s="15">
        <f t="shared" si="108"/>
        <v>8</v>
      </c>
      <c r="BB24" s="14">
        <f t="shared" si="141"/>
        <v>1</v>
      </c>
      <c r="BC24">
        <f>VLOOKUP(A24,'Stock wise daily sales'!$A$1:$AA$367,15,0)</f>
        <v>0</v>
      </c>
      <c r="BD24">
        <v>0</v>
      </c>
      <c r="BE24" s="15">
        <f t="shared" si="142"/>
        <v>1</v>
      </c>
      <c r="BF24" s="14">
        <f t="shared" si="109"/>
        <v>17</v>
      </c>
      <c r="BG24">
        <f>VLOOKUP(A24,'Stock wise daily sales'!$A$1:$AA$367,16,0)</f>
        <v>5</v>
      </c>
      <c r="BH24">
        <v>0</v>
      </c>
      <c r="BI24" s="15">
        <f t="shared" si="110"/>
        <v>12</v>
      </c>
      <c r="BJ24" s="14">
        <f t="shared" si="119"/>
        <v>1</v>
      </c>
      <c r="BK24">
        <f>VLOOKUP(A24,'Stock wise daily sales'!$A$1:$AA$367,17,0)</f>
        <v>0</v>
      </c>
      <c r="BL24">
        <v>0</v>
      </c>
      <c r="BM24" s="15">
        <f t="shared" si="120"/>
        <v>1</v>
      </c>
      <c r="BN24" s="14">
        <f t="shared" si="111"/>
        <v>5</v>
      </c>
      <c r="BO24">
        <f>VLOOKUP(A24,'Stock wise daily sales'!$A$1:$AA$367,18,0)</f>
        <v>0</v>
      </c>
      <c r="BP24">
        <v>0</v>
      </c>
      <c r="BQ24" s="15">
        <f t="shared" si="112"/>
        <v>5</v>
      </c>
      <c r="BR24" s="14">
        <f t="shared" si="113"/>
        <v>3</v>
      </c>
      <c r="BS24">
        <f>VLOOKUP(A24,'Stock wise daily sales'!$A$1:$AA$367,19,0)</f>
        <v>0</v>
      </c>
      <c r="BT24">
        <v>0</v>
      </c>
      <c r="BU24" s="15">
        <f t="shared" si="114"/>
        <v>3</v>
      </c>
      <c r="BV24" s="14">
        <f t="shared" si="121"/>
        <v>8</v>
      </c>
      <c r="BW24">
        <f>VLOOKUP(A24,'Stock wise daily sales'!$A$1:$AA$367,20,0)</f>
        <v>0</v>
      </c>
      <c r="BX24">
        <v>0</v>
      </c>
      <c r="BY24" s="15">
        <f t="shared" si="122"/>
        <v>8</v>
      </c>
      <c r="BZ24" s="14">
        <f t="shared" si="101"/>
        <v>34</v>
      </c>
      <c r="CA24">
        <f>VLOOKUP(A24,'Stock wise daily sales'!$A$1:$AA$367,21,0)</f>
        <v>5</v>
      </c>
      <c r="CB24">
        <v>0</v>
      </c>
      <c r="CC24" s="15">
        <f t="shared" si="102"/>
        <v>29</v>
      </c>
      <c r="CD24" s="14">
        <f t="shared" si="100"/>
        <v>1</v>
      </c>
      <c r="CE24">
        <f>VLOOKUP(A24,'Stock wise daily sales'!$A$1:$AA$367,22,0)</f>
        <v>0</v>
      </c>
      <c r="CF24">
        <v>0</v>
      </c>
      <c r="CG24" s="15">
        <f t="shared" si="132"/>
        <v>1</v>
      </c>
      <c r="CH24" s="14">
        <f t="shared" si="133"/>
        <v>15</v>
      </c>
      <c r="CI24">
        <f>VLOOKUP(A24,'Stock wise daily sales'!$A$1:$AA$367,23,0)</f>
        <v>0</v>
      </c>
      <c r="CJ24">
        <v>0</v>
      </c>
      <c r="CK24" s="15">
        <f t="shared" si="134"/>
        <v>15</v>
      </c>
      <c r="CL24" s="14">
        <f t="shared" si="123"/>
        <v>15</v>
      </c>
      <c r="CM24">
        <f>VLOOKUP(A24,'Stock wise daily sales'!$A$1:$AA$367,24,0)</f>
        <v>0</v>
      </c>
      <c r="CN24">
        <v>0</v>
      </c>
      <c r="CO24" s="15">
        <f t="shared" si="124"/>
        <v>15</v>
      </c>
      <c r="CP24" s="14">
        <f t="shared" si="143"/>
        <v>17</v>
      </c>
      <c r="CQ24">
        <f>VLOOKUP(A24,'Stock wise daily sales'!$A$1:$AA$367,25,0)</f>
        <v>0</v>
      </c>
      <c r="CR24">
        <v>0</v>
      </c>
      <c r="CS24" s="15">
        <f t="shared" si="144"/>
        <v>17</v>
      </c>
      <c r="CT24" s="14">
        <f t="shared" si="125"/>
        <v>2</v>
      </c>
      <c r="CU24">
        <f>VLOOKUP(A24,'Stock wise daily sales'!$A$1:$AA$367,26,0)</f>
        <v>0</v>
      </c>
      <c r="CV24">
        <v>0</v>
      </c>
      <c r="CW24" s="15">
        <f t="shared" si="126"/>
        <v>2</v>
      </c>
    </row>
    <row r="25" spans="1:101" x14ac:dyDescent="0.45">
      <c r="A25" s="2">
        <v>45222</v>
      </c>
      <c r="B25" s="14">
        <f t="shared" si="115"/>
        <v>19</v>
      </c>
      <c r="C25">
        <f>VLOOKUP(A25,'Stock wise daily sales'!$A$1:$AA$367,2,0)</f>
        <v>0</v>
      </c>
      <c r="D25">
        <v>0</v>
      </c>
      <c r="E25" s="15">
        <f t="shared" si="116"/>
        <v>19</v>
      </c>
      <c r="F25" s="14">
        <f t="shared" si="145"/>
        <v>78</v>
      </c>
      <c r="G25">
        <f>VLOOKUP(A25,'Stock wise daily sales'!$A$1:$AA$367,3,0)</f>
        <v>10</v>
      </c>
      <c r="H25">
        <v>0</v>
      </c>
      <c r="I25" s="15">
        <f t="shared" si="146"/>
        <v>68</v>
      </c>
      <c r="J25" s="14">
        <f t="shared" si="127"/>
        <v>45</v>
      </c>
      <c r="K25">
        <f>VLOOKUP(A25,'Stock wise daily sales'!$A$1:$AA$367,4,0)</f>
        <v>0</v>
      </c>
      <c r="L25">
        <v>0</v>
      </c>
      <c r="M25" s="15">
        <f t="shared" si="128"/>
        <v>45</v>
      </c>
      <c r="N25" s="14">
        <f t="shared" si="27"/>
        <v>32</v>
      </c>
      <c r="O25">
        <f>VLOOKUP(A25,'Stock wise daily sales'!$A$1:$AA$367,5,0)</f>
        <v>0</v>
      </c>
      <c r="P25">
        <v>0</v>
      </c>
      <c r="Q25" s="15">
        <f t="shared" si="129"/>
        <v>32</v>
      </c>
      <c r="R25" s="14">
        <f t="shared" si="103"/>
        <v>32</v>
      </c>
      <c r="S25">
        <f>VLOOKUP(A25,'Stock wise daily sales'!$A$1:$AA$367,6,0)</f>
        <v>0</v>
      </c>
      <c r="T25">
        <v>0</v>
      </c>
      <c r="U25" s="15">
        <f t="shared" si="104"/>
        <v>32</v>
      </c>
      <c r="V25" s="14">
        <f t="shared" si="117"/>
        <v>36</v>
      </c>
      <c r="W25">
        <f>VLOOKUP(A25,'Stock wise daily sales'!$A$1:$AA$367,7,0)</f>
        <v>0</v>
      </c>
      <c r="X25">
        <v>0</v>
      </c>
      <c r="Y25" s="15">
        <f t="shared" si="118"/>
        <v>36</v>
      </c>
      <c r="Z25" s="14">
        <f t="shared" si="105"/>
        <v>13</v>
      </c>
      <c r="AA25">
        <f>VLOOKUP(A25,'Stock wise daily sales'!$A$1:$AA$367,8,0)</f>
        <v>15</v>
      </c>
      <c r="AB25">
        <v>50</v>
      </c>
      <c r="AC25" s="15">
        <f t="shared" si="106"/>
        <v>48</v>
      </c>
      <c r="AD25" s="14">
        <f t="shared" si="130"/>
        <v>11</v>
      </c>
      <c r="AE25">
        <f>VLOOKUP(A25,'Stock wise daily sales'!$A$1:$AA$367,9,0)</f>
        <v>0</v>
      </c>
      <c r="AF25">
        <v>0</v>
      </c>
      <c r="AG25" s="15">
        <f t="shared" si="131"/>
        <v>11</v>
      </c>
      <c r="AH25" s="14">
        <f t="shared" si="135"/>
        <v>2</v>
      </c>
      <c r="AI25">
        <f>VLOOKUP(A25,'Stock wise daily sales'!$A$1:$AA$367,10,0)</f>
        <v>0</v>
      </c>
      <c r="AJ25">
        <v>0</v>
      </c>
      <c r="AK25" s="15">
        <f t="shared" si="136"/>
        <v>2</v>
      </c>
      <c r="AL25" s="14">
        <f t="shared" si="147"/>
        <v>30</v>
      </c>
      <c r="AM25">
        <f>VLOOKUP(A25,'Stock wise daily sales'!$A$1:$AA$367,11,0)</f>
        <v>0</v>
      </c>
      <c r="AN25">
        <v>0</v>
      </c>
      <c r="AO25" s="15">
        <f t="shared" si="148"/>
        <v>30</v>
      </c>
      <c r="AP25" s="14">
        <f t="shared" si="137"/>
        <v>16</v>
      </c>
      <c r="AQ25">
        <f>VLOOKUP(A25,'Stock wise daily sales'!$A$1:$AA$367,12,0)</f>
        <v>0</v>
      </c>
      <c r="AR25">
        <v>0</v>
      </c>
      <c r="AS25" s="15">
        <f t="shared" si="138"/>
        <v>16</v>
      </c>
      <c r="AT25" s="14">
        <f t="shared" si="139"/>
        <v>29</v>
      </c>
      <c r="AU25">
        <f>VLOOKUP(A25,'Stock wise daily sales'!$A$1:$AA$367,13,0)</f>
        <v>10</v>
      </c>
      <c r="AV25">
        <v>0</v>
      </c>
      <c r="AW25" s="15">
        <f t="shared" si="140"/>
        <v>19</v>
      </c>
      <c r="AX25" s="14">
        <f t="shared" si="107"/>
        <v>8</v>
      </c>
      <c r="AY25">
        <f>VLOOKUP(A25,'Stock wise daily sales'!$A$1:$AA$367,14,0)</f>
        <v>0</v>
      </c>
      <c r="AZ25">
        <v>0</v>
      </c>
      <c r="BA25" s="15">
        <f t="shared" si="108"/>
        <v>8</v>
      </c>
      <c r="BB25" s="14">
        <f t="shared" si="141"/>
        <v>1</v>
      </c>
      <c r="BC25">
        <f>VLOOKUP(A25,'Stock wise daily sales'!$A$1:$AA$367,15,0)</f>
        <v>0</v>
      </c>
      <c r="BD25">
        <v>0</v>
      </c>
      <c r="BE25" s="15">
        <f t="shared" si="142"/>
        <v>1</v>
      </c>
      <c r="BF25" s="14">
        <f t="shared" si="109"/>
        <v>12</v>
      </c>
      <c r="BG25">
        <f>VLOOKUP(A25,'Stock wise daily sales'!$A$1:$AA$367,16,0)</f>
        <v>0</v>
      </c>
      <c r="BH25">
        <v>0</v>
      </c>
      <c r="BI25" s="15">
        <f t="shared" si="110"/>
        <v>12</v>
      </c>
      <c r="BJ25" s="14">
        <f t="shared" si="119"/>
        <v>1</v>
      </c>
      <c r="BK25">
        <f>VLOOKUP(A25,'Stock wise daily sales'!$A$1:$AA$367,17,0)</f>
        <v>0</v>
      </c>
      <c r="BL25">
        <v>0</v>
      </c>
      <c r="BM25" s="15">
        <f t="shared" si="120"/>
        <v>1</v>
      </c>
      <c r="BN25" s="14">
        <f t="shared" si="111"/>
        <v>5</v>
      </c>
      <c r="BO25">
        <f>VLOOKUP(A25,'Stock wise daily sales'!$A$1:$AA$367,18,0)</f>
        <v>0</v>
      </c>
      <c r="BP25">
        <v>0</v>
      </c>
      <c r="BQ25" s="15">
        <f t="shared" si="112"/>
        <v>5</v>
      </c>
      <c r="BR25" s="14">
        <f t="shared" si="113"/>
        <v>3</v>
      </c>
      <c r="BS25">
        <f>VLOOKUP(A25,'Stock wise daily sales'!$A$1:$AA$367,19,0)</f>
        <v>0</v>
      </c>
      <c r="BT25">
        <v>0</v>
      </c>
      <c r="BU25" s="15">
        <f t="shared" si="114"/>
        <v>3</v>
      </c>
      <c r="BV25" s="14">
        <f t="shared" si="121"/>
        <v>8</v>
      </c>
      <c r="BW25">
        <f>VLOOKUP(A25,'Stock wise daily sales'!$A$1:$AA$367,20,0)</f>
        <v>0</v>
      </c>
      <c r="BX25">
        <v>0</v>
      </c>
      <c r="BY25" s="15">
        <f t="shared" si="122"/>
        <v>8</v>
      </c>
      <c r="BZ25" s="14">
        <f t="shared" si="101"/>
        <v>29</v>
      </c>
      <c r="CA25">
        <f>VLOOKUP(A25,'Stock wise daily sales'!$A$1:$AA$367,21,0)</f>
        <v>0</v>
      </c>
      <c r="CB25">
        <v>0</v>
      </c>
      <c r="CC25" s="15">
        <f t="shared" si="102"/>
        <v>29</v>
      </c>
      <c r="CD25" s="14">
        <f t="shared" si="100"/>
        <v>1</v>
      </c>
      <c r="CE25">
        <f>VLOOKUP(A25,'Stock wise daily sales'!$A$1:$AA$367,22,0)</f>
        <v>0</v>
      </c>
      <c r="CF25">
        <v>0</v>
      </c>
      <c r="CG25" s="15">
        <f t="shared" si="132"/>
        <v>1</v>
      </c>
      <c r="CH25" s="14">
        <f t="shared" si="133"/>
        <v>15</v>
      </c>
      <c r="CI25">
        <f>VLOOKUP(A25,'Stock wise daily sales'!$A$1:$AA$367,23,0)</f>
        <v>0</v>
      </c>
      <c r="CJ25">
        <v>0</v>
      </c>
      <c r="CK25" s="15">
        <f t="shared" si="134"/>
        <v>15</v>
      </c>
      <c r="CL25" s="14">
        <f t="shared" si="123"/>
        <v>15</v>
      </c>
      <c r="CM25">
        <f>VLOOKUP(A25,'Stock wise daily sales'!$A$1:$AA$367,24,0)</f>
        <v>0</v>
      </c>
      <c r="CN25">
        <v>0</v>
      </c>
      <c r="CO25" s="15">
        <f t="shared" si="124"/>
        <v>15</v>
      </c>
      <c r="CP25" s="14">
        <f t="shared" si="143"/>
        <v>17</v>
      </c>
      <c r="CQ25">
        <f>VLOOKUP(A25,'Stock wise daily sales'!$A$1:$AA$367,25,0)</f>
        <v>0</v>
      </c>
      <c r="CR25">
        <v>0</v>
      </c>
      <c r="CS25" s="15">
        <f t="shared" si="144"/>
        <v>17</v>
      </c>
      <c r="CT25" s="14">
        <f t="shared" si="125"/>
        <v>2</v>
      </c>
      <c r="CU25">
        <f>VLOOKUP(A25,'Stock wise daily sales'!$A$1:$AA$367,26,0)</f>
        <v>0</v>
      </c>
      <c r="CV25">
        <v>0</v>
      </c>
      <c r="CW25" s="15">
        <f t="shared" si="126"/>
        <v>2</v>
      </c>
    </row>
    <row r="26" spans="1:101" x14ac:dyDescent="0.45">
      <c r="A26" s="2">
        <v>45223</v>
      </c>
      <c r="B26" s="14">
        <f t="shared" si="115"/>
        <v>19</v>
      </c>
      <c r="C26">
        <f>VLOOKUP(A26,'Stock wise daily sales'!$A$1:$AA$367,2,0)</f>
        <v>0</v>
      </c>
      <c r="D26">
        <v>0</v>
      </c>
      <c r="E26" s="15">
        <f t="shared" si="116"/>
        <v>19</v>
      </c>
      <c r="F26" s="14">
        <f t="shared" si="145"/>
        <v>68</v>
      </c>
      <c r="G26">
        <f>VLOOKUP(A26,'Stock wise daily sales'!$A$1:$AA$367,3,0)</f>
        <v>0</v>
      </c>
      <c r="H26">
        <v>0</v>
      </c>
      <c r="I26" s="15">
        <f t="shared" si="146"/>
        <v>68</v>
      </c>
      <c r="J26" s="14">
        <f t="shared" si="127"/>
        <v>45</v>
      </c>
      <c r="K26">
        <f>VLOOKUP(A26,'Stock wise daily sales'!$A$1:$AA$367,4,0)</f>
        <v>0</v>
      </c>
      <c r="L26">
        <v>0</v>
      </c>
      <c r="M26" s="15">
        <f t="shared" si="128"/>
        <v>45</v>
      </c>
      <c r="N26" s="14">
        <f t="shared" si="27"/>
        <v>32</v>
      </c>
      <c r="O26">
        <f>VLOOKUP(A26,'Stock wise daily sales'!$A$1:$AA$367,5,0)</f>
        <v>0</v>
      </c>
      <c r="P26">
        <v>0</v>
      </c>
      <c r="Q26" s="15">
        <f t="shared" si="129"/>
        <v>32</v>
      </c>
      <c r="R26" s="14">
        <f t="shared" si="103"/>
        <v>32</v>
      </c>
      <c r="S26">
        <f>VLOOKUP(A26,'Stock wise daily sales'!$A$1:$AA$367,6,0)</f>
        <v>0</v>
      </c>
      <c r="T26">
        <v>0</v>
      </c>
      <c r="U26" s="15">
        <f t="shared" si="104"/>
        <v>32</v>
      </c>
      <c r="V26" s="14">
        <f t="shared" si="117"/>
        <v>36</v>
      </c>
      <c r="W26">
        <f>VLOOKUP(A26,'Stock wise daily sales'!$A$1:$AA$367,7,0)</f>
        <v>0</v>
      </c>
      <c r="X26">
        <v>0</v>
      </c>
      <c r="Y26" s="15">
        <f t="shared" si="118"/>
        <v>36</v>
      </c>
      <c r="Z26" s="14">
        <f t="shared" si="105"/>
        <v>48</v>
      </c>
      <c r="AA26">
        <f>VLOOKUP(A26,'Stock wise daily sales'!$A$1:$AA$367,8,0)</f>
        <v>0</v>
      </c>
      <c r="AB26">
        <v>0</v>
      </c>
      <c r="AC26" s="15">
        <f t="shared" si="106"/>
        <v>48</v>
      </c>
      <c r="AD26" s="14">
        <f t="shared" si="130"/>
        <v>11</v>
      </c>
      <c r="AE26">
        <f>VLOOKUP(A26,'Stock wise daily sales'!$A$1:$AA$367,9,0)</f>
        <v>0</v>
      </c>
      <c r="AF26">
        <v>0</v>
      </c>
      <c r="AG26" s="15">
        <f t="shared" si="131"/>
        <v>11</v>
      </c>
      <c r="AH26" s="14">
        <f t="shared" si="135"/>
        <v>2</v>
      </c>
      <c r="AI26">
        <f>VLOOKUP(A26,'Stock wise daily sales'!$A$1:$AA$367,10,0)</f>
        <v>4</v>
      </c>
      <c r="AJ26">
        <v>20</v>
      </c>
      <c r="AK26" s="15">
        <f t="shared" si="136"/>
        <v>18</v>
      </c>
      <c r="AL26" s="14">
        <f t="shared" si="147"/>
        <v>30</v>
      </c>
      <c r="AM26">
        <f>VLOOKUP(A26,'Stock wise daily sales'!$A$1:$AA$367,11,0)</f>
        <v>0</v>
      </c>
      <c r="AN26">
        <v>0</v>
      </c>
      <c r="AO26" s="15">
        <f t="shared" si="148"/>
        <v>30</v>
      </c>
      <c r="AP26" s="14">
        <f t="shared" si="137"/>
        <v>16</v>
      </c>
      <c r="AQ26">
        <f>VLOOKUP(A26,'Stock wise daily sales'!$A$1:$AA$367,12,0)</f>
        <v>0</v>
      </c>
      <c r="AR26">
        <v>0</v>
      </c>
      <c r="AS26" s="15">
        <f t="shared" si="138"/>
        <v>16</v>
      </c>
      <c r="AT26" s="14">
        <f t="shared" si="139"/>
        <v>19</v>
      </c>
      <c r="AU26">
        <f>VLOOKUP(A26,'Stock wise daily sales'!$A$1:$AA$367,13,0)</f>
        <v>0</v>
      </c>
      <c r="AV26">
        <v>0</v>
      </c>
      <c r="AW26" s="15">
        <f t="shared" si="140"/>
        <v>19</v>
      </c>
      <c r="AX26" s="14">
        <f t="shared" si="107"/>
        <v>8</v>
      </c>
      <c r="AY26">
        <f>VLOOKUP(A26,'Stock wise daily sales'!$A$1:$AA$367,14,0)</f>
        <v>0</v>
      </c>
      <c r="AZ26">
        <v>0</v>
      </c>
      <c r="BA26" s="15">
        <f t="shared" si="108"/>
        <v>8</v>
      </c>
      <c r="BB26" s="14">
        <f t="shared" si="141"/>
        <v>1</v>
      </c>
      <c r="BC26">
        <f>VLOOKUP(A26,'Stock wise daily sales'!$A$1:$AA$367,15,0)</f>
        <v>4</v>
      </c>
      <c r="BD26">
        <v>10</v>
      </c>
      <c r="BE26" s="15">
        <f t="shared" si="142"/>
        <v>7</v>
      </c>
      <c r="BF26" s="14">
        <f t="shared" si="109"/>
        <v>12</v>
      </c>
      <c r="BG26">
        <f>VLOOKUP(A26,'Stock wise daily sales'!$A$1:$AA$367,16,0)</f>
        <v>0</v>
      </c>
      <c r="BH26">
        <v>0</v>
      </c>
      <c r="BI26" s="15">
        <f t="shared" si="110"/>
        <v>12</v>
      </c>
      <c r="BJ26" s="14">
        <f t="shared" si="119"/>
        <v>1</v>
      </c>
      <c r="BK26">
        <f>VLOOKUP(A26,'Stock wise daily sales'!$A$1:$AA$367,17,0)</f>
        <v>0</v>
      </c>
      <c r="BL26">
        <v>0</v>
      </c>
      <c r="BM26" s="15">
        <f t="shared" si="120"/>
        <v>1</v>
      </c>
      <c r="BN26" s="14">
        <f t="shared" si="111"/>
        <v>5</v>
      </c>
      <c r="BO26">
        <f>VLOOKUP(A26,'Stock wise daily sales'!$A$1:$AA$367,18,0)</f>
        <v>0</v>
      </c>
      <c r="BP26">
        <v>0</v>
      </c>
      <c r="BQ26" s="15">
        <f t="shared" si="112"/>
        <v>5</v>
      </c>
      <c r="BR26" s="14">
        <f t="shared" si="113"/>
        <v>3</v>
      </c>
      <c r="BS26">
        <f>VLOOKUP(A26,'Stock wise daily sales'!$A$1:$AA$367,19,0)</f>
        <v>0</v>
      </c>
      <c r="BT26">
        <v>0</v>
      </c>
      <c r="BU26" s="15">
        <f t="shared" si="114"/>
        <v>3</v>
      </c>
      <c r="BV26" s="14">
        <f t="shared" si="121"/>
        <v>8</v>
      </c>
      <c r="BW26">
        <f>VLOOKUP(A26,'Stock wise daily sales'!$A$1:$AA$367,20,0)</f>
        <v>0</v>
      </c>
      <c r="BX26">
        <v>0</v>
      </c>
      <c r="BY26" s="15">
        <f t="shared" si="122"/>
        <v>8</v>
      </c>
      <c r="BZ26" s="14">
        <f t="shared" si="101"/>
        <v>29</v>
      </c>
      <c r="CA26">
        <f>VLOOKUP(A26,'Stock wise daily sales'!$A$1:$AA$367,21,0)</f>
        <v>0</v>
      </c>
      <c r="CB26">
        <v>0</v>
      </c>
      <c r="CC26" s="15">
        <f t="shared" si="102"/>
        <v>29</v>
      </c>
      <c r="CD26" s="14">
        <f t="shared" si="100"/>
        <v>1</v>
      </c>
      <c r="CE26">
        <f>VLOOKUP(A26,'Stock wise daily sales'!$A$1:$AA$367,22,0)</f>
        <v>0</v>
      </c>
      <c r="CF26">
        <v>0</v>
      </c>
      <c r="CG26" s="15">
        <f t="shared" si="132"/>
        <v>1</v>
      </c>
      <c r="CH26" s="14">
        <f t="shared" si="133"/>
        <v>15</v>
      </c>
      <c r="CI26">
        <f>VLOOKUP(A26,'Stock wise daily sales'!$A$1:$AA$367,23,0)</f>
        <v>0</v>
      </c>
      <c r="CJ26">
        <v>0</v>
      </c>
      <c r="CK26" s="15">
        <f t="shared" si="134"/>
        <v>15</v>
      </c>
      <c r="CL26" s="14">
        <f t="shared" si="123"/>
        <v>15</v>
      </c>
      <c r="CM26">
        <f>VLOOKUP(A26,'Stock wise daily sales'!$A$1:$AA$367,24,0)</f>
        <v>0</v>
      </c>
      <c r="CN26">
        <v>0</v>
      </c>
      <c r="CO26" s="15">
        <f t="shared" si="124"/>
        <v>15</v>
      </c>
      <c r="CP26" s="14">
        <f t="shared" si="143"/>
        <v>17</v>
      </c>
      <c r="CQ26">
        <f>VLOOKUP(A26,'Stock wise daily sales'!$A$1:$AA$367,25,0)</f>
        <v>0</v>
      </c>
      <c r="CR26">
        <v>0</v>
      </c>
      <c r="CS26" s="15">
        <f t="shared" si="144"/>
        <v>17</v>
      </c>
      <c r="CT26" s="14">
        <f t="shared" si="125"/>
        <v>2</v>
      </c>
      <c r="CU26">
        <f>VLOOKUP(A26,'Stock wise daily sales'!$A$1:$AA$367,26,0)</f>
        <v>0</v>
      </c>
      <c r="CV26">
        <v>0</v>
      </c>
      <c r="CW26" s="15">
        <f t="shared" si="126"/>
        <v>2</v>
      </c>
    </row>
    <row r="27" spans="1:101" x14ac:dyDescent="0.45">
      <c r="A27" s="2">
        <v>45224</v>
      </c>
      <c r="B27" s="14">
        <f t="shared" si="115"/>
        <v>19</v>
      </c>
      <c r="C27">
        <f>VLOOKUP(A27,'Stock wise daily sales'!$A$1:$AA$367,2,0)</f>
        <v>30</v>
      </c>
      <c r="D27">
        <v>50</v>
      </c>
      <c r="E27" s="15">
        <f t="shared" si="116"/>
        <v>39</v>
      </c>
      <c r="F27" s="14">
        <f t="shared" si="145"/>
        <v>68</v>
      </c>
      <c r="G27">
        <f>VLOOKUP(A27,'Stock wise daily sales'!$A$1:$AA$367,3,0)</f>
        <v>0</v>
      </c>
      <c r="H27">
        <v>0</v>
      </c>
      <c r="I27" s="15">
        <f t="shared" si="146"/>
        <v>68</v>
      </c>
      <c r="J27" s="14">
        <f t="shared" si="127"/>
        <v>45</v>
      </c>
      <c r="K27">
        <f>VLOOKUP(A27,'Stock wise daily sales'!$A$1:$AA$367,4,0)</f>
        <v>0</v>
      </c>
      <c r="L27">
        <v>0</v>
      </c>
      <c r="M27" s="15">
        <f t="shared" si="128"/>
        <v>45</v>
      </c>
      <c r="N27" s="14">
        <f t="shared" si="27"/>
        <v>32</v>
      </c>
      <c r="O27">
        <f>VLOOKUP(A27,'Stock wise daily sales'!$A$1:$AA$367,5,0)</f>
        <v>0</v>
      </c>
      <c r="P27">
        <v>0</v>
      </c>
      <c r="Q27" s="15">
        <f t="shared" si="129"/>
        <v>32</v>
      </c>
      <c r="R27" s="14">
        <f t="shared" si="103"/>
        <v>32</v>
      </c>
      <c r="S27">
        <f>VLOOKUP(A27,'Stock wise daily sales'!$A$1:$AA$367,6,0)</f>
        <v>0</v>
      </c>
      <c r="T27">
        <v>0</v>
      </c>
      <c r="U27" s="15">
        <f t="shared" si="104"/>
        <v>32</v>
      </c>
      <c r="V27" s="14">
        <f t="shared" si="117"/>
        <v>36</v>
      </c>
      <c r="W27">
        <f>VLOOKUP(A27,'Stock wise daily sales'!$A$1:$AA$367,7,0)</f>
        <v>40</v>
      </c>
      <c r="X27">
        <v>50</v>
      </c>
      <c r="Y27" s="15">
        <f t="shared" si="118"/>
        <v>46</v>
      </c>
      <c r="Z27" s="14">
        <f t="shared" si="105"/>
        <v>48</v>
      </c>
      <c r="AA27">
        <f>VLOOKUP(A27,'Stock wise daily sales'!$A$1:$AA$367,8,0)</f>
        <v>0</v>
      </c>
      <c r="AB27">
        <v>0</v>
      </c>
      <c r="AC27" s="15">
        <f t="shared" si="106"/>
        <v>48</v>
      </c>
      <c r="AD27" s="14">
        <f t="shared" si="130"/>
        <v>11</v>
      </c>
      <c r="AE27">
        <f>VLOOKUP(A27,'Stock wise daily sales'!$A$1:$AA$367,9,0)</f>
        <v>0</v>
      </c>
      <c r="AF27">
        <v>0</v>
      </c>
      <c r="AG27" s="15">
        <f t="shared" si="131"/>
        <v>11</v>
      </c>
      <c r="AH27" s="14">
        <f t="shared" si="135"/>
        <v>18</v>
      </c>
      <c r="AI27">
        <f>VLOOKUP(A27,'Stock wise daily sales'!$A$1:$AA$367,10,0)</f>
        <v>0</v>
      </c>
      <c r="AJ27">
        <v>0</v>
      </c>
      <c r="AK27" s="15">
        <f t="shared" si="136"/>
        <v>18</v>
      </c>
      <c r="AL27" s="14">
        <f t="shared" si="147"/>
        <v>30</v>
      </c>
      <c r="AM27">
        <f>VLOOKUP(A27,'Stock wise daily sales'!$A$1:$AA$367,11,0)</f>
        <v>0</v>
      </c>
      <c r="AN27">
        <v>0</v>
      </c>
      <c r="AO27" s="15">
        <f t="shared" si="148"/>
        <v>30</v>
      </c>
      <c r="AP27" s="14">
        <f t="shared" si="137"/>
        <v>16</v>
      </c>
      <c r="AQ27">
        <f>VLOOKUP(A27,'Stock wise daily sales'!$A$1:$AA$367,12,0)</f>
        <v>0</v>
      </c>
      <c r="AR27">
        <v>0</v>
      </c>
      <c r="AS27" s="15">
        <f t="shared" si="138"/>
        <v>16</v>
      </c>
      <c r="AT27" s="14">
        <f t="shared" si="139"/>
        <v>19</v>
      </c>
      <c r="AU27">
        <f>VLOOKUP(A27,'Stock wise daily sales'!$A$1:$AA$367,13,0)</f>
        <v>0</v>
      </c>
      <c r="AV27">
        <v>0</v>
      </c>
      <c r="AW27" s="15">
        <f t="shared" si="140"/>
        <v>19</v>
      </c>
      <c r="AX27" s="14">
        <f t="shared" si="107"/>
        <v>8</v>
      </c>
      <c r="AY27">
        <f>VLOOKUP(A27,'Stock wise daily sales'!$A$1:$AA$367,14,0)</f>
        <v>0</v>
      </c>
      <c r="AZ27">
        <v>0</v>
      </c>
      <c r="BA27" s="15">
        <f t="shared" si="108"/>
        <v>8</v>
      </c>
      <c r="BB27" s="14">
        <f t="shared" si="141"/>
        <v>7</v>
      </c>
      <c r="BC27">
        <f>VLOOKUP(A27,'Stock wise daily sales'!$A$1:$AA$367,15,0)</f>
        <v>0</v>
      </c>
      <c r="BD27">
        <v>0</v>
      </c>
      <c r="BE27" s="15">
        <f t="shared" si="142"/>
        <v>7</v>
      </c>
      <c r="BF27" s="14">
        <f t="shared" si="109"/>
        <v>12</v>
      </c>
      <c r="BG27">
        <f>VLOOKUP(A27,'Stock wise daily sales'!$A$1:$AA$367,16,0)</f>
        <v>0</v>
      </c>
      <c r="BH27">
        <v>0</v>
      </c>
      <c r="BI27" s="15">
        <f t="shared" si="110"/>
        <v>12</v>
      </c>
      <c r="BJ27" s="14">
        <f t="shared" si="119"/>
        <v>1</v>
      </c>
      <c r="BK27">
        <f>VLOOKUP(A27,'Stock wise daily sales'!$A$1:$AA$367,17,0)</f>
        <v>0</v>
      </c>
      <c r="BL27">
        <v>0</v>
      </c>
      <c r="BM27" s="15">
        <f t="shared" si="120"/>
        <v>1</v>
      </c>
      <c r="BN27" s="14">
        <f t="shared" si="111"/>
        <v>5</v>
      </c>
      <c r="BO27">
        <f>VLOOKUP(A27,'Stock wise daily sales'!$A$1:$AA$367,18,0)</f>
        <v>0</v>
      </c>
      <c r="BP27">
        <v>0</v>
      </c>
      <c r="BQ27" s="15">
        <f t="shared" si="112"/>
        <v>5</v>
      </c>
      <c r="BR27" s="14">
        <f t="shared" si="113"/>
        <v>3</v>
      </c>
      <c r="BS27">
        <f>VLOOKUP(A27,'Stock wise daily sales'!$A$1:$AA$367,19,0)</f>
        <v>0</v>
      </c>
      <c r="BT27">
        <v>0</v>
      </c>
      <c r="BU27" s="15">
        <f t="shared" si="114"/>
        <v>3</v>
      </c>
      <c r="BV27" s="14">
        <f t="shared" si="121"/>
        <v>8</v>
      </c>
      <c r="BW27">
        <f>VLOOKUP(A27,'Stock wise daily sales'!$A$1:$AA$367,20,0)</f>
        <v>0</v>
      </c>
      <c r="BX27">
        <v>0</v>
      </c>
      <c r="BY27" s="15">
        <f t="shared" si="122"/>
        <v>8</v>
      </c>
      <c r="BZ27" s="14">
        <f t="shared" si="101"/>
        <v>29</v>
      </c>
      <c r="CA27">
        <f>VLOOKUP(A27,'Stock wise daily sales'!$A$1:$AA$367,21,0)</f>
        <v>50</v>
      </c>
      <c r="CB27">
        <v>70</v>
      </c>
      <c r="CC27" s="15">
        <f t="shared" si="102"/>
        <v>49</v>
      </c>
      <c r="CD27" s="14">
        <f t="shared" si="100"/>
        <v>1</v>
      </c>
      <c r="CE27">
        <f>VLOOKUP(A27,'Stock wise daily sales'!$A$1:$AA$367,22,0)</f>
        <v>0</v>
      </c>
      <c r="CF27">
        <v>0</v>
      </c>
      <c r="CG27" s="15">
        <f t="shared" si="132"/>
        <v>1</v>
      </c>
      <c r="CH27" s="14">
        <f t="shared" si="133"/>
        <v>15</v>
      </c>
      <c r="CI27">
        <f>VLOOKUP(A27,'Stock wise daily sales'!$A$1:$AA$367,23,0)</f>
        <v>50</v>
      </c>
      <c r="CJ27">
        <v>60</v>
      </c>
      <c r="CK27" s="15">
        <f t="shared" si="134"/>
        <v>25</v>
      </c>
      <c r="CL27" s="14">
        <f t="shared" si="123"/>
        <v>15</v>
      </c>
      <c r="CM27">
        <f>VLOOKUP(A27,'Stock wise daily sales'!$A$1:$AA$367,24,0)</f>
        <v>0</v>
      </c>
      <c r="CN27">
        <v>0</v>
      </c>
      <c r="CO27" s="15">
        <f t="shared" si="124"/>
        <v>15</v>
      </c>
      <c r="CP27" s="14">
        <f t="shared" si="143"/>
        <v>17</v>
      </c>
      <c r="CQ27">
        <f>VLOOKUP(A27,'Stock wise daily sales'!$A$1:$AA$367,25,0)</f>
        <v>0</v>
      </c>
      <c r="CR27">
        <v>0</v>
      </c>
      <c r="CS27" s="15">
        <f t="shared" si="144"/>
        <v>17</v>
      </c>
      <c r="CT27" s="14">
        <f t="shared" si="125"/>
        <v>2</v>
      </c>
      <c r="CU27">
        <f>VLOOKUP(A27,'Stock wise daily sales'!$A$1:$AA$367,26,0)</f>
        <v>0</v>
      </c>
      <c r="CV27">
        <v>0</v>
      </c>
      <c r="CW27" s="15">
        <f t="shared" si="126"/>
        <v>2</v>
      </c>
    </row>
    <row r="28" spans="1:101" x14ac:dyDescent="0.45">
      <c r="A28" s="2">
        <v>45225</v>
      </c>
      <c r="B28" s="14">
        <f t="shared" si="115"/>
        <v>39</v>
      </c>
      <c r="C28">
        <f>VLOOKUP(A28,'Stock wise daily sales'!$A$1:$AA$367,2,0)</f>
        <v>0</v>
      </c>
      <c r="D28">
        <v>0</v>
      </c>
      <c r="E28" s="15">
        <f t="shared" si="116"/>
        <v>39</v>
      </c>
      <c r="F28" s="14">
        <f t="shared" si="145"/>
        <v>68</v>
      </c>
      <c r="G28">
        <f>VLOOKUP(A28,'Stock wise daily sales'!$A$1:$AA$367,3,0)</f>
        <v>0</v>
      </c>
      <c r="H28">
        <v>0</v>
      </c>
      <c r="I28" s="15">
        <f t="shared" si="146"/>
        <v>68</v>
      </c>
      <c r="J28" s="14">
        <f t="shared" si="127"/>
        <v>45</v>
      </c>
      <c r="K28">
        <f>VLOOKUP(A28,'Stock wise daily sales'!$A$1:$AA$367,4,0)</f>
        <v>0</v>
      </c>
      <c r="L28">
        <v>0</v>
      </c>
      <c r="M28" s="15">
        <f t="shared" si="128"/>
        <v>45</v>
      </c>
      <c r="N28" s="14">
        <f t="shared" si="27"/>
        <v>32</v>
      </c>
      <c r="O28">
        <f>VLOOKUP(A28,'Stock wise daily sales'!$A$1:$AA$367,5,0)</f>
        <v>0</v>
      </c>
      <c r="P28">
        <v>0</v>
      </c>
      <c r="Q28" s="15">
        <f t="shared" si="129"/>
        <v>32</v>
      </c>
      <c r="R28" s="14">
        <f t="shared" si="103"/>
        <v>32</v>
      </c>
      <c r="S28">
        <f>VLOOKUP(A28,'Stock wise daily sales'!$A$1:$AA$367,6,0)</f>
        <v>0</v>
      </c>
      <c r="T28">
        <v>0</v>
      </c>
      <c r="U28" s="15">
        <f t="shared" si="104"/>
        <v>32</v>
      </c>
      <c r="V28" s="14">
        <f t="shared" si="117"/>
        <v>46</v>
      </c>
      <c r="W28">
        <f>VLOOKUP(A28,'Stock wise daily sales'!$A$1:$AA$367,7,0)</f>
        <v>0</v>
      </c>
      <c r="X28">
        <v>0</v>
      </c>
      <c r="Y28" s="15">
        <f t="shared" si="118"/>
        <v>46</v>
      </c>
      <c r="Z28" s="14">
        <f t="shared" si="105"/>
        <v>48</v>
      </c>
      <c r="AA28">
        <f>VLOOKUP(A28,'Stock wise daily sales'!$A$1:$AA$367,8,0)</f>
        <v>0</v>
      </c>
      <c r="AB28">
        <v>0</v>
      </c>
      <c r="AC28" s="15">
        <f t="shared" si="106"/>
        <v>48</v>
      </c>
      <c r="AD28" s="14">
        <f t="shared" si="130"/>
        <v>11</v>
      </c>
      <c r="AE28">
        <f>VLOOKUP(A28,'Stock wise daily sales'!$A$1:$AA$367,9,0)</f>
        <v>0</v>
      </c>
      <c r="AF28">
        <v>0</v>
      </c>
      <c r="AG28" s="15">
        <f t="shared" si="131"/>
        <v>11</v>
      </c>
      <c r="AH28" s="14">
        <f t="shared" si="135"/>
        <v>18</v>
      </c>
      <c r="AI28">
        <f>VLOOKUP(A28,'Stock wise daily sales'!$A$1:$AA$367,10,0)</f>
        <v>0</v>
      </c>
      <c r="AJ28">
        <v>0</v>
      </c>
      <c r="AK28" s="15">
        <f t="shared" si="136"/>
        <v>18</v>
      </c>
      <c r="AL28" s="14">
        <f t="shared" si="147"/>
        <v>30</v>
      </c>
      <c r="AM28">
        <f>VLOOKUP(A28,'Stock wise daily sales'!$A$1:$AA$367,11,0)</f>
        <v>5</v>
      </c>
      <c r="AN28">
        <v>0</v>
      </c>
      <c r="AO28" s="15">
        <f t="shared" si="148"/>
        <v>25</v>
      </c>
      <c r="AP28" s="14">
        <f t="shared" si="137"/>
        <v>16</v>
      </c>
      <c r="AQ28">
        <f>VLOOKUP(A28,'Stock wise daily sales'!$A$1:$AA$367,12,0)</f>
        <v>0</v>
      </c>
      <c r="AR28">
        <v>0</v>
      </c>
      <c r="AS28" s="15">
        <f t="shared" si="138"/>
        <v>16</v>
      </c>
      <c r="AT28" s="14">
        <f t="shared" si="139"/>
        <v>19</v>
      </c>
      <c r="AU28">
        <f>VLOOKUP(A28,'Stock wise daily sales'!$A$1:$AA$367,13,0)</f>
        <v>0</v>
      </c>
      <c r="AV28">
        <v>0</v>
      </c>
      <c r="AW28" s="15">
        <f t="shared" si="140"/>
        <v>19</v>
      </c>
      <c r="AX28" s="14">
        <f t="shared" si="107"/>
        <v>8</v>
      </c>
      <c r="AY28">
        <f>VLOOKUP(A28,'Stock wise daily sales'!$A$1:$AA$367,14,0)</f>
        <v>0</v>
      </c>
      <c r="AZ28">
        <v>0</v>
      </c>
      <c r="BA28" s="15">
        <f t="shared" si="108"/>
        <v>8</v>
      </c>
      <c r="BB28" s="14">
        <f t="shared" si="141"/>
        <v>7</v>
      </c>
      <c r="BC28">
        <f>VLOOKUP(A28,'Stock wise daily sales'!$A$1:$AA$367,15,0)</f>
        <v>0</v>
      </c>
      <c r="BD28">
        <v>0</v>
      </c>
      <c r="BE28" s="15">
        <f t="shared" si="142"/>
        <v>7</v>
      </c>
      <c r="BF28" s="14">
        <f t="shared" si="109"/>
        <v>12</v>
      </c>
      <c r="BG28">
        <f>VLOOKUP(A28,'Stock wise daily sales'!$A$1:$AA$367,16,0)</f>
        <v>0</v>
      </c>
      <c r="BH28">
        <v>0</v>
      </c>
      <c r="BI28" s="15">
        <f t="shared" si="110"/>
        <v>12</v>
      </c>
      <c r="BJ28" s="14">
        <f t="shared" si="119"/>
        <v>1</v>
      </c>
      <c r="BK28">
        <f>VLOOKUP(A28,'Stock wise daily sales'!$A$1:$AA$367,17,0)</f>
        <v>0</v>
      </c>
      <c r="BL28">
        <v>0</v>
      </c>
      <c r="BM28" s="15">
        <f t="shared" si="120"/>
        <v>1</v>
      </c>
      <c r="BN28" s="14">
        <f t="shared" si="111"/>
        <v>5</v>
      </c>
      <c r="BO28">
        <f>VLOOKUP(A28,'Stock wise daily sales'!$A$1:$AA$367,18,0)</f>
        <v>0</v>
      </c>
      <c r="BP28">
        <v>0</v>
      </c>
      <c r="BQ28" s="15">
        <f t="shared" si="112"/>
        <v>5</v>
      </c>
      <c r="BR28" s="14">
        <f t="shared" si="113"/>
        <v>3</v>
      </c>
      <c r="BS28">
        <f>VLOOKUP(A28,'Stock wise daily sales'!$A$1:$AA$367,19,0)</f>
        <v>0</v>
      </c>
      <c r="BT28">
        <v>0</v>
      </c>
      <c r="BU28" s="15">
        <f t="shared" si="114"/>
        <v>3</v>
      </c>
      <c r="BV28" s="14">
        <f t="shared" si="121"/>
        <v>8</v>
      </c>
      <c r="BW28">
        <f>VLOOKUP(A28,'Stock wise daily sales'!$A$1:$AA$367,20,0)</f>
        <v>0</v>
      </c>
      <c r="BX28">
        <v>0</v>
      </c>
      <c r="BY28" s="15">
        <f t="shared" si="122"/>
        <v>8</v>
      </c>
      <c r="BZ28" s="14">
        <f t="shared" si="101"/>
        <v>49</v>
      </c>
      <c r="CA28">
        <f>VLOOKUP(A28,'Stock wise daily sales'!$A$1:$AA$367,21,0)</f>
        <v>20</v>
      </c>
      <c r="CB28">
        <v>0</v>
      </c>
      <c r="CC28" s="15">
        <f t="shared" si="102"/>
        <v>29</v>
      </c>
      <c r="CD28" s="14">
        <f t="shared" ref="CD28:CD91" si="149">MAX(CG27,0)</f>
        <v>1</v>
      </c>
      <c r="CE28">
        <f>VLOOKUP(A28,'Stock wise daily sales'!$A$1:$AA$367,22,0)</f>
        <v>0</v>
      </c>
      <c r="CF28">
        <v>0</v>
      </c>
      <c r="CG28" s="15">
        <f t="shared" ref="CG28:CG91" si="150">CD28-CE28+CF28</f>
        <v>1</v>
      </c>
      <c r="CH28" s="14">
        <f t="shared" si="133"/>
        <v>25</v>
      </c>
      <c r="CI28">
        <f>VLOOKUP(A28,'Stock wise daily sales'!$A$1:$AA$367,23,0)</f>
        <v>0</v>
      </c>
      <c r="CJ28">
        <v>0</v>
      </c>
      <c r="CK28" s="15">
        <f t="shared" si="134"/>
        <v>25</v>
      </c>
      <c r="CL28" s="14">
        <f t="shared" si="123"/>
        <v>15</v>
      </c>
      <c r="CM28">
        <f>VLOOKUP(A28,'Stock wise daily sales'!$A$1:$AA$367,24,0)</f>
        <v>0</v>
      </c>
      <c r="CN28">
        <v>0</v>
      </c>
      <c r="CO28" s="15">
        <f t="shared" si="124"/>
        <v>15</v>
      </c>
      <c r="CP28" s="14">
        <f t="shared" si="143"/>
        <v>17</v>
      </c>
      <c r="CQ28">
        <f>VLOOKUP(A28,'Stock wise daily sales'!$A$1:$AA$367,25,0)</f>
        <v>0</v>
      </c>
      <c r="CR28">
        <v>0</v>
      </c>
      <c r="CS28" s="15">
        <f t="shared" si="144"/>
        <v>17</v>
      </c>
      <c r="CT28" s="14">
        <f t="shared" si="125"/>
        <v>2</v>
      </c>
      <c r="CU28">
        <f>VLOOKUP(A28,'Stock wise daily sales'!$A$1:$AA$367,26,0)</f>
        <v>10</v>
      </c>
      <c r="CV28">
        <v>40</v>
      </c>
      <c r="CW28" s="15">
        <f t="shared" si="126"/>
        <v>32</v>
      </c>
    </row>
    <row r="29" spans="1:101" x14ac:dyDescent="0.45">
      <c r="A29" s="2">
        <v>45226</v>
      </c>
      <c r="B29" s="14">
        <f t="shared" si="115"/>
        <v>39</v>
      </c>
      <c r="C29">
        <f>VLOOKUP(A29,'Stock wise daily sales'!$A$1:$AA$367,2,0)</f>
        <v>16</v>
      </c>
      <c r="D29">
        <v>0</v>
      </c>
      <c r="E29" s="15">
        <f t="shared" si="116"/>
        <v>23</v>
      </c>
      <c r="F29" s="14">
        <f t="shared" si="145"/>
        <v>68</v>
      </c>
      <c r="G29">
        <f>VLOOKUP(A29,'Stock wise daily sales'!$A$1:$AA$367,3,0)</f>
        <v>15</v>
      </c>
      <c r="H29">
        <v>0</v>
      </c>
      <c r="I29" s="15">
        <f t="shared" si="146"/>
        <v>53</v>
      </c>
      <c r="J29" s="14">
        <f t="shared" si="127"/>
        <v>45</v>
      </c>
      <c r="K29">
        <f>VLOOKUP(A29,'Stock wise daily sales'!$A$1:$AA$367,4,0)</f>
        <v>10</v>
      </c>
      <c r="L29">
        <v>0</v>
      </c>
      <c r="M29" s="15">
        <f t="shared" si="128"/>
        <v>35</v>
      </c>
      <c r="N29" s="14">
        <f t="shared" si="27"/>
        <v>32</v>
      </c>
      <c r="O29">
        <f>VLOOKUP(A29,'Stock wise daily sales'!$A$1:$AA$367,5,0)</f>
        <v>5</v>
      </c>
      <c r="P29">
        <v>0</v>
      </c>
      <c r="Q29" s="15">
        <f t="shared" si="129"/>
        <v>27</v>
      </c>
      <c r="R29" s="14">
        <f t="shared" si="103"/>
        <v>32</v>
      </c>
      <c r="S29">
        <f>VLOOKUP(A29,'Stock wise daily sales'!$A$1:$AA$367,6,0)</f>
        <v>0</v>
      </c>
      <c r="T29">
        <v>0</v>
      </c>
      <c r="U29" s="15">
        <f t="shared" si="104"/>
        <v>32</v>
      </c>
      <c r="V29" s="14">
        <f t="shared" si="117"/>
        <v>46</v>
      </c>
      <c r="W29">
        <f>VLOOKUP(A29,'Stock wise daily sales'!$A$1:$AA$367,7,0)</f>
        <v>15</v>
      </c>
      <c r="X29">
        <v>0</v>
      </c>
      <c r="Y29" s="15">
        <f t="shared" si="118"/>
        <v>31</v>
      </c>
      <c r="Z29" s="14">
        <f t="shared" si="105"/>
        <v>48</v>
      </c>
      <c r="AA29">
        <f>VLOOKUP(A29,'Stock wise daily sales'!$A$1:$AA$367,8,0)</f>
        <v>16</v>
      </c>
      <c r="AB29">
        <v>0</v>
      </c>
      <c r="AC29" s="15">
        <f t="shared" si="106"/>
        <v>32</v>
      </c>
      <c r="AD29" s="14">
        <f t="shared" si="130"/>
        <v>11</v>
      </c>
      <c r="AE29">
        <f>VLOOKUP(A29,'Stock wise daily sales'!$A$1:$AA$367,9,0)</f>
        <v>16</v>
      </c>
      <c r="AF29">
        <v>40</v>
      </c>
      <c r="AG29" s="15">
        <f t="shared" si="131"/>
        <v>35</v>
      </c>
      <c r="AH29" s="14">
        <f t="shared" si="135"/>
        <v>18</v>
      </c>
      <c r="AI29">
        <f>VLOOKUP(A29,'Stock wise daily sales'!$A$1:$AA$367,10,0)</f>
        <v>0</v>
      </c>
      <c r="AJ29">
        <v>0</v>
      </c>
      <c r="AK29" s="15">
        <f t="shared" si="136"/>
        <v>18</v>
      </c>
      <c r="AL29" s="14">
        <f t="shared" si="147"/>
        <v>25</v>
      </c>
      <c r="AM29">
        <f>VLOOKUP(A29,'Stock wise daily sales'!$A$1:$AA$367,11,0)</f>
        <v>20</v>
      </c>
      <c r="AN29">
        <v>0</v>
      </c>
      <c r="AO29" s="15">
        <f t="shared" si="148"/>
        <v>5</v>
      </c>
      <c r="AP29" s="14">
        <f t="shared" si="137"/>
        <v>16</v>
      </c>
      <c r="AQ29">
        <f>VLOOKUP(A29,'Stock wise daily sales'!$A$1:$AA$367,12,0)</f>
        <v>12</v>
      </c>
      <c r="AR29">
        <v>0</v>
      </c>
      <c r="AS29" s="15">
        <f t="shared" si="138"/>
        <v>4</v>
      </c>
      <c r="AT29" s="14">
        <f t="shared" si="139"/>
        <v>19</v>
      </c>
      <c r="AU29">
        <f>VLOOKUP(A29,'Stock wise daily sales'!$A$1:$AA$367,13,0)</f>
        <v>12</v>
      </c>
      <c r="AV29">
        <v>0</v>
      </c>
      <c r="AW29" s="15">
        <f t="shared" si="140"/>
        <v>7</v>
      </c>
      <c r="AX29" s="14">
        <f t="shared" si="107"/>
        <v>8</v>
      </c>
      <c r="AY29">
        <f>VLOOKUP(A29,'Stock wise daily sales'!$A$1:$AA$367,14,0)</f>
        <v>10</v>
      </c>
      <c r="AZ29">
        <v>20</v>
      </c>
      <c r="BA29" s="15">
        <f t="shared" si="108"/>
        <v>18</v>
      </c>
      <c r="BB29" s="14">
        <f t="shared" si="141"/>
        <v>7</v>
      </c>
      <c r="BC29">
        <f>VLOOKUP(A29,'Stock wise daily sales'!$A$1:$AA$367,15,0)</f>
        <v>0</v>
      </c>
      <c r="BD29">
        <v>0</v>
      </c>
      <c r="BE29" s="15">
        <f t="shared" si="142"/>
        <v>7</v>
      </c>
      <c r="BF29" s="14">
        <f t="shared" si="109"/>
        <v>12</v>
      </c>
      <c r="BG29">
        <f>VLOOKUP(A29,'Stock wise daily sales'!$A$1:$AA$367,16,0)</f>
        <v>10</v>
      </c>
      <c r="BH29">
        <v>0</v>
      </c>
      <c r="BI29" s="15">
        <f t="shared" si="110"/>
        <v>2</v>
      </c>
      <c r="BJ29" s="14">
        <f t="shared" si="119"/>
        <v>1</v>
      </c>
      <c r="BK29">
        <f>VLOOKUP(A29,'Stock wise daily sales'!$A$1:$AA$367,17,0)</f>
        <v>0</v>
      </c>
      <c r="BL29">
        <v>0</v>
      </c>
      <c r="BM29" s="15">
        <f t="shared" si="120"/>
        <v>1</v>
      </c>
      <c r="BN29" s="14">
        <f t="shared" si="111"/>
        <v>5</v>
      </c>
      <c r="BO29">
        <f>VLOOKUP(A29,'Stock wise daily sales'!$A$1:$AA$367,18,0)</f>
        <v>0</v>
      </c>
      <c r="BP29">
        <v>0</v>
      </c>
      <c r="BQ29" s="15">
        <f t="shared" si="112"/>
        <v>5</v>
      </c>
      <c r="BR29" s="14">
        <f t="shared" si="113"/>
        <v>3</v>
      </c>
      <c r="BS29">
        <f>VLOOKUP(A29,'Stock wise daily sales'!$A$1:$AA$367,19,0)</f>
        <v>10</v>
      </c>
      <c r="BT29">
        <v>20</v>
      </c>
      <c r="BU29" s="15">
        <f t="shared" si="114"/>
        <v>13</v>
      </c>
      <c r="BV29" s="14">
        <f t="shared" si="121"/>
        <v>8</v>
      </c>
      <c r="BW29">
        <f>VLOOKUP(A29,'Stock wise daily sales'!$A$1:$AA$367,20,0)</f>
        <v>0</v>
      </c>
      <c r="BX29">
        <v>0</v>
      </c>
      <c r="BY29" s="15">
        <f t="shared" si="122"/>
        <v>8</v>
      </c>
      <c r="BZ29" s="14">
        <f t="shared" si="101"/>
        <v>29</v>
      </c>
      <c r="CA29">
        <f>VLOOKUP(A29,'Stock wise daily sales'!$A$1:$AA$367,21,0)</f>
        <v>10</v>
      </c>
      <c r="CB29">
        <v>0</v>
      </c>
      <c r="CC29" s="15">
        <f t="shared" si="102"/>
        <v>19</v>
      </c>
      <c r="CD29" s="14">
        <f t="shared" si="149"/>
        <v>1</v>
      </c>
      <c r="CE29">
        <f>VLOOKUP(A29,'Stock wise daily sales'!$A$1:$AA$367,22,0)</f>
        <v>15</v>
      </c>
      <c r="CF29">
        <v>30</v>
      </c>
      <c r="CG29" s="15">
        <f t="shared" si="150"/>
        <v>16</v>
      </c>
      <c r="CH29" s="14">
        <f t="shared" si="133"/>
        <v>25</v>
      </c>
      <c r="CI29">
        <f>VLOOKUP(A29,'Stock wise daily sales'!$A$1:$AA$367,23,0)</f>
        <v>0</v>
      </c>
      <c r="CJ29">
        <v>0</v>
      </c>
      <c r="CK29" s="15">
        <f t="shared" si="134"/>
        <v>25</v>
      </c>
      <c r="CL29" s="14">
        <f t="shared" si="123"/>
        <v>15</v>
      </c>
      <c r="CM29">
        <f>VLOOKUP(A29,'Stock wise daily sales'!$A$1:$AA$367,24,0)</f>
        <v>0</v>
      </c>
      <c r="CN29">
        <v>0</v>
      </c>
      <c r="CO29" s="15">
        <f t="shared" si="124"/>
        <v>15</v>
      </c>
      <c r="CP29" s="14">
        <f t="shared" si="143"/>
        <v>17</v>
      </c>
      <c r="CQ29">
        <f>VLOOKUP(A29,'Stock wise daily sales'!$A$1:$AA$367,25,0)</f>
        <v>0</v>
      </c>
      <c r="CR29">
        <v>0</v>
      </c>
      <c r="CS29" s="15">
        <f t="shared" si="144"/>
        <v>17</v>
      </c>
      <c r="CT29" s="14">
        <f t="shared" si="125"/>
        <v>32</v>
      </c>
      <c r="CU29">
        <f>VLOOKUP(A29,'Stock wise daily sales'!$A$1:$AA$367,26,0)</f>
        <v>10</v>
      </c>
      <c r="CV29">
        <v>0</v>
      </c>
      <c r="CW29" s="15">
        <f t="shared" si="126"/>
        <v>22</v>
      </c>
    </row>
    <row r="30" spans="1:101" x14ac:dyDescent="0.45">
      <c r="A30" s="2">
        <v>45227</v>
      </c>
      <c r="B30" s="14">
        <f t="shared" si="115"/>
        <v>23</v>
      </c>
      <c r="C30">
        <f>VLOOKUP(A30,'Stock wise daily sales'!$A$1:$AA$367,2,0)</f>
        <v>10</v>
      </c>
      <c r="D30">
        <v>0</v>
      </c>
      <c r="E30" s="15">
        <f t="shared" si="116"/>
        <v>13</v>
      </c>
      <c r="F30" s="14">
        <f t="shared" si="145"/>
        <v>53</v>
      </c>
      <c r="G30">
        <f>VLOOKUP(A30,'Stock wise daily sales'!$A$1:$AA$367,3,0)</f>
        <v>5</v>
      </c>
      <c r="H30">
        <v>0</v>
      </c>
      <c r="I30" s="15">
        <f t="shared" si="146"/>
        <v>48</v>
      </c>
      <c r="J30" s="14">
        <f t="shared" si="127"/>
        <v>35</v>
      </c>
      <c r="K30">
        <f>VLOOKUP(A30,'Stock wise daily sales'!$A$1:$AA$367,4,0)</f>
        <v>6</v>
      </c>
      <c r="L30">
        <v>0</v>
      </c>
      <c r="M30" s="15">
        <f t="shared" si="128"/>
        <v>29</v>
      </c>
      <c r="N30" s="14">
        <f t="shared" si="27"/>
        <v>27</v>
      </c>
      <c r="O30">
        <f>VLOOKUP(A30,'Stock wise daily sales'!$A$1:$AA$367,5,0)</f>
        <v>0</v>
      </c>
      <c r="P30">
        <v>0</v>
      </c>
      <c r="Q30" s="15">
        <f t="shared" si="129"/>
        <v>27</v>
      </c>
      <c r="R30" s="14">
        <f t="shared" si="103"/>
        <v>32</v>
      </c>
      <c r="S30">
        <f>VLOOKUP(A30,'Stock wise daily sales'!$A$1:$AA$367,6,0)</f>
        <v>0</v>
      </c>
      <c r="T30">
        <v>0</v>
      </c>
      <c r="U30" s="15">
        <f t="shared" si="104"/>
        <v>32</v>
      </c>
      <c r="V30" s="14">
        <f t="shared" si="117"/>
        <v>31</v>
      </c>
      <c r="W30">
        <f>VLOOKUP(A30,'Stock wise daily sales'!$A$1:$AA$367,7,0)</f>
        <v>7</v>
      </c>
      <c r="X30">
        <v>0</v>
      </c>
      <c r="Y30" s="15">
        <f t="shared" si="118"/>
        <v>24</v>
      </c>
      <c r="Z30" s="14">
        <f t="shared" si="105"/>
        <v>32</v>
      </c>
      <c r="AA30">
        <f>VLOOKUP(A30,'Stock wise daily sales'!$A$1:$AA$367,8,0)</f>
        <v>0</v>
      </c>
      <c r="AB30">
        <v>0</v>
      </c>
      <c r="AC30" s="15">
        <f t="shared" si="106"/>
        <v>32</v>
      </c>
      <c r="AD30" s="14">
        <f t="shared" si="130"/>
        <v>35</v>
      </c>
      <c r="AE30">
        <f>VLOOKUP(A30,'Stock wise daily sales'!$A$1:$AA$367,9,0)</f>
        <v>0</v>
      </c>
      <c r="AF30">
        <v>0</v>
      </c>
      <c r="AG30" s="15">
        <f t="shared" si="131"/>
        <v>35</v>
      </c>
      <c r="AH30" s="14">
        <f t="shared" si="135"/>
        <v>18</v>
      </c>
      <c r="AI30">
        <f>VLOOKUP(A30,'Stock wise daily sales'!$A$1:$AA$367,10,0)</f>
        <v>3</v>
      </c>
      <c r="AJ30">
        <v>0</v>
      </c>
      <c r="AK30" s="15">
        <f t="shared" si="136"/>
        <v>15</v>
      </c>
      <c r="AL30" s="14">
        <f t="shared" si="147"/>
        <v>5</v>
      </c>
      <c r="AM30">
        <f>VLOOKUP(A30,'Stock wise daily sales'!$A$1:$AA$367,11,0)</f>
        <v>0</v>
      </c>
      <c r="AN30">
        <v>0</v>
      </c>
      <c r="AO30" s="15">
        <f t="shared" si="148"/>
        <v>5</v>
      </c>
      <c r="AP30" s="14">
        <f t="shared" si="137"/>
        <v>4</v>
      </c>
      <c r="AQ30">
        <f>VLOOKUP(A30,'Stock wise daily sales'!$A$1:$AA$367,12,0)</f>
        <v>10</v>
      </c>
      <c r="AR30">
        <v>25</v>
      </c>
      <c r="AS30" s="15">
        <f t="shared" si="138"/>
        <v>19</v>
      </c>
      <c r="AT30" s="14">
        <f t="shared" si="139"/>
        <v>7</v>
      </c>
      <c r="AU30">
        <f>VLOOKUP(A30,'Stock wise daily sales'!$A$1:$AA$367,13,0)</f>
        <v>0</v>
      </c>
      <c r="AV30">
        <v>0</v>
      </c>
      <c r="AW30" s="15">
        <f t="shared" si="140"/>
        <v>7</v>
      </c>
      <c r="AX30" s="14">
        <f t="shared" si="107"/>
        <v>18</v>
      </c>
      <c r="AY30">
        <f>VLOOKUP(A30,'Stock wise daily sales'!$A$1:$AA$367,14,0)</f>
        <v>4</v>
      </c>
      <c r="AZ30">
        <v>0</v>
      </c>
      <c r="BA30" s="15">
        <f t="shared" si="108"/>
        <v>14</v>
      </c>
      <c r="BB30" s="14">
        <f t="shared" si="141"/>
        <v>7</v>
      </c>
      <c r="BC30">
        <f>VLOOKUP(A30,'Stock wise daily sales'!$A$1:$AA$367,15,0)</f>
        <v>0</v>
      </c>
      <c r="BD30">
        <v>0</v>
      </c>
      <c r="BE30" s="15">
        <f t="shared" si="142"/>
        <v>7</v>
      </c>
      <c r="BF30" s="14">
        <f t="shared" si="109"/>
        <v>2</v>
      </c>
      <c r="BG30">
        <f>VLOOKUP(A30,'Stock wise daily sales'!$A$1:$AA$367,16,0)</f>
        <v>0</v>
      </c>
      <c r="BH30">
        <v>0</v>
      </c>
      <c r="BI30" s="15">
        <f t="shared" si="110"/>
        <v>2</v>
      </c>
      <c r="BJ30" s="14">
        <f t="shared" si="119"/>
        <v>1</v>
      </c>
      <c r="BK30">
        <f>VLOOKUP(A30,'Stock wise daily sales'!$A$1:$AA$367,17,0)</f>
        <v>0</v>
      </c>
      <c r="BL30">
        <v>0</v>
      </c>
      <c r="BM30" s="15">
        <f t="shared" si="120"/>
        <v>1</v>
      </c>
      <c r="BN30" s="14">
        <f t="shared" si="111"/>
        <v>5</v>
      </c>
      <c r="BO30">
        <f>VLOOKUP(A30,'Stock wise daily sales'!$A$1:$AA$367,18,0)</f>
        <v>0</v>
      </c>
      <c r="BP30">
        <v>0</v>
      </c>
      <c r="BQ30" s="15">
        <f t="shared" si="112"/>
        <v>5</v>
      </c>
      <c r="BR30" s="14">
        <f t="shared" si="113"/>
        <v>13</v>
      </c>
      <c r="BS30">
        <f>VLOOKUP(A30,'Stock wise daily sales'!$A$1:$AA$367,19,0)</f>
        <v>0</v>
      </c>
      <c r="BT30">
        <v>0</v>
      </c>
      <c r="BU30" s="15">
        <f t="shared" si="114"/>
        <v>13</v>
      </c>
      <c r="BV30" s="14">
        <f t="shared" si="121"/>
        <v>8</v>
      </c>
      <c r="BW30">
        <f>VLOOKUP(A30,'Stock wise daily sales'!$A$1:$AA$367,20,0)</f>
        <v>0</v>
      </c>
      <c r="BX30">
        <v>0</v>
      </c>
      <c r="BY30" s="15">
        <f t="shared" si="122"/>
        <v>8</v>
      </c>
      <c r="BZ30" s="14">
        <f t="shared" si="101"/>
        <v>19</v>
      </c>
      <c r="CA30">
        <f>VLOOKUP(A30,'Stock wise daily sales'!$A$1:$AA$367,21,0)</f>
        <v>0</v>
      </c>
      <c r="CB30">
        <v>0</v>
      </c>
      <c r="CC30" s="15">
        <f t="shared" si="102"/>
        <v>19</v>
      </c>
      <c r="CD30" s="14">
        <f t="shared" si="149"/>
        <v>16</v>
      </c>
      <c r="CE30">
        <f>VLOOKUP(A30,'Stock wise daily sales'!$A$1:$AA$367,22,0)</f>
        <v>0</v>
      </c>
      <c r="CF30">
        <v>0</v>
      </c>
      <c r="CG30" s="15">
        <f t="shared" si="150"/>
        <v>16</v>
      </c>
      <c r="CH30" s="14">
        <f t="shared" si="133"/>
        <v>25</v>
      </c>
      <c r="CI30">
        <f>VLOOKUP(A30,'Stock wise daily sales'!$A$1:$AA$367,23,0)</f>
        <v>0</v>
      </c>
      <c r="CJ30">
        <v>0</v>
      </c>
      <c r="CK30" s="15">
        <f t="shared" si="134"/>
        <v>25</v>
      </c>
      <c r="CL30" s="14">
        <f t="shared" si="123"/>
        <v>15</v>
      </c>
      <c r="CM30">
        <f>VLOOKUP(A30,'Stock wise daily sales'!$A$1:$AA$367,24,0)</f>
        <v>0</v>
      </c>
      <c r="CN30">
        <v>0</v>
      </c>
      <c r="CO30" s="15">
        <f t="shared" si="124"/>
        <v>15</v>
      </c>
      <c r="CP30" s="14">
        <f t="shared" si="143"/>
        <v>17</v>
      </c>
      <c r="CQ30">
        <f>VLOOKUP(A30,'Stock wise daily sales'!$A$1:$AA$367,25,0)</f>
        <v>0</v>
      </c>
      <c r="CR30">
        <v>0</v>
      </c>
      <c r="CS30" s="15">
        <f t="shared" si="144"/>
        <v>17</v>
      </c>
      <c r="CT30" s="14">
        <f t="shared" si="125"/>
        <v>22</v>
      </c>
      <c r="CU30">
        <f>VLOOKUP(A30,'Stock wise daily sales'!$A$1:$AA$367,26,0)</f>
        <v>0</v>
      </c>
      <c r="CV30">
        <v>0</v>
      </c>
      <c r="CW30" s="15">
        <f t="shared" si="126"/>
        <v>22</v>
      </c>
    </row>
    <row r="31" spans="1:101" x14ac:dyDescent="0.45">
      <c r="A31" s="2">
        <v>45228</v>
      </c>
      <c r="B31" s="14">
        <f t="shared" si="115"/>
        <v>13</v>
      </c>
      <c r="C31">
        <f>VLOOKUP(A31,'Stock wise daily sales'!$A$1:$AA$367,2,0)</f>
        <v>0</v>
      </c>
      <c r="D31">
        <v>0</v>
      </c>
      <c r="E31" s="15">
        <f t="shared" si="116"/>
        <v>13</v>
      </c>
      <c r="F31" s="14">
        <f t="shared" si="145"/>
        <v>48</v>
      </c>
      <c r="G31">
        <f>VLOOKUP(A31,'Stock wise daily sales'!$A$1:$AA$367,3,0)</f>
        <v>0</v>
      </c>
      <c r="H31">
        <v>0</v>
      </c>
      <c r="I31" s="15">
        <f t="shared" si="146"/>
        <v>48</v>
      </c>
      <c r="J31" s="14">
        <f t="shared" si="127"/>
        <v>29</v>
      </c>
      <c r="K31">
        <f>VLOOKUP(A31,'Stock wise daily sales'!$A$1:$AA$367,4,0)</f>
        <v>0</v>
      </c>
      <c r="L31">
        <v>0</v>
      </c>
      <c r="M31" s="15">
        <f t="shared" si="128"/>
        <v>29</v>
      </c>
      <c r="N31" s="14">
        <f t="shared" si="27"/>
        <v>27</v>
      </c>
      <c r="O31">
        <f>VLOOKUP(A31,'Stock wise daily sales'!$A$1:$AA$367,5,0)</f>
        <v>0</v>
      </c>
      <c r="P31">
        <v>0</v>
      </c>
      <c r="Q31" s="15">
        <f t="shared" si="129"/>
        <v>27</v>
      </c>
      <c r="R31" s="14">
        <f t="shared" si="103"/>
        <v>32</v>
      </c>
      <c r="S31">
        <f>VLOOKUP(A31,'Stock wise daily sales'!$A$1:$AA$367,6,0)</f>
        <v>0</v>
      </c>
      <c r="T31">
        <v>0</v>
      </c>
      <c r="U31" s="15">
        <f t="shared" si="104"/>
        <v>32</v>
      </c>
      <c r="V31" s="14">
        <f t="shared" si="117"/>
        <v>24</v>
      </c>
      <c r="W31">
        <f>VLOOKUP(A31,'Stock wise daily sales'!$A$1:$AA$367,7,0)</f>
        <v>0</v>
      </c>
      <c r="X31">
        <v>0</v>
      </c>
      <c r="Y31" s="15">
        <f t="shared" si="118"/>
        <v>24</v>
      </c>
      <c r="Z31" s="14">
        <f t="shared" si="105"/>
        <v>32</v>
      </c>
      <c r="AA31">
        <f>VLOOKUP(A31,'Stock wise daily sales'!$A$1:$AA$367,8,0)</f>
        <v>1</v>
      </c>
      <c r="AB31">
        <v>0</v>
      </c>
      <c r="AC31" s="15">
        <f t="shared" si="106"/>
        <v>31</v>
      </c>
      <c r="AD31" s="14">
        <f t="shared" si="130"/>
        <v>35</v>
      </c>
      <c r="AE31">
        <f>VLOOKUP(A31,'Stock wise daily sales'!$A$1:$AA$367,9,0)</f>
        <v>1</v>
      </c>
      <c r="AF31">
        <v>0</v>
      </c>
      <c r="AG31" s="15">
        <f t="shared" si="131"/>
        <v>34</v>
      </c>
      <c r="AH31" s="14">
        <f t="shared" si="135"/>
        <v>15</v>
      </c>
      <c r="AI31">
        <f>VLOOKUP(A31,'Stock wise daily sales'!$A$1:$AA$367,10,0)</f>
        <v>0</v>
      </c>
      <c r="AJ31">
        <v>0</v>
      </c>
      <c r="AK31" s="15">
        <f t="shared" si="136"/>
        <v>15</v>
      </c>
      <c r="AL31" s="14">
        <f t="shared" si="147"/>
        <v>5</v>
      </c>
      <c r="AM31">
        <f>VLOOKUP(A31,'Stock wise daily sales'!$A$1:$AA$367,11,0)</f>
        <v>0</v>
      </c>
      <c r="AN31">
        <v>0</v>
      </c>
      <c r="AO31" s="15">
        <f t="shared" si="148"/>
        <v>5</v>
      </c>
      <c r="AP31" s="14">
        <f t="shared" si="137"/>
        <v>19</v>
      </c>
      <c r="AQ31">
        <f>VLOOKUP(A31,'Stock wise daily sales'!$A$1:$AA$367,12,0)</f>
        <v>0</v>
      </c>
      <c r="AR31">
        <v>0</v>
      </c>
      <c r="AS31" s="15">
        <f t="shared" si="138"/>
        <v>19</v>
      </c>
      <c r="AT31" s="14">
        <f t="shared" si="139"/>
        <v>7</v>
      </c>
      <c r="AU31">
        <f>VLOOKUP(A31,'Stock wise daily sales'!$A$1:$AA$367,13,0)</f>
        <v>0</v>
      </c>
      <c r="AV31">
        <v>0</v>
      </c>
      <c r="AW31" s="15">
        <f t="shared" si="140"/>
        <v>7</v>
      </c>
      <c r="AX31" s="14">
        <f t="shared" si="107"/>
        <v>14</v>
      </c>
      <c r="AY31">
        <f>VLOOKUP(A31,'Stock wise daily sales'!$A$1:$AA$367,14,0)</f>
        <v>0</v>
      </c>
      <c r="AZ31">
        <v>0</v>
      </c>
      <c r="BA31" s="15">
        <f t="shared" si="108"/>
        <v>14</v>
      </c>
      <c r="BB31" s="14">
        <f t="shared" si="141"/>
        <v>7</v>
      </c>
      <c r="BC31">
        <f>VLOOKUP(A31,'Stock wise daily sales'!$A$1:$AA$367,15,0)</f>
        <v>0</v>
      </c>
      <c r="BD31">
        <v>0</v>
      </c>
      <c r="BE31" s="15">
        <f t="shared" si="142"/>
        <v>7</v>
      </c>
      <c r="BF31" s="14">
        <f t="shared" si="109"/>
        <v>2</v>
      </c>
      <c r="BG31">
        <f>VLOOKUP(A31,'Stock wise daily sales'!$A$1:$AA$367,16,0)</f>
        <v>0</v>
      </c>
      <c r="BH31">
        <v>0</v>
      </c>
      <c r="BI31" s="15">
        <f t="shared" si="110"/>
        <v>2</v>
      </c>
      <c r="BJ31" s="14">
        <f t="shared" si="119"/>
        <v>1</v>
      </c>
      <c r="BK31">
        <f>VLOOKUP(A31,'Stock wise daily sales'!$A$1:$AA$367,17,0)</f>
        <v>1</v>
      </c>
      <c r="BL31">
        <v>0</v>
      </c>
      <c r="BM31" s="15">
        <f t="shared" si="120"/>
        <v>0</v>
      </c>
      <c r="BN31" s="14">
        <f t="shared" si="111"/>
        <v>5</v>
      </c>
      <c r="BO31">
        <f>VLOOKUP(A31,'Stock wise daily sales'!$A$1:$AA$367,18,0)</f>
        <v>1</v>
      </c>
      <c r="BP31">
        <v>0</v>
      </c>
      <c r="BQ31" s="15">
        <f t="shared" si="112"/>
        <v>4</v>
      </c>
      <c r="BR31" s="14">
        <f t="shared" si="113"/>
        <v>13</v>
      </c>
      <c r="BS31">
        <f>VLOOKUP(A31,'Stock wise daily sales'!$A$1:$AA$367,19,0)</f>
        <v>0</v>
      </c>
      <c r="BT31">
        <v>0</v>
      </c>
      <c r="BU31" s="15">
        <f t="shared" si="114"/>
        <v>13</v>
      </c>
      <c r="BV31" s="14">
        <f t="shared" si="121"/>
        <v>8</v>
      </c>
      <c r="BW31">
        <f>VLOOKUP(A31,'Stock wise daily sales'!$A$1:$AA$367,20,0)</f>
        <v>0</v>
      </c>
      <c r="BX31">
        <v>0</v>
      </c>
      <c r="BY31" s="15">
        <f t="shared" si="122"/>
        <v>8</v>
      </c>
      <c r="BZ31" s="14">
        <f t="shared" si="101"/>
        <v>19</v>
      </c>
      <c r="CA31">
        <f>VLOOKUP(A31,'Stock wise daily sales'!$A$1:$AA$367,21,0)</f>
        <v>0</v>
      </c>
      <c r="CB31">
        <v>0</v>
      </c>
      <c r="CC31" s="15">
        <f t="shared" si="102"/>
        <v>19</v>
      </c>
      <c r="CD31" s="14">
        <f t="shared" si="149"/>
        <v>16</v>
      </c>
      <c r="CE31">
        <f>VLOOKUP(A31,'Stock wise daily sales'!$A$1:$AA$367,22,0)</f>
        <v>0</v>
      </c>
      <c r="CF31">
        <v>0</v>
      </c>
      <c r="CG31" s="15">
        <f t="shared" si="150"/>
        <v>16</v>
      </c>
      <c r="CH31" s="14">
        <f t="shared" si="133"/>
        <v>25</v>
      </c>
      <c r="CI31">
        <f>VLOOKUP(A31,'Stock wise daily sales'!$A$1:$AA$367,23,0)</f>
        <v>0</v>
      </c>
      <c r="CJ31">
        <v>0</v>
      </c>
      <c r="CK31" s="15">
        <f t="shared" si="134"/>
        <v>25</v>
      </c>
      <c r="CL31" s="14">
        <f t="shared" si="123"/>
        <v>15</v>
      </c>
      <c r="CM31">
        <f>VLOOKUP(A31,'Stock wise daily sales'!$A$1:$AA$367,24,0)</f>
        <v>0</v>
      </c>
      <c r="CN31">
        <v>0</v>
      </c>
      <c r="CO31" s="15">
        <f t="shared" si="124"/>
        <v>15</v>
      </c>
      <c r="CP31" s="14">
        <f t="shared" si="143"/>
        <v>17</v>
      </c>
      <c r="CQ31">
        <f>VLOOKUP(A31,'Stock wise daily sales'!$A$1:$AA$367,25,0)</f>
        <v>0</v>
      </c>
      <c r="CR31">
        <v>0</v>
      </c>
      <c r="CS31" s="15">
        <f t="shared" si="144"/>
        <v>17</v>
      </c>
      <c r="CT31" s="14">
        <f t="shared" si="125"/>
        <v>22</v>
      </c>
      <c r="CU31">
        <f>VLOOKUP(A31,'Stock wise daily sales'!$A$1:$AA$367,26,0)</f>
        <v>0</v>
      </c>
      <c r="CV31">
        <v>0</v>
      </c>
      <c r="CW31" s="15">
        <f t="shared" si="126"/>
        <v>22</v>
      </c>
    </row>
    <row r="32" spans="1:101" x14ac:dyDescent="0.45">
      <c r="A32" s="2">
        <v>45229</v>
      </c>
      <c r="B32" s="14">
        <f t="shared" si="115"/>
        <v>13</v>
      </c>
      <c r="C32">
        <f>VLOOKUP(A32,'Stock wise daily sales'!$A$1:$AA$367,2,0)</f>
        <v>0</v>
      </c>
      <c r="D32">
        <v>0</v>
      </c>
      <c r="E32" s="15">
        <f t="shared" si="116"/>
        <v>13</v>
      </c>
      <c r="F32" s="14">
        <f t="shared" si="145"/>
        <v>48</v>
      </c>
      <c r="G32">
        <f>VLOOKUP(A32,'Stock wise daily sales'!$A$1:$AA$367,3,0)</f>
        <v>0</v>
      </c>
      <c r="H32">
        <v>0</v>
      </c>
      <c r="I32" s="15">
        <f t="shared" si="146"/>
        <v>48</v>
      </c>
      <c r="J32" s="14">
        <f t="shared" si="127"/>
        <v>29</v>
      </c>
      <c r="K32">
        <f>VLOOKUP(A32,'Stock wise daily sales'!$A$1:$AA$367,4,0)</f>
        <v>0</v>
      </c>
      <c r="L32">
        <v>0</v>
      </c>
      <c r="M32" s="15">
        <f t="shared" si="128"/>
        <v>29</v>
      </c>
      <c r="N32" s="14">
        <f t="shared" si="27"/>
        <v>27</v>
      </c>
      <c r="O32">
        <f>VLOOKUP(A32,'Stock wise daily sales'!$A$1:$AA$367,5,0)</f>
        <v>0</v>
      </c>
      <c r="P32">
        <v>0</v>
      </c>
      <c r="Q32" s="15">
        <f t="shared" si="129"/>
        <v>27</v>
      </c>
      <c r="R32" s="14">
        <f t="shared" si="103"/>
        <v>32</v>
      </c>
      <c r="S32">
        <f>VLOOKUP(A32,'Stock wise daily sales'!$A$1:$AA$367,6,0)</f>
        <v>0</v>
      </c>
      <c r="T32">
        <v>0</v>
      </c>
      <c r="U32" s="15">
        <f t="shared" si="104"/>
        <v>32</v>
      </c>
      <c r="V32" s="14">
        <f t="shared" si="117"/>
        <v>24</v>
      </c>
      <c r="W32">
        <f>VLOOKUP(A32,'Stock wise daily sales'!$A$1:$AA$367,7,0)</f>
        <v>0</v>
      </c>
      <c r="X32">
        <v>0</v>
      </c>
      <c r="Y32" s="15">
        <f t="shared" si="118"/>
        <v>24</v>
      </c>
      <c r="Z32" s="14">
        <f t="shared" si="105"/>
        <v>31</v>
      </c>
      <c r="AA32">
        <f>VLOOKUP(A32,'Stock wise daily sales'!$A$1:$AA$367,8,0)</f>
        <v>15</v>
      </c>
      <c r="AB32">
        <v>0</v>
      </c>
      <c r="AC32" s="15">
        <f t="shared" si="106"/>
        <v>16</v>
      </c>
      <c r="AD32" s="14">
        <f t="shared" si="130"/>
        <v>34</v>
      </c>
      <c r="AE32">
        <f>VLOOKUP(A32,'Stock wise daily sales'!$A$1:$AA$367,9,0)</f>
        <v>6</v>
      </c>
      <c r="AF32">
        <v>0</v>
      </c>
      <c r="AG32" s="15">
        <f t="shared" si="131"/>
        <v>28</v>
      </c>
      <c r="AH32" s="14">
        <f t="shared" si="135"/>
        <v>15</v>
      </c>
      <c r="AI32">
        <f>VLOOKUP(A32,'Stock wise daily sales'!$A$1:$AA$367,10,0)</f>
        <v>0</v>
      </c>
      <c r="AJ32">
        <v>0</v>
      </c>
      <c r="AK32" s="15">
        <f t="shared" si="136"/>
        <v>15</v>
      </c>
      <c r="AL32" s="14">
        <f t="shared" si="147"/>
        <v>5</v>
      </c>
      <c r="AM32">
        <f>VLOOKUP(A32,'Stock wise daily sales'!$A$1:$AA$367,11,0)</f>
        <v>0</v>
      </c>
      <c r="AN32">
        <v>0</v>
      </c>
      <c r="AO32" s="15">
        <f t="shared" si="148"/>
        <v>5</v>
      </c>
      <c r="AP32" s="14">
        <f t="shared" si="137"/>
        <v>19</v>
      </c>
      <c r="AQ32">
        <f>VLOOKUP(A32,'Stock wise daily sales'!$A$1:$AA$367,12,0)</f>
        <v>8</v>
      </c>
      <c r="AR32">
        <v>0</v>
      </c>
      <c r="AS32" s="15">
        <f t="shared" si="138"/>
        <v>11</v>
      </c>
      <c r="AT32" s="14">
        <f t="shared" si="139"/>
        <v>7</v>
      </c>
      <c r="AU32">
        <f>VLOOKUP(A32,'Stock wise daily sales'!$A$1:$AA$367,13,0)</f>
        <v>5</v>
      </c>
      <c r="AV32">
        <v>0</v>
      </c>
      <c r="AW32" s="15">
        <f t="shared" si="140"/>
        <v>2</v>
      </c>
      <c r="AX32" s="14">
        <f t="shared" si="107"/>
        <v>14</v>
      </c>
      <c r="AY32">
        <f>VLOOKUP(A32,'Stock wise daily sales'!$A$1:$AA$367,14,0)</f>
        <v>6</v>
      </c>
      <c r="AZ32">
        <v>0</v>
      </c>
      <c r="BA32" s="15">
        <f t="shared" si="108"/>
        <v>8</v>
      </c>
      <c r="BB32" s="14">
        <f t="shared" si="141"/>
        <v>7</v>
      </c>
      <c r="BC32">
        <f>VLOOKUP(A32,'Stock wise daily sales'!$A$1:$AA$367,15,0)</f>
        <v>0</v>
      </c>
      <c r="BD32">
        <v>0</v>
      </c>
      <c r="BE32" s="15">
        <f t="shared" si="142"/>
        <v>7</v>
      </c>
      <c r="BF32" s="14">
        <f t="shared" si="109"/>
        <v>2</v>
      </c>
      <c r="BG32">
        <f>VLOOKUP(A32,'Stock wise daily sales'!$A$1:$AA$367,16,0)</f>
        <v>0</v>
      </c>
      <c r="BH32">
        <v>0</v>
      </c>
      <c r="BI32" s="15">
        <f t="shared" si="110"/>
        <v>2</v>
      </c>
      <c r="BJ32" s="14">
        <f t="shared" si="119"/>
        <v>0</v>
      </c>
      <c r="BK32">
        <f>VLOOKUP(A32,'Stock wise daily sales'!$A$1:$AA$367,17,0)</f>
        <v>0</v>
      </c>
      <c r="BL32">
        <v>10</v>
      </c>
      <c r="BM32" s="15">
        <f t="shared" si="120"/>
        <v>10</v>
      </c>
      <c r="BN32" s="14">
        <f t="shared" si="111"/>
        <v>4</v>
      </c>
      <c r="BO32">
        <f>VLOOKUP(A32,'Stock wise daily sales'!$A$1:$AA$367,18,0)</f>
        <v>0</v>
      </c>
      <c r="BP32">
        <v>0</v>
      </c>
      <c r="BQ32" s="15">
        <f t="shared" si="112"/>
        <v>4</v>
      </c>
      <c r="BR32" s="14">
        <f t="shared" si="113"/>
        <v>13</v>
      </c>
      <c r="BS32">
        <f>VLOOKUP(A32,'Stock wise daily sales'!$A$1:$AA$367,19,0)</f>
        <v>0</v>
      </c>
      <c r="BT32">
        <v>0</v>
      </c>
      <c r="BU32" s="15">
        <f t="shared" si="114"/>
        <v>13</v>
      </c>
      <c r="BV32" s="14">
        <f t="shared" si="121"/>
        <v>8</v>
      </c>
      <c r="BW32">
        <f>VLOOKUP(A32,'Stock wise daily sales'!$A$1:$AA$367,20,0)</f>
        <v>0</v>
      </c>
      <c r="BX32">
        <v>0</v>
      </c>
      <c r="BY32" s="15">
        <f t="shared" si="122"/>
        <v>8</v>
      </c>
      <c r="BZ32" s="14">
        <f t="shared" si="101"/>
        <v>19</v>
      </c>
      <c r="CA32">
        <f>VLOOKUP(A32,'Stock wise daily sales'!$A$1:$AA$367,21,0)</f>
        <v>0</v>
      </c>
      <c r="CB32">
        <v>0</v>
      </c>
      <c r="CC32" s="15">
        <f t="shared" si="102"/>
        <v>19</v>
      </c>
      <c r="CD32" s="14">
        <f t="shared" si="149"/>
        <v>16</v>
      </c>
      <c r="CE32">
        <f>VLOOKUP(A32,'Stock wise daily sales'!$A$1:$AA$367,22,0)</f>
        <v>0</v>
      </c>
      <c r="CF32">
        <v>0</v>
      </c>
      <c r="CG32" s="15">
        <f t="shared" si="150"/>
        <v>16</v>
      </c>
      <c r="CH32" s="14">
        <f t="shared" si="133"/>
        <v>25</v>
      </c>
      <c r="CI32">
        <f>VLOOKUP(A32,'Stock wise daily sales'!$A$1:$AA$367,23,0)</f>
        <v>0</v>
      </c>
      <c r="CJ32">
        <v>0</v>
      </c>
      <c r="CK32" s="15">
        <f t="shared" si="134"/>
        <v>25</v>
      </c>
      <c r="CL32" s="14">
        <f t="shared" si="123"/>
        <v>15</v>
      </c>
      <c r="CM32">
        <f>VLOOKUP(A32,'Stock wise daily sales'!$A$1:$AA$367,24,0)</f>
        <v>0</v>
      </c>
      <c r="CN32">
        <v>0</v>
      </c>
      <c r="CO32" s="15">
        <f t="shared" si="124"/>
        <v>15</v>
      </c>
      <c r="CP32" s="14">
        <f t="shared" si="143"/>
        <v>17</v>
      </c>
      <c r="CQ32">
        <f>VLOOKUP(A32,'Stock wise daily sales'!$A$1:$AA$367,25,0)</f>
        <v>0</v>
      </c>
      <c r="CR32">
        <v>0</v>
      </c>
      <c r="CS32" s="15">
        <f t="shared" si="144"/>
        <v>17</v>
      </c>
      <c r="CT32" s="14">
        <f t="shared" si="125"/>
        <v>22</v>
      </c>
      <c r="CU32">
        <f>VLOOKUP(A32,'Stock wise daily sales'!$A$1:$AA$367,26,0)</f>
        <v>0</v>
      </c>
      <c r="CV32">
        <v>0</v>
      </c>
      <c r="CW32" s="15">
        <f t="shared" si="126"/>
        <v>22</v>
      </c>
    </row>
    <row r="33" spans="1:101" x14ac:dyDescent="0.45">
      <c r="A33" s="2">
        <v>45230</v>
      </c>
      <c r="B33" s="14">
        <f t="shared" si="115"/>
        <v>13</v>
      </c>
      <c r="C33">
        <f>VLOOKUP(A33,'Stock wise daily sales'!$A$1:$AA$367,2,0)</f>
        <v>0</v>
      </c>
      <c r="D33">
        <v>0</v>
      </c>
      <c r="E33" s="15">
        <f t="shared" si="116"/>
        <v>13</v>
      </c>
      <c r="F33" s="14">
        <f t="shared" si="145"/>
        <v>48</v>
      </c>
      <c r="G33">
        <f>VLOOKUP(A33,'Stock wise daily sales'!$A$1:$AA$367,3,0)</f>
        <v>0</v>
      </c>
      <c r="H33">
        <v>0</v>
      </c>
      <c r="I33" s="15">
        <f t="shared" si="146"/>
        <v>48</v>
      </c>
      <c r="J33" s="14">
        <f t="shared" si="127"/>
        <v>29</v>
      </c>
      <c r="K33">
        <f>VLOOKUP(A33,'Stock wise daily sales'!$A$1:$AA$367,4,0)</f>
        <v>0</v>
      </c>
      <c r="L33">
        <v>0</v>
      </c>
      <c r="M33" s="15">
        <f t="shared" si="128"/>
        <v>29</v>
      </c>
      <c r="N33" s="14">
        <f t="shared" si="27"/>
        <v>27</v>
      </c>
      <c r="O33">
        <f>VLOOKUP(A33,'Stock wise daily sales'!$A$1:$AA$367,5,0)</f>
        <v>0</v>
      </c>
      <c r="P33">
        <v>0</v>
      </c>
      <c r="Q33" s="15">
        <f t="shared" si="129"/>
        <v>27</v>
      </c>
      <c r="R33" s="14">
        <f t="shared" si="103"/>
        <v>32</v>
      </c>
      <c r="S33">
        <f>VLOOKUP(A33,'Stock wise daily sales'!$A$1:$AA$367,6,0)</f>
        <v>0</v>
      </c>
      <c r="T33">
        <v>0</v>
      </c>
      <c r="U33" s="15">
        <f t="shared" si="104"/>
        <v>32</v>
      </c>
      <c r="V33" s="14">
        <f t="shared" si="117"/>
        <v>24</v>
      </c>
      <c r="W33">
        <f>VLOOKUP(A33,'Stock wise daily sales'!$A$1:$AA$367,7,0)</f>
        <v>0</v>
      </c>
      <c r="X33">
        <v>0</v>
      </c>
      <c r="Y33" s="15">
        <f t="shared" si="118"/>
        <v>24</v>
      </c>
      <c r="Z33" s="14">
        <f t="shared" si="105"/>
        <v>16</v>
      </c>
      <c r="AA33">
        <f>VLOOKUP(A33,'Stock wise daily sales'!$A$1:$AA$367,8,0)</f>
        <v>2</v>
      </c>
      <c r="AB33">
        <v>0</v>
      </c>
      <c r="AC33" s="15">
        <f t="shared" si="106"/>
        <v>14</v>
      </c>
      <c r="AD33" s="14">
        <f t="shared" si="130"/>
        <v>28</v>
      </c>
      <c r="AE33">
        <f>VLOOKUP(A33,'Stock wise daily sales'!$A$1:$AA$367,9,0)</f>
        <v>4</v>
      </c>
      <c r="AF33">
        <v>0</v>
      </c>
      <c r="AG33" s="15">
        <f t="shared" si="131"/>
        <v>24</v>
      </c>
      <c r="AH33" s="14">
        <f t="shared" si="135"/>
        <v>15</v>
      </c>
      <c r="AI33">
        <f>VLOOKUP(A33,'Stock wise daily sales'!$A$1:$AA$367,10,0)</f>
        <v>0</v>
      </c>
      <c r="AJ33">
        <v>0</v>
      </c>
      <c r="AK33" s="15">
        <f t="shared" si="136"/>
        <v>15</v>
      </c>
      <c r="AL33" s="14">
        <f t="shared" si="147"/>
        <v>5</v>
      </c>
      <c r="AM33">
        <f>VLOOKUP(A33,'Stock wise daily sales'!$A$1:$AA$367,11,0)</f>
        <v>0</v>
      </c>
      <c r="AN33">
        <v>0</v>
      </c>
      <c r="AO33" s="15">
        <f t="shared" si="148"/>
        <v>5</v>
      </c>
      <c r="AP33" s="14">
        <f t="shared" si="137"/>
        <v>11</v>
      </c>
      <c r="AQ33">
        <f>VLOOKUP(A33,'Stock wise daily sales'!$A$1:$AA$367,12,0)</f>
        <v>0</v>
      </c>
      <c r="AR33">
        <v>0</v>
      </c>
      <c r="AS33" s="15">
        <f t="shared" si="138"/>
        <v>11</v>
      </c>
      <c r="AT33" s="14">
        <f t="shared" si="139"/>
        <v>2</v>
      </c>
      <c r="AU33">
        <f>VLOOKUP(A33,'Stock wise daily sales'!$A$1:$AA$367,13,0)</f>
        <v>0</v>
      </c>
      <c r="AV33">
        <v>0</v>
      </c>
      <c r="AW33" s="15">
        <f t="shared" si="140"/>
        <v>2</v>
      </c>
      <c r="AX33" s="14">
        <f t="shared" si="107"/>
        <v>8</v>
      </c>
      <c r="AY33">
        <f>VLOOKUP(A33,'Stock wise daily sales'!$A$1:$AA$367,14,0)</f>
        <v>0</v>
      </c>
      <c r="AZ33">
        <v>0</v>
      </c>
      <c r="BA33" s="15">
        <f t="shared" si="108"/>
        <v>8</v>
      </c>
      <c r="BB33" s="14">
        <f t="shared" si="141"/>
        <v>7</v>
      </c>
      <c r="BC33">
        <f>VLOOKUP(A33,'Stock wise daily sales'!$A$1:$AA$367,15,0)</f>
        <v>0</v>
      </c>
      <c r="BD33">
        <v>0</v>
      </c>
      <c r="BE33" s="15">
        <f t="shared" si="142"/>
        <v>7</v>
      </c>
      <c r="BF33" s="14">
        <f t="shared" si="109"/>
        <v>2</v>
      </c>
      <c r="BG33">
        <f>VLOOKUP(A33,'Stock wise daily sales'!$A$1:$AA$367,16,0)</f>
        <v>0</v>
      </c>
      <c r="BH33">
        <v>0</v>
      </c>
      <c r="BI33" s="15">
        <f t="shared" si="110"/>
        <v>2</v>
      </c>
      <c r="BJ33" s="14">
        <f t="shared" si="119"/>
        <v>10</v>
      </c>
      <c r="BK33">
        <f>VLOOKUP(A33,'Stock wise daily sales'!$A$1:$AA$367,17,0)</f>
        <v>0</v>
      </c>
      <c r="BL33">
        <v>0</v>
      </c>
      <c r="BM33" s="15">
        <f t="shared" si="120"/>
        <v>10</v>
      </c>
      <c r="BN33" s="14">
        <f t="shared" si="111"/>
        <v>4</v>
      </c>
      <c r="BO33">
        <f>VLOOKUP(A33,'Stock wise daily sales'!$A$1:$AA$367,18,0)</f>
        <v>0</v>
      </c>
      <c r="BP33">
        <v>0</v>
      </c>
      <c r="BQ33" s="15">
        <f t="shared" si="112"/>
        <v>4</v>
      </c>
      <c r="BR33" s="14">
        <f t="shared" si="113"/>
        <v>13</v>
      </c>
      <c r="BS33">
        <f>VLOOKUP(A33,'Stock wise daily sales'!$A$1:$AA$367,19,0)</f>
        <v>0</v>
      </c>
      <c r="BT33">
        <v>0</v>
      </c>
      <c r="BU33" s="15">
        <f t="shared" si="114"/>
        <v>13</v>
      </c>
      <c r="BV33" s="14">
        <f t="shared" si="121"/>
        <v>8</v>
      </c>
      <c r="BW33">
        <f>VLOOKUP(A33,'Stock wise daily sales'!$A$1:$AA$367,20,0)</f>
        <v>0</v>
      </c>
      <c r="BX33">
        <v>0</v>
      </c>
      <c r="BY33" s="15">
        <f t="shared" si="122"/>
        <v>8</v>
      </c>
      <c r="BZ33" s="14">
        <f t="shared" si="101"/>
        <v>19</v>
      </c>
      <c r="CA33">
        <f>VLOOKUP(A33,'Stock wise daily sales'!$A$1:$AA$367,21,0)</f>
        <v>2</v>
      </c>
      <c r="CB33">
        <v>0</v>
      </c>
      <c r="CC33" s="15">
        <f t="shared" si="102"/>
        <v>17</v>
      </c>
      <c r="CD33" s="14">
        <f t="shared" si="149"/>
        <v>16</v>
      </c>
      <c r="CE33">
        <f>VLOOKUP(A33,'Stock wise daily sales'!$A$1:$AA$367,22,0)</f>
        <v>0</v>
      </c>
      <c r="CF33">
        <v>0</v>
      </c>
      <c r="CG33" s="15">
        <f t="shared" si="150"/>
        <v>16</v>
      </c>
      <c r="CH33" s="14">
        <f t="shared" si="133"/>
        <v>25</v>
      </c>
      <c r="CI33">
        <f>VLOOKUP(A33,'Stock wise daily sales'!$A$1:$AA$367,23,0)</f>
        <v>0</v>
      </c>
      <c r="CJ33">
        <v>0</v>
      </c>
      <c r="CK33" s="15">
        <f t="shared" si="134"/>
        <v>25</v>
      </c>
      <c r="CL33" s="14">
        <f t="shared" si="123"/>
        <v>15</v>
      </c>
      <c r="CM33">
        <f>VLOOKUP(A33,'Stock wise daily sales'!$A$1:$AA$367,24,0)</f>
        <v>0</v>
      </c>
      <c r="CN33">
        <v>0</v>
      </c>
      <c r="CO33" s="15">
        <f t="shared" si="124"/>
        <v>15</v>
      </c>
      <c r="CP33" s="14">
        <f t="shared" si="143"/>
        <v>17</v>
      </c>
      <c r="CQ33">
        <f>VLOOKUP(A33,'Stock wise daily sales'!$A$1:$AA$367,25,0)</f>
        <v>0</v>
      </c>
      <c r="CR33">
        <v>0</v>
      </c>
      <c r="CS33" s="15">
        <f t="shared" si="144"/>
        <v>17</v>
      </c>
      <c r="CT33" s="14">
        <f t="shared" si="125"/>
        <v>22</v>
      </c>
      <c r="CU33">
        <f>VLOOKUP(A33,'Stock wise daily sales'!$A$1:$AA$367,26,0)</f>
        <v>0</v>
      </c>
      <c r="CV33">
        <v>0</v>
      </c>
      <c r="CW33" s="15">
        <f t="shared" si="126"/>
        <v>22</v>
      </c>
    </row>
    <row r="34" spans="1:101" x14ac:dyDescent="0.45">
      <c r="A34" s="2">
        <v>45231</v>
      </c>
      <c r="B34" s="14">
        <f t="shared" si="115"/>
        <v>13</v>
      </c>
      <c r="C34">
        <f>VLOOKUP(A34,'Stock wise daily sales'!$A$1:$AA$367,2,0)</f>
        <v>0</v>
      </c>
      <c r="D34">
        <v>0</v>
      </c>
      <c r="E34" s="15">
        <f t="shared" si="116"/>
        <v>13</v>
      </c>
      <c r="F34" s="14">
        <f t="shared" si="145"/>
        <v>48</v>
      </c>
      <c r="G34">
        <f>VLOOKUP(A34,'Stock wise daily sales'!$A$1:$AA$367,3,0)</f>
        <v>0</v>
      </c>
      <c r="H34">
        <v>0</v>
      </c>
      <c r="I34" s="15">
        <f t="shared" si="146"/>
        <v>48</v>
      </c>
      <c r="J34" s="14">
        <f t="shared" si="127"/>
        <v>29</v>
      </c>
      <c r="K34">
        <f>VLOOKUP(A34,'Stock wise daily sales'!$A$1:$AA$367,4,0)</f>
        <v>0</v>
      </c>
      <c r="L34">
        <v>0</v>
      </c>
      <c r="M34" s="15">
        <f t="shared" si="128"/>
        <v>29</v>
      </c>
      <c r="N34" s="14">
        <f t="shared" si="27"/>
        <v>27</v>
      </c>
      <c r="O34">
        <f>VLOOKUP(A34,'Stock wise daily sales'!$A$1:$AA$367,5,0)</f>
        <v>0</v>
      </c>
      <c r="P34">
        <v>0</v>
      </c>
      <c r="Q34" s="15">
        <f t="shared" si="129"/>
        <v>27</v>
      </c>
      <c r="R34" s="14">
        <f t="shared" si="103"/>
        <v>32</v>
      </c>
      <c r="S34">
        <f>VLOOKUP(A34,'Stock wise daily sales'!$A$1:$AA$367,6,0)</f>
        <v>0</v>
      </c>
      <c r="T34">
        <v>0</v>
      </c>
      <c r="U34" s="15">
        <f t="shared" si="104"/>
        <v>32</v>
      </c>
      <c r="V34" s="14">
        <f t="shared" si="117"/>
        <v>24</v>
      </c>
      <c r="W34">
        <f>VLOOKUP(A34,'Stock wise daily sales'!$A$1:$AA$367,7,0)</f>
        <v>0</v>
      </c>
      <c r="X34">
        <v>0</v>
      </c>
      <c r="Y34" s="15">
        <f t="shared" si="118"/>
        <v>24</v>
      </c>
      <c r="Z34" s="14">
        <f t="shared" si="105"/>
        <v>14</v>
      </c>
      <c r="AA34">
        <f>VLOOKUP(A34,'Stock wise daily sales'!$A$1:$AA$367,8,0)</f>
        <v>3</v>
      </c>
      <c r="AB34">
        <v>0</v>
      </c>
      <c r="AC34" s="15">
        <f t="shared" si="106"/>
        <v>11</v>
      </c>
      <c r="AD34" s="14">
        <f t="shared" si="130"/>
        <v>24</v>
      </c>
      <c r="AE34">
        <f>VLOOKUP(A34,'Stock wise daily sales'!$A$1:$AA$367,9,0)</f>
        <v>0</v>
      </c>
      <c r="AF34">
        <v>0</v>
      </c>
      <c r="AG34" s="15">
        <f t="shared" si="131"/>
        <v>24</v>
      </c>
      <c r="AH34" s="14">
        <f t="shared" si="135"/>
        <v>15</v>
      </c>
      <c r="AI34">
        <f>VLOOKUP(A34,'Stock wise daily sales'!$A$1:$AA$367,10,0)</f>
        <v>0</v>
      </c>
      <c r="AJ34">
        <v>0</v>
      </c>
      <c r="AK34" s="15">
        <f t="shared" si="136"/>
        <v>15</v>
      </c>
      <c r="AL34" s="14">
        <f t="shared" si="147"/>
        <v>5</v>
      </c>
      <c r="AM34">
        <f>VLOOKUP(A34,'Stock wise daily sales'!$A$1:$AA$367,11,0)</f>
        <v>2</v>
      </c>
      <c r="AN34">
        <v>0</v>
      </c>
      <c r="AO34" s="15">
        <f t="shared" si="148"/>
        <v>3</v>
      </c>
      <c r="AP34" s="14">
        <f t="shared" si="137"/>
        <v>11</v>
      </c>
      <c r="AQ34">
        <f>VLOOKUP(A34,'Stock wise daily sales'!$A$1:$AA$367,12,0)</f>
        <v>0</v>
      </c>
      <c r="AR34">
        <v>0</v>
      </c>
      <c r="AS34" s="15">
        <f t="shared" si="138"/>
        <v>11</v>
      </c>
      <c r="AT34" s="14">
        <f t="shared" si="139"/>
        <v>2</v>
      </c>
      <c r="AU34">
        <f>VLOOKUP(A34,'Stock wise daily sales'!$A$1:$AA$367,13,0)</f>
        <v>7</v>
      </c>
      <c r="AV34">
        <v>80</v>
      </c>
      <c r="AW34" s="15">
        <f t="shared" si="140"/>
        <v>75</v>
      </c>
      <c r="AX34" s="14">
        <f t="shared" si="107"/>
        <v>8</v>
      </c>
      <c r="AY34">
        <f>VLOOKUP(A34,'Stock wise daily sales'!$A$1:$AA$367,14,0)</f>
        <v>0</v>
      </c>
      <c r="AZ34">
        <v>0</v>
      </c>
      <c r="BA34" s="15">
        <f t="shared" si="108"/>
        <v>8</v>
      </c>
      <c r="BB34" s="14">
        <f t="shared" si="141"/>
        <v>7</v>
      </c>
      <c r="BC34">
        <f>VLOOKUP(A34,'Stock wise daily sales'!$A$1:$AA$367,15,0)</f>
        <v>0</v>
      </c>
      <c r="BD34">
        <v>0</v>
      </c>
      <c r="BE34" s="15">
        <f t="shared" si="142"/>
        <v>7</v>
      </c>
      <c r="BF34" s="14">
        <f t="shared" si="109"/>
        <v>2</v>
      </c>
      <c r="BG34">
        <f>VLOOKUP(A34,'Stock wise daily sales'!$A$1:$AA$367,16,0)</f>
        <v>0</v>
      </c>
      <c r="BH34">
        <v>0</v>
      </c>
      <c r="BI34" s="15">
        <f t="shared" si="110"/>
        <v>2</v>
      </c>
      <c r="BJ34" s="14">
        <f t="shared" si="119"/>
        <v>10</v>
      </c>
      <c r="BK34">
        <f>VLOOKUP(A34,'Stock wise daily sales'!$A$1:$AA$367,17,0)</f>
        <v>0</v>
      </c>
      <c r="BL34">
        <v>0</v>
      </c>
      <c r="BM34" s="15">
        <f t="shared" si="120"/>
        <v>10</v>
      </c>
      <c r="BN34" s="14">
        <f t="shared" si="111"/>
        <v>4</v>
      </c>
      <c r="BO34">
        <f>VLOOKUP(A34,'Stock wise daily sales'!$A$1:$AA$367,18,0)</f>
        <v>0</v>
      </c>
      <c r="BP34">
        <v>0</v>
      </c>
      <c r="BQ34" s="15">
        <f t="shared" si="112"/>
        <v>4</v>
      </c>
      <c r="BR34" s="14">
        <f t="shared" si="113"/>
        <v>13</v>
      </c>
      <c r="BS34">
        <f>VLOOKUP(A34,'Stock wise daily sales'!$A$1:$AA$367,19,0)</f>
        <v>0</v>
      </c>
      <c r="BT34">
        <v>0</v>
      </c>
      <c r="BU34" s="15">
        <f t="shared" si="114"/>
        <v>13</v>
      </c>
      <c r="BV34" s="14">
        <f t="shared" si="121"/>
        <v>8</v>
      </c>
      <c r="BW34">
        <f>VLOOKUP(A34,'Stock wise daily sales'!$A$1:$AA$367,20,0)</f>
        <v>0</v>
      </c>
      <c r="BX34">
        <v>0</v>
      </c>
      <c r="BY34" s="15">
        <f t="shared" si="122"/>
        <v>8</v>
      </c>
      <c r="BZ34" s="14">
        <f t="shared" si="101"/>
        <v>17</v>
      </c>
      <c r="CA34">
        <f>VLOOKUP(A34,'Stock wise daily sales'!$A$1:$AA$367,21,0)</f>
        <v>0</v>
      </c>
      <c r="CB34">
        <v>0</v>
      </c>
      <c r="CC34" s="15">
        <f t="shared" si="102"/>
        <v>17</v>
      </c>
      <c r="CD34" s="14">
        <f t="shared" si="149"/>
        <v>16</v>
      </c>
      <c r="CE34">
        <f>VLOOKUP(A34,'Stock wise daily sales'!$A$1:$AA$367,22,0)</f>
        <v>0</v>
      </c>
      <c r="CF34">
        <v>0</v>
      </c>
      <c r="CG34" s="15">
        <f t="shared" si="150"/>
        <v>16</v>
      </c>
      <c r="CH34" s="14">
        <f t="shared" si="133"/>
        <v>25</v>
      </c>
      <c r="CI34">
        <f>VLOOKUP(A34,'Stock wise daily sales'!$A$1:$AA$367,23,0)</f>
        <v>0</v>
      </c>
      <c r="CJ34">
        <v>0</v>
      </c>
      <c r="CK34" s="15">
        <f t="shared" si="134"/>
        <v>25</v>
      </c>
      <c r="CL34" s="14">
        <f t="shared" si="123"/>
        <v>15</v>
      </c>
      <c r="CM34">
        <f>VLOOKUP(A34,'Stock wise daily sales'!$A$1:$AA$367,24,0)</f>
        <v>0</v>
      </c>
      <c r="CN34">
        <v>0</v>
      </c>
      <c r="CO34" s="15">
        <f t="shared" si="124"/>
        <v>15</v>
      </c>
      <c r="CP34" s="14">
        <f t="shared" si="143"/>
        <v>17</v>
      </c>
      <c r="CQ34">
        <f>VLOOKUP(A34,'Stock wise daily sales'!$A$1:$AA$367,25,0)</f>
        <v>0</v>
      </c>
      <c r="CR34">
        <v>0</v>
      </c>
      <c r="CS34" s="15">
        <f t="shared" si="144"/>
        <v>17</v>
      </c>
      <c r="CT34" s="14">
        <f t="shared" si="125"/>
        <v>22</v>
      </c>
      <c r="CU34">
        <f>VLOOKUP(A34,'Stock wise daily sales'!$A$1:$AA$367,26,0)</f>
        <v>0</v>
      </c>
      <c r="CV34">
        <v>0</v>
      </c>
      <c r="CW34" s="15">
        <f t="shared" si="126"/>
        <v>22</v>
      </c>
    </row>
    <row r="35" spans="1:101" x14ac:dyDescent="0.45">
      <c r="A35" s="2">
        <v>45232</v>
      </c>
      <c r="B35" s="14">
        <f t="shared" si="115"/>
        <v>13</v>
      </c>
      <c r="C35">
        <f>VLOOKUP(A35,'Stock wise daily sales'!$A$1:$AA$367,2,0)</f>
        <v>0</v>
      </c>
      <c r="D35">
        <v>0</v>
      </c>
      <c r="E35" s="15">
        <f t="shared" si="116"/>
        <v>13</v>
      </c>
      <c r="F35" s="14">
        <f t="shared" si="145"/>
        <v>48</v>
      </c>
      <c r="G35">
        <f>VLOOKUP(A35,'Stock wise daily sales'!$A$1:$AA$367,3,0)</f>
        <v>20</v>
      </c>
      <c r="H35">
        <v>0</v>
      </c>
      <c r="I35" s="15">
        <f t="shared" si="146"/>
        <v>28</v>
      </c>
      <c r="J35" s="14">
        <f t="shared" si="127"/>
        <v>29</v>
      </c>
      <c r="K35">
        <f>VLOOKUP(A35,'Stock wise daily sales'!$A$1:$AA$367,4,0)</f>
        <v>0</v>
      </c>
      <c r="L35">
        <v>0</v>
      </c>
      <c r="M35" s="15">
        <f t="shared" si="128"/>
        <v>29</v>
      </c>
      <c r="N35" s="14">
        <f t="shared" si="27"/>
        <v>27</v>
      </c>
      <c r="O35">
        <f>VLOOKUP(A35,'Stock wise daily sales'!$A$1:$AA$367,5,0)</f>
        <v>0</v>
      </c>
      <c r="P35">
        <v>0</v>
      </c>
      <c r="Q35" s="15">
        <f t="shared" si="129"/>
        <v>27</v>
      </c>
      <c r="R35" s="14">
        <f t="shared" si="103"/>
        <v>32</v>
      </c>
      <c r="S35">
        <f>VLOOKUP(A35,'Stock wise daily sales'!$A$1:$AA$367,6,0)</f>
        <v>0</v>
      </c>
      <c r="T35">
        <v>0</v>
      </c>
      <c r="U35" s="15">
        <f t="shared" si="104"/>
        <v>32</v>
      </c>
      <c r="V35" s="14">
        <f t="shared" ref="V35:V98" si="151">MAX(Y34,0)</f>
        <v>24</v>
      </c>
      <c r="W35">
        <f>VLOOKUP(A35,'Stock wise daily sales'!$A$1:$AA$367,7,0)</f>
        <v>0</v>
      </c>
      <c r="X35">
        <v>0</v>
      </c>
      <c r="Y35" s="15">
        <f t="shared" ref="Y35:Y98" si="152">V35-W35+X35</f>
        <v>24</v>
      </c>
      <c r="Z35" s="14">
        <f t="shared" si="105"/>
        <v>11</v>
      </c>
      <c r="AA35">
        <f>VLOOKUP(A35,'Stock wise daily sales'!$A$1:$AA$367,8,0)</f>
        <v>2</v>
      </c>
      <c r="AB35">
        <v>0</v>
      </c>
      <c r="AC35" s="15">
        <f t="shared" si="106"/>
        <v>9</v>
      </c>
      <c r="AD35" s="14">
        <f t="shared" si="130"/>
        <v>24</v>
      </c>
      <c r="AE35">
        <f>VLOOKUP(A35,'Stock wise daily sales'!$A$1:$AA$367,9,0)</f>
        <v>0</v>
      </c>
      <c r="AF35">
        <v>0</v>
      </c>
      <c r="AG35" s="15">
        <f t="shared" si="131"/>
        <v>24</v>
      </c>
      <c r="AH35" s="14">
        <f t="shared" si="135"/>
        <v>15</v>
      </c>
      <c r="AI35">
        <f>VLOOKUP(A35,'Stock wise daily sales'!$A$1:$AA$367,10,0)</f>
        <v>0</v>
      </c>
      <c r="AJ35">
        <v>0</v>
      </c>
      <c r="AK35" s="15">
        <f t="shared" si="136"/>
        <v>15</v>
      </c>
      <c r="AL35" s="14">
        <f t="shared" si="147"/>
        <v>3</v>
      </c>
      <c r="AM35">
        <f>VLOOKUP(A35,'Stock wise daily sales'!$A$1:$AA$367,11,0)</f>
        <v>0</v>
      </c>
      <c r="AN35">
        <v>0</v>
      </c>
      <c r="AO35" s="15">
        <f t="shared" si="148"/>
        <v>3</v>
      </c>
      <c r="AP35" s="14">
        <f t="shared" si="137"/>
        <v>11</v>
      </c>
      <c r="AQ35">
        <f>VLOOKUP(A35,'Stock wise daily sales'!$A$1:$AA$367,12,0)</f>
        <v>0</v>
      </c>
      <c r="AR35">
        <v>0</v>
      </c>
      <c r="AS35" s="15">
        <f t="shared" si="138"/>
        <v>11</v>
      </c>
      <c r="AT35" s="14">
        <f t="shared" si="139"/>
        <v>75</v>
      </c>
      <c r="AU35">
        <f>VLOOKUP(A35,'Stock wise daily sales'!$A$1:$AA$367,13,0)</f>
        <v>20</v>
      </c>
      <c r="AV35">
        <v>0</v>
      </c>
      <c r="AW35" s="15">
        <f t="shared" si="140"/>
        <v>55</v>
      </c>
      <c r="AX35" s="14">
        <f t="shared" si="107"/>
        <v>8</v>
      </c>
      <c r="AY35">
        <f>VLOOKUP(A35,'Stock wise daily sales'!$A$1:$AA$367,14,0)</f>
        <v>0</v>
      </c>
      <c r="AZ35">
        <v>0</v>
      </c>
      <c r="BA35" s="15">
        <f t="shared" si="108"/>
        <v>8</v>
      </c>
      <c r="BB35" s="14">
        <f t="shared" si="141"/>
        <v>7</v>
      </c>
      <c r="BC35">
        <f>VLOOKUP(A35,'Stock wise daily sales'!$A$1:$AA$367,15,0)</f>
        <v>0</v>
      </c>
      <c r="BD35">
        <v>0</v>
      </c>
      <c r="BE35" s="15">
        <f t="shared" si="142"/>
        <v>7</v>
      </c>
      <c r="BF35" s="14">
        <f t="shared" si="109"/>
        <v>2</v>
      </c>
      <c r="BG35">
        <f>VLOOKUP(A35,'Stock wise daily sales'!$A$1:$AA$367,16,0)</f>
        <v>0</v>
      </c>
      <c r="BH35">
        <v>0</v>
      </c>
      <c r="BI35" s="15">
        <f t="shared" si="110"/>
        <v>2</v>
      </c>
      <c r="BJ35" s="14">
        <f t="shared" si="119"/>
        <v>10</v>
      </c>
      <c r="BK35">
        <f>VLOOKUP(A35,'Stock wise daily sales'!$A$1:$AA$367,17,0)</f>
        <v>0</v>
      </c>
      <c r="BL35">
        <v>0</v>
      </c>
      <c r="BM35" s="15">
        <f t="shared" si="120"/>
        <v>10</v>
      </c>
      <c r="BN35" s="14">
        <f t="shared" si="111"/>
        <v>4</v>
      </c>
      <c r="BO35">
        <f>VLOOKUP(A35,'Stock wise daily sales'!$A$1:$AA$367,18,0)</f>
        <v>0</v>
      </c>
      <c r="BP35">
        <v>0</v>
      </c>
      <c r="BQ35" s="15">
        <f t="shared" si="112"/>
        <v>4</v>
      </c>
      <c r="BR35" s="14">
        <f t="shared" si="113"/>
        <v>13</v>
      </c>
      <c r="BS35">
        <f>VLOOKUP(A35,'Stock wise daily sales'!$A$1:$AA$367,19,0)</f>
        <v>0</v>
      </c>
      <c r="BT35">
        <v>0</v>
      </c>
      <c r="BU35" s="15">
        <f t="shared" si="114"/>
        <v>13</v>
      </c>
      <c r="BV35" s="14">
        <f t="shared" si="121"/>
        <v>8</v>
      </c>
      <c r="BW35">
        <f>VLOOKUP(A35,'Stock wise daily sales'!$A$1:$AA$367,20,0)</f>
        <v>0</v>
      </c>
      <c r="BX35">
        <v>0</v>
      </c>
      <c r="BY35" s="15">
        <f t="shared" si="122"/>
        <v>8</v>
      </c>
      <c r="BZ35" s="14">
        <f t="shared" si="101"/>
        <v>17</v>
      </c>
      <c r="CA35">
        <f>VLOOKUP(A35,'Stock wise daily sales'!$A$1:$AA$367,21,0)</f>
        <v>2</v>
      </c>
      <c r="CB35">
        <v>0</v>
      </c>
      <c r="CC35" s="15">
        <f t="shared" si="102"/>
        <v>15</v>
      </c>
      <c r="CD35" s="14">
        <f t="shared" si="149"/>
        <v>16</v>
      </c>
      <c r="CE35">
        <f>VLOOKUP(A35,'Stock wise daily sales'!$A$1:$AA$367,22,0)</f>
        <v>0</v>
      </c>
      <c r="CF35">
        <v>0</v>
      </c>
      <c r="CG35" s="15">
        <f t="shared" si="150"/>
        <v>16</v>
      </c>
      <c r="CH35" s="14">
        <f t="shared" si="133"/>
        <v>25</v>
      </c>
      <c r="CI35">
        <f>VLOOKUP(A35,'Stock wise daily sales'!$A$1:$AA$367,23,0)</f>
        <v>0</v>
      </c>
      <c r="CJ35">
        <v>0</v>
      </c>
      <c r="CK35" s="15">
        <f t="shared" si="134"/>
        <v>25</v>
      </c>
      <c r="CL35" s="14">
        <f t="shared" si="123"/>
        <v>15</v>
      </c>
      <c r="CM35">
        <f>VLOOKUP(A35,'Stock wise daily sales'!$A$1:$AA$367,24,0)</f>
        <v>0</v>
      </c>
      <c r="CN35">
        <v>0</v>
      </c>
      <c r="CO35" s="15">
        <f t="shared" si="124"/>
        <v>15</v>
      </c>
      <c r="CP35" s="14">
        <f t="shared" si="143"/>
        <v>17</v>
      </c>
      <c r="CQ35">
        <f>VLOOKUP(A35,'Stock wise daily sales'!$A$1:$AA$367,25,0)</f>
        <v>0</v>
      </c>
      <c r="CR35">
        <v>0</v>
      </c>
      <c r="CS35" s="15">
        <f t="shared" si="144"/>
        <v>17</v>
      </c>
      <c r="CT35" s="14">
        <f t="shared" si="125"/>
        <v>22</v>
      </c>
      <c r="CU35">
        <f>VLOOKUP(A35,'Stock wise daily sales'!$A$1:$AA$367,26,0)</f>
        <v>10</v>
      </c>
      <c r="CV35">
        <v>0</v>
      </c>
      <c r="CW35" s="15">
        <f t="shared" si="126"/>
        <v>12</v>
      </c>
    </row>
    <row r="36" spans="1:101" x14ac:dyDescent="0.45">
      <c r="A36" s="2">
        <v>45233</v>
      </c>
      <c r="B36" s="14">
        <f t="shared" si="115"/>
        <v>13</v>
      </c>
      <c r="C36">
        <f>VLOOKUP(A36,'Stock wise daily sales'!$A$1:$AA$367,2,0)</f>
        <v>0</v>
      </c>
      <c r="D36">
        <v>0</v>
      </c>
      <c r="E36" s="15">
        <f t="shared" si="116"/>
        <v>13</v>
      </c>
      <c r="F36" s="14">
        <f t="shared" si="145"/>
        <v>28</v>
      </c>
      <c r="G36">
        <f>VLOOKUP(A36,'Stock wise daily sales'!$A$1:$AA$367,3,0)</f>
        <v>0</v>
      </c>
      <c r="H36">
        <v>0</v>
      </c>
      <c r="I36" s="15">
        <f t="shared" si="146"/>
        <v>28</v>
      </c>
      <c r="J36" s="14">
        <f t="shared" si="127"/>
        <v>29</v>
      </c>
      <c r="K36">
        <f>VLOOKUP(A36,'Stock wise daily sales'!$A$1:$AA$367,4,0)</f>
        <v>0</v>
      </c>
      <c r="L36">
        <v>0</v>
      </c>
      <c r="M36" s="15">
        <f t="shared" si="128"/>
        <v>29</v>
      </c>
      <c r="N36" s="14">
        <f t="shared" si="27"/>
        <v>27</v>
      </c>
      <c r="O36">
        <f>VLOOKUP(A36,'Stock wise daily sales'!$A$1:$AA$367,5,0)</f>
        <v>0</v>
      </c>
      <c r="P36">
        <v>0</v>
      </c>
      <c r="Q36" s="15">
        <f t="shared" si="129"/>
        <v>27</v>
      </c>
      <c r="R36" s="14">
        <f t="shared" si="103"/>
        <v>32</v>
      </c>
      <c r="S36">
        <f>VLOOKUP(A36,'Stock wise daily sales'!$A$1:$AA$367,6,0)</f>
        <v>10</v>
      </c>
      <c r="T36">
        <v>0</v>
      </c>
      <c r="U36" s="15">
        <f t="shared" si="104"/>
        <v>22</v>
      </c>
      <c r="V36" s="14">
        <f t="shared" si="151"/>
        <v>24</v>
      </c>
      <c r="W36">
        <f>VLOOKUP(A36,'Stock wise daily sales'!$A$1:$AA$367,7,0)</f>
        <v>0</v>
      </c>
      <c r="X36">
        <v>0</v>
      </c>
      <c r="Y36" s="15">
        <f t="shared" si="152"/>
        <v>24</v>
      </c>
      <c r="Z36" s="14">
        <f t="shared" si="105"/>
        <v>9</v>
      </c>
      <c r="AA36">
        <f>VLOOKUP(A36,'Stock wise daily sales'!$A$1:$AA$367,8,0)</f>
        <v>0</v>
      </c>
      <c r="AB36">
        <v>0</v>
      </c>
      <c r="AC36" s="15">
        <f t="shared" si="106"/>
        <v>9</v>
      </c>
      <c r="AD36" s="14">
        <f t="shared" ref="AD36:AD78" si="153">MAX(AG35,0)</f>
        <v>24</v>
      </c>
      <c r="AE36">
        <f>VLOOKUP(A36,'Stock wise daily sales'!$A$1:$AA$367,9,0)</f>
        <v>0</v>
      </c>
      <c r="AF36">
        <v>0</v>
      </c>
      <c r="AG36" s="15">
        <f t="shared" ref="AG36:AG78" si="154">AD36-AE36+AF36</f>
        <v>24</v>
      </c>
      <c r="AH36" s="14">
        <f t="shared" si="135"/>
        <v>15</v>
      </c>
      <c r="AI36">
        <f>VLOOKUP(A36,'Stock wise daily sales'!$A$1:$AA$367,10,0)</f>
        <v>0</v>
      </c>
      <c r="AJ36">
        <v>0</v>
      </c>
      <c r="AK36" s="15">
        <f t="shared" si="136"/>
        <v>15</v>
      </c>
      <c r="AL36" s="14">
        <f t="shared" si="147"/>
        <v>3</v>
      </c>
      <c r="AM36">
        <f>VLOOKUP(A36,'Stock wise daily sales'!$A$1:$AA$367,11,0)</f>
        <v>0</v>
      </c>
      <c r="AN36">
        <v>0</v>
      </c>
      <c r="AO36" s="15">
        <f t="shared" si="148"/>
        <v>3</v>
      </c>
      <c r="AP36" s="14">
        <f t="shared" si="137"/>
        <v>11</v>
      </c>
      <c r="AQ36">
        <f>VLOOKUP(A36,'Stock wise daily sales'!$A$1:$AA$367,12,0)</f>
        <v>0</v>
      </c>
      <c r="AR36">
        <v>0</v>
      </c>
      <c r="AS36" s="15">
        <f t="shared" si="138"/>
        <v>11</v>
      </c>
      <c r="AT36" s="14">
        <f t="shared" si="139"/>
        <v>55</v>
      </c>
      <c r="AU36">
        <f>VLOOKUP(A36,'Stock wise daily sales'!$A$1:$AA$367,13,0)</f>
        <v>0</v>
      </c>
      <c r="AV36">
        <v>0</v>
      </c>
      <c r="AW36" s="15">
        <f t="shared" si="140"/>
        <v>55</v>
      </c>
      <c r="AX36" s="14">
        <f t="shared" si="107"/>
        <v>8</v>
      </c>
      <c r="AY36">
        <f>VLOOKUP(A36,'Stock wise daily sales'!$A$1:$AA$367,14,0)</f>
        <v>0</v>
      </c>
      <c r="AZ36">
        <v>0</v>
      </c>
      <c r="BA36" s="15">
        <f t="shared" si="108"/>
        <v>8</v>
      </c>
      <c r="BB36" s="14">
        <f t="shared" si="141"/>
        <v>7</v>
      </c>
      <c r="BC36">
        <f>VLOOKUP(A36,'Stock wise daily sales'!$A$1:$AA$367,15,0)</f>
        <v>0</v>
      </c>
      <c r="BD36">
        <v>0</v>
      </c>
      <c r="BE36" s="15">
        <f t="shared" si="142"/>
        <v>7</v>
      </c>
      <c r="BF36" s="14">
        <f t="shared" si="109"/>
        <v>2</v>
      </c>
      <c r="BG36">
        <f>VLOOKUP(A36,'Stock wise daily sales'!$A$1:$AA$367,16,0)</f>
        <v>0</v>
      </c>
      <c r="BH36">
        <v>0</v>
      </c>
      <c r="BI36" s="15">
        <f t="shared" si="110"/>
        <v>2</v>
      </c>
      <c r="BJ36" s="14">
        <f t="shared" si="119"/>
        <v>10</v>
      </c>
      <c r="BK36">
        <f>VLOOKUP(A36,'Stock wise daily sales'!$A$1:$AA$367,17,0)</f>
        <v>0</v>
      </c>
      <c r="BL36">
        <v>0</v>
      </c>
      <c r="BM36" s="15">
        <f t="shared" si="120"/>
        <v>10</v>
      </c>
      <c r="BN36" s="14">
        <f t="shared" si="111"/>
        <v>4</v>
      </c>
      <c r="BO36">
        <f>VLOOKUP(A36,'Stock wise daily sales'!$A$1:$AA$367,18,0)</f>
        <v>0</v>
      </c>
      <c r="BP36">
        <v>0</v>
      </c>
      <c r="BQ36" s="15">
        <f t="shared" si="112"/>
        <v>4</v>
      </c>
      <c r="BR36" s="14">
        <f t="shared" si="113"/>
        <v>13</v>
      </c>
      <c r="BS36">
        <f>VLOOKUP(A36,'Stock wise daily sales'!$A$1:$AA$367,19,0)</f>
        <v>0</v>
      </c>
      <c r="BT36">
        <v>0</v>
      </c>
      <c r="BU36" s="15">
        <f t="shared" si="114"/>
        <v>13</v>
      </c>
      <c r="BV36" s="14">
        <f t="shared" si="121"/>
        <v>8</v>
      </c>
      <c r="BW36">
        <f>VLOOKUP(A36,'Stock wise daily sales'!$A$1:$AA$367,20,0)</f>
        <v>0</v>
      </c>
      <c r="BX36">
        <v>0</v>
      </c>
      <c r="BY36" s="15">
        <f t="shared" si="122"/>
        <v>8</v>
      </c>
      <c r="BZ36" s="14">
        <f t="shared" si="101"/>
        <v>15</v>
      </c>
      <c r="CA36">
        <f>VLOOKUP(A36,'Stock wise daily sales'!$A$1:$AA$367,21,0)</f>
        <v>25</v>
      </c>
      <c r="CB36">
        <v>100</v>
      </c>
      <c r="CC36" s="15">
        <f t="shared" si="102"/>
        <v>90</v>
      </c>
      <c r="CD36" s="14">
        <f t="shared" si="149"/>
        <v>16</v>
      </c>
      <c r="CE36">
        <f>VLOOKUP(A36,'Stock wise daily sales'!$A$1:$AA$367,22,0)</f>
        <v>0</v>
      </c>
      <c r="CF36">
        <v>0</v>
      </c>
      <c r="CG36" s="15">
        <f t="shared" si="150"/>
        <v>16</v>
      </c>
      <c r="CH36" s="14">
        <f t="shared" si="133"/>
        <v>25</v>
      </c>
      <c r="CI36">
        <f>VLOOKUP(A36,'Stock wise daily sales'!$A$1:$AA$367,23,0)</f>
        <v>0</v>
      </c>
      <c r="CJ36">
        <v>0</v>
      </c>
      <c r="CK36" s="15">
        <f t="shared" si="134"/>
        <v>25</v>
      </c>
      <c r="CL36" s="14">
        <f t="shared" si="123"/>
        <v>15</v>
      </c>
      <c r="CM36">
        <f>VLOOKUP(A36,'Stock wise daily sales'!$A$1:$AA$367,24,0)</f>
        <v>0</v>
      </c>
      <c r="CN36">
        <v>0</v>
      </c>
      <c r="CO36" s="15">
        <f t="shared" si="124"/>
        <v>15</v>
      </c>
      <c r="CP36" s="14">
        <f t="shared" si="143"/>
        <v>17</v>
      </c>
      <c r="CQ36">
        <f>VLOOKUP(A36,'Stock wise daily sales'!$A$1:$AA$367,25,0)</f>
        <v>0</v>
      </c>
      <c r="CR36">
        <v>0</v>
      </c>
      <c r="CS36" s="15">
        <f t="shared" si="144"/>
        <v>17</v>
      </c>
      <c r="CT36" s="14">
        <f t="shared" si="125"/>
        <v>12</v>
      </c>
      <c r="CU36">
        <f>VLOOKUP(A36,'Stock wise daily sales'!$A$1:$AA$367,26,0)</f>
        <v>0</v>
      </c>
      <c r="CV36">
        <v>0</v>
      </c>
      <c r="CW36" s="15">
        <f t="shared" si="126"/>
        <v>12</v>
      </c>
    </row>
    <row r="37" spans="1:101" x14ac:dyDescent="0.45">
      <c r="A37" s="2">
        <v>45234</v>
      </c>
      <c r="B37" s="14">
        <f t="shared" si="115"/>
        <v>13</v>
      </c>
      <c r="C37">
        <f>VLOOKUP(A37,'Stock wise daily sales'!$A$1:$AA$367,2,0)</f>
        <v>2</v>
      </c>
      <c r="D37">
        <v>0</v>
      </c>
      <c r="E37" s="15">
        <f t="shared" si="116"/>
        <v>11</v>
      </c>
      <c r="F37" s="14">
        <f t="shared" si="145"/>
        <v>28</v>
      </c>
      <c r="G37">
        <f>VLOOKUP(A37,'Stock wise daily sales'!$A$1:$AA$367,3,0)</f>
        <v>6</v>
      </c>
      <c r="H37">
        <v>0</v>
      </c>
      <c r="I37" s="15">
        <f t="shared" si="146"/>
        <v>22</v>
      </c>
      <c r="J37" s="14">
        <f t="shared" si="127"/>
        <v>29</v>
      </c>
      <c r="K37">
        <f>VLOOKUP(A37,'Stock wise daily sales'!$A$1:$AA$367,4,0)</f>
        <v>0</v>
      </c>
      <c r="L37">
        <v>0</v>
      </c>
      <c r="M37" s="15">
        <f t="shared" si="128"/>
        <v>29</v>
      </c>
      <c r="N37" s="14">
        <f t="shared" si="27"/>
        <v>27</v>
      </c>
      <c r="O37">
        <f>VLOOKUP(A37,'Stock wise daily sales'!$A$1:$AA$367,5,0)</f>
        <v>0</v>
      </c>
      <c r="P37">
        <v>0</v>
      </c>
      <c r="Q37" s="15">
        <f t="shared" si="129"/>
        <v>27</v>
      </c>
      <c r="R37" s="14">
        <f t="shared" si="103"/>
        <v>22</v>
      </c>
      <c r="S37">
        <f>VLOOKUP(A37,'Stock wise daily sales'!$A$1:$AA$367,6,0)</f>
        <v>0</v>
      </c>
      <c r="T37">
        <v>0</v>
      </c>
      <c r="U37" s="15">
        <f t="shared" si="104"/>
        <v>22</v>
      </c>
      <c r="V37" s="14">
        <f t="shared" si="151"/>
        <v>24</v>
      </c>
      <c r="W37">
        <f>VLOOKUP(A37,'Stock wise daily sales'!$A$1:$AA$367,7,0)</f>
        <v>0</v>
      </c>
      <c r="X37">
        <v>0</v>
      </c>
      <c r="Y37" s="15">
        <f t="shared" si="152"/>
        <v>24</v>
      </c>
      <c r="Z37" s="14">
        <f t="shared" si="105"/>
        <v>9</v>
      </c>
      <c r="AA37">
        <f>VLOOKUP(A37,'Stock wise daily sales'!$A$1:$AA$367,8,0)</f>
        <v>10</v>
      </c>
      <c r="AB37">
        <v>50</v>
      </c>
      <c r="AC37" s="15">
        <f t="shared" si="106"/>
        <v>49</v>
      </c>
      <c r="AD37" s="14">
        <f t="shared" si="153"/>
        <v>24</v>
      </c>
      <c r="AE37">
        <f>VLOOKUP(A37,'Stock wise daily sales'!$A$1:$AA$367,9,0)</f>
        <v>0</v>
      </c>
      <c r="AF37">
        <v>0</v>
      </c>
      <c r="AG37" s="15">
        <f t="shared" si="154"/>
        <v>24</v>
      </c>
      <c r="AH37" s="14">
        <f t="shared" si="135"/>
        <v>15</v>
      </c>
      <c r="AI37">
        <f>VLOOKUP(A37,'Stock wise daily sales'!$A$1:$AA$367,10,0)</f>
        <v>0</v>
      </c>
      <c r="AJ37">
        <v>0</v>
      </c>
      <c r="AK37" s="15">
        <f t="shared" si="136"/>
        <v>15</v>
      </c>
      <c r="AL37" s="14">
        <f t="shared" si="147"/>
        <v>3</v>
      </c>
      <c r="AM37">
        <f>VLOOKUP(A37,'Stock wise daily sales'!$A$1:$AA$367,11,0)</f>
        <v>0</v>
      </c>
      <c r="AN37">
        <v>0</v>
      </c>
      <c r="AO37" s="15">
        <f t="shared" si="148"/>
        <v>3</v>
      </c>
      <c r="AP37" s="14">
        <f t="shared" si="137"/>
        <v>11</v>
      </c>
      <c r="AQ37">
        <f>VLOOKUP(A37,'Stock wise daily sales'!$A$1:$AA$367,12,0)</f>
        <v>3</v>
      </c>
      <c r="AR37">
        <v>0</v>
      </c>
      <c r="AS37" s="15">
        <f t="shared" si="138"/>
        <v>8</v>
      </c>
      <c r="AT37" s="14">
        <f t="shared" si="139"/>
        <v>55</v>
      </c>
      <c r="AU37">
        <f>VLOOKUP(A37,'Stock wise daily sales'!$A$1:$AA$367,13,0)</f>
        <v>0</v>
      </c>
      <c r="AV37">
        <v>0</v>
      </c>
      <c r="AW37" s="15">
        <f t="shared" si="140"/>
        <v>55</v>
      </c>
      <c r="AX37" s="14">
        <f t="shared" si="107"/>
        <v>8</v>
      </c>
      <c r="AY37">
        <f>VLOOKUP(A37,'Stock wise daily sales'!$A$1:$AA$367,14,0)</f>
        <v>0</v>
      </c>
      <c r="AZ37">
        <v>0</v>
      </c>
      <c r="BA37" s="15">
        <f t="shared" si="108"/>
        <v>8</v>
      </c>
      <c r="BB37" s="14">
        <f t="shared" si="141"/>
        <v>7</v>
      </c>
      <c r="BC37">
        <f>VLOOKUP(A37,'Stock wise daily sales'!$A$1:$AA$367,15,0)</f>
        <v>0</v>
      </c>
      <c r="BD37">
        <v>0</v>
      </c>
      <c r="BE37" s="15">
        <f t="shared" si="142"/>
        <v>7</v>
      </c>
      <c r="BF37" s="14">
        <f t="shared" si="109"/>
        <v>2</v>
      </c>
      <c r="BG37">
        <f>VLOOKUP(A37,'Stock wise daily sales'!$A$1:$AA$367,16,0)</f>
        <v>4</v>
      </c>
      <c r="BH37">
        <v>40</v>
      </c>
      <c r="BI37" s="15">
        <f t="shared" si="110"/>
        <v>38</v>
      </c>
      <c r="BJ37" s="14">
        <f t="shared" si="119"/>
        <v>10</v>
      </c>
      <c r="BK37">
        <f>VLOOKUP(A37,'Stock wise daily sales'!$A$1:$AA$367,17,0)</f>
        <v>0</v>
      </c>
      <c r="BL37">
        <v>0</v>
      </c>
      <c r="BM37" s="15">
        <f t="shared" si="120"/>
        <v>10</v>
      </c>
      <c r="BN37" s="14">
        <f t="shared" si="111"/>
        <v>4</v>
      </c>
      <c r="BO37">
        <f>VLOOKUP(A37,'Stock wise daily sales'!$A$1:$AA$367,18,0)</f>
        <v>0</v>
      </c>
      <c r="BP37">
        <v>0</v>
      </c>
      <c r="BQ37" s="15">
        <f t="shared" si="112"/>
        <v>4</v>
      </c>
      <c r="BR37" s="14">
        <f t="shared" si="113"/>
        <v>13</v>
      </c>
      <c r="BS37">
        <f>VLOOKUP(A37,'Stock wise daily sales'!$A$1:$AA$367,19,0)</f>
        <v>0</v>
      </c>
      <c r="BT37">
        <v>0</v>
      </c>
      <c r="BU37" s="15">
        <f t="shared" si="114"/>
        <v>13</v>
      </c>
      <c r="BV37" s="14">
        <f t="shared" si="121"/>
        <v>8</v>
      </c>
      <c r="BW37">
        <f>VLOOKUP(A37,'Stock wise daily sales'!$A$1:$AA$367,20,0)</f>
        <v>0</v>
      </c>
      <c r="BX37">
        <v>0</v>
      </c>
      <c r="BY37" s="15">
        <f t="shared" si="122"/>
        <v>8</v>
      </c>
      <c r="BZ37" s="14">
        <f t="shared" si="101"/>
        <v>90</v>
      </c>
      <c r="CA37">
        <f>VLOOKUP(A37,'Stock wise daily sales'!$A$1:$AA$367,21,0)</f>
        <v>0</v>
      </c>
      <c r="CB37">
        <v>0</v>
      </c>
      <c r="CC37" s="15">
        <f t="shared" si="102"/>
        <v>90</v>
      </c>
      <c r="CD37" s="14">
        <f t="shared" si="149"/>
        <v>16</v>
      </c>
      <c r="CE37">
        <f>VLOOKUP(A37,'Stock wise daily sales'!$A$1:$AA$367,22,0)</f>
        <v>0</v>
      </c>
      <c r="CF37">
        <v>0</v>
      </c>
      <c r="CG37" s="15">
        <f t="shared" si="150"/>
        <v>16</v>
      </c>
      <c r="CH37" s="14">
        <f t="shared" si="133"/>
        <v>25</v>
      </c>
      <c r="CI37">
        <f>VLOOKUP(A37,'Stock wise daily sales'!$A$1:$AA$367,23,0)</f>
        <v>0</v>
      </c>
      <c r="CJ37">
        <v>0</v>
      </c>
      <c r="CK37" s="15">
        <f t="shared" si="134"/>
        <v>25</v>
      </c>
      <c r="CL37" s="14">
        <f t="shared" si="123"/>
        <v>15</v>
      </c>
      <c r="CM37">
        <f>VLOOKUP(A37,'Stock wise daily sales'!$A$1:$AA$367,24,0)</f>
        <v>0</v>
      </c>
      <c r="CN37">
        <v>0</v>
      </c>
      <c r="CO37" s="15">
        <f t="shared" si="124"/>
        <v>15</v>
      </c>
      <c r="CP37" s="14">
        <f t="shared" si="143"/>
        <v>17</v>
      </c>
      <c r="CQ37">
        <f>VLOOKUP(A37,'Stock wise daily sales'!$A$1:$AA$367,25,0)</f>
        <v>0</v>
      </c>
      <c r="CR37">
        <v>0</v>
      </c>
      <c r="CS37" s="15">
        <f t="shared" si="144"/>
        <v>17</v>
      </c>
      <c r="CT37" s="14">
        <f t="shared" si="125"/>
        <v>12</v>
      </c>
      <c r="CU37">
        <f>VLOOKUP(A37,'Stock wise daily sales'!$A$1:$AA$367,26,0)</f>
        <v>5</v>
      </c>
      <c r="CV37">
        <v>0</v>
      </c>
      <c r="CW37" s="15">
        <f t="shared" si="126"/>
        <v>7</v>
      </c>
    </row>
    <row r="38" spans="1:101" x14ac:dyDescent="0.45">
      <c r="A38" s="2">
        <v>45235</v>
      </c>
      <c r="B38" s="14">
        <f t="shared" si="115"/>
        <v>11</v>
      </c>
      <c r="C38">
        <f>VLOOKUP(A38,'Stock wise daily sales'!$A$1:$AA$367,2,0)</f>
        <v>0</v>
      </c>
      <c r="D38">
        <v>0</v>
      </c>
      <c r="E38" s="15">
        <f t="shared" si="116"/>
        <v>11</v>
      </c>
      <c r="F38" s="14">
        <f t="shared" si="145"/>
        <v>22</v>
      </c>
      <c r="G38">
        <f>VLOOKUP(A38,'Stock wise daily sales'!$A$1:$AA$367,3,0)</f>
        <v>0</v>
      </c>
      <c r="H38">
        <v>0</v>
      </c>
      <c r="I38" s="15">
        <f t="shared" si="146"/>
        <v>22</v>
      </c>
      <c r="J38" s="14">
        <f t="shared" si="127"/>
        <v>29</v>
      </c>
      <c r="K38">
        <f>VLOOKUP(A38,'Stock wise daily sales'!$A$1:$AA$367,4,0)</f>
        <v>0</v>
      </c>
      <c r="L38">
        <v>0</v>
      </c>
      <c r="M38" s="15">
        <f t="shared" si="128"/>
        <v>29</v>
      </c>
      <c r="N38" s="14">
        <f t="shared" si="27"/>
        <v>27</v>
      </c>
      <c r="O38">
        <f>VLOOKUP(A38,'Stock wise daily sales'!$A$1:$AA$367,5,0)</f>
        <v>0</v>
      </c>
      <c r="P38">
        <v>0</v>
      </c>
      <c r="Q38" s="15">
        <f t="shared" si="129"/>
        <v>27</v>
      </c>
      <c r="R38" s="14">
        <f t="shared" si="103"/>
        <v>22</v>
      </c>
      <c r="S38">
        <f>VLOOKUP(A38,'Stock wise daily sales'!$A$1:$AA$367,6,0)</f>
        <v>0</v>
      </c>
      <c r="T38">
        <v>0</v>
      </c>
      <c r="U38" s="15">
        <f t="shared" si="104"/>
        <v>22</v>
      </c>
      <c r="V38" s="14">
        <f t="shared" si="151"/>
        <v>24</v>
      </c>
      <c r="W38">
        <f>VLOOKUP(A38,'Stock wise daily sales'!$A$1:$AA$367,7,0)</f>
        <v>0</v>
      </c>
      <c r="X38">
        <v>0</v>
      </c>
      <c r="Y38" s="15">
        <f t="shared" si="152"/>
        <v>24</v>
      </c>
      <c r="Z38" s="14">
        <f t="shared" si="105"/>
        <v>49</v>
      </c>
      <c r="AA38">
        <f>VLOOKUP(A38,'Stock wise daily sales'!$A$1:$AA$367,8,0)</f>
        <v>0</v>
      </c>
      <c r="AB38">
        <v>0</v>
      </c>
      <c r="AC38" s="15">
        <f t="shared" si="106"/>
        <v>49</v>
      </c>
      <c r="AD38" s="14">
        <f t="shared" si="153"/>
        <v>24</v>
      </c>
      <c r="AE38">
        <f>VLOOKUP(A38,'Stock wise daily sales'!$A$1:$AA$367,9,0)</f>
        <v>6</v>
      </c>
      <c r="AF38">
        <v>0</v>
      </c>
      <c r="AG38" s="15">
        <f t="shared" si="154"/>
        <v>18</v>
      </c>
      <c r="AH38" s="14">
        <f t="shared" si="135"/>
        <v>15</v>
      </c>
      <c r="AI38">
        <f>VLOOKUP(A38,'Stock wise daily sales'!$A$1:$AA$367,10,0)</f>
        <v>0</v>
      </c>
      <c r="AJ38">
        <v>0</v>
      </c>
      <c r="AK38" s="15">
        <f t="shared" si="136"/>
        <v>15</v>
      </c>
      <c r="AL38" s="14">
        <f t="shared" si="147"/>
        <v>3</v>
      </c>
      <c r="AM38">
        <f>VLOOKUP(A38,'Stock wise daily sales'!$A$1:$AA$367,11,0)</f>
        <v>0</v>
      </c>
      <c r="AN38">
        <v>0</v>
      </c>
      <c r="AO38" s="15">
        <f t="shared" si="148"/>
        <v>3</v>
      </c>
      <c r="AP38" s="14">
        <f t="shared" si="137"/>
        <v>8</v>
      </c>
      <c r="AQ38">
        <f>VLOOKUP(A38,'Stock wise daily sales'!$A$1:$AA$367,12,0)</f>
        <v>0</v>
      </c>
      <c r="AR38">
        <v>0</v>
      </c>
      <c r="AS38" s="15">
        <f t="shared" si="138"/>
        <v>8</v>
      </c>
      <c r="AT38" s="14">
        <f t="shared" si="139"/>
        <v>55</v>
      </c>
      <c r="AU38">
        <f>VLOOKUP(A38,'Stock wise daily sales'!$A$1:$AA$367,13,0)</f>
        <v>0</v>
      </c>
      <c r="AV38">
        <v>0</v>
      </c>
      <c r="AW38" s="15">
        <f t="shared" si="140"/>
        <v>55</v>
      </c>
      <c r="AX38" s="14">
        <f t="shared" si="107"/>
        <v>8</v>
      </c>
      <c r="AY38">
        <f>VLOOKUP(A38,'Stock wise daily sales'!$A$1:$AA$367,14,0)</f>
        <v>0</v>
      </c>
      <c r="AZ38">
        <v>0</v>
      </c>
      <c r="BA38" s="15">
        <f t="shared" si="108"/>
        <v>8</v>
      </c>
      <c r="BB38" s="14">
        <f t="shared" si="141"/>
        <v>7</v>
      </c>
      <c r="BC38">
        <f>VLOOKUP(A38,'Stock wise daily sales'!$A$1:$AA$367,15,0)</f>
        <v>0</v>
      </c>
      <c r="BD38">
        <v>0</v>
      </c>
      <c r="BE38" s="15">
        <f t="shared" si="142"/>
        <v>7</v>
      </c>
      <c r="BF38" s="14">
        <f t="shared" si="109"/>
        <v>38</v>
      </c>
      <c r="BG38">
        <f>VLOOKUP(A38,'Stock wise daily sales'!$A$1:$AA$367,16,0)</f>
        <v>0</v>
      </c>
      <c r="BH38">
        <v>0</v>
      </c>
      <c r="BI38" s="15">
        <f t="shared" si="110"/>
        <v>38</v>
      </c>
      <c r="BJ38" s="14">
        <f t="shared" si="119"/>
        <v>10</v>
      </c>
      <c r="BK38">
        <f>VLOOKUP(A38,'Stock wise daily sales'!$A$1:$AA$367,17,0)</f>
        <v>3</v>
      </c>
      <c r="BL38">
        <v>0</v>
      </c>
      <c r="BM38" s="15">
        <f t="shared" si="120"/>
        <v>7</v>
      </c>
      <c r="BN38" s="14">
        <f t="shared" si="111"/>
        <v>4</v>
      </c>
      <c r="BO38">
        <f>VLOOKUP(A38,'Stock wise daily sales'!$A$1:$AA$367,18,0)</f>
        <v>5</v>
      </c>
      <c r="BP38">
        <v>20</v>
      </c>
      <c r="BQ38" s="15">
        <f t="shared" si="112"/>
        <v>19</v>
      </c>
      <c r="BR38" s="14">
        <f t="shared" si="113"/>
        <v>13</v>
      </c>
      <c r="BS38">
        <f>VLOOKUP(A38,'Stock wise daily sales'!$A$1:$AA$367,19,0)</f>
        <v>0</v>
      </c>
      <c r="BT38">
        <v>0</v>
      </c>
      <c r="BU38" s="15">
        <f t="shared" si="114"/>
        <v>13</v>
      </c>
      <c r="BV38" s="14">
        <f t="shared" si="121"/>
        <v>8</v>
      </c>
      <c r="BW38">
        <f>VLOOKUP(A38,'Stock wise daily sales'!$A$1:$AA$367,20,0)</f>
        <v>0</v>
      </c>
      <c r="BX38">
        <v>0</v>
      </c>
      <c r="BY38" s="15">
        <f t="shared" si="122"/>
        <v>8</v>
      </c>
      <c r="BZ38" s="14">
        <f t="shared" si="101"/>
        <v>90</v>
      </c>
      <c r="CA38">
        <f>VLOOKUP(A38,'Stock wise daily sales'!$A$1:$AA$367,21,0)</f>
        <v>0</v>
      </c>
      <c r="CB38">
        <v>0</v>
      </c>
      <c r="CC38" s="15">
        <f t="shared" si="102"/>
        <v>90</v>
      </c>
      <c r="CD38" s="14">
        <f t="shared" si="149"/>
        <v>16</v>
      </c>
      <c r="CE38">
        <f>VLOOKUP(A38,'Stock wise daily sales'!$A$1:$AA$367,22,0)</f>
        <v>0</v>
      </c>
      <c r="CF38">
        <v>0</v>
      </c>
      <c r="CG38" s="15">
        <f t="shared" si="150"/>
        <v>16</v>
      </c>
      <c r="CH38" s="14">
        <f t="shared" si="133"/>
        <v>25</v>
      </c>
      <c r="CI38">
        <f>VLOOKUP(A38,'Stock wise daily sales'!$A$1:$AA$367,23,0)</f>
        <v>0</v>
      </c>
      <c r="CJ38">
        <v>0</v>
      </c>
      <c r="CK38" s="15">
        <f t="shared" si="134"/>
        <v>25</v>
      </c>
      <c r="CL38" s="14">
        <f t="shared" si="123"/>
        <v>15</v>
      </c>
      <c r="CM38">
        <f>VLOOKUP(A38,'Stock wise daily sales'!$A$1:$AA$367,24,0)</f>
        <v>0</v>
      </c>
      <c r="CN38">
        <v>0</v>
      </c>
      <c r="CO38" s="15">
        <f t="shared" si="124"/>
        <v>15</v>
      </c>
      <c r="CP38" s="14">
        <f t="shared" si="143"/>
        <v>17</v>
      </c>
      <c r="CQ38">
        <f>VLOOKUP(A38,'Stock wise daily sales'!$A$1:$AA$367,25,0)</f>
        <v>0</v>
      </c>
      <c r="CR38">
        <v>0</v>
      </c>
      <c r="CS38" s="15">
        <f t="shared" si="144"/>
        <v>17</v>
      </c>
      <c r="CT38" s="14">
        <f t="shared" si="125"/>
        <v>7</v>
      </c>
      <c r="CU38">
        <f>VLOOKUP(A38,'Stock wise daily sales'!$A$1:$AA$367,26,0)</f>
        <v>0</v>
      </c>
      <c r="CV38">
        <v>0</v>
      </c>
      <c r="CW38" s="15">
        <f t="shared" si="126"/>
        <v>7</v>
      </c>
    </row>
    <row r="39" spans="1:101" x14ac:dyDescent="0.45">
      <c r="A39" s="2">
        <v>45236</v>
      </c>
      <c r="B39" s="14">
        <f t="shared" ref="B39:B46" si="155">MAX(E38,0)</f>
        <v>11</v>
      </c>
      <c r="C39">
        <f>VLOOKUP(A39,'Stock wise daily sales'!$A$1:$AA$367,2,0)</f>
        <v>0</v>
      </c>
      <c r="D39">
        <v>0</v>
      </c>
      <c r="E39" s="15">
        <f t="shared" ref="E39:E46" si="156">B39-C39+D39</f>
        <v>11</v>
      </c>
      <c r="F39" s="14">
        <f t="shared" si="145"/>
        <v>22</v>
      </c>
      <c r="G39">
        <f>VLOOKUP(A39,'Stock wise daily sales'!$A$1:$AA$367,3,0)</f>
        <v>0</v>
      </c>
      <c r="H39">
        <v>0</v>
      </c>
      <c r="I39" s="15">
        <f t="shared" si="146"/>
        <v>22</v>
      </c>
      <c r="J39" s="14">
        <f t="shared" si="127"/>
        <v>29</v>
      </c>
      <c r="K39">
        <f>VLOOKUP(A39,'Stock wise daily sales'!$A$1:$AA$367,4,0)</f>
        <v>0</v>
      </c>
      <c r="L39">
        <v>0</v>
      </c>
      <c r="M39" s="15">
        <f t="shared" si="128"/>
        <v>29</v>
      </c>
      <c r="N39" s="14">
        <f t="shared" si="27"/>
        <v>27</v>
      </c>
      <c r="O39">
        <f>VLOOKUP(A39,'Stock wise daily sales'!$A$1:$AA$367,5,0)</f>
        <v>0</v>
      </c>
      <c r="P39">
        <v>0</v>
      </c>
      <c r="Q39" s="15">
        <f t="shared" si="129"/>
        <v>27</v>
      </c>
      <c r="R39" s="14">
        <f t="shared" si="103"/>
        <v>22</v>
      </c>
      <c r="S39">
        <f>VLOOKUP(A39,'Stock wise daily sales'!$A$1:$AA$367,6,0)</f>
        <v>0</v>
      </c>
      <c r="T39">
        <v>0</v>
      </c>
      <c r="U39" s="15">
        <f t="shared" si="104"/>
        <v>22</v>
      </c>
      <c r="V39" s="14">
        <f t="shared" si="151"/>
        <v>24</v>
      </c>
      <c r="W39">
        <f>VLOOKUP(A39,'Stock wise daily sales'!$A$1:$AA$367,7,0)</f>
        <v>0</v>
      </c>
      <c r="X39">
        <v>0</v>
      </c>
      <c r="Y39" s="15">
        <f t="shared" si="152"/>
        <v>24</v>
      </c>
      <c r="Z39" s="14">
        <f t="shared" si="105"/>
        <v>49</v>
      </c>
      <c r="AA39">
        <f>VLOOKUP(A39,'Stock wise daily sales'!$A$1:$AA$367,8,0)</f>
        <v>0</v>
      </c>
      <c r="AB39">
        <v>0</v>
      </c>
      <c r="AC39" s="15">
        <f t="shared" si="106"/>
        <v>49</v>
      </c>
      <c r="AD39" s="14">
        <f t="shared" si="153"/>
        <v>18</v>
      </c>
      <c r="AE39">
        <f>VLOOKUP(A39,'Stock wise daily sales'!$A$1:$AA$367,9,0)</f>
        <v>0</v>
      </c>
      <c r="AF39">
        <v>0</v>
      </c>
      <c r="AG39" s="15">
        <f t="shared" si="154"/>
        <v>18</v>
      </c>
      <c r="AH39" s="14">
        <f t="shared" si="135"/>
        <v>15</v>
      </c>
      <c r="AI39">
        <f>VLOOKUP(A39,'Stock wise daily sales'!$A$1:$AA$367,10,0)</f>
        <v>0</v>
      </c>
      <c r="AJ39">
        <v>0</v>
      </c>
      <c r="AK39" s="15">
        <f t="shared" si="136"/>
        <v>15</v>
      </c>
      <c r="AL39" s="14">
        <f t="shared" si="147"/>
        <v>3</v>
      </c>
      <c r="AM39">
        <f>VLOOKUP(A39,'Stock wise daily sales'!$A$1:$AA$367,11,0)</f>
        <v>0</v>
      </c>
      <c r="AN39">
        <v>0</v>
      </c>
      <c r="AO39" s="15">
        <f t="shared" si="148"/>
        <v>3</v>
      </c>
      <c r="AP39" s="14">
        <f t="shared" si="137"/>
        <v>8</v>
      </c>
      <c r="AQ39">
        <f>VLOOKUP(A39,'Stock wise daily sales'!$A$1:$AA$367,12,0)</f>
        <v>0</v>
      </c>
      <c r="AR39">
        <v>0</v>
      </c>
      <c r="AS39" s="15">
        <f t="shared" si="138"/>
        <v>8</v>
      </c>
      <c r="AT39" s="14">
        <f t="shared" si="139"/>
        <v>55</v>
      </c>
      <c r="AU39">
        <f>VLOOKUP(A39,'Stock wise daily sales'!$A$1:$AA$367,13,0)</f>
        <v>0</v>
      </c>
      <c r="AV39">
        <v>0</v>
      </c>
      <c r="AW39" s="15">
        <f t="shared" si="140"/>
        <v>55</v>
      </c>
      <c r="AX39" s="14">
        <f t="shared" si="107"/>
        <v>8</v>
      </c>
      <c r="AY39">
        <f>VLOOKUP(A39,'Stock wise daily sales'!$A$1:$AA$367,14,0)</f>
        <v>0</v>
      </c>
      <c r="AZ39">
        <v>0</v>
      </c>
      <c r="BA39" s="15">
        <f t="shared" si="108"/>
        <v>8</v>
      </c>
      <c r="BB39" s="14">
        <f t="shared" si="141"/>
        <v>7</v>
      </c>
      <c r="BC39">
        <f>VLOOKUP(A39,'Stock wise daily sales'!$A$1:$AA$367,15,0)</f>
        <v>0</v>
      </c>
      <c r="BD39">
        <v>0</v>
      </c>
      <c r="BE39" s="15">
        <f t="shared" si="142"/>
        <v>7</v>
      </c>
      <c r="BF39" s="14">
        <f t="shared" si="109"/>
        <v>38</v>
      </c>
      <c r="BG39">
        <f>VLOOKUP(A39,'Stock wise daily sales'!$A$1:$AA$367,16,0)</f>
        <v>3</v>
      </c>
      <c r="BH39">
        <v>0</v>
      </c>
      <c r="BI39" s="15">
        <f t="shared" si="110"/>
        <v>35</v>
      </c>
      <c r="BJ39" s="14">
        <f t="shared" si="119"/>
        <v>7</v>
      </c>
      <c r="BK39">
        <f>VLOOKUP(A39,'Stock wise daily sales'!$A$1:$AA$367,17,0)</f>
        <v>0</v>
      </c>
      <c r="BL39">
        <v>0</v>
      </c>
      <c r="BM39" s="15">
        <f t="shared" si="120"/>
        <v>7</v>
      </c>
      <c r="BN39" s="14">
        <f t="shared" si="111"/>
        <v>19</v>
      </c>
      <c r="BO39">
        <f>VLOOKUP(A39,'Stock wise daily sales'!$A$1:$AA$367,18,0)</f>
        <v>0</v>
      </c>
      <c r="BP39">
        <v>0</v>
      </c>
      <c r="BQ39" s="15">
        <f t="shared" si="112"/>
        <v>19</v>
      </c>
      <c r="BR39" s="14">
        <f t="shared" si="113"/>
        <v>13</v>
      </c>
      <c r="BS39">
        <f>VLOOKUP(A39,'Stock wise daily sales'!$A$1:$AA$367,19,0)</f>
        <v>0</v>
      </c>
      <c r="BT39">
        <v>0</v>
      </c>
      <c r="BU39" s="15">
        <f t="shared" si="114"/>
        <v>13</v>
      </c>
      <c r="BV39" s="14">
        <f t="shared" si="121"/>
        <v>8</v>
      </c>
      <c r="BW39">
        <f>VLOOKUP(A39,'Stock wise daily sales'!$A$1:$AA$367,20,0)</f>
        <v>0</v>
      </c>
      <c r="BX39">
        <v>0</v>
      </c>
      <c r="BY39" s="15">
        <f t="shared" si="122"/>
        <v>8</v>
      </c>
      <c r="BZ39" s="14">
        <f t="shared" si="101"/>
        <v>90</v>
      </c>
      <c r="CA39">
        <f>VLOOKUP(A39,'Stock wise daily sales'!$A$1:$AA$367,21,0)</f>
        <v>0</v>
      </c>
      <c r="CB39">
        <v>0</v>
      </c>
      <c r="CC39" s="15">
        <f t="shared" si="102"/>
        <v>90</v>
      </c>
      <c r="CD39" s="14">
        <f t="shared" si="149"/>
        <v>16</v>
      </c>
      <c r="CE39">
        <f>VLOOKUP(A39,'Stock wise daily sales'!$A$1:$AA$367,22,0)</f>
        <v>0</v>
      </c>
      <c r="CF39">
        <v>0</v>
      </c>
      <c r="CG39" s="15">
        <f t="shared" si="150"/>
        <v>16</v>
      </c>
      <c r="CH39" s="14">
        <f t="shared" si="133"/>
        <v>25</v>
      </c>
      <c r="CI39">
        <f>VLOOKUP(A39,'Stock wise daily sales'!$A$1:$AA$367,23,0)</f>
        <v>0</v>
      </c>
      <c r="CJ39">
        <v>0</v>
      </c>
      <c r="CK39" s="15">
        <f t="shared" si="134"/>
        <v>25</v>
      </c>
      <c r="CL39" s="14">
        <f t="shared" si="123"/>
        <v>15</v>
      </c>
      <c r="CM39">
        <f>VLOOKUP(A39,'Stock wise daily sales'!$A$1:$AA$367,24,0)</f>
        <v>0</v>
      </c>
      <c r="CN39">
        <v>0</v>
      </c>
      <c r="CO39" s="15">
        <f t="shared" si="124"/>
        <v>15</v>
      </c>
      <c r="CP39" s="14">
        <f t="shared" si="143"/>
        <v>17</v>
      </c>
      <c r="CQ39">
        <f>VLOOKUP(A39,'Stock wise daily sales'!$A$1:$AA$367,25,0)</f>
        <v>0</v>
      </c>
      <c r="CR39">
        <v>0</v>
      </c>
      <c r="CS39" s="15">
        <f t="shared" si="144"/>
        <v>17</v>
      </c>
      <c r="CT39" s="14">
        <f t="shared" si="125"/>
        <v>7</v>
      </c>
      <c r="CU39">
        <f>VLOOKUP(A39,'Stock wise daily sales'!$A$1:$AA$367,26,0)</f>
        <v>0</v>
      </c>
      <c r="CV39">
        <v>0</v>
      </c>
      <c r="CW39" s="15">
        <f t="shared" si="126"/>
        <v>7</v>
      </c>
    </row>
    <row r="40" spans="1:101" x14ac:dyDescent="0.45">
      <c r="A40" s="2">
        <v>45237</v>
      </c>
      <c r="B40" s="14">
        <f t="shared" si="155"/>
        <v>11</v>
      </c>
      <c r="C40">
        <f>VLOOKUP(A40,'Stock wise daily sales'!$A$1:$AA$367,2,0)</f>
        <v>0</v>
      </c>
      <c r="D40">
        <v>0</v>
      </c>
      <c r="E40" s="15">
        <f t="shared" si="156"/>
        <v>11</v>
      </c>
      <c r="F40" s="14">
        <f t="shared" si="145"/>
        <v>22</v>
      </c>
      <c r="G40">
        <f>VLOOKUP(A40,'Stock wise daily sales'!$A$1:$AA$367,3,0)</f>
        <v>0</v>
      </c>
      <c r="H40">
        <v>0</v>
      </c>
      <c r="I40" s="15">
        <f t="shared" si="146"/>
        <v>22</v>
      </c>
      <c r="J40" s="14">
        <f t="shared" si="127"/>
        <v>29</v>
      </c>
      <c r="K40">
        <f>VLOOKUP(A40,'Stock wise daily sales'!$A$1:$AA$367,4,0)</f>
        <v>0</v>
      </c>
      <c r="L40">
        <v>0</v>
      </c>
      <c r="M40" s="15">
        <f t="shared" si="128"/>
        <v>29</v>
      </c>
      <c r="N40" s="14">
        <f t="shared" si="27"/>
        <v>27</v>
      </c>
      <c r="O40">
        <f>VLOOKUP(A40,'Stock wise daily sales'!$A$1:$AA$367,5,0)</f>
        <v>0</v>
      </c>
      <c r="P40">
        <v>0</v>
      </c>
      <c r="Q40" s="15">
        <f t="shared" si="129"/>
        <v>27</v>
      </c>
      <c r="R40" s="14">
        <f t="shared" si="103"/>
        <v>22</v>
      </c>
      <c r="S40">
        <f>VLOOKUP(A40,'Stock wise daily sales'!$A$1:$AA$367,6,0)</f>
        <v>15</v>
      </c>
      <c r="T40">
        <v>0</v>
      </c>
      <c r="U40" s="15">
        <f t="shared" si="104"/>
        <v>7</v>
      </c>
      <c r="V40" s="14">
        <f t="shared" si="151"/>
        <v>24</v>
      </c>
      <c r="W40">
        <f>VLOOKUP(A40,'Stock wise daily sales'!$A$1:$AA$367,7,0)</f>
        <v>0</v>
      </c>
      <c r="X40">
        <v>0</v>
      </c>
      <c r="Y40" s="15">
        <f t="shared" si="152"/>
        <v>24</v>
      </c>
      <c r="Z40" s="14">
        <f t="shared" si="105"/>
        <v>49</v>
      </c>
      <c r="AA40">
        <f>VLOOKUP(A40,'Stock wise daily sales'!$A$1:$AA$367,8,0)</f>
        <v>0</v>
      </c>
      <c r="AB40">
        <v>0</v>
      </c>
      <c r="AC40" s="15">
        <f t="shared" si="106"/>
        <v>49</v>
      </c>
      <c r="AD40" s="14">
        <f t="shared" si="153"/>
        <v>18</v>
      </c>
      <c r="AE40">
        <f>VLOOKUP(A40,'Stock wise daily sales'!$A$1:$AA$367,9,0)</f>
        <v>0</v>
      </c>
      <c r="AF40">
        <v>0</v>
      </c>
      <c r="AG40" s="15">
        <f t="shared" si="154"/>
        <v>18</v>
      </c>
      <c r="AH40" s="14">
        <f t="shared" si="135"/>
        <v>15</v>
      </c>
      <c r="AI40">
        <f>VLOOKUP(A40,'Stock wise daily sales'!$A$1:$AA$367,10,0)</f>
        <v>0</v>
      </c>
      <c r="AJ40">
        <v>0</v>
      </c>
      <c r="AK40" s="15">
        <f t="shared" si="136"/>
        <v>15</v>
      </c>
      <c r="AL40" s="14">
        <f t="shared" si="147"/>
        <v>3</v>
      </c>
      <c r="AM40">
        <f>VLOOKUP(A40,'Stock wise daily sales'!$A$1:$AA$367,11,0)</f>
        <v>0</v>
      </c>
      <c r="AN40">
        <v>0</v>
      </c>
      <c r="AO40" s="15">
        <f t="shared" si="148"/>
        <v>3</v>
      </c>
      <c r="AP40" s="14">
        <f t="shared" si="137"/>
        <v>8</v>
      </c>
      <c r="AQ40">
        <f>VLOOKUP(A40,'Stock wise daily sales'!$A$1:$AA$367,12,0)</f>
        <v>0</v>
      </c>
      <c r="AR40">
        <v>0</v>
      </c>
      <c r="AS40" s="15">
        <f t="shared" si="138"/>
        <v>8</v>
      </c>
      <c r="AT40" s="14">
        <f t="shared" si="139"/>
        <v>55</v>
      </c>
      <c r="AU40">
        <f>VLOOKUP(A40,'Stock wise daily sales'!$A$1:$AA$367,13,0)</f>
        <v>0</v>
      </c>
      <c r="AV40">
        <v>0</v>
      </c>
      <c r="AW40" s="15">
        <f t="shared" si="140"/>
        <v>55</v>
      </c>
      <c r="AX40" s="14">
        <f t="shared" si="107"/>
        <v>8</v>
      </c>
      <c r="AY40">
        <f>VLOOKUP(A40,'Stock wise daily sales'!$A$1:$AA$367,14,0)</f>
        <v>0</v>
      </c>
      <c r="AZ40">
        <v>0</v>
      </c>
      <c r="BA40" s="15">
        <f t="shared" si="108"/>
        <v>8</v>
      </c>
      <c r="BB40" s="14">
        <f t="shared" si="141"/>
        <v>7</v>
      </c>
      <c r="BC40">
        <f>VLOOKUP(A40,'Stock wise daily sales'!$A$1:$AA$367,15,0)</f>
        <v>0</v>
      </c>
      <c r="BD40">
        <v>0</v>
      </c>
      <c r="BE40" s="15">
        <f t="shared" si="142"/>
        <v>7</v>
      </c>
      <c r="BF40" s="14">
        <f t="shared" si="109"/>
        <v>35</v>
      </c>
      <c r="BG40">
        <f>VLOOKUP(A40,'Stock wise daily sales'!$A$1:$AA$367,16,0)</f>
        <v>0</v>
      </c>
      <c r="BH40">
        <v>0</v>
      </c>
      <c r="BI40" s="15">
        <f t="shared" si="110"/>
        <v>35</v>
      </c>
      <c r="BJ40" s="14">
        <f t="shared" si="119"/>
        <v>7</v>
      </c>
      <c r="BK40">
        <f>VLOOKUP(A40,'Stock wise daily sales'!$A$1:$AA$367,17,0)</f>
        <v>0</v>
      </c>
      <c r="BL40">
        <v>0</v>
      </c>
      <c r="BM40" s="15">
        <f t="shared" si="120"/>
        <v>7</v>
      </c>
      <c r="BN40" s="14">
        <f t="shared" si="111"/>
        <v>19</v>
      </c>
      <c r="BO40">
        <f>VLOOKUP(A40,'Stock wise daily sales'!$A$1:$AA$367,18,0)</f>
        <v>0</v>
      </c>
      <c r="BP40">
        <v>0</v>
      </c>
      <c r="BQ40" s="15">
        <f t="shared" si="112"/>
        <v>19</v>
      </c>
      <c r="BR40" s="14">
        <f t="shared" si="113"/>
        <v>13</v>
      </c>
      <c r="BS40">
        <f>VLOOKUP(A40,'Stock wise daily sales'!$A$1:$AA$367,19,0)</f>
        <v>0</v>
      </c>
      <c r="BT40">
        <v>0</v>
      </c>
      <c r="BU40" s="15">
        <f t="shared" si="114"/>
        <v>13</v>
      </c>
      <c r="BV40" s="14">
        <f t="shared" si="121"/>
        <v>8</v>
      </c>
      <c r="BW40">
        <f>VLOOKUP(A40,'Stock wise daily sales'!$A$1:$AA$367,20,0)</f>
        <v>0</v>
      </c>
      <c r="BX40">
        <v>0</v>
      </c>
      <c r="BY40" s="15">
        <f t="shared" si="122"/>
        <v>8</v>
      </c>
      <c r="BZ40" s="14">
        <f t="shared" si="101"/>
        <v>90</v>
      </c>
      <c r="CA40">
        <f>VLOOKUP(A40,'Stock wise daily sales'!$A$1:$AA$367,21,0)</f>
        <v>0</v>
      </c>
      <c r="CB40">
        <v>0</v>
      </c>
      <c r="CC40" s="15">
        <f t="shared" si="102"/>
        <v>90</v>
      </c>
      <c r="CD40" s="14">
        <f t="shared" si="149"/>
        <v>16</v>
      </c>
      <c r="CE40">
        <f>VLOOKUP(A40,'Stock wise daily sales'!$A$1:$AA$367,22,0)</f>
        <v>0</v>
      </c>
      <c r="CF40">
        <v>0</v>
      </c>
      <c r="CG40" s="15">
        <f t="shared" si="150"/>
        <v>16</v>
      </c>
      <c r="CH40" s="14">
        <f t="shared" si="133"/>
        <v>25</v>
      </c>
      <c r="CI40">
        <f>VLOOKUP(A40,'Stock wise daily sales'!$A$1:$AA$367,23,0)</f>
        <v>0</v>
      </c>
      <c r="CJ40">
        <v>0</v>
      </c>
      <c r="CK40" s="15">
        <f t="shared" si="134"/>
        <v>25</v>
      </c>
      <c r="CL40" s="14">
        <f t="shared" si="123"/>
        <v>15</v>
      </c>
      <c r="CM40">
        <f>VLOOKUP(A40,'Stock wise daily sales'!$A$1:$AA$367,24,0)</f>
        <v>0</v>
      </c>
      <c r="CN40">
        <v>0</v>
      </c>
      <c r="CO40" s="15">
        <f t="shared" si="124"/>
        <v>15</v>
      </c>
      <c r="CP40" s="14">
        <f t="shared" si="143"/>
        <v>17</v>
      </c>
      <c r="CQ40">
        <f>VLOOKUP(A40,'Stock wise daily sales'!$A$1:$AA$367,25,0)</f>
        <v>0</v>
      </c>
      <c r="CR40">
        <v>0</v>
      </c>
      <c r="CS40" s="15">
        <f t="shared" si="144"/>
        <v>17</v>
      </c>
      <c r="CT40" s="14">
        <f t="shared" si="125"/>
        <v>7</v>
      </c>
      <c r="CU40">
        <f>VLOOKUP(A40,'Stock wise daily sales'!$A$1:$AA$367,26,0)</f>
        <v>3</v>
      </c>
      <c r="CV40">
        <v>0</v>
      </c>
      <c r="CW40" s="15">
        <f t="shared" si="126"/>
        <v>4</v>
      </c>
    </row>
    <row r="41" spans="1:101" x14ac:dyDescent="0.45">
      <c r="A41" s="2">
        <v>45238</v>
      </c>
      <c r="B41" s="14">
        <f t="shared" si="155"/>
        <v>11</v>
      </c>
      <c r="C41">
        <f>VLOOKUP(A41,'Stock wise daily sales'!$A$1:$AA$367,2,0)</f>
        <v>0</v>
      </c>
      <c r="D41">
        <v>0</v>
      </c>
      <c r="E41" s="15">
        <f t="shared" si="156"/>
        <v>11</v>
      </c>
      <c r="F41" s="14">
        <f t="shared" si="145"/>
        <v>22</v>
      </c>
      <c r="G41">
        <f>VLOOKUP(A41,'Stock wise daily sales'!$A$1:$AA$367,3,0)</f>
        <v>0</v>
      </c>
      <c r="H41">
        <v>0</v>
      </c>
      <c r="I41" s="15">
        <f t="shared" si="146"/>
        <v>22</v>
      </c>
      <c r="J41" s="14">
        <f t="shared" si="127"/>
        <v>29</v>
      </c>
      <c r="K41">
        <f>VLOOKUP(A41,'Stock wise daily sales'!$A$1:$AA$367,4,0)</f>
        <v>0</v>
      </c>
      <c r="L41">
        <v>0</v>
      </c>
      <c r="M41" s="15">
        <f t="shared" si="128"/>
        <v>29</v>
      </c>
      <c r="N41" s="14">
        <f t="shared" si="27"/>
        <v>27</v>
      </c>
      <c r="O41">
        <f>VLOOKUP(A41,'Stock wise daily sales'!$A$1:$AA$367,5,0)</f>
        <v>0</v>
      </c>
      <c r="P41">
        <v>0</v>
      </c>
      <c r="Q41" s="15">
        <f t="shared" si="129"/>
        <v>27</v>
      </c>
      <c r="R41" s="14">
        <f t="shared" si="103"/>
        <v>7</v>
      </c>
      <c r="S41">
        <f>VLOOKUP(A41,'Stock wise daily sales'!$A$1:$AA$367,6,0)</f>
        <v>5</v>
      </c>
      <c r="T41">
        <v>0</v>
      </c>
      <c r="U41" s="15">
        <f t="shared" si="104"/>
        <v>2</v>
      </c>
      <c r="V41" s="14">
        <f t="shared" si="151"/>
        <v>24</v>
      </c>
      <c r="W41">
        <f>VLOOKUP(A41,'Stock wise daily sales'!$A$1:$AA$367,7,0)</f>
        <v>0</v>
      </c>
      <c r="X41">
        <v>0</v>
      </c>
      <c r="Y41" s="15">
        <f t="shared" si="152"/>
        <v>24</v>
      </c>
      <c r="Z41" s="14">
        <f t="shared" si="105"/>
        <v>49</v>
      </c>
      <c r="AA41">
        <f>VLOOKUP(A41,'Stock wise daily sales'!$A$1:$AA$367,8,0)</f>
        <v>0</v>
      </c>
      <c r="AB41">
        <v>0</v>
      </c>
      <c r="AC41" s="15">
        <f t="shared" si="106"/>
        <v>49</v>
      </c>
      <c r="AD41" s="14">
        <f t="shared" si="153"/>
        <v>18</v>
      </c>
      <c r="AE41">
        <f>VLOOKUP(A41,'Stock wise daily sales'!$A$1:$AA$367,9,0)</f>
        <v>0</v>
      </c>
      <c r="AF41">
        <v>0</v>
      </c>
      <c r="AG41" s="15">
        <f t="shared" si="154"/>
        <v>18</v>
      </c>
      <c r="AH41" s="14">
        <f t="shared" si="135"/>
        <v>15</v>
      </c>
      <c r="AI41">
        <f>VLOOKUP(A41,'Stock wise daily sales'!$A$1:$AA$367,10,0)</f>
        <v>0</v>
      </c>
      <c r="AJ41">
        <v>0</v>
      </c>
      <c r="AK41" s="15">
        <f t="shared" si="136"/>
        <v>15</v>
      </c>
      <c r="AL41" s="14">
        <f t="shared" si="147"/>
        <v>3</v>
      </c>
      <c r="AM41">
        <f>VLOOKUP(A41,'Stock wise daily sales'!$A$1:$AA$367,11,0)</f>
        <v>4</v>
      </c>
      <c r="AN41">
        <v>50</v>
      </c>
      <c r="AO41" s="15">
        <f t="shared" si="148"/>
        <v>49</v>
      </c>
      <c r="AP41" s="14">
        <f t="shared" si="137"/>
        <v>8</v>
      </c>
      <c r="AQ41">
        <f>VLOOKUP(A41,'Stock wise daily sales'!$A$1:$AA$367,12,0)</f>
        <v>0</v>
      </c>
      <c r="AR41">
        <v>0</v>
      </c>
      <c r="AS41" s="15">
        <f t="shared" si="138"/>
        <v>8</v>
      </c>
      <c r="AT41" s="14">
        <f t="shared" si="139"/>
        <v>55</v>
      </c>
      <c r="AU41">
        <f>VLOOKUP(A41,'Stock wise daily sales'!$A$1:$AA$367,13,0)</f>
        <v>0</v>
      </c>
      <c r="AV41">
        <v>0</v>
      </c>
      <c r="AW41" s="15">
        <f t="shared" si="140"/>
        <v>55</v>
      </c>
      <c r="AX41" s="14">
        <f t="shared" si="107"/>
        <v>8</v>
      </c>
      <c r="AY41">
        <f>VLOOKUP(A41,'Stock wise daily sales'!$A$1:$AA$367,14,0)</f>
        <v>0</v>
      </c>
      <c r="AZ41">
        <v>0</v>
      </c>
      <c r="BA41" s="15">
        <f t="shared" si="108"/>
        <v>8</v>
      </c>
      <c r="BB41" s="14">
        <f t="shared" si="141"/>
        <v>7</v>
      </c>
      <c r="BC41">
        <f>VLOOKUP(A41,'Stock wise daily sales'!$A$1:$AA$367,15,0)</f>
        <v>0</v>
      </c>
      <c r="BD41">
        <v>0</v>
      </c>
      <c r="BE41" s="15">
        <f t="shared" si="142"/>
        <v>7</v>
      </c>
      <c r="BF41" s="14">
        <f t="shared" si="109"/>
        <v>35</v>
      </c>
      <c r="BG41">
        <f>VLOOKUP(A41,'Stock wise daily sales'!$A$1:$AA$367,16,0)</f>
        <v>0</v>
      </c>
      <c r="BH41">
        <v>0</v>
      </c>
      <c r="BI41" s="15">
        <f t="shared" si="110"/>
        <v>35</v>
      </c>
      <c r="BJ41" s="14">
        <f t="shared" si="119"/>
        <v>7</v>
      </c>
      <c r="BK41">
        <f>VLOOKUP(A41,'Stock wise daily sales'!$A$1:$AA$367,17,0)</f>
        <v>1</v>
      </c>
      <c r="BL41">
        <v>0</v>
      </c>
      <c r="BM41" s="15">
        <f t="shared" si="120"/>
        <v>6</v>
      </c>
      <c r="BN41" s="14">
        <f t="shared" si="111"/>
        <v>19</v>
      </c>
      <c r="BO41">
        <f>VLOOKUP(A41,'Stock wise daily sales'!$A$1:$AA$367,18,0)</f>
        <v>0</v>
      </c>
      <c r="BP41">
        <v>0</v>
      </c>
      <c r="BQ41" s="15">
        <f t="shared" si="112"/>
        <v>19</v>
      </c>
      <c r="BR41" s="14">
        <f t="shared" si="113"/>
        <v>13</v>
      </c>
      <c r="BS41">
        <f>VLOOKUP(A41,'Stock wise daily sales'!$A$1:$AA$367,19,0)</f>
        <v>0</v>
      </c>
      <c r="BT41">
        <v>0</v>
      </c>
      <c r="BU41" s="15">
        <f t="shared" si="114"/>
        <v>13</v>
      </c>
      <c r="BV41" s="14">
        <f t="shared" si="121"/>
        <v>8</v>
      </c>
      <c r="BW41">
        <f>VLOOKUP(A41,'Stock wise daily sales'!$A$1:$AA$367,20,0)</f>
        <v>0</v>
      </c>
      <c r="BX41">
        <v>0</v>
      </c>
      <c r="BY41" s="15">
        <f t="shared" si="122"/>
        <v>8</v>
      </c>
      <c r="BZ41" s="14">
        <f t="shared" si="101"/>
        <v>90</v>
      </c>
      <c r="CA41">
        <f>VLOOKUP(A41,'Stock wise daily sales'!$A$1:$AA$367,21,0)</f>
        <v>0</v>
      </c>
      <c r="CB41">
        <v>0</v>
      </c>
      <c r="CC41" s="15">
        <f t="shared" si="102"/>
        <v>90</v>
      </c>
      <c r="CD41" s="14">
        <f t="shared" si="149"/>
        <v>16</v>
      </c>
      <c r="CE41">
        <f>VLOOKUP(A41,'Stock wise daily sales'!$A$1:$AA$367,22,0)</f>
        <v>5</v>
      </c>
      <c r="CF41">
        <v>0</v>
      </c>
      <c r="CG41" s="15">
        <f t="shared" si="150"/>
        <v>11</v>
      </c>
      <c r="CH41" s="14">
        <f t="shared" si="133"/>
        <v>25</v>
      </c>
      <c r="CI41">
        <f>VLOOKUP(A41,'Stock wise daily sales'!$A$1:$AA$367,23,0)</f>
        <v>0</v>
      </c>
      <c r="CJ41">
        <v>0</v>
      </c>
      <c r="CK41" s="15">
        <f t="shared" si="134"/>
        <v>25</v>
      </c>
      <c r="CL41" s="14">
        <f t="shared" si="123"/>
        <v>15</v>
      </c>
      <c r="CM41">
        <f>VLOOKUP(A41,'Stock wise daily sales'!$A$1:$AA$367,24,0)</f>
        <v>0</v>
      </c>
      <c r="CN41">
        <v>0</v>
      </c>
      <c r="CO41" s="15">
        <f t="shared" si="124"/>
        <v>15</v>
      </c>
      <c r="CP41" s="14">
        <f t="shared" si="143"/>
        <v>17</v>
      </c>
      <c r="CQ41">
        <f>VLOOKUP(A41,'Stock wise daily sales'!$A$1:$AA$367,25,0)</f>
        <v>0</v>
      </c>
      <c r="CR41">
        <v>0</v>
      </c>
      <c r="CS41" s="15">
        <f t="shared" si="144"/>
        <v>17</v>
      </c>
      <c r="CT41" s="14">
        <f t="shared" si="125"/>
        <v>4</v>
      </c>
      <c r="CU41">
        <f>VLOOKUP(A41,'Stock wise daily sales'!$A$1:$AA$367,26,0)</f>
        <v>0</v>
      </c>
      <c r="CV41">
        <v>0</v>
      </c>
      <c r="CW41" s="15">
        <f t="shared" si="126"/>
        <v>4</v>
      </c>
    </row>
    <row r="42" spans="1:101" x14ac:dyDescent="0.45">
      <c r="A42" s="2">
        <v>45239</v>
      </c>
      <c r="B42" s="14">
        <f t="shared" si="155"/>
        <v>11</v>
      </c>
      <c r="C42">
        <f>VLOOKUP(A42,'Stock wise daily sales'!$A$1:$AA$367,2,0)</f>
        <v>0</v>
      </c>
      <c r="D42">
        <v>0</v>
      </c>
      <c r="E42" s="15">
        <f t="shared" si="156"/>
        <v>11</v>
      </c>
      <c r="F42" s="14">
        <f t="shared" si="145"/>
        <v>22</v>
      </c>
      <c r="G42">
        <f>VLOOKUP(A42,'Stock wise daily sales'!$A$1:$AA$367,3,0)</f>
        <v>0</v>
      </c>
      <c r="H42">
        <v>0</v>
      </c>
      <c r="I42" s="15">
        <f t="shared" si="146"/>
        <v>22</v>
      </c>
      <c r="J42" s="14">
        <f t="shared" si="127"/>
        <v>29</v>
      </c>
      <c r="K42">
        <f>VLOOKUP(A42,'Stock wise daily sales'!$A$1:$AA$367,4,0)</f>
        <v>0</v>
      </c>
      <c r="L42">
        <v>0</v>
      </c>
      <c r="M42" s="15">
        <f t="shared" si="128"/>
        <v>29</v>
      </c>
      <c r="N42" s="14">
        <f t="shared" si="27"/>
        <v>27</v>
      </c>
      <c r="O42">
        <f>VLOOKUP(A42,'Stock wise daily sales'!$A$1:$AA$367,5,0)</f>
        <v>0</v>
      </c>
      <c r="P42">
        <v>0</v>
      </c>
      <c r="Q42" s="15">
        <f t="shared" si="129"/>
        <v>27</v>
      </c>
      <c r="R42" s="14">
        <f t="shared" si="103"/>
        <v>2</v>
      </c>
      <c r="S42">
        <f>VLOOKUP(A42,'Stock wise daily sales'!$A$1:$AA$367,6,0)</f>
        <v>0</v>
      </c>
      <c r="T42">
        <v>0</v>
      </c>
      <c r="U42" s="15">
        <f t="shared" si="104"/>
        <v>2</v>
      </c>
      <c r="V42" s="14">
        <f t="shared" si="151"/>
        <v>24</v>
      </c>
      <c r="W42">
        <f>VLOOKUP(A42,'Stock wise daily sales'!$A$1:$AA$367,7,0)</f>
        <v>3</v>
      </c>
      <c r="X42">
        <v>0</v>
      </c>
      <c r="Y42" s="15">
        <f t="shared" si="152"/>
        <v>21</v>
      </c>
      <c r="Z42" s="14">
        <f t="shared" si="105"/>
        <v>49</v>
      </c>
      <c r="AA42">
        <f>VLOOKUP(A42,'Stock wise daily sales'!$A$1:$AA$367,8,0)</f>
        <v>0</v>
      </c>
      <c r="AB42">
        <v>0</v>
      </c>
      <c r="AC42" s="15">
        <f t="shared" si="106"/>
        <v>49</v>
      </c>
      <c r="AD42" s="14">
        <f t="shared" si="153"/>
        <v>18</v>
      </c>
      <c r="AE42">
        <f>VLOOKUP(A42,'Stock wise daily sales'!$A$1:$AA$367,9,0)</f>
        <v>0</v>
      </c>
      <c r="AF42">
        <v>0</v>
      </c>
      <c r="AG42" s="15">
        <f t="shared" si="154"/>
        <v>18</v>
      </c>
      <c r="AH42" s="14">
        <f t="shared" si="135"/>
        <v>15</v>
      </c>
      <c r="AI42">
        <f>VLOOKUP(A42,'Stock wise daily sales'!$A$1:$AA$367,10,0)</f>
        <v>1</v>
      </c>
      <c r="AJ42">
        <v>0</v>
      </c>
      <c r="AK42" s="15">
        <f t="shared" si="136"/>
        <v>14</v>
      </c>
      <c r="AL42" s="14">
        <f t="shared" si="147"/>
        <v>49</v>
      </c>
      <c r="AM42">
        <f>VLOOKUP(A42,'Stock wise daily sales'!$A$1:$AA$367,11,0)</f>
        <v>4</v>
      </c>
      <c r="AN42">
        <v>0</v>
      </c>
      <c r="AO42" s="15">
        <f t="shared" si="148"/>
        <v>45</v>
      </c>
      <c r="AP42" s="14">
        <f t="shared" si="137"/>
        <v>8</v>
      </c>
      <c r="AQ42">
        <f>VLOOKUP(A42,'Stock wise daily sales'!$A$1:$AA$367,12,0)</f>
        <v>0</v>
      </c>
      <c r="AR42">
        <v>0</v>
      </c>
      <c r="AS42" s="15">
        <f t="shared" si="138"/>
        <v>8</v>
      </c>
      <c r="AT42" s="14">
        <f t="shared" si="139"/>
        <v>55</v>
      </c>
      <c r="AU42">
        <f>VLOOKUP(A42,'Stock wise daily sales'!$A$1:$AA$367,13,0)</f>
        <v>0</v>
      </c>
      <c r="AV42">
        <v>0</v>
      </c>
      <c r="AW42" s="15">
        <f t="shared" si="140"/>
        <v>55</v>
      </c>
      <c r="AX42" s="14">
        <f t="shared" si="107"/>
        <v>8</v>
      </c>
      <c r="AY42">
        <f>VLOOKUP(A42,'Stock wise daily sales'!$A$1:$AA$367,14,0)</f>
        <v>0</v>
      </c>
      <c r="AZ42">
        <v>0</v>
      </c>
      <c r="BA42" s="15">
        <f t="shared" si="108"/>
        <v>8</v>
      </c>
      <c r="BB42" s="14">
        <f t="shared" si="141"/>
        <v>7</v>
      </c>
      <c r="BC42">
        <f>VLOOKUP(A42,'Stock wise daily sales'!$A$1:$AA$367,15,0)</f>
        <v>0</v>
      </c>
      <c r="BD42">
        <v>0</v>
      </c>
      <c r="BE42" s="15">
        <f t="shared" si="142"/>
        <v>7</v>
      </c>
      <c r="BF42" s="14">
        <f t="shared" si="109"/>
        <v>35</v>
      </c>
      <c r="BG42">
        <f>VLOOKUP(A42,'Stock wise daily sales'!$A$1:$AA$367,16,0)</f>
        <v>0</v>
      </c>
      <c r="BH42">
        <v>0</v>
      </c>
      <c r="BI42" s="15">
        <f t="shared" si="110"/>
        <v>35</v>
      </c>
      <c r="BJ42" s="14">
        <f t="shared" si="119"/>
        <v>6</v>
      </c>
      <c r="BK42">
        <f>VLOOKUP(A42,'Stock wise daily sales'!$A$1:$AA$367,17,0)</f>
        <v>0</v>
      </c>
      <c r="BL42">
        <v>0</v>
      </c>
      <c r="BM42" s="15">
        <f t="shared" si="120"/>
        <v>6</v>
      </c>
      <c r="BN42" s="14">
        <f t="shared" si="111"/>
        <v>19</v>
      </c>
      <c r="BO42">
        <f>VLOOKUP(A42,'Stock wise daily sales'!$A$1:$AA$367,18,0)</f>
        <v>0</v>
      </c>
      <c r="BP42">
        <v>0</v>
      </c>
      <c r="BQ42" s="15">
        <f t="shared" si="112"/>
        <v>19</v>
      </c>
      <c r="BR42" s="14">
        <f t="shared" si="113"/>
        <v>13</v>
      </c>
      <c r="BS42">
        <f>VLOOKUP(A42,'Stock wise daily sales'!$A$1:$AA$367,19,0)</f>
        <v>0</v>
      </c>
      <c r="BT42">
        <v>0</v>
      </c>
      <c r="BU42" s="15">
        <f t="shared" si="114"/>
        <v>13</v>
      </c>
      <c r="BV42" s="14">
        <f t="shared" si="121"/>
        <v>8</v>
      </c>
      <c r="BW42">
        <f>VLOOKUP(A42,'Stock wise daily sales'!$A$1:$AA$367,20,0)</f>
        <v>0</v>
      </c>
      <c r="BX42">
        <v>0</v>
      </c>
      <c r="BY42" s="15">
        <f t="shared" si="122"/>
        <v>8</v>
      </c>
      <c r="BZ42" s="14">
        <f t="shared" si="101"/>
        <v>90</v>
      </c>
      <c r="CA42">
        <f>VLOOKUP(A42,'Stock wise daily sales'!$A$1:$AA$367,21,0)</f>
        <v>0</v>
      </c>
      <c r="CB42">
        <v>0</v>
      </c>
      <c r="CC42" s="15">
        <f t="shared" si="102"/>
        <v>90</v>
      </c>
      <c r="CD42" s="14">
        <f t="shared" si="149"/>
        <v>11</v>
      </c>
      <c r="CE42">
        <f>VLOOKUP(A42,'Stock wise daily sales'!$A$1:$AA$367,22,0)</f>
        <v>0</v>
      </c>
      <c r="CF42">
        <v>0</v>
      </c>
      <c r="CG42" s="15">
        <f t="shared" si="150"/>
        <v>11</v>
      </c>
      <c r="CH42" s="14">
        <f t="shared" si="133"/>
        <v>25</v>
      </c>
      <c r="CI42">
        <f>VLOOKUP(A42,'Stock wise daily sales'!$A$1:$AA$367,23,0)</f>
        <v>0</v>
      </c>
      <c r="CJ42">
        <v>0</v>
      </c>
      <c r="CK42" s="15">
        <f t="shared" si="134"/>
        <v>25</v>
      </c>
      <c r="CL42" s="14">
        <f t="shared" si="123"/>
        <v>15</v>
      </c>
      <c r="CM42">
        <f>VLOOKUP(A42,'Stock wise daily sales'!$A$1:$AA$367,24,0)</f>
        <v>0</v>
      </c>
      <c r="CN42">
        <v>0</v>
      </c>
      <c r="CO42" s="15">
        <f t="shared" si="124"/>
        <v>15</v>
      </c>
      <c r="CP42" s="14">
        <f t="shared" si="143"/>
        <v>17</v>
      </c>
      <c r="CQ42">
        <f>VLOOKUP(A42,'Stock wise daily sales'!$A$1:$AA$367,25,0)</f>
        <v>0</v>
      </c>
      <c r="CR42">
        <v>0</v>
      </c>
      <c r="CS42" s="15">
        <f t="shared" si="144"/>
        <v>17</v>
      </c>
      <c r="CT42" s="14">
        <f t="shared" si="125"/>
        <v>4</v>
      </c>
      <c r="CU42">
        <f>VLOOKUP(A42,'Stock wise daily sales'!$A$1:$AA$367,26,0)</f>
        <v>0</v>
      </c>
      <c r="CV42">
        <v>0</v>
      </c>
      <c r="CW42" s="15">
        <f t="shared" si="126"/>
        <v>4</v>
      </c>
    </row>
    <row r="43" spans="1:101" x14ac:dyDescent="0.45">
      <c r="A43" s="2">
        <v>45240</v>
      </c>
      <c r="B43" s="14">
        <f t="shared" si="155"/>
        <v>11</v>
      </c>
      <c r="C43">
        <f>VLOOKUP(A43,'Stock wise daily sales'!$A$1:$AA$367,2,0)</f>
        <v>0</v>
      </c>
      <c r="D43">
        <v>0</v>
      </c>
      <c r="E43" s="15">
        <f t="shared" si="156"/>
        <v>11</v>
      </c>
      <c r="F43" s="14">
        <f t="shared" si="145"/>
        <v>22</v>
      </c>
      <c r="G43">
        <f>VLOOKUP(A43,'Stock wise daily sales'!$A$1:$AA$367,3,0)</f>
        <v>0</v>
      </c>
      <c r="H43">
        <v>0</v>
      </c>
      <c r="I43" s="15">
        <f t="shared" si="146"/>
        <v>22</v>
      </c>
      <c r="J43" s="14">
        <f t="shared" si="127"/>
        <v>29</v>
      </c>
      <c r="K43">
        <f>VLOOKUP(A43,'Stock wise daily sales'!$A$1:$AA$367,4,0)</f>
        <v>0</v>
      </c>
      <c r="L43">
        <v>0</v>
      </c>
      <c r="M43" s="15">
        <f t="shared" si="128"/>
        <v>29</v>
      </c>
      <c r="N43" s="14">
        <f t="shared" si="27"/>
        <v>27</v>
      </c>
      <c r="O43">
        <f>VLOOKUP(A43,'Stock wise daily sales'!$A$1:$AA$367,5,0)</f>
        <v>0</v>
      </c>
      <c r="P43">
        <v>0</v>
      </c>
      <c r="Q43" s="15">
        <f t="shared" si="129"/>
        <v>27</v>
      </c>
      <c r="R43" s="14">
        <f t="shared" si="103"/>
        <v>2</v>
      </c>
      <c r="S43">
        <f>VLOOKUP(A43,'Stock wise daily sales'!$A$1:$AA$367,6,0)</f>
        <v>0</v>
      </c>
      <c r="T43">
        <v>0</v>
      </c>
      <c r="U43" s="15">
        <f t="shared" si="104"/>
        <v>2</v>
      </c>
      <c r="V43" s="14">
        <f t="shared" si="151"/>
        <v>21</v>
      </c>
      <c r="W43">
        <f>VLOOKUP(A43,'Stock wise daily sales'!$A$1:$AA$367,7,0)</f>
        <v>0</v>
      </c>
      <c r="X43">
        <v>0</v>
      </c>
      <c r="Y43" s="15">
        <f t="shared" si="152"/>
        <v>21</v>
      </c>
      <c r="Z43" s="14">
        <f t="shared" si="105"/>
        <v>49</v>
      </c>
      <c r="AA43">
        <f>VLOOKUP(A43,'Stock wise daily sales'!$A$1:$AA$367,8,0)</f>
        <v>0</v>
      </c>
      <c r="AB43">
        <v>0</v>
      </c>
      <c r="AC43" s="15">
        <f t="shared" si="106"/>
        <v>49</v>
      </c>
      <c r="AD43" s="14">
        <f t="shared" si="153"/>
        <v>18</v>
      </c>
      <c r="AE43">
        <f>VLOOKUP(A43,'Stock wise daily sales'!$A$1:$AA$367,9,0)</f>
        <v>0</v>
      </c>
      <c r="AF43">
        <v>0</v>
      </c>
      <c r="AG43" s="15">
        <f t="shared" si="154"/>
        <v>18</v>
      </c>
      <c r="AH43" s="14">
        <f t="shared" si="135"/>
        <v>14</v>
      </c>
      <c r="AI43">
        <f>VLOOKUP(A43,'Stock wise daily sales'!$A$1:$AA$367,10,0)</f>
        <v>5</v>
      </c>
      <c r="AJ43">
        <v>0</v>
      </c>
      <c r="AK43" s="15">
        <f t="shared" si="136"/>
        <v>9</v>
      </c>
      <c r="AL43" s="14">
        <f t="shared" si="147"/>
        <v>45</v>
      </c>
      <c r="AM43">
        <f>VLOOKUP(A43,'Stock wise daily sales'!$A$1:$AA$367,11,0)</f>
        <v>5</v>
      </c>
      <c r="AN43">
        <v>0</v>
      </c>
      <c r="AO43" s="15">
        <f t="shared" si="148"/>
        <v>40</v>
      </c>
      <c r="AP43" s="14">
        <f t="shared" si="137"/>
        <v>8</v>
      </c>
      <c r="AQ43">
        <f>VLOOKUP(A43,'Stock wise daily sales'!$A$1:$AA$367,12,0)</f>
        <v>0</v>
      </c>
      <c r="AR43">
        <v>0</v>
      </c>
      <c r="AS43" s="15">
        <f t="shared" si="138"/>
        <v>8</v>
      </c>
      <c r="AT43" s="14">
        <f t="shared" si="139"/>
        <v>55</v>
      </c>
      <c r="AU43">
        <f>VLOOKUP(A43,'Stock wise daily sales'!$A$1:$AA$367,13,0)</f>
        <v>0</v>
      </c>
      <c r="AV43">
        <v>0</v>
      </c>
      <c r="AW43" s="15">
        <f t="shared" si="140"/>
        <v>55</v>
      </c>
      <c r="AX43" s="14">
        <f t="shared" si="107"/>
        <v>8</v>
      </c>
      <c r="AY43">
        <f>VLOOKUP(A43,'Stock wise daily sales'!$A$1:$AA$367,14,0)</f>
        <v>0</v>
      </c>
      <c r="AZ43">
        <v>0</v>
      </c>
      <c r="BA43" s="15">
        <f t="shared" si="108"/>
        <v>8</v>
      </c>
      <c r="BB43" s="14">
        <f t="shared" si="141"/>
        <v>7</v>
      </c>
      <c r="BC43">
        <f>VLOOKUP(A43,'Stock wise daily sales'!$A$1:$AA$367,15,0)</f>
        <v>0</v>
      </c>
      <c r="BD43">
        <v>0</v>
      </c>
      <c r="BE43" s="15">
        <f t="shared" si="142"/>
        <v>7</v>
      </c>
      <c r="BF43" s="14">
        <f t="shared" si="109"/>
        <v>35</v>
      </c>
      <c r="BG43">
        <f>VLOOKUP(A43,'Stock wise daily sales'!$A$1:$AA$367,16,0)</f>
        <v>0</v>
      </c>
      <c r="BH43">
        <v>0</v>
      </c>
      <c r="BI43" s="15">
        <f t="shared" si="110"/>
        <v>35</v>
      </c>
      <c r="BJ43" s="14">
        <f t="shared" si="119"/>
        <v>6</v>
      </c>
      <c r="BK43">
        <f>VLOOKUP(A43,'Stock wise daily sales'!$A$1:$AA$367,17,0)</f>
        <v>0</v>
      </c>
      <c r="BL43">
        <v>0</v>
      </c>
      <c r="BM43" s="15">
        <f t="shared" si="120"/>
        <v>6</v>
      </c>
      <c r="BN43" s="14">
        <f t="shared" si="111"/>
        <v>19</v>
      </c>
      <c r="BO43">
        <f>VLOOKUP(A43,'Stock wise daily sales'!$A$1:$AA$367,18,0)</f>
        <v>0</v>
      </c>
      <c r="BP43">
        <v>0</v>
      </c>
      <c r="BQ43" s="15">
        <f t="shared" si="112"/>
        <v>19</v>
      </c>
      <c r="BR43" s="14">
        <f t="shared" si="113"/>
        <v>13</v>
      </c>
      <c r="BS43">
        <f>VLOOKUP(A43,'Stock wise daily sales'!$A$1:$AA$367,19,0)</f>
        <v>0</v>
      </c>
      <c r="BT43">
        <v>0</v>
      </c>
      <c r="BU43" s="15">
        <f t="shared" si="114"/>
        <v>13</v>
      </c>
      <c r="BV43" s="14">
        <f t="shared" si="121"/>
        <v>8</v>
      </c>
      <c r="BW43">
        <f>VLOOKUP(A43,'Stock wise daily sales'!$A$1:$AA$367,20,0)</f>
        <v>0</v>
      </c>
      <c r="BX43">
        <v>0</v>
      </c>
      <c r="BY43" s="15">
        <f t="shared" si="122"/>
        <v>8</v>
      </c>
      <c r="BZ43" s="14">
        <f t="shared" si="101"/>
        <v>90</v>
      </c>
      <c r="CA43">
        <f>VLOOKUP(A43,'Stock wise daily sales'!$A$1:$AA$367,21,0)</f>
        <v>20</v>
      </c>
      <c r="CB43">
        <v>0</v>
      </c>
      <c r="CC43" s="15">
        <f t="shared" si="102"/>
        <v>70</v>
      </c>
      <c r="CD43" s="14">
        <f t="shared" si="149"/>
        <v>11</v>
      </c>
      <c r="CE43">
        <f>VLOOKUP(A43,'Stock wise daily sales'!$A$1:$AA$367,22,0)</f>
        <v>0</v>
      </c>
      <c r="CF43">
        <v>0</v>
      </c>
      <c r="CG43" s="15">
        <f t="shared" si="150"/>
        <v>11</v>
      </c>
      <c r="CH43" s="14">
        <f t="shared" si="133"/>
        <v>25</v>
      </c>
      <c r="CI43">
        <f>VLOOKUP(A43,'Stock wise daily sales'!$A$1:$AA$367,23,0)</f>
        <v>0</v>
      </c>
      <c r="CJ43">
        <v>0</v>
      </c>
      <c r="CK43" s="15">
        <f t="shared" si="134"/>
        <v>25</v>
      </c>
      <c r="CL43" s="14">
        <f t="shared" si="123"/>
        <v>15</v>
      </c>
      <c r="CM43">
        <f>VLOOKUP(A43,'Stock wise daily sales'!$A$1:$AA$367,24,0)</f>
        <v>0</v>
      </c>
      <c r="CN43">
        <v>0</v>
      </c>
      <c r="CO43" s="15">
        <f t="shared" si="124"/>
        <v>15</v>
      </c>
      <c r="CP43" s="14">
        <f t="shared" si="143"/>
        <v>17</v>
      </c>
      <c r="CQ43">
        <f>VLOOKUP(A43,'Stock wise daily sales'!$A$1:$AA$367,25,0)</f>
        <v>0</v>
      </c>
      <c r="CR43">
        <v>0</v>
      </c>
      <c r="CS43" s="15">
        <f t="shared" si="144"/>
        <v>17</v>
      </c>
      <c r="CT43" s="14">
        <f t="shared" si="125"/>
        <v>4</v>
      </c>
      <c r="CU43">
        <f>VLOOKUP(A43,'Stock wise daily sales'!$A$1:$AA$367,26,0)</f>
        <v>20</v>
      </c>
      <c r="CV43">
        <v>60</v>
      </c>
      <c r="CW43" s="15">
        <f t="shared" si="126"/>
        <v>44</v>
      </c>
    </row>
    <row r="44" spans="1:101" x14ac:dyDescent="0.45">
      <c r="A44" s="2">
        <v>45241</v>
      </c>
      <c r="B44" s="14">
        <f t="shared" si="155"/>
        <v>11</v>
      </c>
      <c r="C44">
        <f>VLOOKUP(A44,'Stock wise daily sales'!$A$1:$AA$367,2,0)</f>
        <v>10</v>
      </c>
      <c r="D44">
        <v>50</v>
      </c>
      <c r="E44" s="15">
        <f t="shared" si="156"/>
        <v>51</v>
      </c>
      <c r="F44" s="14">
        <f t="shared" si="145"/>
        <v>22</v>
      </c>
      <c r="G44">
        <f>VLOOKUP(A44,'Stock wise daily sales'!$A$1:$AA$367,3,0)</f>
        <v>0</v>
      </c>
      <c r="H44">
        <v>0</v>
      </c>
      <c r="I44" s="15">
        <f t="shared" si="146"/>
        <v>22</v>
      </c>
      <c r="J44" s="14">
        <f t="shared" si="127"/>
        <v>29</v>
      </c>
      <c r="K44">
        <f>VLOOKUP(A44,'Stock wise daily sales'!$A$1:$AA$367,4,0)</f>
        <v>0</v>
      </c>
      <c r="L44">
        <v>0</v>
      </c>
      <c r="M44" s="15">
        <f t="shared" si="128"/>
        <v>29</v>
      </c>
      <c r="N44" s="14">
        <f t="shared" si="27"/>
        <v>27</v>
      </c>
      <c r="O44">
        <f>VLOOKUP(A44,'Stock wise daily sales'!$A$1:$AA$367,5,0)</f>
        <v>0</v>
      </c>
      <c r="P44">
        <v>0</v>
      </c>
      <c r="Q44" s="15">
        <f t="shared" si="129"/>
        <v>27</v>
      </c>
      <c r="R44" s="14">
        <f t="shared" si="103"/>
        <v>2</v>
      </c>
      <c r="S44">
        <f>VLOOKUP(A44,'Stock wise daily sales'!$A$1:$AA$367,6,0)</f>
        <v>0</v>
      </c>
      <c r="T44">
        <v>0</v>
      </c>
      <c r="U44" s="15">
        <f t="shared" si="104"/>
        <v>2</v>
      </c>
      <c r="V44" s="14">
        <f t="shared" si="151"/>
        <v>21</v>
      </c>
      <c r="W44">
        <f>VLOOKUP(A44,'Stock wise daily sales'!$A$1:$AA$367,7,0)</f>
        <v>0</v>
      </c>
      <c r="X44">
        <v>0</v>
      </c>
      <c r="Y44" s="15">
        <f t="shared" si="152"/>
        <v>21</v>
      </c>
      <c r="Z44" s="14">
        <f t="shared" si="105"/>
        <v>49</v>
      </c>
      <c r="AA44">
        <f>VLOOKUP(A44,'Stock wise daily sales'!$A$1:$AA$367,8,0)</f>
        <v>6</v>
      </c>
      <c r="AB44">
        <v>0</v>
      </c>
      <c r="AC44" s="15">
        <f t="shared" si="106"/>
        <v>43</v>
      </c>
      <c r="AD44" s="14">
        <f t="shared" si="153"/>
        <v>18</v>
      </c>
      <c r="AE44">
        <f>VLOOKUP(A44,'Stock wise daily sales'!$A$1:$AA$367,9,0)</f>
        <v>0</v>
      </c>
      <c r="AF44">
        <v>0</v>
      </c>
      <c r="AG44" s="15">
        <f t="shared" si="154"/>
        <v>18</v>
      </c>
      <c r="AH44" s="14">
        <f t="shared" si="135"/>
        <v>9</v>
      </c>
      <c r="AI44">
        <f>VLOOKUP(A44,'Stock wise daily sales'!$A$1:$AA$367,10,0)</f>
        <v>0</v>
      </c>
      <c r="AJ44">
        <v>0</v>
      </c>
      <c r="AK44" s="15">
        <f t="shared" si="136"/>
        <v>9</v>
      </c>
      <c r="AL44" s="14">
        <f t="shared" si="147"/>
        <v>40</v>
      </c>
      <c r="AM44">
        <f>VLOOKUP(A44,'Stock wise daily sales'!$A$1:$AA$367,11,0)</f>
        <v>0</v>
      </c>
      <c r="AN44">
        <v>0</v>
      </c>
      <c r="AO44" s="15">
        <f t="shared" si="148"/>
        <v>40</v>
      </c>
      <c r="AP44" s="14">
        <f t="shared" si="137"/>
        <v>8</v>
      </c>
      <c r="AQ44">
        <f>VLOOKUP(A44,'Stock wise daily sales'!$A$1:$AA$367,12,0)</f>
        <v>0</v>
      </c>
      <c r="AR44">
        <v>0</v>
      </c>
      <c r="AS44" s="15">
        <f t="shared" si="138"/>
        <v>8</v>
      </c>
      <c r="AT44" s="14">
        <f t="shared" si="139"/>
        <v>55</v>
      </c>
      <c r="AU44">
        <f>VLOOKUP(A44,'Stock wise daily sales'!$A$1:$AA$367,13,0)</f>
        <v>0</v>
      </c>
      <c r="AV44">
        <v>0</v>
      </c>
      <c r="AW44" s="15">
        <f t="shared" si="140"/>
        <v>55</v>
      </c>
      <c r="AX44" s="14">
        <f t="shared" si="107"/>
        <v>8</v>
      </c>
      <c r="AY44">
        <f>VLOOKUP(A44,'Stock wise daily sales'!$A$1:$AA$367,14,0)</f>
        <v>0</v>
      </c>
      <c r="AZ44">
        <v>0</v>
      </c>
      <c r="BA44" s="15">
        <f t="shared" si="108"/>
        <v>8</v>
      </c>
      <c r="BB44" s="14">
        <f t="shared" si="141"/>
        <v>7</v>
      </c>
      <c r="BC44">
        <f>VLOOKUP(A44,'Stock wise daily sales'!$A$1:$AA$367,15,0)</f>
        <v>0</v>
      </c>
      <c r="BD44">
        <v>0</v>
      </c>
      <c r="BE44" s="15">
        <f t="shared" si="142"/>
        <v>7</v>
      </c>
      <c r="BF44" s="14">
        <f t="shared" si="109"/>
        <v>35</v>
      </c>
      <c r="BG44">
        <f>VLOOKUP(A44,'Stock wise daily sales'!$A$1:$AA$367,16,0)</f>
        <v>0</v>
      </c>
      <c r="BH44">
        <v>0</v>
      </c>
      <c r="BI44" s="15">
        <f t="shared" si="110"/>
        <v>35</v>
      </c>
      <c r="BJ44" s="14">
        <f t="shared" si="119"/>
        <v>6</v>
      </c>
      <c r="BK44">
        <f>VLOOKUP(A44,'Stock wise daily sales'!$A$1:$AA$367,17,0)</f>
        <v>0</v>
      </c>
      <c r="BL44">
        <v>0</v>
      </c>
      <c r="BM44" s="15">
        <f t="shared" si="120"/>
        <v>6</v>
      </c>
      <c r="BN44" s="14">
        <f t="shared" si="111"/>
        <v>19</v>
      </c>
      <c r="BO44">
        <f>VLOOKUP(A44,'Stock wise daily sales'!$A$1:$AA$367,18,0)</f>
        <v>0</v>
      </c>
      <c r="BP44">
        <v>0</v>
      </c>
      <c r="BQ44" s="15">
        <f t="shared" si="112"/>
        <v>19</v>
      </c>
      <c r="BR44" s="14">
        <f t="shared" si="113"/>
        <v>13</v>
      </c>
      <c r="BS44">
        <f>VLOOKUP(A44,'Stock wise daily sales'!$A$1:$AA$367,19,0)</f>
        <v>0</v>
      </c>
      <c r="BT44">
        <v>0</v>
      </c>
      <c r="BU44" s="15">
        <f t="shared" si="114"/>
        <v>13</v>
      </c>
      <c r="BV44" s="14">
        <f t="shared" si="121"/>
        <v>8</v>
      </c>
      <c r="BW44">
        <f>VLOOKUP(A44,'Stock wise daily sales'!$A$1:$AA$367,20,0)</f>
        <v>0</v>
      </c>
      <c r="BX44">
        <v>0</v>
      </c>
      <c r="BY44" s="15">
        <f t="shared" si="122"/>
        <v>8</v>
      </c>
      <c r="BZ44" s="14">
        <f t="shared" si="101"/>
        <v>70</v>
      </c>
      <c r="CA44">
        <f>VLOOKUP(A44,'Stock wise daily sales'!$A$1:$AA$367,21,0)</f>
        <v>5</v>
      </c>
      <c r="CB44">
        <v>0</v>
      </c>
      <c r="CC44" s="15">
        <f t="shared" si="102"/>
        <v>65</v>
      </c>
      <c r="CD44" s="14">
        <f t="shared" si="149"/>
        <v>11</v>
      </c>
      <c r="CE44">
        <f>VLOOKUP(A44,'Stock wise daily sales'!$A$1:$AA$367,22,0)</f>
        <v>0</v>
      </c>
      <c r="CF44">
        <v>0</v>
      </c>
      <c r="CG44" s="15">
        <f t="shared" si="150"/>
        <v>11</v>
      </c>
      <c r="CH44" s="14">
        <f t="shared" si="133"/>
        <v>25</v>
      </c>
      <c r="CI44">
        <f>VLOOKUP(A44,'Stock wise daily sales'!$A$1:$AA$367,23,0)</f>
        <v>0</v>
      </c>
      <c r="CJ44">
        <v>0</v>
      </c>
      <c r="CK44" s="15">
        <f t="shared" si="134"/>
        <v>25</v>
      </c>
      <c r="CL44" s="14">
        <f t="shared" si="123"/>
        <v>15</v>
      </c>
      <c r="CM44">
        <f>VLOOKUP(A44,'Stock wise daily sales'!$A$1:$AA$367,24,0)</f>
        <v>0</v>
      </c>
      <c r="CN44">
        <v>0</v>
      </c>
      <c r="CO44" s="15">
        <f t="shared" si="124"/>
        <v>15</v>
      </c>
      <c r="CP44" s="14">
        <f t="shared" si="143"/>
        <v>17</v>
      </c>
      <c r="CQ44">
        <f>VLOOKUP(A44,'Stock wise daily sales'!$A$1:$AA$367,25,0)</f>
        <v>0</v>
      </c>
      <c r="CR44">
        <v>0</v>
      </c>
      <c r="CS44" s="15">
        <f t="shared" si="144"/>
        <v>17</v>
      </c>
      <c r="CT44" s="14">
        <f t="shared" si="125"/>
        <v>44</v>
      </c>
      <c r="CU44">
        <f>VLOOKUP(A44,'Stock wise daily sales'!$A$1:$AA$367,26,0)</f>
        <v>0</v>
      </c>
      <c r="CV44">
        <v>0</v>
      </c>
      <c r="CW44" s="15">
        <f t="shared" si="126"/>
        <v>44</v>
      </c>
    </row>
    <row r="45" spans="1:101" x14ac:dyDescent="0.45">
      <c r="A45" s="2">
        <v>45242</v>
      </c>
      <c r="B45" s="14">
        <f t="shared" si="155"/>
        <v>51</v>
      </c>
      <c r="C45">
        <f>VLOOKUP(A45,'Stock wise daily sales'!$A$1:$AA$367,2,0)</f>
        <v>9</v>
      </c>
      <c r="D45">
        <v>0</v>
      </c>
      <c r="E45" s="15">
        <f t="shared" si="156"/>
        <v>42</v>
      </c>
      <c r="F45" s="14">
        <f t="shared" si="145"/>
        <v>22</v>
      </c>
      <c r="G45">
        <f>VLOOKUP(A45,'Stock wise daily sales'!$A$1:$AA$367,3,0)</f>
        <v>0</v>
      </c>
      <c r="H45">
        <v>0</v>
      </c>
      <c r="I45" s="15">
        <f t="shared" si="146"/>
        <v>22</v>
      </c>
      <c r="J45" s="14">
        <f t="shared" si="127"/>
        <v>29</v>
      </c>
      <c r="K45">
        <f>VLOOKUP(A45,'Stock wise daily sales'!$A$1:$AA$367,4,0)</f>
        <v>0</v>
      </c>
      <c r="L45">
        <v>0</v>
      </c>
      <c r="M45" s="15">
        <f t="shared" si="128"/>
        <v>29</v>
      </c>
      <c r="N45" s="14">
        <f t="shared" si="27"/>
        <v>27</v>
      </c>
      <c r="O45">
        <f>VLOOKUP(A45,'Stock wise daily sales'!$A$1:$AA$367,5,0)</f>
        <v>0</v>
      </c>
      <c r="P45">
        <v>0</v>
      </c>
      <c r="Q45" s="15">
        <f t="shared" si="129"/>
        <v>27</v>
      </c>
      <c r="R45" s="14">
        <f t="shared" si="103"/>
        <v>2</v>
      </c>
      <c r="S45">
        <f>VLOOKUP(A45,'Stock wise daily sales'!$A$1:$AA$367,6,0)</f>
        <v>0</v>
      </c>
      <c r="T45">
        <v>0</v>
      </c>
      <c r="U45" s="15">
        <f t="shared" si="104"/>
        <v>2</v>
      </c>
      <c r="V45" s="14">
        <f t="shared" si="151"/>
        <v>21</v>
      </c>
      <c r="W45">
        <f>VLOOKUP(A45,'Stock wise daily sales'!$A$1:$AA$367,7,0)</f>
        <v>0</v>
      </c>
      <c r="X45">
        <v>0</v>
      </c>
      <c r="Y45" s="15">
        <f t="shared" si="152"/>
        <v>21</v>
      </c>
      <c r="Z45" s="14">
        <f t="shared" si="105"/>
        <v>43</v>
      </c>
      <c r="AA45">
        <f>VLOOKUP(A45,'Stock wise daily sales'!$A$1:$AA$367,8,0)</f>
        <v>0</v>
      </c>
      <c r="AB45">
        <v>0</v>
      </c>
      <c r="AC45" s="15">
        <f t="shared" si="106"/>
        <v>43</v>
      </c>
      <c r="AD45" s="14">
        <f t="shared" si="153"/>
        <v>18</v>
      </c>
      <c r="AE45">
        <f>VLOOKUP(A45,'Stock wise daily sales'!$A$1:$AA$367,9,0)</f>
        <v>0</v>
      </c>
      <c r="AF45">
        <v>0</v>
      </c>
      <c r="AG45" s="15">
        <f t="shared" si="154"/>
        <v>18</v>
      </c>
      <c r="AH45" s="14">
        <f t="shared" si="135"/>
        <v>9</v>
      </c>
      <c r="AI45">
        <f>VLOOKUP(A45,'Stock wise daily sales'!$A$1:$AA$367,10,0)</f>
        <v>0</v>
      </c>
      <c r="AJ45">
        <v>0</v>
      </c>
      <c r="AK45" s="15">
        <f t="shared" si="136"/>
        <v>9</v>
      </c>
      <c r="AL45" s="14">
        <f t="shared" si="147"/>
        <v>40</v>
      </c>
      <c r="AM45">
        <f>VLOOKUP(A45,'Stock wise daily sales'!$A$1:$AA$367,11,0)</f>
        <v>0</v>
      </c>
      <c r="AN45">
        <v>0</v>
      </c>
      <c r="AO45" s="15">
        <f t="shared" si="148"/>
        <v>40</v>
      </c>
      <c r="AP45" s="14">
        <f t="shared" si="137"/>
        <v>8</v>
      </c>
      <c r="AQ45">
        <f>VLOOKUP(A45,'Stock wise daily sales'!$A$1:$AA$367,12,0)</f>
        <v>0</v>
      </c>
      <c r="AR45">
        <v>0</v>
      </c>
      <c r="AS45" s="15">
        <f t="shared" si="138"/>
        <v>8</v>
      </c>
      <c r="AT45" s="14">
        <f t="shared" si="139"/>
        <v>55</v>
      </c>
      <c r="AU45">
        <f>VLOOKUP(A45,'Stock wise daily sales'!$A$1:$AA$367,13,0)</f>
        <v>0</v>
      </c>
      <c r="AV45">
        <v>0</v>
      </c>
      <c r="AW45" s="15">
        <f t="shared" si="140"/>
        <v>55</v>
      </c>
      <c r="AX45" s="14">
        <f t="shared" si="107"/>
        <v>8</v>
      </c>
      <c r="AY45">
        <f>VLOOKUP(A45,'Stock wise daily sales'!$A$1:$AA$367,14,0)</f>
        <v>0</v>
      </c>
      <c r="AZ45">
        <v>0</v>
      </c>
      <c r="BA45" s="15">
        <f t="shared" si="108"/>
        <v>8</v>
      </c>
      <c r="BB45" s="14">
        <f t="shared" si="141"/>
        <v>7</v>
      </c>
      <c r="BC45">
        <f>VLOOKUP(A45,'Stock wise daily sales'!$A$1:$AA$367,15,0)</f>
        <v>0</v>
      </c>
      <c r="BD45">
        <v>0</v>
      </c>
      <c r="BE45" s="15">
        <f t="shared" si="142"/>
        <v>7</v>
      </c>
      <c r="BF45" s="14">
        <f t="shared" si="109"/>
        <v>35</v>
      </c>
      <c r="BG45">
        <f>VLOOKUP(A45,'Stock wise daily sales'!$A$1:$AA$367,16,0)</f>
        <v>5</v>
      </c>
      <c r="BH45">
        <v>0</v>
      </c>
      <c r="BI45" s="15">
        <f t="shared" si="110"/>
        <v>30</v>
      </c>
      <c r="BJ45" s="14">
        <f t="shared" si="119"/>
        <v>6</v>
      </c>
      <c r="BK45">
        <f>VLOOKUP(A45,'Stock wise daily sales'!$A$1:$AA$367,17,0)</f>
        <v>0</v>
      </c>
      <c r="BL45">
        <v>0</v>
      </c>
      <c r="BM45" s="15">
        <f t="shared" si="120"/>
        <v>6</v>
      </c>
      <c r="BN45" s="14">
        <f t="shared" si="111"/>
        <v>19</v>
      </c>
      <c r="BO45">
        <f>VLOOKUP(A45,'Stock wise daily sales'!$A$1:$AA$367,18,0)</f>
        <v>0</v>
      </c>
      <c r="BP45">
        <v>0</v>
      </c>
      <c r="BQ45" s="15">
        <f t="shared" si="112"/>
        <v>19</v>
      </c>
      <c r="BR45" s="14">
        <f t="shared" si="113"/>
        <v>13</v>
      </c>
      <c r="BS45">
        <f>VLOOKUP(A45,'Stock wise daily sales'!$A$1:$AA$367,19,0)</f>
        <v>0</v>
      </c>
      <c r="BT45">
        <v>0</v>
      </c>
      <c r="BU45" s="15">
        <f t="shared" si="114"/>
        <v>13</v>
      </c>
      <c r="BV45" s="14">
        <f t="shared" si="121"/>
        <v>8</v>
      </c>
      <c r="BW45">
        <f>VLOOKUP(A45,'Stock wise daily sales'!$A$1:$AA$367,20,0)</f>
        <v>0</v>
      </c>
      <c r="BX45">
        <v>0</v>
      </c>
      <c r="BY45" s="15">
        <f t="shared" si="122"/>
        <v>8</v>
      </c>
      <c r="BZ45" s="14">
        <f t="shared" si="101"/>
        <v>65</v>
      </c>
      <c r="CA45">
        <f>VLOOKUP(A45,'Stock wise daily sales'!$A$1:$AA$367,21,0)</f>
        <v>0</v>
      </c>
      <c r="CB45">
        <v>0</v>
      </c>
      <c r="CC45" s="15">
        <f t="shared" si="102"/>
        <v>65</v>
      </c>
      <c r="CD45" s="14">
        <f t="shared" si="149"/>
        <v>11</v>
      </c>
      <c r="CE45">
        <f>VLOOKUP(A45,'Stock wise daily sales'!$A$1:$AA$367,22,0)</f>
        <v>0</v>
      </c>
      <c r="CF45">
        <v>0</v>
      </c>
      <c r="CG45" s="15">
        <f t="shared" si="150"/>
        <v>11</v>
      </c>
      <c r="CH45" s="14">
        <f t="shared" si="133"/>
        <v>25</v>
      </c>
      <c r="CI45">
        <f>VLOOKUP(A45,'Stock wise daily sales'!$A$1:$AA$367,23,0)</f>
        <v>10</v>
      </c>
      <c r="CJ45">
        <v>0</v>
      </c>
      <c r="CK45" s="15">
        <f t="shared" si="134"/>
        <v>15</v>
      </c>
      <c r="CL45" s="14">
        <f t="shared" si="123"/>
        <v>15</v>
      </c>
      <c r="CM45">
        <f>VLOOKUP(A45,'Stock wise daily sales'!$A$1:$AA$367,24,0)</f>
        <v>0</v>
      </c>
      <c r="CN45">
        <v>0</v>
      </c>
      <c r="CO45" s="15">
        <f t="shared" si="124"/>
        <v>15</v>
      </c>
      <c r="CP45" s="14">
        <f t="shared" si="143"/>
        <v>17</v>
      </c>
      <c r="CQ45">
        <f>VLOOKUP(A45,'Stock wise daily sales'!$A$1:$AA$367,25,0)</f>
        <v>0</v>
      </c>
      <c r="CR45">
        <v>0</v>
      </c>
      <c r="CS45" s="15">
        <f t="shared" si="144"/>
        <v>17</v>
      </c>
      <c r="CT45" s="14">
        <f t="shared" si="125"/>
        <v>44</v>
      </c>
      <c r="CU45">
        <f>VLOOKUP(A45,'Stock wise daily sales'!$A$1:$AA$367,26,0)</f>
        <v>5</v>
      </c>
      <c r="CV45">
        <v>0</v>
      </c>
      <c r="CW45" s="15">
        <f t="shared" si="126"/>
        <v>39</v>
      </c>
    </row>
    <row r="46" spans="1:101" x14ac:dyDescent="0.45">
      <c r="A46" s="2">
        <v>45243</v>
      </c>
      <c r="B46" s="14">
        <f t="shared" si="155"/>
        <v>42</v>
      </c>
      <c r="C46">
        <f>VLOOKUP(A46,'Stock wise daily sales'!$A$1:$AA$367,2,0)</f>
        <v>0</v>
      </c>
      <c r="D46">
        <v>0</v>
      </c>
      <c r="E46" s="15">
        <f t="shared" si="156"/>
        <v>42</v>
      </c>
      <c r="F46" s="14">
        <f t="shared" si="145"/>
        <v>22</v>
      </c>
      <c r="G46">
        <f>VLOOKUP(A46,'Stock wise daily sales'!$A$1:$AA$367,3,0)</f>
        <v>15</v>
      </c>
      <c r="H46">
        <v>0</v>
      </c>
      <c r="I46" s="15">
        <f t="shared" si="146"/>
        <v>7</v>
      </c>
      <c r="J46" s="14">
        <f t="shared" si="127"/>
        <v>29</v>
      </c>
      <c r="K46">
        <f>VLOOKUP(A46,'Stock wise daily sales'!$A$1:$AA$367,4,0)</f>
        <v>0</v>
      </c>
      <c r="L46">
        <v>0</v>
      </c>
      <c r="M46" s="15">
        <f t="shared" si="128"/>
        <v>29</v>
      </c>
      <c r="N46" s="14">
        <f t="shared" si="27"/>
        <v>27</v>
      </c>
      <c r="O46">
        <f>VLOOKUP(A46,'Stock wise daily sales'!$A$1:$AA$367,5,0)</f>
        <v>0</v>
      </c>
      <c r="P46">
        <v>0</v>
      </c>
      <c r="Q46" s="15">
        <f t="shared" si="129"/>
        <v>27</v>
      </c>
      <c r="R46" s="14">
        <f t="shared" si="103"/>
        <v>2</v>
      </c>
      <c r="S46">
        <f>VLOOKUP(A46,'Stock wise daily sales'!$A$1:$AA$367,6,0)</f>
        <v>15</v>
      </c>
      <c r="T46">
        <v>60</v>
      </c>
      <c r="U46" s="15">
        <f t="shared" si="104"/>
        <v>47</v>
      </c>
      <c r="V46" s="14">
        <f t="shared" si="151"/>
        <v>21</v>
      </c>
      <c r="W46">
        <f>VLOOKUP(A46,'Stock wise daily sales'!$A$1:$AA$367,7,0)</f>
        <v>4</v>
      </c>
      <c r="X46">
        <v>0</v>
      </c>
      <c r="Y46" s="15">
        <f t="shared" si="152"/>
        <v>17</v>
      </c>
      <c r="Z46" s="14">
        <f t="shared" si="105"/>
        <v>43</v>
      </c>
      <c r="AA46">
        <f>VLOOKUP(A46,'Stock wise daily sales'!$A$1:$AA$367,8,0)</f>
        <v>0</v>
      </c>
      <c r="AB46">
        <v>0</v>
      </c>
      <c r="AC46" s="15">
        <f t="shared" si="106"/>
        <v>43</v>
      </c>
      <c r="AD46" s="14">
        <f t="shared" si="153"/>
        <v>18</v>
      </c>
      <c r="AE46">
        <f>VLOOKUP(A46,'Stock wise daily sales'!$A$1:$AA$367,9,0)</f>
        <v>0</v>
      </c>
      <c r="AF46">
        <v>0</v>
      </c>
      <c r="AG46" s="15">
        <f t="shared" si="154"/>
        <v>18</v>
      </c>
      <c r="AH46" s="14">
        <f t="shared" si="135"/>
        <v>9</v>
      </c>
      <c r="AI46">
        <f>VLOOKUP(A46,'Stock wise daily sales'!$A$1:$AA$367,10,0)</f>
        <v>0</v>
      </c>
      <c r="AJ46">
        <v>0</v>
      </c>
      <c r="AK46" s="15">
        <f t="shared" si="136"/>
        <v>9</v>
      </c>
      <c r="AL46" s="14">
        <f t="shared" si="147"/>
        <v>40</v>
      </c>
      <c r="AM46">
        <f>VLOOKUP(A46,'Stock wise daily sales'!$A$1:$AA$367,11,0)</f>
        <v>0</v>
      </c>
      <c r="AN46">
        <v>0</v>
      </c>
      <c r="AO46" s="15">
        <f t="shared" si="148"/>
        <v>40</v>
      </c>
      <c r="AP46" s="14">
        <f t="shared" si="137"/>
        <v>8</v>
      </c>
      <c r="AQ46">
        <f>VLOOKUP(A46,'Stock wise daily sales'!$A$1:$AA$367,12,0)</f>
        <v>0</v>
      </c>
      <c r="AR46">
        <v>0</v>
      </c>
      <c r="AS46" s="15">
        <f t="shared" si="138"/>
        <v>8</v>
      </c>
      <c r="AT46" s="14">
        <f t="shared" si="139"/>
        <v>55</v>
      </c>
      <c r="AU46">
        <f>VLOOKUP(A46,'Stock wise daily sales'!$A$1:$AA$367,13,0)</f>
        <v>0</v>
      </c>
      <c r="AV46">
        <v>0</v>
      </c>
      <c r="AW46" s="15">
        <f t="shared" si="140"/>
        <v>55</v>
      </c>
      <c r="AX46" s="14">
        <f t="shared" si="107"/>
        <v>8</v>
      </c>
      <c r="AY46">
        <f>VLOOKUP(A46,'Stock wise daily sales'!$A$1:$AA$367,14,0)</f>
        <v>0</v>
      </c>
      <c r="AZ46">
        <v>0</v>
      </c>
      <c r="BA46" s="15">
        <f t="shared" si="108"/>
        <v>8</v>
      </c>
      <c r="BB46" s="14">
        <f t="shared" si="141"/>
        <v>7</v>
      </c>
      <c r="BC46">
        <f>VLOOKUP(A46,'Stock wise daily sales'!$A$1:$AA$367,15,0)</f>
        <v>0</v>
      </c>
      <c r="BD46">
        <v>0</v>
      </c>
      <c r="BE46" s="15">
        <f t="shared" si="142"/>
        <v>7</v>
      </c>
      <c r="BF46" s="14">
        <f t="shared" si="109"/>
        <v>30</v>
      </c>
      <c r="BG46">
        <f>VLOOKUP(A46,'Stock wise daily sales'!$A$1:$AA$367,16,0)</f>
        <v>0</v>
      </c>
      <c r="BH46">
        <v>0</v>
      </c>
      <c r="BI46" s="15">
        <f t="shared" si="110"/>
        <v>30</v>
      </c>
      <c r="BJ46" s="14">
        <f t="shared" si="119"/>
        <v>6</v>
      </c>
      <c r="BK46">
        <f>VLOOKUP(A46,'Stock wise daily sales'!$A$1:$AA$367,17,0)</f>
        <v>0</v>
      </c>
      <c r="BL46">
        <v>0</v>
      </c>
      <c r="BM46" s="15">
        <f t="shared" si="120"/>
        <v>6</v>
      </c>
      <c r="BN46" s="14">
        <f t="shared" si="111"/>
        <v>19</v>
      </c>
      <c r="BO46">
        <f>VLOOKUP(A46,'Stock wise daily sales'!$A$1:$AA$367,18,0)</f>
        <v>0</v>
      </c>
      <c r="BP46">
        <v>0</v>
      </c>
      <c r="BQ46" s="15">
        <f t="shared" si="112"/>
        <v>19</v>
      </c>
      <c r="BR46" s="14">
        <f t="shared" si="113"/>
        <v>13</v>
      </c>
      <c r="BS46">
        <f>VLOOKUP(A46,'Stock wise daily sales'!$A$1:$AA$367,19,0)</f>
        <v>0</v>
      </c>
      <c r="BT46">
        <v>0</v>
      </c>
      <c r="BU46" s="15">
        <f t="shared" si="114"/>
        <v>13</v>
      </c>
      <c r="BV46" s="14">
        <f t="shared" si="121"/>
        <v>8</v>
      </c>
      <c r="BW46">
        <f>VLOOKUP(A46,'Stock wise daily sales'!$A$1:$AA$367,20,0)</f>
        <v>0</v>
      </c>
      <c r="BX46">
        <v>0</v>
      </c>
      <c r="BY46" s="15">
        <f t="shared" si="122"/>
        <v>8</v>
      </c>
      <c r="BZ46" s="14">
        <f t="shared" si="101"/>
        <v>65</v>
      </c>
      <c r="CA46">
        <f>VLOOKUP(A46,'Stock wise daily sales'!$A$1:$AA$367,21,0)</f>
        <v>0</v>
      </c>
      <c r="CB46">
        <v>0</v>
      </c>
      <c r="CC46" s="15">
        <f t="shared" si="102"/>
        <v>65</v>
      </c>
      <c r="CD46" s="14">
        <f t="shared" si="149"/>
        <v>11</v>
      </c>
      <c r="CE46">
        <f>VLOOKUP(A46,'Stock wise daily sales'!$A$1:$AA$367,22,0)</f>
        <v>0</v>
      </c>
      <c r="CF46">
        <v>0</v>
      </c>
      <c r="CG46" s="15">
        <f t="shared" si="150"/>
        <v>11</v>
      </c>
      <c r="CH46" s="14">
        <f t="shared" si="133"/>
        <v>15</v>
      </c>
      <c r="CI46">
        <f>VLOOKUP(A46,'Stock wise daily sales'!$A$1:$AA$367,23,0)</f>
        <v>12</v>
      </c>
      <c r="CJ46">
        <v>0</v>
      </c>
      <c r="CK46" s="15">
        <f t="shared" si="134"/>
        <v>3</v>
      </c>
      <c r="CL46" s="14">
        <f t="shared" si="123"/>
        <v>15</v>
      </c>
      <c r="CM46">
        <f>VLOOKUP(A46,'Stock wise daily sales'!$A$1:$AA$367,24,0)</f>
        <v>0</v>
      </c>
      <c r="CN46">
        <v>0</v>
      </c>
      <c r="CO46" s="15">
        <f t="shared" si="124"/>
        <v>15</v>
      </c>
      <c r="CP46" s="14">
        <f t="shared" si="143"/>
        <v>17</v>
      </c>
      <c r="CQ46">
        <f>VLOOKUP(A46,'Stock wise daily sales'!$A$1:$AA$367,25,0)</f>
        <v>0</v>
      </c>
      <c r="CR46">
        <v>0</v>
      </c>
      <c r="CS46" s="15">
        <f t="shared" si="144"/>
        <v>17</v>
      </c>
      <c r="CT46" s="14">
        <f t="shared" si="125"/>
        <v>39</v>
      </c>
      <c r="CU46">
        <f>VLOOKUP(A46,'Stock wise daily sales'!$A$1:$AA$367,26,0)</f>
        <v>0</v>
      </c>
      <c r="CV46">
        <v>0</v>
      </c>
      <c r="CW46" s="15">
        <f t="shared" si="126"/>
        <v>39</v>
      </c>
    </row>
    <row r="47" spans="1:101" x14ac:dyDescent="0.45">
      <c r="A47" s="2">
        <v>45244</v>
      </c>
      <c r="B47" s="14">
        <f t="shared" ref="B47:B65" si="157">MAX(E46,0)</f>
        <v>42</v>
      </c>
      <c r="C47">
        <f>VLOOKUP(A47,'Stock wise daily sales'!$A$1:$AA$367,2,0)</f>
        <v>0</v>
      </c>
      <c r="D47">
        <v>0</v>
      </c>
      <c r="E47" s="15">
        <f t="shared" ref="E47:E65" si="158">B47-C47+D47</f>
        <v>42</v>
      </c>
      <c r="F47" s="14">
        <f t="shared" si="145"/>
        <v>7</v>
      </c>
      <c r="G47">
        <f>VLOOKUP(A47,'Stock wise daily sales'!$A$1:$AA$367,3,0)</f>
        <v>0</v>
      </c>
      <c r="H47">
        <v>0</v>
      </c>
      <c r="I47" s="15">
        <f t="shared" si="146"/>
        <v>7</v>
      </c>
      <c r="J47" s="14">
        <f t="shared" si="127"/>
        <v>29</v>
      </c>
      <c r="K47">
        <f>VLOOKUP(A47,'Stock wise daily sales'!$A$1:$AA$367,4,0)</f>
        <v>0</v>
      </c>
      <c r="L47">
        <v>0</v>
      </c>
      <c r="M47" s="15">
        <f t="shared" si="128"/>
        <v>29</v>
      </c>
      <c r="N47" s="14">
        <f t="shared" si="27"/>
        <v>27</v>
      </c>
      <c r="O47">
        <f>VLOOKUP(A47,'Stock wise daily sales'!$A$1:$AA$367,5,0)</f>
        <v>0</v>
      </c>
      <c r="P47">
        <v>0</v>
      </c>
      <c r="Q47" s="15">
        <f t="shared" si="129"/>
        <v>27</v>
      </c>
      <c r="R47" s="14">
        <f t="shared" si="103"/>
        <v>47</v>
      </c>
      <c r="S47">
        <f>VLOOKUP(A47,'Stock wise daily sales'!$A$1:$AA$367,6,0)</f>
        <v>20</v>
      </c>
      <c r="T47">
        <v>0</v>
      </c>
      <c r="U47" s="15">
        <f t="shared" si="104"/>
        <v>27</v>
      </c>
      <c r="V47" s="14">
        <f t="shared" si="151"/>
        <v>17</v>
      </c>
      <c r="W47">
        <f>VLOOKUP(A47,'Stock wise daily sales'!$A$1:$AA$367,7,0)</f>
        <v>0</v>
      </c>
      <c r="X47">
        <v>0</v>
      </c>
      <c r="Y47" s="15">
        <f t="shared" si="152"/>
        <v>17</v>
      </c>
      <c r="Z47" s="14">
        <f t="shared" si="105"/>
        <v>43</v>
      </c>
      <c r="AA47">
        <f>VLOOKUP(A47,'Stock wise daily sales'!$A$1:$AA$367,8,0)</f>
        <v>0</v>
      </c>
      <c r="AB47">
        <v>0</v>
      </c>
      <c r="AC47" s="15">
        <f t="shared" si="106"/>
        <v>43</v>
      </c>
      <c r="AD47" s="14">
        <f t="shared" si="153"/>
        <v>18</v>
      </c>
      <c r="AE47">
        <f>VLOOKUP(A47,'Stock wise daily sales'!$A$1:$AA$367,9,0)</f>
        <v>0</v>
      </c>
      <c r="AF47">
        <v>0</v>
      </c>
      <c r="AG47" s="15">
        <f t="shared" si="154"/>
        <v>18</v>
      </c>
      <c r="AH47" s="14">
        <f t="shared" si="135"/>
        <v>9</v>
      </c>
      <c r="AI47">
        <f>VLOOKUP(A47,'Stock wise daily sales'!$A$1:$AA$367,10,0)</f>
        <v>0</v>
      </c>
      <c r="AJ47">
        <v>0</v>
      </c>
      <c r="AK47" s="15">
        <f t="shared" si="136"/>
        <v>9</v>
      </c>
      <c r="AL47" s="14">
        <f t="shared" si="147"/>
        <v>40</v>
      </c>
      <c r="AM47">
        <f>VLOOKUP(A47,'Stock wise daily sales'!$A$1:$AA$367,11,0)</f>
        <v>0</v>
      </c>
      <c r="AN47">
        <v>0</v>
      </c>
      <c r="AO47" s="15">
        <f t="shared" si="148"/>
        <v>40</v>
      </c>
      <c r="AP47" s="14">
        <f t="shared" si="137"/>
        <v>8</v>
      </c>
      <c r="AQ47">
        <f>VLOOKUP(A47,'Stock wise daily sales'!$A$1:$AA$367,12,0)</f>
        <v>0</v>
      </c>
      <c r="AR47">
        <v>0</v>
      </c>
      <c r="AS47" s="15">
        <f t="shared" si="138"/>
        <v>8</v>
      </c>
      <c r="AT47" s="14">
        <f t="shared" si="139"/>
        <v>55</v>
      </c>
      <c r="AU47">
        <f>VLOOKUP(A47,'Stock wise daily sales'!$A$1:$AA$367,13,0)</f>
        <v>0</v>
      </c>
      <c r="AV47">
        <v>0</v>
      </c>
      <c r="AW47" s="15">
        <f t="shared" si="140"/>
        <v>55</v>
      </c>
      <c r="AX47" s="14">
        <f t="shared" si="107"/>
        <v>8</v>
      </c>
      <c r="AY47">
        <f>VLOOKUP(A47,'Stock wise daily sales'!$A$1:$AA$367,14,0)</f>
        <v>0</v>
      </c>
      <c r="AZ47">
        <v>0</v>
      </c>
      <c r="BA47" s="15">
        <f t="shared" si="108"/>
        <v>8</v>
      </c>
      <c r="BB47" s="14">
        <f t="shared" si="141"/>
        <v>7</v>
      </c>
      <c r="BC47">
        <f>VLOOKUP(A47,'Stock wise daily sales'!$A$1:$AA$367,15,0)</f>
        <v>0</v>
      </c>
      <c r="BD47">
        <v>0</v>
      </c>
      <c r="BE47" s="15">
        <f t="shared" si="142"/>
        <v>7</v>
      </c>
      <c r="BF47" s="14">
        <f t="shared" si="109"/>
        <v>30</v>
      </c>
      <c r="BG47">
        <f>VLOOKUP(A47,'Stock wise daily sales'!$A$1:$AA$367,16,0)</f>
        <v>0</v>
      </c>
      <c r="BH47">
        <v>0</v>
      </c>
      <c r="BI47" s="15">
        <f t="shared" si="110"/>
        <v>30</v>
      </c>
      <c r="BJ47" s="14">
        <f t="shared" si="119"/>
        <v>6</v>
      </c>
      <c r="BK47">
        <f>VLOOKUP(A47,'Stock wise daily sales'!$A$1:$AA$367,17,0)</f>
        <v>0</v>
      </c>
      <c r="BL47">
        <v>0</v>
      </c>
      <c r="BM47" s="15">
        <f t="shared" si="120"/>
        <v>6</v>
      </c>
      <c r="BN47" s="14">
        <f t="shared" si="111"/>
        <v>19</v>
      </c>
      <c r="BO47">
        <f>VLOOKUP(A47,'Stock wise daily sales'!$A$1:$AA$367,18,0)</f>
        <v>0</v>
      </c>
      <c r="BP47">
        <v>0</v>
      </c>
      <c r="BQ47" s="15">
        <f t="shared" si="112"/>
        <v>19</v>
      </c>
      <c r="BR47" s="14">
        <f t="shared" si="113"/>
        <v>13</v>
      </c>
      <c r="BS47">
        <f>VLOOKUP(A47,'Stock wise daily sales'!$A$1:$AA$367,19,0)</f>
        <v>0</v>
      </c>
      <c r="BT47">
        <v>0</v>
      </c>
      <c r="BU47" s="15">
        <f t="shared" si="114"/>
        <v>13</v>
      </c>
      <c r="BV47" s="14">
        <f t="shared" si="121"/>
        <v>8</v>
      </c>
      <c r="BW47">
        <f>VLOOKUP(A47,'Stock wise daily sales'!$A$1:$AA$367,20,0)</f>
        <v>0</v>
      </c>
      <c r="BX47">
        <v>0</v>
      </c>
      <c r="BY47" s="15">
        <f t="shared" si="122"/>
        <v>8</v>
      </c>
      <c r="BZ47" s="14">
        <f t="shared" si="101"/>
        <v>65</v>
      </c>
      <c r="CA47">
        <f>VLOOKUP(A47,'Stock wise daily sales'!$A$1:$AA$367,21,0)</f>
        <v>0</v>
      </c>
      <c r="CB47">
        <v>0</v>
      </c>
      <c r="CC47" s="15">
        <f t="shared" si="102"/>
        <v>65</v>
      </c>
      <c r="CD47" s="14">
        <f t="shared" si="149"/>
        <v>11</v>
      </c>
      <c r="CE47">
        <f>VLOOKUP(A47,'Stock wise daily sales'!$A$1:$AA$367,22,0)</f>
        <v>0</v>
      </c>
      <c r="CF47">
        <v>0</v>
      </c>
      <c r="CG47" s="15">
        <f t="shared" si="150"/>
        <v>11</v>
      </c>
      <c r="CH47" s="14">
        <f t="shared" si="133"/>
        <v>3</v>
      </c>
      <c r="CI47">
        <f>VLOOKUP(A47,'Stock wise daily sales'!$A$1:$AA$367,23,0)</f>
        <v>0</v>
      </c>
      <c r="CJ47">
        <v>0</v>
      </c>
      <c r="CK47" s="15">
        <f t="shared" si="134"/>
        <v>3</v>
      </c>
      <c r="CL47" s="14">
        <f t="shared" si="123"/>
        <v>15</v>
      </c>
      <c r="CM47">
        <f>VLOOKUP(A47,'Stock wise daily sales'!$A$1:$AA$367,24,0)</f>
        <v>0</v>
      </c>
      <c r="CN47">
        <v>0</v>
      </c>
      <c r="CO47" s="15">
        <f t="shared" si="124"/>
        <v>15</v>
      </c>
      <c r="CP47" s="14">
        <f t="shared" si="143"/>
        <v>17</v>
      </c>
      <c r="CQ47">
        <f>VLOOKUP(A47,'Stock wise daily sales'!$A$1:$AA$367,25,0)</f>
        <v>0</v>
      </c>
      <c r="CR47">
        <v>0</v>
      </c>
      <c r="CS47" s="15">
        <f t="shared" si="144"/>
        <v>17</v>
      </c>
      <c r="CT47" s="14">
        <f t="shared" si="125"/>
        <v>39</v>
      </c>
      <c r="CU47">
        <f>VLOOKUP(A47,'Stock wise daily sales'!$A$1:$AA$367,26,0)</f>
        <v>3</v>
      </c>
      <c r="CV47">
        <v>0</v>
      </c>
      <c r="CW47" s="15">
        <f t="shared" si="126"/>
        <v>36</v>
      </c>
    </row>
    <row r="48" spans="1:101" x14ac:dyDescent="0.45">
      <c r="A48" s="2">
        <v>45245</v>
      </c>
      <c r="B48" s="14">
        <f t="shared" si="157"/>
        <v>42</v>
      </c>
      <c r="C48">
        <f>VLOOKUP(A48,'Stock wise daily sales'!$A$1:$AA$367,2,0)</f>
        <v>14</v>
      </c>
      <c r="D48">
        <v>0</v>
      </c>
      <c r="E48" s="15">
        <f t="shared" si="158"/>
        <v>28</v>
      </c>
      <c r="F48" s="14">
        <f t="shared" si="145"/>
        <v>7</v>
      </c>
      <c r="G48">
        <f>VLOOKUP(A48,'Stock wise daily sales'!$A$1:$AA$367,3,0)</f>
        <v>4</v>
      </c>
      <c r="H48">
        <v>0</v>
      </c>
      <c r="I48" s="15">
        <f t="shared" si="146"/>
        <v>3</v>
      </c>
      <c r="J48" s="14">
        <f t="shared" si="127"/>
        <v>29</v>
      </c>
      <c r="K48">
        <f>VLOOKUP(A48,'Stock wise daily sales'!$A$1:$AA$367,4,0)</f>
        <v>0</v>
      </c>
      <c r="L48">
        <v>0</v>
      </c>
      <c r="M48" s="15">
        <f t="shared" si="128"/>
        <v>29</v>
      </c>
      <c r="N48" s="14">
        <f t="shared" si="27"/>
        <v>27</v>
      </c>
      <c r="O48">
        <f>VLOOKUP(A48,'Stock wise daily sales'!$A$1:$AA$367,5,0)</f>
        <v>0</v>
      </c>
      <c r="P48">
        <v>0</v>
      </c>
      <c r="Q48" s="15">
        <f t="shared" si="129"/>
        <v>27</v>
      </c>
      <c r="R48" s="14">
        <f t="shared" si="103"/>
        <v>27</v>
      </c>
      <c r="S48">
        <f>VLOOKUP(A48,'Stock wise daily sales'!$A$1:$AA$367,6,0)</f>
        <v>10</v>
      </c>
      <c r="T48">
        <v>0</v>
      </c>
      <c r="U48" s="15">
        <f t="shared" si="104"/>
        <v>17</v>
      </c>
      <c r="V48" s="14">
        <f t="shared" si="151"/>
        <v>17</v>
      </c>
      <c r="W48">
        <f>VLOOKUP(A48,'Stock wise daily sales'!$A$1:$AA$367,7,0)</f>
        <v>0</v>
      </c>
      <c r="X48">
        <v>0</v>
      </c>
      <c r="Y48" s="15">
        <f t="shared" si="152"/>
        <v>17</v>
      </c>
      <c r="Z48" s="14">
        <f t="shared" si="105"/>
        <v>43</v>
      </c>
      <c r="AA48">
        <f>VLOOKUP(A48,'Stock wise daily sales'!$A$1:$AA$367,8,0)</f>
        <v>0</v>
      </c>
      <c r="AB48">
        <v>0</v>
      </c>
      <c r="AC48" s="15">
        <f t="shared" si="106"/>
        <v>43</v>
      </c>
      <c r="AD48" s="14">
        <f t="shared" si="153"/>
        <v>18</v>
      </c>
      <c r="AE48">
        <f>VLOOKUP(A48,'Stock wise daily sales'!$A$1:$AA$367,9,0)</f>
        <v>0</v>
      </c>
      <c r="AF48">
        <v>0</v>
      </c>
      <c r="AG48" s="15">
        <f t="shared" si="154"/>
        <v>18</v>
      </c>
      <c r="AH48" s="14">
        <f t="shared" si="135"/>
        <v>9</v>
      </c>
      <c r="AI48">
        <f>VLOOKUP(A48,'Stock wise daily sales'!$A$1:$AA$367,10,0)</f>
        <v>5</v>
      </c>
      <c r="AJ48">
        <v>0</v>
      </c>
      <c r="AK48" s="15">
        <f t="shared" si="136"/>
        <v>4</v>
      </c>
      <c r="AL48" s="14">
        <f t="shared" si="147"/>
        <v>40</v>
      </c>
      <c r="AM48">
        <f>VLOOKUP(A48,'Stock wise daily sales'!$A$1:$AA$367,11,0)</f>
        <v>0</v>
      </c>
      <c r="AN48">
        <v>0</v>
      </c>
      <c r="AO48" s="15">
        <f t="shared" si="148"/>
        <v>40</v>
      </c>
      <c r="AP48" s="14">
        <f t="shared" si="137"/>
        <v>8</v>
      </c>
      <c r="AQ48">
        <f>VLOOKUP(A48,'Stock wise daily sales'!$A$1:$AA$367,12,0)</f>
        <v>10</v>
      </c>
      <c r="AR48">
        <v>30</v>
      </c>
      <c r="AS48" s="15">
        <f t="shared" si="138"/>
        <v>28</v>
      </c>
      <c r="AT48" s="14">
        <f t="shared" si="139"/>
        <v>55</v>
      </c>
      <c r="AU48">
        <f>VLOOKUP(A48,'Stock wise daily sales'!$A$1:$AA$367,13,0)</f>
        <v>40</v>
      </c>
      <c r="AV48">
        <v>0</v>
      </c>
      <c r="AW48" s="15">
        <f t="shared" si="140"/>
        <v>15</v>
      </c>
      <c r="AX48" s="14">
        <f t="shared" si="107"/>
        <v>8</v>
      </c>
      <c r="AY48">
        <f>VLOOKUP(A48,'Stock wise daily sales'!$A$1:$AA$367,14,0)</f>
        <v>0</v>
      </c>
      <c r="AZ48">
        <v>0</v>
      </c>
      <c r="BA48" s="15">
        <f t="shared" si="108"/>
        <v>8</v>
      </c>
      <c r="BB48" s="14">
        <f t="shared" si="141"/>
        <v>7</v>
      </c>
      <c r="BC48">
        <f>VLOOKUP(A48,'Stock wise daily sales'!$A$1:$AA$367,15,0)</f>
        <v>0</v>
      </c>
      <c r="BD48">
        <v>0</v>
      </c>
      <c r="BE48" s="15">
        <f t="shared" si="142"/>
        <v>7</v>
      </c>
      <c r="BF48" s="14">
        <f t="shared" si="109"/>
        <v>30</v>
      </c>
      <c r="BG48">
        <f>VLOOKUP(A48,'Stock wise daily sales'!$A$1:$AA$367,16,0)</f>
        <v>8</v>
      </c>
      <c r="BH48">
        <v>0</v>
      </c>
      <c r="BI48" s="15">
        <f t="shared" si="110"/>
        <v>22</v>
      </c>
      <c r="BJ48" s="14">
        <f t="shared" si="119"/>
        <v>6</v>
      </c>
      <c r="BK48">
        <f>VLOOKUP(A48,'Stock wise daily sales'!$A$1:$AA$367,17,0)</f>
        <v>0</v>
      </c>
      <c r="BL48">
        <v>0</v>
      </c>
      <c r="BM48" s="15">
        <f t="shared" si="120"/>
        <v>6</v>
      </c>
      <c r="BN48" s="14">
        <f t="shared" si="111"/>
        <v>19</v>
      </c>
      <c r="BO48">
        <f>VLOOKUP(A48,'Stock wise daily sales'!$A$1:$AA$367,18,0)</f>
        <v>0</v>
      </c>
      <c r="BP48">
        <v>0</v>
      </c>
      <c r="BQ48" s="15">
        <f t="shared" si="112"/>
        <v>19</v>
      </c>
      <c r="BR48" s="14">
        <f t="shared" si="113"/>
        <v>13</v>
      </c>
      <c r="BS48">
        <f>VLOOKUP(A48,'Stock wise daily sales'!$A$1:$AA$367,19,0)</f>
        <v>0</v>
      </c>
      <c r="BT48">
        <v>0</v>
      </c>
      <c r="BU48" s="15">
        <f t="shared" si="114"/>
        <v>13</v>
      </c>
      <c r="BV48" s="14">
        <f t="shared" si="121"/>
        <v>8</v>
      </c>
      <c r="BW48">
        <f>VLOOKUP(A48,'Stock wise daily sales'!$A$1:$AA$367,20,0)</f>
        <v>0</v>
      </c>
      <c r="BX48">
        <v>0</v>
      </c>
      <c r="BY48" s="15">
        <f t="shared" si="122"/>
        <v>8</v>
      </c>
      <c r="BZ48" s="14">
        <f t="shared" si="101"/>
        <v>65</v>
      </c>
      <c r="CA48">
        <f>VLOOKUP(A48,'Stock wise daily sales'!$A$1:$AA$367,21,0)</f>
        <v>0</v>
      </c>
      <c r="CB48">
        <v>0</v>
      </c>
      <c r="CC48" s="15">
        <f t="shared" si="102"/>
        <v>65</v>
      </c>
      <c r="CD48" s="14">
        <f t="shared" si="149"/>
        <v>11</v>
      </c>
      <c r="CE48">
        <f>VLOOKUP(A48,'Stock wise daily sales'!$A$1:$AA$367,22,0)</f>
        <v>4</v>
      </c>
      <c r="CF48">
        <v>0</v>
      </c>
      <c r="CG48" s="15">
        <f t="shared" si="150"/>
        <v>7</v>
      </c>
      <c r="CH48" s="14">
        <f t="shared" si="133"/>
        <v>3</v>
      </c>
      <c r="CI48">
        <f>VLOOKUP(A48,'Stock wise daily sales'!$A$1:$AA$367,23,0)</f>
        <v>4</v>
      </c>
      <c r="CJ48">
        <v>60</v>
      </c>
      <c r="CK48" s="15">
        <f t="shared" si="134"/>
        <v>59</v>
      </c>
      <c r="CL48" s="14">
        <f t="shared" si="123"/>
        <v>15</v>
      </c>
      <c r="CM48">
        <f>VLOOKUP(A48,'Stock wise daily sales'!$A$1:$AA$367,24,0)</f>
        <v>0</v>
      </c>
      <c r="CN48">
        <v>0</v>
      </c>
      <c r="CO48" s="15">
        <f t="shared" si="124"/>
        <v>15</v>
      </c>
      <c r="CP48" s="14">
        <f t="shared" si="143"/>
        <v>17</v>
      </c>
      <c r="CQ48">
        <f>VLOOKUP(A48,'Stock wise daily sales'!$A$1:$AA$367,25,0)</f>
        <v>0</v>
      </c>
      <c r="CR48">
        <v>0</v>
      </c>
      <c r="CS48" s="15">
        <f t="shared" si="144"/>
        <v>17</v>
      </c>
      <c r="CT48" s="14">
        <f t="shared" si="125"/>
        <v>36</v>
      </c>
      <c r="CU48">
        <f>VLOOKUP(A48,'Stock wise daily sales'!$A$1:$AA$367,26,0)</f>
        <v>10</v>
      </c>
      <c r="CV48">
        <v>0</v>
      </c>
      <c r="CW48" s="15">
        <f t="shared" si="126"/>
        <v>26</v>
      </c>
    </row>
    <row r="49" spans="1:101" x14ac:dyDescent="0.45">
      <c r="A49" s="2">
        <v>45246</v>
      </c>
      <c r="B49" s="14">
        <f t="shared" si="157"/>
        <v>28</v>
      </c>
      <c r="C49">
        <f>VLOOKUP(A49,'Stock wise daily sales'!$A$1:$AA$367,2,0)</f>
        <v>12</v>
      </c>
      <c r="D49">
        <v>0</v>
      </c>
      <c r="E49" s="15">
        <f t="shared" si="158"/>
        <v>16</v>
      </c>
      <c r="F49" s="14">
        <f t="shared" si="145"/>
        <v>3</v>
      </c>
      <c r="G49">
        <f>VLOOKUP(A49,'Stock wise daily sales'!$A$1:$AA$367,3,0)</f>
        <v>0</v>
      </c>
      <c r="H49">
        <v>0</v>
      </c>
      <c r="I49" s="15">
        <f t="shared" si="146"/>
        <v>3</v>
      </c>
      <c r="J49" s="14">
        <f t="shared" si="127"/>
        <v>29</v>
      </c>
      <c r="K49">
        <f>VLOOKUP(A49,'Stock wise daily sales'!$A$1:$AA$367,4,0)</f>
        <v>0</v>
      </c>
      <c r="L49">
        <v>0</v>
      </c>
      <c r="M49" s="15">
        <f t="shared" si="128"/>
        <v>29</v>
      </c>
      <c r="N49" s="14">
        <f t="shared" si="27"/>
        <v>27</v>
      </c>
      <c r="O49">
        <f>VLOOKUP(A49,'Stock wise daily sales'!$A$1:$AA$367,5,0)</f>
        <v>0</v>
      </c>
      <c r="P49">
        <v>0</v>
      </c>
      <c r="Q49" s="15">
        <f t="shared" si="129"/>
        <v>27</v>
      </c>
      <c r="R49" s="14">
        <f t="shared" si="103"/>
        <v>17</v>
      </c>
      <c r="S49">
        <f>VLOOKUP(A49,'Stock wise daily sales'!$A$1:$AA$367,6,0)</f>
        <v>0</v>
      </c>
      <c r="T49">
        <v>0</v>
      </c>
      <c r="U49" s="15">
        <f t="shared" si="104"/>
        <v>17</v>
      </c>
      <c r="V49" s="14">
        <f t="shared" si="151"/>
        <v>17</v>
      </c>
      <c r="W49">
        <f>VLOOKUP(A49,'Stock wise daily sales'!$A$1:$AA$367,7,0)</f>
        <v>12</v>
      </c>
      <c r="X49">
        <v>0</v>
      </c>
      <c r="Y49" s="15">
        <f t="shared" si="152"/>
        <v>5</v>
      </c>
      <c r="Z49" s="14">
        <f t="shared" si="105"/>
        <v>43</v>
      </c>
      <c r="AA49">
        <f>VLOOKUP(A49,'Stock wise daily sales'!$A$1:$AA$367,8,0)</f>
        <v>12</v>
      </c>
      <c r="AB49">
        <v>0</v>
      </c>
      <c r="AC49" s="15">
        <f t="shared" si="106"/>
        <v>31</v>
      </c>
      <c r="AD49" s="14">
        <f t="shared" si="153"/>
        <v>18</v>
      </c>
      <c r="AE49">
        <f>VLOOKUP(A49,'Stock wise daily sales'!$A$1:$AA$367,9,0)</f>
        <v>1</v>
      </c>
      <c r="AF49">
        <v>0</v>
      </c>
      <c r="AG49" s="15">
        <f t="shared" si="154"/>
        <v>17</v>
      </c>
      <c r="AH49" s="14">
        <f t="shared" si="135"/>
        <v>4</v>
      </c>
      <c r="AI49">
        <f>VLOOKUP(A49,'Stock wise daily sales'!$A$1:$AA$367,10,0)</f>
        <v>5</v>
      </c>
      <c r="AJ49">
        <v>25</v>
      </c>
      <c r="AK49" s="15">
        <f t="shared" si="136"/>
        <v>24</v>
      </c>
      <c r="AL49" s="14">
        <f t="shared" si="147"/>
        <v>40</v>
      </c>
      <c r="AM49">
        <f>VLOOKUP(A49,'Stock wise daily sales'!$A$1:$AA$367,11,0)</f>
        <v>0</v>
      </c>
      <c r="AN49">
        <v>0</v>
      </c>
      <c r="AO49" s="15">
        <f t="shared" si="148"/>
        <v>40</v>
      </c>
      <c r="AP49" s="14">
        <f t="shared" si="137"/>
        <v>28</v>
      </c>
      <c r="AQ49">
        <f>VLOOKUP(A49,'Stock wise daily sales'!$A$1:$AA$367,12,0)</f>
        <v>6</v>
      </c>
      <c r="AR49">
        <v>0</v>
      </c>
      <c r="AS49" s="15">
        <f t="shared" si="138"/>
        <v>22</v>
      </c>
      <c r="AT49" s="14">
        <f t="shared" si="139"/>
        <v>15</v>
      </c>
      <c r="AU49">
        <f>VLOOKUP(A49,'Stock wise daily sales'!$A$1:$AA$367,13,0)</f>
        <v>0</v>
      </c>
      <c r="AV49">
        <v>0</v>
      </c>
      <c r="AW49" s="15">
        <f t="shared" si="140"/>
        <v>15</v>
      </c>
      <c r="AX49" s="14">
        <f t="shared" si="107"/>
        <v>8</v>
      </c>
      <c r="AY49">
        <f>VLOOKUP(A49,'Stock wise daily sales'!$A$1:$AA$367,14,0)</f>
        <v>0</v>
      </c>
      <c r="AZ49">
        <v>0</v>
      </c>
      <c r="BA49" s="15">
        <f t="shared" si="108"/>
        <v>8</v>
      </c>
      <c r="BB49" s="14">
        <f t="shared" si="141"/>
        <v>7</v>
      </c>
      <c r="BC49">
        <f>VLOOKUP(A49,'Stock wise daily sales'!$A$1:$AA$367,15,0)</f>
        <v>0</v>
      </c>
      <c r="BD49">
        <v>0</v>
      </c>
      <c r="BE49" s="15">
        <f t="shared" si="142"/>
        <v>7</v>
      </c>
      <c r="BF49" s="14">
        <f t="shared" si="109"/>
        <v>22</v>
      </c>
      <c r="BG49">
        <f>VLOOKUP(A49,'Stock wise daily sales'!$A$1:$AA$367,16,0)</f>
        <v>0</v>
      </c>
      <c r="BH49">
        <v>0</v>
      </c>
      <c r="BI49" s="15">
        <f t="shared" si="110"/>
        <v>22</v>
      </c>
      <c r="BJ49" s="14">
        <f t="shared" si="119"/>
        <v>6</v>
      </c>
      <c r="BK49">
        <f>VLOOKUP(A49,'Stock wise daily sales'!$A$1:$AA$367,17,0)</f>
        <v>0</v>
      </c>
      <c r="BL49">
        <v>0</v>
      </c>
      <c r="BM49" s="15">
        <f t="shared" si="120"/>
        <v>6</v>
      </c>
      <c r="BN49" s="14">
        <f t="shared" si="111"/>
        <v>19</v>
      </c>
      <c r="BO49">
        <f>VLOOKUP(A49,'Stock wise daily sales'!$A$1:$AA$367,18,0)</f>
        <v>0</v>
      </c>
      <c r="BP49">
        <v>0</v>
      </c>
      <c r="BQ49" s="15">
        <f t="shared" si="112"/>
        <v>19</v>
      </c>
      <c r="BR49" s="14">
        <f t="shared" si="113"/>
        <v>13</v>
      </c>
      <c r="BS49">
        <f>VLOOKUP(A49,'Stock wise daily sales'!$A$1:$AA$367,19,0)</f>
        <v>0</v>
      </c>
      <c r="BT49">
        <v>0</v>
      </c>
      <c r="BU49" s="15">
        <f t="shared" si="114"/>
        <v>13</v>
      </c>
      <c r="BV49" s="14">
        <f t="shared" si="121"/>
        <v>8</v>
      </c>
      <c r="BW49">
        <f>VLOOKUP(A49,'Stock wise daily sales'!$A$1:$AA$367,20,0)</f>
        <v>0</v>
      </c>
      <c r="BX49">
        <v>0</v>
      </c>
      <c r="BY49" s="15">
        <f t="shared" si="122"/>
        <v>8</v>
      </c>
      <c r="BZ49" s="14">
        <f t="shared" si="101"/>
        <v>65</v>
      </c>
      <c r="CA49">
        <f>VLOOKUP(A49,'Stock wise daily sales'!$A$1:$AA$367,21,0)</f>
        <v>0</v>
      </c>
      <c r="CB49">
        <v>0</v>
      </c>
      <c r="CC49" s="15">
        <f t="shared" si="102"/>
        <v>65</v>
      </c>
      <c r="CD49" s="14">
        <f t="shared" si="149"/>
        <v>7</v>
      </c>
      <c r="CE49">
        <f>VLOOKUP(A49,'Stock wise daily sales'!$A$1:$AA$367,22,0)</f>
        <v>12</v>
      </c>
      <c r="CF49">
        <v>30</v>
      </c>
      <c r="CG49" s="15">
        <f t="shared" si="150"/>
        <v>25</v>
      </c>
      <c r="CH49" s="14">
        <f t="shared" si="133"/>
        <v>59</v>
      </c>
      <c r="CI49">
        <f>VLOOKUP(A49,'Stock wise daily sales'!$A$1:$AA$367,23,0)</f>
        <v>0</v>
      </c>
      <c r="CJ49">
        <v>0</v>
      </c>
      <c r="CK49" s="15">
        <f t="shared" si="134"/>
        <v>59</v>
      </c>
      <c r="CL49" s="14">
        <f t="shared" si="123"/>
        <v>15</v>
      </c>
      <c r="CM49">
        <f>VLOOKUP(A49,'Stock wise daily sales'!$A$1:$AA$367,24,0)</f>
        <v>0</v>
      </c>
      <c r="CN49">
        <v>0</v>
      </c>
      <c r="CO49" s="15">
        <f t="shared" si="124"/>
        <v>15</v>
      </c>
      <c r="CP49" s="14">
        <f t="shared" si="143"/>
        <v>17</v>
      </c>
      <c r="CQ49">
        <f>VLOOKUP(A49,'Stock wise daily sales'!$A$1:$AA$367,25,0)</f>
        <v>0</v>
      </c>
      <c r="CR49">
        <v>0</v>
      </c>
      <c r="CS49" s="15">
        <f t="shared" si="144"/>
        <v>17</v>
      </c>
      <c r="CT49" s="14">
        <f t="shared" si="125"/>
        <v>26</v>
      </c>
      <c r="CU49">
        <f>VLOOKUP(A49,'Stock wise daily sales'!$A$1:$AA$367,26,0)</f>
        <v>0</v>
      </c>
      <c r="CV49">
        <v>0</v>
      </c>
      <c r="CW49" s="15">
        <f t="shared" si="126"/>
        <v>26</v>
      </c>
    </row>
    <row r="50" spans="1:101" x14ac:dyDescent="0.45">
      <c r="A50" s="2">
        <v>45247</v>
      </c>
      <c r="B50" s="14">
        <f t="shared" si="157"/>
        <v>16</v>
      </c>
      <c r="C50">
        <f>VLOOKUP(A50,'Stock wise daily sales'!$A$1:$AA$367,2,0)</f>
        <v>0</v>
      </c>
      <c r="D50">
        <v>0</v>
      </c>
      <c r="E50" s="15">
        <f t="shared" si="158"/>
        <v>16</v>
      </c>
      <c r="F50" s="14">
        <f t="shared" si="145"/>
        <v>3</v>
      </c>
      <c r="G50">
        <f>VLOOKUP(A50,'Stock wise daily sales'!$A$1:$AA$367,3,0)</f>
        <v>0</v>
      </c>
      <c r="H50">
        <v>0</v>
      </c>
      <c r="I50" s="15">
        <f t="shared" si="146"/>
        <v>3</v>
      </c>
      <c r="J50" s="14">
        <f t="shared" si="127"/>
        <v>29</v>
      </c>
      <c r="K50">
        <f>VLOOKUP(A50,'Stock wise daily sales'!$A$1:$AA$367,4,0)</f>
        <v>5</v>
      </c>
      <c r="L50">
        <v>0</v>
      </c>
      <c r="M50" s="15">
        <f t="shared" si="128"/>
        <v>24</v>
      </c>
      <c r="N50" s="14">
        <f t="shared" si="27"/>
        <v>27</v>
      </c>
      <c r="O50">
        <f>VLOOKUP(A50,'Stock wise daily sales'!$A$1:$AA$367,5,0)</f>
        <v>6</v>
      </c>
      <c r="P50">
        <v>0</v>
      </c>
      <c r="Q50" s="15">
        <f t="shared" si="129"/>
        <v>21</v>
      </c>
      <c r="R50" s="14">
        <f t="shared" si="103"/>
        <v>17</v>
      </c>
      <c r="S50">
        <f>VLOOKUP(A50,'Stock wise daily sales'!$A$1:$AA$367,6,0)</f>
        <v>0</v>
      </c>
      <c r="T50">
        <v>0</v>
      </c>
      <c r="U50" s="15">
        <f t="shared" si="104"/>
        <v>17</v>
      </c>
      <c r="V50" s="14">
        <f t="shared" si="151"/>
        <v>5</v>
      </c>
      <c r="W50">
        <f>VLOOKUP(A50,'Stock wise daily sales'!$A$1:$AA$367,7,0)</f>
        <v>0</v>
      </c>
      <c r="X50">
        <v>0</v>
      </c>
      <c r="Y50" s="15">
        <f t="shared" si="152"/>
        <v>5</v>
      </c>
      <c r="Z50" s="14">
        <f t="shared" si="105"/>
        <v>31</v>
      </c>
      <c r="AA50">
        <f>VLOOKUP(A50,'Stock wise daily sales'!$A$1:$AA$367,8,0)</f>
        <v>0</v>
      </c>
      <c r="AB50">
        <v>0</v>
      </c>
      <c r="AC50" s="15">
        <f t="shared" si="106"/>
        <v>31</v>
      </c>
      <c r="AD50" s="14">
        <f t="shared" si="153"/>
        <v>17</v>
      </c>
      <c r="AE50">
        <f>VLOOKUP(A50,'Stock wise daily sales'!$A$1:$AA$367,9,0)</f>
        <v>0</v>
      </c>
      <c r="AF50">
        <v>0</v>
      </c>
      <c r="AG50" s="15">
        <f t="shared" si="154"/>
        <v>17</v>
      </c>
      <c r="AH50" s="14">
        <f t="shared" si="135"/>
        <v>24</v>
      </c>
      <c r="AI50">
        <f>VLOOKUP(A50,'Stock wise daily sales'!$A$1:$AA$367,10,0)</f>
        <v>10</v>
      </c>
      <c r="AJ50">
        <v>0</v>
      </c>
      <c r="AK50" s="15">
        <f t="shared" si="136"/>
        <v>14</v>
      </c>
      <c r="AL50" s="14">
        <f t="shared" si="147"/>
        <v>40</v>
      </c>
      <c r="AM50">
        <f>VLOOKUP(A50,'Stock wise daily sales'!$A$1:$AA$367,11,0)</f>
        <v>10</v>
      </c>
      <c r="AN50">
        <v>0</v>
      </c>
      <c r="AO50" s="15">
        <f t="shared" si="148"/>
        <v>30</v>
      </c>
      <c r="AP50" s="14">
        <f t="shared" si="137"/>
        <v>22</v>
      </c>
      <c r="AQ50">
        <f>VLOOKUP(A50,'Stock wise daily sales'!$A$1:$AA$367,12,0)</f>
        <v>0</v>
      </c>
      <c r="AR50">
        <v>0</v>
      </c>
      <c r="AS50" s="15">
        <f t="shared" si="138"/>
        <v>22</v>
      </c>
      <c r="AT50" s="14">
        <f t="shared" si="139"/>
        <v>15</v>
      </c>
      <c r="AU50">
        <f>VLOOKUP(A50,'Stock wise daily sales'!$A$1:$AA$367,13,0)</f>
        <v>0</v>
      </c>
      <c r="AV50">
        <v>0</v>
      </c>
      <c r="AW50" s="15">
        <f t="shared" si="140"/>
        <v>15</v>
      </c>
      <c r="AX50" s="14">
        <f t="shared" si="107"/>
        <v>8</v>
      </c>
      <c r="AY50">
        <f>VLOOKUP(A50,'Stock wise daily sales'!$A$1:$AA$367,14,0)</f>
        <v>0</v>
      </c>
      <c r="AZ50">
        <v>0</v>
      </c>
      <c r="BA50" s="15">
        <f t="shared" si="108"/>
        <v>8</v>
      </c>
      <c r="BB50" s="14">
        <f t="shared" si="141"/>
        <v>7</v>
      </c>
      <c r="BC50">
        <f>VLOOKUP(A50,'Stock wise daily sales'!$A$1:$AA$367,15,0)</f>
        <v>0</v>
      </c>
      <c r="BD50">
        <v>0</v>
      </c>
      <c r="BE50" s="15">
        <f t="shared" si="142"/>
        <v>7</v>
      </c>
      <c r="BF50" s="14">
        <f t="shared" si="109"/>
        <v>22</v>
      </c>
      <c r="BG50">
        <f>VLOOKUP(A50,'Stock wise daily sales'!$A$1:$AA$367,16,0)</f>
        <v>30</v>
      </c>
      <c r="BH50">
        <v>50</v>
      </c>
      <c r="BI50" s="15">
        <f t="shared" si="110"/>
        <v>42</v>
      </c>
      <c r="BJ50" s="14">
        <f t="shared" si="119"/>
        <v>6</v>
      </c>
      <c r="BK50">
        <f>VLOOKUP(A50,'Stock wise daily sales'!$A$1:$AA$367,17,0)</f>
        <v>0</v>
      </c>
      <c r="BL50">
        <v>0</v>
      </c>
      <c r="BM50" s="15">
        <f t="shared" si="120"/>
        <v>6</v>
      </c>
      <c r="BN50" s="14">
        <f t="shared" si="111"/>
        <v>19</v>
      </c>
      <c r="BO50">
        <f>VLOOKUP(A50,'Stock wise daily sales'!$A$1:$AA$367,18,0)</f>
        <v>5</v>
      </c>
      <c r="BP50">
        <v>0</v>
      </c>
      <c r="BQ50" s="15">
        <f t="shared" si="112"/>
        <v>14</v>
      </c>
      <c r="BR50" s="14">
        <f t="shared" si="113"/>
        <v>13</v>
      </c>
      <c r="BS50">
        <f>VLOOKUP(A50,'Stock wise daily sales'!$A$1:$AA$367,19,0)</f>
        <v>0</v>
      </c>
      <c r="BT50">
        <v>0</v>
      </c>
      <c r="BU50" s="15">
        <f t="shared" si="114"/>
        <v>13</v>
      </c>
      <c r="BV50" s="14">
        <f t="shared" si="121"/>
        <v>8</v>
      </c>
      <c r="BW50">
        <f>VLOOKUP(A50,'Stock wise daily sales'!$A$1:$AA$367,20,0)</f>
        <v>0</v>
      </c>
      <c r="BX50">
        <v>0</v>
      </c>
      <c r="BY50" s="15">
        <f t="shared" si="122"/>
        <v>8</v>
      </c>
      <c r="BZ50" s="14">
        <f t="shared" si="101"/>
        <v>65</v>
      </c>
      <c r="CA50">
        <f>VLOOKUP(A50,'Stock wise daily sales'!$A$1:$AA$367,21,0)</f>
        <v>10</v>
      </c>
      <c r="CB50">
        <v>0</v>
      </c>
      <c r="CC50" s="15">
        <f t="shared" si="102"/>
        <v>55</v>
      </c>
      <c r="CD50" s="14">
        <f t="shared" si="149"/>
        <v>25</v>
      </c>
      <c r="CE50">
        <f>VLOOKUP(A50,'Stock wise daily sales'!$A$1:$AA$367,22,0)</f>
        <v>0</v>
      </c>
      <c r="CF50">
        <v>0</v>
      </c>
      <c r="CG50" s="15">
        <f t="shared" si="150"/>
        <v>25</v>
      </c>
      <c r="CH50" s="14">
        <f t="shared" si="133"/>
        <v>59</v>
      </c>
      <c r="CI50">
        <f>VLOOKUP(A50,'Stock wise daily sales'!$A$1:$AA$367,23,0)</f>
        <v>0</v>
      </c>
      <c r="CJ50">
        <v>0</v>
      </c>
      <c r="CK50" s="15">
        <f t="shared" si="134"/>
        <v>59</v>
      </c>
      <c r="CL50" s="14">
        <f t="shared" si="123"/>
        <v>15</v>
      </c>
      <c r="CM50">
        <f>VLOOKUP(A50,'Stock wise daily sales'!$A$1:$AA$367,24,0)</f>
        <v>0</v>
      </c>
      <c r="CN50">
        <v>0</v>
      </c>
      <c r="CO50" s="15">
        <f t="shared" si="124"/>
        <v>15</v>
      </c>
      <c r="CP50" s="14">
        <f t="shared" si="143"/>
        <v>17</v>
      </c>
      <c r="CQ50">
        <f>VLOOKUP(A50,'Stock wise daily sales'!$A$1:$AA$367,25,0)</f>
        <v>0</v>
      </c>
      <c r="CR50">
        <v>0</v>
      </c>
      <c r="CS50" s="15">
        <f t="shared" si="144"/>
        <v>17</v>
      </c>
      <c r="CT50" s="14">
        <f t="shared" si="125"/>
        <v>26</v>
      </c>
      <c r="CU50">
        <f>VLOOKUP(A50,'Stock wise daily sales'!$A$1:$AA$367,26,0)</f>
        <v>0</v>
      </c>
      <c r="CV50">
        <v>0</v>
      </c>
      <c r="CW50" s="15">
        <f t="shared" si="126"/>
        <v>26</v>
      </c>
    </row>
    <row r="51" spans="1:101" x14ac:dyDescent="0.45">
      <c r="A51" s="2">
        <v>45248</v>
      </c>
      <c r="B51" s="14">
        <f t="shared" si="157"/>
        <v>16</v>
      </c>
      <c r="C51">
        <f>VLOOKUP(A51,'Stock wise daily sales'!$A$1:$AA$367,2,0)</f>
        <v>0</v>
      </c>
      <c r="D51">
        <v>0</v>
      </c>
      <c r="E51" s="15">
        <f t="shared" si="158"/>
        <v>16</v>
      </c>
      <c r="F51" s="14">
        <f t="shared" si="145"/>
        <v>3</v>
      </c>
      <c r="G51">
        <f>VLOOKUP(A51,'Stock wise daily sales'!$A$1:$AA$367,3,0)</f>
        <v>10</v>
      </c>
      <c r="H51">
        <v>100</v>
      </c>
      <c r="I51" s="15">
        <f t="shared" si="146"/>
        <v>93</v>
      </c>
      <c r="J51" s="14">
        <f t="shared" si="127"/>
        <v>24</v>
      </c>
      <c r="K51">
        <f>VLOOKUP(A51,'Stock wise daily sales'!$A$1:$AA$367,4,0)</f>
        <v>0</v>
      </c>
      <c r="L51">
        <v>0</v>
      </c>
      <c r="M51" s="15">
        <f t="shared" si="128"/>
        <v>24</v>
      </c>
      <c r="N51" s="14">
        <f t="shared" si="27"/>
        <v>21</v>
      </c>
      <c r="O51">
        <f>VLOOKUP(A51,'Stock wise daily sales'!$A$1:$AA$367,5,0)</f>
        <v>0</v>
      </c>
      <c r="P51">
        <v>0</v>
      </c>
      <c r="Q51" s="15">
        <f t="shared" si="129"/>
        <v>21</v>
      </c>
      <c r="R51" s="14">
        <f t="shared" si="103"/>
        <v>17</v>
      </c>
      <c r="S51">
        <f>VLOOKUP(A51,'Stock wise daily sales'!$A$1:$AA$367,6,0)</f>
        <v>0</v>
      </c>
      <c r="T51">
        <v>0</v>
      </c>
      <c r="U51" s="15">
        <f t="shared" si="104"/>
        <v>17</v>
      </c>
      <c r="V51" s="14">
        <f t="shared" si="151"/>
        <v>5</v>
      </c>
      <c r="W51">
        <f>VLOOKUP(A51,'Stock wise daily sales'!$A$1:$AA$367,7,0)</f>
        <v>40</v>
      </c>
      <c r="X51">
        <v>50</v>
      </c>
      <c r="Y51" s="15">
        <f t="shared" si="152"/>
        <v>15</v>
      </c>
      <c r="Z51" s="14">
        <f t="shared" si="105"/>
        <v>31</v>
      </c>
      <c r="AA51">
        <f>VLOOKUP(A51,'Stock wise daily sales'!$A$1:$AA$367,8,0)</f>
        <v>25</v>
      </c>
      <c r="AB51">
        <v>0</v>
      </c>
      <c r="AC51" s="15">
        <f t="shared" si="106"/>
        <v>6</v>
      </c>
      <c r="AD51" s="14">
        <f t="shared" si="153"/>
        <v>17</v>
      </c>
      <c r="AE51">
        <f>VLOOKUP(A51,'Stock wise daily sales'!$A$1:$AA$367,9,0)</f>
        <v>0</v>
      </c>
      <c r="AF51">
        <v>0</v>
      </c>
      <c r="AG51" s="15">
        <f t="shared" si="154"/>
        <v>17</v>
      </c>
      <c r="AH51" s="14">
        <f t="shared" si="135"/>
        <v>14</v>
      </c>
      <c r="AI51">
        <f>VLOOKUP(A51,'Stock wise daily sales'!$A$1:$AA$367,10,0)</f>
        <v>0</v>
      </c>
      <c r="AJ51">
        <v>0</v>
      </c>
      <c r="AK51" s="15">
        <f t="shared" si="136"/>
        <v>14</v>
      </c>
      <c r="AL51" s="14">
        <f t="shared" si="147"/>
        <v>30</v>
      </c>
      <c r="AM51">
        <f>VLOOKUP(A51,'Stock wise daily sales'!$A$1:$AA$367,11,0)</f>
        <v>0</v>
      </c>
      <c r="AN51">
        <v>0</v>
      </c>
      <c r="AO51" s="15">
        <f t="shared" si="148"/>
        <v>30</v>
      </c>
      <c r="AP51" s="14">
        <f t="shared" si="137"/>
        <v>22</v>
      </c>
      <c r="AQ51">
        <f>VLOOKUP(A51,'Stock wise daily sales'!$A$1:$AA$367,12,0)</f>
        <v>0</v>
      </c>
      <c r="AR51">
        <v>0</v>
      </c>
      <c r="AS51" s="15">
        <f t="shared" si="138"/>
        <v>22</v>
      </c>
      <c r="AT51" s="14">
        <f t="shared" si="139"/>
        <v>15</v>
      </c>
      <c r="AU51">
        <f>VLOOKUP(A51,'Stock wise daily sales'!$A$1:$AA$367,13,0)</f>
        <v>0</v>
      </c>
      <c r="AV51">
        <v>0</v>
      </c>
      <c r="AW51" s="15">
        <f t="shared" si="140"/>
        <v>15</v>
      </c>
      <c r="AX51" s="14">
        <f t="shared" si="107"/>
        <v>8</v>
      </c>
      <c r="AY51">
        <f>VLOOKUP(A51,'Stock wise daily sales'!$A$1:$AA$367,14,0)</f>
        <v>0</v>
      </c>
      <c r="AZ51">
        <v>0</v>
      </c>
      <c r="BA51" s="15">
        <f t="shared" si="108"/>
        <v>8</v>
      </c>
      <c r="BB51" s="14">
        <f t="shared" si="141"/>
        <v>7</v>
      </c>
      <c r="BC51">
        <f>VLOOKUP(A51,'Stock wise daily sales'!$A$1:$AA$367,15,0)</f>
        <v>0</v>
      </c>
      <c r="BD51">
        <v>0</v>
      </c>
      <c r="BE51" s="15">
        <f t="shared" si="142"/>
        <v>7</v>
      </c>
      <c r="BF51" s="14">
        <f t="shared" si="109"/>
        <v>42</v>
      </c>
      <c r="BG51">
        <f>VLOOKUP(A51,'Stock wise daily sales'!$A$1:$AA$367,16,0)</f>
        <v>0</v>
      </c>
      <c r="BH51">
        <v>0</v>
      </c>
      <c r="BI51" s="15">
        <f t="shared" si="110"/>
        <v>42</v>
      </c>
      <c r="BJ51" s="14">
        <f t="shared" si="119"/>
        <v>6</v>
      </c>
      <c r="BK51">
        <f>VLOOKUP(A51,'Stock wise daily sales'!$A$1:$AA$367,17,0)</f>
        <v>0</v>
      </c>
      <c r="BL51">
        <v>0</v>
      </c>
      <c r="BM51" s="15">
        <f t="shared" si="120"/>
        <v>6</v>
      </c>
      <c r="BN51" s="14">
        <f t="shared" si="111"/>
        <v>14</v>
      </c>
      <c r="BO51">
        <f>VLOOKUP(A51,'Stock wise daily sales'!$A$1:$AA$367,18,0)</f>
        <v>0</v>
      </c>
      <c r="BP51">
        <v>0</v>
      </c>
      <c r="BQ51" s="15">
        <f t="shared" si="112"/>
        <v>14</v>
      </c>
      <c r="BR51" s="14">
        <f t="shared" si="113"/>
        <v>13</v>
      </c>
      <c r="BS51">
        <f>VLOOKUP(A51,'Stock wise daily sales'!$A$1:$AA$367,19,0)</f>
        <v>10</v>
      </c>
      <c r="BT51">
        <v>0</v>
      </c>
      <c r="BU51" s="15">
        <f t="shared" si="114"/>
        <v>3</v>
      </c>
      <c r="BV51" s="14">
        <f t="shared" si="121"/>
        <v>8</v>
      </c>
      <c r="BW51">
        <f>VLOOKUP(A51,'Stock wise daily sales'!$A$1:$AA$367,20,0)</f>
        <v>3</v>
      </c>
      <c r="BX51">
        <v>0</v>
      </c>
      <c r="BY51" s="15">
        <f t="shared" si="122"/>
        <v>5</v>
      </c>
      <c r="BZ51" s="14">
        <f t="shared" si="101"/>
        <v>55</v>
      </c>
      <c r="CA51">
        <f>VLOOKUP(A51,'Stock wise daily sales'!$A$1:$AA$367,21,0)</f>
        <v>0</v>
      </c>
      <c r="CB51">
        <v>0</v>
      </c>
      <c r="CC51" s="15">
        <f t="shared" si="102"/>
        <v>55</v>
      </c>
      <c r="CD51" s="14">
        <f t="shared" si="149"/>
        <v>25</v>
      </c>
      <c r="CE51">
        <f>VLOOKUP(A51,'Stock wise daily sales'!$A$1:$AA$367,22,0)</f>
        <v>0</v>
      </c>
      <c r="CF51">
        <v>0</v>
      </c>
      <c r="CG51" s="15">
        <f t="shared" si="150"/>
        <v>25</v>
      </c>
      <c r="CH51" s="14">
        <f t="shared" si="133"/>
        <v>59</v>
      </c>
      <c r="CI51">
        <f>VLOOKUP(A51,'Stock wise daily sales'!$A$1:$AA$367,23,0)</f>
        <v>0</v>
      </c>
      <c r="CJ51">
        <v>0</v>
      </c>
      <c r="CK51" s="15">
        <f t="shared" si="134"/>
        <v>59</v>
      </c>
      <c r="CL51" s="14">
        <f t="shared" si="123"/>
        <v>15</v>
      </c>
      <c r="CM51">
        <f>VLOOKUP(A51,'Stock wise daily sales'!$A$1:$AA$367,24,0)</f>
        <v>0</v>
      </c>
      <c r="CN51">
        <v>0</v>
      </c>
      <c r="CO51" s="15">
        <f t="shared" si="124"/>
        <v>15</v>
      </c>
      <c r="CP51" s="14">
        <f t="shared" si="143"/>
        <v>17</v>
      </c>
      <c r="CQ51">
        <f>VLOOKUP(A51,'Stock wise daily sales'!$A$1:$AA$367,25,0)</f>
        <v>0</v>
      </c>
      <c r="CR51">
        <v>0</v>
      </c>
      <c r="CS51" s="15">
        <f t="shared" si="144"/>
        <v>17</v>
      </c>
      <c r="CT51" s="14">
        <f t="shared" si="125"/>
        <v>26</v>
      </c>
      <c r="CU51">
        <f>VLOOKUP(A51,'Stock wise daily sales'!$A$1:$AA$367,26,0)</f>
        <v>0</v>
      </c>
      <c r="CV51">
        <v>0</v>
      </c>
      <c r="CW51" s="15">
        <f t="shared" si="126"/>
        <v>26</v>
      </c>
    </row>
    <row r="52" spans="1:101" x14ac:dyDescent="0.45">
      <c r="A52" s="2">
        <v>45249</v>
      </c>
      <c r="B52" s="14">
        <f t="shared" si="157"/>
        <v>16</v>
      </c>
      <c r="C52">
        <f>VLOOKUP(A52,'Stock wise daily sales'!$A$1:$AA$367,2,0)</f>
        <v>0</v>
      </c>
      <c r="D52">
        <v>0</v>
      </c>
      <c r="E52" s="15">
        <f t="shared" si="158"/>
        <v>16</v>
      </c>
      <c r="F52" s="14">
        <f t="shared" si="145"/>
        <v>93</v>
      </c>
      <c r="G52">
        <f>VLOOKUP(A52,'Stock wise daily sales'!$A$1:$AA$367,3,0)</f>
        <v>0</v>
      </c>
      <c r="H52">
        <v>0</v>
      </c>
      <c r="I52" s="15">
        <f t="shared" si="146"/>
        <v>93</v>
      </c>
      <c r="J52" s="14">
        <f t="shared" si="127"/>
        <v>24</v>
      </c>
      <c r="K52">
        <f>VLOOKUP(A52,'Stock wise daily sales'!$A$1:$AA$367,4,0)</f>
        <v>0</v>
      </c>
      <c r="L52">
        <v>0</v>
      </c>
      <c r="M52" s="15">
        <f t="shared" si="128"/>
        <v>24</v>
      </c>
      <c r="N52" s="14">
        <f t="shared" si="27"/>
        <v>21</v>
      </c>
      <c r="O52">
        <f>VLOOKUP(A52,'Stock wise daily sales'!$A$1:$AA$367,5,0)</f>
        <v>0</v>
      </c>
      <c r="P52">
        <v>0</v>
      </c>
      <c r="Q52" s="15">
        <f t="shared" si="129"/>
        <v>21</v>
      </c>
      <c r="R52" s="14">
        <f t="shared" si="103"/>
        <v>17</v>
      </c>
      <c r="S52">
        <f>VLOOKUP(A52,'Stock wise daily sales'!$A$1:$AA$367,6,0)</f>
        <v>0</v>
      </c>
      <c r="T52">
        <v>0</v>
      </c>
      <c r="U52" s="15">
        <f t="shared" si="104"/>
        <v>17</v>
      </c>
      <c r="V52" s="14">
        <f t="shared" si="151"/>
        <v>15</v>
      </c>
      <c r="W52">
        <f>VLOOKUP(A52,'Stock wise daily sales'!$A$1:$AA$367,7,0)</f>
        <v>10</v>
      </c>
      <c r="X52">
        <v>0</v>
      </c>
      <c r="Y52" s="15">
        <f t="shared" si="152"/>
        <v>5</v>
      </c>
      <c r="Z52" s="14">
        <f t="shared" si="105"/>
        <v>6</v>
      </c>
      <c r="AA52">
        <f>VLOOKUP(A52,'Stock wise daily sales'!$A$1:$AA$367,8,0)</f>
        <v>5</v>
      </c>
      <c r="AB52">
        <v>70</v>
      </c>
      <c r="AC52" s="15">
        <f t="shared" si="106"/>
        <v>71</v>
      </c>
      <c r="AD52" s="14">
        <f t="shared" si="153"/>
        <v>17</v>
      </c>
      <c r="AE52">
        <f>VLOOKUP(A52,'Stock wise daily sales'!$A$1:$AA$367,9,0)</f>
        <v>0</v>
      </c>
      <c r="AF52">
        <v>0</v>
      </c>
      <c r="AG52" s="15">
        <f t="shared" si="154"/>
        <v>17</v>
      </c>
      <c r="AH52" s="14">
        <f t="shared" si="135"/>
        <v>14</v>
      </c>
      <c r="AI52">
        <f>VLOOKUP(A52,'Stock wise daily sales'!$A$1:$AA$367,10,0)</f>
        <v>0</v>
      </c>
      <c r="AJ52">
        <v>0</v>
      </c>
      <c r="AK52" s="15">
        <f t="shared" si="136"/>
        <v>14</v>
      </c>
      <c r="AL52" s="14">
        <f t="shared" si="147"/>
        <v>30</v>
      </c>
      <c r="AM52">
        <f>VLOOKUP(A52,'Stock wise daily sales'!$A$1:$AA$367,11,0)</f>
        <v>2</v>
      </c>
      <c r="AN52">
        <v>0</v>
      </c>
      <c r="AO52" s="15">
        <f t="shared" si="148"/>
        <v>28</v>
      </c>
      <c r="AP52" s="14">
        <f t="shared" si="137"/>
        <v>22</v>
      </c>
      <c r="AQ52">
        <f>VLOOKUP(A52,'Stock wise daily sales'!$A$1:$AA$367,12,0)</f>
        <v>4</v>
      </c>
      <c r="AR52">
        <v>0</v>
      </c>
      <c r="AS52" s="15">
        <f t="shared" si="138"/>
        <v>18</v>
      </c>
      <c r="AT52" s="14">
        <f t="shared" si="139"/>
        <v>15</v>
      </c>
      <c r="AU52">
        <f>VLOOKUP(A52,'Stock wise daily sales'!$A$1:$AA$367,13,0)</f>
        <v>6</v>
      </c>
      <c r="AV52">
        <v>0</v>
      </c>
      <c r="AW52" s="15">
        <f t="shared" si="140"/>
        <v>9</v>
      </c>
      <c r="AX52" s="14">
        <f t="shared" si="107"/>
        <v>8</v>
      </c>
      <c r="AY52">
        <f>VLOOKUP(A52,'Stock wise daily sales'!$A$1:$AA$367,14,0)</f>
        <v>5</v>
      </c>
      <c r="AZ52">
        <v>0</v>
      </c>
      <c r="BA52" s="15">
        <f t="shared" si="108"/>
        <v>3</v>
      </c>
      <c r="BB52" s="14">
        <f t="shared" si="141"/>
        <v>7</v>
      </c>
      <c r="BC52">
        <f>VLOOKUP(A52,'Stock wise daily sales'!$A$1:$AA$367,15,0)</f>
        <v>0</v>
      </c>
      <c r="BD52">
        <v>0</v>
      </c>
      <c r="BE52" s="15">
        <f t="shared" si="142"/>
        <v>7</v>
      </c>
      <c r="BF52" s="14">
        <f t="shared" si="109"/>
        <v>42</v>
      </c>
      <c r="BG52">
        <f>VLOOKUP(A52,'Stock wise daily sales'!$A$1:$AA$367,16,0)</f>
        <v>2</v>
      </c>
      <c r="BH52">
        <v>0</v>
      </c>
      <c r="BI52" s="15">
        <f t="shared" si="110"/>
        <v>40</v>
      </c>
      <c r="BJ52" s="14">
        <f t="shared" si="119"/>
        <v>6</v>
      </c>
      <c r="BK52">
        <f>VLOOKUP(A52,'Stock wise daily sales'!$A$1:$AA$367,17,0)</f>
        <v>0</v>
      </c>
      <c r="BL52">
        <v>0</v>
      </c>
      <c r="BM52" s="15">
        <f t="shared" si="120"/>
        <v>6</v>
      </c>
      <c r="BN52" s="14">
        <f t="shared" si="111"/>
        <v>14</v>
      </c>
      <c r="BO52">
        <f>VLOOKUP(A52,'Stock wise daily sales'!$A$1:$AA$367,18,0)</f>
        <v>0</v>
      </c>
      <c r="BP52">
        <v>0</v>
      </c>
      <c r="BQ52" s="15">
        <f t="shared" si="112"/>
        <v>14</v>
      </c>
      <c r="BR52" s="14">
        <f t="shared" si="113"/>
        <v>3</v>
      </c>
      <c r="BS52">
        <f>VLOOKUP(A52,'Stock wise daily sales'!$A$1:$AA$367,19,0)</f>
        <v>0</v>
      </c>
      <c r="BT52">
        <v>0</v>
      </c>
      <c r="BU52" s="15">
        <f t="shared" si="114"/>
        <v>3</v>
      </c>
      <c r="BV52" s="14">
        <f t="shared" si="121"/>
        <v>5</v>
      </c>
      <c r="BW52">
        <f>VLOOKUP(A52,'Stock wise daily sales'!$A$1:$AA$367,20,0)</f>
        <v>0</v>
      </c>
      <c r="BX52">
        <v>0</v>
      </c>
      <c r="BY52" s="15">
        <f t="shared" si="122"/>
        <v>5</v>
      </c>
      <c r="BZ52" s="14">
        <f t="shared" si="101"/>
        <v>55</v>
      </c>
      <c r="CA52">
        <f>VLOOKUP(A52,'Stock wise daily sales'!$A$1:$AA$367,21,0)</f>
        <v>0</v>
      </c>
      <c r="CB52">
        <v>0</v>
      </c>
      <c r="CC52" s="15">
        <f t="shared" si="102"/>
        <v>55</v>
      </c>
      <c r="CD52" s="14">
        <f t="shared" si="149"/>
        <v>25</v>
      </c>
      <c r="CE52">
        <f>VLOOKUP(A52,'Stock wise daily sales'!$A$1:$AA$367,22,0)</f>
        <v>10</v>
      </c>
      <c r="CF52">
        <v>0</v>
      </c>
      <c r="CG52" s="15">
        <f t="shared" si="150"/>
        <v>15</v>
      </c>
      <c r="CH52" s="14">
        <f t="shared" si="133"/>
        <v>59</v>
      </c>
      <c r="CI52">
        <f>VLOOKUP(A52,'Stock wise daily sales'!$A$1:$AA$367,23,0)</f>
        <v>5</v>
      </c>
      <c r="CJ52">
        <v>0</v>
      </c>
      <c r="CK52" s="15">
        <f t="shared" si="134"/>
        <v>54</v>
      </c>
      <c r="CL52" s="14">
        <f t="shared" si="123"/>
        <v>15</v>
      </c>
      <c r="CM52">
        <f>VLOOKUP(A52,'Stock wise daily sales'!$A$1:$AA$367,24,0)</f>
        <v>0</v>
      </c>
      <c r="CN52">
        <v>0</v>
      </c>
      <c r="CO52" s="15">
        <f t="shared" si="124"/>
        <v>15</v>
      </c>
      <c r="CP52" s="14">
        <f t="shared" si="143"/>
        <v>17</v>
      </c>
      <c r="CQ52">
        <f>VLOOKUP(A52,'Stock wise daily sales'!$A$1:$AA$367,25,0)</f>
        <v>0</v>
      </c>
      <c r="CR52">
        <v>0</v>
      </c>
      <c r="CS52" s="15">
        <f t="shared" si="144"/>
        <v>17</v>
      </c>
      <c r="CT52" s="14">
        <f t="shared" si="125"/>
        <v>26</v>
      </c>
      <c r="CU52">
        <f>VLOOKUP(A52,'Stock wise daily sales'!$A$1:$AA$367,26,0)</f>
        <v>0</v>
      </c>
      <c r="CV52">
        <v>0</v>
      </c>
      <c r="CW52" s="15">
        <f t="shared" si="126"/>
        <v>26</v>
      </c>
    </row>
    <row r="53" spans="1:101" x14ac:dyDescent="0.45">
      <c r="A53" s="2">
        <v>45250</v>
      </c>
      <c r="B53" s="14">
        <f t="shared" si="157"/>
        <v>16</v>
      </c>
      <c r="C53">
        <f>VLOOKUP(A53,'Stock wise daily sales'!$A$1:$AA$367,2,0)</f>
        <v>0</v>
      </c>
      <c r="D53">
        <v>0</v>
      </c>
      <c r="E53" s="15">
        <f t="shared" si="158"/>
        <v>16</v>
      </c>
      <c r="F53" s="14">
        <f t="shared" si="145"/>
        <v>93</v>
      </c>
      <c r="G53">
        <f>VLOOKUP(A53,'Stock wise daily sales'!$A$1:$AA$367,3,0)</f>
        <v>0</v>
      </c>
      <c r="H53">
        <v>0</v>
      </c>
      <c r="I53" s="15">
        <f t="shared" si="146"/>
        <v>93</v>
      </c>
      <c r="J53" s="14">
        <f t="shared" si="127"/>
        <v>24</v>
      </c>
      <c r="K53">
        <f>VLOOKUP(A53,'Stock wise daily sales'!$A$1:$AA$367,4,0)</f>
        <v>0</v>
      </c>
      <c r="L53">
        <v>0</v>
      </c>
      <c r="M53" s="15">
        <f t="shared" si="128"/>
        <v>24</v>
      </c>
      <c r="N53" s="14">
        <f t="shared" si="27"/>
        <v>21</v>
      </c>
      <c r="O53">
        <f>VLOOKUP(A53,'Stock wise daily sales'!$A$1:$AA$367,5,0)</f>
        <v>0</v>
      </c>
      <c r="P53">
        <v>0</v>
      </c>
      <c r="Q53" s="15">
        <f t="shared" si="129"/>
        <v>21</v>
      </c>
      <c r="R53" s="14">
        <f t="shared" si="103"/>
        <v>17</v>
      </c>
      <c r="S53">
        <f>VLOOKUP(A53,'Stock wise daily sales'!$A$1:$AA$367,6,0)</f>
        <v>0</v>
      </c>
      <c r="T53">
        <v>0</v>
      </c>
      <c r="U53" s="15">
        <f t="shared" si="104"/>
        <v>17</v>
      </c>
      <c r="V53" s="14">
        <f t="shared" si="151"/>
        <v>5</v>
      </c>
      <c r="W53">
        <f>VLOOKUP(A53,'Stock wise daily sales'!$A$1:$AA$367,7,0)</f>
        <v>0</v>
      </c>
      <c r="X53">
        <v>0</v>
      </c>
      <c r="Y53" s="15">
        <f t="shared" si="152"/>
        <v>5</v>
      </c>
      <c r="Z53" s="14">
        <f t="shared" si="105"/>
        <v>71</v>
      </c>
      <c r="AA53">
        <f>VLOOKUP(A53,'Stock wise daily sales'!$A$1:$AA$367,8,0)</f>
        <v>0</v>
      </c>
      <c r="AB53">
        <v>0</v>
      </c>
      <c r="AC53" s="15">
        <f t="shared" si="106"/>
        <v>71</v>
      </c>
      <c r="AD53" s="14">
        <f t="shared" si="153"/>
        <v>17</v>
      </c>
      <c r="AE53">
        <f>VLOOKUP(A53,'Stock wise daily sales'!$A$1:$AA$367,9,0)</f>
        <v>0</v>
      </c>
      <c r="AF53">
        <v>0</v>
      </c>
      <c r="AG53" s="15">
        <f t="shared" si="154"/>
        <v>17</v>
      </c>
      <c r="AH53" s="14">
        <f t="shared" si="135"/>
        <v>14</v>
      </c>
      <c r="AI53">
        <f>VLOOKUP(A53,'Stock wise daily sales'!$A$1:$AA$367,10,0)</f>
        <v>0</v>
      </c>
      <c r="AJ53">
        <v>0</v>
      </c>
      <c r="AK53" s="15">
        <f t="shared" si="136"/>
        <v>14</v>
      </c>
      <c r="AL53" s="14">
        <f t="shared" si="147"/>
        <v>28</v>
      </c>
      <c r="AM53">
        <f>VLOOKUP(A53,'Stock wise daily sales'!$A$1:$AA$367,11,0)</f>
        <v>0</v>
      </c>
      <c r="AN53">
        <v>0</v>
      </c>
      <c r="AO53" s="15">
        <f t="shared" si="148"/>
        <v>28</v>
      </c>
      <c r="AP53" s="14">
        <f t="shared" si="137"/>
        <v>18</v>
      </c>
      <c r="AQ53">
        <f>VLOOKUP(A53,'Stock wise daily sales'!$A$1:$AA$367,12,0)</f>
        <v>0</v>
      </c>
      <c r="AR53">
        <v>0</v>
      </c>
      <c r="AS53" s="15">
        <f t="shared" si="138"/>
        <v>18</v>
      </c>
      <c r="AT53" s="14">
        <f t="shared" si="139"/>
        <v>9</v>
      </c>
      <c r="AU53">
        <f>VLOOKUP(A53,'Stock wise daily sales'!$A$1:$AA$367,13,0)</f>
        <v>0</v>
      </c>
      <c r="AV53">
        <v>0</v>
      </c>
      <c r="AW53" s="15">
        <f t="shared" si="140"/>
        <v>9</v>
      </c>
      <c r="AX53" s="14">
        <f t="shared" si="107"/>
        <v>3</v>
      </c>
      <c r="AY53">
        <f>VLOOKUP(A53,'Stock wise daily sales'!$A$1:$AA$367,14,0)</f>
        <v>0</v>
      </c>
      <c r="AZ53">
        <v>0</v>
      </c>
      <c r="BA53" s="15">
        <f t="shared" si="108"/>
        <v>3</v>
      </c>
      <c r="BB53" s="14">
        <f t="shared" si="141"/>
        <v>7</v>
      </c>
      <c r="BC53">
        <f>VLOOKUP(A53,'Stock wise daily sales'!$A$1:$AA$367,15,0)</f>
        <v>0</v>
      </c>
      <c r="BD53">
        <v>0</v>
      </c>
      <c r="BE53" s="15">
        <f t="shared" si="142"/>
        <v>7</v>
      </c>
      <c r="BF53" s="14">
        <f t="shared" si="109"/>
        <v>40</v>
      </c>
      <c r="BG53">
        <f>VLOOKUP(A53,'Stock wise daily sales'!$A$1:$AA$367,16,0)</f>
        <v>0</v>
      </c>
      <c r="BH53">
        <v>0</v>
      </c>
      <c r="BI53" s="15">
        <f t="shared" si="110"/>
        <v>40</v>
      </c>
      <c r="BJ53" s="14">
        <f t="shared" si="119"/>
        <v>6</v>
      </c>
      <c r="BK53">
        <f>VLOOKUP(A53,'Stock wise daily sales'!$A$1:$AA$367,17,0)</f>
        <v>0</v>
      </c>
      <c r="BL53">
        <v>0</v>
      </c>
      <c r="BM53" s="15">
        <f t="shared" si="120"/>
        <v>6</v>
      </c>
      <c r="BN53" s="14">
        <f t="shared" si="111"/>
        <v>14</v>
      </c>
      <c r="BO53">
        <f>VLOOKUP(A53,'Stock wise daily sales'!$A$1:$AA$367,18,0)</f>
        <v>0</v>
      </c>
      <c r="BP53">
        <v>0</v>
      </c>
      <c r="BQ53" s="15">
        <f t="shared" si="112"/>
        <v>14</v>
      </c>
      <c r="BR53" s="14">
        <f t="shared" si="113"/>
        <v>3</v>
      </c>
      <c r="BS53">
        <f>VLOOKUP(A53,'Stock wise daily sales'!$A$1:$AA$367,19,0)</f>
        <v>0</v>
      </c>
      <c r="BT53">
        <v>0</v>
      </c>
      <c r="BU53" s="15">
        <f t="shared" si="114"/>
        <v>3</v>
      </c>
      <c r="BV53" s="14">
        <f t="shared" si="121"/>
        <v>5</v>
      </c>
      <c r="BW53">
        <f>VLOOKUP(A53,'Stock wise daily sales'!$A$1:$AA$367,20,0)</f>
        <v>0</v>
      </c>
      <c r="BX53">
        <v>0</v>
      </c>
      <c r="BY53" s="15">
        <f t="shared" si="122"/>
        <v>5</v>
      </c>
      <c r="BZ53" s="14">
        <f t="shared" si="101"/>
        <v>55</v>
      </c>
      <c r="CA53">
        <f>VLOOKUP(A53,'Stock wise daily sales'!$A$1:$AA$367,21,0)</f>
        <v>0</v>
      </c>
      <c r="CB53">
        <v>0</v>
      </c>
      <c r="CC53" s="15">
        <f t="shared" si="102"/>
        <v>55</v>
      </c>
      <c r="CD53" s="14">
        <f t="shared" si="149"/>
        <v>15</v>
      </c>
      <c r="CE53">
        <f>VLOOKUP(A53,'Stock wise daily sales'!$A$1:$AA$367,22,0)</f>
        <v>20</v>
      </c>
      <c r="CF53">
        <v>50</v>
      </c>
      <c r="CG53" s="15">
        <f t="shared" si="150"/>
        <v>45</v>
      </c>
      <c r="CH53" s="14">
        <f t="shared" si="133"/>
        <v>54</v>
      </c>
      <c r="CI53">
        <f>VLOOKUP(A53,'Stock wise daily sales'!$A$1:$AA$367,23,0)</f>
        <v>20</v>
      </c>
      <c r="CJ53">
        <v>0</v>
      </c>
      <c r="CK53" s="15">
        <f t="shared" si="134"/>
        <v>34</v>
      </c>
      <c r="CL53" s="14">
        <f t="shared" si="123"/>
        <v>15</v>
      </c>
      <c r="CM53">
        <f>VLOOKUP(A53,'Stock wise daily sales'!$A$1:$AA$367,24,0)</f>
        <v>0</v>
      </c>
      <c r="CN53">
        <v>0</v>
      </c>
      <c r="CO53" s="15">
        <f t="shared" si="124"/>
        <v>15</v>
      </c>
      <c r="CP53" s="14">
        <f t="shared" si="143"/>
        <v>17</v>
      </c>
      <c r="CQ53">
        <f>VLOOKUP(A53,'Stock wise daily sales'!$A$1:$AA$367,25,0)</f>
        <v>0</v>
      </c>
      <c r="CR53">
        <v>0</v>
      </c>
      <c r="CS53" s="15">
        <f t="shared" si="144"/>
        <v>17</v>
      </c>
      <c r="CT53" s="14">
        <f t="shared" si="125"/>
        <v>26</v>
      </c>
      <c r="CU53">
        <f>VLOOKUP(A53,'Stock wise daily sales'!$A$1:$AA$367,26,0)</f>
        <v>10</v>
      </c>
      <c r="CV53">
        <v>0</v>
      </c>
      <c r="CW53" s="15">
        <f t="shared" si="126"/>
        <v>16</v>
      </c>
    </row>
    <row r="54" spans="1:101" x14ac:dyDescent="0.45">
      <c r="A54" s="2">
        <v>45251</v>
      </c>
      <c r="B54" s="14">
        <f t="shared" si="157"/>
        <v>16</v>
      </c>
      <c r="C54">
        <f>VLOOKUP(A54,'Stock wise daily sales'!$A$1:$AA$367,2,0)</f>
        <v>0</v>
      </c>
      <c r="D54">
        <v>0</v>
      </c>
      <c r="E54" s="15">
        <f t="shared" si="158"/>
        <v>16</v>
      </c>
      <c r="F54" s="14">
        <f t="shared" si="145"/>
        <v>93</v>
      </c>
      <c r="G54">
        <f>VLOOKUP(A54,'Stock wise daily sales'!$A$1:$AA$367,3,0)</f>
        <v>15</v>
      </c>
      <c r="H54">
        <v>0</v>
      </c>
      <c r="I54" s="15">
        <f t="shared" si="146"/>
        <v>78</v>
      </c>
      <c r="J54" s="14">
        <f t="shared" si="127"/>
        <v>24</v>
      </c>
      <c r="K54">
        <f>VLOOKUP(A54,'Stock wise daily sales'!$A$1:$AA$367,4,0)</f>
        <v>0</v>
      </c>
      <c r="L54">
        <v>0</v>
      </c>
      <c r="M54" s="15">
        <f t="shared" si="128"/>
        <v>24</v>
      </c>
      <c r="N54" s="14">
        <f t="shared" si="27"/>
        <v>21</v>
      </c>
      <c r="O54">
        <f>VLOOKUP(A54,'Stock wise daily sales'!$A$1:$AA$367,5,0)</f>
        <v>0</v>
      </c>
      <c r="P54">
        <v>0</v>
      </c>
      <c r="Q54" s="15">
        <f t="shared" si="129"/>
        <v>21</v>
      </c>
      <c r="R54" s="14">
        <f t="shared" si="103"/>
        <v>17</v>
      </c>
      <c r="S54">
        <f>VLOOKUP(A54,'Stock wise daily sales'!$A$1:$AA$367,6,0)</f>
        <v>0</v>
      </c>
      <c r="T54">
        <v>0</v>
      </c>
      <c r="U54" s="15">
        <f t="shared" si="104"/>
        <v>17</v>
      </c>
      <c r="V54" s="14">
        <f t="shared" si="151"/>
        <v>5</v>
      </c>
      <c r="W54">
        <f>VLOOKUP(A54,'Stock wise daily sales'!$A$1:$AA$367,7,0)</f>
        <v>5</v>
      </c>
      <c r="X54">
        <v>0</v>
      </c>
      <c r="Y54" s="15">
        <f t="shared" si="152"/>
        <v>0</v>
      </c>
      <c r="Z54" s="14">
        <f t="shared" si="105"/>
        <v>71</v>
      </c>
      <c r="AA54">
        <f>VLOOKUP(A54,'Stock wise daily sales'!$A$1:$AA$367,8,0)</f>
        <v>2</v>
      </c>
      <c r="AB54">
        <v>0</v>
      </c>
      <c r="AC54" s="15">
        <f t="shared" si="106"/>
        <v>69</v>
      </c>
      <c r="AD54" s="14">
        <f t="shared" si="153"/>
        <v>17</v>
      </c>
      <c r="AE54">
        <f>VLOOKUP(A54,'Stock wise daily sales'!$A$1:$AA$367,9,0)</f>
        <v>0</v>
      </c>
      <c r="AF54">
        <v>0</v>
      </c>
      <c r="AG54" s="15">
        <f t="shared" si="154"/>
        <v>17</v>
      </c>
      <c r="AH54" s="14">
        <f t="shared" si="135"/>
        <v>14</v>
      </c>
      <c r="AI54">
        <f>VLOOKUP(A54,'Stock wise daily sales'!$A$1:$AA$367,10,0)</f>
        <v>0</v>
      </c>
      <c r="AJ54">
        <v>0</v>
      </c>
      <c r="AK54" s="15">
        <f t="shared" si="136"/>
        <v>14</v>
      </c>
      <c r="AL54" s="14">
        <f t="shared" si="147"/>
        <v>28</v>
      </c>
      <c r="AM54">
        <f>VLOOKUP(A54,'Stock wise daily sales'!$A$1:$AA$367,11,0)</f>
        <v>0</v>
      </c>
      <c r="AN54">
        <v>0</v>
      </c>
      <c r="AO54" s="15">
        <f t="shared" si="148"/>
        <v>28</v>
      </c>
      <c r="AP54" s="14">
        <f t="shared" si="137"/>
        <v>18</v>
      </c>
      <c r="AQ54">
        <f>VLOOKUP(A54,'Stock wise daily sales'!$A$1:$AA$367,12,0)</f>
        <v>0</v>
      </c>
      <c r="AR54">
        <v>0</v>
      </c>
      <c r="AS54" s="15">
        <f t="shared" si="138"/>
        <v>18</v>
      </c>
      <c r="AT54" s="14">
        <f t="shared" si="139"/>
        <v>9</v>
      </c>
      <c r="AU54">
        <f>VLOOKUP(A54,'Stock wise daily sales'!$A$1:$AA$367,13,0)</f>
        <v>0</v>
      </c>
      <c r="AV54">
        <v>0</v>
      </c>
      <c r="AW54" s="15">
        <f t="shared" si="140"/>
        <v>9</v>
      </c>
      <c r="AX54" s="14">
        <f t="shared" si="107"/>
        <v>3</v>
      </c>
      <c r="AY54">
        <f>VLOOKUP(A54,'Stock wise daily sales'!$A$1:$AA$367,14,0)</f>
        <v>0</v>
      </c>
      <c r="AZ54">
        <v>0</v>
      </c>
      <c r="BA54" s="15">
        <f t="shared" si="108"/>
        <v>3</v>
      </c>
      <c r="BB54" s="14">
        <f t="shared" si="141"/>
        <v>7</v>
      </c>
      <c r="BC54">
        <f>VLOOKUP(A54,'Stock wise daily sales'!$A$1:$AA$367,15,0)</f>
        <v>0</v>
      </c>
      <c r="BD54">
        <v>0</v>
      </c>
      <c r="BE54" s="15">
        <f t="shared" si="142"/>
        <v>7</v>
      </c>
      <c r="BF54" s="14">
        <f t="shared" si="109"/>
        <v>40</v>
      </c>
      <c r="BG54">
        <f>VLOOKUP(A54,'Stock wise daily sales'!$A$1:$AA$367,16,0)</f>
        <v>20</v>
      </c>
      <c r="BH54">
        <v>0</v>
      </c>
      <c r="BI54" s="15">
        <f t="shared" si="110"/>
        <v>20</v>
      </c>
      <c r="BJ54" s="14">
        <f t="shared" si="119"/>
        <v>6</v>
      </c>
      <c r="BK54">
        <f>VLOOKUP(A54,'Stock wise daily sales'!$A$1:$AA$367,17,0)</f>
        <v>0</v>
      </c>
      <c r="BL54">
        <v>0</v>
      </c>
      <c r="BM54" s="15">
        <f t="shared" si="120"/>
        <v>6</v>
      </c>
      <c r="BN54" s="14">
        <f t="shared" si="111"/>
        <v>14</v>
      </c>
      <c r="BO54">
        <f>VLOOKUP(A54,'Stock wise daily sales'!$A$1:$AA$367,18,0)</f>
        <v>0</v>
      </c>
      <c r="BP54">
        <v>0</v>
      </c>
      <c r="BQ54" s="15">
        <f t="shared" si="112"/>
        <v>14</v>
      </c>
      <c r="BR54" s="14">
        <f t="shared" si="113"/>
        <v>3</v>
      </c>
      <c r="BS54">
        <f>VLOOKUP(A54,'Stock wise daily sales'!$A$1:$AA$367,19,0)</f>
        <v>0</v>
      </c>
      <c r="BT54">
        <v>0</v>
      </c>
      <c r="BU54" s="15">
        <f t="shared" si="114"/>
        <v>3</v>
      </c>
      <c r="BV54" s="14">
        <f t="shared" si="121"/>
        <v>5</v>
      </c>
      <c r="BW54">
        <f>VLOOKUP(A54,'Stock wise daily sales'!$A$1:$AA$367,20,0)</f>
        <v>0</v>
      </c>
      <c r="BX54">
        <v>0</v>
      </c>
      <c r="BY54" s="15">
        <f t="shared" si="122"/>
        <v>5</v>
      </c>
      <c r="BZ54" s="14">
        <f t="shared" si="101"/>
        <v>55</v>
      </c>
      <c r="CA54">
        <f>VLOOKUP(A54,'Stock wise daily sales'!$A$1:$AA$367,21,0)</f>
        <v>0</v>
      </c>
      <c r="CB54">
        <v>0</v>
      </c>
      <c r="CC54" s="15">
        <f t="shared" si="102"/>
        <v>55</v>
      </c>
      <c r="CD54" s="14">
        <f t="shared" si="149"/>
        <v>45</v>
      </c>
      <c r="CE54">
        <f>VLOOKUP(A54,'Stock wise daily sales'!$A$1:$AA$367,22,0)</f>
        <v>0</v>
      </c>
      <c r="CF54">
        <v>0</v>
      </c>
      <c r="CG54" s="15">
        <f t="shared" si="150"/>
        <v>45</v>
      </c>
      <c r="CH54" s="14">
        <f t="shared" si="133"/>
        <v>34</v>
      </c>
      <c r="CI54">
        <f>VLOOKUP(A54,'Stock wise daily sales'!$A$1:$AA$367,23,0)</f>
        <v>0</v>
      </c>
      <c r="CJ54">
        <v>0</v>
      </c>
      <c r="CK54" s="15">
        <f t="shared" si="134"/>
        <v>34</v>
      </c>
      <c r="CL54" s="14">
        <f t="shared" si="123"/>
        <v>15</v>
      </c>
      <c r="CM54">
        <f>VLOOKUP(A54,'Stock wise daily sales'!$A$1:$AA$367,24,0)</f>
        <v>0</v>
      </c>
      <c r="CN54">
        <v>0</v>
      </c>
      <c r="CO54" s="15">
        <f t="shared" si="124"/>
        <v>15</v>
      </c>
      <c r="CP54" s="14">
        <f t="shared" si="143"/>
        <v>17</v>
      </c>
      <c r="CQ54">
        <f>VLOOKUP(A54,'Stock wise daily sales'!$A$1:$AA$367,25,0)</f>
        <v>0</v>
      </c>
      <c r="CR54">
        <v>0</v>
      </c>
      <c r="CS54" s="15">
        <f t="shared" si="144"/>
        <v>17</v>
      </c>
      <c r="CT54" s="14">
        <f t="shared" si="125"/>
        <v>16</v>
      </c>
      <c r="CU54">
        <f>VLOOKUP(A54,'Stock wise daily sales'!$A$1:$AA$367,26,0)</f>
        <v>0</v>
      </c>
      <c r="CV54">
        <v>0</v>
      </c>
      <c r="CW54" s="15">
        <f t="shared" si="126"/>
        <v>16</v>
      </c>
    </row>
    <row r="55" spans="1:101" x14ac:dyDescent="0.45">
      <c r="A55" s="2">
        <v>45252</v>
      </c>
      <c r="B55" s="14">
        <f t="shared" si="157"/>
        <v>16</v>
      </c>
      <c r="C55">
        <f>VLOOKUP(A55,'Stock wise daily sales'!$A$1:$AA$367,2,0)</f>
        <v>12</v>
      </c>
      <c r="D55">
        <v>0</v>
      </c>
      <c r="E55" s="15">
        <f t="shared" si="158"/>
        <v>4</v>
      </c>
      <c r="F55" s="14">
        <f t="shared" si="145"/>
        <v>78</v>
      </c>
      <c r="G55">
        <f>VLOOKUP(A55,'Stock wise daily sales'!$A$1:$AA$367,3,0)</f>
        <v>5</v>
      </c>
      <c r="H55">
        <v>0</v>
      </c>
      <c r="I55" s="15">
        <f t="shared" si="146"/>
        <v>73</v>
      </c>
      <c r="J55" s="14">
        <f t="shared" si="127"/>
        <v>24</v>
      </c>
      <c r="K55">
        <f>VLOOKUP(A55,'Stock wise daily sales'!$A$1:$AA$367,4,0)</f>
        <v>0</v>
      </c>
      <c r="L55">
        <v>0</v>
      </c>
      <c r="M55" s="15">
        <f t="shared" si="128"/>
        <v>24</v>
      </c>
      <c r="N55" s="14">
        <f t="shared" si="27"/>
        <v>21</v>
      </c>
      <c r="O55">
        <f>VLOOKUP(A55,'Stock wise daily sales'!$A$1:$AA$367,5,0)</f>
        <v>0</v>
      </c>
      <c r="P55">
        <v>0</v>
      </c>
      <c r="Q55" s="15">
        <f t="shared" si="129"/>
        <v>21</v>
      </c>
      <c r="R55" s="14">
        <f t="shared" si="103"/>
        <v>17</v>
      </c>
      <c r="S55">
        <f>VLOOKUP(A55,'Stock wise daily sales'!$A$1:$AA$367,6,0)</f>
        <v>0</v>
      </c>
      <c r="T55">
        <v>0</v>
      </c>
      <c r="U55" s="15">
        <f t="shared" si="104"/>
        <v>17</v>
      </c>
      <c r="V55" s="14">
        <f t="shared" si="151"/>
        <v>0</v>
      </c>
      <c r="W55">
        <f>VLOOKUP(A55,'Stock wise daily sales'!$A$1:$AA$367,7,0)</f>
        <v>0</v>
      </c>
      <c r="X55">
        <v>0</v>
      </c>
      <c r="Y55" s="15">
        <f t="shared" si="152"/>
        <v>0</v>
      </c>
      <c r="Z55" s="14">
        <f t="shared" si="105"/>
        <v>69</v>
      </c>
      <c r="AA55">
        <f>VLOOKUP(A55,'Stock wise daily sales'!$A$1:$AA$367,8,0)</f>
        <v>4</v>
      </c>
      <c r="AB55">
        <v>0</v>
      </c>
      <c r="AC55" s="15">
        <f t="shared" si="106"/>
        <v>65</v>
      </c>
      <c r="AD55" s="14">
        <f t="shared" si="153"/>
        <v>17</v>
      </c>
      <c r="AE55">
        <f>VLOOKUP(A55,'Stock wise daily sales'!$A$1:$AA$367,9,0)</f>
        <v>0</v>
      </c>
      <c r="AF55">
        <v>0</v>
      </c>
      <c r="AG55" s="15">
        <f t="shared" si="154"/>
        <v>17</v>
      </c>
      <c r="AH55" s="14">
        <f t="shared" si="135"/>
        <v>14</v>
      </c>
      <c r="AI55">
        <f>VLOOKUP(A55,'Stock wise daily sales'!$A$1:$AA$367,10,0)</f>
        <v>0</v>
      </c>
      <c r="AJ55">
        <v>0</v>
      </c>
      <c r="AK55" s="15">
        <f t="shared" si="136"/>
        <v>14</v>
      </c>
      <c r="AL55" s="14">
        <f t="shared" si="147"/>
        <v>28</v>
      </c>
      <c r="AM55">
        <f>VLOOKUP(A55,'Stock wise daily sales'!$A$1:$AA$367,11,0)</f>
        <v>0</v>
      </c>
      <c r="AN55">
        <v>0</v>
      </c>
      <c r="AO55" s="15">
        <f t="shared" si="148"/>
        <v>28</v>
      </c>
      <c r="AP55" s="14">
        <f t="shared" si="137"/>
        <v>18</v>
      </c>
      <c r="AQ55">
        <f>VLOOKUP(A55,'Stock wise daily sales'!$A$1:$AA$367,12,0)</f>
        <v>10</v>
      </c>
      <c r="AR55">
        <v>0</v>
      </c>
      <c r="AS55" s="15">
        <f t="shared" si="138"/>
        <v>8</v>
      </c>
      <c r="AT55" s="14">
        <f t="shared" si="139"/>
        <v>9</v>
      </c>
      <c r="AU55">
        <f>VLOOKUP(A55,'Stock wise daily sales'!$A$1:$AA$367,13,0)</f>
        <v>0</v>
      </c>
      <c r="AV55">
        <v>0</v>
      </c>
      <c r="AW55" s="15">
        <f t="shared" si="140"/>
        <v>9</v>
      </c>
      <c r="AX55" s="14">
        <f t="shared" si="107"/>
        <v>3</v>
      </c>
      <c r="AY55">
        <f>VLOOKUP(A55,'Stock wise daily sales'!$A$1:$AA$367,14,0)</f>
        <v>0</v>
      </c>
      <c r="AZ55">
        <v>0</v>
      </c>
      <c r="BA55" s="15">
        <f t="shared" si="108"/>
        <v>3</v>
      </c>
      <c r="BB55" s="14">
        <f t="shared" si="141"/>
        <v>7</v>
      </c>
      <c r="BC55">
        <f>VLOOKUP(A55,'Stock wise daily sales'!$A$1:$AA$367,15,0)</f>
        <v>2</v>
      </c>
      <c r="BD55">
        <v>0</v>
      </c>
      <c r="BE55" s="15">
        <f t="shared" si="142"/>
        <v>5</v>
      </c>
      <c r="BF55" s="14">
        <f t="shared" si="109"/>
        <v>20</v>
      </c>
      <c r="BG55">
        <f>VLOOKUP(A55,'Stock wise daily sales'!$A$1:$AA$367,16,0)</f>
        <v>0</v>
      </c>
      <c r="BH55">
        <v>0</v>
      </c>
      <c r="BI55" s="15">
        <f t="shared" si="110"/>
        <v>20</v>
      </c>
      <c r="BJ55" s="14">
        <f t="shared" si="119"/>
        <v>6</v>
      </c>
      <c r="BK55">
        <f>VLOOKUP(A55,'Stock wise daily sales'!$A$1:$AA$367,17,0)</f>
        <v>0</v>
      </c>
      <c r="BL55">
        <v>0</v>
      </c>
      <c r="BM55" s="15">
        <f t="shared" si="120"/>
        <v>6</v>
      </c>
      <c r="BN55" s="14">
        <f t="shared" si="111"/>
        <v>14</v>
      </c>
      <c r="BO55">
        <f>VLOOKUP(A55,'Stock wise daily sales'!$A$1:$AA$367,18,0)</f>
        <v>0</v>
      </c>
      <c r="BP55">
        <v>0</v>
      </c>
      <c r="BQ55" s="15">
        <f t="shared" si="112"/>
        <v>14</v>
      </c>
      <c r="BR55" s="14">
        <f t="shared" si="113"/>
        <v>3</v>
      </c>
      <c r="BS55">
        <f>VLOOKUP(A55,'Stock wise daily sales'!$A$1:$AA$367,19,0)</f>
        <v>4</v>
      </c>
      <c r="BT55">
        <v>20</v>
      </c>
      <c r="BU55" s="15">
        <f t="shared" si="114"/>
        <v>19</v>
      </c>
      <c r="BV55" s="14">
        <f t="shared" si="121"/>
        <v>5</v>
      </c>
      <c r="BW55">
        <f>VLOOKUP(A55,'Stock wise daily sales'!$A$1:$AA$367,20,0)</f>
        <v>2</v>
      </c>
      <c r="BX55">
        <v>0</v>
      </c>
      <c r="BY55" s="15">
        <f t="shared" si="122"/>
        <v>3</v>
      </c>
      <c r="BZ55" s="14">
        <f t="shared" si="101"/>
        <v>55</v>
      </c>
      <c r="CA55">
        <f>VLOOKUP(A55,'Stock wise daily sales'!$A$1:$AA$367,21,0)</f>
        <v>0</v>
      </c>
      <c r="CB55">
        <v>0</v>
      </c>
      <c r="CC55" s="15">
        <f t="shared" si="102"/>
        <v>55</v>
      </c>
      <c r="CD55" s="14">
        <f t="shared" si="149"/>
        <v>45</v>
      </c>
      <c r="CE55">
        <f>VLOOKUP(A55,'Stock wise daily sales'!$A$1:$AA$367,22,0)</f>
        <v>0</v>
      </c>
      <c r="CF55">
        <v>0</v>
      </c>
      <c r="CG55" s="15">
        <f t="shared" si="150"/>
        <v>45</v>
      </c>
      <c r="CH55" s="14">
        <f t="shared" si="133"/>
        <v>34</v>
      </c>
      <c r="CI55">
        <f>VLOOKUP(A55,'Stock wise daily sales'!$A$1:$AA$367,23,0)</f>
        <v>0</v>
      </c>
      <c r="CJ55">
        <v>0</v>
      </c>
      <c r="CK55" s="15">
        <f t="shared" si="134"/>
        <v>34</v>
      </c>
      <c r="CL55" s="14">
        <f t="shared" si="123"/>
        <v>15</v>
      </c>
      <c r="CM55">
        <f>VLOOKUP(A55,'Stock wise daily sales'!$A$1:$AA$367,24,0)</f>
        <v>0</v>
      </c>
      <c r="CN55">
        <v>0</v>
      </c>
      <c r="CO55" s="15">
        <f t="shared" si="124"/>
        <v>15</v>
      </c>
      <c r="CP55" s="14">
        <f t="shared" si="143"/>
        <v>17</v>
      </c>
      <c r="CQ55">
        <f>VLOOKUP(A55,'Stock wise daily sales'!$A$1:$AA$367,25,0)</f>
        <v>0</v>
      </c>
      <c r="CR55">
        <v>0</v>
      </c>
      <c r="CS55" s="15">
        <f t="shared" si="144"/>
        <v>17</v>
      </c>
      <c r="CT55" s="14">
        <f t="shared" si="125"/>
        <v>16</v>
      </c>
      <c r="CU55">
        <f>VLOOKUP(A55,'Stock wise daily sales'!$A$1:$AA$367,26,0)</f>
        <v>0</v>
      </c>
      <c r="CV55">
        <v>0</v>
      </c>
      <c r="CW55" s="15">
        <f t="shared" si="126"/>
        <v>16</v>
      </c>
    </row>
    <row r="56" spans="1:101" x14ac:dyDescent="0.45">
      <c r="A56" s="2">
        <v>45253</v>
      </c>
      <c r="B56" s="14">
        <f t="shared" si="157"/>
        <v>4</v>
      </c>
      <c r="C56">
        <f>VLOOKUP(A56,'Stock wise daily sales'!$A$1:$AA$367,2,0)</f>
        <v>0</v>
      </c>
      <c r="D56">
        <v>0</v>
      </c>
      <c r="E56" s="15">
        <f t="shared" si="158"/>
        <v>4</v>
      </c>
      <c r="F56" s="14">
        <f t="shared" si="145"/>
        <v>73</v>
      </c>
      <c r="G56">
        <f>VLOOKUP(A56,'Stock wise daily sales'!$A$1:$AA$367,3,0)</f>
        <v>20</v>
      </c>
      <c r="H56">
        <v>0</v>
      </c>
      <c r="I56" s="15">
        <f t="shared" si="146"/>
        <v>53</v>
      </c>
      <c r="J56" s="14">
        <f t="shared" si="127"/>
        <v>24</v>
      </c>
      <c r="K56">
        <f>VLOOKUP(A56,'Stock wise daily sales'!$A$1:$AA$367,4,0)</f>
        <v>0</v>
      </c>
      <c r="L56">
        <v>0</v>
      </c>
      <c r="M56" s="15">
        <f t="shared" si="128"/>
        <v>24</v>
      </c>
      <c r="N56" s="14">
        <f t="shared" si="27"/>
        <v>21</v>
      </c>
      <c r="O56">
        <f>VLOOKUP(A56,'Stock wise daily sales'!$A$1:$AA$367,5,0)</f>
        <v>0</v>
      </c>
      <c r="P56">
        <v>0</v>
      </c>
      <c r="Q56" s="15">
        <f t="shared" si="129"/>
        <v>21</v>
      </c>
      <c r="R56" s="14">
        <f t="shared" si="103"/>
        <v>17</v>
      </c>
      <c r="S56">
        <f>VLOOKUP(A56,'Stock wise daily sales'!$A$1:$AA$367,6,0)</f>
        <v>0</v>
      </c>
      <c r="T56">
        <v>0</v>
      </c>
      <c r="U56" s="15">
        <f t="shared" si="104"/>
        <v>17</v>
      </c>
      <c r="V56" s="14">
        <f t="shared" si="151"/>
        <v>0</v>
      </c>
      <c r="W56">
        <f>VLOOKUP(A56,'Stock wise daily sales'!$A$1:$AA$367,7,0)</f>
        <v>0</v>
      </c>
      <c r="X56">
        <v>0</v>
      </c>
      <c r="Y56" s="15">
        <f t="shared" si="152"/>
        <v>0</v>
      </c>
      <c r="Z56" s="14">
        <f t="shared" si="105"/>
        <v>65</v>
      </c>
      <c r="AA56">
        <f>VLOOKUP(A56,'Stock wise daily sales'!$A$1:$AA$367,8,0)</f>
        <v>20</v>
      </c>
      <c r="AB56">
        <v>0</v>
      </c>
      <c r="AC56" s="15">
        <f t="shared" si="106"/>
        <v>45</v>
      </c>
      <c r="AD56" s="14">
        <f t="shared" si="153"/>
        <v>17</v>
      </c>
      <c r="AE56">
        <f>VLOOKUP(A56,'Stock wise daily sales'!$A$1:$AA$367,9,0)</f>
        <v>0</v>
      </c>
      <c r="AF56">
        <v>0</v>
      </c>
      <c r="AG56" s="15">
        <f t="shared" si="154"/>
        <v>17</v>
      </c>
      <c r="AH56" s="14">
        <f t="shared" si="135"/>
        <v>14</v>
      </c>
      <c r="AI56">
        <f>VLOOKUP(A56,'Stock wise daily sales'!$A$1:$AA$367,10,0)</f>
        <v>0</v>
      </c>
      <c r="AJ56">
        <v>0</v>
      </c>
      <c r="AK56" s="15">
        <f t="shared" si="136"/>
        <v>14</v>
      </c>
      <c r="AL56" s="14">
        <f t="shared" si="147"/>
        <v>28</v>
      </c>
      <c r="AM56">
        <f>VLOOKUP(A56,'Stock wise daily sales'!$A$1:$AA$367,11,0)</f>
        <v>0</v>
      </c>
      <c r="AN56">
        <v>0</v>
      </c>
      <c r="AO56" s="15">
        <f t="shared" si="148"/>
        <v>28</v>
      </c>
      <c r="AP56" s="14">
        <f t="shared" si="137"/>
        <v>8</v>
      </c>
      <c r="AQ56">
        <f>VLOOKUP(A56,'Stock wise daily sales'!$A$1:$AA$367,12,0)</f>
        <v>50</v>
      </c>
      <c r="AR56">
        <v>50</v>
      </c>
      <c r="AS56" s="15">
        <f t="shared" si="138"/>
        <v>8</v>
      </c>
      <c r="AT56" s="14">
        <f t="shared" si="139"/>
        <v>9</v>
      </c>
      <c r="AU56">
        <f>VLOOKUP(A56,'Stock wise daily sales'!$A$1:$AA$367,13,0)</f>
        <v>0</v>
      </c>
      <c r="AV56">
        <v>0</v>
      </c>
      <c r="AW56" s="15">
        <f t="shared" si="140"/>
        <v>9</v>
      </c>
      <c r="AX56" s="14">
        <f t="shared" si="107"/>
        <v>3</v>
      </c>
      <c r="AY56">
        <f>VLOOKUP(A56,'Stock wise daily sales'!$A$1:$AA$367,14,0)</f>
        <v>0</v>
      </c>
      <c r="AZ56">
        <v>0</v>
      </c>
      <c r="BA56" s="15">
        <f t="shared" si="108"/>
        <v>3</v>
      </c>
      <c r="BB56" s="14">
        <f t="shared" si="141"/>
        <v>5</v>
      </c>
      <c r="BC56">
        <f>VLOOKUP(A56,'Stock wise daily sales'!$A$1:$AA$367,15,0)</f>
        <v>0</v>
      </c>
      <c r="BD56">
        <v>0</v>
      </c>
      <c r="BE56" s="15">
        <f t="shared" si="142"/>
        <v>5</v>
      </c>
      <c r="BF56" s="14">
        <f t="shared" si="109"/>
        <v>20</v>
      </c>
      <c r="BG56">
        <f>VLOOKUP(A56,'Stock wise daily sales'!$A$1:$AA$367,16,0)</f>
        <v>0</v>
      </c>
      <c r="BH56">
        <v>0</v>
      </c>
      <c r="BI56" s="15">
        <f t="shared" si="110"/>
        <v>20</v>
      </c>
      <c r="BJ56" s="14">
        <f t="shared" si="119"/>
        <v>6</v>
      </c>
      <c r="BK56">
        <f>VLOOKUP(A56,'Stock wise daily sales'!$A$1:$AA$367,17,0)</f>
        <v>0</v>
      </c>
      <c r="BL56">
        <v>0</v>
      </c>
      <c r="BM56" s="15">
        <f t="shared" si="120"/>
        <v>6</v>
      </c>
      <c r="BN56" s="14">
        <f t="shared" si="111"/>
        <v>14</v>
      </c>
      <c r="BO56">
        <f>VLOOKUP(A56,'Stock wise daily sales'!$A$1:$AA$367,18,0)</f>
        <v>0</v>
      </c>
      <c r="BP56">
        <v>0</v>
      </c>
      <c r="BQ56" s="15">
        <f t="shared" si="112"/>
        <v>14</v>
      </c>
      <c r="BR56" s="14">
        <f t="shared" si="113"/>
        <v>19</v>
      </c>
      <c r="BS56">
        <f>VLOOKUP(A56,'Stock wise daily sales'!$A$1:$AA$367,19,0)</f>
        <v>0</v>
      </c>
      <c r="BT56">
        <v>0</v>
      </c>
      <c r="BU56" s="15">
        <f t="shared" si="114"/>
        <v>19</v>
      </c>
      <c r="BV56" s="14">
        <f t="shared" si="121"/>
        <v>3</v>
      </c>
      <c r="BW56">
        <f>VLOOKUP(A56,'Stock wise daily sales'!$A$1:$AA$367,20,0)</f>
        <v>0</v>
      </c>
      <c r="BX56">
        <v>0</v>
      </c>
      <c r="BY56" s="15">
        <f t="shared" si="122"/>
        <v>3</v>
      </c>
      <c r="BZ56" s="14">
        <f t="shared" si="101"/>
        <v>55</v>
      </c>
      <c r="CA56">
        <f>VLOOKUP(A56,'Stock wise daily sales'!$A$1:$AA$367,21,0)</f>
        <v>0</v>
      </c>
      <c r="CB56">
        <v>0</v>
      </c>
      <c r="CC56" s="15">
        <f t="shared" si="102"/>
        <v>55</v>
      </c>
      <c r="CD56" s="14">
        <f t="shared" si="149"/>
        <v>45</v>
      </c>
      <c r="CE56">
        <f>VLOOKUP(A56,'Stock wise daily sales'!$A$1:$AA$367,22,0)</f>
        <v>0</v>
      </c>
      <c r="CF56">
        <v>0</v>
      </c>
      <c r="CG56" s="15">
        <f t="shared" si="150"/>
        <v>45</v>
      </c>
      <c r="CH56" s="14">
        <f t="shared" si="133"/>
        <v>34</v>
      </c>
      <c r="CI56">
        <f>VLOOKUP(A56,'Stock wise daily sales'!$A$1:$AA$367,23,0)</f>
        <v>0</v>
      </c>
      <c r="CJ56">
        <v>0</v>
      </c>
      <c r="CK56" s="15">
        <f t="shared" si="134"/>
        <v>34</v>
      </c>
      <c r="CL56" s="14">
        <f t="shared" si="123"/>
        <v>15</v>
      </c>
      <c r="CM56">
        <f>VLOOKUP(A56,'Stock wise daily sales'!$A$1:$AA$367,24,0)</f>
        <v>0</v>
      </c>
      <c r="CN56">
        <v>0</v>
      </c>
      <c r="CO56" s="15">
        <f t="shared" si="124"/>
        <v>15</v>
      </c>
      <c r="CP56" s="14">
        <f t="shared" si="143"/>
        <v>17</v>
      </c>
      <c r="CQ56">
        <f>VLOOKUP(A56,'Stock wise daily sales'!$A$1:$AA$367,25,0)</f>
        <v>0</v>
      </c>
      <c r="CR56">
        <v>0</v>
      </c>
      <c r="CS56" s="15">
        <f t="shared" si="144"/>
        <v>17</v>
      </c>
      <c r="CT56" s="14">
        <f t="shared" si="125"/>
        <v>16</v>
      </c>
      <c r="CU56">
        <f>VLOOKUP(A56,'Stock wise daily sales'!$A$1:$AA$367,26,0)</f>
        <v>0</v>
      </c>
      <c r="CV56">
        <v>0</v>
      </c>
      <c r="CW56" s="15">
        <f t="shared" si="126"/>
        <v>16</v>
      </c>
    </row>
    <row r="57" spans="1:101" x14ac:dyDescent="0.45">
      <c r="A57" s="2">
        <v>45254</v>
      </c>
      <c r="B57" s="14">
        <f t="shared" si="157"/>
        <v>4</v>
      </c>
      <c r="C57">
        <f>VLOOKUP(A57,'Stock wise daily sales'!$A$1:$AA$367,2,0)</f>
        <v>0</v>
      </c>
      <c r="D57">
        <v>0</v>
      </c>
      <c r="E57" s="15">
        <f t="shared" si="158"/>
        <v>4</v>
      </c>
      <c r="F57" s="14">
        <f t="shared" si="145"/>
        <v>53</v>
      </c>
      <c r="G57">
        <f>VLOOKUP(A57,'Stock wise daily sales'!$A$1:$AA$367,3,0)</f>
        <v>5</v>
      </c>
      <c r="H57">
        <v>0</v>
      </c>
      <c r="I57" s="15">
        <f t="shared" si="146"/>
        <v>48</v>
      </c>
      <c r="J57" s="14">
        <f t="shared" si="127"/>
        <v>24</v>
      </c>
      <c r="K57">
        <f>VLOOKUP(A57,'Stock wise daily sales'!$A$1:$AA$367,4,0)</f>
        <v>0</v>
      </c>
      <c r="L57">
        <v>0</v>
      </c>
      <c r="M57" s="15">
        <f t="shared" si="128"/>
        <v>24</v>
      </c>
      <c r="N57" s="14">
        <f t="shared" si="27"/>
        <v>21</v>
      </c>
      <c r="O57">
        <f>VLOOKUP(A57,'Stock wise daily sales'!$A$1:$AA$367,5,0)</f>
        <v>0</v>
      </c>
      <c r="P57">
        <v>0</v>
      </c>
      <c r="Q57" s="15">
        <f t="shared" si="129"/>
        <v>21</v>
      </c>
      <c r="R57" s="14">
        <f t="shared" si="103"/>
        <v>17</v>
      </c>
      <c r="S57">
        <f>VLOOKUP(A57,'Stock wise daily sales'!$A$1:$AA$367,6,0)</f>
        <v>0</v>
      </c>
      <c r="T57">
        <v>0</v>
      </c>
      <c r="U57" s="15">
        <f t="shared" si="104"/>
        <v>17</v>
      </c>
      <c r="V57" s="14">
        <f t="shared" si="151"/>
        <v>0</v>
      </c>
      <c r="W57">
        <f>VLOOKUP(A57,'Stock wise daily sales'!$A$1:$AA$367,7,0)</f>
        <v>0</v>
      </c>
      <c r="X57">
        <v>0</v>
      </c>
      <c r="Y57" s="15">
        <f t="shared" si="152"/>
        <v>0</v>
      </c>
      <c r="Z57" s="14">
        <f t="shared" si="105"/>
        <v>45</v>
      </c>
      <c r="AA57">
        <f>VLOOKUP(A57,'Stock wise daily sales'!$A$1:$AA$367,8,0)</f>
        <v>0</v>
      </c>
      <c r="AB57">
        <v>0</v>
      </c>
      <c r="AC57" s="15">
        <f t="shared" si="106"/>
        <v>45</v>
      </c>
      <c r="AD57" s="14">
        <f t="shared" si="153"/>
        <v>17</v>
      </c>
      <c r="AE57">
        <f>VLOOKUP(A57,'Stock wise daily sales'!$A$1:$AA$367,9,0)</f>
        <v>0</v>
      </c>
      <c r="AF57">
        <v>0</v>
      </c>
      <c r="AG57" s="15">
        <f t="shared" si="154"/>
        <v>17</v>
      </c>
      <c r="AH57" s="14">
        <f t="shared" si="135"/>
        <v>14</v>
      </c>
      <c r="AI57">
        <f>VLOOKUP(A57,'Stock wise daily sales'!$A$1:$AA$367,10,0)</f>
        <v>0</v>
      </c>
      <c r="AJ57">
        <v>0</v>
      </c>
      <c r="AK57" s="15">
        <f t="shared" si="136"/>
        <v>14</v>
      </c>
      <c r="AL57" s="14">
        <f t="shared" si="147"/>
        <v>28</v>
      </c>
      <c r="AM57">
        <f>VLOOKUP(A57,'Stock wise daily sales'!$A$1:$AA$367,11,0)</f>
        <v>2</v>
      </c>
      <c r="AN57">
        <v>0</v>
      </c>
      <c r="AO57" s="15">
        <f t="shared" si="148"/>
        <v>26</v>
      </c>
      <c r="AP57" s="14">
        <f t="shared" si="137"/>
        <v>8</v>
      </c>
      <c r="AQ57">
        <f>VLOOKUP(A57,'Stock wise daily sales'!$A$1:$AA$367,12,0)</f>
        <v>0</v>
      </c>
      <c r="AR57">
        <v>0</v>
      </c>
      <c r="AS57" s="15">
        <f t="shared" si="138"/>
        <v>8</v>
      </c>
      <c r="AT57" s="14">
        <f t="shared" si="139"/>
        <v>9</v>
      </c>
      <c r="AU57">
        <f>VLOOKUP(A57,'Stock wise daily sales'!$A$1:$AA$367,13,0)</f>
        <v>0</v>
      </c>
      <c r="AV57">
        <v>0</v>
      </c>
      <c r="AW57" s="15">
        <f t="shared" si="140"/>
        <v>9</v>
      </c>
      <c r="AX57" s="14">
        <f t="shared" si="107"/>
        <v>3</v>
      </c>
      <c r="AY57">
        <f>VLOOKUP(A57,'Stock wise daily sales'!$A$1:$AA$367,14,0)</f>
        <v>0</v>
      </c>
      <c r="AZ57">
        <v>0</v>
      </c>
      <c r="BA57" s="15">
        <f t="shared" si="108"/>
        <v>3</v>
      </c>
      <c r="BB57" s="14">
        <f t="shared" si="141"/>
        <v>5</v>
      </c>
      <c r="BC57">
        <f>VLOOKUP(A57,'Stock wise daily sales'!$A$1:$AA$367,15,0)</f>
        <v>0</v>
      </c>
      <c r="BD57">
        <v>0</v>
      </c>
      <c r="BE57" s="15">
        <f t="shared" si="142"/>
        <v>5</v>
      </c>
      <c r="BF57" s="14">
        <f t="shared" si="109"/>
        <v>20</v>
      </c>
      <c r="BG57">
        <f>VLOOKUP(A57,'Stock wise daily sales'!$A$1:$AA$367,16,0)</f>
        <v>5</v>
      </c>
      <c r="BH57">
        <v>0</v>
      </c>
      <c r="BI57" s="15">
        <f t="shared" si="110"/>
        <v>15</v>
      </c>
      <c r="BJ57" s="14">
        <f t="shared" si="119"/>
        <v>6</v>
      </c>
      <c r="BK57">
        <f>VLOOKUP(A57,'Stock wise daily sales'!$A$1:$AA$367,17,0)</f>
        <v>0</v>
      </c>
      <c r="BL57">
        <v>0</v>
      </c>
      <c r="BM57" s="15">
        <f t="shared" si="120"/>
        <v>6</v>
      </c>
      <c r="BN57" s="14">
        <f t="shared" si="111"/>
        <v>14</v>
      </c>
      <c r="BO57">
        <f>VLOOKUP(A57,'Stock wise daily sales'!$A$1:$AA$367,18,0)</f>
        <v>0</v>
      </c>
      <c r="BP57">
        <v>0</v>
      </c>
      <c r="BQ57" s="15">
        <f t="shared" si="112"/>
        <v>14</v>
      </c>
      <c r="BR57" s="14">
        <f t="shared" si="113"/>
        <v>19</v>
      </c>
      <c r="BS57">
        <f>VLOOKUP(A57,'Stock wise daily sales'!$A$1:$AA$367,19,0)</f>
        <v>0</v>
      </c>
      <c r="BT57">
        <v>0</v>
      </c>
      <c r="BU57" s="15">
        <f t="shared" si="114"/>
        <v>19</v>
      </c>
      <c r="BV57" s="14">
        <f t="shared" si="121"/>
        <v>3</v>
      </c>
      <c r="BW57">
        <f>VLOOKUP(A57,'Stock wise daily sales'!$A$1:$AA$367,20,0)</f>
        <v>0</v>
      </c>
      <c r="BX57">
        <v>0</v>
      </c>
      <c r="BY57" s="15">
        <f t="shared" si="122"/>
        <v>3</v>
      </c>
      <c r="BZ57" s="14">
        <f t="shared" si="101"/>
        <v>55</v>
      </c>
      <c r="CA57">
        <f>VLOOKUP(A57,'Stock wise daily sales'!$A$1:$AA$367,21,0)</f>
        <v>0</v>
      </c>
      <c r="CB57">
        <v>0</v>
      </c>
      <c r="CC57" s="15">
        <f t="shared" si="102"/>
        <v>55</v>
      </c>
      <c r="CD57" s="14">
        <f t="shared" si="149"/>
        <v>45</v>
      </c>
      <c r="CE57">
        <f>VLOOKUP(A57,'Stock wise daily sales'!$A$1:$AA$367,22,0)</f>
        <v>0</v>
      </c>
      <c r="CF57">
        <v>0</v>
      </c>
      <c r="CG57" s="15">
        <f t="shared" si="150"/>
        <v>45</v>
      </c>
      <c r="CH57" s="14">
        <f t="shared" si="133"/>
        <v>34</v>
      </c>
      <c r="CI57">
        <f>VLOOKUP(A57,'Stock wise daily sales'!$A$1:$AA$367,23,0)</f>
        <v>0</v>
      </c>
      <c r="CJ57">
        <v>0</v>
      </c>
      <c r="CK57" s="15">
        <f t="shared" si="134"/>
        <v>34</v>
      </c>
      <c r="CL57" s="14">
        <f t="shared" si="123"/>
        <v>15</v>
      </c>
      <c r="CM57">
        <f>VLOOKUP(A57,'Stock wise daily sales'!$A$1:$AA$367,24,0)</f>
        <v>0</v>
      </c>
      <c r="CN57">
        <v>0</v>
      </c>
      <c r="CO57" s="15">
        <f t="shared" si="124"/>
        <v>15</v>
      </c>
      <c r="CP57" s="14">
        <f t="shared" si="143"/>
        <v>17</v>
      </c>
      <c r="CQ57">
        <f>VLOOKUP(A57,'Stock wise daily sales'!$A$1:$AA$367,25,0)</f>
        <v>0</v>
      </c>
      <c r="CR57">
        <v>0</v>
      </c>
      <c r="CS57" s="15">
        <f t="shared" si="144"/>
        <v>17</v>
      </c>
      <c r="CT57" s="14">
        <f t="shared" si="125"/>
        <v>16</v>
      </c>
      <c r="CU57">
        <f>VLOOKUP(A57,'Stock wise daily sales'!$A$1:$AA$367,26,0)</f>
        <v>0</v>
      </c>
      <c r="CV57">
        <v>0</v>
      </c>
      <c r="CW57" s="15">
        <f t="shared" si="126"/>
        <v>16</v>
      </c>
    </row>
    <row r="58" spans="1:101" x14ac:dyDescent="0.45">
      <c r="A58" s="2">
        <v>45255</v>
      </c>
      <c r="B58" s="14">
        <f t="shared" si="157"/>
        <v>4</v>
      </c>
      <c r="C58">
        <f>VLOOKUP(A58,'Stock wise daily sales'!$A$1:$AA$367,2,0)</f>
        <v>0</v>
      </c>
      <c r="D58">
        <v>0</v>
      </c>
      <c r="E58" s="15">
        <f t="shared" si="158"/>
        <v>4</v>
      </c>
      <c r="F58" s="14">
        <f t="shared" si="145"/>
        <v>48</v>
      </c>
      <c r="G58">
        <f>VLOOKUP(A58,'Stock wise daily sales'!$A$1:$AA$367,3,0)</f>
        <v>0</v>
      </c>
      <c r="H58">
        <v>0</v>
      </c>
      <c r="I58" s="15">
        <f t="shared" si="146"/>
        <v>48</v>
      </c>
      <c r="J58" s="14">
        <f t="shared" si="127"/>
        <v>24</v>
      </c>
      <c r="K58">
        <f>VLOOKUP(A58,'Stock wise daily sales'!$A$1:$AA$367,4,0)</f>
        <v>0</v>
      </c>
      <c r="L58">
        <v>0</v>
      </c>
      <c r="M58" s="15">
        <f t="shared" si="128"/>
        <v>24</v>
      </c>
      <c r="N58" s="14">
        <f t="shared" si="27"/>
        <v>21</v>
      </c>
      <c r="O58">
        <f>VLOOKUP(A58,'Stock wise daily sales'!$A$1:$AA$367,5,0)</f>
        <v>0</v>
      </c>
      <c r="P58">
        <v>0</v>
      </c>
      <c r="Q58" s="15">
        <f t="shared" si="129"/>
        <v>21</v>
      </c>
      <c r="R58" s="14">
        <f t="shared" si="103"/>
        <v>17</v>
      </c>
      <c r="S58">
        <f>VLOOKUP(A58,'Stock wise daily sales'!$A$1:$AA$367,6,0)</f>
        <v>0</v>
      </c>
      <c r="T58">
        <v>0</v>
      </c>
      <c r="U58" s="15">
        <f t="shared" si="104"/>
        <v>17</v>
      </c>
      <c r="V58" s="14">
        <f t="shared" si="151"/>
        <v>0</v>
      </c>
      <c r="W58">
        <f>VLOOKUP(A58,'Stock wise daily sales'!$A$1:$AA$367,7,0)</f>
        <v>0</v>
      </c>
      <c r="X58">
        <v>0</v>
      </c>
      <c r="Y58" s="15">
        <f t="shared" si="152"/>
        <v>0</v>
      </c>
      <c r="Z58" s="14">
        <f t="shared" si="105"/>
        <v>45</v>
      </c>
      <c r="AA58">
        <f>VLOOKUP(A58,'Stock wise daily sales'!$A$1:$AA$367,8,0)</f>
        <v>0</v>
      </c>
      <c r="AB58">
        <v>0</v>
      </c>
      <c r="AC58" s="15">
        <f t="shared" si="106"/>
        <v>45</v>
      </c>
      <c r="AD58" s="14">
        <f t="shared" si="153"/>
        <v>17</v>
      </c>
      <c r="AE58">
        <f>VLOOKUP(A58,'Stock wise daily sales'!$A$1:$AA$367,9,0)</f>
        <v>0</v>
      </c>
      <c r="AF58">
        <v>0</v>
      </c>
      <c r="AG58" s="15">
        <f t="shared" si="154"/>
        <v>17</v>
      </c>
      <c r="AH58" s="14">
        <f t="shared" si="135"/>
        <v>14</v>
      </c>
      <c r="AI58">
        <f>VLOOKUP(A58,'Stock wise daily sales'!$A$1:$AA$367,10,0)</f>
        <v>0</v>
      </c>
      <c r="AJ58">
        <v>0</v>
      </c>
      <c r="AK58" s="15">
        <f t="shared" si="136"/>
        <v>14</v>
      </c>
      <c r="AL58" s="14">
        <f t="shared" si="147"/>
        <v>26</v>
      </c>
      <c r="AM58">
        <f>VLOOKUP(A58,'Stock wise daily sales'!$A$1:$AA$367,11,0)</f>
        <v>0</v>
      </c>
      <c r="AN58">
        <v>0</v>
      </c>
      <c r="AO58" s="15">
        <f t="shared" si="148"/>
        <v>26</v>
      </c>
      <c r="AP58" s="14">
        <f t="shared" si="137"/>
        <v>8</v>
      </c>
      <c r="AQ58">
        <f>VLOOKUP(A58,'Stock wise daily sales'!$A$1:$AA$367,12,0)</f>
        <v>0</v>
      </c>
      <c r="AR58">
        <v>0</v>
      </c>
      <c r="AS58" s="15">
        <f t="shared" si="138"/>
        <v>8</v>
      </c>
      <c r="AT58" s="14">
        <f t="shared" si="139"/>
        <v>9</v>
      </c>
      <c r="AU58">
        <f>VLOOKUP(A58,'Stock wise daily sales'!$A$1:$AA$367,13,0)</f>
        <v>0</v>
      </c>
      <c r="AV58">
        <v>0</v>
      </c>
      <c r="AW58" s="15">
        <f t="shared" si="140"/>
        <v>9</v>
      </c>
      <c r="AX58" s="14">
        <f t="shared" si="107"/>
        <v>3</v>
      </c>
      <c r="AY58">
        <f>VLOOKUP(A58,'Stock wise daily sales'!$A$1:$AA$367,14,0)</f>
        <v>0</v>
      </c>
      <c r="AZ58">
        <v>0</v>
      </c>
      <c r="BA58" s="15">
        <f t="shared" si="108"/>
        <v>3</v>
      </c>
      <c r="BB58" s="14">
        <f t="shared" si="141"/>
        <v>5</v>
      </c>
      <c r="BC58">
        <f>VLOOKUP(A58,'Stock wise daily sales'!$A$1:$AA$367,15,0)</f>
        <v>5</v>
      </c>
      <c r="BD58">
        <v>0</v>
      </c>
      <c r="BE58" s="15">
        <f t="shared" si="142"/>
        <v>0</v>
      </c>
      <c r="BF58" s="14">
        <f t="shared" si="109"/>
        <v>15</v>
      </c>
      <c r="BG58">
        <f>VLOOKUP(A58,'Stock wise daily sales'!$A$1:$AA$367,16,0)</f>
        <v>20</v>
      </c>
      <c r="BH58">
        <v>70</v>
      </c>
      <c r="BI58" s="15">
        <f t="shared" si="110"/>
        <v>65</v>
      </c>
      <c r="BJ58" s="14">
        <f t="shared" si="119"/>
        <v>6</v>
      </c>
      <c r="BK58">
        <f>VLOOKUP(A58,'Stock wise daily sales'!$A$1:$AA$367,17,0)</f>
        <v>0</v>
      </c>
      <c r="BL58">
        <v>0</v>
      </c>
      <c r="BM58" s="15">
        <f t="shared" si="120"/>
        <v>6</v>
      </c>
      <c r="BN58" s="14">
        <f t="shared" si="111"/>
        <v>14</v>
      </c>
      <c r="BO58">
        <f>VLOOKUP(A58,'Stock wise daily sales'!$A$1:$AA$367,18,0)</f>
        <v>0</v>
      </c>
      <c r="BP58">
        <v>0</v>
      </c>
      <c r="BQ58" s="15">
        <f t="shared" si="112"/>
        <v>14</v>
      </c>
      <c r="BR58" s="14">
        <f t="shared" si="113"/>
        <v>19</v>
      </c>
      <c r="BS58">
        <f>VLOOKUP(A58,'Stock wise daily sales'!$A$1:$AA$367,19,0)</f>
        <v>0</v>
      </c>
      <c r="BT58">
        <v>0</v>
      </c>
      <c r="BU58" s="15">
        <f t="shared" si="114"/>
        <v>19</v>
      </c>
      <c r="BV58" s="14">
        <f t="shared" si="121"/>
        <v>3</v>
      </c>
      <c r="BW58">
        <f>VLOOKUP(A58,'Stock wise daily sales'!$A$1:$AA$367,20,0)</f>
        <v>0</v>
      </c>
      <c r="BX58">
        <v>0</v>
      </c>
      <c r="BY58" s="15">
        <f t="shared" si="122"/>
        <v>3</v>
      </c>
      <c r="BZ58" s="14">
        <f t="shared" si="101"/>
        <v>55</v>
      </c>
      <c r="CA58">
        <f>VLOOKUP(A58,'Stock wise daily sales'!$A$1:$AA$367,21,0)</f>
        <v>0</v>
      </c>
      <c r="CB58">
        <v>0</v>
      </c>
      <c r="CC58" s="15">
        <f t="shared" si="102"/>
        <v>55</v>
      </c>
      <c r="CD58" s="14">
        <f t="shared" si="149"/>
        <v>45</v>
      </c>
      <c r="CE58">
        <f>VLOOKUP(A58,'Stock wise daily sales'!$A$1:$AA$367,22,0)</f>
        <v>20</v>
      </c>
      <c r="CF58">
        <v>0</v>
      </c>
      <c r="CG58" s="15">
        <f t="shared" si="150"/>
        <v>25</v>
      </c>
      <c r="CH58" s="14">
        <f t="shared" si="133"/>
        <v>34</v>
      </c>
      <c r="CI58">
        <f>VLOOKUP(A58,'Stock wise daily sales'!$A$1:$AA$367,23,0)</f>
        <v>20</v>
      </c>
      <c r="CJ58">
        <v>0</v>
      </c>
      <c r="CK58" s="15">
        <f t="shared" si="134"/>
        <v>14</v>
      </c>
      <c r="CL58" s="14">
        <f t="shared" si="123"/>
        <v>15</v>
      </c>
      <c r="CM58">
        <f>VLOOKUP(A58,'Stock wise daily sales'!$A$1:$AA$367,24,0)</f>
        <v>0</v>
      </c>
      <c r="CN58">
        <v>0</v>
      </c>
      <c r="CO58" s="15">
        <f t="shared" si="124"/>
        <v>15</v>
      </c>
      <c r="CP58" s="14">
        <f t="shared" si="143"/>
        <v>17</v>
      </c>
      <c r="CQ58">
        <f>VLOOKUP(A58,'Stock wise daily sales'!$A$1:$AA$367,25,0)</f>
        <v>0</v>
      </c>
      <c r="CR58">
        <v>0</v>
      </c>
      <c r="CS58" s="15">
        <f t="shared" si="144"/>
        <v>17</v>
      </c>
      <c r="CT58" s="14">
        <f t="shared" si="125"/>
        <v>16</v>
      </c>
      <c r="CU58">
        <f>VLOOKUP(A58,'Stock wise daily sales'!$A$1:$AA$367,26,0)</f>
        <v>10</v>
      </c>
      <c r="CV58">
        <v>0</v>
      </c>
      <c r="CW58" s="15">
        <f t="shared" si="126"/>
        <v>6</v>
      </c>
    </row>
    <row r="59" spans="1:101" x14ac:dyDescent="0.45">
      <c r="A59" s="2">
        <v>45256</v>
      </c>
      <c r="B59" s="14">
        <f t="shared" si="157"/>
        <v>4</v>
      </c>
      <c r="C59">
        <f>VLOOKUP(A59,'Stock wise daily sales'!$A$1:$AA$367,2,0)</f>
        <v>0</v>
      </c>
      <c r="D59">
        <v>0</v>
      </c>
      <c r="E59" s="15">
        <f t="shared" si="158"/>
        <v>4</v>
      </c>
      <c r="F59" s="14">
        <f t="shared" si="145"/>
        <v>48</v>
      </c>
      <c r="G59">
        <f>VLOOKUP(A59,'Stock wise daily sales'!$A$1:$AA$367,3,0)</f>
        <v>0</v>
      </c>
      <c r="H59">
        <v>0</v>
      </c>
      <c r="I59" s="15">
        <f t="shared" si="146"/>
        <v>48</v>
      </c>
      <c r="J59" s="14">
        <f t="shared" si="127"/>
        <v>24</v>
      </c>
      <c r="K59">
        <f>VLOOKUP(A59,'Stock wise daily sales'!$A$1:$AA$367,4,0)</f>
        <v>0</v>
      </c>
      <c r="L59">
        <v>0</v>
      </c>
      <c r="M59" s="15">
        <f t="shared" si="128"/>
        <v>24</v>
      </c>
      <c r="N59" s="14">
        <f t="shared" si="27"/>
        <v>21</v>
      </c>
      <c r="O59">
        <f>VLOOKUP(A59,'Stock wise daily sales'!$A$1:$AA$367,5,0)</f>
        <v>0</v>
      </c>
      <c r="P59">
        <v>0</v>
      </c>
      <c r="Q59" s="15">
        <f t="shared" si="129"/>
        <v>21</v>
      </c>
      <c r="R59" s="14">
        <f t="shared" si="103"/>
        <v>17</v>
      </c>
      <c r="S59">
        <f>VLOOKUP(A59,'Stock wise daily sales'!$A$1:$AA$367,6,0)</f>
        <v>0</v>
      </c>
      <c r="T59">
        <v>0</v>
      </c>
      <c r="U59" s="15">
        <f t="shared" si="104"/>
        <v>17</v>
      </c>
      <c r="V59" s="14">
        <f t="shared" si="151"/>
        <v>0</v>
      </c>
      <c r="W59">
        <f>VLOOKUP(A59,'Stock wise daily sales'!$A$1:$AA$367,7,0)</f>
        <v>0</v>
      </c>
      <c r="X59">
        <v>0</v>
      </c>
      <c r="Y59" s="15">
        <f t="shared" si="152"/>
        <v>0</v>
      </c>
      <c r="Z59" s="14">
        <f t="shared" si="105"/>
        <v>45</v>
      </c>
      <c r="AA59">
        <f>VLOOKUP(A59,'Stock wise daily sales'!$A$1:$AA$367,8,0)</f>
        <v>0</v>
      </c>
      <c r="AB59">
        <v>0</v>
      </c>
      <c r="AC59" s="15">
        <f t="shared" si="106"/>
        <v>45</v>
      </c>
      <c r="AD59" s="14">
        <f t="shared" si="153"/>
        <v>17</v>
      </c>
      <c r="AE59">
        <f>VLOOKUP(A59,'Stock wise daily sales'!$A$1:$AA$367,9,0)</f>
        <v>0</v>
      </c>
      <c r="AF59">
        <v>0</v>
      </c>
      <c r="AG59" s="15">
        <f t="shared" si="154"/>
        <v>17</v>
      </c>
      <c r="AH59" s="14">
        <f t="shared" si="135"/>
        <v>14</v>
      </c>
      <c r="AI59">
        <f>VLOOKUP(A59,'Stock wise daily sales'!$A$1:$AA$367,10,0)</f>
        <v>0</v>
      </c>
      <c r="AJ59">
        <v>0</v>
      </c>
      <c r="AK59" s="15">
        <f t="shared" si="136"/>
        <v>14</v>
      </c>
      <c r="AL59" s="14">
        <f t="shared" si="147"/>
        <v>26</v>
      </c>
      <c r="AM59">
        <f>VLOOKUP(A59,'Stock wise daily sales'!$A$1:$AA$367,11,0)</f>
        <v>0</v>
      </c>
      <c r="AN59">
        <v>0</v>
      </c>
      <c r="AO59" s="15">
        <f t="shared" si="148"/>
        <v>26</v>
      </c>
      <c r="AP59" s="14">
        <f t="shared" si="137"/>
        <v>8</v>
      </c>
      <c r="AQ59">
        <f>VLOOKUP(A59,'Stock wise daily sales'!$A$1:$AA$367,12,0)</f>
        <v>0</v>
      </c>
      <c r="AR59">
        <v>0</v>
      </c>
      <c r="AS59" s="15">
        <f t="shared" si="138"/>
        <v>8</v>
      </c>
      <c r="AT59" s="14">
        <f t="shared" si="139"/>
        <v>9</v>
      </c>
      <c r="AU59">
        <f>VLOOKUP(A59,'Stock wise daily sales'!$A$1:$AA$367,13,0)</f>
        <v>0</v>
      </c>
      <c r="AV59">
        <v>0</v>
      </c>
      <c r="AW59" s="15">
        <f t="shared" si="140"/>
        <v>9</v>
      </c>
      <c r="AX59" s="14">
        <f t="shared" si="107"/>
        <v>3</v>
      </c>
      <c r="AY59">
        <f>VLOOKUP(A59,'Stock wise daily sales'!$A$1:$AA$367,14,0)</f>
        <v>0</v>
      </c>
      <c r="AZ59">
        <v>0</v>
      </c>
      <c r="BA59" s="15">
        <f t="shared" si="108"/>
        <v>3</v>
      </c>
      <c r="BB59" s="14">
        <f t="shared" si="141"/>
        <v>0</v>
      </c>
      <c r="BC59">
        <f>VLOOKUP(A59,'Stock wise daily sales'!$A$1:$AA$367,15,0)</f>
        <v>5</v>
      </c>
      <c r="BD59">
        <v>15</v>
      </c>
      <c r="BE59" s="15">
        <f t="shared" si="142"/>
        <v>10</v>
      </c>
      <c r="BF59" s="14">
        <f t="shared" si="109"/>
        <v>65</v>
      </c>
      <c r="BG59">
        <f>VLOOKUP(A59,'Stock wise daily sales'!$A$1:$AA$367,16,0)</f>
        <v>0</v>
      </c>
      <c r="BH59">
        <v>0</v>
      </c>
      <c r="BI59" s="15">
        <f t="shared" si="110"/>
        <v>65</v>
      </c>
      <c r="BJ59" s="14">
        <f t="shared" si="119"/>
        <v>6</v>
      </c>
      <c r="BK59">
        <f>VLOOKUP(A59,'Stock wise daily sales'!$A$1:$AA$367,17,0)</f>
        <v>0</v>
      </c>
      <c r="BL59">
        <v>0</v>
      </c>
      <c r="BM59" s="15">
        <f t="shared" si="120"/>
        <v>6</v>
      </c>
      <c r="BN59" s="14">
        <f t="shared" si="111"/>
        <v>14</v>
      </c>
      <c r="BO59">
        <f>VLOOKUP(A59,'Stock wise daily sales'!$A$1:$AA$367,18,0)</f>
        <v>0</v>
      </c>
      <c r="BP59">
        <v>0</v>
      </c>
      <c r="BQ59" s="15">
        <f t="shared" si="112"/>
        <v>14</v>
      </c>
      <c r="BR59" s="14">
        <f t="shared" si="113"/>
        <v>19</v>
      </c>
      <c r="BS59">
        <f>VLOOKUP(A59,'Stock wise daily sales'!$A$1:$AA$367,19,0)</f>
        <v>0</v>
      </c>
      <c r="BT59">
        <v>0</v>
      </c>
      <c r="BU59" s="15">
        <f t="shared" si="114"/>
        <v>19</v>
      </c>
      <c r="BV59" s="14">
        <f t="shared" si="121"/>
        <v>3</v>
      </c>
      <c r="BW59">
        <f>VLOOKUP(A59,'Stock wise daily sales'!$A$1:$AA$367,20,0)</f>
        <v>0</v>
      </c>
      <c r="BX59">
        <v>0</v>
      </c>
      <c r="BY59" s="15">
        <f t="shared" si="122"/>
        <v>3</v>
      </c>
      <c r="BZ59" s="14">
        <f t="shared" si="101"/>
        <v>55</v>
      </c>
      <c r="CA59">
        <f>VLOOKUP(A59,'Stock wise daily sales'!$A$1:$AA$367,21,0)</f>
        <v>20</v>
      </c>
      <c r="CB59">
        <v>0</v>
      </c>
      <c r="CC59" s="15">
        <f t="shared" si="102"/>
        <v>35</v>
      </c>
      <c r="CD59" s="14">
        <f t="shared" si="149"/>
        <v>25</v>
      </c>
      <c r="CE59">
        <f>VLOOKUP(A59,'Stock wise daily sales'!$A$1:$AA$367,22,0)</f>
        <v>0</v>
      </c>
      <c r="CF59">
        <v>0</v>
      </c>
      <c r="CG59" s="15">
        <f t="shared" si="150"/>
        <v>25</v>
      </c>
      <c r="CH59" s="14">
        <f t="shared" si="133"/>
        <v>14</v>
      </c>
      <c r="CI59">
        <f>VLOOKUP(A59,'Stock wise daily sales'!$A$1:$AA$367,23,0)</f>
        <v>0</v>
      </c>
      <c r="CJ59">
        <v>0</v>
      </c>
      <c r="CK59" s="15">
        <f t="shared" si="134"/>
        <v>14</v>
      </c>
      <c r="CL59" s="14">
        <f t="shared" si="123"/>
        <v>15</v>
      </c>
      <c r="CM59">
        <f>VLOOKUP(A59,'Stock wise daily sales'!$A$1:$AA$367,24,0)</f>
        <v>0</v>
      </c>
      <c r="CN59">
        <v>0</v>
      </c>
      <c r="CO59" s="15">
        <f t="shared" si="124"/>
        <v>15</v>
      </c>
      <c r="CP59" s="14">
        <f t="shared" si="143"/>
        <v>17</v>
      </c>
      <c r="CQ59">
        <f>VLOOKUP(A59,'Stock wise daily sales'!$A$1:$AA$367,25,0)</f>
        <v>0</v>
      </c>
      <c r="CR59">
        <v>0</v>
      </c>
      <c r="CS59" s="15">
        <f t="shared" si="144"/>
        <v>17</v>
      </c>
      <c r="CT59" s="14">
        <f t="shared" si="125"/>
        <v>6</v>
      </c>
      <c r="CU59">
        <f>VLOOKUP(A59,'Stock wise daily sales'!$A$1:$AA$367,26,0)</f>
        <v>7</v>
      </c>
      <c r="CV59">
        <v>60</v>
      </c>
      <c r="CW59" s="15">
        <f t="shared" si="126"/>
        <v>59</v>
      </c>
    </row>
    <row r="60" spans="1:101" x14ac:dyDescent="0.45">
      <c r="A60" s="2">
        <v>45257</v>
      </c>
      <c r="B60" s="14">
        <f t="shared" si="157"/>
        <v>4</v>
      </c>
      <c r="C60">
        <f>VLOOKUP(A60,'Stock wise daily sales'!$A$1:$AA$367,2,0)</f>
        <v>0</v>
      </c>
      <c r="D60">
        <v>0</v>
      </c>
      <c r="E60" s="15">
        <f t="shared" si="158"/>
        <v>4</v>
      </c>
      <c r="F60" s="14">
        <f t="shared" si="145"/>
        <v>48</v>
      </c>
      <c r="G60">
        <f>VLOOKUP(A60,'Stock wise daily sales'!$A$1:$AA$367,3,0)</f>
        <v>0</v>
      </c>
      <c r="H60">
        <v>0</v>
      </c>
      <c r="I60" s="15">
        <f t="shared" si="146"/>
        <v>48</v>
      </c>
      <c r="J60" s="14">
        <f t="shared" si="127"/>
        <v>24</v>
      </c>
      <c r="K60">
        <f>VLOOKUP(A60,'Stock wise daily sales'!$A$1:$AA$367,4,0)</f>
        <v>0</v>
      </c>
      <c r="L60">
        <v>0</v>
      </c>
      <c r="M60" s="15">
        <f t="shared" si="128"/>
        <v>24</v>
      </c>
      <c r="N60" s="14">
        <f t="shared" si="27"/>
        <v>21</v>
      </c>
      <c r="O60">
        <f>VLOOKUP(A60,'Stock wise daily sales'!$A$1:$AA$367,5,0)</f>
        <v>0</v>
      </c>
      <c r="P60">
        <v>0</v>
      </c>
      <c r="Q60" s="15">
        <f t="shared" si="129"/>
        <v>21</v>
      </c>
      <c r="R60" s="14">
        <f t="shared" si="103"/>
        <v>17</v>
      </c>
      <c r="S60">
        <f>VLOOKUP(A60,'Stock wise daily sales'!$A$1:$AA$367,6,0)</f>
        <v>0</v>
      </c>
      <c r="T60">
        <v>0</v>
      </c>
      <c r="U60" s="15">
        <f t="shared" si="104"/>
        <v>17</v>
      </c>
      <c r="V60" s="14">
        <f t="shared" si="151"/>
        <v>0</v>
      </c>
      <c r="W60">
        <f>VLOOKUP(A60,'Stock wise daily sales'!$A$1:$AA$367,7,0)</f>
        <v>10</v>
      </c>
      <c r="X60">
        <v>50</v>
      </c>
      <c r="Y60" s="15">
        <f t="shared" si="152"/>
        <v>40</v>
      </c>
      <c r="Z60" s="14">
        <f t="shared" si="105"/>
        <v>45</v>
      </c>
      <c r="AA60">
        <f>VLOOKUP(A60,'Stock wise daily sales'!$A$1:$AA$367,8,0)</f>
        <v>5</v>
      </c>
      <c r="AB60">
        <v>0</v>
      </c>
      <c r="AC60" s="15">
        <f t="shared" si="106"/>
        <v>40</v>
      </c>
      <c r="AD60" s="14">
        <f t="shared" si="153"/>
        <v>17</v>
      </c>
      <c r="AE60">
        <f>VLOOKUP(A60,'Stock wise daily sales'!$A$1:$AA$367,9,0)</f>
        <v>0</v>
      </c>
      <c r="AF60">
        <v>0</v>
      </c>
      <c r="AG60" s="15">
        <f t="shared" si="154"/>
        <v>17</v>
      </c>
      <c r="AH60" s="14">
        <f t="shared" si="135"/>
        <v>14</v>
      </c>
      <c r="AI60">
        <f>VLOOKUP(A60,'Stock wise daily sales'!$A$1:$AA$367,10,0)</f>
        <v>0</v>
      </c>
      <c r="AJ60">
        <v>0</v>
      </c>
      <c r="AK60" s="15">
        <f t="shared" si="136"/>
        <v>14</v>
      </c>
      <c r="AL60" s="14">
        <f t="shared" si="147"/>
        <v>26</v>
      </c>
      <c r="AM60">
        <f>VLOOKUP(A60,'Stock wise daily sales'!$A$1:$AA$367,11,0)</f>
        <v>2</v>
      </c>
      <c r="AN60">
        <v>0</v>
      </c>
      <c r="AO60" s="15">
        <f t="shared" si="148"/>
        <v>24</v>
      </c>
      <c r="AP60" s="14">
        <f t="shared" si="137"/>
        <v>8</v>
      </c>
      <c r="AQ60">
        <f>VLOOKUP(A60,'Stock wise daily sales'!$A$1:$AA$367,12,0)</f>
        <v>4</v>
      </c>
      <c r="AR60">
        <v>0</v>
      </c>
      <c r="AS60" s="15">
        <f t="shared" si="138"/>
        <v>4</v>
      </c>
      <c r="AT60" s="14">
        <f t="shared" si="139"/>
        <v>9</v>
      </c>
      <c r="AU60">
        <f>VLOOKUP(A60,'Stock wise daily sales'!$A$1:$AA$367,13,0)</f>
        <v>6</v>
      </c>
      <c r="AV60">
        <v>0</v>
      </c>
      <c r="AW60" s="15">
        <f t="shared" si="140"/>
        <v>3</v>
      </c>
      <c r="AX60" s="14">
        <f t="shared" si="107"/>
        <v>3</v>
      </c>
      <c r="AY60">
        <f>VLOOKUP(A60,'Stock wise daily sales'!$A$1:$AA$367,14,0)</f>
        <v>5</v>
      </c>
      <c r="AZ60">
        <v>22</v>
      </c>
      <c r="BA60" s="15">
        <f t="shared" si="108"/>
        <v>20</v>
      </c>
      <c r="BB60" s="14">
        <f t="shared" si="141"/>
        <v>10</v>
      </c>
      <c r="BC60">
        <f>VLOOKUP(A60,'Stock wise daily sales'!$A$1:$AA$367,15,0)</f>
        <v>0</v>
      </c>
      <c r="BD60">
        <v>0</v>
      </c>
      <c r="BE60" s="15">
        <f t="shared" si="142"/>
        <v>10</v>
      </c>
      <c r="BF60" s="14">
        <f t="shared" si="109"/>
        <v>65</v>
      </c>
      <c r="BG60">
        <f>VLOOKUP(A60,'Stock wise daily sales'!$A$1:$AA$367,16,0)</f>
        <v>2</v>
      </c>
      <c r="BH60">
        <v>0</v>
      </c>
      <c r="BI60" s="15">
        <f t="shared" si="110"/>
        <v>63</v>
      </c>
      <c r="BJ60" s="14">
        <f t="shared" si="119"/>
        <v>6</v>
      </c>
      <c r="BK60">
        <f>VLOOKUP(A60,'Stock wise daily sales'!$A$1:$AA$367,17,0)</f>
        <v>0</v>
      </c>
      <c r="BL60">
        <v>0</v>
      </c>
      <c r="BM60" s="15">
        <f t="shared" si="120"/>
        <v>6</v>
      </c>
      <c r="BN60" s="14">
        <f t="shared" si="111"/>
        <v>14</v>
      </c>
      <c r="BO60">
        <f>VLOOKUP(A60,'Stock wise daily sales'!$A$1:$AA$367,18,0)</f>
        <v>0</v>
      </c>
      <c r="BP60">
        <v>0</v>
      </c>
      <c r="BQ60" s="15">
        <f t="shared" si="112"/>
        <v>14</v>
      </c>
      <c r="BR60" s="14">
        <f t="shared" si="113"/>
        <v>19</v>
      </c>
      <c r="BS60">
        <f>VLOOKUP(A60,'Stock wise daily sales'!$A$1:$AA$367,19,0)</f>
        <v>0</v>
      </c>
      <c r="BT60">
        <v>0</v>
      </c>
      <c r="BU60" s="15">
        <f t="shared" si="114"/>
        <v>19</v>
      </c>
      <c r="BV60" s="14">
        <f t="shared" si="121"/>
        <v>3</v>
      </c>
      <c r="BW60">
        <f>VLOOKUP(A60,'Stock wise daily sales'!$A$1:$AA$367,20,0)</f>
        <v>0</v>
      </c>
      <c r="BX60">
        <v>0</v>
      </c>
      <c r="BY60" s="15">
        <f t="shared" si="122"/>
        <v>3</v>
      </c>
      <c r="BZ60" s="14">
        <f t="shared" si="101"/>
        <v>35</v>
      </c>
      <c r="CA60">
        <f>VLOOKUP(A60,'Stock wise daily sales'!$A$1:$AA$367,21,0)</f>
        <v>0</v>
      </c>
      <c r="CB60">
        <v>0</v>
      </c>
      <c r="CC60" s="15">
        <f t="shared" si="102"/>
        <v>35</v>
      </c>
      <c r="CD60" s="14">
        <f t="shared" si="149"/>
        <v>25</v>
      </c>
      <c r="CE60">
        <f>VLOOKUP(A60,'Stock wise daily sales'!$A$1:$AA$367,22,0)</f>
        <v>10</v>
      </c>
      <c r="CF60">
        <v>0</v>
      </c>
      <c r="CG60" s="15">
        <f t="shared" si="150"/>
        <v>15</v>
      </c>
      <c r="CH60" s="14">
        <f t="shared" si="133"/>
        <v>14</v>
      </c>
      <c r="CI60">
        <f>VLOOKUP(A60,'Stock wise daily sales'!$A$1:$AA$367,23,0)</f>
        <v>5</v>
      </c>
      <c r="CJ60">
        <v>0</v>
      </c>
      <c r="CK60" s="15">
        <f t="shared" si="134"/>
        <v>9</v>
      </c>
      <c r="CL60" s="14">
        <f t="shared" si="123"/>
        <v>15</v>
      </c>
      <c r="CM60">
        <f>VLOOKUP(A60,'Stock wise daily sales'!$A$1:$AA$367,24,0)</f>
        <v>0</v>
      </c>
      <c r="CN60">
        <v>0</v>
      </c>
      <c r="CO60" s="15">
        <f t="shared" si="124"/>
        <v>15</v>
      </c>
      <c r="CP60" s="14">
        <f t="shared" si="143"/>
        <v>17</v>
      </c>
      <c r="CQ60">
        <f>VLOOKUP(A60,'Stock wise daily sales'!$A$1:$AA$367,25,0)</f>
        <v>0</v>
      </c>
      <c r="CR60">
        <v>0</v>
      </c>
      <c r="CS60" s="15">
        <f t="shared" si="144"/>
        <v>17</v>
      </c>
      <c r="CT60" s="14">
        <f t="shared" si="125"/>
        <v>59</v>
      </c>
      <c r="CU60">
        <f>VLOOKUP(A60,'Stock wise daily sales'!$A$1:$AA$367,26,0)</f>
        <v>0</v>
      </c>
      <c r="CV60">
        <v>0</v>
      </c>
      <c r="CW60" s="15">
        <f t="shared" si="126"/>
        <v>59</v>
      </c>
    </row>
    <row r="61" spans="1:101" x14ac:dyDescent="0.45">
      <c r="A61" s="2">
        <v>45258</v>
      </c>
      <c r="B61" s="14">
        <f t="shared" si="157"/>
        <v>4</v>
      </c>
      <c r="C61">
        <f>VLOOKUP(A61,'Stock wise daily sales'!$A$1:$AA$367,2,0)</f>
        <v>3</v>
      </c>
      <c r="D61">
        <v>50</v>
      </c>
      <c r="E61" s="15">
        <f t="shared" si="158"/>
        <v>51</v>
      </c>
      <c r="F61" s="14">
        <f t="shared" si="145"/>
        <v>48</v>
      </c>
      <c r="G61">
        <f>VLOOKUP(A61,'Stock wise daily sales'!$A$1:$AA$367,3,0)</f>
        <v>0</v>
      </c>
      <c r="H61">
        <v>0</v>
      </c>
      <c r="I61" s="15">
        <f t="shared" si="146"/>
        <v>48</v>
      </c>
      <c r="J61" s="14">
        <f t="shared" si="127"/>
        <v>24</v>
      </c>
      <c r="K61">
        <f>VLOOKUP(A61,'Stock wise daily sales'!$A$1:$AA$367,4,0)</f>
        <v>0</v>
      </c>
      <c r="L61">
        <v>0</v>
      </c>
      <c r="M61" s="15">
        <f t="shared" si="128"/>
        <v>24</v>
      </c>
      <c r="N61" s="14">
        <f t="shared" si="27"/>
        <v>21</v>
      </c>
      <c r="O61">
        <f>VLOOKUP(A61,'Stock wise daily sales'!$A$1:$AA$367,5,0)</f>
        <v>0</v>
      </c>
      <c r="P61">
        <v>0</v>
      </c>
      <c r="Q61" s="15">
        <f t="shared" si="129"/>
        <v>21</v>
      </c>
      <c r="R61" s="14">
        <f t="shared" si="103"/>
        <v>17</v>
      </c>
      <c r="S61">
        <f>VLOOKUP(A61,'Stock wise daily sales'!$A$1:$AA$367,6,0)</f>
        <v>0</v>
      </c>
      <c r="T61">
        <v>0</v>
      </c>
      <c r="U61" s="15">
        <f t="shared" si="104"/>
        <v>17</v>
      </c>
      <c r="V61" s="14">
        <f t="shared" si="151"/>
        <v>40</v>
      </c>
      <c r="W61">
        <f>VLOOKUP(A61,'Stock wise daily sales'!$A$1:$AA$367,7,0)</f>
        <v>2</v>
      </c>
      <c r="X61">
        <v>0</v>
      </c>
      <c r="Y61" s="15">
        <f t="shared" si="152"/>
        <v>38</v>
      </c>
      <c r="Z61" s="14">
        <f t="shared" si="105"/>
        <v>40</v>
      </c>
      <c r="AA61">
        <f>VLOOKUP(A61,'Stock wise daily sales'!$A$1:$AA$367,8,0)</f>
        <v>2</v>
      </c>
      <c r="AB61">
        <v>0</v>
      </c>
      <c r="AC61" s="15">
        <f t="shared" si="106"/>
        <v>38</v>
      </c>
      <c r="AD61" s="14">
        <f t="shared" si="153"/>
        <v>17</v>
      </c>
      <c r="AE61">
        <f>VLOOKUP(A61,'Stock wise daily sales'!$A$1:$AA$367,9,0)</f>
        <v>2</v>
      </c>
      <c r="AF61">
        <v>0</v>
      </c>
      <c r="AG61" s="15">
        <f t="shared" si="154"/>
        <v>15</v>
      </c>
      <c r="AH61" s="14">
        <f t="shared" si="135"/>
        <v>14</v>
      </c>
      <c r="AI61">
        <f>VLOOKUP(A61,'Stock wise daily sales'!$A$1:$AA$367,10,0)</f>
        <v>0</v>
      </c>
      <c r="AJ61">
        <v>0</v>
      </c>
      <c r="AK61" s="15">
        <f t="shared" si="136"/>
        <v>14</v>
      </c>
      <c r="AL61" s="14">
        <f t="shared" si="147"/>
        <v>24</v>
      </c>
      <c r="AM61">
        <f>VLOOKUP(A61,'Stock wise daily sales'!$A$1:$AA$367,11,0)</f>
        <v>0</v>
      </c>
      <c r="AN61">
        <v>0</v>
      </c>
      <c r="AO61" s="15">
        <f t="shared" si="148"/>
        <v>24</v>
      </c>
      <c r="AP61" s="14">
        <f t="shared" si="137"/>
        <v>4</v>
      </c>
      <c r="AQ61">
        <f>VLOOKUP(A61,'Stock wise daily sales'!$A$1:$AA$367,12,0)</f>
        <v>0</v>
      </c>
      <c r="AR61">
        <v>0</v>
      </c>
      <c r="AS61" s="15">
        <f t="shared" si="138"/>
        <v>4</v>
      </c>
      <c r="AT61" s="14">
        <f t="shared" si="139"/>
        <v>3</v>
      </c>
      <c r="AU61">
        <f>VLOOKUP(A61,'Stock wise daily sales'!$A$1:$AA$367,13,0)</f>
        <v>0</v>
      </c>
      <c r="AV61">
        <v>0</v>
      </c>
      <c r="AW61" s="15">
        <f t="shared" si="140"/>
        <v>3</v>
      </c>
      <c r="AX61" s="14">
        <f t="shared" si="107"/>
        <v>20</v>
      </c>
      <c r="AY61">
        <f>VLOOKUP(A61,'Stock wise daily sales'!$A$1:$AA$367,14,0)</f>
        <v>0</v>
      </c>
      <c r="AZ61">
        <v>0</v>
      </c>
      <c r="BA61" s="15">
        <f t="shared" si="108"/>
        <v>20</v>
      </c>
      <c r="BB61" s="14">
        <f t="shared" si="141"/>
        <v>10</v>
      </c>
      <c r="BC61">
        <f>VLOOKUP(A61,'Stock wise daily sales'!$A$1:$AA$367,15,0)</f>
        <v>0</v>
      </c>
      <c r="BD61">
        <v>0</v>
      </c>
      <c r="BE61" s="15">
        <f t="shared" si="142"/>
        <v>10</v>
      </c>
      <c r="BF61" s="14">
        <f t="shared" si="109"/>
        <v>63</v>
      </c>
      <c r="BG61">
        <f>VLOOKUP(A61,'Stock wise daily sales'!$A$1:$AA$367,16,0)</f>
        <v>0</v>
      </c>
      <c r="BH61">
        <v>0</v>
      </c>
      <c r="BI61" s="15">
        <f t="shared" si="110"/>
        <v>63</v>
      </c>
      <c r="BJ61" s="14">
        <f t="shared" si="119"/>
        <v>6</v>
      </c>
      <c r="BK61">
        <f>VLOOKUP(A61,'Stock wise daily sales'!$A$1:$AA$367,17,0)</f>
        <v>0</v>
      </c>
      <c r="BL61">
        <v>0</v>
      </c>
      <c r="BM61" s="15">
        <f t="shared" si="120"/>
        <v>6</v>
      </c>
      <c r="BN61" s="14">
        <f t="shared" si="111"/>
        <v>14</v>
      </c>
      <c r="BO61">
        <f>VLOOKUP(A61,'Stock wise daily sales'!$A$1:$AA$367,18,0)</f>
        <v>0</v>
      </c>
      <c r="BP61">
        <v>0</v>
      </c>
      <c r="BQ61" s="15">
        <f t="shared" si="112"/>
        <v>14</v>
      </c>
      <c r="BR61" s="14">
        <f t="shared" si="113"/>
        <v>19</v>
      </c>
      <c r="BS61">
        <f>VLOOKUP(A61,'Stock wise daily sales'!$A$1:$AA$367,19,0)</f>
        <v>2</v>
      </c>
      <c r="BT61">
        <v>0</v>
      </c>
      <c r="BU61" s="15">
        <f t="shared" si="114"/>
        <v>17</v>
      </c>
      <c r="BV61" s="14">
        <f t="shared" si="121"/>
        <v>3</v>
      </c>
      <c r="BW61">
        <f>VLOOKUP(A61,'Stock wise daily sales'!$A$1:$AA$367,20,0)</f>
        <v>0</v>
      </c>
      <c r="BX61">
        <v>0</v>
      </c>
      <c r="BY61" s="15">
        <f t="shared" si="122"/>
        <v>3</v>
      </c>
      <c r="BZ61" s="14">
        <f t="shared" si="101"/>
        <v>35</v>
      </c>
      <c r="CA61">
        <f>VLOOKUP(A61,'Stock wise daily sales'!$A$1:$AA$367,21,0)</f>
        <v>0</v>
      </c>
      <c r="CB61">
        <v>0</v>
      </c>
      <c r="CC61" s="15">
        <f t="shared" si="102"/>
        <v>35</v>
      </c>
      <c r="CD61" s="14">
        <f t="shared" si="149"/>
        <v>15</v>
      </c>
      <c r="CE61">
        <f>VLOOKUP(A61,'Stock wise daily sales'!$A$1:$AA$367,22,0)</f>
        <v>4</v>
      </c>
      <c r="CF61">
        <v>0</v>
      </c>
      <c r="CG61" s="15">
        <f t="shared" si="150"/>
        <v>11</v>
      </c>
      <c r="CH61" s="14">
        <f t="shared" si="133"/>
        <v>9</v>
      </c>
      <c r="CI61">
        <f>VLOOKUP(A61,'Stock wise daily sales'!$A$1:$AA$367,23,0)</f>
        <v>0</v>
      </c>
      <c r="CJ61">
        <v>0</v>
      </c>
      <c r="CK61" s="15">
        <f t="shared" si="134"/>
        <v>9</v>
      </c>
      <c r="CL61" s="14">
        <f t="shared" si="123"/>
        <v>15</v>
      </c>
      <c r="CM61">
        <f>VLOOKUP(A61,'Stock wise daily sales'!$A$1:$AA$367,24,0)</f>
        <v>0</v>
      </c>
      <c r="CN61">
        <v>0</v>
      </c>
      <c r="CO61" s="15">
        <f t="shared" si="124"/>
        <v>15</v>
      </c>
      <c r="CP61" s="14">
        <f t="shared" si="143"/>
        <v>17</v>
      </c>
      <c r="CQ61">
        <f>VLOOKUP(A61,'Stock wise daily sales'!$A$1:$AA$367,25,0)</f>
        <v>0</v>
      </c>
      <c r="CR61">
        <v>0</v>
      </c>
      <c r="CS61" s="15">
        <f t="shared" si="144"/>
        <v>17</v>
      </c>
      <c r="CT61" s="14">
        <f t="shared" si="125"/>
        <v>59</v>
      </c>
      <c r="CU61">
        <f>VLOOKUP(A61,'Stock wise daily sales'!$A$1:$AA$367,26,0)</f>
        <v>0</v>
      </c>
      <c r="CV61">
        <v>0</v>
      </c>
      <c r="CW61" s="15">
        <f t="shared" si="126"/>
        <v>59</v>
      </c>
    </row>
    <row r="62" spans="1:101" x14ac:dyDescent="0.45">
      <c r="A62" s="2">
        <v>45259</v>
      </c>
      <c r="B62" s="14">
        <f t="shared" si="157"/>
        <v>51</v>
      </c>
      <c r="C62">
        <f>VLOOKUP(A62,'Stock wise daily sales'!$A$1:$AA$367,2,0)</f>
        <v>0</v>
      </c>
      <c r="D62">
        <v>0</v>
      </c>
      <c r="E62" s="15">
        <f t="shared" si="158"/>
        <v>51</v>
      </c>
      <c r="F62" s="14">
        <f t="shared" si="145"/>
        <v>48</v>
      </c>
      <c r="G62">
        <f>VLOOKUP(A62,'Stock wise daily sales'!$A$1:$AA$367,3,0)</f>
        <v>10</v>
      </c>
      <c r="H62">
        <v>0</v>
      </c>
      <c r="I62" s="15">
        <f t="shared" si="146"/>
        <v>38</v>
      </c>
      <c r="J62" s="14">
        <f t="shared" si="127"/>
        <v>24</v>
      </c>
      <c r="K62">
        <f>VLOOKUP(A62,'Stock wise daily sales'!$A$1:$AA$367,4,0)</f>
        <v>0</v>
      </c>
      <c r="L62">
        <v>0</v>
      </c>
      <c r="M62" s="15">
        <f t="shared" si="128"/>
        <v>24</v>
      </c>
      <c r="N62" s="14">
        <f t="shared" si="27"/>
        <v>21</v>
      </c>
      <c r="O62">
        <f>VLOOKUP(A62,'Stock wise daily sales'!$A$1:$AA$367,5,0)</f>
        <v>0</v>
      </c>
      <c r="P62">
        <v>0</v>
      </c>
      <c r="Q62" s="15">
        <f t="shared" si="129"/>
        <v>21</v>
      </c>
      <c r="R62" s="14">
        <f t="shared" si="103"/>
        <v>17</v>
      </c>
      <c r="S62">
        <f>VLOOKUP(A62,'Stock wise daily sales'!$A$1:$AA$367,6,0)</f>
        <v>15</v>
      </c>
      <c r="T62">
        <v>0</v>
      </c>
      <c r="U62" s="15">
        <f t="shared" si="104"/>
        <v>2</v>
      </c>
      <c r="V62" s="14">
        <f t="shared" si="151"/>
        <v>38</v>
      </c>
      <c r="W62">
        <f>VLOOKUP(A62,'Stock wise daily sales'!$A$1:$AA$367,7,0)</f>
        <v>4</v>
      </c>
      <c r="X62">
        <v>0</v>
      </c>
      <c r="Y62" s="15">
        <f t="shared" si="152"/>
        <v>34</v>
      </c>
      <c r="Z62" s="14">
        <f t="shared" si="105"/>
        <v>38</v>
      </c>
      <c r="AA62">
        <f>VLOOKUP(A62,'Stock wise daily sales'!$A$1:$AA$367,8,0)</f>
        <v>0</v>
      </c>
      <c r="AB62">
        <v>0</v>
      </c>
      <c r="AC62" s="15">
        <f t="shared" si="106"/>
        <v>38</v>
      </c>
      <c r="AD62" s="14">
        <f t="shared" si="153"/>
        <v>15</v>
      </c>
      <c r="AE62">
        <f>VLOOKUP(A62,'Stock wise daily sales'!$A$1:$AA$367,9,0)</f>
        <v>0</v>
      </c>
      <c r="AF62">
        <v>0</v>
      </c>
      <c r="AG62" s="15">
        <f t="shared" si="154"/>
        <v>15</v>
      </c>
      <c r="AH62" s="14">
        <f t="shared" si="135"/>
        <v>14</v>
      </c>
      <c r="AI62">
        <f>VLOOKUP(A62,'Stock wise daily sales'!$A$1:$AA$367,10,0)</f>
        <v>0</v>
      </c>
      <c r="AJ62">
        <v>0</v>
      </c>
      <c r="AK62" s="15">
        <f t="shared" si="136"/>
        <v>14</v>
      </c>
      <c r="AL62" s="14">
        <f t="shared" si="147"/>
        <v>24</v>
      </c>
      <c r="AM62">
        <f>VLOOKUP(A62,'Stock wise daily sales'!$A$1:$AA$367,11,0)</f>
        <v>0</v>
      </c>
      <c r="AN62">
        <v>0</v>
      </c>
      <c r="AO62" s="15">
        <f t="shared" si="148"/>
        <v>24</v>
      </c>
      <c r="AP62" s="14">
        <f t="shared" si="137"/>
        <v>4</v>
      </c>
      <c r="AQ62">
        <f>VLOOKUP(A62,'Stock wise daily sales'!$A$1:$AA$367,12,0)</f>
        <v>0</v>
      </c>
      <c r="AR62">
        <v>0</v>
      </c>
      <c r="AS62" s="15">
        <f t="shared" si="138"/>
        <v>4</v>
      </c>
      <c r="AT62" s="14">
        <f t="shared" si="139"/>
        <v>3</v>
      </c>
      <c r="AU62">
        <f>VLOOKUP(A62,'Stock wise daily sales'!$A$1:$AA$367,13,0)</f>
        <v>0</v>
      </c>
      <c r="AV62">
        <v>0</v>
      </c>
      <c r="AW62" s="15">
        <f t="shared" si="140"/>
        <v>3</v>
      </c>
      <c r="AX62" s="14">
        <f t="shared" si="107"/>
        <v>20</v>
      </c>
      <c r="AY62">
        <f>VLOOKUP(A62,'Stock wise daily sales'!$A$1:$AA$367,14,0)</f>
        <v>0</v>
      </c>
      <c r="AZ62">
        <v>0</v>
      </c>
      <c r="BA62" s="15">
        <f t="shared" si="108"/>
        <v>20</v>
      </c>
      <c r="BB62" s="14">
        <f t="shared" si="141"/>
        <v>10</v>
      </c>
      <c r="BC62">
        <f>VLOOKUP(A62,'Stock wise daily sales'!$A$1:$AA$367,15,0)</f>
        <v>0</v>
      </c>
      <c r="BD62">
        <v>0</v>
      </c>
      <c r="BE62" s="15">
        <f t="shared" si="142"/>
        <v>10</v>
      </c>
      <c r="BF62" s="14">
        <f t="shared" si="109"/>
        <v>63</v>
      </c>
      <c r="BG62">
        <f>VLOOKUP(A62,'Stock wise daily sales'!$A$1:$AA$367,16,0)</f>
        <v>0</v>
      </c>
      <c r="BH62">
        <v>0</v>
      </c>
      <c r="BI62" s="15">
        <f t="shared" si="110"/>
        <v>63</v>
      </c>
      <c r="BJ62" s="14">
        <f t="shared" si="119"/>
        <v>6</v>
      </c>
      <c r="BK62">
        <f>VLOOKUP(A62,'Stock wise daily sales'!$A$1:$AA$367,17,0)</f>
        <v>0</v>
      </c>
      <c r="BL62">
        <v>0</v>
      </c>
      <c r="BM62" s="15">
        <f t="shared" si="120"/>
        <v>6</v>
      </c>
      <c r="BN62" s="14">
        <f t="shared" si="111"/>
        <v>14</v>
      </c>
      <c r="BO62">
        <f>VLOOKUP(A62,'Stock wise daily sales'!$A$1:$AA$367,18,0)</f>
        <v>0</v>
      </c>
      <c r="BP62">
        <v>0</v>
      </c>
      <c r="BQ62" s="15">
        <f t="shared" si="112"/>
        <v>14</v>
      </c>
      <c r="BR62" s="14">
        <f t="shared" si="113"/>
        <v>17</v>
      </c>
      <c r="BS62">
        <f>VLOOKUP(A62,'Stock wise daily sales'!$A$1:$AA$367,19,0)</f>
        <v>0</v>
      </c>
      <c r="BT62">
        <v>0</v>
      </c>
      <c r="BU62" s="15">
        <f t="shared" si="114"/>
        <v>17</v>
      </c>
      <c r="BV62" s="14">
        <f t="shared" si="121"/>
        <v>3</v>
      </c>
      <c r="BW62">
        <f>VLOOKUP(A62,'Stock wise daily sales'!$A$1:$AA$367,20,0)</f>
        <v>0</v>
      </c>
      <c r="BX62">
        <v>0</v>
      </c>
      <c r="BY62" s="15">
        <f t="shared" si="122"/>
        <v>3</v>
      </c>
      <c r="BZ62" s="14">
        <f t="shared" si="101"/>
        <v>35</v>
      </c>
      <c r="CA62">
        <f>VLOOKUP(A62,'Stock wise daily sales'!$A$1:$AA$367,21,0)</f>
        <v>0</v>
      </c>
      <c r="CB62">
        <v>0</v>
      </c>
      <c r="CC62" s="15">
        <f t="shared" si="102"/>
        <v>35</v>
      </c>
      <c r="CD62" s="14">
        <f t="shared" si="149"/>
        <v>11</v>
      </c>
      <c r="CE62">
        <f>VLOOKUP(A62,'Stock wise daily sales'!$A$1:$AA$367,22,0)</f>
        <v>0</v>
      </c>
      <c r="CF62">
        <v>0</v>
      </c>
      <c r="CG62" s="15">
        <f t="shared" si="150"/>
        <v>11</v>
      </c>
      <c r="CH62" s="14">
        <f t="shared" si="133"/>
        <v>9</v>
      </c>
      <c r="CI62">
        <f>VLOOKUP(A62,'Stock wise daily sales'!$A$1:$AA$367,23,0)</f>
        <v>12</v>
      </c>
      <c r="CJ62">
        <v>70</v>
      </c>
      <c r="CK62" s="15">
        <f t="shared" si="134"/>
        <v>67</v>
      </c>
      <c r="CL62" s="14">
        <f t="shared" si="123"/>
        <v>15</v>
      </c>
      <c r="CM62">
        <f>VLOOKUP(A62,'Stock wise daily sales'!$A$1:$AA$367,24,0)</f>
        <v>0</v>
      </c>
      <c r="CN62">
        <v>0</v>
      </c>
      <c r="CO62" s="15">
        <f t="shared" si="124"/>
        <v>15</v>
      </c>
      <c r="CP62" s="14">
        <f t="shared" si="143"/>
        <v>17</v>
      </c>
      <c r="CQ62">
        <f>VLOOKUP(A62,'Stock wise daily sales'!$A$1:$AA$367,25,0)</f>
        <v>0</v>
      </c>
      <c r="CR62">
        <v>0</v>
      </c>
      <c r="CS62" s="15">
        <f t="shared" si="144"/>
        <v>17</v>
      </c>
      <c r="CT62" s="14">
        <f t="shared" si="125"/>
        <v>59</v>
      </c>
      <c r="CU62">
        <f>VLOOKUP(A62,'Stock wise daily sales'!$A$1:$AA$367,26,0)</f>
        <v>0</v>
      </c>
      <c r="CV62">
        <v>0</v>
      </c>
      <c r="CW62" s="15">
        <f t="shared" si="126"/>
        <v>59</v>
      </c>
    </row>
    <row r="63" spans="1:101" x14ac:dyDescent="0.45">
      <c r="A63" s="2">
        <v>45260</v>
      </c>
      <c r="B63" s="14">
        <f t="shared" si="157"/>
        <v>51</v>
      </c>
      <c r="C63">
        <f>VLOOKUP(A63,'Stock wise daily sales'!$A$1:$AA$367,2,0)</f>
        <v>0</v>
      </c>
      <c r="D63">
        <v>0</v>
      </c>
      <c r="E63" s="15">
        <f t="shared" si="158"/>
        <v>51</v>
      </c>
      <c r="F63" s="14">
        <f t="shared" si="145"/>
        <v>38</v>
      </c>
      <c r="G63">
        <f>VLOOKUP(A63,'Stock wise daily sales'!$A$1:$AA$367,3,0)</f>
        <v>0</v>
      </c>
      <c r="H63">
        <v>0</v>
      </c>
      <c r="I63" s="15">
        <f t="shared" si="146"/>
        <v>38</v>
      </c>
      <c r="J63" s="14">
        <f t="shared" si="127"/>
        <v>24</v>
      </c>
      <c r="K63">
        <f>VLOOKUP(A63,'Stock wise daily sales'!$A$1:$AA$367,4,0)</f>
        <v>0</v>
      </c>
      <c r="L63">
        <v>0</v>
      </c>
      <c r="M63" s="15">
        <f t="shared" si="128"/>
        <v>24</v>
      </c>
      <c r="N63" s="14">
        <f t="shared" si="27"/>
        <v>21</v>
      </c>
      <c r="O63">
        <f>VLOOKUP(A63,'Stock wise daily sales'!$A$1:$AA$367,5,0)</f>
        <v>0</v>
      </c>
      <c r="P63">
        <v>0</v>
      </c>
      <c r="Q63" s="15">
        <f t="shared" si="129"/>
        <v>21</v>
      </c>
      <c r="R63" s="14">
        <f t="shared" si="103"/>
        <v>2</v>
      </c>
      <c r="S63">
        <f>VLOOKUP(A63,'Stock wise daily sales'!$A$1:$AA$367,6,0)</f>
        <v>0</v>
      </c>
      <c r="T63">
        <v>0</v>
      </c>
      <c r="U63" s="15">
        <f t="shared" si="104"/>
        <v>2</v>
      </c>
      <c r="V63" s="14">
        <f t="shared" si="151"/>
        <v>34</v>
      </c>
      <c r="W63">
        <f>VLOOKUP(A63,'Stock wise daily sales'!$A$1:$AA$367,7,0)</f>
        <v>0</v>
      </c>
      <c r="X63">
        <v>0</v>
      </c>
      <c r="Y63" s="15">
        <f t="shared" si="152"/>
        <v>34</v>
      </c>
      <c r="Z63" s="14">
        <f t="shared" si="105"/>
        <v>38</v>
      </c>
      <c r="AA63">
        <f>VLOOKUP(A63,'Stock wise daily sales'!$A$1:$AA$367,8,0)</f>
        <v>0</v>
      </c>
      <c r="AB63">
        <v>0</v>
      </c>
      <c r="AC63" s="15">
        <f t="shared" si="106"/>
        <v>38</v>
      </c>
      <c r="AD63" s="14">
        <f t="shared" si="153"/>
        <v>15</v>
      </c>
      <c r="AE63">
        <f>VLOOKUP(A63,'Stock wise daily sales'!$A$1:$AA$367,9,0)</f>
        <v>0</v>
      </c>
      <c r="AF63">
        <v>0</v>
      </c>
      <c r="AG63" s="15">
        <f t="shared" si="154"/>
        <v>15</v>
      </c>
      <c r="AH63" s="14">
        <f t="shared" si="135"/>
        <v>14</v>
      </c>
      <c r="AI63">
        <f>VLOOKUP(A63,'Stock wise daily sales'!$A$1:$AA$367,10,0)</f>
        <v>0</v>
      </c>
      <c r="AJ63">
        <v>0</v>
      </c>
      <c r="AK63" s="15">
        <f t="shared" si="136"/>
        <v>14</v>
      </c>
      <c r="AL63" s="14">
        <f t="shared" si="147"/>
        <v>24</v>
      </c>
      <c r="AM63">
        <f>VLOOKUP(A63,'Stock wise daily sales'!$A$1:$AA$367,11,0)</f>
        <v>0</v>
      </c>
      <c r="AN63">
        <v>0</v>
      </c>
      <c r="AO63" s="15">
        <f t="shared" si="148"/>
        <v>24</v>
      </c>
      <c r="AP63" s="14">
        <f t="shared" si="137"/>
        <v>4</v>
      </c>
      <c r="AQ63">
        <f>VLOOKUP(A63,'Stock wise daily sales'!$A$1:$AA$367,12,0)</f>
        <v>0</v>
      </c>
      <c r="AR63">
        <v>0</v>
      </c>
      <c r="AS63" s="15">
        <f t="shared" si="138"/>
        <v>4</v>
      </c>
      <c r="AT63" s="14">
        <f t="shared" si="139"/>
        <v>3</v>
      </c>
      <c r="AU63">
        <f>VLOOKUP(A63,'Stock wise daily sales'!$A$1:$AA$367,13,0)</f>
        <v>0</v>
      </c>
      <c r="AV63">
        <v>0</v>
      </c>
      <c r="AW63" s="15">
        <f t="shared" si="140"/>
        <v>3</v>
      </c>
      <c r="AX63" s="14">
        <f t="shared" si="107"/>
        <v>20</v>
      </c>
      <c r="AY63">
        <f>VLOOKUP(A63,'Stock wise daily sales'!$A$1:$AA$367,14,0)</f>
        <v>0</v>
      </c>
      <c r="AZ63">
        <v>0</v>
      </c>
      <c r="BA63" s="15">
        <f t="shared" si="108"/>
        <v>20</v>
      </c>
      <c r="BB63" s="14">
        <f t="shared" si="141"/>
        <v>10</v>
      </c>
      <c r="BC63">
        <f>VLOOKUP(A63,'Stock wise daily sales'!$A$1:$AA$367,15,0)</f>
        <v>0</v>
      </c>
      <c r="BD63">
        <v>0</v>
      </c>
      <c r="BE63" s="15">
        <f t="shared" si="142"/>
        <v>10</v>
      </c>
      <c r="BF63" s="14">
        <f t="shared" si="109"/>
        <v>63</v>
      </c>
      <c r="BG63">
        <f>VLOOKUP(A63,'Stock wise daily sales'!$A$1:$AA$367,16,0)</f>
        <v>5</v>
      </c>
      <c r="BH63">
        <v>0</v>
      </c>
      <c r="BI63" s="15">
        <f t="shared" si="110"/>
        <v>58</v>
      </c>
      <c r="BJ63" s="14">
        <f t="shared" si="119"/>
        <v>6</v>
      </c>
      <c r="BK63">
        <f>VLOOKUP(A63,'Stock wise daily sales'!$A$1:$AA$367,17,0)</f>
        <v>0</v>
      </c>
      <c r="BL63">
        <v>0</v>
      </c>
      <c r="BM63" s="15">
        <f t="shared" si="120"/>
        <v>6</v>
      </c>
      <c r="BN63" s="14">
        <f t="shared" si="111"/>
        <v>14</v>
      </c>
      <c r="BO63">
        <f>VLOOKUP(A63,'Stock wise daily sales'!$A$1:$AA$367,18,0)</f>
        <v>0</v>
      </c>
      <c r="BP63">
        <v>0</v>
      </c>
      <c r="BQ63" s="15">
        <f t="shared" si="112"/>
        <v>14</v>
      </c>
      <c r="BR63" s="14">
        <f t="shared" si="113"/>
        <v>17</v>
      </c>
      <c r="BS63">
        <f>VLOOKUP(A63,'Stock wise daily sales'!$A$1:$AA$367,19,0)</f>
        <v>0</v>
      </c>
      <c r="BT63">
        <v>0</v>
      </c>
      <c r="BU63" s="15">
        <f t="shared" si="114"/>
        <v>17</v>
      </c>
      <c r="BV63" s="14">
        <f t="shared" si="121"/>
        <v>3</v>
      </c>
      <c r="BW63">
        <f>VLOOKUP(A63,'Stock wise daily sales'!$A$1:$AA$367,20,0)</f>
        <v>0</v>
      </c>
      <c r="BX63">
        <v>0</v>
      </c>
      <c r="BY63" s="15">
        <f t="shared" si="122"/>
        <v>3</v>
      </c>
      <c r="BZ63" s="14">
        <f t="shared" si="101"/>
        <v>35</v>
      </c>
      <c r="CA63">
        <f>VLOOKUP(A63,'Stock wise daily sales'!$A$1:$AA$367,21,0)</f>
        <v>0</v>
      </c>
      <c r="CB63">
        <v>0</v>
      </c>
      <c r="CC63" s="15">
        <f t="shared" si="102"/>
        <v>35</v>
      </c>
      <c r="CD63" s="14">
        <f t="shared" si="149"/>
        <v>11</v>
      </c>
      <c r="CE63">
        <f>VLOOKUP(A63,'Stock wise daily sales'!$A$1:$AA$367,22,0)</f>
        <v>0</v>
      </c>
      <c r="CF63">
        <v>0</v>
      </c>
      <c r="CG63" s="15">
        <f t="shared" si="150"/>
        <v>11</v>
      </c>
      <c r="CH63" s="14">
        <f t="shared" si="133"/>
        <v>67</v>
      </c>
      <c r="CI63">
        <f>VLOOKUP(A63,'Stock wise daily sales'!$A$1:$AA$367,23,0)</f>
        <v>0</v>
      </c>
      <c r="CJ63">
        <v>0</v>
      </c>
      <c r="CK63" s="15">
        <f t="shared" si="134"/>
        <v>67</v>
      </c>
      <c r="CL63" s="14">
        <f t="shared" si="123"/>
        <v>15</v>
      </c>
      <c r="CM63">
        <f>VLOOKUP(A63,'Stock wise daily sales'!$A$1:$AA$367,24,0)</f>
        <v>10</v>
      </c>
      <c r="CN63">
        <v>0</v>
      </c>
      <c r="CO63" s="15">
        <f t="shared" si="124"/>
        <v>5</v>
      </c>
      <c r="CP63" s="14">
        <f t="shared" si="143"/>
        <v>17</v>
      </c>
      <c r="CQ63">
        <f>VLOOKUP(A63,'Stock wise daily sales'!$A$1:$AA$367,25,0)</f>
        <v>0</v>
      </c>
      <c r="CR63">
        <v>0</v>
      </c>
      <c r="CS63" s="15">
        <f t="shared" si="144"/>
        <v>17</v>
      </c>
      <c r="CT63" s="14">
        <f t="shared" si="125"/>
        <v>59</v>
      </c>
      <c r="CU63">
        <f>VLOOKUP(A63,'Stock wise daily sales'!$A$1:$AA$367,26,0)</f>
        <v>0</v>
      </c>
      <c r="CV63">
        <v>0</v>
      </c>
      <c r="CW63" s="15">
        <f t="shared" si="126"/>
        <v>59</v>
      </c>
    </row>
    <row r="64" spans="1:101" x14ac:dyDescent="0.45">
      <c r="A64" s="2">
        <v>45261</v>
      </c>
      <c r="B64" s="14">
        <f t="shared" si="157"/>
        <v>51</v>
      </c>
      <c r="C64">
        <f>VLOOKUP(A64,'Stock wise daily sales'!$A$1:$AA$367,2,0)</f>
        <v>0</v>
      </c>
      <c r="D64">
        <v>0</v>
      </c>
      <c r="E64" s="15">
        <f t="shared" si="158"/>
        <v>51</v>
      </c>
      <c r="F64" s="14">
        <f t="shared" si="145"/>
        <v>38</v>
      </c>
      <c r="G64">
        <f>VLOOKUP(A64,'Stock wise daily sales'!$A$1:$AA$367,3,0)</f>
        <v>0</v>
      </c>
      <c r="H64">
        <v>0</v>
      </c>
      <c r="I64" s="15">
        <f t="shared" si="146"/>
        <v>38</v>
      </c>
      <c r="J64" s="14">
        <f t="shared" si="127"/>
        <v>24</v>
      </c>
      <c r="K64">
        <f>VLOOKUP(A64,'Stock wise daily sales'!$A$1:$AA$367,4,0)</f>
        <v>0</v>
      </c>
      <c r="L64">
        <v>0</v>
      </c>
      <c r="M64" s="15">
        <f t="shared" si="128"/>
        <v>24</v>
      </c>
      <c r="N64" s="14">
        <f t="shared" si="27"/>
        <v>21</v>
      </c>
      <c r="O64">
        <f>VLOOKUP(A64,'Stock wise daily sales'!$A$1:$AA$367,5,0)</f>
        <v>0</v>
      </c>
      <c r="P64">
        <v>0</v>
      </c>
      <c r="Q64" s="15">
        <f t="shared" si="129"/>
        <v>21</v>
      </c>
      <c r="R64" s="14">
        <f t="shared" si="103"/>
        <v>2</v>
      </c>
      <c r="S64">
        <f>VLOOKUP(A64,'Stock wise daily sales'!$A$1:$AA$367,6,0)</f>
        <v>0</v>
      </c>
      <c r="T64">
        <v>0</v>
      </c>
      <c r="U64" s="15">
        <f t="shared" si="104"/>
        <v>2</v>
      </c>
      <c r="V64" s="14">
        <f t="shared" si="151"/>
        <v>34</v>
      </c>
      <c r="W64">
        <f>VLOOKUP(A64,'Stock wise daily sales'!$A$1:$AA$367,7,0)</f>
        <v>0</v>
      </c>
      <c r="X64">
        <v>0</v>
      </c>
      <c r="Y64" s="15">
        <f t="shared" si="152"/>
        <v>34</v>
      </c>
      <c r="Z64" s="14">
        <f t="shared" si="105"/>
        <v>38</v>
      </c>
      <c r="AA64">
        <f>VLOOKUP(A64,'Stock wise daily sales'!$A$1:$AA$367,8,0)</f>
        <v>0</v>
      </c>
      <c r="AB64">
        <v>0</v>
      </c>
      <c r="AC64" s="15">
        <f t="shared" si="106"/>
        <v>38</v>
      </c>
      <c r="AD64" s="14">
        <f t="shared" si="153"/>
        <v>15</v>
      </c>
      <c r="AE64">
        <f>VLOOKUP(A64,'Stock wise daily sales'!$A$1:$AA$367,9,0)</f>
        <v>0</v>
      </c>
      <c r="AF64">
        <v>0</v>
      </c>
      <c r="AG64" s="15">
        <f t="shared" si="154"/>
        <v>15</v>
      </c>
      <c r="AH64" s="14">
        <f t="shared" si="135"/>
        <v>14</v>
      </c>
      <c r="AI64">
        <f>VLOOKUP(A64,'Stock wise daily sales'!$A$1:$AA$367,10,0)</f>
        <v>0</v>
      </c>
      <c r="AJ64">
        <v>0</v>
      </c>
      <c r="AK64" s="15">
        <f t="shared" si="136"/>
        <v>14</v>
      </c>
      <c r="AL64" s="14">
        <f t="shared" si="147"/>
        <v>24</v>
      </c>
      <c r="AM64">
        <f>VLOOKUP(A64,'Stock wise daily sales'!$A$1:$AA$367,11,0)</f>
        <v>0</v>
      </c>
      <c r="AN64">
        <v>0</v>
      </c>
      <c r="AO64" s="15">
        <f t="shared" si="148"/>
        <v>24</v>
      </c>
      <c r="AP64" s="14">
        <f t="shared" si="137"/>
        <v>4</v>
      </c>
      <c r="AQ64">
        <f>VLOOKUP(A64,'Stock wise daily sales'!$A$1:$AA$367,12,0)</f>
        <v>0</v>
      </c>
      <c r="AR64">
        <v>0</v>
      </c>
      <c r="AS64" s="15">
        <f t="shared" si="138"/>
        <v>4</v>
      </c>
      <c r="AT64" s="14">
        <f t="shared" si="139"/>
        <v>3</v>
      </c>
      <c r="AU64">
        <f>VLOOKUP(A64,'Stock wise daily sales'!$A$1:$AA$367,13,0)</f>
        <v>0</v>
      </c>
      <c r="AV64">
        <v>0</v>
      </c>
      <c r="AW64" s="15">
        <f t="shared" si="140"/>
        <v>3</v>
      </c>
      <c r="AX64" s="14">
        <f t="shared" si="107"/>
        <v>20</v>
      </c>
      <c r="AY64">
        <f>VLOOKUP(A64,'Stock wise daily sales'!$A$1:$AA$367,14,0)</f>
        <v>0</v>
      </c>
      <c r="AZ64">
        <v>0</v>
      </c>
      <c r="BA64" s="15">
        <f t="shared" si="108"/>
        <v>20</v>
      </c>
      <c r="BB64" s="14">
        <f t="shared" si="141"/>
        <v>10</v>
      </c>
      <c r="BC64">
        <f>VLOOKUP(A64,'Stock wise daily sales'!$A$1:$AA$367,15,0)</f>
        <v>0</v>
      </c>
      <c r="BD64">
        <v>0</v>
      </c>
      <c r="BE64" s="15">
        <f t="shared" si="142"/>
        <v>10</v>
      </c>
      <c r="BF64" s="14">
        <f t="shared" si="109"/>
        <v>58</v>
      </c>
      <c r="BG64">
        <f>VLOOKUP(A64,'Stock wise daily sales'!$A$1:$AA$367,16,0)</f>
        <v>0</v>
      </c>
      <c r="BH64">
        <v>0</v>
      </c>
      <c r="BI64" s="15">
        <f t="shared" si="110"/>
        <v>58</v>
      </c>
      <c r="BJ64" s="14">
        <f t="shared" si="119"/>
        <v>6</v>
      </c>
      <c r="BK64">
        <f>VLOOKUP(A64,'Stock wise daily sales'!$A$1:$AA$367,17,0)</f>
        <v>0</v>
      </c>
      <c r="BL64">
        <v>0</v>
      </c>
      <c r="BM64" s="15">
        <f t="shared" si="120"/>
        <v>6</v>
      </c>
      <c r="BN64" s="14">
        <f t="shared" si="111"/>
        <v>14</v>
      </c>
      <c r="BO64">
        <f>VLOOKUP(A64,'Stock wise daily sales'!$A$1:$AA$367,18,0)</f>
        <v>0</v>
      </c>
      <c r="BP64">
        <v>0</v>
      </c>
      <c r="BQ64" s="15">
        <f t="shared" si="112"/>
        <v>14</v>
      </c>
      <c r="BR64" s="14">
        <f t="shared" si="113"/>
        <v>17</v>
      </c>
      <c r="BS64">
        <f>VLOOKUP(A64,'Stock wise daily sales'!$A$1:$AA$367,19,0)</f>
        <v>0</v>
      </c>
      <c r="BT64">
        <v>0</v>
      </c>
      <c r="BU64" s="15">
        <f t="shared" si="114"/>
        <v>17</v>
      </c>
      <c r="BV64" s="14">
        <f t="shared" si="121"/>
        <v>3</v>
      </c>
      <c r="BW64">
        <f>VLOOKUP(A64,'Stock wise daily sales'!$A$1:$AA$367,20,0)</f>
        <v>0</v>
      </c>
      <c r="BX64">
        <v>0</v>
      </c>
      <c r="BY64" s="15">
        <f t="shared" si="122"/>
        <v>3</v>
      </c>
      <c r="BZ64" s="14">
        <f t="shared" si="101"/>
        <v>35</v>
      </c>
      <c r="CA64">
        <f>VLOOKUP(A64,'Stock wise daily sales'!$A$1:$AA$367,21,0)</f>
        <v>0</v>
      </c>
      <c r="CB64">
        <v>0</v>
      </c>
      <c r="CC64" s="15">
        <f t="shared" si="102"/>
        <v>35</v>
      </c>
      <c r="CD64" s="14">
        <f t="shared" si="149"/>
        <v>11</v>
      </c>
      <c r="CE64">
        <f>VLOOKUP(A64,'Stock wise daily sales'!$A$1:$AA$367,22,0)</f>
        <v>0</v>
      </c>
      <c r="CF64">
        <v>0</v>
      </c>
      <c r="CG64" s="15">
        <f t="shared" si="150"/>
        <v>11</v>
      </c>
      <c r="CH64" s="14">
        <f t="shared" si="133"/>
        <v>67</v>
      </c>
      <c r="CI64">
        <f>VLOOKUP(A64,'Stock wise daily sales'!$A$1:$AA$367,23,0)</f>
        <v>0</v>
      </c>
      <c r="CJ64">
        <v>0</v>
      </c>
      <c r="CK64" s="15">
        <f t="shared" si="134"/>
        <v>67</v>
      </c>
      <c r="CL64" s="14">
        <f t="shared" si="123"/>
        <v>5</v>
      </c>
      <c r="CM64">
        <f>VLOOKUP(A64,'Stock wise daily sales'!$A$1:$AA$367,24,0)</f>
        <v>4</v>
      </c>
      <c r="CN64">
        <v>0</v>
      </c>
      <c r="CO64" s="15">
        <f t="shared" si="124"/>
        <v>1</v>
      </c>
      <c r="CP64" s="14">
        <f t="shared" si="143"/>
        <v>17</v>
      </c>
      <c r="CQ64">
        <f>VLOOKUP(A64,'Stock wise daily sales'!$A$1:$AA$367,25,0)</f>
        <v>4</v>
      </c>
      <c r="CR64">
        <v>0</v>
      </c>
      <c r="CS64" s="15">
        <f t="shared" si="144"/>
        <v>13</v>
      </c>
      <c r="CT64" s="14">
        <f t="shared" si="125"/>
        <v>59</v>
      </c>
      <c r="CU64">
        <f>VLOOKUP(A64,'Stock wise daily sales'!$A$1:$AA$367,26,0)</f>
        <v>18</v>
      </c>
      <c r="CV64">
        <v>0</v>
      </c>
      <c r="CW64" s="15">
        <f t="shared" si="126"/>
        <v>41</v>
      </c>
    </row>
    <row r="65" spans="1:101" x14ac:dyDescent="0.45">
      <c r="A65" s="2">
        <v>45262</v>
      </c>
      <c r="B65" s="14">
        <f t="shared" si="157"/>
        <v>51</v>
      </c>
      <c r="C65">
        <f>VLOOKUP(A65,'Stock wise daily sales'!$A$1:$AA$367,2,0)</f>
        <v>1</v>
      </c>
      <c r="D65">
        <v>0</v>
      </c>
      <c r="E65" s="15">
        <f t="shared" si="158"/>
        <v>50</v>
      </c>
      <c r="F65" s="14">
        <f t="shared" si="145"/>
        <v>38</v>
      </c>
      <c r="G65">
        <f>VLOOKUP(A65,'Stock wise daily sales'!$A$1:$AA$367,3,0)</f>
        <v>0</v>
      </c>
      <c r="H65">
        <v>0</v>
      </c>
      <c r="I65" s="15">
        <f t="shared" si="146"/>
        <v>38</v>
      </c>
      <c r="J65" s="14">
        <f t="shared" si="127"/>
        <v>24</v>
      </c>
      <c r="K65">
        <f>VLOOKUP(A65,'Stock wise daily sales'!$A$1:$AA$367,4,0)</f>
        <v>0</v>
      </c>
      <c r="L65">
        <v>0</v>
      </c>
      <c r="M65" s="15">
        <f t="shared" si="128"/>
        <v>24</v>
      </c>
      <c r="N65" s="14">
        <f t="shared" si="27"/>
        <v>21</v>
      </c>
      <c r="O65">
        <f>VLOOKUP(A65,'Stock wise daily sales'!$A$1:$AA$367,5,0)</f>
        <v>0</v>
      </c>
      <c r="P65">
        <v>0</v>
      </c>
      <c r="Q65" s="15">
        <f t="shared" si="129"/>
        <v>21</v>
      </c>
      <c r="R65" s="14">
        <f t="shared" si="103"/>
        <v>2</v>
      </c>
      <c r="S65">
        <f>VLOOKUP(A65,'Stock wise daily sales'!$A$1:$AA$367,6,0)</f>
        <v>0</v>
      </c>
      <c r="T65">
        <v>0</v>
      </c>
      <c r="U65" s="15">
        <f t="shared" si="104"/>
        <v>2</v>
      </c>
      <c r="V65" s="14">
        <f t="shared" si="151"/>
        <v>34</v>
      </c>
      <c r="W65">
        <f>VLOOKUP(A65,'Stock wise daily sales'!$A$1:$AA$367,7,0)</f>
        <v>0</v>
      </c>
      <c r="X65">
        <v>0</v>
      </c>
      <c r="Y65" s="15">
        <f t="shared" si="152"/>
        <v>34</v>
      </c>
      <c r="Z65" s="14">
        <f t="shared" si="105"/>
        <v>38</v>
      </c>
      <c r="AA65">
        <f>VLOOKUP(A65,'Stock wise daily sales'!$A$1:$AA$367,8,0)</f>
        <v>0</v>
      </c>
      <c r="AB65">
        <v>0</v>
      </c>
      <c r="AC65" s="15">
        <f t="shared" si="106"/>
        <v>38</v>
      </c>
      <c r="AD65" s="14">
        <f t="shared" si="153"/>
        <v>15</v>
      </c>
      <c r="AE65">
        <f>VLOOKUP(A65,'Stock wise daily sales'!$A$1:$AA$367,9,0)</f>
        <v>0</v>
      </c>
      <c r="AF65">
        <v>0</v>
      </c>
      <c r="AG65" s="15">
        <f t="shared" si="154"/>
        <v>15</v>
      </c>
      <c r="AH65" s="14">
        <f t="shared" si="135"/>
        <v>14</v>
      </c>
      <c r="AI65">
        <f>VLOOKUP(A65,'Stock wise daily sales'!$A$1:$AA$367,10,0)</f>
        <v>0</v>
      </c>
      <c r="AJ65">
        <v>0</v>
      </c>
      <c r="AK65" s="15">
        <f t="shared" si="136"/>
        <v>14</v>
      </c>
      <c r="AL65" s="14">
        <f t="shared" si="147"/>
        <v>24</v>
      </c>
      <c r="AM65">
        <f>VLOOKUP(A65,'Stock wise daily sales'!$A$1:$AA$367,11,0)</f>
        <v>0</v>
      </c>
      <c r="AN65">
        <v>0</v>
      </c>
      <c r="AO65" s="15">
        <f t="shared" si="148"/>
        <v>24</v>
      </c>
      <c r="AP65" s="14">
        <f t="shared" si="137"/>
        <v>4</v>
      </c>
      <c r="AQ65">
        <f>VLOOKUP(A65,'Stock wise daily sales'!$A$1:$AA$367,12,0)</f>
        <v>1</v>
      </c>
      <c r="AR65">
        <v>0</v>
      </c>
      <c r="AS65" s="15">
        <f t="shared" si="138"/>
        <v>3</v>
      </c>
      <c r="AT65" s="14">
        <f t="shared" si="139"/>
        <v>3</v>
      </c>
      <c r="AU65">
        <f>VLOOKUP(A65,'Stock wise daily sales'!$A$1:$AA$367,13,0)</f>
        <v>34</v>
      </c>
      <c r="AV65">
        <v>70</v>
      </c>
      <c r="AW65" s="15">
        <f t="shared" si="140"/>
        <v>39</v>
      </c>
      <c r="AX65" s="14">
        <f t="shared" si="107"/>
        <v>20</v>
      </c>
      <c r="AY65">
        <f>VLOOKUP(A65,'Stock wise daily sales'!$A$1:$AA$367,14,0)</f>
        <v>0</v>
      </c>
      <c r="AZ65">
        <v>0</v>
      </c>
      <c r="BA65" s="15">
        <f t="shared" si="108"/>
        <v>20</v>
      </c>
      <c r="BB65" s="14">
        <f t="shared" si="141"/>
        <v>10</v>
      </c>
      <c r="BC65">
        <f>VLOOKUP(A65,'Stock wise daily sales'!$A$1:$AA$367,15,0)</f>
        <v>0</v>
      </c>
      <c r="BD65">
        <v>0</v>
      </c>
      <c r="BE65" s="15">
        <f t="shared" si="142"/>
        <v>10</v>
      </c>
      <c r="BF65" s="14">
        <f t="shared" si="109"/>
        <v>58</v>
      </c>
      <c r="BG65">
        <f>VLOOKUP(A65,'Stock wise daily sales'!$A$1:$AA$367,16,0)</f>
        <v>16</v>
      </c>
      <c r="BH65">
        <v>0</v>
      </c>
      <c r="BI65" s="15">
        <f t="shared" si="110"/>
        <v>42</v>
      </c>
      <c r="BJ65" s="14">
        <f t="shared" si="119"/>
        <v>6</v>
      </c>
      <c r="BK65">
        <f>VLOOKUP(A65,'Stock wise daily sales'!$A$1:$AA$367,17,0)</f>
        <v>0</v>
      </c>
      <c r="BL65">
        <v>0</v>
      </c>
      <c r="BM65" s="15">
        <f t="shared" si="120"/>
        <v>6</v>
      </c>
      <c r="BN65" s="14">
        <f t="shared" si="111"/>
        <v>14</v>
      </c>
      <c r="BO65">
        <f>VLOOKUP(A65,'Stock wise daily sales'!$A$1:$AA$367,18,0)</f>
        <v>0</v>
      </c>
      <c r="BP65">
        <v>0</v>
      </c>
      <c r="BQ65" s="15">
        <f t="shared" si="112"/>
        <v>14</v>
      </c>
      <c r="BR65" s="14">
        <f t="shared" si="113"/>
        <v>17</v>
      </c>
      <c r="BS65">
        <f>VLOOKUP(A65,'Stock wise daily sales'!$A$1:$AA$367,19,0)</f>
        <v>0</v>
      </c>
      <c r="BT65">
        <v>0</v>
      </c>
      <c r="BU65" s="15">
        <f t="shared" si="114"/>
        <v>17</v>
      </c>
      <c r="BV65" s="14">
        <f t="shared" si="121"/>
        <v>3</v>
      </c>
      <c r="BW65">
        <f>VLOOKUP(A65,'Stock wise daily sales'!$A$1:$AA$367,20,0)</f>
        <v>0</v>
      </c>
      <c r="BX65">
        <v>0</v>
      </c>
      <c r="BY65" s="15">
        <f t="shared" si="122"/>
        <v>3</v>
      </c>
      <c r="BZ65" s="14">
        <f t="shared" si="101"/>
        <v>35</v>
      </c>
      <c r="CA65">
        <f>VLOOKUP(A65,'Stock wise daily sales'!$A$1:$AA$367,21,0)</f>
        <v>0</v>
      </c>
      <c r="CB65">
        <v>0</v>
      </c>
      <c r="CC65" s="15">
        <f t="shared" si="102"/>
        <v>35</v>
      </c>
      <c r="CD65" s="14">
        <f t="shared" si="149"/>
        <v>11</v>
      </c>
      <c r="CE65">
        <f>VLOOKUP(A65,'Stock wise daily sales'!$A$1:$AA$367,22,0)</f>
        <v>0</v>
      </c>
      <c r="CF65">
        <v>0</v>
      </c>
      <c r="CG65" s="15">
        <f t="shared" si="150"/>
        <v>11</v>
      </c>
      <c r="CH65" s="14">
        <f t="shared" si="133"/>
        <v>67</v>
      </c>
      <c r="CI65">
        <f>VLOOKUP(A65,'Stock wise daily sales'!$A$1:$AA$367,23,0)</f>
        <v>0</v>
      </c>
      <c r="CJ65">
        <v>0</v>
      </c>
      <c r="CK65" s="15">
        <f t="shared" si="134"/>
        <v>67</v>
      </c>
      <c r="CL65" s="14">
        <f t="shared" si="123"/>
        <v>1</v>
      </c>
      <c r="CM65">
        <f>VLOOKUP(A65,'Stock wise daily sales'!$A$1:$AA$367,24,0)</f>
        <v>0</v>
      </c>
      <c r="CN65">
        <v>0</v>
      </c>
      <c r="CO65" s="15">
        <f t="shared" si="124"/>
        <v>1</v>
      </c>
      <c r="CP65" s="14">
        <f t="shared" si="143"/>
        <v>13</v>
      </c>
      <c r="CQ65">
        <f>VLOOKUP(A65,'Stock wise daily sales'!$A$1:$AA$367,25,0)</f>
        <v>0</v>
      </c>
      <c r="CR65">
        <v>0</v>
      </c>
      <c r="CS65" s="15">
        <f t="shared" si="144"/>
        <v>13</v>
      </c>
      <c r="CT65" s="14">
        <f t="shared" si="125"/>
        <v>41</v>
      </c>
      <c r="CU65">
        <f>VLOOKUP(A65,'Stock wise daily sales'!$A$1:$AA$367,26,0)</f>
        <v>0</v>
      </c>
      <c r="CV65">
        <v>0</v>
      </c>
      <c r="CW65" s="15">
        <f t="shared" si="126"/>
        <v>41</v>
      </c>
    </row>
    <row r="66" spans="1:101" x14ac:dyDescent="0.45">
      <c r="A66" s="2">
        <v>45263</v>
      </c>
      <c r="B66" s="14">
        <f t="shared" ref="B66:B89" si="159">MAX(E65,0)</f>
        <v>50</v>
      </c>
      <c r="C66">
        <f>VLOOKUP(A66,'Stock wise daily sales'!$A$1:$AA$367,2,0)</f>
        <v>0</v>
      </c>
      <c r="D66">
        <v>0</v>
      </c>
      <c r="E66" s="15">
        <f t="shared" ref="E66:E89" si="160">B66-C66+D66</f>
        <v>50</v>
      </c>
      <c r="F66" s="14">
        <f t="shared" si="145"/>
        <v>38</v>
      </c>
      <c r="G66">
        <f>VLOOKUP(A66,'Stock wise daily sales'!$A$1:$AA$367,3,0)</f>
        <v>0</v>
      </c>
      <c r="H66">
        <v>0</v>
      </c>
      <c r="I66" s="15">
        <f t="shared" si="146"/>
        <v>38</v>
      </c>
      <c r="J66" s="14">
        <f t="shared" si="127"/>
        <v>24</v>
      </c>
      <c r="K66">
        <f>VLOOKUP(A66,'Stock wise daily sales'!$A$1:$AA$367,4,0)</f>
        <v>0</v>
      </c>
      <c r="L66">
        <v>0</v>
      </c>
      <c r="M66" s="15">
        <f t="shared" si="128"/>
        <v>24</v>
      </c>
      <c r="N66" s="14">
        <f t="shared" si="27"/>
        <v>21</v>
      </c>
      <c r="O66">
        <f>VLOOKUP(A66,'Stock wise daily sales'!$A$1:$AA$367,5,0)</f>
        <v>0</v>
      </c>
      <c r="P66">
        <v>0</v>
      </c>
      <c r="Q66" s="15">
        <f t="shared" si="129"/>
        <v>21</v>
      </c>
      <c r="R66" s="14">
        <f t="shared" si="103"/>
        <v>2</v>
      </c>
      <c r="S66">
        <f>VLOOKUP(A66,'Stock wise daily sales'!$A$1:$AA$367,6,0)</f>
        <v>12</v>
      </c>
      <c r="T66">
        <v>60</v>
      </c>
      <c r="U66" s="15">
        <f t="shared" si="104"/>
        <v>50</v>
      </c>
      <c r="V66" s="14">
        <f t="shared" si="151"/>
        <v>34</v>
      </c>
      <c r="W66">
        <f>VLOOKUP(A66,'Stock wise daily sales'!$A$1:$AA$367,7,0)</f>
        <v>0</v>
      </c>
      <c r="X66">
        <v>0</v>
      </c>
      <c r="Y66" s="15">
        <f t="shared" si="152"/>
        <v>34</v>
      </c>
      <c r="Z66" s="14">
        <f t="shared" si="105"/>
        <v>38</v>
      </c>
      <c r="AA66">
        <f>VLOOKUP(A66,'Stock wise daily sales'!$A$1:$AA$367,8,0)</f>
        <v>0</v>
      </c>
      <c r="AB66">
        <v>0</v>
      </c>
      <c r="AC66" s="15">
        <f t="shared" si="106"/>
        <v>38</v>
      </c>
      <c r="AD66" s="14">
        <f t="shared" si="153"/>
        <v>15</v>
      </c>
      <c r="AE66">
        <f>VLOOKUP(A66,'Stock wise daily sales'!$A$1:$AA$367,9,0)</f>
        <v>0</v>
      </c>
      <c r="AF66">
        <v>0</v>
      </c>
      <c r="AG66" s="15">
        <f t="shared" si="154"/>
        <v>15</v>
      </c>
      <c r="AH66" s="14">
        <f t="shared" si="135"/>
        <v>14</v>
      </c>
      <c r="AI66">
        <f>VLOOKUP(A66,'Stock wise daily sales'!$A$1:$AA$367,10,0)</f>
        <v>6</v>
      </c>
      <c r="AJ66">
        <v>0</v>
      </c>
      <c r="AK66" s="15">
        <f t="shared" si="136"/>
        <v>8</v>
      </c>
      <c r="AL66" s="14">
        <f t="shared" si="147"/>
        <v>24</v>
      </c>
      <c r="AM66">
        <f>VLOOKUP(A66,'Stock wise daily sales'!$A$1:$AA$367,11,0)</f>
        <v>0</v>
      </c>
      <c r="AN66">
        <v>0</v>
      </c>
      <c r="AO66" s="15">
        <f t="shared" si="148"/>
        <v>24</v>
      </c>
      <c r="AP66" s="14">
        <f t="shared" si="137"/>
        <v>3</v>
      </c>
      <c r="AQ66">
        <f>VLOOKUP(A66,'Stock wise daily sales'!$A$1:$AA$367,12,0)</f>
        <v>0</v>
      </c>
      <c r="AR66">
        <v>0</v>
      </c>
      <c r="AS66" s="15">
        <f t="shared" si="138"/>
        <v>3</v>
      </c>
      <c r="AT66" s="14">
        <f t="shared" si="139"/>
        <v>39</v>
      </c>
      <c r="AU66">
        <f>VLOOKUP(A66,'Stock wise daily sales'!$A$1:$AA$367,13,0)</f>
        <v>12</v>
      </c>
      <c r="AV66">
        <v>0</v>
      </c>
      <c r="AW66" s="15">
        <f t="shared" si="140"/>
        <v>27</v>
      </c>
      <c r="AX66" s="14">
        <f t="shared" si="107"/>
        <v>20</v>
      </c>
      <c r="AY66">
        <f>VLOOKUP(A66,'Stock wise daily sales'!$A$1:$AA$367,14,0)</f>
        <v>0</v>
      </c>
      <c r="AZ66">
        <v>0</v>
      </c>
      <c r="BA66" s="15">
        <f t="shared" si="108"/>
        <v>20</v>
      </c>
      <c r="BB66" s="14">
        <f t="shared" si="141"/>
        <v>10</v>
      </c>
      <c r="BC66">
        <f>VLOOKUP(A66,'Stock wise daily sales'!$A$1:$AA$367,15,0)</f>
        <v>2</v>
      </c>
      <c r="BD66">
        <v>0</v>
      </c>
      <c r="BE66" s="15">
        <f t="shared" si="142"/>
        <v>8</v>
      </c>
      <c r="BF66" s="14">
        <f t="shared" si="109"/>
        <v>42</v>
      </c>
      <c r="BG66">
        <f>VLOOKUP(A66,'Stock wise daily sales'!$A$1:$AA$367,16,0)</f>
        <v>0</v>
      </c>
      <c r="BH66">
        <v>0</v>
      </c>
      <c r="BI66" s="15">
        <f t="shared" si="110"/>
        <v>42</v>
      </c>
      <c r="BJ66" s="14">
        <f t="shared" si="119"/>
        <v>6</v>
      </c>
      <c r="BK66">
        <f>VLOOKUP(A66,'Stock wise daily sales'!$A$1:$AA$367,17,0)</f>
        <v>0</v>
      </c>
      <c r="BL66">
        <v>0</v>
      </c>
      <c r="BM66" s="15">
        <f t="shared" si="120"/>
        <v>6</v>
      </c>
      <c r="BN66" s="14">
        <f t="shared" si="111"/>
        <v>14</v>
      </c>
      <c r="BO66">
        <f>VLOOKUP(A66,'Stock wise daily sales'!$A$1:$AA$367,18,0)</f>
        <v>0</v>
      </c>
      <c r="BP66">
        <v>0</v>
      </c>
      <c r="BQ66" s="15">
        <f t="shared" si="112"/>
        <v>14</v>
      </c>
      <c r="BR66" s="14">
        <f t="shared" si="113"/>
        <v>17</v>
      </c>
      <c r="BS66">
        <f>VLOOKUP(A66,'Stock wise daily sales'!$A$1:$AA$367,19,0)</f>
        <v>0</v>
      </c>
      <c r="BT66">
        <v>0</v>
      </c>
      <c r="BU66" s="15">
        <f t="shared" si="114"/>
        <v>17</v>
      </c>
      <c r="BV66" s="14">
        <f t="shared" si="121"/>
        <v>3</v>
      </c>
      <c r="BW66">
        <f>VLOOKUP(A66,'Stock wise daily sales'!$A$1:$AA$367,20,0)</f>
        <v>0</v>
      </c>
      <c r="BX66">
        <v>0</v>
      </c>
      <c r="BY66" s="15">
        <f t="shared" si="122"/>
        <v>3</v>
      </c>
      <c r="BZ66" s="14">
        <f t="shared" si="101"/>
        <v>35</v>
      </c>
      <c r="CA66">
        <f>VLOOKUP(A66,'Stock wise daily sales'!$A$1:$AA$367,21,0)</f>
        <v>0</v>
      </c>
      <c r="CB66">
        <v>0</v>
      </c>
      <c r="CC66" s="15">
        <f t="shared" si="102"/>
        <v>35</v>
      </c>
      <c r="CD66" s="14">
        <f t="shared" si="149"/>
        <v>11</v>
      </c>
      <c r="CE66">
        <f>VLOOKUP(A66,'Stock wise daily sales'!$A$1:$AA$367,22,0)</f>
        <v>0</v>
      </c>
      <c r="CF66">
        <v>0</v>
      </c>
      <c r="CG66" s="15">
        <f t="shared" si="150"/>
        <v>11</v>
      </c>
      <c r="CH66" s="14">
        <f t="shared" si="133"/>
        <v>67</v>
      </c>
      <c r="CI66">
        <f>VLOOKUP(A66,'Stock wise daily sales'!$A$1:$AA$367,23,0)</f>
        <v>0</v>
      </c>
      <c r="CJ66">
        <v>0</v>
      </c>
      <c r="CK66" s="15">
        <f t="shared" si="134"/>
        <v>67</v>
      </c>
      <c r="CL66" s="14">
        <f t="shared" si="123"/>
        <v>1</v>
      </c>
      <c r="CM66">
        <f>VLOOKUP(A66,'Stock wise daily sales'!$A$1:$AA$367,24,0)</f>
        <v>0</v>
      </c>
      <c r="CN66">
        <v>0</v>
      </c>
      <c r="CO66" s="15">
        <f t="shared" si="124"/>
        <v>1</v>
      </c>
      <c r="CP66" s="14">
        <f t="shared" si="143"/>
        <v>13</v>
      </c>
      <c r="CQ66">
        <f>VLOOKUP(A66,'Stock wise daily sales'!$A$1:$AA$367,25,0)</f>
        <v>0</v>
      </c>
      <c r="CR66">
        <v>0</v>
      </c>
      <c r="CS66" s="15">
        <f t="shared" si="144"/>
        <v>13</v>
      </c>
      <c r="CT66" s="14">
        <f t="shared" si="125"/>
        <v>41</v>
      </c>
      <c r="CU66">
        <f>VLOOKUP(A66,'Stock wise daily sales'!$A$1:$AA$367,26,0)</f>
        <v>0</v>
      </c>
      <c r="CV66">
        <v>0</v>
      </c>
      <c r="CW66" s="15">
        <f t="shared" si="126"/>
        <v>41</v>
      </c>
    </row>
    <row r="67" spans="1:101" x14ac:dyDescent="0.45">
      <c r="A67" s="2">
        <v>45264</v>
      </c>
      <c r="B67" s="14">
        <f t="shared" si="159"/>
        <v>50</v>
      </c>
      <c r="C67">
        <f>VLOOKUP(A67,'Stock wise daily sales'!$A$1:$AA$367,2,0)</f>
        <v>0</v>
      </c>
      <c r="D67">
        <v>0</v>
      </c>
      <c r="E67" s="15">
        <f t="shared" si="160"/>
        <v>50</v>
      </c>
      <c r="F67" s="14">
        <f t="shared" si="145"/>
        <v>38</v>
      </c>
      <c r="G67">
        <f>VLOOKUP(A67,'Stock wise daily sales'!$A$1:$AA$367,3,0)</f>
        <v>30</v>
      </c>
      <c r="H67">
        <v>0</v>
      </c>
      <c r="I67" s="15">
        <f t="shared" si="146"/>
        <v>8</v>
      </c>
      <c r="J67" s="14">
        <f t="shared" si="127"/>
        <v>24</v>
      </c>
      <c r="K67">
        <f>VLOOKUP(A67,'Stock wise daily sales'!$A$1:$AA$367,4,0)</f>
        <v>0</v>
      </c>
      <c r="L67">
        <v>0</v>
      </c>
      <c r="M67" s="15">
        <f t="shared" si="128"/>
        <v>24</v>
      </c>
      <c r="N67" s="14">
        <f t="shared" si="27"/>
        <v>21</v>
      </c>
      <c r="O67">
        <f>VLOOKUP(A67,'Stock wise daily sales'!$A$1:$AA$367,5,0)</f>
        <v>0</v>
      </c>
      <c r="P67">
        <v>0</v>
      </c>
      <c r="Q67" s="15">
        <f t="shared" si="129"/>
        <v>21</v>
      </c>
      <c r="R67" s="14">
        <f t="shared" si="103"/>
        <v>50</v>
      </c>
      <c r="S67">
        <f>VLOOKUP(A67,'Stock wise daily sales'!$A$1:$AA$367,6,0)</f>
        <v>0</v>
      </c>
      <c r="T67">
        <v>0</v>
      </c>
      <c r="U67" s="15">
        <f t="shared" si="104"/>
        <v>50</v>
      </c>
      <c r="V67" s="14">
        <f t="shared" si="151"/>
        <v>34</v>
      </c>
      <c r="W67">
        <f>VLOOKUP(A67,'Stock wise daily sales'!$A$1:$AA$367,7,0)</f>
        <v>0</v>
      </c>
      <c r="X67">
        <v>0</v>
      </c>
      <c r="Y67" s="15">
        <f t="shared" si="152"/>
        <v>34</v>
      </c>
      <c r="Z67" s="14">
        <f t="shared" si="105"/>
        <v>38</v>
      </c>
      <c r="AA67">
        <f>VLOOKUP(A67,'Stock wise daily sales'!$A$1:$AA$367,8,0)</f>
        <v>34</v>
      </c>
      <c r="AB67">
        <v>0</v>
      </c>
      <c r="AC67" s="15">
        <f t="shared" si="106"/>
        <v>4</v>
      </c>
      <c r="AD67" s="14">
        <f t="shared" si="153"/>
        <v>15</v>
      </c>
      <c r="AE67">
        <f>VLOOKUP(A67,'Stock wise daily sales'!$A$1:$AA$367,9,0)</f>
        <v>0</v>
      </c>
      <c r="AF67">
        <v>0</v>
      </c>
      <c r="AG67" s="15">
        <f t="shared" si="154"/>
        <v>15</v>
      </c>
      <c r="AH67" s="14">
        <f t="shared" si="135"/>
        <v>8</v>
      </c>
      <c r="AI67">
        <f>VLOOKUP(A67,'Stock wise daily sales'!$A$1:$AA$367,10,0)</f>
        <v>0</v>
      </c>
      <c r="AJ67">
        <v>0</v>
      </c>
      <c r="AK67" s="15">
        <f t="shared" si="136"/>
        <v>8</v>
      </c>
      <c r="AL67" s="14">
        <f t="shared" si="147"/>
        <v>24</v>
      </c>
      <c r="AM67">
        <f>VLOOKUP(A67,'Stock wise daily sales'!$A$1:$AA$367,11,0)</f>
        <v>0</v>
      </c>
      <c r="AN67">
        <v>0</v>
      </c>
      <c r="AO67" s="15">
        <f t="shared" si="148"/>
        <v>24</v>
      </c>
      <c r="AP67" s="14">
        <f t="shared" si="137"/>
        <v>3</v>
      </c>
      <c r="AQ67">
        <f>VLOOKUP(A67,'Stock wise daily sales'!$A$1:$AA$367,12,0)</f>
        <v>0</v>
      </c>
      <c r="AR67">
        <v>0</v>
      </c>
      <c r="AS67" s="15">
        <f t="shared" si="138"/>
        <v>3</v>
      </c>
      <c r="AT67" s="14">
        <f t="shared" si="139"/>
        <v>27</v>
      </c>
      <c r="AU67">
        <f>VLOOKUP(A67,'Stock wise daily sales'!$A$1:$AA$367,13,0)</f>
        <v>0</v>
      </c>
      <c r="AV67">
        <v>0</v>
      </c>
      <c r="AW67" s="15">
        <f t="shared" si="140"/>
        <v>27</v>
      </c>
      <c r="AX67" s="14">
        <f t="shared" si="107"/>
        <v>20</v>
      </c>
      <c r="AY67">
        <f>VLOOKUP(A67,'Stock wise daily sales'!$A$1:$AA$367,14,0)</f>
        <v>0</v>
      </c>
      <c r="AZ67">
        <v>0</v>
      </c>
      <c r="BA67" s="15">
        <f t="shared" si="108"/>
        <v>20</v>
      </c>
      <c r="BB67" s="14">
        <f t="shared" si="141"/>
        <v>8</v>
      </c>
      <c r="BC67">
        <f>VLOOKUP(A67,'Stock wise daily sales'!$A$1:$AA$367,15,0)</f>
        <v>0</v>
      </c>
      <c r="BD67">
        <v>0</v>
      </c>
      <c r="BE67" s="15">
        <f t="shared" si="142"/>
        <v>8</v>
      </c>
      <c r="BF67" s="14">
        <f t="shared" si="109"/>
        <v>42</v>
      </c>
      <c r="BG67">
        <f>VLOOKUP(A67,'Stock wise daily sales'!$A$1:$AA$367,16,0)</f>
        <v>0</v>
      </c>
      <c r="BH67">
        <v>0</v>
      </c>
      <c r="BI67" s="15">
        <f t="shared" si="110"/>
        <v>42</v>
      </c>
      <c r="BJ67" s="14">
        <f t="shared" si="119"/>
        <v>6</v>
      </c>
      <c r="BK67">
        <f>VLOOKUP(A67,'Stock wise daily sales'!$A$1:$AA$367,17,0)</f>
        <v>0</v>
      </c>
      <c r="BL67">
        <v>0</v>
      </c>
      <c r="BM67" s="15">
        <f t="shared" si="120"/>
        <v>6</v>
      </c>
      <c r="BN67" s="14">
        <f t="shared" si="111"/>
        <v>14</v>
      </c>
      <c r="BO67">
        <f>VLOOKUP(A67,'Stock wise daily sales'!$A$1:$AA$367,18,0)</f>
        <v>50</v>
      </c>
      <c r="BP67">
        <v>50</v>
      </c>
      <c r="BQ67" s="15">
        <f t="shared" si="112"/>
        <v>14</v>
      </c>
      <c r="BR67" s="14">
        <f t="shared" si="113"/>
        <v>17</v>
      </c>
      <c r="BS67">
        <f>VLOOKUP(A67,'Stock wise daily sales'!$A$1:$AA$367,19,0)</f>
        <v>0</v>
      </c>
      <c r="BT67">
        <v>0</v>
      </c>
      <c r="BU67" s="15">
        <f t="shared" si="114"/>
        <v>17</v>
      </c>
      <c r="BV67" s="14">
        <f t="shared" si="121"/>
        <v>3</v>
      </c>
      <c r="BW67">
        <f>VLOOKUP(A67,'Stock wise daily sales'!$A$1:$AA$367,20,0)</f>
        <v>0</v>
      </c>
      <c r="BX67">
        <v>0</v>
      </c>
      <c r="BY67" s="15">
        <f t="shared" si="122"/>
        <v>3</v>
      </c>
      <c r="BZ67" s="14">
        <f t="shared" si="101"/>
        <v>35</v>
      </c>
      <c r="CA67">
        <f>VLOOKUP(A67,'Stock wise daily sales'!$A$1:$AA$367,21,0)</f>
        <v>25</v>
      </c>
      <c r="CB67">
        <v>0</v>
      </c>
      <c r="CC67" s="15">
        <f t="shared" si="102"/>
        <v>10</v>
      </c>
      <c r="CD67" s="14">
        <f t="shared" si="149"/>
        <v>11</v>
      </c>
      <c r="CE67">
        <f>VLOOKUP(A67,'Stock wise daily sales'!$A$1:$AA$367,22,0)</f>
        <v>0</v>
      </c>
      <c r="CF67">
        <v>0</v>
      </c>
      <c r="CG67" s="15">
        <f t="shared" si="150"/>
        <v>11</v>
      </c>
      <c r="CH67" s="14">
        <f t="shared" si="133"/>
        <v>67</v>
      </c>
      <c r="CI67">
        <f>VLOOKUP(A67,'Stock wise daily sales'!$A$1:$AA$367,23,0)</f>
        <v>0</v>
      </c>
      <c r="CJ67">
        <v>0</v>
      </c>
      <c r="CK67" s="15">
        <f t="shared" si="134"/>
        <v>67</v>
      </c>
      <c r="CL67" s="14">
        <f t="shared" si="123"/>
        <v>1</v>
      </c>
      <c r="CM67">
        <f>VLOOKUP(A67,'Stock wise daily sales'!$A$1:$AA$367,24,0)</f>
        <v>0</v>
      </c>
      <c r="CN67">
        <v>0</v>
      </c>
      <c r="CO67" s="15">
        <f t="shared" si="124"/>
        <v>1</v>
      </c>
      <c r="CP67" s="14">
        <f t="shared" si="143"/>
        <v>13</v>
      </c>
      <c r="CQ67">
        <f>VLOOKUP(A67,'Stock wise daily sales'!$A$1:$AA$367,25,0)</f>
        <v>0</v>
      </c>
      <c r="CR67">
        <v>0</v>
      </c>
      <c r="CS67" s="15">
        <f t="shared" si="144"/>
        <v>13</v>
      </c>
      <c r="CT67" s="14">
        <f t="shared" si="125"/>
        <v>41</v>
      </c>
      <c r="CU67">
        <f>VLOOKUP(A67,'Stock wise daily sales'!$A$1:$AA$367,26,0)</f>
        <v>20</v>
      </c>
      <c r="CV67">
        <v>0</v>
      </c>
      <c r="CW67" s="15">
        <f t="shared" si="126"/>
        <v>21</v>
      </c>
    </row>
    <row r="68" spans="1:101" x14ac:dyDescent="0.45">
      <c r="A68" s="2">
        <v>45265</v>
      </c>
      <c r="B68" s="14">
        <f t="shared" si="159"/>
        <v>50</v>
      </c>
      <c r="C68">
        <f>VLOOKUP(A68,'Stock wise daily sales'!$A$1:$AA$367,2,0)</f>
        <v>0</v>
      </c>
      <c r="D68">
        <v>0</v>
      </c>
      <c r="E68" s="15">
        <f t="shared" si="160"/>
        <v>50</v>
      </c>
      <c r="F68" s="14">
        <f t="shared" si="145"/>
        <v>8</v>
      </c>
      <c r="G68">
        <f>VLOOKUP(A68,'Stock wise daily sales'!$A$1:$AA$367,3,0)</f>
        <v>0</v>
      </c>
      <c r="H68">
        <v>0</v>
      </c>
      <c r="I68" s="15">
        <f t="shared" si="146"/>
        <v>8</v>
      </c>
      <c r="J68" s="14">
        <f t="shared" si="127"/>
        <v>24</v>
      </c>
      <c r="K68">
        <f>VLOOKUP(A68,'Stock wise daily sales'!$A$1:$AA$367,4,0)</f>
        <v>0</v>
      </c>
      <c r="L68">
        <v>0</v>
      </c>
      <c r="M68" s="15">
        <f t="shared" si="128"/>
        <v>24</v>
      </c>
      <c r="N68" s="14">
        <f t="shared" si="27"/>
        <v>21</v>
      </c>
      <c r="O68">
        <f>VLOOKUP(A68,'Stock wise daily sales'!$A$1:$AA$367,5,0)</f>
        <v>0</v>
      </c>
      <c r="P68">
        <v>0</v>
      </c>
      <c r="Q68" s="15">
        <f t="shared" si="129"/>
        <v>21</v>
      </c>
      <c r="R68" s="14">
        <f t="shared" si="103"/>
        <v>50</v>
      </c>
      <c r="S68">
        <f>VLOOKUP(A68,'Stock wise daily sales'!$A$1:$AA$367,6,0)</f>
        <v>15</v>
      </c>
      <c r="T68">
        <v>0</v>
      </c>
      <c r="U68" s="15">
        <f t="shared" si="104"/>
        <v>35</v>
      </c>
      <c r="V68" s="14">
        <f t="shared" si="151"/>
        <v>34</v>
      </c>
      <c r="W68">
        <f>VLOOKUP(A68,'Stock wise daily sales'!$A$1:$AA$367,7,0)</f>
        <v>0</v>
      </c>
      <c r="X68">
        <v>0</v>
      </c>
      <c r="Y68" s="15">
        <f t="shared" si="152"/>
        <v>34</v>
      </c>
      <c r="Z68" s="14">
        <f t="shared" si="105"/>
        <v>4</v>
      </c>
      <c r="AA68">
        <f>VLOOKUP(A68,'Stock wise daily sales'!$A$1:$AA$367,8,0)</f>
        <v>0</v>
      </c>
      <c r="AB68">
        <v>0</v>
      </c>
      <c r="AC68" s="15">
        <f t="shared" si="106"/>
        <v>4</v>
      </c>
      <c r="AD68" s="14">
        <f t="shared" si="153"/>
        <v>15</v>
      </c>
      <c r="AE68">
        <f>VLOOKUP(A68,'Stock wise daily sales'!$A$1:$AA$367,9,0)</f>
        <v>0</v>
      </c>
      <c r="AF68">
        <v>0</v>
      </c>
      <c r="AG68" s="15">
        <f t="shared" si="154"/>
        <v>15</v>
      </c>
      <c r="AH68" s="14">
        <f t="shared" si="135"/>
        <v>8</v>
      </c>
      <c r="AI68">
        <f>VLOOKUP(A68,'Stock wise daily sales'!$A$1:$AA$367,10,0)</f>
        <v>0</v>
      </c>
      <c r="AJ68">
        <v>0</v>
      </c>
      <c r="AK68" s="15">
        <f t="shared" si="136"/>
        <v>8</v>
      </c>
      <c r="AL68" s="14">
        <f t="shared" si="147"/>
        <v>24</v>
      </c>
      <c r="AM68">
        <f>VLOOKUP(A68,'Stock wise daily sales'!$A$1:$AA$367,11,0)</f>
        <v>0</v>
      </c>
      <c r="AN68">
        <v>0</v>
      </c>
      <c r="AO68" s="15">
        <f t="shared" si="148"/>
        <v>24</v>
      </c>
      <c r="AP68" s="14">
        <f t="shared" si="137"/>
        <v>3</v>
      </c>
      <c r="AQ68">
        <f>VLOOKUP(A68,'Stock wise daily sales'!$A$1:$AA$367,12,0)</f>
        <v>0</v>
      </c>
      <c r="AR68">
        <v>0</v>
      </c>
      <c r="AS68" s="15">
        <f t="shared" si="138"/>
        <v>3</v>
      </c>
      <c r="AT68" s="14">
        <f t="shared" si="139"/>
        <v>27</v>
      </c>
      <c r="AU68">
        <f>VLOOKUP(A68,'Stock wise daily sales'!$A$1:$AA$367,13,0)</f>
        <v>1</v>
      </c>
      <c r="AV68">
        <v>0</v>
      </c>
      <c r="AW68" s="15">
        <f t="shared" si="140"/>
        <v>26</v>
      </c>
      <c r="AX68" s="14">
        <f t="shared" si="107"/>
        <v>20</v>
      </c>
      <c r="AY68">
        <f>VLOOKUP(A68,'Stock wise daily sales'!$A$1:$AA$367,14,0)</f>
        <v>0</v>
      </c>
      <c r="AZ68">
        <v>0</v>
      </c>
      <c r="BA68" s="15">
        <f t="shared" si="108"/>
        <v>20</v>
      </c>
      <c r="BB68" s="14">
        <f t="shared" si="141"/>
        <v>8</v>
      </c>
      <c r="BC68">
        <f>VLOOKUP(A68,'Stock wise daily sales'!$A$1:$AA$367,15,0)</f>
        <v>1</v>
      </c>
      <c r="BD68">
        <v>0</v>
      </c>
      <c r="BE68" s="15">
        <f t="shared" si="142"/>
        <v>7</v>
      </c>
      <c r="BF68" s="14">
        <f t="shared" si="109"/>
        <v>42</v>
      </c>
      <c r="BG68">
        <f>VLOOKUP(A68,'Stock wise daily sales'!$A$1:$AA$367,16,0)</f>
        <v>0</v>
      </c>
      <c r="BH68">
        <v>0</v>
      </c>
      <c r="BI68" s="15">
        <f t="shared" si="110"/>
        <v>42</v>
      </c>
      <c r="BJ68" s="14">
        <f t="shared" si="119"/>
        <v>6</v>
      </c>
      <c r="BK68">
        <f>VLOOKUP(A68,'Stock wise daily sales'!$A$1:$AA$367,17,0)</f>
        <v>0</v>
      </c>
      <c r="BL68">
        <v>0</v>
      </c>
      <c r="BM68" s="15">
        <f t="shared" si="120"/>
        <v>6</v>
      </c>
      <c r="BN68" s="14">
        <f t="shared" si="111"/>
        <v>14</v>
      </c>
      <c r="BO68">
        <f>VLOOKUP(A68,'Stock wise daily sales'!$A$1:$AA$367,18,0)</f>
        <v>0</v>
      </c>
      <c r="BP68">
        <v>0</v>
      </c>
      <c r="BQ68" s="15">
        <f t="shared" si="112"/>
        <v>14</v>
      </c>
      <c r="BR68" s="14">
        <f t="shared" si="113"/>
        <v>17</v>
      </c>
      <c r="BS68">
        <f>VLOOKUP(A68,'Stock wise daily sales'!$A$1:$AA$367,19,0)</f>
        <v>0</v>
      </c>
      <c r="BT68">
        <v>0</v>
      </c>
      <c r="BU68" s="15">
        <f t="shared" si="114"/>
        <v>17</v>
      </c>
      <c r="BV68" s="14">
        <f t="shared" si="121"/>
        <v>3</v>
      </c>
      <c r="BW68">
        <f>VLOOKUP(A68,'Stock wise daily sales'!$A$1:$AA$367,20,0)</f>
        <v>0</v>
      </c>
      <c r="BX68">
        <v>0</v>
      </c>
      <c r="BY68" s="15">
        <f t="shared" si="122"/>
        <v>3</v>
      </c>
      <c r="BZ68" s="14">
        <f t="shared" si="101"/>
        <v>10</v>
      </c>
      <c r="CA68">
        <f>VLOOKUP(A68,'Stock wise daily sales'!$A$1:$AA$367,21,0)</f>
        <v>0</v>
      </c>
      <c r="CB68">
        <v>0</v>
      </c>
      <c r="CC68" s="15">
        <f t="shared" si="102"/>
        <v>10</v>
      </c>
      <c r="CD68" s="14">
        <f t="shared" si="149"/>
        <v>11</v>
      </c>
      <c r="CE68">
        <f>VLOOKUP(A68,'Stock wise daily sales'!$A$1:$AA$367,22,0)</f>
        <v>0</v>
      </c>
      <c r="CF68">
        <v>0</v>
      </c>
      <c r="CG68" s="15">
        <f t="shared" si="150"/>
        <v>11</v>
      </c>
      <c r="CH68" s="14">
        <f t="shared" si="133"/>
        <v>67</v>
      </c>
      <c r="CI68">
        <f>VLOOKUP(A68,'Stock wise daily sales'!$A$1:$AA$367,23,0)</f>
        <v>0</v>
      </c>
      <c r="CJ68">
        <v>0</v>
      </c>
      <c r="CK68" s="15">
        <f t="shared" si="134"/>
        <v>67</v>
      </c>
      <c r="CL68" s="14">
        <f t="shared" si="123"/>
        <v>1</v>
      </c>
      <c r="CM68">
        <f>VLOOKUP(A68,'Stock wise daily sales'!$A$1:$AA$367,24,0)</f>
        <v>0</v>
      </c>
      <c r="CN68">
        <v>25</v>
      </c>
      <c r="CO68" s="15">
        <f t="shared" si="124"/>
        <v>26</v>
      </c>
      <c r="CP68" s="14">
        <f t="shared" si="143"/>
        <v>13</v>
      </c>
      <c r="CQ68">
        <f>VLOOKUP(A68,'Stock wise daily sales'!$A$1:$AA$367,25,0)</f>
        <v>0</v>
      </c>
      <c r="CR68">
        <v>0</v>
      </c>
      <c r="CS68" s="15">
        <f t="shared" si="144"/>
        <v>13</v>
      </c>
      <c r="CT68" s="14">
        <f t="shared" si="125"/>
        <v>21</v>
      </c>
      <c r="CU68">
        <f>VLOOKUP(A68,'Stock wise daily sales'!$A$1:$AA$367,26,0)</f>
        <v>3</v>
      </c>
      <c r="CV68">
        <v>0</v>
      </c>
      <c r="CW68" s="15">
        <f t="shared" si="126"/>
        <v>18</v>
      </c>
    </row>
    <row r="69" spans="1:101" x14ac:dyDescent="0.45">
      <c r="A69" s="2">
        <v>45266</v>
      </c>
      <c r="B69" s="14">
        <f t="shared" si="159"/>
        <v>50</v>
      </c>
      <c r="C69">
        <f>VLOOKUP(A69,'Stock wise daily sales'!$A$1:$AA$367,2,0)</f>
        <v>8</v>
      </c>
      <c r="D69">
        <v>0</v>
      </c>
      <c r="E69" s="15">
        <f t="shared" si="160"/>
        <v>42</v>
      </c>
      <c r="F69" s="14">
        <f t="shared" si="145"/>
        <v>8</v>
      </c>
      <c r="G69">
        <f>VLOOKUP(A69,'Stock wise daily sales'!$A$1:$AA$367,3,0)</f>
        <v>13</v>
      </c>
      <c r="H69">
        <v>100</v>
      </c>
      <c r="I69" s="15">
        <f t="shared" si="146"/>
        <v>95</v>
      </c>
      <c r="J69" s="14">
        <f t="shared" si="127"/>
        <v>24</v>
      </c>
      <c r="K69">
        <f>VLOOKUP(A69,'Stock wise daily sales'!$A$1:$AA$367,4,0)</f>
        <v>0</v>
      </c>
      <c r="L69">
        <v>0</v>
      </c>
      <c r="M69" s="15">
        <f t="shared" si="128"/>
        <v>24</v>
      </c>
      <c r="N69" s="14">
        <f t="shared" ref="N69:N132" si="161">MAX(Q68,0)</f>
        <v>21</v>
      </c>
      <c r="O69">
        <f>VLOOKUP(A69,'Stock wise daily sales'!$A$1:$AA$367,5,0)</f>
        <v>0</v>
      </c>
      <c r="P69">
        <v>0</v>
      </c>
      <c r="Q69" s="15">
        <f t="shared" si="129"/>
        <v>21</v>
      </c>
      <c r="R69" s="14">
        <f t="shared" si="103"/>
        <v>35</v>
      </c>
      <c r="S69">
        <f>VLOOKUP(A69,'Stock wise daily sales'!$A$1:$AA$367,6,0)</f>
        <v>50</v>
      </c>
      <c r="T69">
        <v>100</v>
      </c>
      <c r="U69" s="15">
        <f t="shared" si="104"/>
        <v>85</v>
      </c>
      <c r="V69" s="14">
        <f t="shared" si="151"/>
        <v>34</v>
      </c>
      <c r="W69">
        <f>VLOOKUP(A69,'Stock wise daily sales'!$A$1:$AA$367,7,0)</f>
        <v>0</v>
      </c>
      <c r="X69">
        <v>0</v>
      </c>
      <c r="Y69" s="15">
        <f t="shared" si="152"/>
        <v>34</v>
      </c>
      <c r="Z69" s="14">
        <f t="shared" si="105"/>
        <v>4</v>
      </c>
      <c r="AA69">
        <f>VLOOKUP(A69,'Stock wise daily sales'!$A$1:$AA$367,8,0)</f>
        <v>6</v>
      </c>
      <c r="AB69">
        <v>60</v>
      </c>
      <c r="AC69" s="15">
        <f t="shared" si="106"/>
        <v>58</v>
      </c>
      <c r="AD69" s="14">
        <f t="shared" si="153"/>
        <v>15</v>
      </c>
      <c r="AE69">
        <f>VLOOKUP(A69,'Stock wise daily sales'!$A$1:$AA$367,9,0)</f>
        <v>8</v>
      </c>
      <c r="AF69">
        <v>0</v>
      </c>
      <c r="AG69" s="15">
        <f t="shared" si="154"/>
        <v>7</v>
      </c>
      <c r="AH69" s="14">
        <f t="shared" si="135"/>
        <v>8</v>
      </c>
      <c r="AI69">
        <f>VLOOKUP(A69,'Stock wise daily sales'!$A$1:$AA$367,10,0)</f>
        <v>0</v>
      </c>
      <c r="AJ69">
        <v>0</v>
      </c>
      <c r="AK69" s="15">
        <f t="shared" si="136"/>
        <v>8</v>
      </c>
      <c r="AL69" s="14">
        <f t="shared" si="147"/>
        <v>24</v>
      </c>
      <c r="AM69">
        <f>VLOOKUP(A69,'Stock wise daily sales'!$A$1:$AA$367,11,0)</f>
        <v>0</v>
      </c>
      <c r="AN69">
        <v>0</v>
      </c>
      <c r="AO69" s="15">
        <f t="shared" si="148"/>
        <v>24</v>
      </c>
      <c r="AP69" s="14">
        <f t="shared" si="137"/>
        <v>3</v>
      </c>
      <c r="AQ69">
        <f>VLOOKUP(A69,'Stock wise daily sales'!$A$1:$AA$367,12,0)</f>
        <v>8</v>
      </c>
      <c r="AR69">
        <v>50</v>
      </c>
      <c r="AS69" s="15">
        <f t="shared" si="138"/>
        <v>45</v>
      </c>
      <c r="AT69" s="14">
        <f t="shared" si="139"/>
        <v>26</v>
      </c>
      <c r="AU69">
        <f>VLOOKUP(A69,'Stock wise daily sales'!$A$1:$AA$367,13,0)</f>
        <v>0</v>
      </c>
      <c r="AV69">
        <v>0</v>
      </c>
      <c r="AW69" s="15">
        <f t="shared" si="140"/>
        <v>26</v>
      </c>
      <c r="AX69" s="14">
        <f t="shared" si="107"/>
        <v>20</v>
      </c>
      <c r="AY69">
        <f>VLOOKUP(A69,'Stock wise daily sales'!$A$1:$AA$367,14,0)</f>
        <v>6</v>
      </c>
      <c r="AZ69">
        <v>0</v>
      </c>
      <c r="BA69" s="15">
        <f t="shared" si="108"/>
        <v>14</v>
      </c>
      <c r="BB69" s="14">
        <f t="shared" si="141"/>
        <v>7</v>
      </c>
      <c r="BC69">
        <f>VLOOKUP(A69,'Stock wise daily sales'!$A$1:$AA$367,15,0)</f>
        <v>0</v>
      </c>
      <c r="BD69">
        <v>0</v>
      </c>
      <c r="BE69" s="15">
        <f t="shared" si="142"/>
        <v>7</v>
      </c>
      <c r="BF69" s="14">
        <f t="shared" si="109"/>
        <v>42</v>
      </c>
      <c r="BG69">
        <f>VLOOKUP(A69,'Stock wise daily sales'!$A$1:$AA$367,16,0)</f>
        <v>0</v>
      </c>
      <c r="BH69">
        <v>0</v>
      </c>
      <c r="BI69" s="15">
        <f t="shared" si="110"/>
        <v>42</v>
      </c>
      <c r="BJ69" s="14">
        <f t="shared" si="119"/>
        <v>6</v>
      </c>
      <c r="BK69">
        <f>VLOOKUP(A69,'Stock wise daily sales'!$A$1:$AA$367,17,0)</f>
        <v>0</v>
      </c>
      <c r="BL69">
        <v>0</v>
      </c>
      <c r="BM69" s="15">
        <f t="shared" si="120"/>
        <v>6</v>
      </c>
      <c r="BN69" s="14">
        <f t="shared" si="111"/>
        <v>14</v>
      </c>
      <c r="BO69">
        <f>VLOOKUP(A69,'Stock wise daily sales'!$A$1:$AA$367,18,0)</f>
        <v>0</v>
      </c>
      <c r="BP69">
        <v>0</v>
      </c>
      <c r="BQ69" s="15">
        <f t="shared" si="112"/>
        <v>14</v>
      </c>
      <c r="BR69" s="14">
        <f t="shared" si="113"/>
        <v>17</v>
      </c>
      <c r="BS69">
        <f>VLOOKUP(A69,'Stock wise daily sales'!$A$1:$AA$367,19,0)</f>
        <v>0</v>
      </c>
      <c r="BT69">
        <v>0</v>
      </c>
      <c r="BU69" s="15">
        <f t="shared" si="114"/>
        <v>17</v>
      </c>
      <c r="BV69" s="14">
        <f t="shared" si="121"/>
        <v>3</v>
      </c>
      <c r="BW69">
        <f>VLOOKUP(A69,'Stock wise daily sales'!$A$1:$AA$367,20,0)</f>
        <v>0</v>
      </c>
      <c r="BX69">
        <v>0</v>
      </c>
      <c r="BY69" s="15">
        <f t="shared" si="122"/>
        <v>3</v>
      </c>
      <c r="BZ69" s="14">
        <f t="shared" si="101"/>
        <v>10</v>
      </c>
      <c r="CA69">
        <f>VLOOKUP(A69,'Stock wise daily sales'!$A$1:$AA$367,21,0)</f>
        <v>0</v>
      </c>
      <c r="CB69">
        <v>0</v>
      </c>
      <c r="CC69" s="15">
        <f t="shared" si="102"/>
        <v>10</v>
      </c>
      <c r="CD69" s="14">
        <f t="shared" si="149"/>
        <v>11</v>
      </c>
      <c r="CE69">
        <f>VLOOKUP(A69,'Stock wise daily sales'!$A$1:$AA$367,22,0)</f>
        <v>0</v>
      </c>
      <c r="CF69">
        <v>0</v>
      </c>
      <c r="CG69" s="15">
        <f t="shared" si="150"/>
        <v>11</v>
      </c>
      <c r="CH69" s="14">
        <f t="shared" si="133"/>
        <v>67</v>
      </c>
      <c r="CI69">
        <f>VLOOKUP(A69,'Stock wise daily sales'!$A$1:$AA$367,23,0)</f>
        <v>0</v>
      </c>
      <c r="CJ69">
        <v>0</v>
      </c>
      <c r="CK69" s="15">
        <f t="shared" si="134"/>
        <v>67</v>
      </c>
      <c r="CL69" s="14">
        <f t="shared" si="123"/>
        <v>26</v>
      </c>
      <c r="CM69">
        <f>VLOOKUP(A69,'Stock wise daily sales'!$A$1:$AA$367,24,0)</f>
        <v>2</v>
      </c>
      <c r="CN69">
        <v>0</v>
      </c>
      <c r="CO69" s="15">
        <f t="shared" si="124"/>
        <v>24</v>
      </c>
      <c r="CP69" s="14">
        <f t="shared" si="143"/>
        <v>13</v>
      </c>
      <c r="CQ69">
        <f>VLOOKUP(A69,'Stock wise daily sales'!$A$1:$AA$367,25,0)</f>
        <v>0</v>
      </c>
      <c r="CR69">
        <v>0</v>
      </c>
      <c r="CS69" s="15">
        <f t="shared" si="144"/>
        <v>13</v>
      </c>
      <c r="CT69" s="14">
        <f t="shared" si="125"/>
        <v>18</v>
      </c>
      <c r="CU69">
        <f>VLOOKUP(A69,'Stock wise daily sales'!$A$1:$AA$367,26,0)</f>
        <v>0</v>
      </c>
      <c r="CV69">
        <v>0</v>
      </c>
      <c r="CW69" s="15">
        <f t="shared" si="126"/>
        <v>18</v>
      </c>
    </row>
    <row r="70" spans="1:101" x14ac:dyDescent="0.45">
      <c r="A70" s="2">
        <v>45267</v>
      </c>
      <c r="B70" s="14">
        <f t="shared" si="159"/>
        <v>42</v>
      </c>
      <c r="C70">
        <f>VLOOKUP(A70,'Stock wise daily sales'!$A$1:$AA$367,2,0)</f>
        <v>0</v>
      </c>
      <c r="D70">
        <v>0</v>
      </c>
      <c r="E70" s="15">
        <f t="shared" si="160"/>
        <v>42</v>
      </c>
      <c r="F70" s="14">
        <f t="shared" si="145"/>
        <v>95</v>
      </c>
      <c r="G70">
        <f>VLOOKUP(A70,'Stock wise daily sales'!$A$1:$AA$367,3,0)</f>
        <v>0</v>
      </c>
      <c r="H70">
        <v>0</v>
      </c>
      <c r="I70" s="15">
        <f t="shared" si="146"/>
        <v>95</v>
      </c>
      <c r="J70" s="14">
        <f t="shared" si="127"/>
        <v>24</v>
      </c>
      <c r="K70">
        <f>VLOOKUP(A70,'Stock wise daily sales'!$A$1:$AA$367,4,0)</f>
        <v>0</v>
      </c>
      <c r="L70">
        <v>0</v>
      </c>
      <c r="M70" s="15">
        <f t="shared" si="128"/>
        <v>24</v>
      </c>
      <c r="N70" s="14">
        <f t="shared" si="161"/>
        <v>21</v>
      </c>
      <c r="O70">
        <f>VLOOKUP(A70,'Stock wise daily sales'!$A$1:$AA$367,5,0)</f>
        <v>0</v>
      </c>
      <c r="P70">
        <v>0</v>
      </c>
      <c r="Q70" s="15">
        <f t="shared" si="129"/>
        <v>21</v>
      </c>
      <c r="R70" s="14">
        <f t="shared" si="103"/>
        <v>85</v>
      </c>
      <c r="S70">
        <f>VLOOKUP(A70,'Stock wise daily sales'!$A$1:$AA$367,6,0)</f>
        <v>18</v>
      </c>
      <c r="T70">
        <v>0</v>
      </c>
      <c r="U70" s="15">
        <f t="shared" si="104"/>
        <v>67</v>
      </c>
      <c r="V70" s="14">
        <f t="shared" si="151"/>
        <v>34</v>
      </c>
      <c r="W70">
        <f>VLOOKUP(A70,'Stock wise daily sales'!$A$1:$AA$367,7,0)</f>
        <v>0</v>
      </c>
      <c r="X70">
        <v>0</v>
      </c>
      <c r="Y70" s="15">
        <f t="shared" si="152"/>
        <v>34</v>
      </c>
      <c r="Z70" s="14">
        <f t="shared" si="105"/>
        <v>58</v>
      </c>
      <c r="AA70">
        <f>VLOOKUP(A70,'Stock wise daily sales'!$A$1:$AA$367,8,0)</f>
        <v>0</v>
      </c>
      <c r="AB70">
        <v>0</v>
      </c>
      <c r="AC70" s="15">
        <f t="shared" si="106"/>
        <v>58</v>
      </c>
      <c r="AD70" s="14">
        <f t="shared" si="153"/>
        <v>7</v>
      </c>
      <c r="AE70">
        <f>VLOOKUP(A70,'Stock wise daily sales'!$A$1:$AA$367,9,0)</f>
        <v>0</v>
      </c>
      <c r="AF70">
        <v>0</v>
      </c>
      <c r="AG70" s="15">
        <f t="shared" si="154"/>
        <v>7</v>
      </c>
      <c r="AH70" s="14">
        <f t="shared" si="135"/>
        <v>8</v>
      </c>
      <c r="AI70">
        <f>VLOOKUP(A70,'Stock wise daily sales'!$A$1:$AA$367,10,0)</f>
        <v>0</v>
      </c>
      <c r="AJ70">
        <v>0</v>
      </c>
      <c r="AK70" s="15">
        <f t="shared" si="136"/>
        <v>8</v>
      </c>
      <c r="AL70" s="14">
        <f t="shared" si="147"/>
        <v>24</v>
      </c>
      <c r="AM70">
        <f>VLOOKUP(A70,'Stock wise daily sales'!$A$1:$AA$367,11,0)</f>
        <v>0</v>
      </c>
      <c r="AN70">
        <v>0</v>
      </c>
      <c r="AO70" s="15">
        <f t="shared" si="148"/>
        <v>24</v>
      </c>
      <c r="AP70" s="14">
        <f t="shared" si="137"/>
        <v>45</v>
      </c>
      <c r="AQ70">
        <f>VLOOKUP(A70,'Stock wise daily sales'!$A$1:$AA$367,12,0)</f>
        <v>0</v>
      </c>
      <c r="AR70">
        <v>0</v>
      </c>
      <c r="AS70" s="15">
        <f t="shared" si="138"/>
        <v>45</v>
      </c>
      <c r="AT70" s="14">
        <f t="shared" si="139"/>
        <v>26</v>
      </c>
      <c r="AU70">
        <f>VLOOKUP(A70,'Stock wise daily sales'!$A$1:$AA$367,13,0)</f>
        <v>5</v>
      </c>
      <c r="AV70">
        <v>0</v>
      </c>
      <c r="AW70" s="15">
        <f t="shared" si="140"/>
        <v>21</v>
      </c>
      <c r="AX70" s="14">
        <f t="shared" si="107"/>
        <v>14</v>
      </c>
      <c r="AY70">
        <f>VLOOKUP(A70,'Stock wise daily sales'!$A$1:$AA$367,14,0)</f>
        <v>0</v>
      </c>
      <c r="AZ70">
        <v>0</v>
      </c>
      <c r="BA70" s="15">
        <f t="shared" si="108"/>
        <v>14</v>
      </c>
      <c r="BB70" s="14">
        <f t="shared" si="141"/>
        <v>7</v>
      </c>
      <c r="BC70">
        <f>VLOOKUP(A70,'Stock wise daily sales'!$A$1:$AA$367,15,0)</f>
        <v>0</v>
      </c>
      <c r="BD70">
        <v>0</v>
      </c>
      <c r="BE70" s="15">
        <f t="shared" si="142"/>
        <v>7</v>
      </c>
      <c r="BF70" s="14">
        <f t="shared" si="109"/>
        <v>42</v>
      </c>
      <c r="BG70">
        <f>VLOOKUP(A70,'Stock wise daily sales'!$A$1:$AA$367,16,0)</f>
        <v>40</v>
      </c>
      <c r="BH70">
        <v>0</v>
      </c>
      <c r="BI70" s="15">
        <f t="shared" si="110"/>
        <v>2</v>
      </c>
      <c r="BJ70" s="14">
        <f t="shared" si="119"/>
        <v>6</v>
      </c>
      <c r="BK70">
        <f>VLOOKUP(A70,'Stock wise daily sales'!$A$1:$AA$367,17,0)</f>
        <v>0</v>
      </c>
      <c r="BL70">
        <v>0</v>
      </c>
      <c r="BM70" s="15">
        <f t="shared" si="120"/>
        <v>6</v>
      </c>
      <c r="BN70" s="14">
        <f t="shared" si="111"/>
        <v>14</v>
      </c>
      <c r="BO70">
        <f>VLOOKUP(A70,'Stock wise daily sales'!$A$1:$AA$367,18,0)</f>
        <v>0</v>
      </c>
      <c r="BP70">
        <v>0</v>
      </c>
      <c r="BQ70" s="15">
        <f t="shared" si="112"/>
        <v>14</v>
      </c>
      <c r="BR70" s="14">
        <f t="shared" si="113"/>
        <v>17</v>
      </c>
      <c r="BS70">
        <f>VLOOKUP(A70,'Stock wise daily sales'!$A$1:$AA$367,19,0)</f>
        <v>0</v>
      </c>
      <c r="BT70">
        <v>0</v>
      </c>
      <c r="BU70" s="15">
        <f t="shared" si="114"/>
        <v>17</v>
      </c>
      <c r="BV70" s="14">
        <f t="shared" si="121"/>
        <v>3</v>
      </c>
      <c r="BW70">
        <f>VLOOKUP(A70,'Stock wise daily sales'!$A$1:$AA$367,20,0)</f>
        <v>0</v>
      </c>
      <c r="BX70">
        <v>0</v>
      </c>
      <c r="BY70" s="15">
        <f t="shared" si="122"/>
        <v>3</v>
      </c>
      <c r="BZ70" s="14">
        <f t="shared" si="101"/>
        <v>10</v>
      </c>
      <c r="CA70">
        <f>VLOOKUP(A70,'Stock wise daily sales'!$A$1:$AA$367,21,0)</f>
        <v>0</v>
      </c>
      <c r="CB70">
        <v>0</v>
      </c>
      <c r="CC70" s="15">
        <f t="shared" si="102"/>
        <v>10</v>
      </c>
      <c r="CD70" s="14">
        <f t="shared" si="149"/>
        <v>11</v>
      </c>
      <c r="CE70">
        <f>VLOOKUP(A70,'Stock wise daily sales'!$A$1:$AA$367,22,0)</f>
        <v>0</v>
      </c>
      <c r="CF70">
        <v>0</v>
      </c>
      <c r="CG70" s="15">
        <f t="shared" si="150"/>
        <v>11</v>
      </c>
      <c r="CH70" s="14">
        <f t="shared" si="133"/>
        <v>67</v>
      </c>
      <c r="CI70">
        <f>VLOOKUP(A70,'Stock wise daily sales'!$A$1:$AA$367,23,0)</f>
        <v>0</v>
      </c>
      <c r="CJ70">
        <v>0</v>
      </c>
      <c r="CK70" s="15">
        <f t="shared" si="134"/>
        <v>67</v>
      </c>
      <c r="CL70" s="14">
        <f t="shared" si="123"/>
        <v>24</v>
      </c>
      <c r="CM70">
        <f>VLOOKUP(A70,'Stock wise daily sales'!$A$1:$AA$367,24,0)</f>
        <v>0</v>
      </c>
      <c r="CN70">
        <v>0</v>
      </c>
      <c r="CO70" s="15">
        <f t="shared" si="124"/>
        <v>24</v>
      </c>
      <c r="CP70" s="14">
        <f t="shared" si="143"/>
        <v>13</v>
      </c>
      <c r="CQ70">
        <f>VLOOKUP(A70,'Stock wise daily sales'!$A$1:$AA$367,25,0)</f>
        <v>0</v>
      </c>
      <c r="CR70">
        <v>0</v>
      </c>
      <c r="CS70" s="15">
        <f t="shared" si="144"/>
        <v>13</v>
      </c>
      <c r="CT70" s="14">
        <f t="shared" si="125"/>
        <v>18</v>
      </c>
      <c r="CU70">
        <f>VLOOKUP(A70,'Stock wise daily sales'!$A$1:$AA$367,26,0)</f>
        <v>0</v>
      </c>
      <c r="CV70">
        <v>0</v>
      </c>
      <c r="CW70" s="15">
        <f t="shared" si="126"/>
        <v>18</v>
      </c>
    </row>
    <row r="71" spans="1:101" x14ac:dyDescent="0.45">
      <c r="A71" s="2">
        <v>45268</v>
      </c>
      <c r="B71" s="14">
        <f t="shared" si="159"/>
        <v>42</v>
      </c>
      <c r="C71">
        <f>VLOOKUP(A71,'Stock wise daily sales'!$A$1:$AA$367,2,0)</f>
        <v>2</v>
      </c>
      <c r="D71">
        <v>0</v>
      </c>
      <c r="E71" s="15">
        <f t="shared" si="160"/>
        <v>40</v>
      </c>
      <c r="F71" s="14">
        <f t="shared" si="145"/>
        <v>95</v>
      </c>
      <c r="G71">
        <f>VLOOKUP(A71,'Stock wise daily sales'!$A$1:$AA$367,3,0)</f>
        <v>60</v>
      </c>
      <c r="H71">
        <v>0</v>
      </c>
      <c r="I71" s="15">
        <f t="shared" si="146"/>
        <v>35</v>
      </c>
      <c r="J71" s="14">
        <f t="shared" si="127"/>
        <v>24</v>
      </c>
      <c r="K71">
        <f>VLOOKUP(A71,'Stock wise daily sales'!$A$1:$AA$367,4,0)</f>
        <v>0</v>
      </c>
      <c r="L71">
        <v>0</v>
      </c>
      <c r="M71" s="15">
        <f t="shared" si="128"/>
        <v>24</v>
      </c>
      <c r="N71" s="14">
        <f t="shared" si="161"/>
        <v>21</v>
      </c>
      <c r="O71">
        <f>VLOOKUP(A71,'Stock wise daily sales'!$A$1:$AA$367,5,0)</f>
        <v>0</v>
      </c>
      <c r="P71">
        <v>0</v>
      </c>
      <c r="Q71" s="15">
        <f t="shared" si="129"/>
        <v>21</v>
      </c>
      <c r="R71" s="14">
        <f t="shared" si="103"/>
        <v>67</v>
      </c>
      <c r="S71">
        <f>VLOOKUP(A71,'Stock wise daily sales'!$A$1:$AA$367,6,0)</f>
        <v>0</v>
      </c>
      <c r="T71">
        <v>0</v>
      </c>
      <c r="U71" s="15">
        <f t="shared" si="104"/>
        <v>67</v>
      </c>
      <c r="V71" s="14">
        <f t="shared" si="151"/>
        <v>34</v>
      </c>
      <c r="W71">
        <f>VLOOKUP(A71,'Stock wise daily sales'!$A$1:$AA$367,7,0)</f>
        <v>16</v>
      </c>
      <c r="X71">
        <v>0</v>
      </c>
      <c r="Y71" s="15">
        <f t="shared" si="152"/>
        <v>18</v>
      </c>
      <c r="Z71" s="14">
        <f t="shared" si="105"/>
        <v>58</v>
      </c>
      <c r="AA71">
        <f>VLOOKUP(A71,'Stock wise daily sales'!$A$1:$AA$367,8,0)</f>
        <v>26</v>
      </c>
      <c r="AB71">
        <v>0</v>
      </c>
      <c r="AC71" s="15">
        <f t="shared" si="106"/>
        <v>32</v>
      </c>
      <c r="AD71" s="14">
        <f t="shared" si="153"/>
        <v>7</v>
      </c>
      <c r="AE71">
        <f>VLOOKUP(A71,'Stock wise daily sales'!$A$1:$AA$367,9,0)</f>
        <v>0</v>
      </c>
      <c r="AF71">
        <v>0</v>
      </c>
      <c r="AG71" s="15">
        <f t="shared" si="154"/>
        <v>7</v>
      </c>
      <c r="AH71" s="14">
        <f t="shared" si="135"/>
        <v>8</v>
      </c>
      <c r="AI71">
        <f>VLOOKUP(A71,'Stock wise daily sales'!$A$1:$AA$367,10,0)</f>
        <v>0</v>
      </c>
      <c r="AJ71">
        <v>0</v>
      </c>
      <c r="AK71" s="15">
        <f t="shared" si="136"/>
        <v>8</v>
      </c>
      <c r="AL71" s="14">
        <f t="shared" si="147"/>
        <v>24</v>
      </c>
      <c r="AM71">
        <f>VLOOKUP(A71,'Stock wise daily sales'!$A$1:$AA$367,11,0)</f>
        <v>0</v>
      </c>
      <c r="AN71">
        <v>0</v>
      </c>
      <c r="AO71" s="15">
        <f t="shared" si="148"/>
        <v>24</v>
      </c>
      <c r="AP71" s="14">
        <f t="shared" si="137"/>
        <v>45</v>
      </c>
      <c r="AQ71">
        <f>VLOOKUP(A71,'Stock wise daily sales'!$A$1:$AA$367,12,0)</f>
        <v>16</v>
      </c>
      <c r="AR71">
        <v>0</v>
      </c>
      <c r="AS71" s="15">
        <f t="shared" si="138"/>
        <v>29</v>
      </c>
      <c r="AT71" s="14">
        <f t="shared" si="139"/>
        <v>21</v>
      </c>
      <c r="AU71">
        <f>VLOOKUP(A71,'Stock wise daily sales'!$A$1:$AA$367,13,0)</f>
        <v>0</v>
      </c>
      <c r="AV71">
        <v>0</v>
      </c>
      <c r="AW71" s="15">
        <f t="shared" si="140"/>
        <v>21</v>
      </c>
      <c r="AX71" s="14">
        <f t="shared" si="107"/>
        <v>14</v>
      </c>
      <c r="AY71">
        <f>VLOOKUP(A71,'Stock wise daily sales'!$A$1:$AA$367,14,0)</f>
        <v>0</v>
      </c>
      <c r="AZ71">
        <v>0</v>
      </c>
      <c r="BA71" s="15">
        <f t="shared" si="108"/>
        <v>14</v>
      </c>
      <c r="BB71" s="14">
        <f t="shared" si="141"/>
        <v>7</v>
      </c>
      <c r="BC71">
        <f>VLOOKUP(A71,'Stock wise daily sales'!$A$1:$AA$367,15,0)</f>
        <v>0</v>
      </c>
      <c r="BD71">
        <v>0</v>
      </c>
      <c r="BE71" s="15">
        <f t="shared" si="142"/>
        <v>7</v>
      </c>
      <c r="BF71" s="14">
        <f t="shared" si="109"/>
        <v>2</v>
      </c>
      <c r="BG71">
        <f>VLOOKUP(A71,'Stock wise daily sales'!$A$1:$AA$367,16,0)</f>
        <v>0</v>
      </c>
      <c r="BH71">
        <v>0</v>
      </c>
      <c r="BI71" s="15">
        <f t="shared" si="110"/>
        <v>2</v>
      </c>
      <c r="BJ71" s="14">
        <f t="shared" si="119"/>
        <v>6</v>
      </c>
      <c r="BK71">
        <f>VLOOKUP(A71,'Stock wise daily sales'!$A$1:$AA$367,17,0)</f>
        <v>4</v>
      </c>
      <c r="BL71">
        <v>0</v>
      </c>
      <c r="BM71" s="15">
        <f t="shared" si="120"/>
        <v>2</v>
      </c>
      <c r="BN71" s="14">
        <f t="shared" si="111"/>
        <v>14</v>
      </c>
      <c r="BO71">
        <f>VLOOKUP(A71,'Stock wise daily sales'!$A$1:$AA$367,18,0)</f>
        <v>48</v>
      </c>
      <c r="BP71">
        <v>50</v>
      </c>
      <c r="BQ71" s="15">
        <f t="shared" si="112"/>
        <v>16</v>
      </c>
      <c r="BR71" s="14">
        <f t="shared" si="113"/>
        <v>17</v>
      </c>
      <c r="BS71">
        <f>VLOOKUP(A71,'Stock wise daily sales'!$A$1:$AA$367,19,0)</f>
        <v>0</v>
      </c>
      <c r="BT71">
        <v>0</v>
      </c>
      <c r="BU71" s="15">
        <f t="shared" si="114"/>
        <v>17</v>
      </c>
      <c r="BV71" s="14">
        <f t="shared" si="121"/>
        <v>3</v>
      </c>
      <c r="BW71">
        <f>VLOOKUP(A71,'Stock wise daily sales'!$A$1:$AA$367,20,0)</f>
        <v>0</v>
      </c>
      <c r="BX71">
        <v>0</v>
      </c>
      <c r="BY71" s="15">
        <f t="shared" si="122"/>
        <v>3</v>
      </c>
      <c r="BZ71" s="14">
        <f t="shared" si="101"/>
        <v>10</v>
      </c>
      <c r="CA71">
        <f>VLOOKUP(A71,'Stock wise daily sales'!$A$1:$AA$367,21,0)</f>
        <v>0</v>
      </c>
      <c r="CB71">
        <v>0</v>
      </c>
      <c r="CC71" s="15">
        <f t="shared" si="102"/>
        <v>10</v>
      </c>
      <c r="CD71" s="14">
        <f t="shared" si="149"/>
        <v>11</v>
      </c>
      <c r="CE71">
        <f>VLOOKUP(A71,'Stock wise daily sales'!$A$1:$AA$367,22,0)</f>
        <v>0</v>
      </c>
      <c r="CF71">
        <v>0</v>
      </c>
      <c r="CG71" s="15">
        <f t="shared" si="150"/>
        <v>11</v>
      </c>
      <c r="CH71" s="14">
        <f t="shared" si="133"/>
        <v>67</v>
      </c>
      <c r="CI71">
        <f>VLOOKUP(A71,'Stock wise daily sales'!$A$1:$AA$367,23,0)</f>
        <v>21</v>
      </c>
      <c r="CJ71">
        <v>0</v>
      </c>
      <c r="CK71" s="15">
        <f t="shared" si="134"/>
        <v>46</v>
      </c>
      <c r="CL71" s="14">
        <f t="shared" si="123"/>
        <v>24</v>
      </c>
      <c r="CM71">
        <f>VLOOKUP(A71,'Stock wise daily sales'!$A$1:$AA$367,24,0)</f>
        <v>0</v>
      </c>
      <c r="CN71">
        <v>0</v>
      </c>
      <c r="CO71" s="15">
        <f t="shared" si="124"/>
        <v>24</v>
      </c>
      <c r="CP71" s="14">
        <f t="shared" si="143"/>
        <v>13</v>
      </c>
      <c r="CQ71">
        <f>VLOOKUP(A71,'Stock wise daily sales'!$A$1:$AA$367,25,0)</f>
        <v>0</v>
      </c>
      <c r="CR71">
        <v>0</v>
      </c>
      <c r="CS71" s="15">
        <f t="shared" si="144"/>
        <v>13</v>
      </c>
      <c r="CT71" s="14">
        <f t="shared" si="125"/>
        <v>18</v>
      </c>
      <c r="CU71">
        <f>VLOOKUP(A71,'Stock wise daily sales'!$A$1:$AA$367,26,0)</f>
        <v>0</v>
      </c>
      <c r="CV71">
        <v>0</v>
      </c>
      <c r="CW71" s="15">
        <f t="shared" si="126"/>
        <v>18</v>
      </c>
    </row>
    <row r="72" spans="1:101" x14ac:dyDescent="0.45">
      <c r="A72" s="2">
        <v>45269</v>
      </c>
      <c r="B72" s="14">
        <f t="shared" si="159"/>
        <v>40</v>
      </c>
      <c r="C72">
        <f>VLOOKUP(A72,'Stock wise daily sales'!$A$1:$AA$367,2,0)</f>
        <v>1</v>
      </c>
      <c r="D72">
        <v>0</v>
      </c>
      <c r="E72" s="15">
        <f t="shared" si="160"/>
        <v>39</v>
      </c>
      <c r="F72" s="14">
        <f t="shared" si="145"/>
        <v>35</v>
      </c>
      <c r="G72">
        <f>VLOOKUP(A72,'Stock wise daily sales'!$A$1:$AA$367,3,0)</f>
        <v>0</v>
      </c>
      <c r="H72">
        <v>0</v>
      </c>
      <c r="I72" s="15">
        <f t="shared" si="146"/>
        <v>35</v>
      </c>
      <c r="J72" s="14">
        <f t="shared" si="127"/>
        <v>24</v>
      </c>
      <c r="K72">
        <f>VLOOKUP(A72,'Stock wise daily sales'!$A$1:$AA$367,4,0)</f>
        <v>0</v>
      </c>
      <c r="L72">
        <v>0</v>
      </c>
      <c r="M72" s="15">
        <f t="shared" si="128"/>
        <v>24</v>
      </c>
      <c r="N72" s="14">
        <f t="shared" si="161"/>
        <v>21</v>
      </c>
      <c r="O72">
        <f>VLOOKUP(A72,'Stock wise daily sales'!$A$1:$AA$367,5,0)</f>
        <v>1</v>
      </c>
      <c r="P72">
        <v>0</v>
      </c>
      <c r="Q72" s="15">
        <f t="shared" si="129"/>
        <v>20</v>
      </c>
      <c r="R72" s="14">
        <f t="shared" si="103"/>
        <v>67</v>
      </c>
      <c r="S72">
        <f>VLOOKUP(A72,'Stock wise daily sales'!$A$1:$AA$367,6,0)</f>
        <v>0</v>
      </c>
      <c r="T72">
        <v>0</v>
      </c>
      <c r="U72" s="15">
        <f t="shared" si="104"/>
        <v>67</v>
      </c>
      <c r="V72" s="14">
        <f t="shared" si="151"/>
        <v>18</v>
      </c>
      <c r="W72">
        <f>VLOOKUP(A72,'Stock wise daily sales'!$A$1:$AA$367,7,0)</f>
        <v>0</v>
      </c>
      <c r="X72">
        <v>0</v>
      </c>
      <c r="Y72" s="15">
        <f t="shared" si="152"/>
        <v>18</v>
      </c>
      <c r="Z72" s="14">
        <f t="shared" si="105"/>
        <v>32</v>
      </c>
      <c r="AA72">
        <f>VLOOKUP(A72,'Stock wise daily sales'!$A$1:$AA$367,8,0)</f>
        <v>2</v>
      </c>
      <c r="AB72">
        <v>0</v>
      </c>
      <c r="AC72" s="15">
        <f t="shared" si="106"/>
        <v>30</v>
      </c>
      <c r="AD72" s="14">
        <f t="shared" si="153"/>
        <v>7</v>
      </c>
      <c r="AE72">
        <f>VLOOKUP(A72,'Stock wise daily sales'!$A$1:$AA$367,9,0)</f>
        <v>0</v>
      </c>
      <c r="AF72">
        <v>0</v>
      </c>
      <c r="AG72" s="15">
        <f t="shared" si="154"/>
        <v>7</v>
      </c>
      <c r="AH72" s="14">
        <f t="shared" si="135"/>
        <v>8</v>
      </c>
      <c r="AI72">
        <f>VLOOKUP(A72,'Stock wise daily sales'!$A$1:$AA$367,10,0)</f>
        <v>0</v>
      </c>
      <c r="AJ72">
        <v>0</v>
      </c>
      <c r="AK72" s="15">
        <f t="shared" si="136"/>
        <v>8</v>
      </c>
      <c r="AL72" s="14">
        <f t="shared" si="147"/>
        <v>24</v>
      </c>
      <c r="AM72">
        <f>VLOOKUP(A72,'Stock wise daily sales'!$A$1:$AA$367,11,0)</f>
        <v>0</v>
      </c>
      <c r="AN72">
        <v>0</v>
      </c>
      <c r="AO72" s="15">
        <f t="shared" si="148"/>
        <v>24</v>
      </c>
      <c r="AP72" s="14">
        <f t="shared" si="137"/>
        <v>29</v>
      </c>
      <c r="AQ72">
        <f>VLOOKUP(A72,'Stock wise daily sales'!$A$1:$AA$367,12,0)</f>
        <v>0</v>
      </c>
      <c r="AR72">
        <v>0</v>
      </c>
      <c r="AS72" s="15">
        <f t="shared" si="138"/>
        <v>29</v>
      </c>
      <c r="AT72" s="14">
        <f t="shared" si="139"/>
        <v>21</v>
      </c>
      <c r="AU72">
        <f>VLOOKUP(A72,'Stock wise daily sales'!$A$1:$AA$367,13,0)</f>
        <v>0</v>
      </c>
      <c r="AV72">
        <v>0</v>
      </c>
      <c r="AW72" s="15">
        <f t="shared" si="140"/>
        <v>21</v>
      </c>
      <c r="AX72" s="14">
        <f t="shared" si="107"/>
        <v>14</v>
      </c>
      <c r="AY72">
        <f>VLOOKUP(A72,'Stock wise daily sales'!$A$1:$AA$367,14,0)</f>
        <v>0</v>
      </c>
      <c r="AZ72">
        <v>0</v>
      </c>
      <c r="BA72" s="15">
        <f t="shared" si="108"/>
        <v>14</v>
      </c>
      <c r="BB72" s="14">
        <f t="shared" si="141"/>
        <v>7</v>
      </c>
      <c r="BC72">
        <f>VLOOKUP(A72,'Stock wise daily sales'!$A$1:$AA$367,15,0)</f>
        <v>0</v>
      </c>
      <c r="BD72">
        <v>0</v>
      </c>
      <c r="BE72" s="15">
        <f t="shared" si="142"/>
        <v>7</v>
      </c>
      <c r="BF72" s="14">
        <f t="shared" si="109"/>
        <v>2</v>
      </c>
      <c r="BG72">
        <f>VLOOKUP(A72,'Stock wise daily sales'!$A$1:$AA$367,16,0)</f>
        <v>0</v>
      </c>
      <c r="BH72">
        <v>0</v>
      </c>
      <c r="BI72" s="15">
        <f t="shared" si="110"/>
        <v>2</v>
      </c>
      <c r="BJ72" s="14">
        <f t="shared" si="119"/>
        <v>2</v>
      </c>
      <c r="BK72">
        <f>VLOOKUP(A72,'Stock wise daily sales'!$A$1:$AA$367,17,0)</f>
        <v>0</v>
      </c>
      <c r="BL72">
        <v>0</v>
      </c>
      <c r="BM72" s="15">
        <f t="shared" si="120"/>
        <v>2</v>
      </c>
      <c r="BN72" s="14">
        <f t="shared" si="111"/>
        <v>16</v>
      </c>
      <c r="BO72">
        <f>VLOOKUP(A72,'Stock wise daily sales'!$A$1:$AA$367,18,0)</f>
        <v>0</v>
      </c>
      <c r="BP72">
        <v>0</v>
      </c>
      <c r="BQ72" s="15">
        <f t="shared" si="112"/>
        <v>16</v>
      </c>
      <c r="BR72" s="14">
        <f t="shared" si="113"/>
        <v>17</v>
      </c>
      <c r="BS72">
        <f>VLOOKUP(A72,'Stock wise daily sales'!$A$1:$AA$367,19,0)</f>
        <v>4</v>
      </c>
      <c r="BT72">
        <v>0</v>
      </c>
      <c r="BU72" s="15">
        <f t="shared" si="114"/>
        <v>13</v>
      </c>
      <c r="BV72" s="14">
        <f t="shared" si="121"/>
        <v>3</v>
      </c>
      <c r="BW72">
        <f>VLOOKUP(A72,'Stock wise daily sales'!$A$1:$AA$367,20,0)</f>
        <v>0</v>
      </c>
      <c r="BX72">
        <v>0</v>
      </c>
      <c r="BY72" s="15">
        <f t="shared" si="122"/>
        <v>3</v>
      </c>
      <c r="BZ72" s="14">
        <f t="shared" si="101"/>
        <v>10</v>
      </c>
      <c r="CA72">
        <f>VLOOKUP(A72,'Stock wise daily sales'!$A$1:$AA$367,21,0)</f>
        <v>0</v>
      </c>
      <c r="CB72">
        <v>0</v>
      </c>
      <c r="CC72" s="15">
        <f t="shared" si="102"/>
        <v>10</v>
      </c>
      <c r="CD72" s="14">
        <f t="shared" si="149"/>
        <v>11</v>
      </c>
      <c r="CE72">
        <f>VLOOKUP(A72,'Stock wise daily sales'!$A$1:$AA$367,22,0)</f>
        <v>1</v>
      </c>
      <c r="CF72">
        <v>0</v>
      </c>
      <c r="CG72" s="15">
        <f t="shared" si="150"/>
        <v>10</v>
      </c>
      <c r="CH72" s="14">
        <f t="shared" si="133"/>
        <v>46</v>
      </c>
      <c r="CI72">
        <f>VLOOKUP(A72,'Stock wise daily sales'!$A$1:$AA$367,23,0)</f>
        <v>0</v>
      </c>
      <c r="CJ72">
        <v>0</v>
      </c>
      <c r="CK72" s="15">
        <f t="shared" si="134"/>
        <v>46</v>
      </c>
      <c r="CL72" s="14">
        <f t="shared" si="123"/>
        <v>24</v>
      </c>
      <c r="CM72">
        <f>VLOOKUP(A72,'Stock wise daily sales'!$A$1:$AA$367,24,0)</f>
        <v>0</v>
      </c>
      <c r="CN72">
        <v>0</v>
      </c>
      <c r="CO72" s="15">
        <f t="shared" si="124"/>
        <v>24</v>
      </c>
      <c r="CP72" s="14">
        <f t="shared" si="143"/>
        <v>13</v>
      </c>
      <c r="CQ72">
        <f>VLOOKUP(A72,'Stock wise daily sales'!$A$1:$AA$367,25,0)</f>
        <v>2</v>
      </c>
      <c r="CR72">
        <v>0</v>
      </c>
      <c r="CS72" s="15">
        <f t="shared" si="144"/>
        <v>11</v>
      </c>
      <c r="CT72" s="14">
        <f t="shared" si="125"/>
        <v>18</v>
      </c>
      <c r="CU72">
        <f>VLOOKUP(A72,'Stock wise daily sales'!$A$1:$AA$367,26,0)</f>
        <v>0</v>
      </c>
      <c r="CV72">
        <v>0</v>
      </c>
      <c r="CW72" s="15">
        <f t="shared" si="126"/>
        <v>18</v>
      </c>
    </row>
    <row r="73" spans="1:101" x14ac:dyDescent="0.45">
      <c r="A73" s="2">
        <v>45270</v>
      </c>
      <c r="B73" s="14">
        <f t="shared" si="159"/>
        <v>39</v>
      </c>
      <c r="C73">
        <f>VLOOKUP(A73,'Stock wise daily sales'!$A$1:$AA$367,2,0)</f>
        <v>0</v>
      </c>
      <c r="D73">
        <v>0</v>
      </c>
      <c r="E73" s="15">
        <f t="shared" si="160"/>
        <v>39</v>
      </c>
      <c r="F73" s="14">
        <f t="shared" si="145"/>
        <v>35</v>
      </c>
      <c r="G73">
        <f>VLOOKUP(A73,'Stock wise daily sales'!$A$1:$AA$367,3,0)</f>
        <v>0</v>
      </c>
      <c r="H73">
        <v>0</v>
      </c>
      <c r="I73" s="15">
        <f t="shared" si="146"/>
        <v>35</v>
      </c>
      <c r="J73" s="14">
        <f t="shared" si="127"/>
        <v>24</v>
      </c>
      <c r="K73">
        <f>VLOOKUP(A73,'Stock wise daily sales'!$A$1:$AA$367,4,0)</f>
        <v>0</v>
      </c>
      <c r="L73">
        <v>0</v>
      </c>
      <c r="M73" s="15">
        <f t="shared" si="128"/>
        <v>24</v>
      </c>
      <c r="N73" s="14">
        <f t="shared" si="161"/>
        <v>20</v>
      </c>
      <c r="O73">
        <f>VLOOKUP(A73,'Stock wise daily sales'!$A$1:$AA$367,5,0)</f>
        <v>0</v>
      </c>
      <c r="P73">
        <v>0</v>
      </c>
      <c r="Q73" s="15">
        <f t="shared" si="129"/>
        <v>20</v>
      </c>
      <c r="R73" s="14">
        <f t="shared" si="103"/>
        <v>67</v>
      </c>
      <c r="S73">
        <f>VLOOKUP(A73,'Stock wise daily sales'!$A$1:$AA$367,6,0)</f>
        <v>13</v>
      </c>
      <c r="T73">
        <v>0</v>
      </c>
      <c r="U73" s="15">
        <f t="shared" si="104"/>
        <v>54</v>
      </c>
      <c r="V73" s="14">
        <f t="shared" si="151"/>
        <v>18</v>
      </c>
      <c r="W73">
        <f>VLOOKUP(A73,'Stock wise daily sales'!$A$1:$AA$367,7,0)</f>
        <v>0</v>
      </c>
      <c r="X73">
        <v>0</v>
      </c>
      <c r="Y73" s="15">
        <f t="shared" si="152"/>
        <v>18</v>
      </c>
      <c r="Z73" s="14">
        <f t="shared" si="105"/>
        <v>30</v>
      </c>
      <c r="AA73">
        <f>VLOOKUP(A73,'Stock wise daily sales'!$A$1:$AA$367,8,0)</f>
        <v>2</v>
      </c>
      <c r="AB73">
        <v>0</v>
      </c>
      <c r="AC73" s="15">
        <f t="shared" si="106"/>
        <v>28</v>
      </c>
      <c r="AD73" s="14">
        <f t="shared" si="153"/>
        <v>7</v>
      </c>
      <c r="AE73">
        <f>VLOOKUP(A73,'Stock wise daily sales'!$A$1:$AA$367,9,0)</f>
        <v>0</v>
      </c>
      <c r="AF73">
        <v>0</v>
      </c>
      <c r="AG73" s="15">
        <f t="shared" si="154"/>
        <v>7</v>
      </c>
      <c r="AH73" s="14">
        <f t="shared" si="135"/>
        <v>8</v>
      </c>
      <c r="AI73">
        <f>VLOOKUP(A73,'Stock wise daily sales'!$A$1:$AA$367,10,0)</f>
        <v>0</v>
      </c>
      <c r="AJ73">
        <v>0</v>
      </c>
      <c r="AK73" s="15">
        <f t="shared" si="136"/>
        <v>8</v>
      </c>
      <c r="AL73" s="14">
        <f t="shared" si="147"/>
        <v>24</v>
      </c>
      <c r="AM73">
        <f>VLOOKUP(A73,'Stock wise daily sales'!$A$1:$AA$367,11,0)</f>
        <v>0</v>
      </c>
      <c r="AN73">
        <v>0</v>
      </c>
      <c r="AO73" s="15">
        <f t="shared" si="148"/>
        <v>24</v>
      </c>
      <c r="AP73" s="14">
        <f t="shared" si="137"/>
        <v>29</v>
      </c>
      <c r="AQ73">
        <f>VLOOKUP(A73,'Stock wise daily sales'!$A$1:$AA$367,12,0)</f>
        <v>0</v>
      </c>
      <c r="AR73">
        <v>0</v>
      </c>
      <c r="AS73" s="15">
        <f t="shared" si="138"/>
        <v>29</v>
      </c>
      <c r="AT73" s="14">
        <f t="shared" si="139"/>
        <v>21</v>
      </c>
      <c r="AU73">
        <f>VLOOKUP(A73,'Stock wise daily sales'!$A$1:$AA$367,13,0)</f>
        <v>1</v>
      </c>
      <c r="AV73">
        <v>0</v>
      </c>
      <c r="AW73" s="15">
        <f t="shared" si="140"/>
        <v>20</v>
      </c>
      <c r="AX73" s="14">
        <f t="shared" si="107"/>
        <v>14</v>
      </c>
      <c r="AY73">
        <f>VLOOKUP(A73,'Stock wise daily sales'!$A$1:$AA$367,14,0)</f>
        <v>0</v>
      </c>
      <c r="AZ73">
        <v>0</v>
      </c>
      <c r="BA73" s="15">
        <f t="shared" si="108"/>
        <v>14</v>
      </c>
      <c r="BB73" s="14">
        <f t="shared" si="141"/>
        <v>7</v>
      </c>
      <c r="BC73">
        <f>VLOOKUP(A73,'Stock wise daily sales'!$A$1:$AA$367,15,0)</f>
        <v>3</v>
      </c>
      <c r="BD73">
        <v>0</v>
      </c>
      <c r="BE73" s="15">
        <f t="shared" si="142"/>
        <v>4</v>
      </c>
      <c r="BF73" s="14">
        <f t="shared" si="109"/>
        <v>2</v>
      </c>
      <c r="BG73">
        <f>VLOOKUP(A73,'Stock wise daily sales'!$A$1:$AA$367,16,0)</f>
        <v>0</v>
      </c>
      <c r="BH73">
        <v>0</v>
      </c>
      <c r="BI73" s="15">
        <f t="shared" si="110"/>
        <v>2</v>
      </c>
      <c r="BJ73" s="14">
        <f t="shared" si="119"/>
        <v>2</v>
      </c>
      <c r="BK73">
        <f>VLOOKUP(A73,'Stock wise daily sales'!$A$1:$AA$367,17,0)</f>
        <v>0</v>
      </c>
      <c r="BL73">
        <v>0</v>
      </c>
      <c r="BM73" s="15">
        <f t="shared" si="120"/>
        <v>2</v>
      </c>
      <c r="BN73" s="14">
        <f t="shared" si="111"/>
        <v>16</v>
      </c>
      <c r="BO73">
        <f>VLOOKUP(A73,'Stock wise daily sales'!$A$1:$AA$367,18,0)</f>
        <v>0</v>
      </c>
      <c r="BP73">
        <v>0</v>
      </c>
      <c r="BQ73" s="15">
        <f t="shared" si="112"/>
        <v>16</v>
      </c>
      <c r="BR73" s="14">
        <f t="shared" si="113"/>
        <v>13</v>
      </c>
      <c r="BS73">
        <f>VLOOKUP(A73,'Stock wise daily sales'!$A$1:$AA$367,19,0)</f>
        <v>0</v>
      </c>
      <c r="BT73">
        <v>0</v>
      </c>
      <c r="BU73" s="15">
        <f t="shared" si="114"/>
        <v>13</v>
      </c>
      <c r="BV73" s="14">
        <f t="shared" si="121"/>
        <v>3</v>
      </c>
      <c r="BW73">
        <f>VLOOKUP(A73,'Stock wise daily sales'!$A$1:$AA$367,20,0)</f>
        <v>0</v>
      </c>
      <c r="BX73">
        <v>0</v>
      </c>
      <c r="BY73" s="15">
        <f t="shared" si="122"/>
        <v>3</v>
      </c>
      <c r="BZ73" s="14">
        <f t="shared" si="101"/>
        <v>10</v>
      </c>
      <c r="CA73">
        <f>VLOOKUP(A73,'Stock wise daily sales'!$A$1:$AA$367,21,0)</f>
        <v>0</v>
      </c>
      <c r="CB73">
        <v>0</v>
      </c>
      <c r="CC73" s="15">
        <f t="shared" si="102"/>
        <v>10</v>
      </c>
      <c r="CD73" s="14">
        <f t="shared" si="149"/>
        <v>10</v>
      </c>
      <c r="CE73">
        <f>VLOOKUP(A73,'Stock wise daily sales'!$A$1:$AA$367,22,0)</f>
        <v>0</v>
      </c>
      <c r="CF73">
        <v>0</v>
      </c>
      <c r="CG73" s="15">
        <f t="shared" si="150"/>
        <v>10</v>
      </c>
      <c r="CH73" s="14">
        <f t="shared" si="133"/>
        <v>46</v>
      </c>
      <c r="CI73">
        <f>VLOOKUP(A73,'Stock wise daily sales'!$A$1:$AA$367,23,0)</f>
        <v>0</v>
      </c>
      <c r="CJ73">
        <v>0</v>
      </c>
      <c r="CK73" s="15">
        <f t="shared" si="134"/>
        <v>46</v>
      </c>
      <c r="CL73" s="14">
        <f t="shared" si="123"/>
        <v>24</v>
      </c>
      <c r="CM73">
        <f>VLOOKUP(A73,'Stock wise daily sales'!$A$1:$AA$367,24,0)</f>
        <v>0</v>
      </c>
      <c r="CN73">
        <v>0</v>
      </c>
      <c r="CO73" s="15">
        <f t="shared" si="124"/>
        <v>24</v>
      </c>
      <c r="CP73" s="14">
        <f t="shared" si="143"/>
        <v>11</v>
      </c>
      <c r="CQ73">
        <f>VLOOKUP(A73,'Stock wise daily sales'!$A$1:$AA$367,25,0)</f>
        <v>0</v>
      </c>
      <c r="CR73">
        <v>0</v>
      </c>
      <c r="CS73" s="15">
        <f t="shared" si="144"/>
        <v>11</v>
      </c>
      <c r="CT73" s="14">
        <f t="shared" si="125"/>
        <v>18</v>
      </c>
      <c r="CU73">
        <f>VLOOKUP(A73,'Stock wise daily sales'!$A$1:$AA$367,26,0)</f>
        <v>2</v>
      </c>
      <c r="CV73">
        <v>0</v>
      </c>
      <c r="CW73" s="15">
        <f t="shared" si="126"/>
        <v>16</v>
      </c>
    </row>
    <row r="74" spans="1:101" x14ac:dyDescent="0.45">
      <c r="A74" s="2">
        <v>45271</v>
      </c>
      <c r="B74" s="14">
        <f t="shared" si="159"/>
        <v>39</v>
      </c>
      <c r="C74">
        <f>VLOOKUP(A74,'Stock wise daily sales'!$A$1:$AA$367,2,0)</f>
        <v>0</v>
      </c>
      <c r="D74">
        <v>0</v>
      </c>
      <c r="E74" s="15">
        <f t="shared" si="160"/>
        <v>39</v>
      </c>
      <c r="F74" s="14">
        <f t="shared" si="145"/>
        <v>35</v>
      </c>
      <c r="G74">
        <f>VLOOKUP(A74,'Stock wise daily sales'!$A$1:$AA$367,3,0)</f>
        <v>0</v>
      </c>
      <c r="H74">
        <v>0</v>
      </c>
      <c r="I74" s="15">
        <f t="shared" si="146"/>
        <v>35</v>
      </c>
      <c r="J74" s="14">
        <f t="shared" si="127"/>
        <v>24</v>
      </c>
      <c r="K74">
        <f>VLOOKUP(A74,'Stock wise daily sales'!$A$1:$AA$367,4,0)</f>
        <v>0</v>
      </c>
      <c r="L74">
        <v>0</v>
      </c>
      <c r="M74" s="15">
        <f t="shared" si="128"/>
        <v>24</v>
      </c>
      <c r="N74" s="14">
        <f t="shared" si="161"/>
        <v>20</v>
      </c>
      <c r="O74">
        <f>VLOOKUP(A74,'Stock wise daily sales'!$A$1:$AA$367,5,0)</f>
        <v>0</v>
      </c>
      <c r="P74">
        <v>0</v>
      </c>
      <c r="Q74" s="15">
        <f t="shared" si="129"/>
        <v>20</v>
      </c>
      <c r="R74" s="14">
        <f t="shared" si="103"/>
        <v>54</v>
      </c>
      <c r="S74">
        <f>VLOOKUP(A74,'Stock wise daily sales'!$A$1:$AA$367,6,0)</f>
        <v>4</v>
      </c>
      <c r="T74">
        <v>0</v>
      </c>
      <c r="U74" s="15">
        <f t="shared" si="104"/>
        <v>50</v>
      </c>
      <c r="V74" s="14">
        <f t="shared" si="151"/>
        <v>18</v>
      </c>
      <c r="W74">
        <f>VLOOKUP(A74,'Stock wise daily sales'!$A$1:$AA$367,7,0)</f>
        <v>0</v>
      </c>
      <c r="X74">
        <v>0</v>
      </c>
      <c r="Y74" s="15">
        <f t="shared" si="152"/>
        <v>18</v>
      </c>
      <c r="Z74" s="14">
        <f t="shared" si="105"/>
        <v>28</v>
      </c>
      <c r="AA74">
        <f>VLOOKUP(A74,'Stock wise daily sales'!$A$1:$AA$367,8,0)</f>
        <v>0</v>
      </c>
      <c r="AB74">
        <v>0</v>
      </c>
      <c r="AC74" s="15">
        <f t="shared" si="106"/>
        <v>28</v>
      </c>
      <c r="AD74" s="14">
        <f t="shared" si="153"/>
        <v>7</v>
      </c>
      <c r="AE74">
        <f>VLOOKUP(A74,'Stock wise daily sales'!$A$1:$AA$367,9,0)</f>
        <v>0</v>
      </c>
      <c r="AF74">
        <v>0</v>
      </c>
      <c r="AG74" s="15">
        <f t="shared" si="154"/>
        <v>7</v>
      </c>
      <c r="AH74" s="14">
        <f t="shared" si="135"/>
        <v>8</v>
      </c>
      <c r="AI74">
        <f>VLOOKUP(A74,'Stock wise daily sales'!$A$1:$AA$367,10,0)</f>
        <v>4</v>
      </c>
      <c r="AJ74">
        <v>0</v>
      </c>
      <c r="AK74" s="15">
        <f t="shared" si="136"/>
        <v>4</v>
      </c>
      <c r="AL74" s="14">
        <f t="shared" si="147"/>
        <v>24</v>
      </c>
      <c r="AM74">
        <f>VLOOKUP(A74,'Stock wise daily sales'!$A$1:$AA$367,11,0)</f>
        <v>8</v>
      </c>
      <c r="AN74">
        <v>0</v>
      </c>
      <c r="AO74" s="15">
        <f t="shared" si="148"/>
        <v>16</v>
      </c>
      <c r="AP74" s="14">
        <f t="shared" si="137"/>
        <v>29</v>
      </c>
      <c r="AQ74">
        <f>VLOOKUP(A74,'Stock wise daily sales'!$A$1:$AA$367,12,0)</f>
        <v>4</v>
      </c>
      <c r="AR74">
        <v>0</v>
      </c>
      <c r="AS74" s="15">
        <f t="shared" si="138"/>
        <v>25</v>
      </c>
      <c r="AT74" s="14">
        <f t="shared" si="139"/>
        <v>20</v>
      </c>
      <c r="AU74">
        <f>VLOOKUP(A74,'Stock wise daily sales'!$A$1:$AA$367,13,0)</f>
        <v>2</v>
      </c>
      <c r="AV74">
        <v>0</v>
      </c>
      <c r="AW74" s="15">
        <f t="shared" si="140"/>
        <v>18</v>
      </c>
      <c r="AX74" s="14">
        <f t="shared" si="107"/>
        <v>14</v>
      </c>
      <c r="AY74">
        <f>VLOOKUP(A74,'Stock wise daily sales'!$A$1:$AA$367,14,0)</f>
        <v>0</v>
      </c>
      <c r="AZ74">
        <v>0</v>
      </c>
      <c r="BA74" s="15">
        <f t="shared" si="108"/>
        <v>14</v>
      </c>
      <c r="BB74" s="14">
        <f t="shared" si="141"/>
        <v>4</v>
      </c>
      <c r="BC74">
        <f>VLOOKUP(A74,'Stock wise daily sales'!$A$1:$AA$367,15,0)</f>
        <v>0</v>
      </c>
      <c r="BD74">
        <v>0</v>
      </c>
      <c r="BE74" s="15">
        <f t="shared" si="142"/>
        <v>4</v>
      </c>
      <c r="BF74" s="14">
        <f t="shared" si="109"/>
        <v>2</v>
      </c>
      <c r="BG74">
        <f>VLOOKUP(A74,'Stock wise daily sales'!$A$1:$AA$367,16,0)</f>
        <v>0</v>
      </c>
      <c r="BH74">
        <v>0</v>
      </c>
      <c r="BI74" s="15">
        <f t="shared" si="110"/>
        <v>2</v>
      </c>
      <c r="BJ74" s="14">
        <f t="shared" si="119"/>
        <v>2</v>
      </c>
      <c r="BK74">
        <f>VLOOKUP(A74,'Stock wise daily sales'!$A$1:$AA$367,17,0)</f>
        <v>0</v>
      </c>
      <c r="BL74">
        <v>0</v>
      </c>
      <c r="BM74" s="15">
        <f t="shared" si="120"/>
        <v>2</v>
      </c>
      <c r="BN74" s="14">
        <f t="shared" si="111"/>
        <v>16</v>
      </c>
      <c r="BO74">
        <f>VLOOKUP(A74,'Stock wise daily sales'!$A$1:$AA$367,18,0)</f>
        <v>0</v>
      </c>
      <c r="BP74">
        <v>0</v>
      </c>
      <c r="BQ74" s="15">
        <f t="shared" si="112"/>
        <v>16</v>
      </c>
      <c r="BR74" s="14">
        <f t="shared" si="113"/>
        <v>13</v>
      </c>
      <c r="BS74">
        <f>VLOOKUP(A74,'Stock wise daily sales'!$A$1:$AA$367,19,0)</f>
        <v>0</v>
      </c>
      <c r="BT74">
        <v>0</v>
      </c>
      <c r="BU74" s="15">
        <f t="shared" si="114"/>
        <v>13</v>
      </c>
      <c r="BV74" s="14">
        <f t="shared" si="121"/>
        <v>3</v>
      </c>
      <c r="BW74">
        <f>VLOOKUP(A74,'Stock wise daily sales'!$A$1:$AA$367,20,0)</f>
        <v>0</v>
      </c>
      <c r="BX74">
        <v>0</v>
      </c>
      <c r="BY74" s="15">
        <f t="shared" si="122"/>
        <v>3</v>
      </c>
      <c r="BZ74" s="14">
        <f t="shared" si="101"/>
        <v>10</v>
      </c>
      <c r="CA74">
        <f>VLOOKUP(A74,'Stock wise daily sales'!$A$1:$AA$367,21,0)</f>
        <v>0</v>
      </c>
      <c r="CB74">
        <v>0</v>
      </c>
      <c r="CC74" s="15">
        <f t="shared" si="102"/>
        <v>10</v>
      </c>
      <c r="CD74" s="14">
        <f t="shared" si="149"/>
        <v>10</v>
      </c>
      <c r="CE74">
        <f>VLOOKUP(A74,'Stock wise daily sales'!$A$1:$AA$367,22,0)</f>
        <v>0</v>
      </c>
      <c r="CF74">
        <v>0</v>
      </c>
      <c r="CG74" s="15">
        <f t="shared" si="150"/>
        <v>10</v>
      </c>
      <c r="CH74" s="14">
        <f t="shared" si="133"/>
        <v>46</v>
      </c>
      <c r="CI74">
        <f>VLOOKUP(A74,'Stock wise daily sales'!$A$1:$AA$367,23,0)</f>
        <v>0</v>
      </c>
      <c r="CJ74">
        <v>0</v>
      </c>
      <c r="CK74" s="15">
        <f t="shared" si="134"/>
        <v>46</v>
      </c>
      <c r="CL74" s="14">
        <f t="shared" si="123"/>
        <v>24</v>
      </c>
      <c r="CM74">
        <f>VLOOKUP(A74,'Stock wise daily sales'!$A$1:$AA$367,24,0)</f>
        <v>0</v>
      </c>
      <c r="CN74">
        <v>0</v>
      </c>
      <c r="CO74" s="15">
        <f t="shared" si="124"/>
        <v>24</v>
      </c>
      <c r="CP74" s="14">
        <f t="shared" si="143"/>
        <v>11</v>
      </c>
      <c r="CQ74">
        <f>VLOOKUP(A74,'Stock wise daily sales'!$A$1:$AA$367,25,0)</f>
        <v>0</v>
      </c>
      <c r="CR74">
        <v>0</v>
      </c>
      <c r="CS74" s="15">
        <f t="shared" si="144"/>
        <v>11</v>
      </c>
      <c r="CT74" s="14">
        <f t="shared" si="125"/>
        <v>16</v>
      </c>
      <c r="CU74">
        <f>VLOOKUP(A74,'Stock wise daily sales'!$A$1:$AA$367,26,0)</f>
        <v>0</v>
      </c>
      <c r="CV74">
        <v>0</v>
      </c>
      <c r="CW74" s="15">
        <f t="shared" si="126"/>
        <v>16</v>
      </c>
    </row>
    <row r="75" spans="1:101" x14ac:dyDescent="0.45">
      <c r="A75" s="2">
        <v>45272</v>
      </c>
      <c r="B75" s="14">
        <f t="shared" si="159"/>
        <v>39</v>
      </c>
      <c r="C75">
        <f>VLOOKUP(A75,'Stock wise daily sales'!$A$1:$AA$367,2,0)</f>
        <v>0</v>
      </c>
      <c r="D75">
        <v>0</v>
      </c>
      <c r="E75" s="15">
        <f t="shared" si="160"/>
        <v>39</v>
      </c>
      <c r="F75" s="14">
        <f t="shared" si="145"/>
        <v>35</v>
      </c>
      <c r="G75">
        <f>VLOOKUP(A75,'Stock wise daily sales'!$A$1:$AA$367,3,0)</f>
        <v>0</v>
      </c>
      <c r="H75">
        <v>0</v>
      </c>
      <c r="I75" s="15">
        <f t="shared" si="146"/>
        <v>35</v>
      </c>
      <c r="J75" s="14">
        <f t="shared" si="127"/>
        <v>24</v>
      </c>
      <c r="K75">
        <f>VLOOKUP(A75,'Stock wise daily sales'!$A$1:$AA$367,4,0)</f>
        <v>0</v>
      </c>
      <c r="L75">
        <v>0</v>
      </c>
      <c r="M75" s="15">
        <f t="shared" si="128"/>
        <v>24</v>
      </c>
      <c r="N75" s="14">
        <f t="shared" si="161"/>
        <v>20</v>
      </c>
      <c r="O75">
        <f>VLOOKUP(A75,'Stock wise daily sales'!$A$1:$AA$367,5,0)</f>
        <v>0</v>
      </c>
      <c r="P75">
        <v>0</v>
      </c>
      <c r="Q75" s="15">
        <f t="shared" si="129"/>
        <v>20</v>
      </c>
      <c r="R75" s="14">
        <f t="shared" si="103"/>
        <v>50</v>
      </c>
      <c r="S75">
        <f>VLOOKUP(A75,'Stock wise daily sales'!$A$1:$AA$367,6,0)</f>
        <v>0</v>
      </c>
      <c r="T75">
        <v>0</v>
      </c>
      <c r="U75" s="15">
        <f t="shared" si="104"/>
        <v>50</v>
      </c>
      <c r="V75" s="14">
        <f t="shared" si="151"/>
        <v>18</v>
      </c>
      <c r="W75">
        <f>VLOOKUP(A75,'Stock wise daily sales'!$A$1:$AA$367,7,0)</f>
        <v>0</v>
      </c>
      <c r="X75">
        <v>0</v>
      </c>
      <c r="Y75" s="15">
        <f t="shared" si="152"/>
        <v>18</v>
      </c>
      <c r="Z75" s="14">
        <f t="shared" si="105"/>
        <v>28</v>
      </c>
      <c r="AA75">
        <f>VLOOKUP(A75,'Stock wise daily sales'!$A$1:$AA$367,8,0)</f>
        <v>5</v>
      </c>
      <c r="AB75">
        <v>0</v>
      </c>
      <c r="AC75" s="15">
        <f t="shared" si="106"/>
        <v>23</v>
      </c>
      <c r="AD75" s="14">
        <f t="shared" si="153"/>
        <v>7</v>
      </c>
      <c r="AE75">
        <f>VLOOKUP(A75,'Stock wise daily sales'!$A$1:$AA$367,9,0)</f>
        <v>0</v>
      </c>
      <c r="AF75">
        <v>0</v>
      </c>
      <c r="AG75" s="15">
        <f t="shared" si="154"/>
        <v>7</v>
      </c>
      <c r="AH75" s="14">
        <f t="shared" si="135"/>
        <v>4</v>
      </c>
      <c r="AI75">
        <f>VLOOKUP(A75,'Stock wise daily sales'!$A$1:$AA$367,10,0)</f>
        <v>0</v>
      </c>
      <c r="AJ75">
        <v>0</v>
      </c>
      <c r="AK75" s="15">
        <f t="shared" si="136"/>
        <v>4</v>
      </c>
      <c r="AL75" s="14">
        <f t="shared" si="147"/>
        <v>16</v>
      </c>
      <c r="AM75">
        <f>VLOOKUP(A75,'Stock wise daily sales'!$A$1:$AA$367,11,0)</f>
        <v>0</v>
      </c>
      <c r="AN75">
        <v>0</v>
      </c>
      <c r="AO75" s="15">
        <f t="shared" si="148"/>
        <v>16</v>
      </c>
      <c r="AP75" s="14">
        <f t="shared" si="137"/>
        <v>25</v>
      </c>
      <c r="AQ75">
        <f>VLOOKUP(A75,'Stock wise daily sales'!$A$1:$AA$367,12,0)</f>
        <v>3</v>
      </c>
      <c r="AR75">
        <v>0</v>
      </c>
      <c r="AS75" s="15">
        <f t="shared" si="138"/>
        <v>22</v>
      </c>
      <c r="AT75" s="14">
        <f t="shared" si="139"/>
        <v>18</v>
      </c>
      <c r="AU75">
        <f>VLOOKUP(A75,'Stock wise daily sales'!$A$1:$AA$367,13,0)</f>
        <v>0</v>
      </c>
      <c r="AV75">
        <v>0</v>
      </c>
      <c r="AW75" s="15">
        <f t="shared" si="140"/>
        <v>18</v>
      </c>
      <c r="AX75" s="14">
        <f t="shared" si="107"/>
        <v>14</v>
      </c>
      <c r="AY75">
        <f>VLOOKUP(A75,'Stock wise daily sales'!$A$1:$AA$367,14,0)</f>
        <v>0</v>
      </c>
      <c r="AZ75">
        <v>0</v>
      </c>
      <c r="BA75" s="15">
        <f t="shared" si="108"/>
        <v>14</v>
      </c>
      <c r="BB75" s="14">
        <f t="shared" si="141"/>
        <v>4</v>
      </c>
      <c r="BC75">
        <f>VLOOKUP(A75,'Stock wise daily sales'!$A$1:$AA$367,15,0)</f>
        <v>4</v>
      </c>
      <c r="BD75">
        <v>0</v>
      </c>
      <c r="BE75" s="15">
        <f t="shared" si="142"/>
        <v>0</v>
      </c>
      <c r="BF75" s="14">
        <f t="shared" si="109"/>
        <v>2</v>
      </c>
      <c r="BG75">
        <f>VLOOKUP(A75,'Stock wise daily sales'!$A$1:$AA$367,16,0)</f>
        <v>0</v>
      </c>
      <c r="BH75">
        <v>0</v>
      </c>
      <c r="BI75" s="15">
        <f t="shared" si="110"/>
        <v>2</v>
      </c>
      <c r="BJ75" s="14">
        <f t="shared" si="119"/>
        <v>2</v>
      </c>
      <c r="BK75">
        <f>VLOOKUP(A75,'Stock wise daily sales'!$A$1:$AA$367,17,0)</f>
        <v>0</v>
      </c>
      <c r="BL75">
        <v>0</v>
      </c>
      <c r="BM75" s="15">
        <f t="shared" si="120"/>
        <v>2</v>
      </c>
      <c r="BN75" s="14">
        <f t="shared" si="111"/>
        <v>16</v>
      </c>
      <c r="BO75">
        <f>VLOOKUP(A75,'Stock wise daily sales'!$A$1:$AA$367,18,0)</f>
        <v>0</v>
      </c>
      <c r="BP75">
        <v>0</v>
      </c>
      <c r="BQ75" s="15">
        <f t="shared" si="112"/>
        <v>16</v>
      </c>
      <c r="BR75" s="14">
        <f t="shared" si="113"/>
        <v>13</v>
      </c>
      <c r="BS75">
        <f>VLOOKUP(A75,'Stock wise daily sales'!$A$1:$AA$367,19,0)</f>
        <v>0</v>
      </c>
      <c r="BT75">
        <v>0</v>
      </c>
      <c r="BU75" s="15">
        <f t="shared" si="114"/>
        <v>13</v>
      </c>
      <c r="BV75" s="14">
        <f t="shared" si="121"/>
        <v>3</v>
      </c>
      <c r="BW75">
        <f>VLOOKUP(A75,'Stock wise daily sales'!$A$1:$AA$367,20,0)</f>
        <v>0</v>
      </c>
      <c r="BX75">
        <v>0</v>
      </c>
      <c r="BY75" s="15">
        <f t="shared" si="122"/>
        <v>3</v>
      </c>
      <c r="BZ75" s="14">
        <f t="shared" si="101"/>
        <v>10</v>
      </c>
      <c r="CA75">
        <f>VLOOKUP(A75,'Stock wise daily sales'!$A$1:$AA$367,21,0)</f>
        <v>0</v>
      </c>
      <c r="CB75">
        <v>0</v>
      </c>
      <c r="CC75" s="15">
        <f t="shared" si="102"/>
        <v>10</v>
      </c>
      <c r="CD75" s="14">
        <f t="shared" si="149"/>
        <v>10</v>
      </c>
      <c r="CE75">
        <f>VLOOKUP(A75,'Stock wise daily sales'!$A$1:$AA$367,22,0)</f>
        <v>15</v>
      </c>
      <c r="CF75">
        <v>50</v>
      </c>
      <c r="CG75" s="15">
        <f t="shared" si="150"/>
        <v>45</v>
      </c>
      <c r="CH75" s="14">
        <f t="shared" si="133"/>
        <v>46</v>
      </c>
      <c r="CI75">
        <f>VLOOKUP(A75,'Stock wise daily sales'!$A$1:$AA$367,23,0)</f>
        <v>15</v>
      </c>
      <c r="CJ75">
        <v>0</v>
      </c>
      <c r="CK75" s="15">
        <f t="shared" si="134"/>
        <v>31</v>
      </c>
      <c r="CL75" s="14">
        <f t="shared" si="123"/>
        <v>24</v>
      </c>
      <c r="CM75">
        <f>VLOOKUP(A75,'Stock wise daily sales'!$A$1:$AA$367,24,0)</f>
        <v>0</v>
      </c>
      <c r="CN75">
        <v>0</v>
      </c>
      <c r="CO75" s="15">
        <f t="shared" si="124"/>
        <v>24</v>
      </c>
      <c r="CP75" s="14">
        <f t="shared" si="143"/>
        <v>11</v>
      </c>
      <c r="CQ75">
        <f>VLOOKUP(A75,'Stock wise daily sales'!$A$1:$AA$367,25,0)</f>
        <v>0</v>
      </c>
      <c r="CR75">
        <v>0</v>
      </c>
      <c r="CS75" s="15">
        <f t="shared" si="144"/>
        <v>11</v>
      </c>
      <c r="CT75" s="14">
        <f t="shared" si="125"/>
        <v>16</v>
      </c>
      <c r="CU75">
        <f>VLOOKUP(A75,'Stock wise daily sales'!$A$1:$AA$367,26,0)</f>
        <v>0</v>
      </c>
      <c r="CV75">
        <v>0</v>
      </c>
      <c r="CW75" s="15">
        <f t="shared" si="126"/>
        <v>16</v>
      </c>
    </row>
    <row r="76" spans="1:101" x14ac:dyDescent="0.45">
      <c r="A76" s="2">
        <v>45273</v>
      </c>
      <c r="B76" s="14">
        <f t="shared" si="159"/>
        <v>39</v>
      </c>
      <c r="C76">
        <f>VLOOKUP(A76,'Stock wise daily sales'!$A$1:$AA$367,2,0)</f>
        <v>10</v>
      </c>
      <c r="D76">
        <v>0</v>
      </c>
      <c r="E76" s="15">
        <f t="shared" si="160"/>
        <v>29</v>
      </c>
      <c r="F76" s="14">
        <f t="shared" si="145"/>
        <v>35</v>
      </c>
      <c r="G76">
        <f>VLOOKUP(A76,'Stock wise daily sales'!$A$1:$AA$367,3,0)</f>
        <v>0</v>
      </c>
      <c r="H76">
        <v>0</v>
      </c>
      <c r="I76" s="15">
        <f t="shared" si="146"/>
        <v>35</v>
      </c>
      <c r="J76" s="14">
        <f t="shared" si="127"/>
        <v>24</v>
      </c>
      <c r="K76">
        <f>VLOOKUP(A76,'Stock wise daily sales'!$A$1:$AA$367,4,0)</f>
        <v>0</v>
      </c>
      <c r="L76">
        <v>0</v>
      </c>
      <c r="M76" s="15">
        <f t="shared" si="128"/>
        <v>24</v>
      </c>
      <c r="N76" s="14">
        <f t="shared" si="161"/>
        <v>20</v>
      </c>
      <c r="O76">
        <f>VLOOKUP(A76,'Stock wise daily sales'!$A$1:$AA$367,5,0)</f>
        <v>16</v>
      </c>
      <c r="P76">
        <v>0</v>
      </c>
      <c r="Q76" s="15">
        <f t="shared" si="129"/>
        <v>4</v>
      </c>
      <c r="R76" s="14">
        <f t="shared" si="103"/>
        <v>50</v>
      </c>
      <c r="S76">
        <f>VLOOKUP(A76,'Stock wise daily sales'!$A$1:$AA$367,6,0)</f>
        <v>0</v>
      </c>
      <c r="T76">
        <v>0</v>
      </c>
      <c r="U76" s="15">
        <f t="shared" si="104"/>
        <v>50</v>
      </c>
      <c r="V76" s="14">
        <f t="shared" si="151"/>
        <v>18</v>
      </c>
      <c r="W76">
        <f>VLOOKUP(A76,'Stock wise daily sales'!$A$1:$AA$367,7,0)</f>
        <v>0</v>
      </c>
      <c r="X76">
        <v>0</v>
      </c>
      <c r="Y76" s="15">
        <f t="shared" si="152"/>
        <v>18</v>
      </c>
      <c r="Z76" s="14">
        <f t="shared" si="105"/>
        <v>23</v>
      </c>
      <c r="AA76">
        <f>VLOOKUP(A76,'Stock wise daily sales'!$A$1:$AA$367,8,0)</f>
        <v>0</v>
      </c>
      <c r="AB76">
        <v>0</v>
      </c>
      <c r="AC76" s="15">
        <f t="shared" si="106"/>
        <v>23</v>
      </c>
      <c r="AD76" s="14">
        <f t="shared" si="153"/>
        <v>7</v>
      </c>
      <c r="AE76">
        <f>VLOOKUP(A76,'Stock wise daily sales'!$A$1:$AA$367,9,0)</f>
        <v>0</v>
      </c>
      <c r="AF76">
        <v>0</v>
      </c>
      <c r="AG76" s="15">
        <f t="shared" si="154"/>
        <v>7</v>
      </c>
      <c r="AH76" s="14">
        <f t="shared" si="135"/>
        <v>4</v>
      </c>
      <c r="AI76">
        <f>VLOOKUP(A76,'Stock wise daily sales'!$A$1:$AA$367,10,0)</f>
        <v>0</v>
      </c>
      <c r="AJ76">
        <v>0</v>
      </c>
      <c r="AK76" s="15">
        <f t="shared" si="136"/>
        <v>4</v>
      </c>
      <c r="AL76" s="14">
        <f t="shared" si="147"/>
        <v>16</v>
      </c>
      <c r="AM76">
        <f>VLOOKUP(A76,'Stock wise daily sales'!$A$1:$AA$367,11,0)</f>
        <v>0</v>
      </c>
      <c r="AN76">
        <v>0</v>
      </c>
      <c r="AO76" s="15">
        <f t="shared" si="148"/>
        <v>16</v>
      </c>
      <c r="AP76" s="14">
        <f t="shared" si="137"/>
        <v>22</v>
      </c>
      <c r="AQ76">
        <f>VLOOKUP(A76,'Stock wise daily sales'!$A$1:$AA$367,12,0)</f>
        <v>0</v>
      </c>
      <c r="AR76">
        <v>0</v>
      </c>
      <c r="AS76" s="15">
        <f t="shared" si="138"/>
        <v>22</v>
      </c>
      <c r="AT76" s="14">
        <f t="shared" si="139"/>
        <v>18</v>
      </c>
      <c r="AU76">
        <f>VLOOKUP(A76,'Stock wise daily sales'!$A$1:$AA$367,13,0)</f>
        <v>0</v>
      </c>
      <c r="AV76">
        <v>0</v>
      </c>
      <c r="AW76" s="15">
        <f t="shared" si="140"/>
        <v>18</v>
      </c>
      <c r="AX76" s="14">
        <f t="shared" si="107"/>
        <v>14</v>
      </c>
      <c r="AY76">
        <f>VLOOKUP(A76,'Stock wise daily sales'!$A$1:$AA$367,14,0)</f>
        <v>0</v>
      </c>
      <c r="AZ76">
        <v>0</v>
      </c>
      <c r="BA76" s="15">
        <f t="shared" si="108"/>
        <v>14</v>
      </c>
      <c r="BB76" s="14">
        <f t="shared" si="141"/>
        <v>0</v>
      </c>
      <c r="BC76">
        <f>VLOOKUP(A76,'Stock wise daily sales'!$A$1:$AA$367,15,0)</f>
        <v>0</v>
      </c>
      <c r="BD76">
        <v>0</v>
      </c>
      <c r="BE76" s="15">
        <f t="shared" si="142"/>
        <v>0</v>
      </c>
      <c r="BF76" s="14">
        <f t="shared" si="109"/>
        <v>2</v>
      </c>
      <c r="BG76">
        <f>VLOOKUP(A76,'Stock wise daily sales'!$A$1:$AA$367,16,0)</f>
        <v>0</v>
      </c>
      <c r="BH76">
        <v>0</v>
      </c>
      <c r="BI76" s="15">
        <f t="shared" si="110"/>
        <v>2</v>
      </c>
      <c r="BJ76" s="14">
        <f t="shared" si="119"/>
        <v>2</v>
      </c>
      <c r="BK76">
        <f>VLOOKUP(A76,'Stock wise daily sales'!$A$1:$AA$367,17,0)</f>
        <v>0</v>
      </c>
      <c r="BL76">
        <v>0</v>
      </c>
      <c r="BM76" s="15">
        <f t="shared" si="120"/>
        <v>2</v>
      </c>
      <c r="BN76" s="14">
        <f t="shared" si="111"/>
        <v>16</v>
      </c>
      <c r="BO76">
        <f>VLOOKUP(A76,'Stock wise daily sales'!$A$1:$AA$367,18,0)</f>
        <v>0</v>
      </c>
      <c r="BP76">
        <v>0</v>
      </c>
      <c r="BQ76" s="15">
        <f t="shared" si="112"/>
        <v>16</v>
      </c>
      <c r="BR76" s="14">
        <f t="shared" si="113"/>
        <v>13</v>
      </c>
      <c r="BS76">
        <f>VLOOKUP(A76,'Stock wise daily sales'!$A$1:$AA$367,19,0)</f>
        <v>0</v>
      </c>
      <c r="BT76">
        <v>0</v>
      </c>
      <c r="BU76" s="15">
        <f t="shared" si="114"/>
        <v>13</v>
      </c>
      <c r="BV76" s="14">
        <f t="shared" si="121"/>
        <v>3</v>
      </c>
      <c r="BW76">
        <f>VLOOKUP(A76,'Stock wise daily sales'!$A$1:$AA$367,20,0)</f>
        <v>0</v>
      </c>
      <c r="BX76">
        <v>0</v>
      </c>
      <c r="BY76" s="15">
        <f t="shared" si="122"/>
        <v>3</v>
      </c>
      <c r="BZ76" s="14">
        <f t="shared" si="101"/>
        <v>10</v>
      </c>
      <c r="CA76">
        <f>VLOOKUP(A76,'Stock wise daily sales'!$A$1:$AA$367,21,0)</f>
        <v>0</v>
      </c>
      <c r="CB76">
        <v>0</v>
      </c>
      <c r="CC76" s="15">
        <f t="shared" si="102"/>
        <v>10</v>
      </c>
      <c r="CD76" s="14">
        <f t="shared" si="149"/>
        <v>45</v>
      </c>
      <c r="CE76">
        <f>VLOOKUP(A76,'Stock wise daily sales'!$A$1:$AA$367,22,0)</f>
        <v>0</v>
      </c>
      <c r="CF76">
        <v>0</v>
      </c>
      <c r="CG76" s="15">
        <f t="shared" si="150"/>
        <v>45</v>
      </c>
      <c r="CH76" s="14">
        <f t="shared" si="133"/>
        <v>31</v>
      </c>
      <c r="CI76">
        <f>VLOOKUP(A76,'Stock wise daily sales'!$A$1:$AA$367,23,0)</f>
        <v>0</v>
      </c>
      <c r="CJ76">
        <v>0</v>
      </c>
      <c r="CK76" s="15">
        <f t="shared" si="134"/>
        <v>31</v>
      </c>
      <c r="CL76" s="14">
        <f t="shared" si="123"/>
        <v>24</v>
      </c>
      <c r="CM76">
        <f>VLOOKUP(A76,'Stock wise daily sales'!$A$1:$AA$367,24,0)</f>
        <v>0</v>
      </c>
      <c r="CN76">
        <v>0</v>
      </c>
      <c r="CO76" s="15">
        <f t="shared" si="124"/>
        <v>24</v>
      </c>
      <c r="CP76" s="14">
        <f t="shared" si="143"/>
        <v>11</v>
      </c>
      <c r="CQ76">
        <f>VLOOKUP(A76,'Stock wise daily sales'!$A$1:$AA$367,25,0)</f>
        <v>0</v>
      </c>
      <c r="CR76">
        <v>0</v>
      </c>
      <c r="CS76" s="15">
        <f t="shared" si="144"/>
        <v>11</v>
      </c>
      <c r="CT76" s="14">
        <f t="shared" si="125"/>
        <v>16</v>
      </c>
      <c r="CU76">
        <f>VLOOKUP(A76,'Stock wise daily sales'!$A$1:$AA$367,26,0)</f>
        <v>0</v>
      </c>
      <c r="CV76">
        <v>0</v>
      </c>
      <c r="CW76" s="15">
        <f t="shared" si="126"/>
        <v>16</v>
      </c>
    </row>
    <row r="77" spans="1:101" x14ac:dyDescent="0.45">
      <c r="A77" s="2">
        <v>45274</v>
      </c>
      <c r="B77" s="14">
        <f t="shared" si="159"/>
        <v>29</v>
      </c>
      <c r="C77">
        <f>VLOOKUP(A77,'Stock wise daily sales'!$A$1:$AA$367,2,0)</f>
        <v>0</v>
      </c>
      <c r="D77">
        <v>0</v>
      </c>
      <c r="E77" s="15">
        <f t="shared" si="160"/>
        <v>29</v>
      </c>
      <c r="F77" s="14">
        <f t="shared" si="145"/>
        <v>35</v>
      </c>
      <c r="G77">
        <f>VLOOKUP(A77,'Stock wise daily sales'!$A$1:$AA$367,3,0)</f>
        <v>20</v>
      </c>
      <c r="H77">
        <v>0</v>
      </c>
      <c r="I77" s="15">
        <f t="shared" si="146"/>
        <v>15</v>
      </c>
      <c r="J77" s="14">
        <f t="shared" si="127"/>
        <v>24</v>
      </c>
      <c r="K77">
        <f>VLOOKUP(A77,'Stock wise daily sales'!$A$1:$AA$367,4,0)</f>
        <v>0</v>
      </c>
      <c r="L77">
        <v>0</v>
      </c>
      <c r="M77" s="15">
        <f t="shared" si="128"/>
        <v>24</v>
      </c>
      <c r="N77" s="14">
        <f t="shared" si="161"/>
        <v>4</v>
      </c>
      <c r="O77">
        <f>VLOOKUP(A77,'Stock wise daily sales'!$A$1:$AA$367,5,0)</f>
        <v>0</v>
      </c>
      <c r="P77">
        <v>0</v>
      </c>
      <c r="Q77" s="15">
        <f t="shared" si="129"/>
        <v>4</v>
      </c>
      <c r="R77" s="14">
        <f t="shared" si="103"/>
        <v>50</v>
      </c>
      <c r="S77">
        <f>VLOOKUP(A77,'Stock wise daily sales'!$A$1:$AA$367,6,0)</f>
        <v>0</v>
      </c>
      <c r="T77">
        <v>0</v>
      </c>
      <c r="U77" s="15">
        <f t="shared" si="104"/>
        <v>50</v>
      </c>
      <c r="V77" s="14">
        <f t="shared" si="151"/>
        <v>18</v>
      </c>
      <c r="W77">
        <f>VLOOKUP(A77,'Stock wise daily sales'!$A$1:$AA$367,7,0)</f>
        <v>0</v>
      </c>
      <c r="X77">
        <v>0</v>
      </c>
      <c r="Y77" s="15">
        <f t="shared" si="152"/>
        <v>18</v>
      </c>
      <c r="Z77" s="14">
        <f t="shared" si="105"/>
        <v>23</v>
      </c>
      <c r="AA77">
        <f>VLOOKUP(A77,'Stock wise daily sales'!$A$1:$AA$367,8,0)</f>
        <v>13</v>
      </c>
      <c r="AB77">
        <v>0</v>
      </c>
      <c r="AC77" s="15">
        <f t="shared" si="106"/>
        <v>10</v>
      </c>
      <c r="AD77" s="14">
        <f t="shared" si="153"/>
        <v>7</v>
      </c>
      <c r="AE77">
        <f>VLOOKUP(A77,'Stock wise daily sales'!$A$1:$AA$367,9,0)</f>
        <v>0</v>
      </c>
      <c r="AF77">
        <v>0</v>
      </c>
      <c r="AG77" s="15">
        <f t="shared" si="154"/>
        <v>7</v>
      </c>
      <c r="AH77" s="14">
        <f t="shared" si="135"/>
        <v>4</v>
      </c>
      <c r="AI77">
        <f>VLOOKUP(A77,'Stock wise daily sales'!$A$1:$AA$367,10,0)</f>
        <v>0</v>
      </c>
      <c r="AJ77">
        <v>0</v>
      </c>
      <c r="AK77" s="15">
        <f t="shared" si="136"/>
        <v>4</v>
      </c>
      <c r="AL77" s="14">
        <f t="shared" si="147"/>
        <v>16</v>
      </c>
      <c r="AM77">
        <f>VLOOKUP(A77,'Stock wise daily sales'!$A$1:$AA$367,11,0)</f>
        <v>17</v>
      </c>
      <c r="AN77">
        <v>50</v>
      </c>
      <c r="AO77" s="15">
        <f t="shared" si="148"/>
        <v>49</v>
      </c>
      <c r="AP77" s="14">
        <f t="shared" si="137"/>
        <v>22</v>
      </c>
      <c r="AQ77">
        <f>VLOOKUP(A77,'Stock wise daily sales'!$A$1:$AA$367,12,0)</f>
        <v>0</v>
      </c>
      <c r="AR77">
        <v>0</v>
      </c>
      <c r="AS77" s="15">
        <f t="shared" si="138"/>
        <v>22</v>
      </c>
      <c r="AT77" s="14">
        <f t="shared" si="139"/>
        <v>18</v>
      </c>
      <c r="AU77">
        <f>VLOOKUP(A77,'Stock wise daily sales'!$A$1:$AA$367,13,0)</f>
        <v>0</v>
      </c>
      <c r="AV77">
        <v>0</v>
      </c>
      <c r="AW77" s="15">
        <f t="shared" si="140"/>
        <v>18</v>
      </c>
      <c r="AX77" s="14">
        <f t="shared" si="107"/>
        <v>14</v>
      </c>
      <c r="AY77">
        <f>VLOOKUP(A77,'Stock wise daily sales'!$A$1:$AA$367,14,0)</f>
        <v>0</v>
      </c>
      <c r="AZ77">
        <v>0</v>
      </c>
      <c r="BA77" s="15">
        <f t="shared" si="108"/>
        <v>14</v>
      </c>
      <c r="BB77" s="14">
        <f t="shared" si="141"/>
        <v>0</v>
      </c>
      <c r="BC77">
        <f>VLOOKUP(A77,'Stock wise daily sales'!$A$1:$AA$367,15,0)</f>
        <v>0</v>
      </c>
      <c r="BD77">
        <v>0</v>
      </c>
      <c r="BE77" s="15">
        <f t="shared" si="142"/>
        <v>0</v>
      </c>
      <c r="BF77" s="14">
        <f t="shared" si="109"/>
        <v>2</v>
      </c>
      <c r="BG77">
        <f>VLOOKUP(A77,'Stock wise daily sales'!$A$1:$AA$367,16,0)</f>
        <v>0</v>
      </c>
      <c r="BH77">
        <v>0</v>
      </c>
      <c r="BI77" s="15">
        <f t="shared" si="110"/>
        <v>2</v>
      </c>
      <c r="BJ77" s="14">
        <f t="shared" si="119"/>
        <v>2</v>
      </c>
      <c r="BK77">
        <f>VLOOKUP(A77,'Stock wise daily sales'!$A$1:$AA$367,17,0)</f>
        <v>0</v>
      </c>
      <c r="BL77">
        <v>0</v>
      </c>
      <c r="BM77" s="15">
        <f t="shared" si="120"/>
        <v>2</v>
      </c>
      <c r="BN77" s="14">
        <f t="shared" si="111"/>
        <v>16</v>
      </c>
      <c r="BO77">
        <f>VLOOKUP(A77,'Stock wise daily sales'!$A$1:$AA$367,18,0)</f>
        <v>0</v>
      </c>
      <c r="BP77">
        <v>0</v>
      </c>
      <c r="BQ77" s="15">
        <f t="shared" si="112"/>
        <v>16</v>
      </c>
      <c r="BR77" s="14">
        <f t="shared" si="113"/>
        <v>13</v>
      </c>
      <c r="BS77">
        <f>VLOOKUP(A77,'Stock wise daily sales'!$A$1:$AA$367,19,0)</f>
        <v>0</v>
      </c>
      <c r="BT77">
        <v>0</v>
      </c>
      <c r="BU77" s="15">
        <f t="shared" si="114"/>
        <v>13</v>
      </c>
      <c r="BV77" s="14">
        <f t="shared" si="121"/>
        <v>3</v>
      </c>
      <c r="BW77">
        <f>VLOOKUP(A77,'Stock wise daily sales'!$A$1:$AA$367,20,0)</f>
        <v>0</v>
      </c>
      <c r="BX77">
        <v>0</v>
      </c>
      <c r="BY77" s="15">
        <f t="shared" si="122"/>
        <v>3</v>
      </c>
      <c r="BZ77" s="14">
        <f t="shared" si="101"/>
        <v>10</v>
      </c>
      <c r="CA77">
        <f>VLOOKUP(A77,'Stock wise daily sales'!$A$1:$AA$367,21,0)</f>
        <v>0</v>
      </c>
      <c r="CB77">
        <v>0</v>
      </c>
      <c r="CC77" s="15">
        <f t="shared" si="102"/>
        <v>10</v>
      </c>
      <c r="CD77" s="14">
        <f t="shared" si="149"/>
        <v>45</v>
      </c>
      <c r="CE77">
        <f>VLOOKUP(A77,'Stock wise daily sales'!$A$1:$AA$367,22,0)</f>
        <v>0</v>
      </c>
      <c r="CF77">
        <v>0</v>
      </c>
      <c r="CG77" s="15">
        <f t="shared" si="150"/>
        <v>45</v>
      </c>
      <c r="CH77" s="14">
        <f t="shared" si="133"/>
        <v>31</v>
      </c>
      <c r="CI77">
        <f>VLOOKUP(A77,'Stock wise daily sales'!$A$1:$AA$367,23,0)</f>
        <v>5</v>
      </c>
      <c r="CJ77">
        <v>0</v>
      </c>
      <c r="CK77" s="15">
        <f t="shared" si="134"/>
        <v>26</v>
      </c>
      <c r="CL77" s="14">
        <f t="shared" si="123"/>
        <v>24</v>
      </c>
      <c r="CM77">
        <f>VLOOKUP(A77,'Stock wise daily sales'!$A$1:$AA$367,24,0)</f>
        <v>0</v>
      </c>
      <c r="CN77">
        <v>0</v>
      </c>
      <c r="CO77" s="15">
        <f t="shared" si="124"/>
        <v>24</v>
      </c>
      <c r="CP77" s="14">
        <f t="shared" si="143"/>
        <v>11</v>
      </c>
      <c r="CQ77">
        <f>VLOOKUP(A77,'Stock wise daily sales'!$A$1:$AA$367,25,0)</f>
        <v>0</v>
      </c>
      <c r="CR77">
        <v>0</v>
      </c>
      <c r="CS77" s="15">
        <f t="shared" si="144"/>
        <v>11</v>
      </c>
      <c r="CT77" s="14">
        <f t="shared" si="125"/>
        <v>16</v>
      </c>
      <c r="CU77">
        <f>VLOOKUP(A77,'Stock wise daily sales'!$A$1:$AA$367,26,0)</f>
        <v>0</v>
      </c>
      <c r="CV77">
        <v>0</v>
      </c>
      <c r="CW77" s="15">
        <f t="shared" si="126"/>
        <v>16</v>
      </c>
    </row>
    <row r="78" spans="1:101" x14ac:dyDescent="0.45">
      <c r="A78" s="2">
        <v>45275</v>
      </c>
      <c r="B78" s="14">
        <f t="shared" si="159"/>
        <v>29</v>
      </c>
      <c r="C78">
        <f>VLOOKUP(A78,'Stock wise daily sales'!$A$1:$AA$367,2,0)</f>
        <v>4</v>
      </c>
      <c r="D78">
        <v>0</v>
      </c>
      <c r="E78" s="15">
        <f t="shared" si="160"/>
        <v>25</v>
      </c>
      <c r="F78" s="14">
        <f t="shared" si="145"/>
        <v>15</v>
      </c>
      <c r="G78">
        <f>VLOOKUP(A78,'Stock wise daily sales'!$A$1:$AA$367,3,0)</f>
        <v>0</v>
      </c>
      <c r="H78">
        <v>0</v>
      </c>
      <c r="I78" s="15">
        <f t="shared" si="146"/>
        <v>15</v>
      </c>
      <c r="J78" s="14">
        <f t="shared" si="127"/>
        <v>24</v>
      </c>
      <c r="K78">
        <f>VLOOKUP(A78,'Stock wise daily sales'!$A$1:$AA$367,4,0)</f>
        <v>0</v>
      </c>
      <c r="L78">
        <v>0</v>
      </c>
      <c r="M78" s="15">
        <f t="shared" si="128"/>
        <v>24</v>
      </c>
      <c r="N78" s="14">
        <f t="shared" si="161"/>
        <v>4</v>
      </c>
      <c r="O78">
        <f>VLOOKUP(A78,'Stock wise daily sales'!$A$1:$AA$367,5,0)</f>
        <v>0</v>
      </c>
      <c r="P78">
        <v>0</v>
      </c>
      <c r="Q78" s="15">
        <f t="shared" si="129"/>
        <v>4</v>
      </c>
      <c r="R78" s="14">
        <f t="shared" si="103"/>
        <v>50</v>
      </c>
      <c r="S78">
        <f>VLOOKUP(A78,'Stock wise daily sales'!$A$1:$AA$367,6,0)</f>
        <v>0</v>
      </c>
      <c r="T78">
        <v>0</v>
      </c>
      <c r="U78" s="15">
        <f t="shared" si="104"/>
        <v>50</v>
      </c>
      <c r="V78" s="14">
        <f t="shared" si="151"/>
        <v>18</v>
      </c>
      <c r="W78">
        <f>VLOOKUP(A78,'Stock wise daily sales'!$A$1:$AA$367,7,0)</f>
        <v>5</v>
      </c>
      <c r="X78">
        <v>0</v>
      </c>
      <c r="Y78" s="15">
        <f t="shared" si="152"/>
        <v>13</v>
      </c>
      <c r="Z78" s="14">
        <f t="shared" si="105"/>
        <v>10</v>
      </c>
      <c r="AA78">
        <f>VLOOKUP(A78,'Stock wise daily sales'!$A$1:$AA$367,8,0)</f>
        <v>4</v>
      </c>
      <c r="AB78">
        <v>0</v>
      </c>
      <c r="AC78" s="15">
        <f t="shared" si="106"/>
        <v>6</v>
      </c>
      <c r="AD78" s="14">
        <f t="shared" si="153"/>
        <v>7</v>
      </c>
      <c r="AE78">
        <f>VLOOKUP(A78,'Stock wise daily sales'!$A$1:$AA$367,9,0)</f>
        <v>0</v>
      </c>
      <c r="AF78">
        <v>0</v>
      </c>
      <c r="AG78" s="15">
        <f t="shared" si="154"/>
        <v>7</v>
      </c>
      <c r="AH78" s="14">
        <f t="shared" si="135"/>
        <v>4</v>
      </c>
      <c r="AI78">
        <f>VLOOKUP(A78,'Stock wise daily sales'!$A$1:$AA$367,10,0)</f>
        <v>0</v>
      </c>
      <c r="AJ78">
        <v>0</v>
      </c>
      <c r="AK78" s="15">
        <f t="shared" si="136"/>
        <v>4</v>
      </c>
      <c r="AL78" s="14">
        <f t="shared" si="147"/>
        <v>49</v>
      </c>
      <c r="AM78">
        <f>VLOOKUP(A78,'Stock wise daily sales'!$A$1:$AA$367,11,0)</f>
        <v>2</v>
      </c>
      <c r="AN78">
        <v>0</v>
      </c>
      <c r="AO78" s="15">
        <f t="shared" si="148"/>
        <v>47</v>
      </c>
      <c r="AP78" s="14">
        <f t="shared" si="137"/>
        <v>22</v>
      </c>
      <c r="AQ78">
        <f>VLOOKUP(A78,'Stock wise daily sales'!$A$1:$AA$367,12,0)</f>
        <v>0</v>
      </c>
      <c r="AR78">
        <v>0</v>
      </c>
      <c r="AS78" s="15">
        <f t="shared" si="138"/>
        <v>22</v>
      </c>
      <c r="AT78" s="14">
        <f t="shared" si="139"/>
        <v>18</v>
      </c>
      <c r="AU78">
        <f>VLOOKUP(A78,'Stock wise daily sales'!$A$1:$AA$367,13,0)</f>
        <v>1</v>
      </c>
      <c r="AV78">
        <v>0</v>
      </c>
      <c r="AW78" s="15">
        <f t="shared" si="140"/>
        <v>17</v>
      </c>
      <c r="AX78" s="14">
        <f t="shared" si="107"/>
        <v>14</v>
      </c>
      <c r="AY78">
        <f>VLOOKUP(A78,'Stock wise daily sales'!$A$1:$AA$367,14,0)</f>
        <v>0</v>
      </c>
      <c r="AZ78">
        <v>0</v>
      </c>
      <c r="BA78" s="15">
        <f t="shared" si="108"/>
        <v>14</v>
      </c>
      <c r="BB78" s="14">
        <f t="shared" si="141"/>
        <v>0</v>
      </c>
      <c r="BC78">
        <f>VLOOKUP(A78,'Stock wise daily sales'!$A$1:$AA$367,15,0)</f>
        <v>4</v>
      </c>
      <c r="BD78">
        <v>15</v>
      </c>
      <c r="BE78" s="15">
        <f t="shared" si="142"/>
        <v>11</v>
      </c>
      <c r="BF78" s="14">
        <f t="shared" si="109"/>
        <v>2</v>
      </c>
      <c r="BG78">
        <f>VLOOKUP(A78,'Stock wise daily sales'!$A$1:$AA$367,16,0)</f>
        <v>0</v>
      </c>
      <c r="BH78">
        <v>0</v>
      </c>
      <c r="BI78" s="15">
        <f t="shared" si="110"/>
        <v>2</v>
      </c>
      <c r="BJ78" s="14">
        <f t="shared" si="119"/>
        <v>2</v>
      </c>
      <c r="BK78">
        <f>VLOOKUP(A78,'Stock wise daily sales'!$A$1:$AA$367,17,0)</f>
        <v>0</v>
      </c>
      <c r="BL78">
        <v>0</v>
      </c>
      <c r="BM78" s="15">
        <f t="shared" si="120"/>
        <v>2</v>
      </c>
      <c r="BN78" s="14">
        <f t="shared" si="111"/>
        <v>16</v>
      </c>
      <c r="BO78">
        <f>VLOOKUP(A78,'Stock wise daily sales'!$A$1:$AA$367,18,0)</f>
        <v>0</v>
      </c>
      <c r="BP78">
        <v>0</v>
      </c>
      <c r="BQ78" s="15">
        <f t="shared" si="112"/>
        <v>16</v>
      </c>
      <c r="BR78" s="14">
        <f t="shared" si="113"/>
        <v>13</v>
      </c>
      <c r="BS78">
        <f>VLOOKUP(A78,'Stock wise daily sales'!$A$1:$AA$367,19,0)</f>
        <v>0</v>
      </c>
      <c r="BT78">
        <v>0</v>
      </c>
      <c r="BU78" s="15">
        <f t="shared" si="114"/>
        <v>13</v>
      </c>
      <c r="BV78" s="14">
        <f t="shared" si="121"/>
        <v>3</v>
      </c>
      <c r="BW78">
        <f>VLOOKUP(A78,'Stock wise daily sales'!$A$1:$AA$367,20,0)</f>
        <v>0</v>
      </c>
      <c r="BX78">
        <v>0</v>
      </c>
      <c r="BY78" s="15">
        <f t="shared" si="122"/>
        <v>3</v>
      </c>
      <c r="BZ78" s="14">
        <f t="shared" si="101"/>
        <v>10</v>
      </c>
      <c r="CA78">
        <f>VLOOKUP(A78,'Stock wise daily sales'!$A$1:$AA$367,21,0)</f>
        <v>0</v>
      </c>
      <c r="CB78">
        <v>0</v>
      </c>
      <c r="CC78" s="15">
        <f t="shared" si="102"/>
        <v>10</v>
      </c>
      <c r="CD78" s="14">
        <f t="shared" si="149"/>
        <v>45</v>
      </c>
      <c r="CE78">
        <f>VLOOKUP(A78,'Stock wise daily sales'!$A$1:$AA$367,22,0)</f>
        <v>0</v>
      </c>
      <c r="CF78">
        <v>0</v>
      </c>
      <c r="CG78" s="15">
        <f t="shared" si="150"/>
        <v>45</v>
      </c>
      <c r="CH78" s="14">
        <f t="shared" si="133"/>
        <v>26</v>
      </c>
      <c r="CI78">
        <f>VLOOKUP(A78,'Stock wise daily sales'!$A$1:$AA$367,23,0)</f>
        <v>0</v>
      </c>
      <c r="CJ78">
        <v>0</v>
      </c>
      <c r="CK78" s="15">
        <f t="shared" si="134"/>
        <v>26</v>
      </c>
      <c r="CL78" s="14">
        <f t="shared" si="123"/>
        <v>24</v>
      </c>
      <c r="CM78">
        <f>VLOOKUP(A78,'Stock wise daily sales'!$A$1:$AA$367,24,0)</f>
        <v>0</v>
      </c>
      <c r="CN78">
        <v>0</v>
      </c>
      <c r="CO78" s="15">
        <f t="shared" si="124"/>
        <v>24</v>
      </c>
      <c r="CP78" s="14">
        <f t="shared" si="143"/>
        <v>11</v>
      </c>
      <c r="CQ78">
        <f>VLOOKUP(A78,'Stock wise daily sales'!$A$1:$AA$367,25,0)</f>
        <v>0</v>
      </c>
      <c r="CR78">
        <v>0</v>
      </c>
      <c r="CS78" s="15">
        <f t="shared" si="144"/>
        <v>11</v>
      </c>
      <c r="CT78" s="14">
        <f t="shared" si="125"/>
        <v>16</v>
      </c>
      <c r="CU78">
        <f>VLOOKUP(A78,'Stock wise daily sales'!$A$1:$AA$367,26,0)</f>
        <v>0</v>
      </c>
      <c r="CV78">
        <v>0</v>
      </c>
      <c r="CW78" s="15">
        <f t="shared" si="126"/>
        <v>16</v>
      </c>
    </row>
    <row r="79" spans="1:101" x14ac:dyDescent="0.45">
      <c r="A79" s="2">
        <v>45276</v>
      </c>
      <c r="B79" s="14">
        <f t="shared" si="159"/>
        <v>25</v>
      </c>
      <c r="C79">
        <f>VLOOKUP(A79,'Stock wise daily sales'!$A$1:$AA$367,2,0)</f>
        <v>0</v>
      </c>
      <c r="D79">
        <v>0</v>
      </c>
      <c r="E79" s="15">
        <f t="shared" si="160"/>
        <v>25</v>
      </c>
      <c r="F79" s="14">
        <f t="shared" si="145"/>
        <v>15</v>
      </c>
      <c r="G79">
        <f>VLOOKUP(A79,'Stock wise daily sales'!$A$1:$AA$367,3,0)</f>
        <v>5</v>
      </c>
      <c r="H79">
        <v>0</v>
      </c>
      <c r="I79" s="15">
        <f t="shared" si="146"/>
        <v>10</v>
      </c>
      <c r="J79" s="14">
        <f t="shared" si="127"/>
        <v>24</v>
      </c>
      <c r="K79">
        <f>VLOOKUP(A79,'Stock wise daily sales'!$A$1:$AA$367,4,0)</f>
        <v>0</v>
      </c>
      <c r="L79">
        <v>0</v>
      </c>
      <c r="M79" s="15">
        <f t="shared" si="128"/>
        <v>24</v>
      </c>
      <c r="N79" s="14">
        <f t="shared" si="161"/>
        <v>4</v>
      </c>
      <c r="O79">
        <f>VLOOKUP(A79,'Stock wise daily sales'!$A$1:$AA$367,5,0)</f>
        <v>0</v>
      </c>
      <c r="P79">
        <v>0</v>
      </c>
      <c r="Q79" s="15">
        <f t="shared" si="129"/>
        <v>4</v>
      </c>
      <c r="R79" s="14">
        <f t="shared" si="103"/>
        <v>50</v>
      </c>
      <c r="S79">
        <f>VLOOKUP(A79,'Stock wise daily sales'!$A$1:$AA$367,6,0)</f>
        <v>5</v>
      </c>
      <c r="T79">
        <v>0</v>
      </c>
      <c r="U79" s="15">
        <f t="shared" si="104"/>
        <v>45</v>
      </c>
      <c r="V79" s="14">
        <f t="shared" si="151"/>
        <v>13</v>
      </c>
      <c r="W79">
        <f>VLOOKUP(A79,'Stock wise daily sales'!$A$1:$AA$367,7,0)</f>
        <v>2</v>
      </c>
      <c r="X79">
        <v>0</v>
      </c>
      <c r="Y79" s="15">
        <f t="shared" si="152"/>
        <v>11</v>
      </c>
      <c r="Z79" s="14">
        <f t="shared" si="105"/>
        <v>6</v>
      </c>
      <c r="AA79">
        <f>VLOOKUP(A79,'Stock wise daily sales'!$A$1:$AA$367,8,0)</f>
        <v>5</v>
      </c>
      <c r="AB79">
        <v>0</v>
      </c>
      <c r="AC79" s="15">
        <f t="shared" si="106"/>
        <v>1</v>
      </c>
      <c r="AD79" s="14">
        <f t="shared" ref="AD79:AD142" si="162">MAX(AG78,0)</f>
        <v>7</v>
      </c>
      <c r="AE79">
        <f>VLOOKUP(A79,'Stock wise daily sales'!$A$1:$AA$367,9,0)</f>
        <v>0</v>
      </c>
      <c r="AF79">
        <v>0</v>
      </c>
      <c r="AG79" s="15">
        <f t="shared" ref="AG79:AG142" si="163">AD79-AE79+AF79</f>
        <v>7</v>
      </c>
      <c r="AH79" s="14">
        <f t="shared" si="135"/>
        <v>4</v>
      </c>
      <c r="AI79">
        <f>VLOOKUP(A79,'Stock wise daily sales'!$A$1:$AA$367,10,0)</f>
        <v>0</v>
      </c>
      <c r="AJ79">
        <v>0</v>
      </c>
      <c r="AK79" s="15">
        <f t="shared" si="136"/>
        <v>4</v>
      </c>
      <c r="AL79" s="14">
        <f t="shared" si="147"/>
        <v>47</v>
      </c>
      <c r="AM79">
        <f>VLOOKUP(A79,'Stock wise daily sales'!$A$1:$AA$367,11,0)</f>
        <v>4</v>
      </c>
      <c r="AN79">
        <v>0</v>
      </c>
      <c r="AO79" s="15">
        <f t="shared" si="148"/>
        <v>43</v>
      </c>
      <c r="AP79" s="14">
        <f t="shared" si="137"/>
        <v>22</v>
      </c>
      <c r="AQ79">
        <f>VLOOKUP(A79,'Stock wise daily sales'!$A$1:$AA$367,12,0)</f>
        <v>1</v>
      </c>
      <c r="AR79">
        <v>0</v>
      </c>
      <c r="AS79" s="15">
        <f t="shared" si="138"/>
        <v>21</v>
      </c>
      <c r="AT79" s="14">
        <f t="shared" si="139"/>
        <v>17</v>
      </c>
      <c r="AU79">
        <f>VLOOKUP(A79,'Stock wise daily sales'!$A$1:$AA$367,13,0)</f>
        <v>1</v>
      </c>
      <c r="AV79">
        <v>0</v>
      </c>
      <c r="AW79" s="15">
        <f t="shared" si="140"/>
        <v>16</v>
      </c>
      <c r="AX79" s="14">
        <f t="shared" si="107"/>
        <v>14</v>
      </c>
      <c r="AY79">
        <f>VLOOKUP(A79,'Stock wise daily sales'!$A$1:$AA$367,14,0)</f>
        <v>0</v>
      </c>
      <c r="AZ79">
        <v>0</v>
      </c>
      <c r="BA79" s="15">
        <f t="shared" si="108"/>
        <v>14</v>
      </c>
      <c r="BB79" s="14">
        <f t="shared" si="141"/>
        <v>11</v>
      </c>
      <c r="BC79">
        <f>VLOOKUP(A79,'Stock wise daily sales'!$A$1:$AA$367,15,0)</f>
        <v>0</v>
      </c>
      <c r="BD79">
        <v>0</v>
      </c>
      <c r="BE79" s="15">
        <f t="shared" si="142"/>
        <v>11</v>
      </c>
      <c r="BF79" s="14">
        <f t="shared" si="109"/>
        <v>2</v>
      </c>
      <c r="BG79">
        <f>VLOOKUP(A79,'Stock wise daily sales'!$A$1:$AA$367,16,0)</f>
        <v>0</v>
      </c>
      <c r="BH79">
        <v>0</v>
      </c>
      <c r="BI79" s="15">
        <f t="shared" si="110"/>
        <v>2</v>
      </c>
      <c r="BJ79" s="14">
        <f t="shared" si="119"/>
        <v>2</v>
      </c>
      <c r="BK79">
        <f>VLOOKUP(A79,'Stock wise daily sales'!$A$1:$AA$367,17,0)</f>
        <v>1</v>
      </c>
      <c r="BL79">
        <v>0</v>
      </c>
      <c r="BM79" s="15">
        <f t="shared" si="120"/>
        <v>1</v>
      </c>
      <c r="BN79" s="14">
        <f t="shared" si="111"/>
        <v>16</v>
      </c>
      <c r="BO79">
        <f>VLOOKUP(A79,'Stock wise daily sales'!$A$1:$AA$367,18,0)</f>
        <v>0</v>
      </c>
      <c r="BP79">
        <v>0</v>
      </c>
      <c r="BQ79" s="15">
        <f t="shared" si="112"/>
        <v>16</v>
      </c>
      <c r="BR79" s="14">
        <f t="shared" si="113"/>
        <v>13</v>
      </c>
      <c r="BS79">
        <f>VLOOKUP(A79,'Stock wise daily sales'!$A$1:$AA$367,19,0)</f>
        <v>0</v>
      </c>
      <c r="BT79">
        <v>0</v>
      </c>
      <c r="BU79" s="15">
        <f t="shared" si="114"/>
        <v>13</v>
      </c>
      <c r="BV79" s="14">
        <f t="shared" si="121"/>
        <v>3</v>
      </c>
      <c r="BW79">
        <f>VLOOKUP(A79,'Stock wise daily sales'!$A$1:$AA$367,20,0)</f>
        <v>0</v>
      </c>
      <c r="BX79">
        <v>0</v>
      </c>
      <c r="BY79" s="15">
        <f t="shared" si="122"/>
        <v>3</v>
      </c>
      <c r="BZ79" s="14">
        <f t="shared" si="101"/>
        <v>10</v>
      </c>
      <c r="CA79">
        <f>VLOOKUP(A79,'Stock wise daily sales'!$A$1:$AA$367,21,0)</f>
        <v>0</v>
      </c>
      <c r="CB79">
        <v>0</v>
      </c>
      <c r="CC79" s="15">
        <f t="shared" si="102"/>
        <v>10</v>
      </c>
      <c r="CD79" s="14">
        <f t="shared" si="149"/>
        <v>45</v>
      </c>
      <c r="CE79">
        <f>VLOOKUP(A79,'Stock wise daily sales'!$A$1:$AA$367,22,0)</f>
        <v>5</v>
      </c>
      <c r="CF79">
        <v>0</v>
      </c>
      <c r="CG79" s="15">
        <f t="shared" si="150"/>
        <v>40</v>
      </c>
      <c r="CH79" s="14">
        <f t="shared" si="133"/>
        <v>26</v>
      </c>
      <c r="CI79">
        <f>VLOOKUP(A79,'Stock wise daily sales'!$A$1:$AA$367,23,0)</f>
        <v>0</v>
      </c>
      <c r="CJ79">
        <v>0</v>
      </c>
      <c r="CK79" s="15">
        <f t="shared" si="134"/>
        <v>26</v>
      </c>
      <c r="CL79" s="14">
        <f t="shared" si="123"/>
        <v>24</v>
      </c>
      <c r="CM79">
        <f>VLOOKUP(A79,'Stock wise daily sales'!$A$1:$AA$367,24,0)</f>
        <v>0</v>
      </c>
      <c r="CN79">
        <v>0</v>
      </c>
      <c r="CO79" s="15">
        <f t="shared" si="124"/>
        <v>24</v>
      </c>
      <c r="CP79" s="14">
        <f t="shared" si="143"/>
        <v>11</v>
      </c>
      <c r="CQ79">
        <f>VLOOKUP(A79,'Stock wise daily sales'!$A$1:$AA$367,25,0)</f>
        <v>0</v>
      </c>
      <c r="CR79">
        <v>0</v>
      </c>
      <c r="CS79" s="15">
        <f t="shared" si="144"/>
        <v>11</v>
      </c>
      <c r="CT79" s="14">
        <f t="shared" si="125"/>
        <v>16</v>
      </c>
      <c r="CU79">
        <f>VLOOKUP(A79,'Stock wise daily sales'!$A$1:$AA$367,26,0)</f>
        <v>0</v>
      </c>
      <c r="CV79">
        <v>0</v>
      </c>
      <c r="CW79" s="15">
        <f t="shared" si="126"/>
        <v>16</v>
      </c>
    </row>
    <row r="80" spans="1:101" x14ac:dyDescent="0.45">
      <c r="A80" s="2">
        <v>45277</v>
      </c>
      <c r="B80" s="14">
        <f t="shared" si="159"/>
        <v>25</v>
      </c>
      <c r="C80">
        <f>VLOOKUP(A80,'Stock wise daily sales'!$A$1:$AA$367,2,0)</f>
        <v>10</v>
      </c>
      <c r="D80">
        <v>0</v>
      </c>
      <c r="E80" s="15">
        <f t="shared" si="160"/>
        <v>15</v>
      </c>
      <c r="F80" s="14">
        <f t="shared" si="145"/>
        <v>10</v>
      </c>
      <c r="G80">
        <f>VLOOKUP(A80,'Stock wise daily sales'!$A$1:$AA$367,3,0)</f>
        <v>5</v>
      </c>
      <c r="H80">
        <v>0</v>
      </c>
      <c r="I80" s="15">
        <f t="shared" si="146"/>
        <v>5</v>
      </c>
      <c r="J80" s="14">
        <f t="shared" si="127"/>
        <v>24</v>
      </c>
      <c r="K80">
        <f>VLOOKUP(A80,'Stock wise daily sales'!$A$1:$AA$367,4,0)</f>
        <v>0</v>
      </c>
      <c r="L80">
        <v>0</v>
      </c>
      <c r="M80" s="15">
        <f t="shared" si="128"/>
        <v>24</v>
      </c>
      <c r="N80" s="14">
        <f t="shared" si="161"/>
        <v>4</v>
      </c>
      <c r="O80">
        <f>VLOOKUP(A80,'Stock wise daily sales'!$A$1:$AA$367,5,0)</f>
        <v>0</v>
      </c>
      <c r="P80">
        <v>0</v>
      </c>
      <c r="Q80" s="15">
        <f t="shared" si="129"/>
        <v>4</v>
      </c>
      <c r="R80" s="14">
        <f t="shared" si="103"/>
        <v>45</v>
      </c>
      <c r="S80">
        <f>VLOOKUP(A80,'Stock wise daily sales'!$A$1:$AA$367,6,0)</f>
        <v>0</v>
      </c>
      <c r="T80">
        <v>0</v>
      </c>
      <c r="U80" s="15">
        <f t="shared" si="104"/>
        <v>45</v>
      </c>
      <c r="V80" s="14">
        <f t="shared" si="151"/>
        <v>11</v>
      </c>
      <c r="W80">
        <f>VLOOKUP(A80,'Stock wise daily sales'!$A$1:$AA$367,7,0)</f>
        <v>0</v>
      </c>
      <c r="X80">
        <v>0</v>
      </c>
      <c r="Y80" s="15">
        <f t="shared" si="152"/>
        <v>11</v>
      </c>
      <c r="Z80" s="14">
        <f t="shared" si="105"/>
        <v>1</v>
      </c>
      <c r="AA80">
        <f>VLOOKUP(A80,'Stock wise daily sales'!$A$1:$AA$367,8,0)</f>
        <v>0</v>
      </c>
      <c r="AB80">
        <v>0</v>
      </c>
      <c r="AC80" s="15">
        <f t="shared" si="106"/>
        <v>1</v>
      </c>
      <c r="AD80" s="14">
        <f t="shared" si="162"/>
        <v>7</v>
      </c>
      <c r="AE80">
        <f>VLOOKUP(A80,'Stock wise daily sales'!$A$1:$AA$367,9,0)</f>
        <v>0</v>
      </c>
      <c r="AF80">
        <v>0</v>
      </c>
      <c r="AG80" s="15">
        <f t="shared" si="163"/>
        <v>7</v>
      </c>
      <c r="AH80" s="14">
        <f t="shared" si="135"/>
        <v>4</v>
      </c>
      <c r="AI80">
        <f>VLOOKUP(A80,'Stock wise daily sales'!$A$1:$AA$367,10,0)</f>
        <v>0</v>
      </c>
      <c r="AJ80">
        <v>0</v>
      </c>
      <c r="AK80" s="15">
        <f t="shared" si="136"/>
        <v>4</v>
      </c>
      <c r="AL80" s="14">
        <f t="shared" si="147"/>
        <v>43</v>
      </c>
      <c r="AM80">
        <f>VLOOKUP(A80,'Stock wise daily sales'!$A$1:$AA$367,11,0)</f>
        <v>0</v>
      </c>
      <c r="AN80">
        <v>0</v>
      </c>
      <c r="AO80" s="15">
        <f t="shared" si="148"/>
        <v>43</v>
      </c>
      <c r="AP80" s="14">
        <f t="shared" si="137"/>
        <v>21</v>
      </c>
      <c r="AQ80">
        <f>VLOOKUP(A80,'Stock wise daily sales'!$A$1:$AA$367,12,0)</f>
        <v>0</v>
      </c>
      <c r="AR80">
        <v>0</v>
      </c>
      <c r="AS80" s="15">
        <f t="shared" si="138"/>
        <v>21</v>
      </c>
      <c r="AT80" s="14">
        <f t="shared" si="139"/>
        <v>16</v>
      </c>
      <c r="AU80">
        <f>VLOOKUP(A80,'Stock wise daily sales'!$A$1:$AA$367,13,0)</f>
        <v>0</v>
      </c>
      <c r="AV80">
        <v>0</v>
      </c>
      <c r="AW80" s="15">
        <f t="shared" si="140"/>
        <v>16</v>
      </c>
      <c r="AX80" s="14">
        <f t="shared" si="107"/>
        <v>14</v>
      </c>
      <c r="AY80">
        <f>VLOOKUP(A80,'Stock wise daily sales'!$A$1:$AA$367,14,0)</f>
        <v>6</v>
      </c>
      <c r="AZ80">
        <v>0</v>
      </c>
      <c r="BA80" s="15">
        <f t="shared" si="108"/>
        <v>8</v>
      </c>
      <c r="BB80" s="14">
        <f t="shared" si="141"/>
        <v>11</v>
      </c>
      <c r="BC80">
        <f>VLOOKUP(A80,'Stock wise daily sales'!$A$1:$AA$367,15,0)</f>
        <v>0</v>
      </c>
      <c r="BD80">
        <v>0</v>
      </c>
      <c r="BE80" s="15">
        <f t="shared" si="142"/>
        <v>11</v>
      </c>
      <c r="BF80" s="14">
        <f t="shared" si="109"/>
        <v>2</v>
      </c>
      <c r="BG80">
        <f>VLOOKUP(A80,'Stock wise daily sales'!$A$1:$AA$367,16,0)</f>
        <v>0</v>
      </c>
      <c r="BH80">
        <v>0</v>
      </c>
      <c r="BI80" s="15">
        <f t="shared" si="110"/>
        <v>2</v>
      </c>
      <c r="BJ80" s="14">
        <f t="shared" si="119"/>
        <v>1</v>
      </c>
      <c r="BK80">
        <f>VLOOKUP(A80,'Stock wise daily sales'!$A$1:$AA$367,17,0)</f>
        <v>0</v>
      </c>
      <c r="BL80">
        <v>0</v>
      </c>
      <c r="BM80" s="15">
        <f t="shared" si="120"/>
        <v>1</v>
      </c>
      <c r="BN80" s="14">
        <f t="shared" si="111"/>
        <v>16</v>
      </c>
      <c r="BO80">
        <f>VLOOKUP(A80,'Stock wise daily sales'!$A$1:$AA$367,18,0)</f>
        <v>0</v>
      </c>
      <c r="BP80">
        <v>0</v>
      </c>
      <c r="BQ80" s="15">
        <f t="shared" si="112"/>
        <v>16</v>
      </c>
      <c r="BR80" s="14">
        <f t="shared" si="113"/>
        <v>13</v>
      </c>
      <c r="BS80">
        <f>VLOOKUP(A80,'Stock wise daily sales'!$A$1:$AA$367,19,0)</f>
        <v>0</v>
      </c>
      <c r="BT80">
        <v>0</v>
      </c>
      <c r="BU80" s="15">
        <f t="shared" si="114"/>
        <v>13</v>
      </c>
      <c r="BV80" s="14">
        <f t="shared" si="121"/>
        <v>3</v>
      </c>
      <c r="BW80">
        <f>VLOOKUP(A80,'Stock wise daily sales'!$A$1:$AA$367,20,0)</f>
        <v>0</v>
      </c>
      <c r="BX80">
        <v>0</v>
      </c>
      <c r="BY80" s="15">
        <f t="shared" si="122"/>
        <v>3</v>
      </c>
      <c r="BZ80" s="14">
        <f t="shared" si="101"/>
        <v>10</v>
      </c>
      <c r="CA80">
        <f>VLOOKUP(A80,'Stock wise daily sales'!$A$1:$AA$367,21,0)</f>
        <v>4</v>
      </c>
      <c r="CB80">
        <v>0</v>
      </c>
      <c r="CC80" s="15">
        <f t="shared" si="102"/>
        <v>6</v>
      </c>
      <c r="CD80" s="14">
        <f t="shared" si="149"/>
        <v>40</v>
      </c>
      <c r="CE80">
        <f>VLOOKUP(A80,'Stock wise daily sales'!$A$1:$AA$367,22,0)</f>
        <v>0</v>
      </c>
      <c r="CF80">
        <v>0</v>
      </c>
      <c r="CG80" s="15">
        <f t="shared" si="150"/>
        <v>40</v>
      </c>
      <c r="CH80" s="14">
        <f t="shared" si="133"/>
        <v>26</v>
      </c>
      <c r="CI80">
        <f>VLOOKUP(A80,'Stock wise daily sales'!$A$1:$AA$367,23,0)</f>
        <v>0</v>
      </c>
      <c r="CJ80">
        <v>0</v>
      </c>
      <c r="CK80" s="15">
        <f t="shared" si="134"/>
        <v>26</v>
      </c>
      <c r="CL80" s="14">
        <f t="shared" si="123"/>
        <v>24</v>
      </c>
      <c r="CM80">
        <f>VLOOKUP(A80,'Stock wise daily sales'!$A$1:$AA$367,24,0)</f>
        <v>0</v>
      </c>
      <c r="CN80">
        <v>0</v>
      </c>
      <c r="CO80" s="15">
        <f t="shared" si="124"/>
        <v>24</v>
      </c>
      <c r="CP80" s="14">
        <f t="shared" si="143"/>
        <v>11</v>
      </c>
      <c r="CQ80">
        <f>VLOOKUP(A80,'Stock wise daily sales'!$A$1:$AA$367,25,0)</f>
        <v>0</v>
      </c>
      <c r="CR80">
        <v>0</v>
      </c>
      <c r="CS80" s="15">
        <f t="shared" si="144"/>
        <v>11</v>
      </c>
      <c r="CT80" s="14">
        <f t="shared" si="125"/>
        <v>16</v>
      </c>
      <c r="CU80">
        <f>VLOOKUP(A80,'Stock wise daily sales'!$A$1:$AA$367,26,0)</f>
        <v>0</v>
      </c>
      <c r="CV80">
        <v>0</v>
      </c>
      <c r="CW80" s="15">
        <f t="shared" si="126"/>
        <v>16</v>
      </c>
    </row>
    <row r="81" spans="1:101" x14ac:dyDescent="0.45">
      <c r="A81" s="2">
        <v>45278</v>
      </c>
      <c r="B81" s="14">
        <f t="shared" si="159"/>
        <v>15</v>
      </c>
      <c r="C81">
        <f>VLOOKUP(A81,'Stock wise daily sales'!$A$1:$AA$367,2,0)</f>
        <v>0</v>
      </c>
      <c r="D81">
        <v>0</v>
      </c>
      <c r="E81" s="15">
        <f t="shared" si="160"/>
        <v>15</v>
      </c>
      <c r="F81" s="14">
        <f t="shared" si="145"/>
        <v>5</v>
      </c>
      <c r="G81">
        <f>VLOOKUP(A81,'Stock wise daily sales'!$A$1:$AA$367,3,0)</f>
        <v>0</v>
      </c>
      <c r="H81">
        <v>0</v>
      </c>
      <c r="I81" s="15">
        <f t="shared" si="146"/>
        <v>5</v>
      </c>
      <c r="J81" s="14">
        <f t="shared" si="127"/>
        <v>24</v>
      </c>
      <c r="K81">
        <f>VLOOKUP(A81,'Stock wise daily sales'!$A$1:$AA$367,4,0)</f>
        <v>0</v>
      </c>
      <c r="L81">
        <v>0</v>
      </c>
      <c r="M81" s="15">
        <f t="shared" si="128"/>
        <v>24</v>
      </c>
      <c r="N81" s="14">
        <f t="shared" si="161"/>
        <v>4</v>
      </c>
      <c r="O81">
        <f>VLOOKUP(A81,'Stock wise daily sales'!$A$1:$AA$367,5,0)</f>
        <v>14</v>
      </c>
      <c r="P81">
        <v>40</v>
      </c>
      <c r="Q81" s="15">
        <f t="shared" si="129"/>
        <v>30</v>
      </c>
      <c r="R81" s="14">
        <f t="shared" si="103"/>
        <v>45</v>
      </c>
      <c r="S81">
        <f>VLOOKUP(A81,'Stock wise daily sales'!$A$1:$AA$367,6,0)</f>
        <v>0</v>
      </c>
      <c r="T81">
        <v>0</v>
      </c>
      <c r="U81" s="15">
        <f t="shared" si="104"/>
        <v>45</v>
      </c>
      <c r="V81" s="14">
        <f t="shared" si="151"/>
        <v>11</v>
      </c>
      <c r="W81">
        <f>VLOOKUP(A81,'Stock wise daily sales'!$A$1:$AA$367,7,0)</f>
        <v>0</v>
      </c>
      <c r="X81">
        <v>0</v>
      </c>
      <c r="Y81" s="15">
        <f t="shared" si="152"/>
        <v>11</v>
      </c>
      <c r="Z81" s="14">
        <f t="shared" si="105"/>
        <v>1</v>
      </c>
      <c r="AA81">
        <f>VLOOKUP(A81,'Stock wise daily sales'!$A$1:$AA$367,8,0)</f>
        <v>0</v>
      </c>
      <c r="AB81">
        <v>0</v>
      </c>
      <c r="AC81" s="15">
        <f t="shared" si="106"/>
        <v>1</v>
      </c>
      <c r="AD81" s="14">
        <f t="shared" si="162"/>
        <v>7</v>
      </c>
      <c r="AE81">
        <f>VLOOKUP(A81,'Stock wise daily sales'!$A$1:$AA$367,9,0)</f>
        <v>0</v>
      </c>
      <c r="AF81">
        <v>0</v>
      </c>
      <c r="AG81" s="15">
        <f t="shared" si="163"/>
        <v>7</v>
      </c>
      <c r="AH81" s="14">
        <f t="shared" si="135"/>
        <v>4</v>
      </c>
      <c r="AI81">
        <f>VLOOKUP(A81,'Stock wise daily sales'!$A$1:$AA$367,10,0)</f>
        <v>0</v>
      </c>
      <c r="AJ81">
        <v>0</v>
      </c>
      <c r="AK81" s="15">
        <f t="shared" si="136"/>
        <v>4</v>
      </c>
      <c r="AL81" s="14">
        <f t="shared" si="147"/>
        <v>43</v>
      </c>
      <c r="AM81">
        <f>VLOOKUP(A81,'Stock wise daily sales'!$A$1:$AA$367,11,0)</f>
        <v>40</v>
      </c>
      <c r="AN81">
        <v>0</v>
      </c>
      <c r="AO81" s="15">
        <f t="shared" si="148"/>
        <v>3</v>
      </c>
      <c r="AP81" s="14">
        <f t="shared" si="137"/>
        <v>21</v>
      </c>
      <c r="AQ81">
        <f>VLOOKUP(A81,'Stock wise daily sales'!$A$1:$AA$367,12,0)</f>
        <v>10</v>
      </c>
      <c r="AR81">
        <v>0</v>
      </c>
      <c r="AS81" s="15">
        <f t="shared" si="138"/>
        <v>11</v>
      </c>
      <c r="AT81" s="14">
        <f t="shared" si="139"/>
        <v>16</v>
      </c>
      <c r="AU81">
        <f>VLOOKUP(A81,'Stock wise daily sales'!$A$1:$AA$367,13,0)</f>
        <v>20</v>
      </c>
      <c r="AV81">
        <v>100</v>
      </c>
      <c r="AW81" s="15">
        <f t="shared" si="140"/>
        <v>96</v>
      </c>
      <c r="AX81" s="14">
        <f t="shared" si="107"/>
        <v>8</v>
      </c>
      <c r="AY81">
        <f>VLOOKUP(A81,'Stock wise daily sales'!$A$1:$AA$367,14,0)</f>
        <v>10</v>
      </c>
      <c r="AZ81">
        <v>25</v>
      </c>
      <c r="BA81" s="15">
        <f t="shared" si="108"/>
        <v>23</v>
      </c>
      <c r="BB81" s="14">
        <f t="shared" si="141"/>
        <v>11</v>
      </c>
      <c r="BC81">
        <f>VLOOKUP(A81,'Stock wise daily sales'!$A$1:$AA$367,15,0)</f>
        <v>0</v>
      </c>
      <c r="BD81">
        <v>0</v>
      </c>
      <c r="BE81" s="15">
        <f t="shared" si="142"/>
        <v>11</v>
      </c>
      <c r="BF81" s="14">
        <f t="shared" si="109"/>
        <v>2</v>
      </c>
      <c r="BG81">
        <f>VLOOKUP(A81,'Stock wise daily sales'!$A$1:$AA$367,16,0)</f>
        <v>6</v>
      </c>
      <c r="BH81">
        <v>60</v>
      </c>
      <c r="BI81" s="15">
        <f t="shared" si="110"/>
        <v>56</v>
      </c>
      <c r="BJ81" s="14">
        <f t="shared" si="119"/>
        <v>1</v>
      </c>
      <c r="BK81">
        <f>VLOOKUP(A81,'Stock wise daily sales'!$A$1:$AA$367,17,0)</f>
        <v>0</v>
      </c>
      <c r="BL81">
        <v>0</v>
      </c>
      <c r="BM81" s="15">
        <f t="shared" si="120"/>
        <v>1</v>
      </c>
      <c r="BN81" s="14">
        <f t="shared" si="111"/>
        <v>16</v>
      </c>
      <c r="BO81">
        <f>VLOOKUP(A81,'Stock wise daily sales'!$A$1:$AA$367,18,0)</f>
        <v>0</v>
      </c>
      <c r="BP81">
        <v>0</v>
      </c>
      <c r="BQ81" s="15">
        <f t="shared" si="112"/>
        <v>16</v>
      </c>
      <c r="BR81" s="14">
        <f t="shared" si="113"/>
        <v>13</v>
      </c>
      <c r="BS81">
        <f>VLOOKUP(A81,'Stock wise daily sales'!$A$1:$AA$367,19,0)</f>
        <v>0</v>
      </c>
      <c r="BT81">
        <v>0</v>
      </c>
      <c r="BU81" s="15">
        <f t="shared" si="114"/>
        <v>13</v>
      </c>
      <c r="BV81" s="14">
        <f t="shared" si="121"/>
        <v>3</v>
      </c>
      <c r="BW81">
        <f>VLOOKUP(A81,'Stock wise daily sales'!$A$1:$AA$367,20,0)</f>
        <v>0</v>
      </c>
      <c r="BX81">
        <v>0</v>
      </c>
      <c r="BY81" s="15">
        <f t="shared" si="122"/>
        <v>3</v>
      </c>
      <c r="BZ81" s="14">
        <f t="shared" si="101"/>
        <v>6</v>
      </c>
      <c r="CA81">
        <f>VLOOKUP(A81,'Stock wise daily sales'!$A$1:$AA$367,21,0)</f>
        <v>0</v>
      </c>
      <c r="CB81">
        <v>0</v>
      </c>
      <c r="CC81" s="15">
        <f t="shared" si="102"/>
        <v>6</v>
      </c>
      <c r="CD81" s="14">
        <f t="shared" si="149"/>
        <v>40</v>
      </c>
      <c r="CE81">
        <f>VLOOKUP(A81,'Stock wise daily sales'!$A$1:$AA$367,22,0)</f>
        <v>0</v>
      </c>
      <c r="CF81">
        <v>0</v>
      </c>
      <c r="CG81" s="15">
        <f t="shared" si="150"/>
        <v>40</v>
      </c>
      <c r="CH81" s="14">
        <f t="shared" si="133"/>
        <v>26</v>
      </c>
      <c r="CI81">
        <f>VLOOKUP(A81,'Stock wise daily sales'!$A$1:$AA$367,23,0)</f>
        <v>0</v>
      </c>
      <c r="CJ81">
        <v>0</v>
      </c>
      <c r="CK81" s="15">
        <f t="shared" si="134"/>
        <v>26</v>
      </c>
      <c r="CL81" s="14">
        <f t="shared" si="123"/>
        <v>24</v>
      </c>
      <c r="CM81">
        <f>VLOOKUP(A81,'Stock wise daily sales'!$A$1:$AA$367,24,0)</f>
        <v>0</v>
      </c>
      <c r="CN81">
        <v>0</v>
      </c>
      <c r="CO81" s="15">
        <f t="shared" si="124"/>
        <v>24</v>
      </c>
      <c r="CP81" s="14">
        <f t="shared" si="143"/>
        <v>11</v>
      </c>
      <c r="CQ81">
        <f>VLOOKUP(A81,'Stock wise daily sales'!$A$1:$AA$367,25,0)</f>
        <v>0</v>
      </c>
      <c r="CR81">
        <v>0</v>
      </c>
      <c r="CS81" s="15">
        <f t="shared" si="144"/>
        <v>11</v>
      </c>
      <c r="CT81" s="14">
        <f t="shared" si="125"/>
        <v>16</v>
      </c>
      <c r="CU81">
        <f>VLOOKUP(A81,'Stock wise daily sales'!$A$1:$AA$367,26,0)</f>
        <v>10</v>
      </c>
      <c r="CV81">
        <v>0</v>
      </c>
      <c r="CW81" s="15">
        <f t="shared" si="126"/>
        <v>6</v>
      </c>
    </row>
    <row r="82" spans="1:101" x14ac:dyDescent="0.45">
      <c r="A82" s="2">
        <v>45279</v>
      </c>
      <c r="B82" s="14">
        <f t="shared" si="159"/>
        <v>15</v>
      </c>
      <c r="C82">
        <f>VLOOKUP(A82,'Stock wise daily sales'!$A$1:$AA$367,2,0)</f>
        <v>0</v>
      </c>
      <c r="D82">
        <v>0</v>
      </c>
      <c r="E82" s="15">
        <f t="shared" si="160"/>
        <v>15</v>
      </c>
      <c r="F82" s="14">
        <f t="shared" si="145"/>
        <v>5</v>
      </c>
      <c r="G82">
        <f>VLOOKUP(A82,'Stock wise daily sales'!$A$1:$AA$367,3,0)</f>
        <v>14</v>
      </c>
      <c r="H82">
        <v>120</v>
      </c>
      <c r="I82" s="15">
        <f t="shared" si="146"/>
        <v>111</v>
      </c>
      <c r="J82" s="14">
        <f t="shared" si="127"/>
        <v>24</v>
      </c>
      <c r="K82">
        <f>VLOOKUP(A82,'Stock wise daily sales'!$A$1:$AA$367,4,0)</f>
        <v>0</v>
      </c>
      <c r="L82">
        <v>0</v>
      </c>
      <c r="M82" s="15">
        <f t="shared" si="128"/>
        <v>24</v>
      </c>
      <c r="N82" s="14">
        <f t="shared" si="161"/>
        <v>30</v>
      </c>
      <c r="O82">
        <f>VLOOKUP(A82,'Stock wise daily sales'!$A$1:$AA$367,5,0)</f>
        <v>6</v>
      </c>
      <c r="P82">
        <v>0</v>
      </c>
      <c r="Q82" s="15">
        <f t="shared" si="129"/>
        <v>24</v>
      </c>
      <c r="R82" s="14">
        <f t="shared" si="103"/>
        <v>45</v>
      </c>
      <c r="S82">
        <f>VLOOKUP(A82,'Stock wise daily sales'!$A$1:$AA$367,6,0)</f>
        <v>0</v>
      </c>
      <c r="T82">
        <v>0</v>
      </c>
      <c r="U82" s="15">
        <f t="shared" si="104"/>
        <v>45</v>
      </c>
      <c r="V82" s="14">
        <f t="shared" si="151"/>
        <v>11</v>
      </c>
      <c r="W82">
        <f>VLOOKUP(A82,'Stock wise daily sales'!$A$1:$AA$367,7,0)</f>
        <v>0</v>
      </c>
      <c r="X82">
        <v>0</v>
      </c>
      <c r="Y82" s="15">
        <f t="shared" si="152"/>
        <v>11</v>
      </c>
      <c r="Z82" s="14">
        <f t="shared" si="105"/>
        <v>1</v>
      </c>
      <c r="AA82">
        <f>VLOOKUP(A82,'Stock wise daily sales'!$A$1:$AA$367,8,0)</f>
        <v>0</v>
      </c>
      <c r="AB82">
        <v>0</v>
      </c>
      <c r="AC82" s="15">
        <f t="shared" si="106"/>
        <v>1</v>
      </c>
      <c r="AD82" s="14">
        <f t="shared" si="162"/>
        <v>7</v>
      </c>
      <c r="AE82">
        <f>VLOOKUP(A82,'Stock wise daily sales'!$A$1:$AA$367,9,0)</f>
        <v>0</v>
      </c>
      <c r="AF82">
        <v>0</v>
      </c>
      <c r="AG82" s="15">
        <f t="shared" si="163"/>
        <v>7</v>
      </c>
      <c r="AH82" s="14">
        <f t="shared" si="135"/>
        <v>4</v>
      </c>
      <c r="AI82">
        <f>VLOOKUP(A82,'Stock wise daily sales'!$A$1:$AA$367,10,0)</f>
        <v>0</v>
      </c>
      <c r="AJ82">
        <v>0</v>
      </c>
      <c r="AK82" s="15">
        <f t="shared" si="136"/>
        <v>4</v>
      </c>
      <c r="AL82" s="14">
        <f t="shared" si="147"/>
        <v>3</v>
      </c>
      <c r="AM82">
        <f>VLOOKUP(A82,'Stock wise daily sales'!$A$1:$AA$367,11,0)</f>
        <v>0</v>
      </c>
      <c r="AN82">
        <v>0</v>
      </c>
      <c r="AO82" s="15">
        <f t="shared" si="148"/>
        <v>3</v>
      </c>
      <c r="AP82" s="14">
        <f t="shared" si="137"/>
        <v>11</v>
      </c>
      <c r="AQ82">
        <f>VLOOKUP(A82,'Stock wise daily sales'!$A$1:$AA$367,12,0)</f>
        <v>0</v>
      </c>
      <c r="AR82">
        <v>0</v>
      </c>
      <c r="AS82" s="15">
        <f t="shared" si="138"/>
        <v>11</v>
      </c>
      <c r="AT82" s="14">
        <f t="shared" si="139"/>
        <v>96</v>
      </c>
      <c r="AU82">
        <f>VLOOKUP(A82,'Stock wise daily sales'!$A$1:$AA$367,13,0)</f>
        <v>12</v>
      </c>
      <c r="AV82">
        <v>0</v>
      </c>
      <c r="AW82" s="15">
        <f t="shared" si="140"/>
        <v>84</v>
      </c>
      <c r="AX82" s="14">
        <f t="shared" si="107"/>
        <v>23</v>
      </c>
      <c r="AY82">
        <f>VLOOKUP(A82,'Stock wise daily sales'!$A$1:$AA$367,14,0)</f>
        <v>0</v>
      </c>
      <c r="AZ82">
        <v>0</v>
      </c>
      <c r="BA82" s="15">
        <f t="shared" si="108"/>
        <v>23</v>
      </c>
      <c r="BB82" s="14">
        <f t="shared" si="141"/>
        <v>11</v>
      </c>
      <c r="BC82">
        <f>VLOOKUP(A82,'Stock wise daily sales'!$A$1:$AA$367,15,0)</f>
        <v>6</v>
      </c>
      <c r="BD82">
        <v>0</v>
      </c>
      <c r="BE82" s="15">
        <f t="shared" si="142"/>
        <v>5</v>
      </c>
      <c r="BF82" s="14">
        <f t="shared" si="109"/>
        <v>56</v>
      </c>
      <c r="BG82">
        <f>VLOOKUP(A82,'Stock wise daily sales'!$A$1:$AA$367,16,0)</f>
        <v>0</v>
      </c>
      <c r="BH82">
        <v>0</v>
      </c>
      <c r="BI82" s="15">
        <f t="shared" si="110"/>
        <v>56</v>
      </c>
      <c r="BJ82" s="14">
        <f t="shared" si="119"/>
        <v>1</v>
      </c>
      <c r="BK82">
        <f>VLOOKUP(A82,'Stock wise daily sales'!$A$1:$AA$367,17,0)</f>
        <v>0</v>
      </c>
      <c r="BL82">
        <v>0</v>
      </c>
      <c r="BM82" s="15">
        <f t="shared" si="120"/>
        <v>1</v>
      </c>
      <c r="BN82" s="14">
        <f t="shared" si="111"/>
        <v>16</v>
      </c>
      <c r="BO82">
        <f>VLOOKUP(A82,'Stock wise daily sales'!$A$1:$AA$367,18,0)</f>
        <v>0</v>
      </c>
      <c r="BP82">
        <v>0</v>
      </c>
      <c r="BQ82" s="15">
        <f t="shared" si="112"/>
        <v>16</v>
      </c>
      <c r="BR82" s="14">
        <f t="shared" si="113"/>
        <v>13</v>
      </c>
      <c r="BS82">
        <f>VLOOKUP(A82,'Stock wise daily sales'!$A$1:$AA$367,19,0)</f>
        <v>0</v>
      </c>
      <c r="BT82">
        <v>0</v>
      </c>
      <c r="BU82" s="15">
        <f t="shared" si="114"/>
        <v>13</v>
      </c>
      <c r="BV82" s="14">
        <f t="shared" si="121"/>
        <v>3</v>
      </c>
      <c r="BW82">
        <f>VLOOKUP(A82,'Stock wise daily sales'!$A$1:$AA$367,20,0)</f>
        <v>0</v>
      </c>
      <c r="BX82">
        <v>0</v>
      </c>
      <c r="BY82" s="15">
        <f t="shared" si="122"/>
        <v>3</v>
      </c>
      <c r="BZ82" s="14">
        <f t="shared" si="101"/>
        <v>6</v>
      </c>
      <c r="CA82">
        <f>VLOOKUP(A82,'Stock wise daily sales'!$A$1:$AA$367,21,0)</f>
        <v>0</v>
      </c>
      <c r="CB82">
        <v>0</v>
      </c>
      <c r="CC82" s="15">
        <f t="shared" si="102"/>
        <v>6</v>
      </c>
      <c r="CD82" s="14">
        <f t="shared" si="149"/>
        <v>40</v>
      </c>
      <c r="CE82">
        <f>VLOOKUP(A82,'Stock wise daily sales'!$A$1:$AA$367,22,0)</f>
        <v>3</v>
      </c>
      <c r="CF82">
        <v>0</v>
      </c>
      <c r="CG82" s="15">
        <f t="shared" si="150"/>
        <v>37</v>
      </c>
      <c r="CH82" s="14">
        <f t="shared" si="133"/>
        <v>26</v>
      </c>
      <c r="CI82">
        <f>VLOOKUP(A82,'Stock wise daily sales'!$A$1:$AA$367,23,0)</f>
        <v>5</v>
      </c>
      <c r="CJ82">
        <v>0</v>
      </c>
      <c r="CK82" s="15">
        <f t="shared" si="134"/>
        <v>21</v>
      </c>
      <c r="CL82" s="14">
        <f t="shared" si="123"/>
        <v>24</v>
      </c>
      <c r="CM82">
        <f>VLOOKUP(A82,'Stock wise daily sales'!$A$1:$AA$367,24,0)</f>
        <v>2</v>
      </c>
      <c r="CN82">
        <v>0</v>
      </c>
      <c r="CO82" s="15">
        <f t="shared" si="124"/>
        <v>22</v>
      </c>
      <c r="CP82" s="14">
        <f t="shared" si="143"/>
        <v>11</v>
      </c>
      <c r="CQ82">
        <f>VLOOKUP(A82,'Stock wise daily sales'!$A$1:$AA$367,25,0)</f>
        <v>10</v>
      </c>
      <c r="CR82">
        <v>0</v>
      </c>
      <c r="CS82" s="15">
        <f t="shared" si="144"/>
        <v>1</v>
      </c>
      <c r="CT82" s="14">
        <f t="shared" si="125"/>
        <v>6</v>
      </c>
      <c r="CU82">
        <f>VLOOKUP(A82,'Stock wise daily sales'!$A$1:$AA$367,26,0)</f>
        <v>0</v>
      </c>
      <c r="CV82">
        <v>0</v>
      </c>
      <c r="CW82" s="15">
        <f t="shared" si="126"/>
        <v>6</v>
      </c>
    </row>
    <row r="83" spans="1:101" x14ac:dyDescent="0.45">
      <c r="A83" s="2">
        <v>45280</v>
      </c>
      <c r="B83" s="14">
        <f t="shared" si="159"/>
        <v>15</v>
      </c>
      <c r="C83">
        <f>VLOOKUP(A83,'Stock wise daily sales'!$A$1:$AA$367,2,0)</f>
        <v>0</v>
      </c>
      <c r="D83">
        <v>0</v>
      </c>
      <c r="E83" s="15">
        <f t="shared" si="160"/>
        <v>15</v>
      </c>
      <c r="F83" s="14">
        <f t="shared" si="145"/>
        <v>111</v>
      </c>
      <c r="G83">
        <f>VLOOKUP(A83,'Stock wise daily sales'!$A$1:$AA$367,3,0)</f>
        <v>0</v>
      </c>
      <c r="H83">
        <v>0</v>
      </c>
      <c r="I83" s="15">
        <f t="shared" si="146"/>
        <v>111</v>
      </c>
      <c r="J83" s="14">
        <f t="shared" si="127"/>
        <v>24</v>
      </c>
      <c r="K83">
        <f>VLOOKUP(A83,'Stock wise daily sales'!$A$1:$AA$367,4,0)</f>
        <v>0</v>
      </c>
      <c r="L83">
        <v>0</v>
      </c>
      <c r="M83" s="15">
        <f t="shared" si="128"/>
        <v>24</v>
      </c>
      <c r="N83" s="14">
        <f t="shared" si="161"/>
        <v>24</v>
      </c>
      <c r="O83">
        <f>VLOOKUP(A83,'Stock wise daily sales'!$A$1:$AA$367,5,0)</f>
        <v>0</v>
      </c>
      <c r="P83">
        <v>0</v>
      </c>
      <c r="Q83" s="15">
        <f t="shared" si="129"/>
        <v>24</v>
      </c>
      <c r="R83" s="14">
        <f t="shared" si="103"/>
        <v>45</v>
      </c>
      <c r="S83">
        <f>VLOOKUP(A83,'Stock wise daily sales'!$A$1:$AA$367,6,0)</f>
        <v>2</v>
      </c>
      <c r="T83">
        <v>0</v>
      </c>
      <c r="U83" s="15">
        <f t="shared" si="104"/>
        <v>43</v>
      </c>
      <c r="V83" s="14">
        <f t="shared" si="151"/>
        <v>11</v>
      </c>
      <c r="W83">
        <f>VLOOKUP(A83,'Stock wise daily sales'!$A$1:$AA$367,7,0)</f>
        <v>25</v>
      </c>
      <c r="X83">
        <v>40</v>
      </c>
      <c r="Y83" s="15">
        <f t="shared" si="152"/>
        <v>26</v>
      </c>
      <c r="Z83" s="14">
        <f t="shared" si="105"/>
        <v>1</v>
      </c>
      <c r="AA83">
        <f>VLOOKUP(A83,'Stock wise daily sales'!$A$1:$AA$367,8,0)</f>
        <v>30</v>
      </c>
      <c r="AB83">
        <v>100</v>
      </c>
      <c r="AC83" s="15">
        <f t="shared" si="106"/>
        <v>71</v>
      </c>
      <c r="AD83" s="14">
        <f t="shared" si="162"/>
        <v>7</v>
      </c>
      <c r="AE83">
        <f>VLOOKUP(A83,'Stock wise daily sales'!$A$1:$AA$367,9,0)</f>
        <v>0</v>
      </c>
      <c r="AF83">
        <v>0</v>
      </c>
      <c r="AG83" s="15">
        <f t="shared" si="163"/>
        <v>7</v>
      </c>
      <c r="AH83" s="14">
        <f t="shared" si="135"/>
        <v>4</v>
      </c>
      <c r="AI83">
        <f>VLOOKUP(A83,'Stock wise daily sales'!$A$1:$AA$367,10,0)</f>
        <v>1</v>
      </c>
      <c r="AJ83">
        <v>0</v>
      </c>
      <c r="AK83" s="15">
        <f t="shared" si="136"/>
        <v>3</v>
      </c>
      <c r="AL83" s="14">
        <f t="shared" si="147"/>
        <v>3</v>
      </c>
      <c r="AM83">
        <f>VLOOKUP(A83,'Stock wise daily sales'!$A$1:$AA$367,11,0)</f>
        <v>5</v>
      </c>
      <c r="AN83">
        <v>70</v>
      </c>
      <c r="AO83" s="15">
        <f t="shared" si="148"/>
        <v>68</v>
      </c>
      <c r="AP83" s="14">
        <f t="shared" si="137"/>
        <v>11</v>
      </c>
      <c r="AQ83">
        <f>VLOOKUP(A83,'Stock wise daily sales'!$A$1:$AA$367,12,0)</f>
        <v>0</v>
      </c>
      <c r="AR83">
        <v>0</v>
      </c>
      <c r="AS83" s="15">
        <f t="shared" si="138"/>
        <v>11</v>
      </c>
      <c r="AT83" s="14">
        <f t="shared" si="139"/>
        <v>84</v>
      </c>
      <c r="AU83">
        <f>VLOOKUP(A83,'Stock wise daily sales'!$A$1:$AA$367,13,0)</f>
        <v>0</v>
      </c>
      <c r="AV83">
        <v>0</v>
      </c>
      <c r="AW83" s="15">
        <f t="shared" si="140"/>
        <v>84</v>
      </c>
      <c r="AX83" s="14">
        <f t="shared" si="107"/>
        <v>23</v>
      </c>
      <c r="AY83">
        <f>VLOOKUP(A83,'Stock wise daily sales'!$A$1:$AA$367,14,0)</f>
        <v>0</v>
      </c>
      <c r="AZ83">
        <v>0</v>
      </c>
      <c r="BA83" s="15">
        <f t="shared" si="108"/>
        <v>23</v>
      </c>
      <c r="BB83" s="14">
        <f t="shared" si="141"/>
        <v>5</v>
      </c>
      <c r="BC83">
        <f>VLOOKUP(A83,'Stock wise daily sales'!$A$1:$AA$367,15,0)</f>
        <v>0</v>
      </c>
      <c r="BD83">
        <v>0</v>
      </c>
      <c r="BE83" s="15">
        <f t="shared" si="142"/>
        <v>5</v>
      </c>
      <c r="BF83" s="14">
        <f t="shared" si="109"/>
        <v>56</v>
      </c>
      <c r="BG83">
        <f>VLOOKUP(A83,'Stock wise daily sales'!$A$1:$AA$367,16,0)</f>
        <v>0</v>
      </c>
      <c r="BH83">
        <v>0</v>
      </c>
      <c r="BI83" s="15">
        <f t="shared" si="110"/>
        <v>56</v>
      </c>
      <c r="BJ83" s="14">
        <f t="shared" si="119"/>
        <v>1</v>
      </c>
      <c r="BK83">
        <f>VLOOKUP(A83,'Stock wise daily sales'!$A$1:$AA$367,17,0)</f>
        <v>5</v>
      </c>
      <c r="BL83">
        <v>10</v>
      </c>
      <c r="BM83" s="15">
        <f t="shared" si="120"/>
        <v>6</v>
      </c>
      <c r="BN83" s="14">
        <f t="shared" si="111"/>
        <v>16</v>
      </c>
      <c r="BO83">
        <f>VLOOKUP(A83,'Stock wise daily sales'!$A$1:$AA$367,18,0)</f>
        <v>35</v>
      </c>
      <c r="BP83">
        <v>80</v>
      </c>
      <c r="BQ83" s="15">
        <f t="shared" si="112"/>
        <v>61</v>
      </c>
      <c r="BR83" s="14">
        <f t="shared" si="113"/>
        <v>13</v>
      </c>
      <c r="BS83">
        <f>VLOOKUP(A83,'Stock wise daily sales'!$A$1:$AA$367,19,0)</f>
        <v>2</v>
      </c>
      <c r="BT83">
        <v>0</v>
      </c>
      <c r="BU83" s="15">
        <f t="shared" si="114"/>
        <v>11</v>
      </c>
      <c r="BV83" s="14">
        <f t="shared" si="121"/>
        <v>3</v>
      </c>
      <c r="BW83">
        <f>VLOOKUP(A83,'Stock wise daily sales'!$A$1:$AA$367,20,0)</f>
        <v>0</v>
      </c>
      <c r="BX83">
        <v>0</v>
      </c>
      <c r="BY83" s="15">
        <f t="shared" si="122"/>
        <v>3</v>
      </c>
      <c r="BZ83" s="14">
        <f t="shared" ref="BZ83:BZ146" si="164">MAX(CC82,0)</f>
        <v>6</v>
      </c>
      <c r="CA83">
        <f>VLOOKUP(A83,'Stock wise daily sales'!$A$1:$AA$367,21,0)</f>
        <v>10</v>
      </c>
      <c r="CB83">
        <v>60</v>
      </c>
      <c r="CC83" s="15">
        <f t="shared" ref="CC83:CC146" si="165">BZ83-CA83+CB83</f>
        <v>56</v>
      </c>
      <c r="CD83" s="14">
        <f t="shared" si="149"/>
        <v>37</v>
      </c>
      <c r="CE83">
        <f>VLOOKUP(A83,'Stock wise daily sales'!$A$1:$AA$367,22,0)</f>
        <v>0</v>
      </c>
      <c r="CF83">
        <v>0</v>
      </c>
      <c r="CG83" s="15">
        <f t="shared" si="150"/>
        <v>37</v>
      </c>
      <c r="CH83" s="14">
        <f t="shared" si="133"/>
        <v>21</v>
      </c>
      <c r="CI83">
        <f>VLOOKUP(A83,'Stock wise daily sales'!$A$1:$AA$367,23,0)</f>
        <v>0</v>
      </c>
      <c r="CJ83">
        <v>0</v>
      </c>
      <c r="CK83" s="15">
        <f t="shared" si="134"/>
        <v>21</v>
      </c>
      <c r="CL83" s="14">
        <f t="shared" si="123"/>
        <v>22</v>
      </c>
      <c r="CM83">
        <f>VLOOKUP(A83,'Stock wise daily sales'!$A$1:$AA$367,24,0)</f>
        <v>0</v>
      </c>
      <c r="CN83">
        <v>0</v>
      </c>
      <c r="CO83" s="15">
        <f t="shared" si="124"/>
        <v>22</v>
      </c>
      <c r="CP83" s="14">
        <f t="shared" si="143"/>
        <v>1</v>
      </c>
      <c r="CQ83">
        <f>VLOOKUP(A83,'Stock wise daily sales'!$A$1:$AA$367,25,0)</f>
        <v>0</v>
      </c>
      <c r="CR83">
        <v>0</v>
      </c>
      <c r="CS83" s="15">
        <f t="shared" si="144"/>
        <v>1</v>
      </c>
      <c r="CT83" s="14">
        <f t="shared" si="125"/>
        <v>6</v>
      </c>
      <c r="CU83">
        <f>VLOOKUP(A83,'Stock wise daily sales'!$A$1:$AA$367,26,0)</f>
        <v>0</v>
      </c>
      <c r="CV83">
        <v>0</v>
      </c>
      <c r="CW83" s="15">
        <f t="shared" si="126"/>
        <v>6</v>
      </c>
    </row>
    <row r="84" spans="1:101" x14ac:dyDescent="0.45">
      <c r="A84" s="2">
        <v>45281</v>
      </c>
      <c r="B84" s="14">
        <f t="shared" si="159"/>
        <v>15</v>
      </c>
      <c r="C84">
        <f>VLOOKUP(A84,'Stock wise daily sales'!$A$1:$AA$367,2,0)</f>
        <v>15</v>
      </c>
      <c r="D84">
        <v>50</v>
      </c>
      <c r="E84" s="15">
        <f t="shared" si="160"/>
        <v>50</v>
      </c>
      <c r="F84" s="14">
        <f t="shared" si="145"/>
        <v>111</v>
      </c>
      <c r="G84">
        <f>VLOOKUP(A84,'Stock wise daily sales'!$A$1:$AA$367,3,0)</f>
        <v>5</v>
      </c>
      <c r="H84">
        <v>0</v>
      </c>
      <c r="I84" s="15">
        <f t="shared" si="146"/>
        <v>106</v>
      </c>
      <c r="J84" s="14">
        <f t="shared" si="127"/>
        <v>24</v>
      </c>
      <c r="K84">
        <f>VLOOKUP(A84,'Stock wise daily sales'!$A$1:$AA$367,4,0)</f>
        <v>0</v>
      </c>
      <c r="L84">
        <v>0</v>
      </c>
      <c r="M84" s="15">
        <f t="shared" si="128"/>
        <v>24</v>
      </c>
      <c r="N84" s="14">
        <f t="shared" si="161"/>
        <v>24</v>
      </c>
      <c r="O84">
        <f>VLOOKUP(A84,'Stock wise daily sales'!$A$1:$AA$367,5,0)</f>
        <v>0</v>
      </c>
      <c r="P84">
        <v>0</v>
      </c>
      <c r="Q84" s="15">
        <f t="shared" si="129"/>
        <v>24</v>
      </c>
      <c r="R84" s="14">
        <f t="shared" ref="R84:R147" si="166">MAX(U83,0)</f>
        <v>43</v>
      </c>
      <c r="S84">
        <f>VLOOKUP(A84,'Stock wise daily sales'!$A$1:$AA$367,6,0)</f>
        <v>5</v>
      </c>
      <c r="T84">
        <v>0</v>
      </c>
      <c r="U84" s="15">
        <f t="shared" ref="U84:U147" si="167">R84-S84+T84</f>
        <v>38</v>
      </c>
      <c r="V84" s="14">
        <f t="shared" si="151"/>
        <v>26</v>
      </c>
      <c r="W84">
        <f>VLOOKUP(A84,'Stock wise daily sales'!$A$1:$AA$367,7,0)</f>
        <v>0</v>
      </c>
      <c r="X84">
        <v>0</v>
      </c>
      <c r="Y84" s="15">
        <f t="shared" si="152"/>
        <v>26</v>
      </c>
      <c r="Z84" s="14">
        <f t="shared" ref="Z84:Z147" si="168">MAX(AC83,0)</f>
        <v>71</v>
      </c>
      <c r="AA84">
        <f>VLOOKUP(A84,'Stock wise daily sales'!$A$1:$AA$367,8,0)</f>
        <v>10</v>
      </c>
      <c r="AB84">
        <v>0</v>
      </c>
      <c r="AC84" s="15">
        <f t="shared" ref="AC84:AC147" si="169">Z84-AA84+AB84</f>
        <v>61</v>
      </c>
      <c r="AD84" s="14">
        <f t="shared" si="162"/>
        <v>7</v>
      </c>
      <c r="AE84">
        <f>VLOOKUP(A84,'Stock wise daily sales'!$A$1:$AA$367,9,0)</f>
        <v>10</v>
      </c>
      <c r="AF84">
        <v>30</v>
      </c>
      <c r="AG84" s="15">
        <f t="shared" si="163"/>
        <v>27</v>
      </c>
      <c r="AH84" s="14">
        <f t="shared" si="135"/>
        <v>3</v>
      </c>
      <c r="AI84">
        <f>VLOOKUP(A84,'Stock wise daily sales'!$A$1:$AA$367,10,0)</f>
        <v>0</v>
      </c>
      <c r="AJ84">
        <v>0</v>
      </c>
      <c r="AK84" s="15">
        <f t="shared" si="136"/>
        <v>3</v>
      </c>
      <c r="AL84" s="14">
        <f t="shared" si="147"/>
        <v>68</v>
      </c>
      <c r="AM84">
        <f>VLOOKUP(A84,'Stock wise daily sales'!$A$1:$AA$367,11,0)</f>
        <v>7</v>
      </c>
      <c r="AN84">
        <v>0</v>
      </c>
      <c r="AO84" s="15">
        <f t="shared" si="148"/>
        <v>61</v>
      </c>
      <c r="AP84" s="14">
        <f t="shared" si="137"/>
        <v>11</v>
      </c>
      <c r="AQ84">
        <f>VLOOKUP(A84,'Stock wise daily sales'!$A$1:$AA$367,12,0)</f>
        <v>10</v>
      </c>
      <c r="AR84">
        <v>0</v>
      </c>
      <c r="AS84" s="15">
        <f t="shared" si="138"/>
        <v>1</v>
      </c>
      <c r="AT84" s="14">
        <f t="shared" si="139"/>
        <v>84</v>
      </c>
      <c r="AU84">
        <f>VLOOKUP(A84,'Stock wise daily sales'!$A$1:$AA$367,13,0)</f>
        <v>13</v>
      </c>
      <c r="AV84">
        <v>0</v>
      </c>
      <c r="AW84" s="15">
        <f t="shared" si="140"/>
        <v>71</v>
      </c>
      <c r="AX84" s="14">
        <f t="shared" ref="AX84:AX147" si="170">MAX(BA83,0)</f>
        <v>23</v>
      </c>
      <c r="AY84">
        <f>VLOOKUP(A84,'Stock wise daily sales'!$A$1:$AA$367,14,0)</f>
        <v>10</v>
      </c>
      <c r="AZ84">
        <v>0</v>
      </c>
      <c r="BA84" s="15">
        <f t="shared" ref="BA84:BA147" si="171">AX84-AY84+AZ84</f>
        <v>13</v>
      </c>
      <c r="BB84" s="14">
        <f t="shared" si="141"/>
        <v>5</v>
      </c>
      <c r="BC84">
        <f>VLOOKUP(A84,'Stock wise daily sales'!$A$1:$AA$367,15,0)</f>
        <v>0</v>
      </c>
      <c r="BD84">
        <v>0</v>
      </c>
      <c r="BE84" s="15">
        <f t="shared" si="142"/>
        <v>5</v>
      </c>
      <c r="BF84" s="14">
        <f t="shared" ref="BF84:BF147" si="172">MAX(BI83,0)</f>
        <v>56</v>
      </c>
      <c r="BG84">
        <f>VLOOKUP(A84,'Stock wise daily sales'!$A$1:$AA$367,16,0)</f>
        <v>10</v>
      </c>
      <c r="BH84">
        <v>0</v>
      </c>
      <c r="BI84" s="15">
        <f t="shared" ref="BI84:BI147" si="173">BF84-BG84+BH84</f>
        <v>46</v>
      </c>
      <c r="BJ84" s="14">
        <f t="shared" si="119"/>
        <v>6</v>
      </c>
      <c r="BK84">
        <f>VLOOKUP(A84,'Stock wise daily sales'!$A$1:$AA$367,17,0)</f>
        <v>0</v>
      </c>
      <c r="BL84">
        <v>0</v>
      </c>
      <c r="BM84" s="15">
        <f t="shared" si="120"/>
        <v>6</v>
      </c>
      <c r="BN84" s="14">
        <f t="shared" ref="BN84:BN147" si="174">MAX(BQ83,0)</f>
        <v>61</v>
      </c>
      <c r="BO84">
        <f>VLOOKUP(A84,'Stock wise daily sales'!$A$1:$AA$367,18,0)</f>
        <v>0</v>
      </c>
      <c r="BP84">
        <v>0</v>
      </c>
      <c r="BQ84" s="15">
        <f t="shared" ref="BQ84:BQ147" si="175">BN84-BO84+BP84</f>
        <v>61</v>
      </c>
      <c r="BR84" s="14">
        <f t="shared" ref="BR84:BR147" si="176">MAX(BU83,0)</f>
        <v>11</v>
      </c>
      <c r="BS84">
        <f>VLOOKUP(A84,'Stock wise daily sales'!$A$1:$AA$367,19,0)</f>
        <v>0</v>
      </c>
      <c r="BT84">
        <v>0</v>
      </c>
      <c r="BU84" s="15">
        <f t="shared" ref="BU84:BU147" si="177">BR84-BS84+BT84</f>
        <v>11</v>
      </c>
      <c r="BV84" s="14">
        <f t="shared" si="121"/>
        <v>3</v>
      </c>
      <c r="BW84">
        <f>VLOOKUP(A84,'Stock wise daily sales'!$A$1:$AA$367,20,0)</f>
        <v>0</v>
      </c>
      <c r="BX84">
        <v>0</v>
      </c>
      <c r="BY84" s="15">
        <f t="shared" si="122"/>
        <v>3</v>
      </c>
      <c r="BZ84" s="14">
        <f t="shared" si="164"/>
        <v>56</v>
      </c>
      <c r="CA84">
        <f>VLOOKUP(A84,'Stock wise daily sales'!$A$1:$AA$367,21,0)</f>
        <v>0</v>
      </c>
      <c r="CB84">
        <v>0</v>
      </c>
      <c r="CC84" s="15">
        <f t="shared" si="165"/>
        <v>56</v>
      </c>
      <c r="CD84" s="14">
        <f t="shared" si="149"/>
        <v>37</v>
      </c>
      <c r="CE84">
        <f>VLOOKUP(A84,'Stock wise daily sales'!$A$1:$AA$367,22,0)</f>
        <v>10</v>
      </c>
      <c r="CF84">
        <v>0</v>
      </c>
      <c r="CG84" s="15">
        <f t="shared" si="150"/>
        <v>27</v>
      </c>
      <c r="CH84" s="14">
        <f t="shared" si="133"/>
        <v>21</v>
      </c>
      <c r="CI84">
        <f>VLOOKUP(A84,'Stock wise daily sales'!$A$1:$AA$367,23,0)</f>
        <v>10</v>
      </c>
      <c r="CJ84">
        <v>0</v>
      </c>
      <c r="CK84" s="15">
        <f t="shared" si="134"/>
        <v>11</v>
      </c>
      <c r="CL84" s="14">
        <f t="shared" si="123"/>
        <v>22</v>
      </c>
      <c r="CM84">
        <f>VLOOKUP(A84,'Stock wise daily sales'!$A$1:$AA$367,24,0)</f>
        <v>0</v>
      </c>
      <c r="CN84">
        <v>0</v>
      </c>
      <c r="CO84" s="15">
        <f t="shared" si="124"/>
        <v>22</v>
      </c>
      <c r="CP84" s="14">
        <f t="shared" si="143"/>
        <v>1</v>
      </c>
      <c r="CQ84">
        <f>VLOOKUP(A84,'Stock wise daily sales'!$A$1:$AA$367,25,0)</f>
        <v>0</v>
      </c>
      <c r="CR84">
        <v>0</v>
      </c>
      <c r="CS84" s="15">
        <f t="shared" si="144"/>
        <v>1</v>
      </c>
      <c r="CT84" s="14">
        <f t="shared" si="125"/>
        <v>6</v>
      </c>
      <c r="CU84">
        <f>VLOOKUP(A84,'Stock wise daily sales'!$A$1:$AA$367,26,0)</f>
        <v>5</v>
      </c>
      <c r="CV84">
        <v>0</v>
      </c>
      <c r="CW84" s="15">
        <f t="shared" si="126"/>
        <v>1</v>
      </c>
    </row>
    <row r="85" spans="1:101" x14ac:dyDescent="0.45">
      <c r="A85" s="2">
        <v>45282</v>
      </c>
      <c r="B85" s="14">
        <f t="shared" si="159"/>
        <v>50</v>
      </c>
      <c r="C85">
        <f>VLOOKUP(A85,'Stock wise daily sales'!$A$1:$AA$367,2,0)</f>
        <v>0</v>
      </c>
      <c r="D85">
        <v>0</v>
      </c>
      <c r="E85" s="15">
        <f t="shared" si="160"/>
        <v>50</v>
      </c>
      <c r="F85" s="14">
        <f t="shared" si="145"/>
        <v>106</v>
      </c>
      <c r="G85">
        <f>VLOOKUP(A85,'Stock wise daily sales'!$A$1:$AA$367,3,0)</f>
        <v>3</v>
      </c>
      <c r="H85">
        <v>0</v>
      </c>
      <c r="I85" s="15">
        <f t="shared" si="146"/>
        <v>103</v>
      </c>
      <c r="J85" s="14">
        <f t="shared" si="127"/>
        <v>24</v>
      </c>
      <c r="K85">
        <f>VLOOKUP(A85,'Stock wise daily sales'!$A$1:$AA$367,4,0)</f>
        <v>0</v>
      </c>
      <c r="L85">
        <v>0</v>
      </c>
      <c r="M85" s="15">
        <f t="shared" si="128"/>
        <v>24</v>
      </c>
      <c r="N85" s="14">
        <f t="shared" si="161"/>
        <v>24</v>
      </c>
      <c r="O85">
        <f>VLOOKUP(A85,'Stock wise daily sales'!$A$1:$AA$367,5,0)</f>
        <v>0</v>
      </c>
      <c r="P85">
        <v>0</v>
      </c>
      <c r="Q85" s="15">
        <f t="shared" si="129"/>
        <v>24</v>
      </c>
      <c r="R85" s="14">
        <f t="shared" si="166"/>
        <v>38</v>
      </c>
      <c r="S85">
        <f>VLOOKUP(A85,'Stock wise daily sales'!$A$1:$AA$367,6,0)</f>
        <v>3</v>
      </c>
      <c r="T85">
        <v>0</v>
      </c>
      <c r="U85" s="15">
        <f t="shared" si="167"/>
        <v>35</v>
      </c>
      <c r="V85" s="14">
        <f t="shared" si="151"/>
        <v>26</v>
      </c>
      <c r="W85">
        <f>VLOOKUP(A85,'Stock wise daily sales'!$A$1:$AA$367,7,0)</f>
        <v>0</v>
      </c>
      <c r="X85">
        <v>0</v>
      </c>
      <c r="Y85" s="15">
        <f t="shared" si="152"/>
        <v>26</v>
      </c>
      <c r="Z85" s="14">
        <f t="shared" si="168"/>
        <v>61</v>
      </c>
      <c r="AA85">
        <f>VLOOKUP(A85,'Stock wise daily sales'!$A$1:$AA$367,8,0)</f>
        <v>2</v>
      </c>
      <c r="AB85">
        <v>0</v>
      </c>
      <c r="AC85" s="15">
        <f t="shared" si="169"/>
        <v>59</v>
      </c>
      <c r="AD85" s="14">
        <f t="shared" si="162"/>
        <v>27</v>
      </c>
      <c r="AE85">
        <f>VLOOKUP(A85,'Stock wise daily sales'!$A$1:$AA$367,9,0)</f>
        <v>0</v>
      </c>
      <c r="AF85">
        <v>0</v>
      </c>
      <c r="AG85" s="15">
        <f t="shared" si="163"/>
        <v>27</v>
      </c>
      <c r="AH85" s="14">
        <f t="shared" si="135"/>
        <v>3</v>
      </c>
      <c r="AI85">
        <f>VLOOKUP(A85,'Stock wise daily sales'!$A$1:$AA$367,10,0)</f>
        <v>0</v>
      </c>
      <c r="AJ85">
        <v>0</v>
      </c>
      <c r="AK85" s="15">
        <f t="shared" si="136"/>
        <v>3</v>
      </c>
      <c r="AL85" s="14">
        <f t="shared" si="147"/>
        <v>61</v>
      </c>
      <c r="AM85">
        <f>VLOOKUP(A85,'Stock wise daily sales'!$A$1:$AA$367,11,0)</f>
        <v>2</v>
      </c>
      <c r="AN85">
        <v>0</v>
      </c>
      <c r="AO85" s="15">
        <f t="shared" si="148"/>
        <v>59</v>
      </c>
      <c r="AP85" s="14">
        <f t="shared" si="137"/>
        <v>1</v>
      </c>
      <c r="AQ85">
        <f>VLOOKUP(A85,'Stock wise daily sales'!$A$1:$AA$367,12,0)</f>
        <v>0</v>
      </c>
      <c r="AR85">
        <v>0</v>
      </c>
      <c r="AS85" s="15">
        <f t="shared" si="138"/>
        <v>1</v>
      </c>
      <c r="AT85" s="14">
        <f t="shared" si="139"/>
        <v>71</v>
      </c>
      <c r="AU85">
        <f>VLOOKUP(A85,'Stock wise daily sales'!$A$1:$AA$367,13,0)</f>
        <v>3</v>
      </c>
      <c r="AV85">
        <v>0</v>
      </c>
      <c r="AW85" s="15">
        <f t="shared" si="140"/>
        <v>68</v>
      </c>
      <c r="AX85" s="14">
        <f t="shared" si="170"/>
        <v>13</v>
      </c>
      <c r="AY85">
        <f>VLOOKUP(A85,'Stock wise daily sales'!$A$1:$AA$367,14,0)</f>
        <v>6</v>
      </c>
      <c r="AZ85">
        <v>0</v>
      </c>
      <c r="BA85" s="15">
        <f t="shared" si="171"/>
        <v>7</v>
      </c>
      <c r="BB85" s="14">
        <f t="shared" si="141"/>
        <v>5</v>
      </c>
      <c r="BC85">
        <f>VLOOKUP(A85,'Stock wise daily sales'!$A$1:$AA$367,15,0)</f>
        <v>0</v>
      </c>
      <c r="BD85">
        <v>0</v>
      </c>
      <c r="BE85" s="15">
        <f t="shared" si="142"/>
        <v>5</v>
      </c>
      <c r="BF85" s="14">
        <f t="shared" si="172"/>
        <v>46</v>
      </c>
      <c r="BG85">
        <f>VLOOKUP(A85,'Stock wise daily sales'!$A$1:$AA$367,16,0)</f>
        <v>3</v>
      </c>
      <c r="BH85">
        <v>0</v>
      </c>
      <c r="BI85" s="15">
        <f t="shared" si="173"/>
        <v>43</v>
      </c>
      <c r="BJ85" s="14">
        <f t="shared" ref="BJ85:BJ148" si="178">MAX(BM84,0)</f>
        <v>6</v>
      </c>
      <c r="BK85">
        <f>VLOOKUP(A85,'Stock wise daily sales'!$A$1:$AA$367,17,0)</f>
        <v>0</v>
      </c>
      <c r="BL85">
        <v>0</v>
      </c>
      <c r="BM85" s="15">
        <f t="shared" ref="BM85:BM148" si="179">BJ85-BK85+BL85</f>
        <v>6</v>
      </c>
      <c r="BN85" s="14">
        <f t="shared" si="174"/>
        <v>61</v>
      </c>
      <c r="BO85">
        <f>VLOOKUP(A85,'Stock wise daily sales'!$A$1:$AA$367,18,0)</f>
        <v>0</v>
      </c>
      <c r="BP85">
        <v>0</v>
      </c>
      <c r="BQ85" s="15">
        <f t="shared" si="175"/>
        <v>61</v>
      </c>
      <c r="BR85" s="14">
        <f t="shared" si="176"/>
        <v>11</v>
      </c>
      <c r="BS85">
        <f>VLOOKUP(A85,'Stock wise daily sales'!$A$1:$AA$367,19,0)</f>
        <v>0</v>
      </c>
      <c r="BT85">
        <v>0</v>
      </c>
      <c r="BU85" s="15">
        <f t="shared" si="177"/>
        <v>11</v>
      </c>
      <c r="BV85" s="14">
        <f t="shared" ref="BV85:BV148" si="180">MAX(BY84,0)</f>
        <v>3</v>
      </c>
      <c r="BW85">
        <f>VLOOKUP(A85,'Stock wise daily sales'!$A$1:$AA$367,20,0)</f>
        <v>0</v>
      </c>
      <c r="BX85">
        <v>0</v>
      </c>
      <c r="BY85" s="15">
        <f t="shared" ref="BY85:BY148" si="181">BV85-BW85+BX85</f>
        <v>3</v>
      </c>
      <c r="BZ85" s="14">
        <f t="shared" si="164"/>
        <v>56</v>
      </c>
      <c r="CA85">
        <f>VLOOKUP(A85,'Stock wise daily sales'!$A$1:$AA$367,21,0)</f>
        <v>0</v>
      </c>
      <c r="CB85">
        <v>0</v>
      </c>
      <c r="CC85" s="15">
        <f t="shared" si="165"/>
        <v>56</v>
      </c>
      <c r="CD85" s="14">
        <f t="shared" si="149"/>
        <v>27</v>
      </c>
      <c r="CE85">
        <f>VLOOKUP(A85,'Stock wise daily sales'!$A$1:$AA$367,22,0)</f>
        <v>0</v>
      </c>
      <c r="CF85">
        <v>0</v>
      </c>
      <c r="CG85" s="15">
        <f t="shared" si="150"/>
        <v>27</v>
      </c>
      <c r="CH85" s="14">
        <f t="shared" si="133"/>
        <v>11</v>
      </c>
      <c r="CI85">
        <f>VLOOKUP(A85,'Stock wise daily sales'!$A$1:$AA$367,23,0)</f>
        <v>4</v>
      </c>
      <c r="CJ85">
        <v>0</v>
      </c>
      <c r="CK85" s="15">
        <f t="shared" si="134"/>
        <v>7</v>
      </c>
      <c r="CL85" s="14">
        <f t="shared" ref="CL85:CL148" si="182">MAX(CO84,0)</f>
        <v>22</v>
      </c>
      <c r="CM85">
        <f>VLOOKUP(A85,'Stock wise daily sales'!$A$1:$AA$367,24,0)</f>
        <v>0</v>
      </c>
      <c r="CN85">
        <v>0</v>
      </c>
      <c r="CO85" s="15">
        <f t="shared" ref="CO85:CO148" si="183">CL85-CM85+CN85</f>
        <v>22</v>
      </c>
      <c r="CP85" s="14">
        <f t="shared" si="143"/>
        <v>1</v>
      </c>
      <c r="CQ85">
        <f>VLOOKUP(A85,'Stock wise daily sales'!$A$1:$AA$367,25,0)</f>
        <v>0</v>
      </c>
      <c r="CR85">
        <v>0</v>
      </c>
      <c r="CS85" s="15">
        <f t="shared" si="144"/>
        <v>1</v>
      </c>
      <c r="CT85" s="14">
        <f t="shared" ref="CT85:CT148" si="184">MAX(CW84,0)</f>
        <v>1</v>
      </c>
      <c r="CU85">
        <f>VLOOKUP(A85,'Stock wise daily sales'!$A$1:$AA$367,26,0)</f>
        <v>2</v>
      </c>
      <c r="CV85">
        <v>50</v>
      </c>
      <c r="CW85" s="15">
        <f t="shared" ref="CW85:CW148" si="185">CT85-CU85+CV85</f>
        <v>49</v>
      </c>
    </row>
    <row r="86" spans="1:101" x14ac:dyDescent="0.45">
      <c r="A86" s="2">
        <v>45283</v>
      </c>
      <c r="B86" s="14">
        <f t="shared" si="159"/>
        <v>50</v>
      </c>
      <c r="C86">
        <f>VLOOKUP(A86,'Stock wise daily sales'!$A$1:$AA$367,2,0)</f>
        <v>0</v>
      </c>
      <c r="D86">
        <v>0</v>
      </c>
      <c r="E86" s="15">
        <f t="shared" si="160"/>
        <v>50</v>
      </c>
      <c r="F86" s="14">
        <f t="shared" si="145"/>
        <v>103</v>
      </c>
      <c r="G86">
        <f>VLOOKUP(A86,'Stock wise daily sales'!$A$1:$AA$367,3,0)</f>
        <v>18</v>
      </c>
      <c r="H86">
        <v>0</v>
      </c>
      <c r="I86" s="15">
        <f t="shared" si="146"/>
        <v>85</v>
      </c>
      <c r="J86" s="14">
        <f t="shared" ref="J86:J149" si="186">MAX(M85,0)</f>
        <v>24</v>
      </c>
      <c r="K86">
        <f>VLOOKUP(A86,'Stock wise daily sales'!$A$1:$AA$367,4,0)</f>
        <v>0</v>
      </c>
      <c r="L86">
        <v>0</v>
      </c>
      <c r="M86" s="15">
        <f t="shared" ref="M86:M149" si="187">J86-K86+L86</f>
        <v>24</v>
      </c>
      <c r="N86" s="14">
        <f t="shared" si="161"/>
        <v>24</v>
      </c>
      <c r="O86">
        <f>VLOOKUP(A86,'Stock wise daily sales'!$A$1:$AA$367,5,0)</f>
        <v>0</v>
      </c>
      <c r="P86">
        <v>0</v>
      </c>
      <c r="Q86" s="15">
        <f t="shared" ref="Q86:Q149" si="188">N86-O86+P86</f>
        <v>24</v>
      </c>
      <c r="R86" s="14">
        <f t="shared" si="166"/>
        <v>35</v>
      </c>
      <c r="S86">
        <f>VLOOKUP(A86,'Stock wise daily sales'!$A$1:$AA$367,6,0)</f>
        <v>12</v>
      </c>
      <c r="T86">
        <v>0</v>
      </c>
      <c r="U86" s="15">
        <f t="shared" si="167"/>
        <v>23</v>
      </c>
      <c r="V86" s="14">
        <f t="shared" si="151"/>
        <v>26</v>
      </c>
      <c r="W86">
        <f>VLOOKUP(A86,'Stock wise daily sales'!$A$1:$AA$367,7,0)</f>
        <v>0</v>
      </c>
      <c r="X86">
        <v>0</v>
      </c>
      <c r="Y86" s="15">
        <f t="shared" si="152"/>
        <v>26</v>
      </c>
      <c r="Z86" s="14">
        <f t="shared" si="168"/>
        <v>59</v>
      </c>
      <c r="AA86">
        <f>VLOOKUP(A86,'Stock wise daily sales'!$A$1:$AA$367,8,0)</f>
        <v>6</v>
      </c>
      <c r="AB86">
        <v>0</v>
      </c>
      <c r="AC86" s="15">
        <f t="shared" si="169"/>
        <v>53</v>
      </c>
      <c r="AD86" s="14">
        <f t="shared" si="162"/>
        <v>27</v>
      </c>
      <c r="AE86">
        <f>VLOOKUP(A86,'Stock wise daily sales'!$A$1:$AA$367,9,0)</f>
        <v>0</v>
      </c>
      <c r="AF86">
        <v>0</v>
      </c>
      <c r="AG86" s="15">
        <f t="shared" si="163"/>
        <v>27</v>
      </c>
      <c r="AH86" s="14">
        <f t="shared" si="135"/>
        <v>3</v>
      </c>
      <c r="AI86">
        <f>VLOOKUP(A86,'Stock wise daily sales'!$A$1:$AA$367,10,0)</f>
        <v>0</v>
      </c>
      <c r="AJ86">
        <v>0</v>
      </c>
      <c r="AK86" s="15">
        <f t="shared" si="136"/>
        <v>3</v>
      </c>
      <c r="AL86" s="14">
        <f t="shared" si="147"/>
        <v>59</v>
      </c>
      <c r="AM86">
        <f>VLOOKUP(A86,'Stock wise daily sales'!$A$1:$AA$367,11,0)</f>
        <v>0</v>
      </c>
      <c r="AN86">
        <v>0</v>
      </c>
      <c r="AO86" s="15">
        <f t="shared" si="148"/>
        <v>59</v>
      </c>
      <c r="AP86" s="14">
        <f t="shared" si="137"/>
        <v>1</v>
      </c>
      <c r="AQ86">
        <f>VLOOKUP(A86,'Stock wise daily sales'!$A$1:$AA$367,12,0)</f>
        <v>0</v>
      </c>
      <c r="AR86">
        <v>0</v>
      </c>
      <c r="AS86" s="15">
        <f t="shared" si="138"/>
        <v>1</v>
      </c>
      <c r="AT86" s="14">
        <f t="shared" si="139"/>
        <v>68</v>
      </c>
      <c r="AU86">
        <f>VLOOKUP(A86,'Stock wise daily sales'!$A$1:$AA$367,13,0)</f>
        <v>20</v>
      </c>
      <c r="AV86">
        <v>0</v>
      </c>
      <c r="AW86" s="15">
        <f t="shared" si="140"/>
        <v>48</v>
      </c>
      <c r="AX86" s="14">
        <f t="shared" si="170"/>
        <v>7</v>
      </c>
      <c r="AY86">
        <f>VLOOKUP(A86,'Stock wise daily sales'!$A$1:$AA$367,14,0)</f>
        <v>0</v>
      </c>
      <c r="AZ86">
        <v>0</v>
      </c>
      <c r="BA86" s="15">
        <f t="shared" si="171"/>
        <v>7</v>
      </c>
      <c r="BB86" s="14">
        <f t="shared" si="141"/>
        <v>5</v>
      </c>
      <c r="BC86">
        <f>VLOOKUP(A86,'Stock wise daily sales'!$A$1:$AA$367,15,0)</f>
        <v>0</v>
      </c>
      <c r="BD86">
        <v>0</v>
      </c>
      <c r="BE86" s="15">
        <f t="shared" si="142"/>
        <v>5</v>
      </c>
      <c r="BF86" s="14">
        <f t="shared" si="172"/>
        <v>43</v>
      </c>
      <c r="BG86">
        <f>VLOOKUP(A86,'Stock wise daily sales'!$A$1:$AA$367,16,0)</f>
        <v>10</v>
      </c>
      <c r="BH86">
        <v>0</v>
      </c>
      <c r="BI86" s="15">
        <f t="shared" si="173"/>
        <v>33</v>
      </c>
      <c r="BJ86" s="14">
        <f t="shared" si="178"/>
        <v>6</v>
      </c>
      <c r="BK86">
        <f>VLOOKUP(A86,'Stock wise daily sales'!$A$1:$AA$367,17,0)</f>
        <v>0</v>
      </c>
      <c r="BL86">
        <v>0</v>
      </c>
      <c r="BM86" s="15">
        <f t="shared" si="179"/>
        <v>6</v>
      </c>
      <c r="BN86" s="14">
        <f t="shared" si="174"/>
        <v>61</v>
      </c>
      <c r="BO86">
        <f>VLOOKUP(A86,'Stock wise daily sales'!$A$1:$AA$367,18,0)</f>
        <v>0</v>
      </c>
      <c r="BP86">
        <v>0</v>
      </c>
      <c r="BQ86" s="15">
        <f t="shared" si="175"/>
        <v>61</v>
      </c>
      <c r="BR86" s="14">
        <f t="shared" si="176"/>
        <v>11</v>
      </c>
      <c r="BS86">
        <f>VLOOKUP(A86,'Stock wise daily sales'!$A$1:$AA$367,19,0)</f>
        <v>0</v>
      </c>
      <c r="BT86">
        <v>0</v>
      </c>
      <c r="BU86" s="15">
        <f t="shared" si="177"/>
        <v>11</v>
      </c>
      <c r="BV86" s="14">
        <f t="shared" si="180"/>
        <v>3</v>
      </c>
      <c r="BW86">
        <f>VLOOKUP(A86,'Stock wise daily sales'!$A$1:$AA$367,20,0)</f>
        <v>0</v>
      </c>
      <c r="BX86">
        <v>0</v>
      </c>
      <c r="BY86" s="15">
        <f t="shared" si="181"/>
        <v>3</v>
      </c>
      <c r="BZ86" s="14">
        <f t="shared" si="164"/>
        <v>56</v>
      </c>
      <c r="CA86">
        <f>VLOOKUP(A86,'Stock wise daily sales'!$A$1:$AA$367,21,0)</f>
        <v>0</v>
      </c>
      <c r="CB86">
        <v>0</v>
      </c>
      <c r="CC86" s="15">
        <f t="shared" si="165"/>
        <v>56</v>
      </c>
      <c r="CD86" s="14">
        <f t="shared" si="149"/>
        <v>27</v>
      </c>
      <c r="CE86">
        <f>VLOOKUP(A86,'Stock wise daily sales'!$A$1:$AA$367,22,0)</f>
        <v>0</v>
      </c>
      <c r="CF86">
        <v>0</v>
      </c>
      <c r="CG86" s="15">
        <f t="shared" si="150"/>
        <v>27</v>
      </c>
      <c r="CH86" s="14">
        <f t="shared" ref="CH86:CH149" si="189">MAX(CK85,0)</f>
        <v>7</v>
      </c>
      <c r="CI86">
        <f>VLOOKUP(A86,'Stock wise daily sales'!$A$1:$AA$367,23,0)</f>
        <v>0</v>
      </c>
      <c r="CJ86">
        <v>0</v>
      </c>
      <c r="CK86" s="15">
        <f t="shared" ref="CK86:CK149" si="190">CH86-CI86+CJ86</f>
        <v>7</v>
      </c>
      <c r="CL86" s="14">
        <f t="shared" si="182"/>
        <v>22</v>
      </c>
      <c r="CM86">
        <f>VLOOKUP(A86,'Stock wise daily sales'!$A$1:$AA$367,24,0)</f>
        <v>0</v>
      </c>
      <c r="CN86">
        <v>0</v>
      </c>
      <c r="CO86" s="15">
        <f t="shared" si="183"/>
        <v>22</v>
      </c>
      <c r="CP86" s="14">
        <f t="shared" si="143"/>
        <v>1</v>
      </c>
      <c r="CQ86">
        <f>VLOOKUP(A86,'Stock wise daily sales'!$A$1:$AA$367,25,0)</f>
        <v>0</v>
      </c>
      <c r="CR86">
        <v>0</v>
      </c>
      <c r="CS86" s="15">
        <f t="shared" si="144"/>
        <v>1</v>
      </c>
      <c r="CT86" s="14">
        <f t="shared" si="184"/>
        <v>49</v>
      </c>
      <c r="CU86">
        <f>VLOOKUP(A86,'Stock wise daily sales'!$A$1:$AA$367,26,0)</f>
        <v>0</v>
      </c>
      <c r="CV86">
        <v>0</v>
      </c>
      <c r="CW86" s="15">
        <f t="shared" si="185"/>
        <v>49</v>
      </c>
    </row>
    <row r="87" spans="1:101" x14ac:dyDescent="0.45">
      <c r="A87" s="2">
        <v>45284</v>
      </c>
      <c r="B87" s="14">
        <f t="shared" si="159"/>
        <v>50</v>
      </c>
      <c r="C87">
        <f>VLOOKUP(A87,'Stock wise daily sales'!$A$1:$AA$367,2,0)</f>
        <v>12</v>
      </c>
      <c r="D87">
        <v>0</v>
      </c>
      <c r="E87" s="15">
        <f t="shared" si="160"/>
        <v>38</v>
      </c>
      <c r="F87" s="14">
        <f t="shared" si="145"/>
        <v>85</v>
      </c>
      <c r="G87">
        <f>VLOOKUP(A87,'Stock wise daily sales'!$A$1:$AA$367,3,0)</f>
        <v>19</v>
      </c>
      <c r="H87">
        <v>0</v>
      </c>
      <c r="I87" s="15">
        <f t="shared" si="146"/>
        <v>66</v>
      </c>
      <c r="J87" s="14">
        <f t="shared" si="186"/>
        <v>24</v>
      </c>
      <c r="K87">
        <f>VLOOKUP(A87,'Stock wise daily sales'!$A$1:$AA$367,4,0)</f>
        <v>6</v>
      </c>
      <c r="L87">
        <v>0</v>
      </c>
      <c r="M87" s="15">
        <f t="shared" si="187"/>
        <v>18</v>
      </c>
      <c r="N87" s="14">
        <f t="shared" si="161"/>
        <v>24</v>
      </c>
      <c r="O87">
        <f>VLOOKUP(A87,'Stock wise daily sales'!$A$1:$AA$367,5,0)</f>
        <v>6</v>
      </c>
      <c r="P87">
        <v>0</v>
      </c>
      <c r="Q87" s="15">
        <f t="shared" si="188"/>
        <v>18</v>
      </c>
      <c r="R87" s="14">
        <f t="shared" si="166"/>
        <v>23</v>
      </c>
      <c r="S87">
        <f>VLOOKUP(A87,'Stock wise daily sales'!$A$1:$AA$367,6,0)</f>
        <v>15</v>
      </c>
      <c r="T87">
        <v>0</v>
      </c>
      <c r="U87" s="15">
        <f t="shared" si="167"/>
        <v>8</v>
      </c>
      <c r="V87" s="14">
        <f t="shared" si="151"/>
        <v>26</v>
      </c>
      <c r="W87">
        <f>VLOOKUP(A87,'Stock wise daily sales'!$A$1:$AA$367,7,0)</f>
        <v>19</v>
      </c>
      <c r="X87">
        <v>0</v>
      </c>
      <c r="Y87" s="15">
        <f t="shared" si="152"/>
        <v>7</v>
      </c>
      <c r="Z87" s="14">
        <f t="shared" si="168"/>
        <v>53</v>
      </c>
      <c r="AA87">
        <f>VLOOKUP(A87,'Stock wise daily sales'!$A$1:$AA$367,8,0)</f>
        <v>25</v>
      </c>
      <c r="AB87">
        <v>0</v>
      </c>
      <c r="AC87" s="15">
        <f t="shared" si="169"/>
        <v>28</v>
      </c>
      <c r="AD87" s="14">
        <f t="shared" si="162"/>
        <v>27</v>
      </c>
      <c r="AE87">
        <f>VLOOKUP(A87,'Stock wise daily sales'!$A$1:$AA$367,9,0)</f>
        <v>6</v>
      </c>
      <c r="AF87">
        <v>0</v>
      </c>
      <c r="AG87" s="15">
        <f t="shared" si="163"/>
        <v>21</v>
      </c>
      <c r="AH87" s="14">
        <f t="shared" ref="AH87:AH150" si="191">MAX(AK86,0)</f>
        <v>3</v>
      </c>
      <c r="AI87">
        <f>VLOOKUP(A87,'Stock wise daily sales'!$A$1:$AA$367,10,0)</f>
        <v>6</v>
      </c>
      <c r="AJ87">
        <v>20</v>
      </c>
      <c r="AK87" s="15">
        <f t="shared" ref="AK87:AK150" si="192">AH87-AI87+AJ87</f>
        <v>17</v>
      </c>
      <c r="AL87" s="14">
        <f t="shared" si="147"/>
        <v>59</v>
      </c>
      <c r="AM87">
        <f>VLOOKUP(A87,'Stock wise daily sales'!$A$1:$AA$367,11,0)</f>
        <v>16</v>
      </c>
      <c r="AN87">
        <v>0</v>
      </c>
      <c r="AO87" s="15">
        <f t="shared" si="148"/>
        <v>43</v>
      </c>
      <c r="AP87" s="14">
        <f t="shared" ref="AP87:AP150" si="193">MAX(AS86,0)</f>
        <v>1</v>
      </c>
      <c r="AQ87">
        <f>VLOOKUP(A87,'Stock wise daily sales'!$A$1:$AA$367,12,0)</f>
        <v>0</v>
      </c>
      <c r="AR87">
        <v>0</v>
      </c>
      <c r="AS87" s="15">
        <f t="shared" ref="AS87:AS150" si="194">AP87-AQ87+AR87</f>
        <v>1</v>
      </c>
      <c r="AT87" s="14">
        <f t="shared" ref="AT87:AT150" si="195">MAX(AW86,0)</f>
        <v>48</v>
      </c>
      <c r="AU87">
        <f>VLOOKUP(A87,'Stock wise daily sales'!$A$1:$AA$367,13,0)</f>
        <v>0</v>
      </c>
      <c r="AV87">
        <v>0</v>
      </c>
      <c r="AW87" s="15">
        <f t="shared" ref="AW87:AW150" si="196">AT87-AU87+AV87</f>
        <v>48</v>
      </c>
      <c r="AX87" s="14">
        <f t="shared" si="170"/>
        <v>7</v>
      </c>
      <c r="AY87">
        <f>VLOOKUP(A87,'Stock wise daily sales'!$A$1:$AA$367,14,0)</f>
        <v>0</v>
      </c>
      <c r="AZ87">
        <v>0</v>
      </c>
      <c r="BA87" s="15">
        <f t="shared" si="171"/>
        <v>7</v>
      </c>
      <c r="BB87" s="14">
        <f t="shared" ref="BB87:BB150" si="197">MAX(BE86,0)</f>
        <v>5</v>
      </c>
      <c r="BC87">
        <f>VLOOKUP(A87,'Stock wise daily sales'!$A$1:$AA$367,15,0)</f>
        <v>0</v>
      </c>
      <c r="BD87">
        <v>0</v>
      </c>
      <c r="BE87" s="15">
        <f t="shared" ref="BE87:BE150" si="198">BB87-BC87+BD87</f>
        <v>5</v>
      </c>
      <c r="BF87" s="14">
        <f t="shared" si="172"/>
        <v>33</v>
      </c>
      <c r="BG87">
        <f>VLOOKUP(A87,'Stock wise daily sales'!$A$1:$AA$367,16,0)</f>
        <v>0</v>
      </c>
      <c r="BH87">
        <v>0</v>
      </c>
      <c r="BI87" s="15">
        <f t="shared" si="173"/>
        <v>33</v>
      </c>
      <c r="BJ87" s="14">
        <f t="shared" si="178"/>
        <v>6</v>
      </c>
      <c r="BK87">
        <f>VLOOKUP(A87,'Stock wise daily sales'!$A$1:$AA$367,17,0)</f>
        <v>6</v>
      </c>
      <c r="BL87">
        <v>0</v>
      </c>
      <c r="BM87" s="15">
        <f t="shared" si="179"/>
        <v>0</v>
      </c>
      <c r="BN87" s="14">
        <f t="shared" si="174"/>
        <v>61</v>
      </c>
      <c r="BO87">
        <f>VLOOKUP(A87,'Stock wise daily sales'!$A$1:$AA$367,18,0)</f>
        <v>12</v>
      </c>
      <c r="BP87">
        <v>0</v>
      </c>
      <c r="BQ87" s="15">
        <f t="shared" si="175"/>
        <v>49</v>
      </c>
      <c r="BR87" s="14">
        <f t="shared" si="176"/>
        <v>11</v>
      </c>
      <c r="BS87">
        <f>VLOOKUP(A87,'Stock wise daily sales'!$A$1:$AA$367,19,0)</f>
        <v>6</v>
      </c>
      <c r="BT87">
        <v>0</v>
      </c>
      <c r="BU87" s="15">
        <f t="shared" si="177"/>
        <v>5</v>
      </c>
      <c r="BV87" s="14">
        <f t="shared" si="180"/>
        <v>3</v>
      </c>
      <c r="BW87">
        <f>VLOOKUP(A87,'Stock wise daily sales'!$A$1:$AA$367,20,0)</f>
        <v>6</v>
      </c>
      <c r="BX87">
        <v>10</v>
      </c>
      <c r="BY87" s="15">
        <f t="shared" si="181"/>
        <v>7</v>
      </c>
      <c r="BZ87" s="14">
        <f t="shared" si="164"/>
        <v>56</v>
      </c>
      <c r="CA87">
        <f>VLOOKUP(A87,'Stock wise daily sales'!$A$1:$AA$367,21,0)</f>
        <v>25</v>
      </c>
      <c r="CB87">
        <v>0</v>
      </c>
      <c r="CC87" s="15">
        <f t="shared" si="165"/>
        <v>31</v>
      </c>
      <c r="CD87" s="14">
        <f t="shared" si="149"/>
        <v>27</v>
      </c>
      <c r="CE87">
        <f>VLOOKUP(A87,'Stock wise daily sales'!$A$1:$AA$367,22,0)</f>
        <v>13</v>
      </c>
      <c r="CF87">
        <v>0</v>
      </c>
      <c r="CG87" s="15">
        <f t="shared" si="150"/>
        <v>14</v>
      </c>
      <c r="CH87" s="14">
        <f t="shared" si="189"/>
        <v>7</v>
      </c>
      <c r="CI87">
        <f>VLOOKUP(A87,'Stock wise daily sales'!$A$1:$AA$367,23,0)</f>
        <v>19</v>
      </c>
      <c r="CJ87">
        <v>80</v>
      </c>
      <c r="CK87" s="15">
        <f t="shared" si="190"/>
        <v>68</v>
      </c>
      <c r="CL87" s="14">
        <f t="shared" si="182"/>
        <v>22</v>
      </c>
      <c r="CM87">
        <f>VLOOKUP(A87,'Stock wise daily sales'!$A$1:$AA$367,24,0)</f>
        <v>0</v>
      </c>
      <c r="CN87">
        <v>0</v>
      </c>
      <c r="CO87" s="15">
        <f t="shared" si="183"/>
        <v>22</v>
      </c>
      <c r="CP87" s="14">
        <f t="shared" ref="CP87:CP150" si="199">MAX(CS86,0)</f>
        <v>1</v>
      </c>
      <c r="CQ87">
        <f>VLOOKUP(A87,'Stock wise daily sales'!$A$1:$AA$367,25,0)</f>
        <v>6</v>
      </c>
      <c r="CR87">
        <v>20</v>
      </c>
      <c r="CS87" s="15">
        <f t="shared" ref="CS87:CS150" si="200">CP87-CQ87+CR87</f>
        <v>15</v>
      </c>
      <c r="CT87" s="14">
        <f t="shared" si="184"/>
        <v>49</v>
      </c>
      <c r="CU87">
        <f>VLOOKUP(A87,'Stock wise daily sales'!$A$1:$AA$367,26,0)</f>
        <v>25</v>
      </c>
      <c r="CV87">
        <v>0</v>
      </c>
      <c r="CW87" s="15">
        <f t="shared" si="185"/>
        <v>24</v>
      </c>
    </row>
    <row r="88" spans="1:101" x14ac:dyDescent="0.45">
      <c r="A88" s="2">
        <v>45285</v>
      </c>
      <c r="B88" s="14">
        <f t="shared" si="159"/>
        <v>38</v>
      </c>
      <c r="C88">
        <f>VLOOKUP(A88,'Stock wise daily sales'!$A$1:$AA$367,2,0)</f>
        <v>0</v>
      </c>
      <c r="D88">
        <v>0</v>
      </c>
      <c r="E88" s="15">
        <f t="shared" si="160"/>
        <v>38</v>
      </c>
      <c r="F88" s="14">
        <f t="shared" ref="F88:F151" si="201">MAX(I87,0)</f>
        <v>66</v>
      </c>
      <c r="G88">
        <f>VLOOKUP(A88,'Stock wise daily sales'!$A$1:$AA$367,3,0)</f>
        <v>0</v>
      </c>
      <c r="H88">
        <v>0</v>
      </c>
      <c r="I88" s="15">
        <f t="shared" ref="I88:I151" si="202">F88-G88+H88</f>
        <v>66</v>
      </c>
      <c r="J88" s="14">
        <f t="shared" si="186"/>
        <v>18</v>
      </c>
      <c r="K88">
        <f>VLOOKUP(A88,'Stock wise daily sales'!$A$1:$AA$367,4,0)</f>
        <v>0</v>
      </c>
      <c r="L88">
        <v>0</v>
      </c>
      <c r="M88" s="15">
        <f t="shared" si="187"/>
        <v>18</v>
      </c>
      <c r="N88" s="14">
        <f t="shared" si="161"/>
        <v>18</v>
      </c>
      <c r="O88">
        <f>VLOOKUP(A88,'Stock wise daily sales'!$A$1:$AA$367,5,0)</f>
        <v>0</v>
      </c>
      <c r="P88">
        <v>0</v>
      </c>
      <c r="Q88" s="15">
        <f t="shared" si="188"/>
        <v>18</v>
      </c>
      <c r="R88" s="14">
        <f t="shared" si="166"/>
        <v>8</v>
      </c>
      <c r="S88">
        <f>VLOOKUP(A88,'Stock wise daily sales'!$A$1:$AA$367,6,0)</f>
        <v>0</v>
      </c>
      <c r="T88">
        <v>0</v>
      </c>
      <c r="U88" s="15">
        <f t="shared" si="167"/>
        <v>8</v>
      </c>
      <c r="V88" s="14">
        <f t="shared" si="151"/>
        <v>7</v>
      </c>
      <c r="W88">
        <f>VLOOKUP(A88,'Stock wise daily sales'!$A$1:$AA$367,7,0)</f>
        <v>10</v>
      </c>
      <c r="X88">
        <v>50</v>
      </c>
      <c r="Y88" s="15">
        <f t="shared" si="152"/>
        <v>47</v>
      </c>
      <c r="Z88" s="14">
        <f t="shared" si="168"/>
        <v>28</v>
      </c>
      <c r="AA88">
        <f>VLOOKUP(A88,'Stock wise daily sales'!$A$1:$AA$367,8,0)</f>
        <v>5</v>
      </c>
      <c r="AB88">
        <v>0</v>
      </c>
      <c r="AC88" s="15">
        <f t="shared" si="169"/>
        <v>23</v>
      </c>
      <c r="AD88" s="14">
        <f t="shared" si="162"/>
        <v>21</v>
      </c>
      <c r="AE88">
        <f>VLOOKUP(A88,'Stock wise daily sales'!$A$1:$AA$367,9,0)</f>
        <v>0</v>
      </c>
      <c r="AF88">
        <v>0</v>
      </c>
      <c r="AG88" s="15">
        <f t="shared" si="163"/>
        <v>21</v>
      </c>
      <c r="AH88" s="14">
        <f t="shared" si="191"/>
        <v>17</v>
      </c>
      <c r="AI88">
        <f>VLOOKUP(A88,'Stock wise daily sales'!$A$1:$AA$367,10,0)</f>
        <v>0</v>
      </c>
      <c r="AJ88">
        <v>0</v>
      </c>
      <c r="AK88" s="15">
        <f t="shared" si="192"/>
        <v>17</v>
      </c>
      <c r="AL88" s="14">
        <f t="shared" ref="AL88:AL151" si="203">MAX(AO87,0)</f>
        <v>43</v>
      </c>
      <c r="AM88">
        <f>VLOOKUP(A88,'Stock wise daily sales'!$A$1:$AA$367,11,0)</f>
        <v>10</v>
      </c>
      <c r="AN88">
        <v>0</v>
      </c>
      <c r="AO88" s="15">
        <f t="shared" ref="AO88:AO151" si="204">AL88-AM88+AN88</f>
        <v>33</v>
      </c>
      <c r="AP88" s="14">
        <f t="shared" si="193"/>
        <v>1</v>
      </c>
      <c r="AQ88">
        <f>VLOOKUP(A88,'Stock wise daily sales'!$A$1:$AA$367,12,0)</f>
        <v>0</v>
      </c>
      <c r="AR88">
        <v>0</v>
      </c>
      <c r="AS88" s="15">
        <f t="shared" si="194"/>
        <v>1</v>
      </c>
      <c r="AT88" s="14">
        <f t="shared" si="195"/>
        <v>48</v>
      </c>
      <c r="AU88">
        <f>VLOOKUP(A88,'Stock wise daily sales'!$A$1:$AA$367,13,0)</f>
        <v>17</v>
      </c>
      <c r="AV88">
        <v>0</v>
      </c>
      <c r="AW88" s="15">
        <f t="shared" si="196"/>
        <v>31</v>
      </c>
      <c r="AX88" s="14">
        <f t="shared" si="170"/>
        <v>7</v>
      </c>
      <c r="AY88">
        <f>VLOOKUP(A88,'Stock wise daily sales'!$A$1:$AA$367,14,0)</f>
        <v>0</v>
      </c>
      <c r="AZ88">
        <v>0</v>
      </c>
      <c r="BA88" s="15">
        <f t="shared" si="171"/>
        <v>7</v>
      </c>
      <c r="BB88" s="14">
        <f t="shared" si="197"/>
        <v>5</v>
      </c>
      <c r="BC88">
        <f>VLOOKUP(A88,'Stock wise daily sales'!$A$1:$AA$367,15,0)</f>
        <v>0</v>
      </c>
      <c r="BD88">
        <v>0</v>
      </c>
      <c r="BE88" s="15">
        <f t="shared" si="198"/>
        <v>5</v>
      </c>
      <c r="BF88" s="14">
        <f t="shared" si="172"/>
        <v>33</v>
      </c>
      <c r="BG88">
        <f>VLOOKUP(A88,'Stock wise daily sales'!$A$1:$AA$367,16,0)</f>
        <v>0</v>
      </c>
      <c r="BH88">
        <v>0</v>
      </c>
      <c r="BI88" s="15">
        <f t="shared" si="173"/>
        <v>33</v>
      </c>
      <c r="BJ88" s="14">
        <f t="shared" si="178"/>
        <v>0</v>
      </c>
      <c r="BK88">
        <f>VLOOKUP(A88,'Stock wise daily sales'!$A$1:$AA$367,17,0)</f>
        <v>0</v>
      </c>
      <c r="BL88">
        <v>0</v>
      </c>
      <c r="BM88" s="15">
        <f t="shared" si="179"/>
        <v>0</v>
      </c>
      <c r="BN88" s="14">
        <f t="shared" si="174"/>
        <v>49</v>
      </c>
      <c r="BO88">
        <f>VLOOKUP(A88,'Stock wise daily sales'!$A$1:$AA$367,18,0)</f>
        <v>0</v>
      </c>
      <c r="BP88">
        <v>0</v>
      </c>
      <c r="BQ88" s="15">
        <f t="shared" si="175"/>
        <v>49</v>
      </c>
      <c r="BR88" s="14">
        <f t="shared" si="176"/>
        <v>5</v>
      </c>
      <c r="BS88">
        <f>VLOOKUP(A88,'Stock wise daily sales'!$A$1:$AA$367,19,0)</f>
        <v>0</v>
      </c>
      <c r="BT88">
        <v>0</v>
      </c>
      <c r="BU88" s="15">
        <f t="shared" si="177"/>
        <v>5</v>
      </c>
      <c r="BV88" s="14">
        <f t="shared" si="180"/>
        <v>7</v>
      </c>
      <c r="BW88">
        <f>VLOOKUP(A88,'Stock wise daily sales'!$A$1:$AA$367,20,0)</f>
        <v>0</v>
      </c>
      <c r="BX88">
        <v>0</v>
      </c>
      <c r="BY88" s="15">
        <f t="shared" si="181"/>
        <v>7</v>
      </c>
      <c r="BZ88" s="14">
        <f t="shared" si="164"/>
        <v>31</v>
      </c>
      <c r="CA88">
        <f>VLOOKUP(A88,'Stock wise daily sales'!$A$1:$AA$367,21,0)</f>
        <v>10</v>
      </c>
      <c r="CB88">
        <v>0</v>
      </c>
      <c r="CC88" s="15">
        <f t="shared" si="165"/>
        <v>21</v>
      </c>
      <c r="CD88" s="14">
        <f t="shared" si="149"/>
        <v>14</v>
      </c>
      <c r="CE88">
        <f>VLOOKUP(A88,'Stock wise daily sales'!$A$1:$AA$367,22,0)</f>
        <v>0</v>
      </c>
      <c r="CF88">
        <v>0</v>
      </c>
      <c r="CG88" s="15">
        <f t="shared" si="150"/>
        <v>14</v>
      </c>
      <c r="CH88" s="14">
        <f t="shared" si="189"/>
        <v>68</v>
      </c>
      <c r="CI88">
        <f>VLOOKUP(A88,'Stock wise daily sales'!$A$1:$AA$367,23,0)</f>
        <v>0</v>
      </c>
      <c r="CJ88">
        <v>0</v>
      </c>
      <c r="CK88" s="15">
        <f t="shared" si="190"/>
        <v>68</v>
      </c>
      <c r="CL88" s="14">
        <f t="shared" si="182"/>
        <v>22</v>
      </c>
      <c r="CM88">
        <f>VLOOKUP(A88,'Stock wise daily sales'!$A$1:$AA$367,24,0)</f>
        <v>0</v>
      </c>
      <c r="CN88">
        <v>0</v>
      </c>
      <c r="CO88" s="15">
        <f t="shared" si="183"/>
        <v>22</v>
      </c>
      <c r="CP88" s="14">
        <f t="shared" si="199"/>
        <v>15</v>
      </c>
      <c r="CQ88">
        <f>VLOOKUP(A88,'Stock wise daily sales'!$A$1:$AA$367,25,0)</f>
        <v>0</v>
      </c>
      <c r="CR88">
        <v>0</v>
      </c>
      <c r="CS88" s="15">
        <f t="shared" si="200"/>
        <v>15</v>
      </c>
      <c r="CT88" s="14">
        <f t="shared" si="184"/>
        <v>24</v>
      </c>
      <c r="CU88">
        <f>VLOOKUP(A88,'Stock wise daily sales'!$A$1:$AA$367,26,0)</f>
        <v>0</v>
      </c>
      <c r="CV88">
        <v>0</v>
      </c>
      <c r="CW88" s="15">
        <f t="shared" si="185"/>
        <v>24</v>
      </c>
    </row>
    <row r="89" spans="1:101" x14ac:dyDescent="0.45">
      <c r="A89" s="2">
        <v>45286</v>
      </c>
      <c r="B89" s="14">
        <f t="shared" si="159"/>
        <v>38</v>
      </c>
      <c r="C89">
        <f>VLOOKUP(A89,'Stock wise daily sales'!$A$1:$AA$367,2,0)</f>
        <v>0</v>
      </c>
      <c r="D89">
        <v>0</v>
      </c>
      <c r="E89" s="15">
        <f t="shared" si="160"/>
        <v>38</v>
      </c>
      <c r="F89" s="14">
        <f t="shared" si="201"/>
        <v>66</v>
      </c>
      <c r="G89">
        <f>VLOOKUP(A89,'Stock wise daily sales'!$A$1:$AA$367,3,0)</f>
        <v>20</v>
      </c>
      <c r="H89">
        <v>0</v>
      </c>
      <c r="I89" s="15">
        <f t="shared" si="202"/>
        <v>46</v>
      </c>
      <c r="J89" s="14">
        <f t="shared" si="186"/>
        <v>18</v>
      </c>
      <c r="K89">
        <f>VLOOKUP(A89,'Stock wise daily sales'!$A$1:$AA$367,4,0)</f>
        <v>0</v>
      </c>
      <c r="L89">
        <v>0</v>
      </c>
      <c r="M89" s="15">
        <f t="shared" si="187"/>
        <v>18</v>
      </c>
      <c r="N89" s="14">
        <f t="shared" si="161"/>
        <v>18</v>
      </c>
      <c r="O89">
        <f>VLOOKUP(A89,'Stock wise daily sales'!$A$1:$AA$367,5,0)</f>
        <v>0</v>
      </c>
      <c r="P89">
        <v>0</v>
      </c>
      <c r="Q89" s="15">
        <f t="shared" si="188"/>
        <v>18</v>
      </c>
      <c r="R89" s="14">
        <f t="shared" si="166"/>
        <v>8</v>
      </c>
      <c r="S89">
        <f>VLOOKUP(A89,'Stock wise daily sales'!$A$1:$AA$367,6,0)</f>
        <v>0</v>
      </c>
      <c r="T89">
        <v>0</v>
      </c>
      <c r="U89" s="15">
        <f t="shared" si="167"/>
        <v>8</v>
      </c>
      <c r="V89" s="14">
        <f t="shared" si="151"/>
        <v>47</v>
      </c>
      <c r="W89">
        <f>VLOOKUP(A89,'Stock wise daily sales'!$A$1:$AA$367,7,0)</f>
        <v>25</v>
      </c>
      <c r="X89">
        <v>0</v>
      </c>
      <c r="Y89" s="15">
        <f t="shared" si="152"/>
        <v>22</v>
      </c>
      <c r="Z89" s="14">
        <f t="shared" si="168"/>
        <v>23</v>
      </c>
      <c r="AA89">
        <f>VLOOKUP(A89,'Stock wise daily sales'!$A$1:$AA$367,8,0)</f>
        <v>35</v>
      </c>
      <c r="AB89">
        <v>100</v>
      </c>
      <c r="AC89" s="15">
        <f t="shared" si="169"/>
        <v>88</v>
      </c>
      <c r="AD89" s="14">
        <f t="shared" si="162"/>
        <v>21</v>
      </c>
      <c r="AE89">
        <f>VLOOKUP(A89,'Stock wise daily sales'!$A$1:$AA$367,9,0)</f>
        <v>0</v>
      </c>
      <c r="AF89">
        <v>0</v>
      </c>
      <c r="AG89" s="15">
        <f t="shared" si="163"/>
        <v>21</v>
      </c>
      <c r="AH89" s="14">
        <f t="shared" si="191"/>
        <v>17</v>
      </c>
      <c r="AI89">
        <f>VLOOKUP(A89,'Stock wise daily sales'!$A$1:$AA$367,10,0)</f>
        <v>0</v>
      </c>
      <c r="AJ89">
        <v>0</v>
      </c>
      <c r="AK89" s="15">
        <f t="shared" si="192"/>
        <v>17</v>
      </c>
      <c r="AL89" s="14">
        <f t="shared" si="203"/>
        <v>33</v>
      </c>
      <c r="AM89">
        <f>VLOOKUP(A89,'Stock wise daily sales'!$A$1:$AA$367,11,0)</f>
        <v>5</v>
      </c>
      <c r="AN89">
        <v>0</v>
      </c>
      <c r="AO89" s="15">
        <f t="shared" si="204"/>
        <v>28</v>
      </c>
      <c r="AP89" s="14">
        <f t="shared" si="193"/>
        <v>1</v>
      </c>
      <c r="AQ89">
        <f>VLOOKUP(A89,'Stock wise daily sales'!$A$1:$AA$367,12,0)</f>
        <v>0</v>
      </c>
      <c r="AR89">
        <v>0</v>
      </c>
      <c r="AS89" s="15">
        <f t="shared" si="194"/>
        <v>1</v>
      </c>
      <c r="AT89" s="14">
        <f t="shared" si="195"/>
        <v>31</v>
      </c>
      <c r="AU89">
        <f>VLOOKUP(A89,'Stock wise daily sales'!$A$1:$AA$367,13,0)</f>
        <v>0</v>
      </c>
      <c r="AV89">
        <v>0</v>
      </c>
      <c r="AW89" s="15">
        <f t="shared" si="196"/>
        <v>31</v>
      </c>
      <c r="AX89" s="14">
        <f t="shared" si="170"/>
        <v>7</v>
      </c>
      <c r="AY89">
        <f>VLOOKUP(A89,'Stock wise daily sales'!$A$1:$AA$367,14,0)</f>
        <v>0</v>
      </c>
      <c r="AZ89">
        <v>0</v>
      </c>
      <c r="BA89" s="15">
        <f t="shared" si="171"/>
        <v>7</v>
      </c>
      <c r="BB89" s="14">
        <f t="shared" si="197"/>
        <v>5</v>
      </c>
      <c r="BC89">
        <f>VLOOKUP(A89,'Stock wise daily sales'!$A$1:$AA$367,15,0)</f>
        <v>0</v>
      </c>
      <c r="BD89">
        <v>0</v>
      </c>
      <c r="BE89" s="15">
        <f t="shared" si="198"/>
        <v>5</v>
      </c>
      <c r="BF89" s="14">
        <f t="shared" si="172"/>
        <v>33</v>
      </c>
      <c r="BG89">
        <f>VLOOKUP(A89,'Stock wise daily sales'!$A$1:$AA$367,16,0)</f>
        <v>0</v>
      </c>
      <c r="BH89">
        <v>0</v>
      </c>
      <c r="BI89" s="15">
        <f t="shared" si="173"/>
        <v>33</v>
      </c>
      <c r="BJ89" s="14">
        <f t="shared" si="178"/>
        <v>0</v>
      </c>
      <c r="BK89">
        <f>VLOOKUP(A89,'Stock wise daily sales'!$A$1:$AA$367,17,0)</f>
        <v>0</v>
      </c>
      <c r="BL89">
        <v>0</v>
      </c>
      <c r="BM89" s="15">
        <f t="shared" si="179"/>
        <v>0</v>
      </c>
      <c r="BN89" s="14">
        <f t="shared" si="174"/>
        <v>49</v>
      </c>
      <c r="BO89">
        <f>VLOOKUP(A89,'Stock wise daily sales'!$A$1:$AA$367,18,0)</f>
        <v>5</v>
      </c>
      <c r="BP89">
        <v>0</v>
      </c>
      <c r="BQ89" s="15">
        <f t="shared" si="175"/>
        <v>44</v>
      </c>
      <c r="BR89" s="14">
        <f t="shared" si="176"/>
        <v>5</v>
      </c>
      <c r="BS89">
        <f>VLOOKUP(A89,'Stock wise daily sales'!$A$1:$AA$367,19,0)</f>
        <v>0</v>
      </c>
      <c r="BT89">
        <v>0</v>
      </c>
      <c r="BU89" s="15">
        <f t="shared" si="177"/>
        <v>5</v>
      </c>
      <c r="BV89" s="14">
        <f t="shared" si="180"/>
        <v>7</v>
      </c>
      <c r="BW89">
        <f>VLOOKUP(A89,'Stock wise daily sales'!$A$1:$AA$367,20,0)</f>
        <v>0</v>
      </c>
      <c r="BX89">
        <v>0</v>
      </c>
      <c r="BY89" s="15">
        <f t="shared" si="181"/>
        <v>7</v>
      </c>
      <c r="BZ89" s="14">
        <f t="shared" si="164"/>
        <v>21</v>
      </c>
      <c r="CA89">
        <f>VLOOKUP(A89,'Stock wise daily sales'!$A$1:$AA$367,21,0)</f>
        <v>5</v>
      </c>
      <c r="CB89">
        <v>0</v>
      </c>
      <c r="CC89" s="15">
        <f t="shared" si="165"/>
        <v>16</v>
      </c>
      <c r="CD89" s="14">
        <f t="shared" si="149"/>
        <v>14</v>
      </c>
      <c r="CE89">
        <f>VLOOKUP(A89,'Stock wise daily sales'!$A$1:$AA$367,22,0)</f>
        <v>15</v>
      </c>
      <c r="CF89">
        <v>80</v>
      </c>
      <c r="CG89" s="15">
        <f t="shared" si="150"/>
        <v>79</v>
      </c>
      <c r="CH89" s="14">
        <f t="shared" si="189"/>
        <v>68</v>
      </c>
      <c r="CI89">
        <f>VLOOKUP(A89,'Stock wise daily sales'!$A$1:$AA$367,23,0)</f>
        <v>15</v>
      </c>
      <c r="CJ89">
        <v>0</v>
      </c>
      <c r="CK89" s="15">
        <f t="shared" si="190"/>
        <v>53</v>
      </c>
      <c r="CL89" s="14">
        <f t="shared" si="182"/>
        <v>22</v>
      </c>
      <c r="CM89">
        <f>VLOOKUP(A89,'Stock wise daily sales'!$A$1:$AA$367,24,0)</f>
        <v>0</v>
      </c>
      <c r="CN89">
        <v>0</v>
      </c>
      <c r="CO89" s="15">
        <f t="shared" si="183"/>
        <v>22</v>
      </c>
      <c r="CP89" s="14">
        <f t="shared" si="199"/>
        <v>15</v>
      </c>
      <c r="CQ89">
        <f>VLOOKUP(A89,'Stock wise daily sales'!$A$1:$AA$367,25,0)</f>
        <v>0</v>
      </c>
      <c r="CR89">
        <v>0</v>
      </c>
      <c r="CS89" s="15">
        <f t="shared" si="200"/>
        <v>15</v>
      </c>
      <c r="CT89" s="14">
        <f t="shared" si="184"/>
        <v>24</v>
      </c>
      <c r="CU89">
        <f>VLOOKUP(A89,'Stock wise daily sales'!$A$1:$AA$367,26,0)</f>
        <v>6</v>
      </c>
      <c r="CV89">
        <v>0</v>
      </c>
      <c r="CW89" s="15">
        <f t="shared" si="185"/>
        <v>18</v>
      </c>
    </row>
    <row r="90" spans="1:101" x14ac:dyDescent="0.45">
      <c r="A90" s="2">
        <v>45287</v>
      </c>
      <c r="B90" s="14">
        <f t="shared" ref="B90:B135" si="205">MAX(E89,0)</f>
        <v>38</v>
      </c>
      <c r="C90">
        <f>VLOOKUP(A90,'Stock wise daily sales'!$A$1:$AA$367,2,0)</f>
        <v>0</v>
      </c>
      <c r="D90">
        <v>0</v>
      </c>
      <c r="E90" s="15">
        <f t="shared" ref="E90:E135" si="206">B90-C90+D90</f>
        <v>38</v>
      </c>
      <c r="F90" s="14">
        <f t="shared" si="201"/>
        <v>46</v>
      </c>
      <c r="G90">
        <f>VLOOKUP(A90,'Stock wise daily sales'!$A$1:$AA$367,3,0)</f>
        <v>0</v>
      </c>
      <c r="H90">
        <v>0</v>
      </c>
      <c r="I90" s="15">
        <f t="shared" si="202"/>
        <v>46</v>
      </c>
      <c r="J90" s="14">
        <f t="shared" si="186"/>
        <v>18</v>
      </c>
      <c r="K90">
        <f>VLOOKUP(A90,'Stock wise daily sales'!$A$1:$AA$367,4,0)</f>
        <v>0</v>
      </c>
      <c r="L90">
        <v>0</v>
      </c>
      <c r="M90" s="15">
        <f t="shared" si="187"/>
        <v>18</v>
      </c>
      <c r="N90" s="14">
        <f t="shared" si="161"/>
        <v>18</v>
      </c>
      <c r="O90">
        <f>VLOOKUP(A90,'Stock wise daily sales'!$A$1:$AA$367,5,0)</f>
        <v>0</v>
      </c>
      <c r="P90">
        <v>0</v>
      </c>
      <c r="Q90" s="15">
        <f t="shared" si="188"/>
        <v>18</v>
      </c>
      <c r="R90" s="14">
        <f t="shared" si="166"/>
        <v>8</v>
      </c>
      <c r="S90">
        <f>VLOOKUP(A90,'Stock wise daily sales'!$A$1:$AA$367,6,0)</f>
        <v>3</v>
      </c>
      <c r="T90">
        <v>0</v>
      </c>
      <c r="U90" s="15">
        <f t="shared" si="167"/>
        <v>5</v>
      </c>
      <c r="V90" s="14">
        <f t="shared" si="151"/>
        <v>22</v>
      </c>
      <c r="W90">
        <f>VLOOKUP(A90,'Stock wise daily sales'!$A$1:$AA$367,7,0)</f>
        <v>10</v>
      </c>
      <c r="X90">
        <v>0</v>
      </c>
      <c r="Y90" s="15">
        <f t="shared" si="152"/>
        <v>12</v>
      </c>
      <c r="Z90" s="14">
        <f t="shared" si="168"/>
        <v>88</v>
      </c>
      <c r="AA90">
        <f>VLOOKUP(A90,'Stock wise daily sales'!$A$1:$AA$367,8,0)</f>
        <v>10</v>
      </c>
      <c r="AB90">
        <v>0</v>
      </c>
      <c r="AC90" s="15">
        <f t="shared" si="169"/>
        <v>78</v>
      </c>
      <c r="AD90" s="14">
        <f t="shared" si="162"/>
        <v>21</v>
      </c>
      <c r="AE90">
        <f>VLOOKUP(A90,'Stock wise daily sales'!$A$1:$AA$367,9,0)</f>
        <v>0</v>
      </c>
      <c r="AF90">
        <v>0</v>
      </c>
      <c r="AG90" s="15">
        <f t="shared" si="163"/>
        <v>21</v>
      </c>
      <c r="AH90" s="14">
        <f t="shared" si="191"/>
        <v>17</v>
      </c>
      <c r="AI90">
        <f>VLOOKUP(A90,'Stock wise daily sales'!$A$1:$AA$367,10,0)</f>
        <v>0</v>
      </c>
      <c r="AJ90">
        <v>0</v>
      </c>
      <c r="AK90" s="15">
        <f t="shared" si="192"/>
        <v>17</v>
      </c>
      <c r="AL90" s="14">
        <f t="shared" si="203"/>
        <v>28</v>
      </c>
      <c r="AM90">
        <f>VLOOKUP(A90,'Stock wise daily sales'!$A$1:$AA$367,11,0)</f>
        <v>10</v>
      </c>
      <c r="AN90">
        <v>0</v>
      </c>
      <c r="AO90" s="15">
        <f t="shared" si="204"/>
        <v>18</v>
      </c>
      <c r="AP90" s="14">
        <f t="shared" si="193"/>
        <v>1</v>
      </c>
      <c r="AQ90">
        <f>VLOOKUP(A90,'Stock wise daily sales'!$A$1:$AA$367,12,0)</f>
        <v>0</v>
      </c>
      <c r="AR90">
        <v>0</v>
      </c>
      <c r="AS90" s="15">
        <f t="shared" si="194"/>
        <v>1</v>
      </c>
      <c r="AT90" s="14">
        <f t="shared" si="195"/>
        <v>31</v>
      </c>
      <c r="AU90">
        <f>VLOOKUP(A90,'Stock wise daily sales'!$A$1:$AA$367,13,0)</f>
        <v>5</v>
      </c>
      <c r="AV90">
        <v>0</v>
      </c>
      <c r="AW90" s="15">
        <f t="shared" si="196"/>
        <v>26</v>
      </c>
      <c r="AX90" s="14">
        <f t="shared" si="170"/>
        <v>7</v>
      </c>
      <c r="AY90">
        <f>VLOOKUP(A90,'Stock wise daily sales'!$A$1:$AA$367,14,0)</f>
        <v>0</v>
      </c>
      <c r="AZ90">
        <v>0</v>
      </c>
      <c r="BA90" s="15">
        <f t="shared" si="171"/>
        <v>7</v>
      </c>
      <c r="BB90" s="14">
        <f t="shared" si="197"/>
        <v>5</v>
      </c>
      <c r="BC90">
        <f>VLOOKUP(A90,'Stock wise daily sales'!$A$1:$AA$367,15,0)</f>
        <v>0</v>
      </c>
      <c r="BD90">
        <v>0</v>
      </c>
      <c r="BE90" s="15">
        <f t="shared" si="198"/>
        <v>5</v>
      </c>
      <c r="BF90" s="14">
        <f t="shared" si="172"/>
        <v>33</v>
      </c>
      <c r="BG90">
        <f>VLOOKUP(A90,'Stock wise daily sales'!$A$1:$AA$367,16,0)</f>
        <v>0</v>
      </c>
      <c r="BH90">
        <v>0</v>
      </c>
      <c r="BI90" s="15">
        <f t="shared" si="173"/>
        <v>33</v>
      </c>
      <c r="BJ90" s="14">
        <f t="shared" si="178"/>
        <v>0</v>
      </c>
      <c r="BK90">
        <f>VLOOKUP(A90,'Stock wise daily sales'!$A$1:$AA$367,17,0)</f>
        <v>10</v>
      </c>
      <c r="BL90">
        <v>20</v>
      </c>
      <c r="BM90" s="15">
        <f t="shared" si="179"/>
        <v>10</v>
      </c>
      <c r="BN90" s="14">
        <f t="shared" si="174"/>
        <v>44</v>
      </c>
      <c r="BO90">
        <f>VLOOKUP(A90,'Stock wise daily sales'!$A$1:$AA$367,18,0)</f>
        <v>0</v>
      </c>
      <c r="BP90">
        <v>0</v>
      </c>
      <c r="BQ90" s="15">
        <f t="shared" si="175"/>
        <v>44</v>
      </c>
      <c r="BR90" s="14">
        <f t="shared" si="176"/>
        <v>5</v>
      </c>
      <c r="BS90">
        <f>VLOOKUP(A90,'Stock wise daily sales'!$A$1:$AA$367,19,0)</f>
        <v>10</v>
      </c>
      <c r="BT90">
        <v>20</v>
      </c>
      <c r="BU90" s="15">
        <f t="shared" si="177"/>
        <v>15</v>
      </c>
      <c r="BV90" s="14">
        <f t="shared" si="180"/>
        <v>7</v>
      </c>
      <c r="BW90">
        <f>VLOOKUP(A90,'Stock wise daily sales'!$A$1:$AA$367,20,0)</f>
        <v>0</v>
      </c>
      <c r="BX90">
        <v>0</v>
      </c>
      <c r="BY90" s="15">
        <f t="shared" si="181"/>
        <v>7</v>
      </c>
      <c r="BZ90" s="14">
        <f t="shared" si="164"/>
        <v>16</v>
      </c>
      <c r="CA90">
        <f>VLOOKUP(A90,'Stock wise daily sales'!$A$1:$AA$367,21,0)</f>
        <v>0</v>
      </c>
      <c r="CB90">
        <v>0</v>
      </c>
      <c r="CC90" s="15">
        <f t="shared" si="165"/>
        <v>16</v>
      </c>
      <c r="CD90" s="14">
        <f t="shared" si="149"/>
        <v>79</v>
      </c>
      <c r="CE90">
        <f>VLOOKUP(A90,'Stock wise daily sales'!$A$1:$AA$367,22,0)</f>
        <v>10</v>
      </c>
      <c r="CF90">
        <v>0</v>
      </c>
      <c r="CG90" s="15">
        <f t="shared" si="150"/>
        <v>69</v>
      </c>
      <c r="CH90" s="14">
        <f t="shared" si="189"/>
        <v>53</v>
      </c>
      <c r="CI90">
        <f>VLOOKUP(A90,'Stock wise daily sales'!$A$1:$AA$367,23,0)</f>
        <v>5</v>
      </c>
      <c r="CJ90">
        <v>0</v>
      </c>
      <c r="CK90" s="15">
        <f t="shared" si="190"/>
        <v>48</v>
      </c>
      <c r="CL90" s="14">
        <f t="shared" si="182"/>
        <v>22</v>
      </c>
      <c r="CM90">
        <f>VLOOKUP(A90,'Stock wise daily sales'!$A$1:$AA$367,24,0)</f>
        <v>0</v>
      </c>
      <c r="CN90">
        <v>0</v>
      </c>
      <c r="CO90" s="15">
        <f t="shared" si="183"/>
        <v>22</v>
      </c>
      <c r="CP90" s="14">
        <f t="shared" si="199"/>
        <v>15</v>
      </c>
      <c r="CQ90">
        <f>VLOOKUP(A90,'Stock wise daily sales'!$A$1:$AA$367,25,0)</f>
        <v>0</v>
      </c>
      <c r="CR90">
        <v>0</v>
      </c>
      <c r="CS90" s="15">
        <f t="shared" si="200"/>
        <v>15</v>
      </c>
      <c r="CT90" s="14">
        <f t="shared" si="184"/>
        <v>18</v>
      </c>
      <c r="CU90">
        <f>VLOOKUP(A90,'Stock wise daily sales'!$A$1:$AA$367,26,0)</f>
        <v>0</v>
      </c>
      <c r="CV90">
        <v>0</v>
      </c>
      <c r="CW90" s="15">
        <f t="shared" si="185"/>
        <v>18</v>
      </c>
    </row>
    <row r="91" spans="1:101" x14ac:dyDescent="0.45">
      <c r="A91" s="2">
        <v>45288</v>
      </c>
      <c r="B91" s="14">
        <f t="shared" si="205"/>
        <v>38</v>
      </c>
      <c r="C91">
        <f>VLOOKUP(A91,'Stock wise daily sales'!$A$1:$AA$367,2,0)</f>
        <v>0</v>
      </c>
      <c r="D91">
        <v>0</v>
      </c>
      <c r="E91" s="15">
        <f t="shared" si="206"/>
        <v>38</v>
      </c>
      <c r="F91" s="14">
        <f t="shared" si="201"/>
        <v>46</v>
      </c>
      <c r="G91">
        <f>VLOOKUP(A91,'Stock wise daily sales'!$A$1:$AA$367,3,0)</f>
        <v>6</v>
      </c>
      <c r="H91">
        <v>0</v>
      </c>
      <c r="I91" s="15">
        <f t="shared" si="202"/>
        <v>40</v>
      </c>
      <c r="J91" s="14">
        <f t="shared" si="186"/>
        <v>18</v>
      </c>
      <c r="K91">
        <f>VLOOKUP(A91,'Stock wise daily sales'!$A$1:$AA$367,4,0)</f>
        <v>0</v>
      </c>
      <c r="L91">
        <v>0</v>
      </c>
      <c r="M91" s="15">
        <f t="shared" si="187"/>
        <v>18</v>
      </c>
      <c r="N91" s="14">
        <f t="shared" si="161"/>
        <v>18</v>
      </c>
      <c r="O91">
        <f>VLOOKUP(A91,'Stock wise daily sales'!$A$1:$AA$367,5,0)</f>
        <v>0</v>
      </c>
      <c r="P91">
        <v>0</v>
      </c>
      <c r="Q91" s="15">
        <f t="shared" si="188"/>
        <v>18</v>
      </c>
      <c r="R91" s="14">
        <f t="shared" si="166"/>
        <v>5</v>
      </c>
      <c r="S91">
        <f>VLOOKUP(A91,'Stock wise daily sales'!$A$1:$AA$367,6,0)</f>
        <v>0</v>
      </c>
      <c r="T91">
        <v>0</v>
      </c>
      <c r="U91" s="15">
        <f t="shared" si="167"/>
        <v>5</v>
      </c>
      <c r="V91" s="14">
        <f t="shared" si="151"/>
        <v>12</v>
      </c>
      <c r="W91">
        <f>VLOOKUP(A91,'Stock wise daily sales'!$A$1:$AA$367,7,0)</f>
        <v>5</v>
      </c>
      <c r="X91">
        <v>0</v>
      </c>
      <c r="Y91" s="15">
        <f t="shared" si="152"/>
        <v>7</v>
      </c>
      <c r="Z91" s="14">
        <f t="shared" si="168"/>
        <v>78</v>
      </c>
      <c r="AA91">
        <f>VLOOKUP(A91,'Stock wise daily sales'!$A$1:$AA$367,8,0)</f>
        <v>0</v>
      </c>
      <c r="AB91">
        <v>0</v>
      </c>
      <c r="AC91" s="15">
        <f t="shared" si="169"/>
        <v>78</v>
      </c>
      <c r="AD91" s="14">
        <f t="shared" si="162"/>
        <v>21</v>
      </c>
      <c r="AE91">
        <f>VLOOKUP(A91,'Stock wise daily sales'!$A$1:$AA$367,9,0)</f>
        <v>0</v>
      </c>
      <c r="AF91">
        <v>0</v>
      </c>
      <c r="AG91" s="15">
        <f t="shared" si="163"/>
        <v>21</v>
      </c>
      <c r="AH91" s="14">
        <f t="shared" si="191"/>
        <v>17</v>
      </c>
      <c r="AI91">
        <f>VLOOKUP(A91,'Stock wise daily sales'!$A$1:$AA$367,10,0)</f>
        <v>0</v>
      </c>
      <c r="AJ91">
        <v>0</v>
      </c>
      <c r="AK91" s="15">
        <f t="shared" si="192"/>
        <v>17</v>
      </c>
      <c r="AL91" s="14">
        <f t="shared" si="203"/>
        <v>18</v>
      </c>
      <c r="AM91">
        <f>VLOOKUP(A91,'Stock wise daily sales'!$A$1:$AA$367,11,0)</f>
        <v>0</v>
      </c>
      <c r="AN91">
        <v>0</v>
      </c>
      <c r="AO91" s="15">
        <f t="shared" si="204"/>
        <v>18</v>
      </c>
      <c r="AP91" s="14">
        <f t="shared" si="193"/>
        <v>1</v>
      </c>
      <c r="AQ91">
        <f>VLOOKUP(A91,'Stock wise daily sales'!$A$1:$AA$367,12,0)</f>
        <v>0</v>
      </c>
      <c r="AR91">
        <v>0</v>
      </c>
      <c r="AS91" s="15">
        <f t="shared" si="194"/>
        <v>1</v>
      </c>
      <c r="AT91" s="14">
        <f t="shared" si="195"/>
        <v>26</v>
      </c>
      <c r="AU91">
        <f>VLOOKUP(A91,'Stock wise daily sales'!$A$1:$AA$367,13,0)</f>
        <v>0</v>
      </c>
      <c r="AV91">
        <v>0</v>
      </c>
      <c r="AW91" s="15">
        <f t="shared" si="196"/>
        <v>26</v>
      </c>
      <c r="AX91" s="14">
        <f t="shared" si="170"/>
        <v>7</v>
      </c>
      <c r="AY91">
        <f>VLOOKUP(A91,'Stock wise daily sales'!$A$1:$AA$367,14,0)</f>
        <v>0</v>
      </c>
      <c r="AZ91">
        <v>0</v>
      </c>
      <c r="BA91" s="15">
        <f t="shared" si="171"/>
        <v>7</v>
      </c>
      <c r="BB91" s="14">
        <f t="shared" si="197"/>
        <v>5</v>
      </c>
      <c r="BC91">
        <f>VLOOKUP(A91,'Stock wise daily sales'!$A$1:$AA$367,15,0)</f>
        <v>0</v>
      </c>
      <c r="BD91">
        <v>0</v>
      </c>
      <c r="BE91" s="15">
        <f t="shared" si="198"/>
        <v>5</v>
      </c>
      <c r="BF91" s="14">
        <f t="shared" si="172"/>
        <v>33</v>
      </c>
      <c r="BG91">
        <f>VLOOKUP(A91,'Stock wise daily sales'!$A$1:$AA$367,16,0)</f>
        <v>0</v>
      </c>
      <c r="BH91">
        <v>0</v>
      </c>
      <c r="BI91" s="15">
        <f t="shared" si="173"/>
        <v>33</v>
      </c>
      <c r="BJ91" s="14">
        <f t="shared" si="178"/>
        <v>10</v>
      </c>
      <c r="BK91">
        <f>VLOOKUP(A91,'Stock wise daily sales'!$A$1:$AA$367,17,0)</f>
        <v>0</v>
      </c>
      <c r="BL91">
        <v>0</v>
      </c>
      <c r="BM91" s="15">
        <f t="shared" si="179"/>
        <v>10</v>
      </c>
      <c r="BN91" s="14">
        <f t="shared" si="174"/>
        <v>44</v>
      </c>
      <c r="BO91">
        <f>VLOOKUP(A91,'Stock wise daily sales'!$A$1:$AA$367,18,0)</f>
        <v>0</v>
      </c>
      <c r="BP91">
        <v>0</v>
      </c>
      <c r="BQ91" s="15">
        <f t="shared" si="175"/>
        <v>44</v>
      </c>
      <c r="BR91" s="14">
        <f t="shared" si="176"/>
        <v>15</v>
      </c>
      <c r="BS91">
        <f>VLOOKUP(A91,'Stock wise daily sales'!$A$1:$AA$367,19,0)</f>
        <v>5</v>
      </c>
      <c r="BT91">
        <v>0</v>
      </c>
      <c r="BU91" s="15">
        <f t="shared" si="177"/>
        <v>10</v>
      </c>
      <c r="BV91" s="14">
        <f t="shared" si="180"/>
        <v>7</v>
      </c>
      <c r="BW91">
        <f>VLOOKUP(A91,'Stock wise daily sales'!$A$1:$AA$367,20,0)</f>
        <v>0</v>
      </c>
      <c r="BX91">
        <v>0</v>
      </c>
      <c r="BY91" s="15">
        <f t="shared" si="181"/>
        <v>7</v>
      </c>
      <c r="BZ91" s="14">
        <f t="shared" si="164"/>
        <v>16</v>
      </c>
      <c r="CA91">
        <f>VLOOKUP(A91,'Stock wise daily sales'!$A$1:$AA$367,21,0)</f>
        <v>0</v>
      </c>
      <c r="CB91">
        <v>0</v>
      </c>
      <c r="CC91" s="15">
        <f t="shared" si="165"/>
        <v>16</v>
      </c>
      <c r="CD91" s="14">
        <f t="shared" si="149"/>
        <v>69</v>
      </c>
      <c r="CE91">
        <f>VLOOKUP(A91,'Stock wise daily sales'!$A$1:$AA$367,22,0)</f>
        <v>0</v>
      </c>
      <c r="CF91">
        <v>0</v>
      </c>
      <c r="CG91" s="15">
        <f t="shared" si="150"/>
        <v>69</v>
      </c>
      <c r="CH91" s="14">
        <f t="shared" si="189"/>
        <v>48</v>
      </c>
      <c r="CI91">
        <f>VLOOKUP(A91,'Stock wise daily sales'!$A$1:$AA$367,23,0)</f>
        <v>4</v>
      </c>
      <c r="CJ91">
        <v>0</v>
      </c>
      <c r="CK91" s="15">
        <f t="shared" si="190"/>
        <v>44</v>
      </c>
      <c r="CL91" s="14">
        <f t="shared" si="182"/>
        <v>22</v>
      </c>
      <c r="CM91">
        <f>VLOOKUP(A91,'Stock wise daily sales'!$A$1:$AA$367,24,0)</f>
        <v>0</v>
      </c>
      <c r="CN91">
        <v>0</v>
      </c>
      <c r="CO91" s="15">
        <f t="shared" si="183"/>
        <v>22</v>
      </c>
      <c r="CP91" s="14">
        <f t="shared" si="199"/>
        <v>15</v>
      </c>
      <c r="CQ91">
        <f>VLOOKUP(A91,'Stock wise daily sales'!$A$1:$AA$367,25,0)</f>
        <v>0</v>
      </c>
      <c r="CR91">
        <v>0</v>
      </c>
      <c r="CS91" s="15">
        <f t="shared" si="200"/>
        <v>15</v>
      </c>
      <c r="CT91" s="14">
        <f t="shared" si="184"/>
        <v>18</v>
      </c>
      <c r="CU91">
        <f>VLOOKUP(A91,'Stock wise daily sales'!$A$1:$AA$367,26,0)</f>
        <v>12</v>
      </c>
      <c r="CV91">
        <v>0</v>
      </c>
      <c r="CW91" s="15">
        <f t="shared" si="185"/>
        <v>6</v>
      </c>
    </row>
    <row r="92" spans="1:101" x14ac:dyDescent="0.45">
      <c r="A92" s="2">
        <v>45289</v>
      </c>
      <c r="B92" s="14">
        <f t="shared" si="205"/>
        <v>38</v>
      </c>
      <c r="C92">
        <f>VLOOKUP(A92,'Stock wise daily sales'!$A$1:$AA$367,2,0)</f>
        <v>0</v>
      </c>
      <c r="D92">
        <v>0</v>
      </c>
      <c r="E92" s="15">
        <f t="shared" si="206"/>
        <v>38</v>
      </c>
      <c r="F92" s="14">
        <f t="shared" si="201"/>
        <v>40</v>
      </c>
      <c r="G92">
        <f>VLOOKUP(A92,'Stock wise daily sales'!$A$1:$AA$367,3,0)</f>
        <v>20</v>
      </c>
      <c r="H92">
        <v>0</v>
      </c>
      <c r="I92" s="15">
        <f t="shared" si="202"/>
        <v>20</v>
      </c>
      <c r="J92" s="14">
        <f t="shared" si="186"/>
        <v>18</v>
      </c>
      <c r="K92">
        <f>VLOOKUP(A92,'Stock wise daily sales'!$A$1:$AA$367,4,0)</f>
        <v>0</v>
      </c>
      <c r="L92">
        <v>0</v>
      </c>
      <c r="M92" s="15">
        <f t="shared" si="187"/>
        <v>18</v>
      </c>
      <c r="N92" s="14">
        <f t="shared" si="161"/>
        <v>18</v>
      </c>
      <c r="O92">
        <f>VLOOKUP(A92,'Stock wise daily sales'!$A$1:$AA$367,5,0)</f>
        <v>0</v>
      </c>
      <c r="P92">
        <v>0</v>
      </c>
      <c r="Q92" s="15">
        <f t="shared" si="188"/>
        <v>18</v>
      </c>
      <c r="R92" s="14">
        <f t="shared" si="166"/>
        <v>5</v>
      </c>
      <c r="S92">
        <f>VLOOKUP(A92,'Stock wise daily sales'!$A$1:$AA$367,6,0)</f>
        <v>0</v>
      </c>
      <c r="T92">
        <v>0</v>
      </c>
      <c r="U92" s="15">
        <f t="shared" si="167"/>
        <v>5</v>
      </c>
      <c r="V92" s="14">
        <f t="shared" si="151"/>
        <v>7</v>
      </c>
      <c r="W92">
        <f>VLOOKUP(A92,'Stock wise daily sales'!$A$1:$AA$367,7,0)</f>
        <v>0</v>
      </c>
      <c r="X92">
        <v>0</v>
      </c>
      <c r="Y92" s="15">
        <f t="shared" si="152"/>
        <v>7</v>
      </c>
      <c r="Z92" s="14">
        <f t="shared" si="168"/>
        <v>78</v>
      </c>
      <c r="AA92">
        <f>VLOOKUP(A92,'Stock wise daily sales'!$A$1:$AA$367,8,0)</f>
        <v>20</v>
      </c>
      <c r="AB92">
        <v>0</v>
      </c>
      <c r="AC92" s="15">
        <f t="shared" si="169"/>
        <v>58</v>
      </c>
      <c r="AD92" s="14">
        <f t="shared" si="162"/>
        <v>21</v>
      </c>
      <c r="AE92">
        <f>VLOOKUP(A92,'Stock wise daily sales'!$A$1:$AA$367,9,0)</f>
        <v>0</v>
      </c>
      <c r="AF92">
        <v>0</v>
      </c>
      <c r="AG92" s="15">
        <f t="shared" si="163"/>
        <v>21</v>
      </c>
      <c r="AH92" s="14">
        <f t="shared" si="191"/>
        <v>17</v>
      </c>
      <c r="AI92">
        <f>VLOOKUP(A92,'Stock wise daily sales'!$A$1:$AA$367,10,0)</f>
        <v>0</v>
      </c>
      <c r="AJ92">
        <v>0</v>
      </c>
      <c r="AK92" s="15">
        <f t="shared" si="192"/>
        <v>17</v>
      </c>
      <c r="AL92" s="14">
        <f t="shared" si="203"/>
        <v>18</v>
      </c>
      <c r="AM92">
        <f>VLOOKUP(A92,'Stock wise daily sales'!$A$1:$AA$367,11,0)</f>
        <v>0</v>
      </c>
      <c r="AN92">
        <v>0</v>
      </c>
      <c r="AO92" s="15">
        <f t="shared" si="204"/>
        <v>18</v>
      </c>
      <c r="AP92" s="14">
        <f t="shared" si="193"/>
        <v>1</v>
      </c>
      <c r="AQ92">
        <f>VLOOKUP(A92,'Stock wise daily sales'!$A$1:$AA$367,12,0)</f>
        <v>0</v>
      </c>
      <c r="AR92">
        <v>0</v>
      </c>
      <c r="AS92" s="15">
        <f t="shared" si="194"/>
        <v>1</v>
      </c>
      <c r="AT92" s="14">
        <f t="shared" si="195"/>
        <v>26</v>
      </c>
      <c r="AU92">
        <f>VLOOKUP(A92,'Stock wise daily sales'!$A$1:$AA$367,13,0)</f>
        <v>0</v>
      </c>
      <c r="AV92">
        <v>0</v>
      </c>
      <c r="AW92" s="15">
        <f t="shared" si="196"/>
        <v>26</v>
      </c>
      <c r="AX92" s="14">
        <f t="shared" si="170"/>
        <v>7</v>
      </c>
      <c r="AY92">
        <f>VLOOKUP(A92,'Stock wise daily sales'!$A$1:$AA$367,14,0)</f>
        <v>0</v>
      </c>
      <c r="AZ92">
        <v>0</v>
      </c>
      <c r="BA92" s="15">
        <f t="shared" si="171"/>
        <v>7</v>
      </c>
      <c r="BB92" s="14">
        <f t="shared" si="197"/>
        <v>5</v>
      </c>
      <c r="BC92">
        <f>VLOOKUP(A92,'Stock wise daily sales'!$A$1:$AA$367,15,0)</f>
        <v>0</v>
      </c>
      <c r="BD92">
        <v>0</v>
      </c>
      <c r="BE92" s="15">
        <f t="shared" si="198"/>
        <v>5</v>
      </c>
      <c r="BF92" s="14">
        <f t="shared" si="172"/>
        <v>33</v>
      </c>
      <c r="BG92">
        <f>VLOOKUP(A92,'Stock wise daily sales'!$A$1:$AA$367,16,0)</f>
        <v>0</v>
      </c>
      <c r="BH92">
        <v>0</v>
      </c>
      <c r="BI92" s="15">
        <f t="shared" si="173"/>
        <v>33</v>
      </c>
      <c r="BJ92" s="14">
        <f t="shared" si="178"/>
        <v>10</v>
      </c>
      <c r="BK92">
        <f>VLOOKUP(A92,'Stock wise daily sales'!$A$1:$AA$367,17,0)</f>
        <v>0</v>
      </c>
      <c r="BL92">
        <v>0</v>
      </c>
      <c r="BM92" s="15">
        <f t="shared" si="179"/>
        <v>10</v>
      </c>
      <c r="BN92" s="14">
        <f t="shared" si="174"/>
        <v>44</v>
      </c>
      <c r="BO92">
        <f>VLOOKUP(A92,'Stock wise daily sales'!$A$1:$AA$367,18,0)</f>
        <v>0</v>
      </c>
      <c r="BP92">
        <v>0</v>
      </c>
      <c r="BQ92" s="15">
        <f t="shared" si="175"/>
        <v>44</v>
      </c>
      <c r="BR92" s="14">
        <f t="shared" si="176"/>
        <v>10</v>
      </c>
      <c r="BS92">
        <f>VLOOKUP(A92,'Stock wise daily sales'!$A$1:$AA$367,19,0)</f>
        <v>0</v>
      </c>
      <c r="BT92">
        <v>0</v>
      </c>
      <c r="BU92" s="15">
        <f t="shared" si="177"/>
        <v>10</v>
      </c>
      <c r="BV92" s="14">
        <f t="shared" si="180"/>
        <v>7</v>
      </c>
      <c r="BW92">
        <f>VLOOKUP(A92,'Stock wise daily sales'!$A$1:$AA$367,20,0)</f>
        <v>0</v>
      </c>
      <c r="BX92">
        <v>0</v>
      </c>
      <c r="BY92" s="15">
        <f t="shared" si="181"/>
        <v>7</v>
      </c>
      <c r="BZ92" s="14">
        <f t="shared" si="164"/>
        <v>16</v>
      </c>
      <c r="CA92">
        <f>VLOOKUP(A92,'Stock wise daily sales'!$A$1:$AA$367,21,0)</f>
        <v>0</v>
      </c>
      <c r="CB92">
        <v>0</v>
      </c>
      <c r="CC92" s="15">
        <f t="shared" si="165"/>
        <v>16</v>
      </c>
      <c r="CD92" s="14">
        <f t="shared" ref="CD92:CD155" si="207">MAX(CG91,0)</f>
        <v>69</v>
      </c>
      <c r="CE92">
        <f>VLOOKUP(A92,'Stock wise daily sales'!$A$1:$AA$367,22,0)</f>
        <v>0</v>
      </c>
      <c r="CF92">
        <v>0</v>
      </c>
      <c r="CG92" s="15">
        <f t="shared" ref="CG92:CG155" si="208">CD92-CE92+CF92</f>
        <v>69</v>
      </c>
      <c r="CH92" s="14">
        <f t="shared" si="189"/>
        <v>44</v>
      </c>
      <c r="CI92">
        <f>VLOOKUP(A92,'Stock wise daily sales'!$A$1:$AA$367,23,0)</f>
        <v>0</v>
      </c>
      <c r="CJ92">
        <v>0</v>
      </c>
      <c r="CK92" s="15">
        <f t="shared" si="190"/>
        <v>44</v>
      </c>
      <c r="CL92" s="14">
        <f t="shared" si="182"/>
        <v>22</v>
      </c>
      <c r="CM92">
        <f>VLOOKUP(A92,'Stock wise daily sales'!$A$1:$AA$367,24,0)</f>
        <v>0</v>
      </c>
      <c r="CN92">
        <v>0</v>
      </c>
      <c r="CO92" s="15">
        <f t="shared" si="183"/>
        <v>22</v>
      </c>
      <c r="CP92" s="14">
        <f t="shared" si="199"/>
        <v>15</v>
      </c>
      <c r="CQ92">
        <f>VLOOKUP(A92,'Stock wise daily sales'!$A$1:$AA$367,25,0)</f>
        <v>0</v>
      </c>
      <c r="CR92">
        <v>0</v>
      </c>
      <c r="CS92" s="15">
        <f t="shared" si="200"/>
        <v>15</v>
      </c>
      <c r="CT92" s="14">
        <f t="shared" si="184"/>
        <v>6</v>
      </c>
      <c r="CU92">
        <f>VLOOKUP(A92,'Stock wise daily sales'!$A$1:$AA$367,26,0)</f>
        <v>0</v>
      </c>
      <c r="CV92">
        <v>0</v>
      </c>
      <c r="CW92" s="15">
        <f t="shared" si="185"/>
        <v>6</v>
      </c>
    </row>
    <row r="93" spans="1:101" x14ac:dyDescent="0.45">
      <c r="A93" s="2">
        <v>45290</v>
      </c>
      <c r="B93" s="14">
        <f t="shared" si="205"/>
        <v>38</v>
      </c>
      <c r="C93">
        <f>VLOOKUP(A93,'Stock wise daily sales'!$A$1:$AA$367,2,0)</f>
        <v>0</v>
      </c>
      <c r="D93">
        <v>0</v>
      </c>
      <c r="E93" s="15">
        <f t="shared" si="206"/>
        <v>38</v>
      </c>
      <c r="F93" s="14">
        <f t="shared" si="201"/>
        <v>20</v>
      </c>
      <c r="G93">
        <f>VLOOKUP(A93,'Stock wise daily sales'!$A$1:$AA$367,3,0)</f>
        <v>0</v>
      </c>
      <c r="H93">
        <v>0</v>
      </c>
      <c r="I93" s="15">
        <f t="shared" si="202"/>
        <v>20</v>
      </c>
      <c r="J93" s="14">
        <f t="shared" si="186"/>
        <v>18</v>
      </c>
      <c r="K93">
        <f>VLOOKUP(A93,'Stock wise daily sales'!$A$1:$AA$367,4,0)</f>
        <v>0</v>
      </c>
      <c r="L93">
        <v>0</v>
      </c>
      <c r="M93" s="15">
        <f t="shared" si="187"/>
        <v>18</v>
      </c>
      <c r="N93" s="14">
        <f t="shared" si="161"/>
        <v>18</v>
      </c>
      <c r="O93">
        <f>VLOOKUP(A93,'Stock wise daily sales'!$A$1:$AA$367,5,0)</f>
        <v>0</v>
      </c>
      <c r="P93">
        <v>0</v>
      </c>
      <c r="Q93" s="15">
        <f t="shared" si="188"/>
        <v>18</v>
      </c>
      <c r="R93" s="14">
        <f t="shared" si="166"/>
        <v>5</v>
      </c>
      <c r="S93">
        <f>VLOOKUP(A93,'Stock wise daily sales'!$A$1:$AA$367,6,0)</f>
        <v>4</v>
      </c>
      <c r="T93">
        <v>0</v>
      </c>
      <c r="U93" s="15">
        <f t="shared" si="167"/>
        <v>1</v>
      </c>
      <c r="V93" s="14">
        <f t="shared" si="151"/>
        <v>7</v>
      </c>
      <c r="W93">
        <f>VLOOKUP(A93,'Stock wise daily sales'!$A$1:$AA$367,7,0)</f>
        <v>0</v>
      </c>
      <c r="X93">
        <v>0</v>
      </c>
      <c r="Y93" s="15">
        <f t="shared" si="152"/>
        <v>7</v>
      </c>
      <c r="Z93" s="14">
        <f t="shared" si="168"/>
        <v>58</v>
      </c>
      <c r="AA93">
        <f>VLOOKUP(A93,'Stock wise daily sales'!$A$1:$AA$367,8,0)</f>
        <v>0</v>
      </c>
      <c r="AB93">
        <v>0</v>
      </c>
      <c r="AC93" s="15">
        <f t="shared" si="169"/>
        <v>58</v>
      </c>
      <c r="AD93" s="14">
        <f t="shared" si="162"/>
        <v>21</v>
      </c>
      <c r="AE93">
        <f>VLOOKUP(A93,'Stock wise daily sales'!$A$1:$AA$367,9,0)</f>
        <v>0</v>
      </c>
      <c r="AF93">
        <v>0</v>
      </c>
      <c r="AG93" s="15">
        <f t="shared" si="163"/>
        <v>21</v>
      </c>
      <c r="AH93" s="14">
        <f t="shared" si="191"/>
        <v>17</v>
      </c>
      <c r="AI93">
        <f>VLOOKUP(A93,'Stock wise daily sales'!$A$1:$AA$367,10,0)</f>
        <v>0</v>
      </c>
      <c r="AJ93">
        <v>0</v>
      </c>
      <c r="AK93" s="15">
        <f t="shared" si="192"/>
        <v>17</v>
      </c>
      <c r="AL93" s="14">
        <f t="shared" si="203"/>
        <v>18</v>
      </c>
      <c r="AM93">
        <f>VLOOKUP(A93,'Stock wise daily sales'!$A$1:$AA$367,11,0)</f>
        <v>0</v>
      </c>
      <c r="AN93">
        <v>0</v>
      </c>
      <c r="AO93" s="15">
        <f t="shared" si="204"/>
        <v>18</v>
      </c>
      <c r="AP93" s="14">
        <f t="shared" si="193"/>
        <v>1</v>
      </c>
      <c r="AQ93">
        <f>VLOOKUP(A93,'Stock wise daily sales'!$A$1:$AA$367,12,0)</f>
        <v>4</v>
      </c>
      <c r="AR93">
        <v>40</v>
      </c>
      <c r="AS93" s="15">
        <f t="shared" si="194"/>
        <v>37</v>
      </c>
      <c r="AT93" s="14">
        <f t="shared" si="195"/>
        <v>26</v>
      </c>
      <c r="AU93">
        <f>VLOOKUP(A93,'Stock wise daily sales'!$A$1:$AA$367,13,0)</f>
        <v>2</v>
      </c>
      <c r="AV93">
        <v>0</v>
      </c>
      <c r="AW93" s="15">
        <f t="shared" si="196"/>
        <v>24</v>
      </c>
      <c r="AX93" s="14">
        <f t="shared" si="170"/>
        <v>7</v>
      </c>
      <c r="AY93">
        <f>VLOOKUP(A93,'Stock wise daily sales'!$A$1:$AA$367,14,0)</f>
        <v>0</v>
      </c>
      <c r="AZ93">
        <v>0</v>
      </c>
      <c r="BA93" s="15">
        <f t="shared" si="171"/>
        <v>7</v>
      </c>
      <c r="BB93" s="14">
        <f t="shared" si="197"/>
        <v>5</v>
      </c>
      <c r="BC93">
        <f>VLOOKUP(A93,'Stock wise daily sales'!$A$1:$AA$367,15,0)</f>
        <v>0</v>
      </c>
      <c r="BD93">
        <v>0</v>
      </c>
      <c r="BE93" s="15">
        <f t="shared" si="198"/>
        <v>5</v>
      </c>
      <c r="BF93" s="14">
        <f t="shared" si="172"/>
        <v>33</v>
      </c>
      <c r="BG93">
        <f>VLOOKUP(A93,'Stock wise daily sales'!$A$1:$AA$367,16,0)</f>
        <v>0</v>
      </c>
      <c r="BH93">
        <v>0</v>
      </c>
      <c r="BI93" s="15">
        <f t="shared" si="173"/>
        <v>33</v>
      </c>
      <c r="BJ93" s="14">
        <f t="shared" si="178"/>
        <v>10</v>
      </c>
      <c r="BK93">
        <f>VLOOKUP(A93,'Stock wise daily sales'!$A$1:$AA$367,17,0)</f>
        <v>0</v>
      </c>
      <c r="BL93">
        <v>0</v>
      </c>
      <c r="BM93" s="15">
        <f t="shared" si="179"/>
        <v>10</v>
      </c>
      <c r="BN93" s="14">
        <f t="shared" si="174"/>
        <v>44</v>
      </c>
      <c r="BO93">
        <f>VLOOKUP(A93,'Stock wise daily sales'!$A$1:$AA$367,18,0)</f>
        <v>0</v>
      </c>
      <c r="BP93">
        <v>0</v>
      </c>
      <c r="BQ93" s="15">
        <f t="shared" si="175"/>
        <v>44</v>
      </c>
      <c r="BR93" s="14">
        <f t="shared" si="176"/>
        <v>10</v>
      </c>
      <c r="BS93">
        <f>VLOOKUP(A93,'Stock wise daily sales'!$A$1:$AA$367,19,0)</f>
        <v>0</v>
      </c>
      <c r="BT93">
        <v>0</v>
      </c>
      <c r="BU93" s="15">
        <f t="shared" si="177"/>
        <v>10</v>
      </c>
      <c r="BV93" s="14">
        <f t="shared" si="180"/>
        <v>7</v>
      </c>
      <c r="BW93">
        <f>VLOOKUP(A93,'Stock wise daily sales'!$A$1:$AA$367,20,0)</f>
        <v>0</v>
      </c>
      <c r="BX93">
        <v>0</v>
      </c>
      <c r="BY93" s="15">
        <f t="shared" si="181"/>
        <v>7</v>
      </c>
      <c r="BZ93" s="14">
        <f t="shared" si="164"/>
        <v>16</v>
      </c>
      <c r="CA93">
        <f>VLOOKUP(A93,'Stock wise daily sales'!$A$1:$AA$367,21,0)</f>
        <v>0</v>
      </c>
      <c r="CB93">
        <v>0</v>
      </c>
      <c r="CC93" s="15">
        <f t="shared" si="165"/>
        <v>16</v>
      </c>
      <c r="CD93" s="14">
        <f t="shared" si="207"/>
        <v>69</v>
      </c>
      <c r="CE93">
        <f>VLOOKUP(A93,'Stock wise daily sales'!$A$1:$AA$367,22,0)</f>
        <v>0</v>
      </c>
      <c r="CF93">
        <v>0</v>
      </c>
      <c r="CG93" s="15">
        <f t="shared" si="208"/>
        <v>69</v>
      </c>
      <c r="CH93" s="14">
        <f t="shared" si="189"/>
        <v>44</v>
      </c>
      <c r="CI93">
        <f>VLOOKUP(A93,'Stock wise daily sales'!$A$1:$AA$367,23,0)</f>
        <v>0</v>
      </c>
      <c r="CJ93">
        <v>0</v>
      </c>
      <c r="CK93" s="15">
        <f t="shared" si="190"/>
        <v>44</v>
      </c>
      <c r="CL93" s="14">
        <f t="shared" si="182"/>
        <v>22</v>
      </c>
      <c r="CM93">
        <f>VLOOKUP(A93,'Stock wise daily sales'!$A$1:$AA$367,24,0)</f>
        <v>0</v>
      </c>
      <c r="CN93">
        <v>0</v>
      </c>
      <c r="CO93" s="15">
        <f t="shared" si="183"/>
        <v>22</v>
      </c>
      <c r="CP93" s="14">
        <f t="shared" si="199"/>
        <v>15</v>
      </c>
      <c r="CQ93">
        <f>VLOOKUP(A93,'Stock wise daily sales'!$A$1:$AA$367,25,0)</f>
        <v>0</v>
      </c>
      <c r="CR93">
        <v>0</v>
      </c>
      <c r="CS93" s="15">
        <f t="shared" si="200"/>
        <v>15</v>
      </c>
      <c r="CT93" s="14">
        <f t="shared" si="184"/>
        <v>6</v>
      </c>
      <c r="CU93">
        <f>VLOOKUP(A93,'Stock wise daily sales'!$A$1:$AA$367,26,0)</f>
        <v>0</v>
      </c>
      <c r="CV93">
        <v>0</v>
      </c>
      <c r="CW93" s="15">
        <f t="shared" si="185"/>
        <v>6</v>
      </c>
    </row>
    <row r="94" spans="1:101" x14ac:dyDescent="0.45">
      <c r="A94" s="2">
        <v>45291</v>
      </c>
      <c r="B94" s="14">
        <f t="shared" si="205"/>
        <v>38</v>
      </c>
      <c r="C94">
        <f>VLOOKUP(A94,'Stock wise daily sales'!$A$1:$AA$367,2,0)</f>
        <v>4</v>
      </c>
      <c r="D94">
        <v>0</v>
      </c>
      <c r="E94" s="15">
        <f t="shared" si="206"/>
        <v>34</v>
      </c>
      <c r="F94" s="14">
        <f t="shared" si="201"/>
        <v>20</v>
      </c>
      <c r="G94">
        <f>VLOOKUP(A94,'Stock wise daily sales'!$A$1:$AA$367,3,0)</f>
        <v>0</v>
      </c>
      <c r="H94">
        <v>0</v>
      </c>
      <c r="I94" s="15">
        <f t="shared" si="202"/>
        <v>20</v>
      </c>
      <c r="J94" s="14">
        <f t="shared" si="186"/>
        <v>18</v>
      </c>
      <c r="K94">
        <f>VLOOKUP(A94,'Stock wise daily sales'!$A$1:$AA$367,4,0)</f>
        <v>0</v>
      </c>
      <c r="L94">
        <v>0</v>
      </c>
      <c r="M94" s="15">
        <f t="shared" si="187"/>
        <v>18</v>
      </c>
      <c r="N94" s="14">
        <f t="shared" si="161"/>
        <v>18</v>
      </c>
      <c r="O94">
        <f>VLOOKUP(A94,'Stock wise daily sales'!$A$1:$AA$367,5,0)</f>
        <v>0</v>
      </c>
      <c r="P94">
        <v>0</v>
      </c>
      <c r="Q94" s="15">
        <f t="shared" si="188"/>
        <v>18</v>
      </c>
      <c r="R94" s="14">
        <f t="shared" si="166"/>
        <v>1</v>
      </c>
      <c r="S94">
        <f>VLOOKUP(A94,'Stock wise daily sales'!$A$1:$AA$367,6,0)</f>
        <v>0</v>
      </c>
      <c r="T94">
        <v>0</v>
      </c>
      <c r="U94" s="15">
        <f t="shared" si="167"/>
        <v>1</v>
      </c>
      <c r="V94" s="14">
        <f t="shared" si="151"/>
        <v>7</v>
      </c>
      <c r="W94">
        <f>VLOOKUP(A94,'Stock wise daily sales'!$A$1:$AA$367,7,0)</f>
        <v>3</v>
      </c>
      <c r="X94">
        <v>0</v>
      </c>
      <c r="Y94" s="15">
        <f t="shared" si="152"/>
        <v>4</v>
      </c>
      <c r="Z94" s="14">
        <f t="shared" si="168"/>
        <v>58</v>
      </c>
      <c r="AA94">
        <f>VLOOKUP(A94,'Stock wise daily sales'!$A$1:$AA$367,8,0)</f>
        <v>3</v>
      </c>
      <c r="AB94">
        <v>0</v>
      </c>
      <c r="AC94" s="15">
        <f t="shared" si="169"/>
        <v>55</v>
      </c>
      <c r="AD94" s="14">
        <f t="shared" si="162"/>
        <v>21</v>
      </c>
      <c r="AE94">
        <f>VLOOKUP(A94,'Stock wise daily sales'!$A$1:$AA$367,9,0)</f>
        <v>0</v>
      </c>
      <c r="AF94">
        <v>0</v>
      </c>
      <c r="AG94" s="15">
        <f t="shared" si="163"/>
        <v>21</v>
      </c>
      <c r="AH94" s="14">
        <f t="shared" si="191"/>
        <v>17</v>
      </c>
      <c r="AI94">
        <f>VLOOKUP(A94,'Stock wise daily sales'!$A$1:$AA$367,10,0)</f>
        <v>4</v>
      </c>
      <c r="AJ94">
        <v>0</v>
      </c>
      <c r="AK94" s="15">
        <f t="shared" si="192"/>
        <v>13</v>
      </c>
      <c r="AL94" s="14">
        <f t="shared" si="203"/>
        <v>18</v>
      </c>
      <c r="AM94">
        <f>VLOOKUP(A94,'Stock wise daily sales'!$A$1:$AA$367,11,0)</f>
        <v>3</v>
      </c>
      <c r="AN94">
        <v>0</v>
      </c>
      <c r="AO94" s="15">
        <f t="shared" si="204"/>
        <v>15</v>
      </c>
      <c r="AP94" s="14">
        <f t="shared" si="193"/>
        <v>37</v>
      </c>
      <c r="AQ94">
        <f>VLOOKUP(A94,'Stock wise daily sales'!$A$1:$AA$367,12,0)</f>
        <v>0</v>
      </c>
      <c r="AR94">
        <v>0</v>
      </c>
      <c r="AS94" s="15">
        <f t="shared" si="194"/>
        <v>37</v>
      </c>
      <c r="AT94" s="14">
        <f t="shared" si="195"/>
        <v>24</v>
      </c>
      <c r="AU94">
        <f>VLOOKUP(A94,'Stock wise daily sales'!$A$1:$AA$367,13,0)</f>
        <v>0</v>
      </c>
      <c r="AV94">
        <v>0</v>
      </c>
      <c r="AW94" s="15">
        <f t="shared" si="196"/>
        <v>24</v>
      </c>
      <c r="AX94" s="14">
        <f t="shared" si="170"/>
        <v>7</v>
      </c>
      <c r="AY94">
        <f>VLOOKUP(A94,'Stock wise daily sales'!$A$1:$AA$367,14,0)</f>
        <v>0</v>
      </c>
      <c r="AZ94">
        <v>0</v>
      </c>
      <c r="BA94" s="15">
        <f t="shared" si="171"/>
        <v>7</v>
      </c>
      <c r="BB94" s="14">
        <f t="shared" si="197"/>
        <v>5</v>
      </c>
      <c r="BC94">
        <f>VLOOKUP(A94,'Stock wise daily sales'!$A$1:$AA$367,15,0)</f>
        <v>0</v>
      </c>
      <c r="BD94">
        <v>0</v>
      </c>
      <c r="BE94" s="15">
        <f t="shared" si="198"/>
        <v>5</v>
      </c>
      <c r="BF94" s="14">
        <f t="shared" si="172"/>
        <v>33</v>
      </c>
      <c r="BG94">
        <f>VLOOKUP(A94,'Stock wise daily sales'!$A$1:$AA$367,16,0)</f>
        <v>0</v>
      </c>
      <c r="BH94">
        <v>0</v>
      </c>
      <c r="BI94" s="15">
        <f t="shared" si="173"/>
        <v>33</v>
      </c>
      <c r="BJ94" s="14">
        <f t="shared" si="178"/>
        <v>10</v>
      </c>
      <c r="BK94">
        <f>VLOOKUP(A94,'Stock wise daily sales'!$A$1:$AA$367,17,0)</f>
        <v>0</v>
      </c>
      <c r="BL94">
        <v>0</v>
      </c>
      <c r="BM94" s="15">
        <f t="shared" si="179"/>
        <v>10</v>
      </c>
      <c r="BN94" s="14">
        <f t="shared" si="174"/>
        <v>44</v>
      </c>
      <c r="BO94">
        <f>VLOOKUP(A94,'Stock wise daily sales'!$A$1:$AA$367,18,0)</f>
        <v>0</v>
      </c>
      <c r="BP94">
        <v>0</v>
      </c>
      <c r="BQ94" s="15">
        <f t="shared" si="175"/>
        <v>44</v>
      </c>
      <c r="BR94" s="14">
        <f t="shared" si="176"/>
        <v>10</v>
      </c>
      <c r="BS94">
        <f>VLOOKUP(A94,'Stock wise daily sales'!$A$1:$AA$367,19,0)</f>
        <v>0</v>
      </c>
      <c r="BT94">
        <v>0</v>
      </c>
      <c r="BU94" s="15">
        <f t="shared" si="177"/>
        <v>10</v>
      </c>
      <c r="BV94" s="14">
        <f t="shared" si="180"/>
        <v>7</v>
      </c>
      <c r="BW94">
        <f>VLOOKUP(A94,'Stock wise daily sales'!$A$1:$AA$367,20,0)</f>
        <v>0</v>
      </c>
      <c r="BX94">
        <v>0</v>
      </c>
      <c r="BY94" s="15">
        <f t="shared" si="181"/>
        <v>7</v>
      </c>
      <c r="BZ94" s="14">
        <f t="shared" si="164"/>
        <v>16</v>
      </c>
      <c r="CA94">
        <f>VLOOKUP(A94,'Stock wise daily sales'!$A$1:$AA$367,21,0)</f>
        <v>10</v>
      </c>
      <c r="CB94">
        <v>0</v>
      </c>
      <c r="CC94" s="15">
        <f t="shared" si="165"/>
        <v>6</v>
      </c>
      <c r="CD94" s="14">
        <f t="shared" si="207"/>
        <v>69</v>
      </c>
      <c r="CE94">
        <f>VLOOKUP(A94,'Stock wise daily sales'!$A$1:$AA$367,22,0)</f>
        <v>0</v>
      </c>
      <c r="CF94">
        <v>0</v>
      </c>
      <c r="CG94" s="15">
        <f t="shared" si="208"/>
        <v>69</v>
      </c>
      <c r="CH94" s="14">
        <f t="shared" si="189"/>
        <v>44</v>
      </c>
      <c r="CI94">
        <f>VLOOKUP(A94,'Stock wise daily sales'!$A$1:$AA$367,23,0)</f>
        <v>0</v>
      </c>
      <c r="CJ94">
        <v>0</v>
      </c>
      <c r="CK94" s="15">
        <f t="shared" si="190"/>
        <v>44</v>
      </c>
      <c r="CL94" s="14">
        <f t="shared" si="182"/>
        <v>22</v>
      </c>
      <c r="CM94">
        <f>VLOOKUP(A94,'Stock wise daily sales'!$A$1:$AA$367,24,0)</f>
        <v>0</v>
      </c>
      <c r="CN94">
        <v>0</v>
      </c>
      <c r="CO94" s="15">
        <f t="shared" si="183"/>
        <v>22</v>
      </c>
      <c r="CP94" s="14">
        <f t="shared" si="199"/>
        <v>15</v>
      </c>
      <c r="CQ94">
        <f>VLOOKUP(A94,'Stock wise daily sales'!$A$1:$AA$367,25,0)</f>
        <v>0</v>
      </c>
      <c r="CR94">
        <v>0</v>
      </c>
      <c r="CS94" s="15">
        <f t="shared" si="200"/>
        <v>15</v>
      </c>
      <c r="CT94" s="14">
        <f t="shared" si="184"/>
        <v>6</v>
      </c>
      <c r="CU94">
        <f>VLOOKUP(A94,'Stock wise daily sales'!$A$1:$AA$367,26,0)</f>
        <v>0</v>
      </c>
      <c r="CV94">
        <v>0</v>
      </c>
      <c r="CW94" s="15">
        <f t="shared" si="185"/>
        <v>6</v>
      </c>
    </row>
    <row r="95" spans="1:101" x14ac:dyDescent="0.45">
      <c r="A95" s="2">
        <v>45292</v>
      </c>
      <c r="B95" s="14">
        <f t="shared" si="205"/>
        <v>34</v>
      </c>
      <c r="C95">
        <f>VLOOKUP(A95,'Stock wise daily sales'!$A$1:$AA$367,2,0)</f>
        <v>0</v>
      </c>
      <c r="D95">
        <v>0</v>
      </c>
      <c r="E95" s="15">
        <f t="shared" si="206"/>
        <v>34</v>
      </c>
      <c r="F95" s="14">
        <f t="shared" si="201"/>
        <v>20</v>
      </c>
      <c r="G95">
        <f>VLOOKUP(A95,'Stock wise daily sales'!$A$1:$AA$367,3,0)</f>
        <v>10</v>
      </c>
      <c r="H95">
        <v>0</v>
      </c>
      <c r="I95" s="15">
        <f t="shared" si="202"/>
        <v>10</v>
      </c>
      <c r="J95" s="14">
        <f t="shared" si="186"/>
        <v>18</v>
      </c>
      <c r="K95">
        <f>VLOOKUP(A95,'Stock wise daily sales'!$A$1:$AA$367,4,0)</f>
        <v>0</v>
      </c>
      <c r="L95">
        <v>0</v>
      </c>
      <c r="M95" s="15">
        <f t="shared" si="187"/>
        <v>18</v>
      </c>
      <c r="N95" s="14">
        <f t="shared" si="161"/>
        <v>18</v>
      </c>
      <c r="O95">
        <f>VLOOKUP(A95,'Stock wise daily sales'!$A$1:$AA$367,5,0)</f>
        <v>0</v>
      </c>
      <c r="P95">
        <v>0</v>
      </c>
      <c r="Q95" s="15">
        <f t="shared" si="188"/>
        <v>18</v>
      </c>
      <c r="R95" s="14">
        <f t="shared" si="166"/>
        <v>1</v>
      </c>
      <c r="S95">
        <f>VLOOKUP(A95,'Stock wise daily sales'!$A$1:$AA$367,6,0)</f>
        <v>0</v>
      </c>
      <c r="T95">
        <v>0</v>
      </c>
      <c r="U95" s="15">
        <f t="shared" si="167"/>
        <v>1</v>
      </c>
      <c r="V95" s="14">
        <f t="shared" si="151"/>
        <v>4</v>
      </c>
      <c r="W95">
        <f>VLOOKUP(A95,'Stock wise daily sales'!$A$1:$AA$367,7,0)</f>
        <v>2</v>
      </c>
      <c r="X95">
        <v>0</v>
      </c>
      <c r="Y95" s="15">
        <f t="shared" si="152"/>
        <v>2</v>
      </c>
      <c r="Z95" s="14">
        <f t="shared" si="168"/>
        <v>55</v>
      </c>
      <c r="AA95">
        <f>VLOOKUP(A95,'Stock wise daily sales'!$A$1:$AA$367,8,0)</f>
        <v>10</v>
      </c>
      <c r="AB95">
        <v>0</v>
      </c>
      <c r="AC95" s="15">
        <f t="shared" si="169"/>
        <v>45</v>
      </c>
      <c r="AD95" s="14">
        <f t="shared" si="162"/>
        <v>21</v>
      </c>
      <c r="AE95">
        <f>VLOOKUP(A95,'Stock wise daily sales'!$A$1:$AA$367,9,0)</f>
        <v>0</v>
      </c>
      <c r="AF95">
        <v>0</v>
      </c>
      <c r="AG95" s="15">
        <f t="shared" si="163"/>
        <v>21</v>
      </c>
      <c r="AH95" s="14">
        <f t="shared" si="191"/>
        <v>13</v>
      </c>
      <c r="AI95">
        <f>VLOOKUP(A95,'Stock wise daily sales'!$A$1:$AA$367,10,0)</f>
        <v>0</v>
      </c>
      <c r="AJ95">
        <v>0</v>
      </c>
      <c r="AK95" s="15">
        <f t="shared" si="192"/>
        <v>13</v>
      </c>
      <c r="AL95" s="14">
        <f t="shared" si="203"/>
        <v>15</v>
      </c>
      <c r="AM95">
        <f>VLOOKUP(A95,'Stock wise daily sales'!$A$1:$AA$367,11,0)</f>
        <v>25</v>
      </c>
      <c r="AN95">
        <v>100</v>
      </c>
      <c r="AO95" s="15">
        <f t="shared" si="204"/>
        <v>90</v>
      </c>
      <c r="AP95" s="14">
        <f t="shared" si="193"/>
        <v>37</v>
      </c>
      <c r="AQ95">
        <f>VLOOKUP(A95,'Stock wise daily sales'!$A$1:$AA$367,12,0)</f>
        <v>10</v>
      </c>
      <c r="AR95">
        <v>0</v>
      </c>
      <c r="AS95" s="15">
        <f t="shared" si="194"/>
        <v>27</v>
      </c>
      <c r="AT95" s="14">
        <f t="shared" si="195"/>
        <v>24</v>
      </c>
      <c r="AU95">
        <f>VLOOKUP(A95,'Stock wise daily sales'!$A$1:$AA$367,13,0)</f>
        <v>18</v>
      </c>
      <c r="AV95">
        <v>0</v>
      </c>
      <c r="AW95" s="15">
        <f t="shared" si="196"/>
        <v>6</v>
      </c>
      <c r="AX95" s="14">
        <f t="shared" si="170"/>
        <v>7</v>
      </c>
      <c r="AY95">
        <f>VLOOKUP(A95,'Stock wise daily sales'!$A$1:$AA$367,14,0)</f>
        <v>0</v>
      </c>
      <c r="AZ95">
        <v>0</v>
      </c>
      <c r="BA95" s="15">
        <f t="shared" si="171"/>
        <v>7</v>
      </c>
      <c r="BB95" s="14">
        <f t="shared" si="197"/>
        <v>5</v>
      </c>
      <c r="BC95">
        <f>VLOOKUP(A95,'Stock wise daily sales'!$A$1:$AA$367,15,0)</f>
        <v>0</v>
      </c>
      <c r="BD95">
        <v>0</v>
      </c>
      <c r="BE95" s="15">
        <f t="shared" si="198"/>
        <v>5</v>
      </c>
      <c r="BF95" s="14">
        <f t="shared" si="172"/>
        <v>33</v>
      </c>
      <c r="BG95">
        <f>VLOOKUP(A95,'Stock wise daily sales'!$A$1:$AA$367,16,0)</f>
        <v>5</v>
      </c>
      <c r="BH95">
        <v>0</v>
      </c>
      <c r="BI95" s="15">
        <f t="shared" si="173"/>
        <v>28</v>
      </c>
      <c r="BJ95" s="14">
        <f t="shared" si="178"/>
        <v>10</v>
      </c>
      <c r="BK95">
        <f>VLOOKUP(A95,'Stock wise daily sales'!$A$1:$AA$367,17,0)</f>
        <v>0</v>
      </c>
      <c r="BL95">
        <v>0</v>
      </c>
      <c r="BM95" s="15">
        <f t="shared" si="179"/>
        <v>10</v>
      </c>
      <c r="BN95" s="14">
        <f t="shared" si="174"/>
        <v>44</v>
      </c>
      <c r="BO95">
        <f>VLOOKUP(A95,'Stock wise daily sales'!$A$1:$AA$367,18,0)</f>
        <v>1</v>
      </c>
      <c r="BP95">
        <v>0</v>
      </c>
      <c r="BQ95" s="15">
        <f t="shared" si="175"/>
        <v>43</v>
      </c>
      <c r="BR95" s="14">
        <f t="shared" si="176"/>
        <v>10</v>
      </c>
      <c r="BS95">
        <f>VLOOKUP(A95,'Stock wise daily sales'!$A$1:$AA$367,19,0)</f>
        <v>0</v>
      </c>
      <c r="BT95">
        <v>0</v>
      </c>
      <c r="BU95" s="15">
        <f t="shared" si="177"/>
        <v>10</v>
      </c>
      <c r="BV95" s="14">
        <f t="shared" si="180"/>
        <v>7</v>
      </c>
      <c r="BW95">
        <f>VLOOKUP(A95,'Stock wise daily sales'!$A$1:$AA$367,20,0)</f>
        <v>0</v>
      </c>
      <c r="BX95">
        <v>0</v>
      </c>
      <c r="BY95" s="15">
        <f t="shared" si="181"/>
        <v>7</v>
      </c>
      <c r="BZ95" s="14">
        <f t="shared" si="164"/>
        <v>6</v>
      </c>
      <c r="CA95">
        <f>VLOOKUP(A95,'Stock wise daily sales'!$A$1:$AA$367,21,0)</f>
        <v>0</v>
      </c>
      <c r="CB95">
        <v>0</v>
      </c>
      <c r="CC95" s="15">
        <f t="shared" si="165"/>
        <v>6</v>
      </c>
      <c r="CD95" s="14">
        <f t="shared" si="207"/>
        <v>69</v>
      </c>
      <c r="CE95">
        <f>VLOOKUP(A95,'Stock wise daily sales'!$A$1:$AA$367,22,0)</f>
        <v>0</v>
      </c>
      <c r="CF95">
        <v>0</v>
      </c>
      <c r="CG95" s="15">
        <f t="shared" si="208"/>
        <v>69</v>
      </c>
      <c r="CH95" s="14">
        <f t="shared" si="189"/>
        <v>44</v>
      </c>
      <c r="CI95">
        <f>VLOOKUP(A95,'Stock wise daily sales'!$A$1:$AA$367,23,0)</f>
        <v>12</v>
      </c>
      <c r="CJ95">
        <v>0</v>
      </c>
      <c r="CK95" s="15">
        <f t="shared" si="190"/>
        <v>32</v>
      </c>
      <c r="CL95" s="14">
        <f t="shared" si="182"/>
        <v>22</v>
      </c>
      <c r="CM95">
        <f>VLOOKUP(A95,'Stock wise daily sales'!$A$1:$AA$367,24,0)</f>
        <v>0</v>
      </c>
      <c r="CN95">
        <v>0</v>
      </c>
      <c r="CO95" s="15">
        <f t="shared" si="183"/>
        <v>22</v>
      </c>
      <c r="CP95" s="14">
        <f t="shared" si="199"/>
        <v>15</v>
      </c>
      <c r="CQ95">
        <f>VLOOKUP(A95,'Stock wise daily sales'!$A$1:$AA$367,25,0)</f>
        <v>0</v>
      </c>
      <c r="CR95">
        <v>0</v>
      </c>
      <c r="CS95" s="15">
        <f t="shared" si="200"/>
        <v>15</v>
      </c>
      <c r="CT95" s="14">
        <f t="shared" si="184"/>
        <v>6</v>
      </c>
      <c r="CU95">
        <f>VLOOKUP(A95,'Stock wise daily sales'!$A$1:$AA$367,26,0)</f>
        <v>0</v>
      </c>
      <c r="CV95">
        <v>0</v>
      </c>
      <c r="CW95" s="15">
        <f t="shared" si="185"/>
        <v>6</v>
      </c>
    </row>
    <row r="96" spans="1:101" x14ac:dyDescent="0.45">
      <c r="A96" s="2">
        <v>45293</v>
      </c>
      <c r="B96" s="14">
        <f t="shared" si="205"/>
        <v>34</v>
      </c>
      <c r="C96">
        <f>VLOOKUP(A96,'Stock wise daily sales'!$A$1:$AA$367,2,0)</f>
        <v>0</v>
      </c>
      <c r="D96">
        <v>0</v>
      </c>
      <c r="E96" s="15">
        <f t="shared" si="206"/>
        <v>34</v>
      </c>
      <c r="F96" s="14">
        <f t="shared" si="201"/>
        <v>10</v>
      </c>
      <c r="G96">
        <f>VLOOKUP(A96,'Stock wise daily sales'!$A$1:$AA$367,3,0)</f>
        <v>1</v>
      </c>
      <c r="H96">
        <v>0</v>
      </c>
      <c r="I96" s="15">
        <f t="shared" si="202"/>
        <v>9</v>
      </c>
      <c r="J96" s="14">
        <f t="shared" si="186"/>
        <v>18</v>
      </c>
      <c r="K96">
        <f>VLOOKUP(A96,'Stock wise daily sales'!$A$1:$AA$367,4,0)</f>
        <v>0</v>
      </c>
      <c r="L96">
        <v>0</v>
      </c>
      <c r="M96" s="15">
        <f t="shared" si="187"/>
        <v>18</v>
      </c>
      <c r="N96" s="14">
        <f t="shared" si="161"/>
        <v>18</v>
      </c>
      <c r="O96">
        <f>VLOOKUP(A96,'Stock wise daily sales'!$A$1:$AA$367,5,0)</f>
        <v>0</v>
      </c>
      <c r="P96">
        <v>0</v>
      </c>
      <c r="Q96" s="15">
        <f t="shared" si="188"/>
        <v>18</v>
      </c>
      <c r="R96" s="14">
        <f t="shared" si="166"/>
        <v>1</v>
      </c>
      <c r="S96">
        <f>VLOOKUP(A96,'Stock wise daily sales'!$A$1:$AA$367,6,0)</f>
        <v>15</v>
      </c>
      <c r="T96">
        <v>70</v>
      </c>
      <c r="U96" s="15">
        <f t="shared" si="167"/>
        <v>56</v>
      </c>
      <c r="V96" s="14">
        <f t="shared" si="151"/>
        <v>2</v>
      </c>
      <c r="W96">
        <f>VLOOKUP(A96,'Stock wise daily sales'!$A$1:$AA$367,7,0)</f>
        <v>0</v>
      </c>
      <c r="X96">
        <v>0</v>
      </c>
      <c r="Y96" s="15">
        <f t="shared" si="152"/>
        <v>2</v>
      </c>
      <c r="Z96" s="14">
        <f t="shared" si="168"/>
        <v>45</v>
      </c>
      <c r="AA96">
        <f>VLOOKUP(A96,'Stock wise daily sales'!$A$1:$AA$367,8,0)</f>
        <v>0</v>
      </c>
      <c r="AB96">
        <v>0</v>
      </c>
      <c r="AC96" s="15">
        <f t="shared" si="169"/>
        <v>45</v>
      </c>
      <c r="AD96" s="14">
        <f t="shared" si="162"/>
        <v>21</v>
      </c>
      <c r="AE96">
        <f>VLOOKUP(A96,'Stock wise daily sales'!$A$1:$AA$367,9,0)</f>
        <v>0</v>
      </c>
      <c r="AF96">
        <v>0</v>
      </c>
      <c r="AG96" s="15">
        <f t="shared" si="163"/>
        <v>21</v>
      </c>
      <c r="AH96" s="14">
        <f t="shared" si="191"/>
        <v>13</v>
      </c>
      <c r="AI96">
        <f>VLOOKUP(A96,'Stock wise daily sales'!$A$1:$AA$367,10,0)</f>
        <v>0</v>
      </c>
      <c r="AJ96">
        <v>0</v>
      </c>
      <c r="AK96" s="15">
        <f t="shared" si="192"/>
        <v>13</v>
      </c>
      <c r="AL96" s="14">
        <f t="shared" si="203"/>
        <v>90</v>
      </c>
      <c r="AM96">
        <f>VLOOKUP(A96,'Stock wise daily sales'!$A$1:$AA$367,11,0)</f>
        <v>35</v>
      </c>
      <c r="AN96">
        <v>0</v>
      </c>
      <c r="AO96" s="15">
        <f t="shared" si="204"/>
        <v>55</v>
      </c>
      <c r="AP96" s="14">
        <f t="shared" si="193"/>
        <v>27</v>
      </c>
      <c r="AQ96">
        <f>VLOOKUP(A96,'Stock wise daily sales'!$A$1:$AA$367,12,0)</f>
        <v>2</v>
      </c>
      <c r="AR96">
        <v>0</v>
      </c>
      <c r="AS96" s="15">
        <f t="shared" si="194"/>
        <v>25</v>
      </c>
      <c r="AT96" s="14">
        <f t="shared" si="195"/>
        <v>6</v>
      </c>
      <c r="AU96">
        <f>VLOOKUP(A96,'Stock wise daily sales'!$A$1:$AA$367,13,0)</f>
        <v>0</v>
      </c>
      <c r="AV96">
        <v>0</v>
      </c>
      <c r="AW96" s="15">
        <f t="shared" si="196"/>
        <v>6</v>
      </c>
      <c r="AX96" s="14">
        <f t="shared" si="170"/>
        <v>7</v>
      </c>
      <c r="AY96">
        <f>VLOOKUP(A96,'Stock wise daily sales'!$A$1:$AA$367,14,0)</f>
        <v>0</v>
      </c>
      <c r="AZ96">
        <v>0</v>
      </c>
      <c r="BA96" s="15">
        <f t="shared" si="171"/>
        <v>7</v>
      </c>
      <c r="BB96" s="14">
        <f t="shared" si="197"/>
        <v>5</v>
      </c>
      <c r="BC96">
        <f>VLOOKUP(A96,'Stock wise daily sales'!$A$1:$AA$367,15,0)</f>
        <v>0</v>
      </c>
      <c r="BD96">
        <v>0</v>
      </c>
      <c r="BE96" s="15">
        <f t="shared" si="198"/>
        <v>5</v>
      </c>
      <c r="BF96" s="14">
        <f t="shared" si="172"/>
        <v>28</v>
      </c>
      <c r="BG96">
        <f>VLOOKUP(A96,'Stock wise daily sales'!$A$1:$AA$367,16,0)</f>
        <v>0</v>
      </c>
      <c r="BH96">
        <v>0</v>
      </c>
      <c r="BI96" s="15">
        <f t="shared" si="173"/>
        <v>28</v>
      </c>
      <c r="BJ96" s="14">
        <f t="shared" si="178"/>
        <v>10</v>
      </c>
      <c r="BK96">
        <f>VLOOKUP(A96,'Stock wise daily sales'!$A$1:$AA$367,17,0)</f>
        <v>0</v>
      </c>
      <c r="BL96">
        <v>0</v>
      </c>
      <c r="BM96" s="15">
        <f t="shared" si="179"/>
        <v>10</v>
      </c>
      <c r="BN96" s="14">
        <f t="shared" si="174"/>
        <v>43</v>
      </c>
      <c r="BO96">
        <f>VLOOKUP(A96,'Stock wise daily sales'!$A$1:$AA$367,18,0)</f>
        <v>0</v>
      </c>
      <c r="BP96">
        <v>0</v>
      </c>
      <c r="BQ96" s="15">
        <f t="shared" si="175"/>
        <v>43</v>
      </c>
      <c r="BR96" s="14">
        <f t="shared" si="176"/>
        <v>10</v>
      </c>
      <c r="BS96">
        <f>VLOOKUP(A96,'Stock wise daily sales'!$A$1:$AA$367,19,0)</f>
        <v>0</v>
      </c>
      <c r="BT96">
        <v>0</v>
      </c>
      <c r="BU96" s="15">
        <f t="shared" si="177"/>
        <v>10</v>
      </c>
      <c r="BV96" s="14">
        <f t="shared" si="180"/>
        <v>7</v>
      </c>
      <c r="BW96">
        <f>VLOOKUP(A96,'Stock wise daily sales'!$A$1:$AA$367,20,0)</f>
        <v>0</v>
      </c>
      <c r="BX96">
        <v>0</v>
      </c>
      <c r="BY96" s="15">
        <f t="shared" si="181"/>
        <v>7</v>
      </c>
      <c r="BZ96" s="14">
        <f t="shared" si="164"/>
        <v>6</v>
      </c>
      <c r="CA96">
        <f>VLOOKUP(A96,'Stock wise daily sales'!$A$1:$AA$367,21,0)</f>
        <v>12</v>
      </c>
      <c r="CB96">
        <v>100</v>
      </c>
      <c r="CC96" s="15">
        <f t="shared" si="165"/>
        <v>94</v>
      </c>
      <c r="CD96" s="14">
        <f t="shared" si="207"/>
        <v>69</v>
      </c>
      <c r="CE96">
        <f>VLOOKUP(A96,'Stock wise daily sales'!$A$1:$AA$367,22,0)</f>
        <v>0</v>
      </c>
      <c r="CF96">
        <v>0</v>
      </c>
      <c r="CG96" s="15">
        <f t="shared" si="208"/>
        <v>69</v>
      </c>
      <c r="CH96" s="14">
        <f t="shared" si="189"/>
        <v>32</v>
      </c>
      <c r="CI96">
        <f>VLOOKUP(A96,'Stock wise daily sales'!$A$1:$AA$367,23,0)</f>
        <v>0</v>
      </c>
      <c r="CJ96">
        <v>0</v>
      </c>
      <c r="CK96" s="15">
        <f t="shared" si="190"/>
        <v>32</v>
      </c>
      <c r="CL96" s="14">
        <f t="shared" si="182"/>
        <v>22</v>
      </c>
      <c r="CM96">
        <f>VLOOKUP(A96,'Stock wise daily sales'!$A$1:$AA$367,24,0)</f>
        <v>0</v>
      </c>
      <c r="CN96">
        <v>0</v>
      </c>
      <c r="CO96" s="15">
        <f t="shared" si="183"/>
        <v>22</v>
      </c>
      <c r="CP96" s="14">
        <f t="shared" si="199"/>
        <v>15</v>
      </c>
      <c r="CQ96">
        <f>VLOOKUP(A96,'Stock wise daily sales'!$A$1:$AA$367,25,0)</f>
        <v>0</v>
      </c>
      <c r="CR96">
        <v>0</v>
      </c>
      <c r="CS96" s="15">
        <f t="shared" si="200"/>
        <v>15</v>
      </c>
      <c r="CT96" s="14">
        <f t="shared" si="184"/>
        <v>6</v>
      </c>
      <c r="CU96">
        <f>VLOOKUP(A96,'Stock wise daily sales'!$A$1:$AA$367,26,0)</f>
        <v>25</v>
      </c>
      <c r="CV96">
        <v>60</v>
      </c>
      <c r="CW96" s="15">
        <f t="shared" si="185"/>
        <v>41</v>
      </c>
    </row>
    <row r="97" spans="1:101" x14ac:dyDescent="0.45">
      <c r="A97" s="2">
        <v>45294</v>
      </c>
      <c r="B97" s="14">
        <f t="shared" si="205"/>
        <v>34</v>
      </c>
      <c r="C97">
        <f>VLOOKUP(A97,'Stock wise daily sales'!$A$1:$AA$367,2,0)</f>
        <v>0</v>
      </c>
      <c r="D97">
        <v>0</v>
      </c>
      <c r="E97" s="15">
        <f t="shared" si="206"/>
        <v>34</v>
      </c>
      <c r="F97" s="14">
        <f t="shared" si="201"/>
        <v>9</v>
      </c>
      <c r="G97">
        <f>VLOOKUP(A97,'Stock wise daily sales'!$A$1:$AA$367,3,0)</f>
        <v>0</v>
      </c>
      <c r="H97">
        <v>0</v>
      </c>
      <c r="I97" s="15">
        <f t="shared" si="202"/>
        <v>9</v>
      </c>
      <c r="J97" s="14">
        <f t="shared" si="186"/>
        <v>18</v>
      </c>
      <c r="K97">
        <f>VLOOKUP(A97,'Stock wise daily sales'!$A$1:$AA$367,4,0)</f>
        <v>0</v>
      </c>
      <c r="L97">
        <v>0</v>
      </c>
      <c r="M97" s="15">
        <f t="shared" si="187"/>
        <v>18</v>
      </c>
      <c r="N97" s="14">
        <f t="shared" si="161"/>
        <v>18</v>
      </c>
      <c r="O97">
        <f>VLOOKUP(A97,'Stock wise daily sales'!$A$1:$AA$367,5,0)</f>
        <v>0</v>
      </c>
      <c r="P97">
        <v>0</v>
      </c>
      <c r="Q97" s="15">
        <f t="shared" si="188"/>
        <v>18</v>
      </c>
      <c r="R97" s="14">
        <f t="shared" si="166"/>
        <v>56</v>
      </c>
      <c r="S97">
        <f>VLOOKUP(A97,'Stock wise daily sales'!$A$1:$AA$367,6,0)</f>
        <v>0</v>
      </c>
      <c r="T97">
        <v>0</v>
      </c>
      <c r="U97" s="15">
        <f t="shared" si="167"/>
        <v>56</v>
      </c>
      <c r="V97" s="14">
        <f t="shared" si="151"/>
        <v>2</v>
      </c>
      <c r="W97">
        <f>VLOOKUP(A97,'Stock wise daily sales'!$A$1:$AA$367,7,0)</f>
        <v>0</v>
      </c>
      <c r="X97">
        <v>0</v>
      </c>
      <c r="Y97" s="15">
        <f t="shared" si="152"/>
        <v>2</v>
      </c>
      <c r="Z97" s="14">
        <f t="shared" si="168"/>
        <v>45</v>
      </c>
      <c r="AA97">
        <f>VLOOKUP(A97,'Stock wise daily sales'!$A$1:$AA$367,8,0)</f>
        <v>0</v>
      </c>
      <c r="AB97">
        <v>0</v>
      </c>
      <c r="AC97" s="15">
        <f t="shared" si="169"/>
        <v>45</v>
      </c>
      <c r="AD97" s="14">
        <f t="shared" si="162"/>
        <v>21</v>
      </c>
      <c r="AE97">
        <f>VLOOKUP(A97,'Stock wise daily sales'!$A$1:$AA$367,9,0)</f>
        <v>1</v>
      </c>
      <c r="AF97">
        <v>0</v>
      </c>
      <c r="AG97" s="15">
        <f t="shared" si="163"/>
        <v>20</v>
      </c>
      <c r="AH97" s="14">
        <f t="shared" si="191"/>
        <v>13</v>
      </c>
      <c r="AI97">
        <f>VLOOKUP(A97,'Stock wise daily sales'!$A$1:$AA$367,10,0)</f>
        <v>0</v>
      </c>
      <c r="AJ97">
        <v>0</v>
      </c>
      <c r="AK97" s="15">
        <f t="shared" si="192"/>
        <v>13</v>
      </c>
      <c r="AL97" s="14">
        <f t="shared" si="203"/>
        <v>55</v>
      </c>
      <c r="AM97">
        <f>VLOOKUP(A97,'Stock wise daily sales'!$A$1:$AA$367,11,0)</f>
        <v>0</v>
      </c>
      <c r="AN97">
        <v>0</v>
      </c>
      <c r="AO97" s="15">
        <f t="shared" si="204"/>
        <v>55</v>
      </c>
      <c r="AP97" s="14">
        <f t="shared" si="193"/>
        <v>25</v>
      </c>
      <c r="AQ97">
        <f>VLOOKUP(A97,'Stock wise daily sales'!$A$1:$AA$367,12,0)</f>
        <v>2</v>
      </c>
      <c r="AR97">
        <v>0</v>
      </c>
      <c r="AS97" s="15">
        <f t="shared" si="194"/>
        <v>23</v>
      </c>
      <c r="AT97" s="14">
        <f t="shared" si="195"/>
        <v>6</v>
      </c>
      <c r="AU97">
        <f>VLOOKUP(A97,'Stock wise daily sales'!$A$1:$AA$367,13,0)</f>
        <v>0</v>
      </c>
      <c r="AV97">
        <v>0</v>
      </c>
      <c r="AW97" s="15">
        <f t="shared" si="196"/>
        <v>6</v>
      </c>
      <c r="AX97" s="14">
        <f t="shared" si="170"/>
        <v>7</v>
      </c>
      <c r="AY97">
        <f>VLOOKUP(A97,'Stock wise daily sales'!$A$1:$AA$367,14,0)</f>
        <v>0</v>
      </c>
      <c r="AZ97">
        <v>0</v>
      </c>
      <c r="BA97" s="15">
        <f t="shared" si="171"/>
        <v>7</v>
      </c>
      <c r="BB97" s="14">
        <f t="shared" si="197"/>
        <v>5</v>
      </c>
      <c r="BC97">
        <f>VLOOKUP(A97,'Stock wise daily sales'!$A$1:$AA$367,15,0)</f>
        <v>0</v>
      </c>
      <c r="BD97">
        <v>0</v>
      </c>
      <c r="BE97" s="15">
        <f t="shared" si="198"/>
        <v>5</v>
      </c>
      <c r="BF97" s="14">
        <f t="shared" si="172"/>
        <v>28</v>
      </c>
      <c r="BG97">
        <f>VLOOKUP(A97,'Stock wise daily sales'!$A$1:$AA$367,16,0)</f>
        <v>1</v>
      </c>
      <c r="BH97">
        <v>0</v>
      </c>
      <c r="BI97" s="15">
        <f t="shared" si="173"/>
        <v>27</v>
      </c>
      <c r="BJ97" s="14">
        <f t="shared" si="178"/>
        <v>10</v>
      </c>
      <c r="BK97">
        <f>VLOOKUP(A97,'Stock wise daily sales'!$A$1:$AA$367,17,0)</f>
        <v>2</v>
      </c>
      <c r="BL97">
        <v>0</v>
      </c>
      <c r="BM97" s="15">
        <f t="shared" si="179"/>
        <v>8</v>
      </c>
      <c r="BN97" s="14">
        <f t="shared" si="174"/>
        <v>43</v>
      </c>
      <c r="BO97">
        <f>VLOOKUP(A97,'Stock wise daily sales'!$A$1:$AA$367,18,0)</f>
        <v>3</v>
      </c>
      <c r="BP97">
        <v>0</v>
      </c>
      <c r="BQ97" s="15">
        <f t="shared" si="175"/>
        <v>40</v>
      </c>
      <c r="BR97" s="14">
        <f t="shared" si="176"/>
        <v>10</v>
      </c>
      <c r="BS97">
        <f>VLOOKUP(A97,'Stock wise daily sales'!$A$1:$AA$367,19,0)</f>
        <v>0</v>
      </c>
      <c r="BT97">
        <v>0</v>
      </c>
      <c r="BU97" s="15">
        <f t="shared" si="177"/>
        <v>10</v>
      </c>
      <c r="BV97" s="14">
        <f t="shared" si="180"/>
        <v>7</v>
      </c>
      <c r="BW97">
        <f>VLOOKUP(A97,'Stock wise daily sales'!$A$1:$AA$367,20,0)</f>
        <v>0</v>
      </c>
      <c r="BX97">
        <v>0</v>
      </c>
      <c r="BY97" s="15">
        <f t="shared" si="181"/>
        <v>7</v>
      </c>
      <c r="BZ97" s="14">
        <f t="shared" si="164"/>
        <v>94</v>
      </c>
      <c r="CA97">
        <f>VLOOKUP(A97,'Stock wise daily sales'!$A$1:$AA$367,21,0)</f>
        <v>0</v>
      </c>
      <c r="CB97">
        <v>0</v>
      </c>
      <c r="CC97" s="15">
        <f t="shared" si="165"/>
        <v>94</v>
      </c>
      <c r="CD97" s="14">
        <f t="shared" si="207"/>
        <v>69</v>
      </c>
      <c r="CE97">
        <f>VLOOKUP(A97,'Stock wise daily sales'!$A$1:$AA$367,22,0)</f>
        <v>0</v>
      </c>
      <c r="CF97">
        <v>0</v>
      </c>
      <c r="CG97" s="15">
        <f t="shared" si="208"/>
        <v>69</v>
      </c>
      <c r="CH97" s="14">
        <f t="shared" si="189"/>
        <v>32</v>
      </c>
      <c r="CI97">
        <f>VLOOKUP(A97,'Stock wise daily sales'!$A$1:$AA$367,23,0)</f>
        <v>0</v>
      </c>
      <c r="CJ97">
        <v>0</v>
      </c>
      <c r="CK97" s="15">
        <f t="shared" si="190"/>
        <v>32</v>
      </c>
      <c r="CL97" s="14">
        <f t="shared" si="182"/>
        <v>22</v>
      </c>
      <c r="CM97">
        <f>VLOOKUP(A97,'Stock wise daily sales'!$A$1:$AA$367,24,0)</f>
        <v>0</v>
      </c>
      <c r="CN97">
        <v>0</v>
      </c>
      <c r="CO97" s="15">
        <f t="shared" si="183"/>
        <v>22</v>
      </c>
      <c r="CP97" s="14">
        <f t="shared" si="199"/>
        <v>15</v>
      </c>
      <c r="CQ97">
        <f>VLOOKUP(A97,'Stock wise daily sales'!$A$1:$AA$367,25,0)</f>
        <v>0</v>
      </c>
      <c r="CR97">
        <v>0</v>
      </c>
      <c r="CS97" s="15">
        <f t="shared" si="200"/>
        <v>15</v>
      </c>
      <c r="CT97" s="14">
        <f t="shared" si="184"/>
        <v>41</v>
      </c>
      <c r="CU97">
        <f>VLOOKUP(A97,'Stock wise daily sales'!$A$1:$AA$367,26,0)</f>
        <v>1</v>
      </c>
      <c r="CV97">
        <v>0</v>
      </c>
      <c r="CW97" s="15">
        <f t="shared" si="185"/>
        <v>40</v>
      </c>
    </row>
    <row r="98" spans="1:101" x14ac:dyDescent="0.45">
      <c r="A98" s="2">
        <v>45295</v>
      </c>
      <c r="B98" s="14">
        <f t="shared" si="205"/>
        <v>34</v>
      </c>
      <c r="C98">
        <f>VLOOKUP(A98,'Stock wise daily sales'!$A$1:$AA$367,2,0)</f>
        <v>0</v>
      </c>
      <c r="D98">
        <v>0</v>
      </c>
      <c r="E98" s="15">
        <f t="shared" si="206"/>
        <v>34</v>
      </c>
      <c r="F98" s="14">
        <f t="shared" si="201"/>
        <v>9</v>
      </c>
      <c r="G98">
        <f>VLOOKUP(A98,'Stock wise daily sales'!$A$1:$AA$367,3,0)</f>
        <v>20</v>
      </c>
      <c r="H98">
        <v>120</v>
      </c>
      <c r="I98" s="15">
        <f t="shared" si="202"/>
        <v>109</v>
      </c>
      <c r="J98" s="14">
        <f t="shared" si="186"/>
        <v>18</v>
      </c>
      <c r="K98">
        <f>VLOOKUP(A98,'Stock wise daily sales'!$A$1:$AA$367,4,0)</f>
        <v>0</v>
      </c>
      <c r="L98">
        <v>0</v>
      </c>
      <c r="M98" s="15">
        <f t="shared" si="187"/>
        <v>18</v>
      </c>
      <c r="N98" s="14">
        <f t="shared" si="161"/>
        <v>18</v>
      </c>
      <c r="O98">
        <f>VLOOKUP(A98,'Stock wise daily sales'!$A$1:$AA$367,5,0)</f>
        <v>0</v>
      </c>
      <c r="P98">
        <v>0</v>
      </c>
      <c r="Q98" s="15">
        <f t="shared" si="188"/>
        <v>18</v>
      </c>
      <c r="R98" s="14">
        <f t="shared" si="166"/>
        <v>56</v>
      </c>
      <c r="S98">
        <f>VLOOKUP(A98,'Stock wise daily sales'!$A$1:$AA$367,6,0)</f>
        <v>0</v>
      </c>
      <c r="T98">
        <v>0</v>
      </c>
      <c r="U98" s="15">
        <f t="shared" si="167"/>
        <v>56</v>
      </c>
      <c r="V98" s="14">
        <f t="shared" si="151"/>
        <v>2</v>
      </c>
      <c r="W98">
        <f>VLOOKUP(A98,'Stock wise daily sales'!$A$1:$AA$367,7,0)</f>
        <v>1</v>
      </c>
      <c r="X98">
        <v>0</v>
      </c>
      <c r="Y98" s="15">
        <f t="shared" si="152"/>
        <v>1</v>
      </c>
      <c r="Z98" s="14">
        <f t="shared" si="168"/>
        <v>45</v>
      </c>
      <c r="AA98">
        <f>VLOOKUP(A98,'Stock wise daily sales'!$A$1:$AA$367,8,0)</f>
        <v>19</v>
      </c>
      <c r="AB98">
        <v>0</v>
      </c>
      <c r="AC98" s="15">
        <f t="shared" si="169"/>
        <v>26</v>
      </c>
      <c r="AD98" s="14">
        <f t="shared" si="162"/>
        <v>20</v>
      </c>
      <c r="AE98">
        <f>VLOOKUP(A98,'Stock wise daily sales'!$A$1:$AA$367,9,0)</f>
        <v>0</v>
      </c>
      <c r="AF98">
        <v>0</v>
      </c>
      <c r="AG98" s="15">
        <f t="shared" si="163"/>
        <v>20</v>
      </c>
      <c r="AH98" s="14">
        <f t="shared" si="191"/>
        <v>13</v>
      </c>
      <c r="AI98">
        <f>VLOOKUP(A98,'Stock wise daily sales'!$A$1:$AA$367,10,0)</f>
        <v>0</v>
      </c>
      <c r="AJ98">
        <v>0</v>
      </c>
      <c r="AK98" s="15">
        <f t="shared" si="192"/>
        <v>13</v>
      </c>
      <c r="AL98" s="14">
        <f t="shared" si="203"/>
        <v>55</v>
      </c>
      <c r="AM98">
        <f>VLOOKUP(A98,'Stock wise daily sales'!$A$1:$AA$367,11,0)</f>
        <v>0</v>
      </c>
      <c r="AN98">
        <v>0</v>
      </c>
      <c r="AO98" s="15">
        <f t="shared" si="204"/>
        <v>55</v>
      </c>
      <c r="AP98" s="14">
        <f t="shared" si="193"/>
        <v>23</v>
      </c>
      <c r="AQ98">
        <f>VLOOKUP(A98,'Stock wise daily sales'!$A$1:$AA$367,12,0)</f>
        <v>0</v>
      </c>
      <c r="AR98">
        <v>0</v>
      </c>
      <c r="AS98" s="15">
        <f t="shared" si="194"/>
        <v>23</v>
      </c>
      <c r="AT98" s="14">
        <f t="shared" si="195"/>
        <v>6</v>
      </c>
      <c r="AU98">
        <f>VLOOKUP(A98,'Stock wise daily sales'!$A$1:$AA$367,13,0)</f>
        <v>30</v>
      </c>
      <c r="AV98">
        <v>100</v>
      </c>
      <c r="AW98" s="15">
        <f t="shared" si="196"/>
        <v>76</v>
      </c>
      <c r="AX98" s="14">
        <f t="shared" si="170"/>
        <v>7</v>
      </c>
      <c r="AY98">
        <f>VLOOKUP(A98,'Stock wise daily sales'!$A$1:$AA$367,14,0)</f>
        <v>0</v>
      </c>
      <c r="AZ98">
        <v>0</v>
      </c>
      <c r="BA98" s="15">
        <f t="shared" si="171"/>
        <v>7</v>
      </c>
      <c r="BB98" s="14">
        <f t="shared" si="197"/>
        <v>5</v>
      </c>
      <c r="BC98">
        <f>VLOOKUP(A98,'Stock wise daily sales'!$A$1:$AA$367,15,0)</f>
        <v>0</v>
      </c>
      <c r="BD98">
        <v>0</v>
      </c>
      <c r="BE98" s="15">
        <f t="shared" si="198"/>
        <v>5</v>
      </c>
      <c r="BF98" s="14">
        <f t="shared" si="172"/>
        <v>27</v>
      </c>
      <c r="BG98">
        <f>VLOOKUP(A98,'Stock wise daily sales'!$A$1:$AA$367,16,0)</f>
        <v>0</v>
      </c>
      <c r="BH98">
        <v>0</v>
      </c>
      <c r="BI98" s="15">
        <f t="shared" si="173"/>
        <v>27</v>
      </c>
      <c r="BJ98" s="14">
        <f t="shared" si="178"/>
        <v>8</v>
      </c>
      <c r="BK98">
        <f>VLOOKUP(A98,'Stock wise daily sales'!$A$1:$AA$367,17,0)</f>
        <v>0</v>
      </c>
      <c r="BL98">
        <v>0</v>
      </c>
      <c r="BM98" s="15">
        <f t="shared" si="179"/>
        <v>8</v>
      </c>
      <c r="BN98" s="14">
        <f t="shared" si="174"/>
        <v>40</v>
      </c>
      <c r="BO98">
        <f>VLOOKUP(A98,'Stock wise daily sales'!$A$1:$AA$367,18,0)</f>
        <v>0</v>
      </c>
      <c r="BP98">
        <v>0</v>
      </c>
      <c r="BQ98" s="15">
        <f t="shared" si="175"/>
        <v>40</v>
      </c>
      <c r="BR98" s="14">
        <f t="shared" si="176"/>
        <v>10</v>
      </c>
      <c r="BS98">
        <f>VLOOKUP(A98,'Stock wise daily sales'!$A$1:$AA$367,19,0)</f>
        <v>0</v>
      </c>
      <c r="BT98">
        <v>0</v>
      </c>
      <c r="BU98" s="15">
        <f t="shared" si="177"/>
        <v>10</v>
      </c>
      <c r="BV98" s="14">
        <f t="shared" si="180"/>
        <v>7</v>
      </c>
      <c r="BW98">
        <f>VLOOKUP(A98,'Stock wise daily sales'!$A$1:$AA$367,20,0)</f>
        <v>0</v>
      </c>
      <c r="BX98">
        <v>0</v>
      </c>
      <c r="BY98" s="15">
        <f t="shared" si="181"/>
        <v>7</v>
      </c>
      <c r="BZ98" s="14">
        <f t="shared" si="164"/>
        <v>94</v>
      </c>
      <c r="CA98">
        <f>VLOOKUP(A98,'Stock wise daily sales'!$A$1:$AA$367,21,0)</f>
        <v>0</v>
      </c>
      <c r="CB98">
        <v>0</v>
      </c>
      <c r="CC98" s="15">
        <f t="shared" si="165"/>
        <v>94</v>
      </c>
      <c r="CD98" s="14">
        <f t="shared" si="207"/>
        <v>69</v>
      </c>
      <c r="CE98">
        <f>VLOOKUP(A98,'Stock wise daily sales'!$A$1:$AA$367,22,0)</f>
        <v>0</v>
      </c>
      <c r="CF98">
        <v>0</v>
      </c>
      <c r="CG98" s="15">
        <f t="shared" si="208"/>
        <v>69</v>
      </c>
      <c r="CH98" s="14">
        <f t="shared" si="189"/>
        <v>32</v>
      </c>
      <c r="CI98">
        <f>VLOOKUP(A98,'Stock wise daily sales'!$A$1:$AA$367,23,0)</f>
        <v>10</v>
      </c>
      <c r="CJ98">
        <v>0</v>
      </c>
      <c r="CK98" s="15">
        <f t="shared" si="190"/>
        <v>22</v>
      </c>
      <c r="CL98" s="14">
        <f t="shared" si="182"/>
        <v>22</v>
      </c>
      <c r="CM98">
        <f>VLOOKUP(A98,'Stock wise daily sales'!$A$1:$AA$367,24,0)</f>
        <v>0</v>
      </c>
      <c r="CN98">
        <v>0</v>
      </c>
      <c r="CO98" s="15">
        <f t="shared" si="183"/>
        <v>22</v>
      </c>
      <c r="CP98" s="14">
        <f t="shared" si="199"/>
        <v>15</v>
      </c>
      <c r="CQ98">
        <f>VLOOKUP(A98,'Stock wise daily sales'!$A$1:$AA$367,25,0)</f>
        <v>0</v>
      </c>
      <c r="CR98">
        <v>0</v>
      </c>
      <c r="CS98" s="15">
        <f t="shared" si="200"/>
        <v>15</v>
      </c>
      <c r="CT98" s="14">
        <f t="shared" si="184"/>
        <v>40</v>
      </c>
      <c r="CU98">
        <f>VLOOKUP(A98,'Stock wise daily sales'!$A$1:$AA$367,26,0)</f>
        <v>0</v>
      </c>
      <c r="CV98">
        <v>0</v>
      </c>
      <c r="CW98" s="15">
        <f t="shared" si="185"/>
        <v>40</v>
      </c>
    </row>
    <row r="99" spans="1:101" x14ac:dyDescent="0.45">
      <c r="A99" s="2">
        <v>45296</v>
      </c>
      <c r="B99" s="14">
        <f t="shared" si="205"/>
        <v>34</v>
      </c>
      <c r="C99">
        <f>VLOOKUP(A99,'Stock wise daily sales'!$A$1:$AA$367,2,0)</f>
        <v>5</v>
      </c>
      <c r="D99">
        <v>0</v>
      </c>
      <c r="E99" s="15">
        <f t="shared" si="206"/>
        <v>29</v>
      </c>
      <c r="F99" s="14">
        <f t="shared" si="201"/>
        <v>109</v>
      </c>
      <c r="G99">
        <f>VLOOKUP(A99,'Stock wise daily sales'!$A$1:$AA$367,3,0)</f>
        <v>15</v>
      </c>
      <c r="H99">
        <v>0</v>
      </c>
      <c r="I99" s="15">
        <f t="shared" si="202"/>
        <v>94</v>
      </c>
      <c r="J99" s="14">
        <f t="shared" si="186"/>
        <v>18</v>
      </c>
      <c r="K99">
        <f>VLOOKUP(A99,'Stock wise daily sales'!$A$1:$AA$367,4,0)</f>
        <v>0</v>
      </c>
      <c r="L99">
        <v>0</v>
      </c>
      <c r="M99" s="15">
        <f t="shared" si="187"/>
        <v>18</v>
      </c>
      <c r="N99" s="14">
        <f t="shared" si="161"/>
        <v>18</v>
      </c>
      <c r="O99">
        <f>VLOOKUP(A99,'Stock wise daily sales'!$A$1:$AA$367,5,0)</f>
        <v>0</v>
      </c>
      <c r="P99">
        <v>0</v>
      </c>
      <c r="Q99" s="15">
        <f t="shared" si="188"/>
        <v>18</v>
      </c>
      <c r="R99" s="14">
        <f t="shared" si="166"/>
        <v>56</v>
      </c>
      <c r="S99">
        <f>VLOOKUP(A99,'Stock wise daily sales'!$A$1:$AA$367,6,0)</f>
        <v>0</v>
      </c>
      <c r="T99">
        <v>0</v>
      </c>
      <c r="U99" s="15">
        <f t="shared" si="167"/>
        <v>56</v>
      </c>
      <c r="V99" s="14">
        <f t="shared" ref="V99:V162" si="209">MAX(Y98,0)</f>
        <v>1</v>
      </c>
      <c r="W99">
        <f>VLOOKUP(A99,'Stock wise daily sales'!$A$1:$AA$367,7,0)</f>
        <v>10</v>
      </c>
      <c r="X99">
        <v>60</v>
      </c>
      <c r="Y99" s="15">
        <f t="shared" ref="Y99:Y162" si="210">V99-W99+X99</f>
        <v>51</v>
      </c>
      <c r="Z99" s="14">
        <f t="shared" si="168"/>
        <v>26</v>
      </c>
      <c r="AA99">
        <f>VLOOKUP(A99,'Stock wise daily sales'!$A$1:$AA$367,8,0)</f>
        <v>9</v>
      </c>
      <c r="AB99">
        <v>0</v>
      </c>
      <c r="AC99" s="15">
        <f t="shared" si="169"/>
        <v>17</v>
      </c>
      <c r="AD99" s="14">
        <f t="shared" si="162"/>
        <v>20</v>
      </c>
      <c r="AE99">
        <f>VLOOKUP(A99,'Stock wise daily sales'!$A$1:$AA$367,9,0)</f>
        <v>8</v>
      </c>
      <c r="AF99">
        <v>0</v>
      </c>
      <c r="AG99" s="15">
        <f t="shared" si="163"/>
        <v>12</v>
      </c>
      <c r="AH99" s="14">
        <f t="shared" si="191"/>
        <v>13</v>
      </c>
      <c r="AI99">
        <f>VLOOKUP(A99,'Stock wise daily sales'!$A$1:$AA$367,10,0)</f>
        <v>0</v>
      </c>
      <c r="AJ99">
        <v>0</v>
      </c>
      <c r="AK99" s="15">
        <f t="shared" si="192"/>
        <v>13</v>
      </c>
      <c r="AL99" s="14">
        <f t="shared" si="203"/>
        <v>55</v>
      </c>
      <c r="AM99">
        <f>VLOOKUP(A99,'Stock wise daily sales'!$A$1:$AA$367,11,0)</f>
        <v>0</v>
      </c>
      <c r="AN99">
        <v>0</v>
      </c>
      <c r="AO99" s="15">
        <f t="shared" si="204"/>
        <v>55</v>
      </c>
      <c r="AP99" s="14">
        <f t="shared" si="193"/>
        <v>23</v>
      </c>
      <c r="AQ99">
        <f>VLOOKUP(A99,'Stock wise daily sales'!$A$1:$AA$367,12,0)</f>
        <v>5</v>
      </c>
      <c r="AR99">
        <v>0</v>
      </c>
      <c r="AS99" s="15">
        <f t="shared" si="194"/>
        <v>18</v>
      </c>
      <c r="AT99" s="14">
        <f t="shared" si="195"/>
        <v>76</v>
      </c>
      <c r="AU99">
        <f>VLOOKUP(A99,'Stock wise daily sales'!$A$1:$AA$367,13,0)</f>
        <v>0</v>
      </c>
      <c r="AV99">
        <v>0</v>
      </c>
      <c r="AW99" s="15">
        <f t="shared" si="196"/>
        <v>76</v>
      </c>
      <c r="AX99" s="14">
        <f t="shared" si="170"/>
        <v>7</v>
      </c>
      <c r="AY99">
        <f>VLOOKUP(A99,'Stock wise daily sales'!$A$1:$AA$367,14,0)</f>
        <v>0</v>
      </c>
      <c r="AZ99">
        <v>0</v>
      </c>
      <c r="BA99" s="15">
        <f t="shared" si="171"/>
        <v>7</v>
      </c>
      <c r="BB99" s="14">
        <f t="shared" si="197"/>
        <v>5</v>
      </c>
      <c r="BC99">
        <f>VLOOKUP(A99,'Stock wise daily sales'!$A$1:$AA$367,15,0)</f>
        <v>0</v>
      </c>
      <c r="BD99">
        <v>0</v>
      </c>
      <c r="BE99" s="15">
        <f t="shared" si="198"/>
        <v>5</v>
      </c>
      <c r="BF99" s="14">
        <f t="shared" si="172"/>
        <v>27</v>
      </c>
      <c r="BG99">
        <f>VLOOKUP(A99,'Stock wise daily sales'!$A$1:$AA$367,16,0)</f>
        <v>5</v>
      </c>
      <c r="BH99">
        <v>0</v>
      </c>
      <c r="BI99" s="15">
        <f t="shared" si="173"/>
        <v>22</v>
      </c>
      <c r="BJ99" s="14">
        <f t="shared" si="178"/>
        <v>8</v>
      </c>
      <c r="BK99">
        <f>VLOOKUP(A99,'Stock wise daily sales'!$A$1:$AA$367,17,0)</f>
        <v>0</v>
      </c>
      <c r="BL99">
        <v>0</v>
      </c>
      <c r="BM99" s="15">
        <f t="shared" si="179"/>
        <v>8</v>
      </c>
      <c r="BN99" s="14">
        <f t="shared" si="174"/>
        <v>40</v>
      </c>
      <c r="BO99">
        <f>VLOOKUP(A99,'Stock wise daily sales'!$A$1:$AA$367,18,0)</f>
        <v>0</v>
      </c>
      <c r="BP99">
        <v>0</v>
      </c>
      <c r="BQ99" s="15">
        <f t="shared" si="175"/>
        <v>40</v>
      </c>
      <c r="BR99" s="14">
        <f t="shared" si="176"/>
        <v>10</v>
      </c>
      <c r="BS99">
        <f>VLOOKUP(A99,'Stock wise daily sales'!$A$1:$AA$367,19,0)</f>
        <v>0</v>
      </c>
      <c r="BT99">
        <v>0</v>
      </c>
      <c r="BU99" s="15">
        <f t="shared" si="177"/>
        <v>10</v>
      </c>
      <c r="BV99" s="14">
        <f t="shared" si="180"/>
        <v>7</v>
      </c>
      <c r="BW99">
        <f>VLOOKUP(A99,'Stock wise daily sales'!$A$1:$AA$367,20,0)</f>
        <v>0</v>
      </c>
      <c r="BX99">
        <v>0</v>
      </c>
      <c r="BY99" s="15">
        <f t="shared" si="181"/>
        <v>7</v>
      </c>
      <c r="BZ99" s="14">
        <f t="shared" si="164"/>
        <v>94</v>
      </c>
      <c r="CA99">
        <f>VLOOKUP(A99,'Stock wise daily sales'!$A$1:$AA$367,21,0)</f>
        <v>5</v>
      </c>
      <c r="CB99">
        <v>0</v>
      </c>
      <c r="CC99" s="15">
        <f t="shared" si="165"/>
        <v>89</v>
      </c>
      <c r="CD99" s="14">
        <f t="shared" si="207"/>
        <v>69</v>
      </c>
      <c r="CE99">
        <f>VLOOKUP(A99,'Stock wise daily sales'!$A$1:$AA$367,22,0)</f>
        <v>16</v>
      </c>
      <c r="CF99">
        <v>0</v>
      </c>
      <c r="CG99" s="15">
        <f t="shared" si="208"/>
        <v>53</v>
      </c>
      <c r="CH99" s="14">
        <f t="shared" si="189"/>
        <v>22</v>
      </c>
      <c r="CI99">
        <f>VLOOKUP(A99,'Stock wise daily sales'!$A$1:$AA$367,23,0)</f>
        <v>15</v>
      </c>
      <c r="CJ99">
        <v>0</v>
      </c>
      <c r="CK99" s="15">
        <f t="shared" si="190"/>
        <v>7</v>
      </c>
      <c r="CL99" s="14">
        <f t="shared" si="182"/>
        <v>22</v>
      </c>
      <c r="CM99">
        <f>VLOOKUP(A99,'Stock wise daily sales'!$A$1:$AA$367,24,0)</f>
        <v>2</v>
      </c>
      <c r="CN99">
        <v>0</v>
      </c>
      <c r="CO99" s="15">
        <f t="shared" si="183"/>
        <v>20</v>
      </c>
      <c r="CP99" s="14">
        <f t="shared" si="199"/>
        <v>15</v>
      </c>
      <c r="CQ99">
        <f>VLOOKUP(A99,'Stock wise daily sales'!$A$1:$AA$367,25,0)</f>
        <v>0</v>
      </c>
      <c r="CR99">
        <v>0</v>
      </c>
      <c r="CS99" s="15">
        <f t="shared" si="200"/>
        <v>15</v>
      </c>
      <c r="CT99" s="14">
        <f t="shared" si="184"/>
        <v>40</v>
      </c>
      <c r="CU99">
        <f>VLOOKUP(A99,'Stock wise daily sales'!$A$1:$AA$367,26,0)</f>
        <v>0</v>
      </c>
      <c r="CV99">
        <v>0</v>
      </c>
      <c r="CW99" s="15">
        <f t="shared" si="185"/>
        <v>40</v>
      </c>
    </row>
    <row r="100" spans="1:101" x14ac:dyDescent="0.45">
      <c r="A100" s="2">
        <v>45297</v>
      </c>
      <c r="B100" s="14">
        <f t="shared" si="205"/>
        <v>29</v>
      </c>
      <c r="C100">
        <f>VLOOKUP(A100,'Stock wise daily sales'!$A$1:$AA$367,2,0)</f>
        <v>40</v>
      </c>
      <c r="D100">
        <v>50</v>
      </c>
      <c r="E100" s="15">
        <f t="shared" si="206"/>
        <v>39</v>
      </c>
      <c r="F100" s="14">
        <f t="shared" si="201"/>
        <v>94</v>
      </c>
      <c r="G100">
        <f>VLOOKUP(A100,'Stock wise daily sales'!$A$1:$AA$367,3,0)</f>
        <v>0</v>
      </c>
      <c r="H100">
        <v>0</v>
      </c>
      <c r="I100" s="15">
        <f t="shared" si="202"/>
        <v>94</v>
      </c>
      <c r="J100" s="14">
        <f t="shared" si="186"/>
        <v>18</v>
      </c>
      <c r="K100">
        <f>VLOOKUP(A100,'Stock wise daily sales'!$A$1:$AA$367,4,0)</f>
        <v>0</v>
      </c>
      <c r="L100">
        <v>0</v>
      </c>
      <c r="M100" s="15">
        <f t="shared" si="187"/>
        <v>18</v>
      </c>
      <c r="N100" s="14">
        <f t="shared" si="161"/>
        <v>18</v>
      </c>
      <c r="O100">
        <f>VLOOKUP(A100,'Stock wise daily sales'!$A$1:$AA$367,5,0)</f>
        <v>0</v>
      </c>
      <c r="P100">
        <v>0</v>
      </c>
      <c r="Q100" s="15">
        <f t="shared" si="188"/>
        <v>18</v>
      </c>
      <c r="R100" s="14">
        <f t="shared" si="166"/>
        <v>56</v>
      </c>
      <c r="S100">
        <f>VLOOKUP(A100,'Stock wise daily sales'!$A$1:$AA$367,6,0)</f>
        <v>0</v>
      </c>
      <c r="T100">
        <v>0</v>
      </c>
      <c r="U100" s="15">
        <f t="shared" si="167"/>
        <v>56</v>
      </c>
      <c r="V100" s="14">
        <f t="shared" si="209"/>
        <v>51</v>
      </c>
      <c r="W100">
        <f>VLOOKUP(A100,'Stock wise daily sales'!$A$1:$AA$367,7,0)</f>
        <v>25</v>
      </c>
      <c r="X100">
        <v>0</v>
      </c>
      <c r="Y100" s="15">
        <f t="shared" si="210"/>
        <v>26</v>
      </c>
      <c r="Z100" s="14">
        <f t="shared" si="168"/>
        <v>17</v>
      </c>
      <c r="AA100">
        <f>VLOOKUP(A100,'Stock wise daily sales'!$A$1:$AA$367,8,0)</f>
        <v>25</v>
      </c>
      <c r="AB100">
        <v>140</v>
      </c>
      <c r="AC100" s="15">
        <f t="shared" si="169"/>
        <v>132</v>
      </c>
      <c r="AD100" s="14">
        <f t="shared" si="162"/>
        <v>12</v>
      </c>
      <c r="AE100">
        <f>VLOOKUP(A100,'Stock wise daily sales'!$A$1:$AA$367,9,0)</f>
        <v>0</v>
      </c>
      <c r="AF100">
        <v>0</v>
      </c>
      <c r="AG100" s="15">
        <f t="shared" si="163"/>
        <v>12</v>
      </c>
      <c r="AH100" s="14">
        <f t="shared" si="191"/>
        <v>13</v>
      </c>
      <c r="AI100">
        <f>VLOOKUP(A100,'Stock wise daily sales'!$A$1:$AA$367,10,0)</f>
        <v>0</v>
      </c>
      <c r="AJ100">
        <v>0</v>
      </c>
      <c r="AK100" s="15">
        <f t="shared" si="192"/>
        <v>13</v>
      </c>
      <c r="AL100" s="14">
        <f t="shared" si="203"/>
        <v>55</v>
      </c>
      <c r="AM100">
        <f>VLOOKUP(A100,'Stock wise daily sales'!$A$1:$AA$367,11,0)</f>
        <v>5</v>
      </c>
      <c r="AN100">
        <v>0</v>
      </c>
      <c r="AO100" s="15">
        <f t="shared" si="204"/>
        <v>50</v>
      </c>
      <c r="AP100" s="14">
        <f t="shared" si="193"/>
        <v>18</v>
      </c>
      <c r="AQ100">
        <f>VLOOKUP(A100,'Stock wise daily sales'!$A$1:$AA$367,12,0)</f>
        <v>0</v>
      </c>
      <c r="AR100">
        <v>0</v>
      </c>
      <c r="AS100" s="15">
        <f t="shared" si="194"/>
        <v>18</v>
      </c>
      <c r="AT100" s="14">
        <f t="shared" si="195"/>
        <v>76</v>
      </c>
      <c r="AU100">
        <f>VLOOKUP(A100,'Stock wise daily sales'!$A$1:$AA$367,13,0)</f>
        <v>0</v>
      </c>
      <c r="AV100">
        <v>0</v>
      </c>
      <c r="AW100" s="15">
        <f t="shared" si="196"/>
        <v>76</v>
      </c>
      <c r="AX100" s="14">
        <f t="shared" si="170"/>
        <v>7</v>
      </c>
      <c r="AY100">
        <f>VLOOKUP(A100,'Stock wise daily sales'!$A$1:$AA$367,14,0)</f>
        <v>0</v>
      </c>
      <c r="AZ100">
        <v>0</v>
      </c>
      <c r="BA100" s="15">
        <f t="shared" si="171"/>
        <v>7</v>
      </c>
      <c r="BB100" s="14">
        <f t="shared" si="197"/>
        <v>5</v>
      </c>
      <c r="BC100">
        <f>VLOOKUP(A100,'Stock wise daily sales'!$A$1:$AA$367,15,0)</f>
        <v>0</v>
      </c>
      <c r="BD100">
        <v>0</v>
      </c>
      <c r="BE100" s="15">
        <f t="shared" si="198"/>
        <v>5</v>
      </c>
      <c r="BF100" s="14">
        <f t="shared" si="172"/>
        <v>22</v>
      </c>
      <c r="BG100">
        <f>VLOOKUP(A100,'Stock wise daily sales'!$A$1:$AA$367,16,0)</f>
        <v>10</v>
      </c>
      <c r="BH100">
        <v>0</v>
      </c>
      <c r="BI100" s="15">
        <f t="shared" si="173"/>
        <v>12</v>
      </c>
      <c r="BJ100" s="14">
        <f t="shared" si="178"/>
        <v>8</v>
      </c>
      <c r="BK100">
        <f>VLOOKUP(A100,'Stock wise daily sales'!$A$1:$AA$367,17,0)</f>
        <v>0</v>
      </c>
      <c r="BL100">
        <v>0</v>
      </c>
      <c r="BM100" s="15">
        <f t="shared" si="179"/>
        <v>8</v>
      </c>
      <c r="BN100" s="14">
        <f t="shared" si="174"/>
        <v>40</v>
      </c>
      <c r="BO100">
        <f>VLOOKUP(A100,'Stock wise daily sales'!$A$1:$AA$367,18,0)</f>
        <v>20</v>
      </c>
      <c r="BP100">
        <v>0</v>
      </c>
      <c r="BQ100" s="15">
        <f t="shared" si="175"/>
        <v>20</v>
      </c>
      <c r="BR100" s="14">
        <f t="shared" si="176"/>
        <v>10</v>
      </c>
      <c r="BS100">
        <f>VLOOKUP(A100,'Stock wise daily sales'!$A$1:$AA$367,19,0)</f>
        <v>0</v>
      </c>
      <c r="BT100">
        <v>0</v>
      </c>
      <c r="BU100" s="15">
        <f t="shared" si="177"/>
        <v>10</v>
      </c>
      <c r="BV100" s="14">
        <f t="shared" si="180"/>
        <v>7</v>
      </c>
      <c r="BW100">
        <f>VLOOKUP(A100,'Stock wise daily sales'!$A$1:$AA$367,20,0)</f>
        <v>0</v>
      </c>
      <c r="BX100">
        <v>0</v>
      </c>
      <c r="BY100" s="15">
        <f t="shared" si="181"/>
        <v>7</v>
      </c>
      <c r="BZ100" s="14">
        <f t="shared" si="164"/>
        <v>89</v>
      </c>
      <c r="CA100">
        <f>VLOOKUP(A100,'Stock wise daily sales'!$A$1:$AA$367,21,0)</f>
        <v>32</v>
      </c>
      <c r="CB100">
        <v>0</v>
      </c>
      <c r="CC100" s="15">
        <f t="shared" si="165"/>
        <v>57</v>
      </c>
      <c r="CD100" s="14">
        <f t="shared" si="207"/>
        <v>53</v>
      </c>
      <c r="CE100">
        <f>VLOOKUP(A100,'Stock wise daily sales'!$A$1:$AA$367,22,0)</f>
        <v>25</v>
      </c>
      <c r="CF100">
        <v>0</v>
      </c>
      <c r="CG100" s="15">
        <f t="shared" si="208"/>
        <v>28</v>
      </c>
      <c r="CH100" s="14">
        <f t="shared" si="189"/>
        <v>7</v>
      </c>
      <c r="CI100">
        <f>VLOOKUP(A100,'Stock wise daily sales'!$A$1:$AA$367,23,0)</f>
        <v>0</v>
      </c>
      <c r="CJ100">
        <v>0</v>
      </c>
      <c r="CK100" s="15">
        <f t="shared" si="190"/>
        <v>7</v>
      </c>
      <c r="CL100" s="14">
        <f t="shared" si="182"/>
        <v>20</v>
      </c>
      <c r="CM100">
        <f>VLOOKUP(A100,'Stock wise daily sales'!$A$1:$AA$367,24,0)</f>
        <v>0</v>
      </c>
      <c r="CN100">
        <v>0</v>
      </c>
      <c r="CO100" s="15">
        <f t="shared" si="183"/>
        <v>20</v>
      </c>
      <c r="CP100" s="14">
        <f t="shared" si="199"/>
        <v>15</v>
      </c>
      <c r="CQ100">
        <f>VLOOKUP(A100,'Stock wise daily sales'!$A$1:$AA$367,25,0)</f>
        <v>0</v>
      </c>
      <c r="CR100">
        <v>0</v>
      </c>
      <c r="CS100" s="15">
        <f t="shared" si="200"/>
        <v>15</v>
      </c>
      <c r="CT100" s="14">
        <f t="shared" si="184"/>
        <v>40</v>
      </c>
      <c r="CU100">
        <f>VLOOKUP(A100,'Stock wise daily sales'!$A$1:$AA$367,26,0)</f>
        <v>0</v>
      </c>
      <c r="CV100">
        <v>0</v>
      </c>
      <c r="CW100" s="15">
        <f t="shared" si="185"/>
        <v>40</v>
      </c>
    </row>
    <row r="101" spans="1:101" x14ac:dyDescent="0.45">
      <c r="A101" s="2">
        <v>45298</v>
      </c>
      <c r="B101" s="14">
        <f t="shared" si="205"/>
        <v>39</v>
      </c>
      <c r="C101">
        <f>VLOOKUP(A101,'Stock wise daily sales'!$A$1:$AA$367,2,0)</f>
        <v>20</v>
      </c>
      <c r="D101">
        <v>0</v>
      </c>
      <c r="E101" s="15">
        <f t="shared" si="206"/>
        <v>19</v>
      </c>
      <c r="F101" s="14">
        <f t="shared" si="201"/>
        <v>94</v>
      </c>
      <c r="G101">
        <f>VLOOKUP(A101,'Stock wise daily sales'!$A$1:$AA$367,3,0)</f>
        <v>10</v>
      </c>
      <c r="H101">
        <v>0</v>
      </c>
      <c r="I101" s="15">
        <f t="shared" si="202"/>
        <v>84</v>
      </c>
      <c r="J101" s="14">
        <f t="shared" si="186"/>
        <v>18</v>
      </c>
      <c r="K101">
        <f>VLOOKUP(A101,'Stock wise daily sales'!$A$1:$AA$367,4,0)</f>
        <v>4</v>
      </c>
      <c r="L101">
        <v>0</v>
      </c>
      <c r="M101" s="15">
        <f t="shared" si="187"/>
        <v>14</v>
      </c>
      <c r="N101" s="14">
        <f t="shared" si="161"/>
        <v>18</v>
      </c>
      <c r="O101">
        <f>VLOOKUP(A101,'Stock wise daily sales'!$A$1:$AA$367,5,0)</f>
        <v>0</v>
      </c>
      <c r="P101">
        <v>0</v>
      </c>
      <c r="Q101" s="15">
        <f t="shared" si="188"/>
        <v>18</v>
      </c>
      <c r="R101" s="14">
        <f t="shared" si="166"/>
        <v>56</v>
      </c>
      <c r="S101">
        <f>VLOOKUP(A101,'Stock wise daily sales'!$A$1:$AA$367,6,0)</f>
        <v>0</v>
      </c>
      <c r="T101">
        <v>0</v>
      </c>
      <c r="U101" s="15">
        <f t="shared" si="167"/>
        <v>56</v>
      </c>
      <c r="V101" s="14">
        <f t="shared" si="209"/>
        <v>26</v>
      </c>
      <c r="W101">
        <f>VLOOKUP(A101,'Stock wise daily sales'!$A$1:$AA$367,7,0)</f>
        <v>14</v>
      </c>
      <c r="X101">
        <v>0</v>
      </c>
      <c r="Y101" s="15">
        <f t="shared" si="210"/>
        <v>12</v>
      </c>
      <c r="Z101" s="14">
        <f t="shared" si="168"/>
        <v>132</v>
      </c>
      <c r="AA101">
        <f>VLOOKUP(A101,'Stock wise daily sales'!$A$1:$AA$367,8,0)</f>
        <v>5</v>
      </c>
      <c r="AB101">
        <v>0</v>
      </c>
      <c r="AC101" s="15">
        <f t="shared" si="169"/>
        <v>127</v>
      </c>
      <c r="AD101" s="14">
        <f t="shared" si="162"/>
        <v>12</v>
      </c>
      <c r="AE101">
        <f>VLOOKUP(A101,'Stock wise daily sales'!$A$1:$AA$367,9,0)</f>
        <v>4</v>
      </c>
      <c r="AF101">
        <v>0</v>
      </c>
      <c r="AG101" s="15">
        <f t="shared" si="163"/>
        <v>8</v>
      </c>
      <c r="AH101" s="14">
        <f t="shared" si="191"/>
        <v>13</v>
      </c>
      <c r="AI101">
        <f>VLOOKUP(A101,'Stock wise daily sales'!$A$1:$AA$367,10,0)</f>
        <v>2</v>
      </c>
      <c r="AJ101">
        <v>0</v>
      </c>
      <c r="AK101" s="15">
        <f t="shared" si="192"/>
        <v>11</v>
      </c>
      <c r="AL101" s="14">
        <f t="shared" si="203"/>
        <v>50</v>
      </c>
      <c r="AM101">
        <f>VLOOKUP(A101,'Stock wise daily sales'!$A$1:$AA$367,11,0)</f>
        <v>0</v>
      </c>
      <c r="AN101">
        <v>0</v>
      </c>
      <c r="AO101" s="15">
        <f t="shared" si="204"/>
        <v>50</v>
      </c>
      <c r="AP101" s="14">
        <f t="shared" si="193"/>
        <v>18</v>
      </c>
      <c r="AQ101">
        <f>VLOOKUP(A101,'Stock wise daily sales'!$A$1:$AA$367,12,0)</f>
        <v>26</v>
      </c>
      <c r="AR101">
        <v>50</v>
      </c>
      <c r="AS101" s="15">
        <f t="shared" si="194"/>
        <v>42</v>
      </c>
      <c r="AT101" s="14">
        <f t="shared" si="195"/>
        <v>76</v>
      </c>
      <c r="AU101">
        <f>VLOOKUP(A101,'Stock wise daily sales'!$A$1:$AA$367,13,0)</f>
        <v>2</v>
      </c>
      <c r="AV101">
        <v>0</v>
      </c>
      <c r="AW101" s="15">
        <f t="shared" si="196"/>
        <v>74</v>
      </c>
      <c r="AX101" s="14">
        <f t="shared" si="170"/>
        <v>7</v>
      </c>
      <c r="AY101">
        <f>VLOOKUP(A101,'Stock wise daily sales'!$A$1:$AA$367,14,0)</f>
        <v>0</v>
      </c>
      <c r="AZ101">
        <v>0</v>
      </c>
      <c r="BA101" s="15">
        <f t="shared" si="171"/>
        <v>7</v>
      </c>
      <c r="BB101" s="14">
        <f t="shared" si="197"/>
        <v>5</v>
      </c>
      <c r="BC101">
        <f>VLOOKUP(A101,'Stock wise daily sales'!$A$1:$AA$367,15,0)</f>
        <v>0</v>
      </c>
      <c r="BD101">
        <v>0</v>
      </c>
      <c r="BE101" s="15">
        <f t="shared" si="198"/>
        <v>5</v>
      </c>
      <c r="BF101" s="14">
        <f t="shared" si="172"/>
        <v>12</v>
      </c>
      <c r="BG101">
        <f>VLOOKUP(A101,'Stock wise daily sales'!$A$1:$AA$367,16,0)</f>
        <v>0</v>
      </c>
      <c r="BH101">
        <v>0</v>
      </c>
      <c r="BI101" s="15">
        <f t="shared" si="173"/>
        <v>12</v>
      </c>
      <c r="BJ101" s="14">
        <f t="shared" si="178"/>
        <v>8</v>
      </c>
      <c r="BK101">
        <f>VLOOKUP(A101,'Stock wise daily sales'!$A$1:$AA$367,17,0)</f>
        <v>0</v>
      </c>
      <c r="BL101">
        <v>0</v>
      </c>
      <c r="BM101" s="15">
        <f t="shared" si="179"/>
        <v>8</v>
      </c>
      <c r="BN101" s="14">
        <f t="shared" si="174"/>
        <v>20</v>
      </c>
      <c r="BO101">
        <f>VLOOKUP(A101,'Stock wise daily sales'!$A$1:$AA$367,18,0)</f>
        <v>0</v>
      </c>
      <c r="BP101">
        <v>0</v>
      </c>
      <c r="BQ101" s="15">
        <f t="shared" si="175"/>
        <v>20</v>
      </c>
      <c r="BR101" s="14">
        <f t="shared" si="176"/>
        <v>10</v>
      </c>
      <c r="BS101">
        <f>VLOOKUP(A101,'Stock wise daily sales'!$A$1:$AA$367,19,0)</f>
        <v>0</v>
      </c>
      <c r="BT101">
        <v>0</v>
      </c>
      <c r="BU101" s="15">
        <f t="shared" si="177"/>
        <v>10</v>
      </c>
      <c r="BV101" s="14">
        <f t="shared" si="180"/>
        <v>7</v>
      </c>
      <c r="BW101">
        <f>VLOOKUP(A101,'Stock wise daily sales'!$A$1:$AA$367,20,0)</f>
        <v>0</v>
      </c>
      <c r="BX101">
        <v>0</v>
      </c>
      <c r="BY101" s="15">
        <f t="shared" si="181"/>
        <v>7</v>
      </c>
      <c r="BZ101" s="14">
        <f t="shared" si="164"/>
        <v>57</v>
      </c>
      <c r="CA101">
        <f>VLOOKUP(A101,'Stock wise daily sales'!$A$1:$AA$367,21,0)</f>
        <v>0</v>
      </c>
      <c r="CB101">
        <v>0</v>
      </c>
      <c r="CC101" s="15">
        <f t="shared" si="165"/>
        <v>57</v>
      </c>
      <c r="CD101" s="14">
        <f t="shared" si="207"/>
        <v>28</v>
      </c>
      <c r="CE101">
        <f>VLOOKUP(A101,'Stock wise daily sales'!$A$1:$AA$367,22,0)</f>
        <v>0</v>
      </c>
      <c r="CF101">
        <v>0</v>
      </c>
      <c r="CG101" s="15">
        <f t="shared" si="208"/>
        <v>28</v>
      </c>
      <c r="CH101" s="14">
        <f t="shared" si="189"/>
        <v>7</v>
      </c>
      <c r="CI101">
        <f>VLOOKUP(A101,'Stock wise daily sales'!$A$1:$AA$367,23,0)</f>
        <v>0</v>
      </c>
      <c r="CJ101">
        <v>0</v>
      </c>
      <c r="CK101" s="15">
        <f t="shared" si="190"/>
        <v>7</v>
      </c>
      <c r="CL101" s="14">
        <f t="shared" si="182"/>
        <v>20</v>
      </c>
      <c r="CM101">
        <f>VLOOKUP(A101,'Stock wise daily sales'!$A$1:$AA$367,24,0)</f>
        <v>0</v>
      </c>
      <c r="CN101">
        <v>0</v>
      </c>
      <c r="CO101" s="15">
        <f t="shared" si="183"/>
        <v>20</v>
      </c>
      <c r="CP101" s="14">
        <f t="shared" si="199"/>
        <v>15</v>
      </c>
      <c r="CQ101">
        <f>VLOOKUP(A101,'Stock wise daily sales'!$A$1:$AA$367,25,0)</f>
        <v>0</v>
      </c>
      <c r="CR101">
        <v>0</v>
      </c>
      <c r="CS101" s="15">
        <f t="shared" si="200"/>
        <v>15</v>
      </c>
      <c r="CT101" s="14">
        <f t="shared" si="184"/>
        <v>40</v>
      </c>
      <c r="CU101">
        <f>VLOOKUP(A101,'Stock wise daily sales'!$A$1:$AA$367,26,0)</f>
        <v>0</v>
      </c>
      <c r="CV101">
        <v>0</v>
      </c>
      <c r="CW101" s="15">
        <f t="shared" si="185"/>
        <v>40</v>
      </c>
    </row>
    <row r="102" spans="1:101" x14ac:dyDescent="0.45">
      <c r="A102" s="2">
        <v>45299</v>
      </c>
      <c r="B102" s="14">
        <f t="shared" si="205"/>
        <v>19</v>
      </c>
      <c r="C102">
        <f>VLOOKUP(A102,'Stock wise daily sales'!$A$1:$AA$367,2,0)</f>
        <v>2</v>
      </c>
      <c r="D102">
        <v>0</v>
      </c>
      <c r="E102" s="15">
        <f t="shared" si="206"/>
        <v>17</v>
      </c>
      <c r="F102" s="14">
        <f t="shared" si="201"/>
        <v>84</v>
      </c>
      <c r="G102">
        <f>VLOOKUP(A102,'Stock wise daily sales'!$A$1:$AA$367,3,0)</f>
        <v>1</v>
      </c>
      <c r="H102">
        <v>0</v>
      </c>
      <c r="I102" s="15">
        <f t="shared" si="202"/>
        <v>83</v>
      </c>
      <c r="J102" s="14">
        <f t="shared" si="186"/>
        <v>14</v>
      </c>
      <c r="K102">
        <f>VLOOKUP(A102,'Stock wise daily sales'!$A$1:$AA$367,4,0)</f>
        <v>0</v>
      </c>
      <c r="L102">
        <v>0</v>
      </c>
      <c r="M102" s="15">
        <f t="shared" si="187"/>
        <v>14</v>
      </c>
      <c r="N102" s="14">
        <f t="shared" si="161"/>
        <v>18</v>
      </c>
      <c r="O102">
        <f>VLOOKUP(A102,'Stock wise daily sales'!$A$1:$AA$367,5,0)</f>
        <v>0</v>
      </c>
      <c r="P102">
        <v>0</v>
      </c>
      <c r="Q102" s="15">
        <f t="shared" si="188"/>
        <v>18</v>
      </c>
      <c r="R102" s="14">
        <f t="shared" si="166"/>
        <v>56</v>
      </c>
      <c r="S102">
        <f>VLOOKUP(A102,'Stock wise daily sales'!$A$1:$AA$367,6,0)</f>
        <v>0</v>
      </c>
      <c r="T102">
        <v>0</v>
      </c>
      <c r="U102" s="15">
        <f t="shared" si="167"/>
        <v>56</v>
      </c>
      <c r="V102" s="14">
        <f t="shared" si="209"/>
        <v>12</v>
      </c>
      <c r="W102">
        <f>VLOOKUP(A102,'Stock wise daily sales'!$A$1:$AA$367,7,0)</f>
        <v>3</v>
      </c>
      <c r="X102">
        <v>0</v>
      </c>
      <c r="Y102" s="15">
        <f t="shared" si="210"/>
        <v>9</v>
      </c>
      <c r="Z102" s="14">
        <f t="shared" si="168"/>
        <v>127</v>
      </c>
      <c r="AA102">
        <f>VLOOKUP(A102,'Stock wise daily sales'!$A$1:$AA$367,8,0)</f>
        <v>3</v>
      </c>
      <c r="AB102">
        <v>0</v>
      </c>
      <c r="AC102" s="15">
        <f t="shared" si="169"/>
        <v>124</v>
      </c>
      <c r="AD102" s="14">
        <f t="shared" si="162"/>
        <v>8</v>
      </c>
      <c r="AE102">
        <f>VLOOKUP(A102,'Stock wise daily sales'!$A$1:$AA$367,9,0)</f>
        <v>0</v>
      </c>
      <c r="AF102">
        <v>0</v>
      </c>
      <c r="AG102" s="15">
        <f t="shared" si="163"/>
        <v>8</v>
      </c>
      <c r="AH102" s="14">
        <f t="shared" si="191"/>
        <v>11</v>
      </c>
      <c r="AI102">
        <f>VLOOKUP(A102,'Stock wise daily sales'!$A$1:$AA$367,10,0)</f>
        <v>0</v>
      </c>
      <c r="AJ102">
        <v>0</v>
      </c>
      <c r="AK102" s="15">
        <f t="shared" si="192"/>
        <v>11</v>
      </c>
      <c r="AL102" s="14">
        <f t="shared" si="203"/>
        <v>50</v>
      </c>
      <c r="AM102">
        <f>VLOOKUP(A102,'Stock wise daily sales'!$A$1:$AA$367,11,0)</f>
        <v>0</v>
      </c>
      <c r="AN102">
        <v>0</v>
      </c>
      <c r="AO102" s="15">
        <f t="shared" si="204"/>
        <v>50</v>
      </c>
      <c r="AP102" s="14">
        <f t="shared" si="193"/>
        <v>42</v>
      </c>
      <c r="AQ102">
        <f>VLOOKUP(A102,'Stock wise daily sales'!$A$1:$AA$367,12,0)</f>
        <v>2</v>
      </c>
      <c r="AR102">
        <v>0</v>
      </c>
      <c r="AS102" s="15">
        <f t="shared" si="194"/>
        <v>40</v>
      </c>
      <c r="AT102" s="14">
        <f t="shared" si="195"/>
        <v>74</v>
      </c>
      <c r="AU102">
        <f>VLOOKUP(A102,'Stock wise daily sales'!$A$1:$AA$367,13,0)</f>
        <v>17</v>
      </c>
      <c r="AV102">
        <v>0</v>
      </c>
      <c r="AW102" s="15">
        <f t="shared" si="196"/>
        <v>57</v>
      </c>
      <c r="AX102" s="14">
        <f t="shared" si="170"/>
        <v>7</v>
      </c>
      <c r="AY102">
        <f>VLOOKUP(A102,'Stock wise daily sales'!$A$1:$AA$367,14,0)</f>
        <v>0</v>
      </c>
      <c r="AZ102">
        <v>0</v>
      </c>
      <c r="BA102" s="15">
        <f t="shared" si="171"/>
        <v>7</v>
      </c>
      <c r="BB102" s="14">
        <f t="shared" si="197"/>
        <v>5</v>
      </c>
      <c r="BC102">
        <f>VLOOKUP(A102,'Stock wise daily sales'!$A$1:$AA$367,15,0)</f>
        <v>0</v>
      </c>
      <c r="BD102">
        <v>0</v>
      </c>
      <c r="BE102" s="15">
        <f t="shared" si="198"/>
        <v>5</v>
      </c>
      <c r="BF102" s="14">
        <f t="shared" si="172"/>
        <v>12</v>
      </c>
      <c r="BG102">
        <f>VLOOKUP(A102,'Stock wise daily sales'!$A$1:$AA$367,16,0)</f>
        <v>20</v>
      </c>
      <c r="BH102">
        <v>80</v>
      </c>
      <c r="BI102" s="15">
        <f t="shared" si="173"/>
        <v>72</v>
      </c>
      <c r="BJ102" s="14">
        <f t="shared" si="178"/>
        <v>8</v>
      </c>
      <c r="BK102">
        <f>VLOOKUP(A102,'Stock wise daily sales'!$A$1:$AA$367,17,0)</f>
        <v>1</v>
      </c>
      <c r="BL102">
        <v>0</v>
      </c>
      <c r="BM102" s="15">
        <f t="shared" si="179"/>
        <v>7</v>
      </c>
      <c r="BN102" s="14">
        <f t="shared" si="174"/>
        <v>20</v>
      </c>
      <c r="BO102">
        <f>VLOOKUP(A102,'Stock wise daily sales'!$A$1:$AA$367,18,0)</f>
        <v>1</v>
      </c>
      <c r="BP102">
        <v>0</v>
      </c>
      <c r="BQ102" s="15">
        <f t="shared" si="175"/>
        <v>19</v>
      </c>
      <c r="BR102" s="14">
        <f t="shared" si="176"/>
        <v>10</v>
      </c>
      <c r="BS102">
        <f>VLOOKUP(A102,'Stock wise daily sales'!$A$1:$AA$367,19,0)</f>
        <v>0</v>
      </c>
      <c r="BT102">
        <v>0</v>
      </c>
      <c r="BU102" s="15">
        <f t="shared" si="177"/>
        <v>10</v>
      </c>
      <c r="BV102" s="14">
        <f t="shared" si="180"/>
        <v>7</v>
      </c>
      <c r="BW102">
        <f>VLOOKUP(A102,'Stock wise daily sales'!$A$1:$AA$367,20,0)</f>
        <v>0</v>
      </c>
      <c r="BX102">
        <v>0</v>
      </c>
      <c r="BY102" s="15">
        <f t="shared" si="181"/>
        <v>7</v>
      </c>
      <c r="BZ102" s="14">
        <f t="shared" si="164"/>
        <v>57</v>
      </c>
      <c r="CA102">
        <f>VLOOKUP(A102,'Stock wise daily sales'!$A$1:$AA$367,21,0)</f>
        <v>0</v>
      </c>
      <c r="CB102">
        <v>0</v>
      </c>
      <c r="CC102" s="15">
        <f t="shared" si="165"/>
        <v>57</v>
      </c>
      <c r="CD102" s="14">
        <f t="shared" si="207"/>
        <v>28</v>
      </c>
      <c r="CE102">
        <f>VLOOKUP(A102,'Stock wise daily sales'!$A$1:$AA$367,22,0)</f>
        <v>0</v>
      </c>
      <c r="CF102">
        <v>0</v>
      </c>
      <c r="CG102" s="15">
        <f t="shared" si="208"/>
        <v>28</v>
      </c>
      <c r="CH102" s="14">
        <f t="shared" si="189"/>
        <v>7</v>
      </c>
      <c r="CI102">
        <f>VLOOKUP(A102,'Stock wise daily sales'!$A$1:$AA$367,23,0)</f>
        <v>0</v>
      </c>
      <c r="CJ102">
        <v>0</v>
      </c>
      <c r="CK102" s="15">
        <f t="shared" si="190"/>
        <v>7</v>
      </c>
      <c r="CL102" s="14">
        <f t="shared" si="182"/>
        <v>20</v>
      </c>
      <c r="CM102">
        <f>VLOOKUP(A102,'Stock wise daily sales'!$A$1:$AA$367,24,0)</f>
        <v>0</v>
      </c>
      <c r="CN102">
        <v>0</v>
      </c>
      <c r="CO102" s="15">
        <f t="shared" si="183"/>
        <v>20</v>
      </c>
      <c r="CP102" s="14">
        <f t="shared" si="199"/>
        <v>15</v>
      </c>
      <c r="CQ102">
        <f>VLOOKUP(A102,'Stock wise daily sales'!$A$1:$AA$367,25,0)</f>
        <v>0</v>
      </c>
      <c r="CR102">
        <v>0</v>
      </c>
      <c r="CS102" s="15">
        <f t="shared" si="200"/>
        <v>15</v>
      </c>
      <c r="CT102" s="14">
        <f t="shared" si="184"/>
        <v>40</v>
      </c>
      <c r="CU102">
        <f>VLOOKUP(A102,'Stock wise daily sales'!$A$1:$AA$367,26,0)</f>
        <v>0</v>
      </c>
      <c r="CV102">
        <v>0</v>
      </c>
      <c r="CW102" s="15">
        <f t="shared" si="185"/>
        <v>40</v>
      </c>
    </row>
    <row r="103" spans="1:101" x14ac:dyDescent="0.45">
      <c r="A103" s="2">
        <v>45300</v>
      </c>
      <c r="B103" s="14">
        <f t="shared" si="205"/>
        <v>17</v>
      </c>
      <c r="C103">
        <f>VLOOKUP(A103,'Stock wise daily sales'!$A$1:$AA$367,2,0)</f>
        <v>0</v>
      </c>
      <c r="D103">
        <v>0</v>
      </c>
      <c r="E103" s="15">
        <f t="shared" si="206"/>
        <v>17</v>
      </c>
      <c r="F103" s="14">
        <f t="shared" si="201"/>
        <v>83</v>
      </c>
      <c r="G103">
        <f>VLOOKUP(A103,'Stock wise daily sales'!$A$1:$AA$367,3,0)</f>
        <v>6</v>
      </c>
      <c r="H103">
        <v>0</v>
      </c>
      <c r="I103" s="15">
        <f t="shared" si="202"/>
        <v>77</v>
      </c>
      <c r="J103" s="14">
        <f t="shared" si="186"/>
        <v>14</v>
      </c>
      <c r="K103">
        <f>VLOOKUP(A103,'Stock wise daily sales'!$A$1:$AA$367,4,0)</f>
        <v>0</v>
      </c>
      <c r="L103">
        <v>0</v>
      </c>
      <c r="M103" s="15">
        <f t="shared" si="187"/>
        <v>14</v>
      </c>
      <c r="N103" s="14">
        <f t="shared" si="161"/>
        <v>18</v>
      </c>
      <c r="O103">
        <f>VLOOKUP(A103,'Stock wise daily sales'!$A$1:$AA$367,5,0)</f>
        <v>0</v>
      </c>
      <c r="P103">
        <v>0</v>
      </c>
      <c r="Q103" s="15">
        <f t="shared" si="188"/>
        <v>18</v>
      </c>
      <c r="R103" s="14">
        <f t="shared" si="166"/>
        <v>56</v>
      </c>
      <c r="S103">
        <f>VLOOKUP(A103,'Stock wise daily sales'!$A$1:$AA$367,6,0)</f>
        <v>0</v>
      </c>
      <c r="T103">
        <v>0</v>
      </c>
      <c r="U103" s="15">
        <f t="shared" si="167"/>
        <v>56</v>
      </c>
      <c r="V103" s="14">
        <f t="shared" si="209"/>
        <v>9</v>
      </c>
      <c r="W103">
        <f>VLOOKUP(A103,'Stock wise daily sales'!$A$1:$AA$367,7,0)</f>
        <v>0</v>
      </c>
      <c r="X103">
        <v>0</v>
      </c>
      <c r="Y103" s="15">
        <f t="shared" si="210"/>
        <v>9</v>
      </c>
      <c r="Z103" s="14">
        <f t="shared" si="168"/>
        <v>124</v>
      </c>
      <c r="AA103">
        <f>VLOOKUP(A103,'Stock wise daily sales'!$A$1:$AA$367,8,0)</f>
        <v>6</v>
      </c>
      <c r="AB103">
        <v>0</v>
      </c>
      <c r="AC103" s="15">
        <f t="shared" si="169"/>
        <v>118</v>
      </c>
      <c r="AD103" s="14">
        <f t="shared" si="162"/>
        <v>8</v>
      </c>
      <c r="AE103">
        <f>VLOOKUP(A103,'Stock wise daily sales'!$A$1:$AA$367,9,0)</f>
        <v>0</v>
      </c>
      <c r="AF103">
        <v>0</v>
      </c>
      <c r="AG103" s="15">
        <f t="shared" si="163"/>
        <v>8</v>
      </c>
      <c r="AH103" s="14">
        <f t="shared" si="191"/>
        <v>11</v>
      </c>
      <c r="AI103">
        <f>VLOOKUP(A103,'Stock wise daily sales'!$A$1:$AA$367,10,0)</f>
        <v>0</v>
      </c>
      <c r="AJ103">
        <v>0</v>
      </c>
      <c r="AK103" s="15">
        <f t="shared" si="192"/>
        <v>11</v>
      </c>
      <c r="AL103" s="14">
        <f t="shared" si="203"/>
        <v>50</v>
      </c>
      <c r="AM103">
        <f>VLOOKUP(A103,'Stock wise daily sales'!$A$1:$AA$367,11,0)</f>
        <v>0</v>
      </c>
      <c r="AN103">
        <v>0</v>
      </c>
      <c r="AO103" s="15">
        <f t="shared" si="204"/>
        <v>50</v>
      </c>
      <c r="AP103" s="14">
        <f t="shared" si="193"/>
        <v>40</v>
      </c>
      <c r="AQ103">
        <f>VLOOKUP(A103,'Stock wise daily sales'!$A$1:$AA$367,12,0)</f>
        <v>10</v>
      </c>
      <c r="AR103">
        <v>0</v>
      </c>
      <c r="AS103" s="15">
        <f t="shared" si="194"/>
        <v>30</v>
      </c>
      <c r="AT103" s="14">
        <f t="shared" si="195"/>
        <v>57</v>
      </c>
      <c r="AU103">
        <f>VLOOKUP(A103,'Stock wise daily sales'!$A$1:$AA$367,13,0)</f>
        <v>6</v>
      </c>
      <c r="AV103">
        <v>0</v>
      </c>
      <c r="AW103" s="15">
        <f t="shared" si="196"/>
        <v>51</v>
      </c>
      <c r="AX103" s="14">
        <f t="shared" si="170"/>
        <v>7</v>
      </c>
      <c r="AY103">
        <f>VLOOKUP(A103,'Stock wise daily sales'!$A$1:$AA$367,14,0)</f>
        <v>6</v>
      </c>
      <c r="AZ103">
        <v>0</v>
      </c>
      <c r="BA103" s="15">
        <f t="shared" si="171"/>
        <v>1</v>
      </c>
      <c r="BB103" s="14">
        <f t="shared" si="197"/>
        <v>5</v>
      </c>
      <c r="BC103">
        <f>VLOOKUP(A103,'Stock wise daily sales'!$A$1:$AA$367,15,0)</f>
        <v>0</v>
      </c>
      <c r="BD103">
        <v>0</v>
      </c>
      <c r="BE103" s="15">
        <f t="shared" si="198"/>
        <v>5</v>
      </c>
      <c r="BF103" s="14">
        <f t="shared" si="172"/>
        <v>72</v>
      </c>
      <c r="BG103">
        <f>VLOOKUP(A103,'Stock wise daily sales'!$A$1:$AA$367,16,0)</f>
        <v>0</v>
      </c>
      <c r="BH103">
        <v>0</v>
      </c>
      <c r="BI103" s="15">
        <f t="shared" si="173"/>
        <v>72</v>
      </c>
      <c r="BJ103" s="14">
        <f t="shared" si="178"/>
        <v>7</v>
      </c>
      <c r="BK103">
        <f>VLOOKUP(A103,'Stock wise daily sales'!$A$1:$AA$367,17,0)</f>
        <v>0</v>
      </c>
      <c r="BL103">
        <v>0</v>
      </c>
      <c r="BM103" s="15">
        <f t="shared" si="179"/>
        <v>7</v>
      </c>
      <c r="BN103" s="14">
        <f t="shared" si="174"/>
        <v>19</v>
      </c>
      <c r="BO103">
        <f>VLOOKUP(A103,'Stock wise daily sales'!$A$1:$AA$367,18,0)</f>
        <v>0</v>
      </c>
      <c r="BP103">
        <v>0</v>
      </c>
      <c r="BQ103" s="15">
        <f t="shared" si="175"/>
        <v>19</v>
      </c>
      <c r="BR103" s="14">
        <f t="shared" si="176"/>
        <v>10</v>
      </c>
      <c r="BS103">
        <f>VLOOKUP(A103,'Stock wise daily sales'!$A$1:$AA$367,19,0)</f>
        <v>0</v>
      </c>
      <c r="BT103">
        <v>0</v>
      </c>
      <c r="BU103" s="15">
        <f t="shared" si="177"/>
        <v>10</v>
      </c>
      <c r="BV103" s="14">
        <f t="shared" si="180"/>
        <v>7</v>
      </c>
      <c r="BW103">
        <f>VLOOKUP(A103,'Stock wise daily sales'!$A$1:$AA$367,20,0)</f>
        <v>0</v>
      </c>
      <c r="BX103">
        <v>0</v>
      </c>
      <c r="BY103" s="15">
        <f t="shared" si="181"/>
        <v>7</v>
      </c>
      <c r="BZ103" s="14">
        <f t="shared" si="164"/>
        <v>57</v>
      </c>
      <c r="CA103">
        <f>VLOOKUP(A103,'Stock wise daily sales'!$A$1:$AA$367,21,0)</f>
        <v>0</v>
      </c>
      <c r="CB103">
        <v>0</v>
      </c>
      <c r="CC103" s="15">
        <f t="shared" si="165"/>
        <v>57</v>
      </c>
      <c r="CD103" s="14">
        <f t="shared" si="207"/>
        <v>28</v>
      </c>
      <c r="CE103">
        <f>VLOOKUP(A103,'Stock wise daily sales'!$A$1:$AA$367,22,0)</f>
        <v>10</v>
      </c>
      <c r="CF103">
        <v>0</v>
      </c>
      <c r="CG103" s="15">
        <f t="shared" si="208"/>
        <v>18</v>
      </c>
      <c r="CH103" s="14">
        <f t="shared" si="189"/>
        <v>7</v>
      </c>
      <c r="CI103">
        <f>VLOOKUP(A103,'Stock wise daily sales'!$A$1:$AA$367,23,0)</f>
        <v>10</v>
      </c>
      <c r="CJ103">
        <v>100</v>
      </c>
      <c r="CK103" s="15">
        <f t="shared" si="190"/>
        <v>97</v>
      </c>
      <c r="CL103" s="14">
        <f t="shared" si="182"/>
        <v>20</v>
      </c>
      <c r="CM103">
        <f>VLOOKUP(A103,'Stock wise daily sales'!$A$1:$AA$367,24,0)</f>
        <v>0</v>
      </c>
      <c r="CN103">
        <v>0</v>
      </c>
      <c r="CO103" s="15">
        <f t="shared" si="183"/>
        <v>20</v>
      </c>
      <c r="CP103" s="14">
        <f t="shared" si="199"/>
        <v>15</v>
      </c>
      <c r="CQ103">
        <f>VLOOKUP(A103,'Stock wise daily sales'!$A$1:$AA$367,25,0)</f>
        <v>0</v>
      </c>
      <c r="CR103">
        <v>0</v>
      </c>
      <c r="CS103" s="15">
        <f t="shared" si="200"/>
        <v>15</v>
      </c>
      <c r="CT103" s="14">
        <f t="shared" si="184"/>
        <v>40</v>
      </c>
      <c r="CU103">
        <f>VLOOKUP(A103,'Stock wise daily sales'!$A$1:$AA$367,26,0)</f>
        <v>0</v>
      </c>
      <c r="CV103">
        <v>0</v>
      </c>
      <c r="CW103" s="15">
        <f t="shared" si="185"/>
        <v>40</v>
      </c>
    </row>
    <row r="104" spans="1:101" x14ac:dyDescent="0.45">
      <c r="A104" s="2">
        <v>45301</v>
      </c>
      <c r="B104" s="14">
        <f t="shared" si="205"/>
        <v>17</v>
      </c>
      <c r="C104">
        <f>VLOOKUP(A104,'Stock wise daily sales'!$A$1:$AA$367,2,0)</f>
        <v>0</v>
      </c>
      <c r="D104">
        <v>0</v>
      </c>
      <c r="E104" s="15">
        <f t="shared" si="206"/>
        <v>17</v>
      </c>
      <c r="F104" s="14">
        <f t="shared" si="201"/>
        <v>77</v>
      </c>
      <c r="G104">
        <f>VLOOKUP(A104,'Stock wise daily sales'!$A$1:$AA$367,3,0)</f>
        <v>5</v>
      </c>
      <c r="H104">
        <v>0</v>
      </c>
      <c r="I104" s="15">
        <f t="shared" si="202"/>
        <v>72</v>
      </c>
      <c r="J104" s="14">
        <f t="shared" si="186"/>
        <v>14</v>
      </c>
      <c r="K104">
        <f>VLOOKUP(A104,'Stock wise daily sales'!$A$1:$AA$367,4,0)</f>
        <v>0</v>
      </c>
      <c r="L104">
        <v>0</v>
      </c>
      <c r="M104" s="15">
        <f t="shared" si="187"/>
        <v>14</v>
      </c>
      <c r="N104" s="14">
        <f t="shared" si="161"/>
        <v>18</v>
      </c>
      <c r="O104">
        <f>VLOOKUP(A104,'Stock wise daily sales'!$A$1:$AA$367,5,0)</f>
        <v>0</v>
      </c>
      <c r="P104">
        <v>0</v>
      </c>
      <c r="Q104" s="15">
        <f t="shared" si="188"/>
        <v>18</v>
      </c>
      <c r="R104" s="14">
        <f t="shared" si="166"/>
        <v>56</v>
      </c>
      <c r="S104">
        <f>VLOOKUP(A104,'Stock wise daily sales'!$A$1:$AA$367,6,0)</f>
        <v>15</v>
      </c>
      <c r="T104">
        <v>0</v>
      </c>
      <c r="U104" s="15">
        <f t="shared" si="167"/>
        <v>41</v>
      </c>
      <c r="V104" s="14">
        <f t="shared" si="209"/>
        <v>9</v>
      </c>
      <c r="W104">
        <f>VLOOKUP(A104,'Stock wise daily sales'!$A$1:$AA$367,7,0)</f>
        <v>0</v>
      </c>
      <c r="X104">
        <v>0</v>
      </c>
      <c r="Y104" s="15">
        <f t="shared" si="210"/>
        <v>9</v>
      </c>
      <c r="Z104" s="14">
        <f t="shared" si="168"/>
        <v>118</v>
      </c>
      <c r="AA104">
        <f>VLOOKUP(A104,'Stock wise daily sales'!$A$1:$AA$367,8,0)</f>
        <v>5</v>
      </c>
      <c r="AB104">
        <v>0</v>
      </c>
      <c r="AC104" s="15">
        <f t="shared" si="169"/>
        <v>113</v>
      </c>
      <c r="AD104" s="14">
        <f t="shared" si="162"/>
        <v>8</v>
      </c>
      <c r="AE104">
        <f>VLOOKUP(A104,'Stock wise daily sales'!$A$1:$AA$367,9,0)</f>
        <v>0</v>
      </c>
      <c r="AF104">
        <v>0</v>
      </c>
      <c r="AG104" s="15">
        <f t="shared" si="163"/>
        <v>8</v>
      </c>
      <c r="AH104" s="14">
        <f t="shared" si="191"/>
        <v>11</v>
      </c>
      <c r="AI104">
        <f>VLOOKUP(A104,'Stock wise daily sales'!$A$1:$AA$367,10,0)</f>
        <v>2</v>
      </c>
      <c r="AJ104">
        <v>0</v>
      </c>
      <c r="AK104" s="15">
        <f t="shared" si="192"/>
        <v>9</v>
      </c>
      <c r="AL104" s="14">
        <f t="shared" si="203"/>
        <v>50</v>
      </c>
      <c r="AM104">
        <f>VLOOKUP(A104,'Stock wise daily sales'!$A$1:$AA$367,11,0)</f>
        <v>0</v>
      </c>
      <c r="AN104">
        <v>0</v>
      </c>
      <c r="AO104" s="15">
        <f t="shared" si="204"/>
        <v>50</v>
      </c>
      <c r="AP104" s="14">
        <f t="shared" si="193"/>
        <v>30</v>
      </c>
      <c r="AQ104">
        <f>VLOOKUP(A104,'Stock wise daily sales'!$A$1:$AA$367,12,0)</f>
        <v>5</v>
      </c>
      <c r="AR104">
        <v>0</v>
      </c>
      <c r="AS104" s="15">
        <f t="shared" si="194"/>
        <v>25</v>
      </c>
      <c r="AT104" s="14">
        <f t="shared" si="195"/>
        <v>51</v>
      </c>
      <c r="AU104">
        <f>VLOOKUP(A104,'Stock wise daily sales'!$A$1:$AA$367,13,0)</f>
        <v>8</v>
      </c>
      <c r="AV104">
        <v>0</v>
      </c>
      <c r="AW104" s="15">
        <f t="shared" si="196"/>
        <v>43</v>
      </c>
      <c r="AX104" s="14">
        <f t="shared" si="170"/>
        <v>1</v>
      </c>
      <c r="AY104">
        <f>VLOOKUP(A104,'Stock wise daily sales'!$A$1:$AA$367,14,0)</f>
        <v>4</v>
      </c>
      <c r="AZ104">
        <v>30</v>
      </c>
      <c r="BA104" s="15">
        <f t="shared" si="171"/>
        <v>27</v>
      </c>
      <c r="BB104" s="14">
        <f t="shared" si="197"/>
        <v>5</v>
      </c>
      <c r="BC104">
        <f>VLOOKUP(A104,'Stock wise daily sales'!$A$1:$AA$367,15,0)</f>
        <v>0</v>
      </c>
      <c r="BD104">
        <v>0</v>
      </c>
      <c r="BE104" s="15">
        <f t="shared" si="198"/>
        <v>5</v>
      </c>
      <c r="BF104" s="14">
        <f t="shared" si="172"/>
        <v>72</v>
      </c>
      <c r="BG104">
        <f>VLOOKUP(A104,'Stock wise daily sales'!$A$1:$AA$367,16,0)</f>
        <v>0</v>
      </c>
      <c r="BH104">
        <v>0</v>
      </c>
      <c r="BI104" s="15">
        <f t="shared" si="173"/>
        <v>72</v>
      </c>
      <c r="BJ104" s="14">
        <f t="shared" si="178"/>
        <v>7</v>
      </c>
      <c r="BK104">
        <f>VLOOKUP(A104,'Stock wise daily sales'!$A$1:$AA$367,17,0)</f>
        <v>0</v>
      </c>
      <c r="BL104">
        <v>0</v>
      </c>
      <c r="BM104" s="15">
        <f t="shared" si="179"/>
        <v>7</v>
      </c>
      <c r="BN104" s="14">
        <f t="shared" si="174"/>
        <v>19</v>
      </c>
      <c r="BO104">
        <f>VLOOKUP(A104,'Stock wise daily sales'!$A$1:$AA$367,18,0)</f>
        <v>0</v>
      </c>
      <c r="BP104">
        <v>0</v>
      </c>
      <c r="BQ104" s="15">
        <f t="shared" si="175"/>
        <v>19</v>
      </c>
      <c r="BR104" s="14">
        <f t="shared" si="176"/>
        <v>10</v>
      </c>
      <c r="BS104">
        <f>VLOOKUP(A104,'Stock wise daily sales'!$A$1:$AA$367,19,0)</f>
        <v>0</v>
      </c>
      <c r="BT104">
        <v>0</v>
      </c>
      <c r="BU104" s="15">
        <f t="shared" si="177"/>
        <v>10</v>
      </c>
      <c r="BV104" s="14">
        <f t="shared" si="180"/>
        <v>7</v>
      </c>
      <c r="BW104">
        <f>VLOOKUP(A104,'Stock wise daily sales'!$A$1:$AA$367,20,0)</f>
        <v>0</v>
      </c>
      <c r="BX104">
        <v>0</v>
      </c>
      <c r="BY104" s="15">
        <f t="shared" si="181"/>
        <v>7</v>
      </c>
      <c r="BZ104" s="14">
        <f t="shared" si="164"/>
        <v>57</v>
      </c>
      <c r="CA104">
        <f>VLOOKUP(A104,'Stock wise daily sales'!$A$1:$AA$367,21,0)</f>
        <v>0</v>
      </c>
      <c r="CB104">
        <v>0</v>
      </c>
      <c r="CC104" s="15">
        <f t="shared" si="165"/>
        <v>57</v>
      </c>
      <c r="CD104" s="14">
        <f t="shared" si="207"/>
        <v>18</v>
      </c>
      <c r="CE104">
        <f>VLOOKUP(A104,'Stock wise daily sales'!$A$1:$AA$367,22,0)</f>
        <v>8</v>
      </c>
      <c r="CF104">
        <v>0</v>
      </c>
      <c r="CG104" s="15">
        <f t="shared" si="208"/>
        <v>10</v>
      </c>
      <c r="CH104" s="14">
        <f t="shared" si="189"/>
        <v>97</v>
      </c>
      <c r="CI104">
        <f>VLOOKUP(A104,'Stock wise daily sales'!$A$1:$AA$367,23,0)</f>
        <v>10</v>
      </c>
      <c r="CJ104">
        <v>0</v>
      </c>
      <c r="CK104" s="15">
        <f t="shared" si="190"/>
        <v>87</v>
      </c>
      <c r="CL104" s="14">
        <f t="shared" si="182"/>
        <v>20</v>
      </c>
      <c r="CM104">
        <f>VLOOKUP(A104,'Stock wise daily sales'!$A$1:$AA$367,24,0)</f>
        <v>0</v>
      </c>
      <c r="CN104">
        <v>0</v>
      </c>
      <c r="CO104" s="15">
        <f t="shared" si="183"/>
        <v>20</v>
      </c>
      <c r="CP104" s="14">
        <f t="shared" si="199"/>
        <v>15</v>
      </c>
      <c r="CQ104">
        <f>VLOOKUP(A104,'Stock wise daily sales'!$A$1:$AA$367,25,0)</f>
        <v>0</v>
      </c>
      <c r="CR104">
        <v>0</v>
      </c>
      <c r="CS104" s="15">
        <f t="shared" si="200"/>
        <v>15</v>
      </c>
      <c r="CT104" s="14">
        <f t="shared" si="184"/>
        <v>40</v>
      </c>
      <c r="CU104">
        <f>VLOOKUP(A104,'Stock wise daily sales'!$A$1:$AA$367,26,0)</f>
        <v>2</v>
      </c>
      <c r="CV104">
        <v>0</v>
      </c>
      <c r="CW104" s="15">
        <f t="shared" si="185"/>
        <v>38</v>
      </c>
    </row>
    <row r="105" spans="1:101" x14ac:dyDescent="0.45">
      <c r="A105" s="2">
        <v>45302</v>
      </c>
      <c r="B105" s="14">
        <f t="shared" si="205"/>
        <v>17</v>
      </c>
      <c r="C105">
        <f>VLOOKUP(A105,'Stock wise daily sales'!$A$1:$AA$367,2,0)</f>
        <v>0</v>
      </c>
      <c r="D105">
        <v>0</v>
      </c>
      <c r="E105" s="15">
        <f t="shared" si="206"/>
        <v>17</v>
      </c>
      <c r="F105" s="14">
        <f t="shared" si="201"/>
        <v>72</v>
      </c>
      <c r="G105">
        <f>VLOOKUP(A105,'Stock wise daily sales'!$A$1:$AA$367,3,0)</f>
        <v>0</v>
      </c>
      <c r="H105">
        <v>0</v>
      </c>
      <c r="I105" s="15">
        <f t="shared" si="202"/>
        <v>72</v>
      </c>
      <c r="J105" s="14">
        <f t="shared" si="186"/>
        <v>14</v>
      </c>
      <c r="K105">
        <f>VLOOKUP(A105,'Stock wise daily sales'!$A$1:$AA$367,4,0)</f>
        <v>0</v>
      </c>
      <c r="L105">
        <v>0</v>
      </c>
      <c r="M105" s="15">
        <f t="shared" si="187"/>
        <v>14</v>
      </c>
      <c r="N105" s="14">
        <f t="shared" si="161"/>
        <v>18</v>
      </c>
      <c r="O105">
        <f>VLOOKUP(A105,'Stock wise daily sales'!$A$1:$AA$367,5,0)</f>
        <v>0</v>
      </c>
      <c r="P105">
        <v>0</v>
      </c>
      <c r="Q105" s="15">
        <f t="shared" si="188"/>
        <v>18</v>
      </c>
      <c r="R105" s="14">
        <f t="shared" si="166"/>
        <v>41</v>
      </c>
      <c r="S105">
        <f>VLOOKUP(A105,'Stock wise daily sales'!$A$1:$AA$367,6,0)</f>
        <v>15</v>
      </c>
      <c r="T105">
        <v>0</v>
      </c>
      <c r="U105" s="15">
        <f t="shared" si="167"/>
        <v>26</v>
      </c>
      <c r="V105" s="14">
        <f t="shared" si="209"/>
        <v>9</v>
      </c>
      <c r="W105">
        <f>VLOOKUP(A105,'Stock wise daily sales'!$A$1:$AA$367,7,0)</f>
        <v>0</v>
      </c>
      <c r="X105">
        <v>0</v>
      </c>
      <c r="Y105" s="15">
        <f t="shared" si="210"/>
        <v>9</v>
      </c>
      <c r="Z105" s="14">
        <f t="shared" si="168"/>
        <v>113</v>
      </c>
      <c r="AA105">
        <f>VLOOKUP(A105,'Stock wise daily sales'!$A$1:$AA$367,8,0)</f>
        <v>0</v>
      </c>
      <c r="AB105">
        <v>0</v>
      </c>
      <c r="AC105" s="15">
        <f t="shared" si="169"/>
        <v>113</v>
      </c>
      <c r="AD105" s="14">
        <f t="shared" si="162"/>
        <v>8</v>
      </c>
      <c r="AE105">
        <f>VLOOKUP(A105,'Stock wise daily sales'!$A$1:$AA$367,9,0)</f>
        <v>0</v>
      </c>
      <c r="AF105">
        <v>0</v>
      </c>
      <c r="AG105" s="15">
        <f t="shared" si="163"/>
        <v>8</v>
      </c>
      <c r="AH105" s="14">
        <f t="shared" si="191"/>
        <v>9</v>
      </c>
      <c r="AI105">
        <f>VLOOKUP(A105,'Stock wise daily sales'!$A$1:$AA$367,10,0)</f>
        <v>0</v>
      </c>
      <c r="AJ105">
        <v>0</v>
      </c>
      <c r="AK105" s="15">
        <f t="shared" si="192"/>
        <v>9</v>
      </c>
      <c r="AL105" s="14">
        <f t="shared" si="203"/>
        <v>50</v>
      </c>
      <c r="AM105">
        <f>VLOOKUP(A105,'Stock wise daily sales'!$A$1:$AA$367,11,0)</f>
        <v>0</v>
      </c>
      <c r="AN105">
        <v>0</v>
      </c>
      <c r="AO105" s="15">
        <f t="shared" si="204"/>
        <v>50</v>
      </c>
      <c r="AP105" s="14">
        <f t="shared" si="193"/>
        <v>25</v>
      </c>
      <c r="AQ105">
        <f>VLOOKUP(A105,'Stock wise daily sales'!$A$1:$AA$367,12,0)</f>
        <v>0</v>
      </c>
      <c r="AR105">
        <v>0</v>
      </c>
      <c r="AS105" s="15">
        <f t="shared" si="194"/>
        <v>25</v>
      </c>
      <c r="AT105" s="14">
        <f t="shared" si="195"/>
        <v>43</v>
      </c>
      <c r="AU105">
        <f>VLOOKUP(A105,'Stock wise daily sales'!$A$1:$AA$367,13,0)</f>
        <v>0</v>
      </c>
      <c r="AV105">
        <v>0</v>
      </c>
      <c r="AW105" s="15">
        <f t="shared" si="196"/>
        <v>43</v>
      </c>
      <c r="AX105" s="14">
        <f t="shared" si="170"/>
        <v>27</v>
      </c>
      <c r="AY105">
        <f>VLOOKUP(A105,'Stock wise daily sales'!$A$1:$AA$367,14,0)</f>
        <v>0</v>
      </c>
      <c r="AZ105">
        <v>0</v>
      </c>
      <c r="BA105" s="15">
        <f t="shared" si="171"/>
        <v>27</v>
      </c>
      <c r="BB105" s="14">
        <f t="shared" si="197"/>
        <v>5</v>
      </c>
      <c r="BC105">
        <f>VLOOKUP(A105,'Stock wise daily sales'!$A$1:$AA$367,15,0)</f>
        <v>0</v>
      </c>
      <c r="BD105">
        <v>0</v>
      </c>
      <c r="BE105" s="15">
        <f t="shared" si="198"/>
        <v>5</v>
      </c>
      <c r="BF105" s="14">
        <f t="shared" si="172"/>
        <v>72</v>
      </c>
      <c r="BG105">
        <f>VLOOKUP(A105,'Stock wise daily sales'!$A$1:$AA$367,16,0)</f>
        <v>0</v>
      </c>
      <c r="BH105">
        <v>0</v>
      </c>
      <c r="BI105" s="15">
        <f t="shared" si="173"/>
        <v>72</v>
      </c>
      <c r="BJ105" s="14">
        <f t="shared" si="178"/>
        <v>7</v>
      </c>
      <c r="BK105">
        <f>VLOOKUP(A105,'Stock wise daily sales'!$A$1:$AA$367,17,0)</f>
        <v>0</v>
      </c>
      <c r="BL105">
        <v>0</v>
      </c>
      <c r="BM105" s="15">
        <f t="shared" si="179"/>
        <v>7</v>
      </c>
      <c r="BN105" s="14">
        <f t="shared" si="174"/>
        <v>19</v>
      </c>
      <c r="BO105">
        <f>VLOOKUP(A105,'Stock wise daily sales'!$A$1:$AA$367,18,0)</f>
        <v>1</v>
      </c>
      <c r="BP105">
        <v>0</v>
      </c>
      <c r="BQ105" s="15">
        <f t="shared" si="175"/>
        <v>18</v>
      </c>
      <c r="BR105" s="14">
        <f t="shared" si="176"/>
        <v>10</v>
      </c>
      <c r="BS105">
        <f>VLOOKUP(A105,'Stock wise daily sales'!$A$1:$AA$367,19,0)</f>
        <v>0</v>
      </c>
      <c r="BT105">
        <v>0</v>
      </c>
      <c r="BU105" s="15">
        <f t="shared" si="177"/>
        <v>10</v>
      </c>
      <c r="BV105" s="14">
        <f t="shared" si="180"/>
        <v>7</v>
      </c>
      <c r="BW105">
        <f>VLOOKUP(A105,'Stock wise daily sales'!$A$1:$AA$367,20,0)</f>
        <v>0</v>
      </c>
      <c r="BX105">
        <v>0</v>
      </c>
      <c r="BY105" s="15">
        <f t="shared" si="181"/>
        <v>7</v>
      </c>
      <c r="BZ105" s="14">
        <f t="shared" si="164"/>
        <v>57</v>
      </c>
      <c r="CA105">
        <f>VLOOKUP(A105,'Stock wise daily sales'!$A$1:$AA$367,21,0)</f>
        <v>0</v>
      </c>
      <c r="CB105">
        <v>0</v>
      </c>
      <c r="CC105" s="15">
        <f t="shared" si="165"/>
        <v>57</v>
      </c>
      <c r="CD105" s="14">
        <f t="shared" si="207"/>
        <v>10</v>
      </c>
      <c r="CE105">
        <f>VLOOKUP(A105,'Stock wise daily sales'!$A$1:$AA$367,22,0)</f>
        <v>10</v>
      </c>
      <c r="CF105">
        <v>0</v>
      </c>
      <c r="CG105" s="15">
        <f t="shared" si="208"/>
        <v>0</v>
      </c>
      <c r="CH105" s="14">
        <f t="shared" si="189"/>
        <v>87</v>
      </c>
      <c r="CI105">
        <f>VLOOKUP(A105,'Stock wise daily sales'!$A$1:$AA$367,23,0)</f>
        <v>15</v>
      </c>
      <c r="CJ105">
        <v>0</v>
      </c>
      <c r="CK105" s="15">
        <f t="shared" si="190"/>
        <v>72</v>
      </c>
      <c r="CL105" s="14">
        <f t="shared" si="182"/>
        <v>20</v>
      </c>
      <c r="CM105">
        <f>VLOOKUP(A105,'Stock wise daily sales'!$A$1:$AA$367,24,0)</f>
        <v>0</v>
      </c>
      <c r="CN105">
        <v>0</v>
      </c>
      <c r="CO105" s="15">
        <f t="shared" si="183"/>
        <v>20</v>
      </c>
      <c r="CP105" s="14">
        <f t="shared" si="199"/>
        <v>15</v>
      </c>
      <c r="CQ105">
        <f>VLOOKUP(A105,'Stock wise daily sales'!$A$1:$AA$367,25,0)</f>
        <v>0</v>
      </c>
      <c r="CR105">
        <v>0</v>
      </c>
      <c r="CS105" s="15">
        <f t="shared" si="200"/>
        <v>15</v>
      </c>
      <c r="CT105" s="14">
        <f t="shared" si="184"/>
        <v>38</v>
      </c>
      <c r="CU105">
        <f>VLOOKUP(A105,'Stock wise daily sales'!$A$1:$AA$367,26,0)</f>
        <v>0</v>
      </c>
      <c r="CV105">
        <v>0</v>
      </c>
      <c r="CW105" s="15">
        <f t="shared" si="185"/>
        <v>38</v>
      </c>
    </row>
    <row r="106" spans="1:101" x14ac:dyDescent="0.45">
      <c r="A106" s="2">
        <v>45303</v>
      </c>
      <c r="B106" s="14">
        <f t="shared" si="205"/>
        <v>17</v>
      </c>
      <c r="C106">
        <f>VLOOKUP(A106,'Stock wise daily sales'!$A$1:$AA$367,2,0)</f>
        <v>0</v>
      </c>
      <c r="D106">
        <v>0</v>
      </c>
      <c r="E106" s="15">
        <f t="shared" si="206"/>
        <v>17</v>
      </c>
      <c r="F106" s="14">
        <f t="shared" si="201"/>
        <v>72</v>
      </c>
      <c r="G106">
        <f>VLOOKUP(A106,'Stock wise daily sales'!$A$1:$AA$367,3,0)</f>
        <v>5</v>
      </c>
      <c r="H106">
        <v>0</v>
      </c>
      <c r="I106" s="15">
        <f t="shared" si="202"/>
        <v>67</v>
      </c>
      <c r="J106" s="14">
        <f t="shared" si="186"/>
        <v>14</v>
      </c>
      <c r="K106">
        <f>VLOOKUP(A106,'Stock wise daily sales'!$A$1:$AA$367,4,0)</f>
        <v>0</v>
      </c>
      <c r="L106">
        <v>0</v>
      </c>
      <c r="M106" s="15">
        <f t="shared" si="187"/>
        <v>14</v>
      </c>
      <c r="N106" s="14">
        <f t="shared" si="161"/>
        <v>18</v>
      </c>
      <c r="O106">
        <f>VLOOKUP(A106,'Stock wise daily sales'!$A$1:$AA$367,5,0)</f>
        <v>0</v>
      </c>
      <c r="P106">
        <v>0</v>
      </c>
      <c r="Q106" s="15">
        <f t="shared" si="188"/>
        <v>18</v>
      </c>
      <c r="R106" s="14">
        <f t="shared" si="166"/>
        <v>26</v>
      </c>
      <c r="S106">
        <f>VLOOKUP(A106,'Stock wise daily sales'!$A$1:$AA$367,6,0)</f>
        <v>0</v>
      </c>
      <c r="T106">
        <v>0</v>
      </c>
      <c r="U106" s="15">
        <f t="shared" si="167"/>
        <v>26</v>
      </c>
      <c r="V106" s="14">
        <f t="shared" si="209"/>
        <v>9</v>
      </c>
      <c r="W106">
        <f>VLOOKUP(A106,'Stock wise daily sales'!$A$1:$AA$367,7,0)</f>
        <v>0</v>
      </c>
      <c r="X106">
        <v>0</v>
      </c>
      <c r="Y106" s="15">
        <f t="shared" si="210"/>
        <v>9</v>
      </c>
      <c r="Z106" s="14">
        <f t="shared" si="168"/>
        <v>113</v>
      </c>
      <c r="AA106">
        <f>VLOOKUP(A106,'Stock wise daily sales'!$A$1:$AA$367,8,0)</f>
        <v>0</v>
      </c>
      <c r="AB106">
        <v>0</v>
      </c>
      <c r="AC106" s="15">
        <f t="shared" si="169"/>
        <v>113</v>
      </c>
      <c r="AD106" s="14">
        <f t="shared" si="162"/>
        <v>8</v>
      </c>
      <c r="AE106">
        <f>VLOOKUP(A106,'Stock wise daily sales'!$A$1:$AA$367,9,0)</f>
        <v>0</v>
      </c>
      <c r="AF106">
        <v>0</v>
      </c>
      <c r="AG106" s="15">
        <f t="shared" si="163"/>
        <v>8</v>
      </c>
      <c r="AH106" s="14">
        <f t="shared" si="191"/>
        <v>9</v>
      </c>
      <c r="AI106">
        <f>VLOOKUP(A106,'Stock wise daily sales'!$A$1:$AA$367,10,0)</f>
        <v>6</v>
      </c>
      <c r="AJ106">
        <v>0</v>
      </c>
      <c r="AK106" s="15">
        <f t="shared" si="192"/>
        <v>3</v>
      </c>
      <c r="AL106" s="14">
        <f t="shared" si="203"/>
        <v>50</v>
      </c>
      <c r="AM106">
        <f>VLOOKUP(A106,'Stock wise daily sales'!$A$1:$AA$367,11,0)</f>
        <v>0</v>
      </c>
      <c r="AN106">
        <v>0</v>
      </c>
      <c r="AO106" s="15">
        <f t="shared" si="204"/>
        <v>50</v>
      </c>
      <c r="AP106" s="14">
        <f t="shared" si="193"/>
        <v>25</v>
      </c>
      <c r="AQ106">
        <f>VLOOKUP(A106,'Stock wise daily sales'!$A$1:$AA$367,12,0)</f>
        <v>0</v>
      </c>
      <c r="AR106">
        <v>0</v>
      </c>
      <c r="AS106" s="15">
        <f t="shared" si="194"/>
        <v>25</v>
      </c>
      <c r="AT106" s="14">
        <f t="shared" si="195"/>
        <v>43</v>
      </c>
      <c r="AU106">
        <f>VLOOKUP(A106,'Stock wise daily sales'!$A$1:$AA$367,13,0)</f>
        <v>25</v>
      </c>
      <c r="AV106">
        <v>0</v>
      </c>
      <c r="AW106" s="15">
        <f t="shared" si="196"/>
        <v>18</v>
      </c>
      <c r="AX106" s="14">
        <f t="shared" si="170"/>
        <v>27</v>
      </c>
      <c r="AY106">
        <f>VLOOKUP(A106,'Stock wise daily sales'!$A$1:$AA$367,14,0)</f>
        <v>0</v>
      </c>
      <c r="AZ106">
        <v>0</v>
      </c>
      <c r="BA106" s="15">
        <f t="shared" si="171"/>
        <v>27</v>
      </c>
      <c r="BB106" s="14">
        <f t="shared" si="197"/>
        <v>5</v>
      </c>
      <c r="BC106">
        <f>VLOOKUP(A106,'Stock wise daily sales'!$A$1:$AA$367,15,0)</f>
        <v>0</v>
      </c>
      <c r="BD106">
        <v>0</v>
      </c>
      <c r="BE106" s="15">
        <f t="shared" si="198"/>
        <v>5</v>
      </c>
      <c r="BF106" s="14">
        <f t="shared" si="172"/>
        <v>72</v>
      </c>
      <c r="BG106">
        <f>VLOOKUP(A106,'Stock wise daily sales'!$A$1:$AA$367,16,0)</f>
        <v>10</v>
      </c>
      <c r="BH106">
        <v>0</v>
      </c>
      <c r="BI106" s="15">
        <f t="shared" si="173"/>
        <v>62</v>
      </c>
      <c r="BJ106" s="14">
        <f t="shared" si="178"/>
        <v>7</v>
      </c>
      <c r="BK106">
        <f>VLOOKUP(A106,'Stock wise daily sales'!$A$1:$AA$367,17,0)</f>
        <v>0</v>
      </c>
      <c r="BL106">
        <v>0</v>
      </c>
      <c r="BM106" s="15">
        <f t="shared" si="179"/>
        <v>7</v>
      </c>
      <c r="BN106" s="14">
        <f t="shared" si="174"/>
        <v>18</v>
      </c>
      <c r="BO106">
        <f>VLOOKUP(A106,'Stock wise daily sales'!$A$1:$AA$367,18,0)</f>
        <v>0</v>
      </c>
      <c r="BP106">
        <v>0</v>
      </c>
      <c r="BQ106" s="15">
        <f t="shared" si="175"/>
        <v>18</v>
      </c>
      <c r="BR106" s="14">
        <f t="shared" si="176"/>
        <v>10</v>
      </c>
      <c r="BS106">
        <f>VLOOKUP(A106,'Stock wise daily sales'!$A$1:$AA$367,19,0)</f>
        <v>0</v>
      </c>
      <c r="BT106">
        <v>0</v>
      </c>
      <c r="BU106" s="15">
        <f t="shared" si="177"/>
        <v>10</v>
      </c>
      <c r="BV106" s="14">
        <f t="shared" si="180"/>
        <v>7</v>
      </c>
      <c r="BW106">
        <f>VLOOKUP(A106,'Stock wise daily sales'!$A$1:$AA$367,20,0)</f>
        <v>0</v>
      </c>
      <c r="BX106">
        <v>0</v>
      </c>
      <c r="BY106" s="15">
        <f t="shared" si="181"/>
        <v>7</v>
      </c>
      <c r="BZ106" s="14">
        <f t="shared" si="164"/>
        <v>57</v>
      </c>
      <c r="CA106">
        <f>VLOOKUP(A106,'Stock wise daily sales'!$A$1:$AA$367,21,0)</f>
        <v>0</v>
      </c>
      <c r="CB106">
        <v>0</v>
      </c>
      <c r="CC106" s="15">
        <f t="shared" si="165"/>
        <v>57</v>
      </c>
      <c r="CD106" s="14">
        <f t="shared" si="207"/>
        <v>0</v>
      </c>
      <c r="CE106">
        <f>VLOOKUP(A106,'Stock wise daily sales'!$A$1:$AA$367,22,0)</f>
        <v>0</v>
      </c>
      <c r="CF106">
        <v>80</v>
      </c>
      <c r="CG106" s="15">
        <f t="shared" si="208"/>
        <v>80</v>
      </c>
      <c r="CH106" s="14">
        <f t="shared" si="189"/>
        <v>72</v>
      </c>
      <c r="CI106">
        <f>VLOOKUP(A106,'Stock wise daily sales'!$A$1:$AA$367,23,0)</f>
        <v>6</v>
      </c>
      <c r="CJ106">
        <v>0</v>
      </c>
      <c r="CK106" s="15">
        <f t="shared" si="190"/>
        <v>66</v>
      </c>
      <c r="CL106" s="14">
        <f t="shared" si="182"/>
        <v>20</v>
      </c>
      <c r="CM106">
        <f>VLOOKUP(A106,'Stock wise daily sales'!$A$1:$AA$367,24,0)</f>
        <v>0</v>
      </c>
      <c r="CN106">
        <v>0</v>
      </c>
      <c r="CO106" s="15">
        <f t="shared" si="183"/>
        <v>20</v>
      </c>
      <c r="CP106" s="14">
        <f t="shared" si="199"/>
        <v>15</v>
      </c>
      <c r="CQ106">
        <f>VLOOKUP(A106,'Stock wise daily sales'!$A$1:$AA$367,25,0)</f>
        <v>0</v>
      </c>
      <c r="CR106">
        <v>0</v>
      </c>
      <c r="CS106" s="15">
        <f t="shared" si="200"/>
        <v>15</v>
      </c>
      <c r="CT106" s="14">
        <f t="shared" si="184"/>
        <v>38</v>
      </c>
      <c r="CU106">
        <f>VLOOKUP(A106,'Stock wise daily sales'!$A$1:$AA$367,26,0)</f>
        <v>0</v>
      </c>
      <c r="CV106">
        <v>0</v>
      </c>
      <c r="CW106" s="15">
        <f t="shared" si="185"/>
        <v>38</v>
      </c>
    </row>
    <row r="107" spans="1:101" x14ac:dyDescent="0.45">
      <c r="A107" s="2">
        <v>45304</v>
      </c>
      <c r="B107" s="14">
        <f t="shared" si="205"/>
        <v>17</v>
      </c>
      <c r="C107">
        <f>VLOOKUP(A107,'Stock wise daily sales'!$A$1:$AA$367,2,0)</f>
        <v>5</v>
      </c>
      <c r="D107">
        <v>0</v>
      </c>
      <c r="E107" s="15">
        <f t="shared" si="206"/>
        <v>12</v>
      </c>
      <c r="F107" s="14">
        <f t="shared" si="201"/>
        <v>67</v>
      </c>
      <c r="G107">
        <f>VLOOKUP(A107,'Stock wise daily sales'!$A$1:$AA$367,3,0)</f>
        <v>5</v>
      </c>
      <c r="H107">
        <v>0</v>
      </c>
      <c r="I107" s="15">
        <f t="shared" si="202"/>
        <v>62</v>
      </c>
      <c r="J107" s="14">
        <f t="shared" si="186"/>
        <v>14</v>
      </c>
      <c r="K107">
        <f>VLOOKUP(A107,'Stock wise daily sales'!$A$1:$AA$367,4,0)</f>
        <v>0</v>
      </c>
      <c r="L107">
        <v>0</v>
      </c>
      <c r="M107" s="15">
        <f t="shared" si="187"/>
        <v>14</v>
      </c>
      <c r="N107" s="14">
        <f t="shared" si="161"/>
        <v>18</v>
      </c>
      <c r="O107">
        <f>VLOOKUP(A107,'Stock wise daily sales'!$A$1:$AA$367,5,0)</f>
        <v>0</v>
      </c>
      <c r="P107">
        <v>0</v>
      </c>
      <c r="Q107" s="15">
        <f t="shared" si="188"/>
        <v>18</v>
      </c>
      <c r="R107" s="14">
        <f t="shared" si="166"/>
        <v>26</v>
      </c>
      <c r="S107">
        <f>VLOOKUP(A107,'Stock wise daily sales'!$A$1:$AA$367,6,0)</f>
        <v>0</v>
      </c>
      <c r="T107">
        <v>0</v>
      </c>
      <c r="U107" s="15">
        <f t="shared" si="167"/>
        <v>26</v>
      </c>
      <c r="V107" s="14">
        <f t="shared" si="209"/>
        <v>9</v>
      </c>
      <c r="W107">
        <f>VLOOKUP(A107,'Stock wise daily sales'!$A$1:$AA$367,7,0)</f>
        <v>5</v>
      </c>
      <c r="X107">
        <v>0</v>
      </c>
      <c r="Y107" s="15">
        <f t="shared" si="210"/>
        <v>4</v>
      </c>
      <c r="Z107" s="14">
        <f t="shared" si="168"/>
        <v>113</v>
      </c>
      <c r="AA107">
        <f>VLOOKUP(A107,'Stock wise daily sales'!$A$1:$AA$367,8,0)</f>
        <v>5</v>
      </c>
      <c r="AB107">
        <v>0</v>
      </c>
      <c r="AC107" s="15">
        <f t="shared" si="169"/>
        <v>108</v>
      </c>
      <c r="AD107" s="14">
        <f t="shared" si="162"/>
        <v>8</v>
      </c>
      <c r="AE107">
        <f>VLOOKUP(A107,'Stock wise daily sales'!$A$1:$AA$367,9,0)</f>
        <v>0</v>
      </c>
      <c r="AF107">
        <v>0</v>
      </c>
      <c r="AG107" s="15">
        <f t="shared" si="163"/>
        <v>8</v>
      </c>
      <c r="AH107" s="14">
        <f t="shared" si="191"/>
        <v>3</v>
      </c>
      <c r="AI107">
        <f>VLOOKUP(A107,'Stock wise daily sales'!$A$1:$AA$367,10,0)</f>
        <v>0</v>
      </c>
      <c r="AJ107">
        <v>0</v>
      </c>
      <c r="AK107" s="15">
        <f t="shared" si="192"/>
        <v>3</v>
      </c>
      <c r="AL107" s="14">
        <f t="shared" si="203"/>
        <v>50</v>
      </c>
      <c r="AM107">
        <f>VLOOKUP(A107,'Stock wise daily sales'!$A$1:$AA$367,11,0)</f>
        <v>3</v>
      </c>
      <c r="AN107">
        <v>0</v>
      </c>
      <c r="AO107" s="15">
        <f t="shared" si="204"/>
        <v>47</v>
      </c>
      <c r="AP107" s="14">
        <f t="shared" si="193"/>
        <v>25</v>
      </c>
      <c r="AQ107">
        <f>VLOOKUP(A107,'Stock wise daily sales'!$A$1:$AA$367,12,0)</f>
        <v>4</v>
      </c>
      <c r="AR107">
        <v>0</v>
      </c>
      <c r="AS107" s="15">
        <f t="shared" si="194"/>
        <v>21</v>
      </c>
      <c r="AT107" s="14">
        <f t="shared" si="195"/>
        <v>18</v>
      </c>
      <c r="AU107">
        <f>VLOOKUP(A107,'Stock wise daily sales'!$A$1:$AA$367,13,0)</f>
        <v>4</v>
      </c>
      <c r="AV107">
        <v>0</v>
      </c>
      <c r="AW107" s="15">
        <f t="shared" si="196"/>
        <v>14</v>
      </c>
      <c r="AX107" s="14">
        <f t="shared" si="170"/>
        <v>27</v>
      </c>
      <c r="AY107">
        <f>VLOOKUP(A107,'Stock wise daily sales'!$A$1:$AA$367,14,0)</f>
        <v>0</v>
      </c>
      <c r="AZ107">
        <v>0</v>
      </c>
      <c r="BA107" s="15">
        <f t="shared" si="171"/>
        <v>27</v>
      </c>
      <c r="BB107" s="14">
        <f t="shared" si="197"/>
        <v>5</v>
      </c>
      <c r="BC107">
        <f>VLOOKUP(A107,'Stock wise daily sales'!$A$1:$AA$367,15,0)</f>
        <v>0</v>
      </c>
      <c r="BD107">
        <v>0</v>
      </c>
      <c r="BE107" s="15">
        <f t="shared" si="198"/>
        <v>5</v>
      </c>
      <c r="BF107" s="14">
        <f t="shared" si="172"/>
        <v>62</v>
      </c>
      <c r="BG107">
        <f>VLOOKUP(A107,'Stock wise daily sales'!$A$1:$AA$367,16,0)</f>
        <v>3</v>
      </c>
      <c r="BH107">
        <v>0</v>
      </c>
      <c r="BI107" s="15">
        <f t="shared" si="173"/>
        <v>59</v>
      </c>
      <c r="BJ107" s="14">
        <f t="shared" si="178"/>
        <v>7</v>
      </c>
      <c r="BK107">
        <f>VLOOKUP(A107,'Stock wise daily sales'!$A$1:$AA$367,17,0)</f>
        <v>5</v>
      </c>
      <c r="BL107">
        <v>0</v>
      </c>
      <c r="BM107" s="15">
        <f t="shared" si="179"/>
        <v>2</v>
      </c>
      <c r="BN107" s="14">
        <f t="shared" si="174"/>
        <v>18</v>
      </c>
      <c r="BO107">
        <f>VLOOKUP(A107,'Stock wise daily sales'!$A$1:$AA$367,18,0)</f>
        <v>6</v>
      </c>
      <c r="BP107">
        <v>0</v>
      </c>
      <c r="BQ107" s="15">
        <f t="shared" si="175"/>
        <v>12</v>
      </c>
      <c r="BR107" s="14">
        <f t="shared" si="176"/>
        <v>10</v>
      </c>
      <c r="BS107">
        <f>VLOOKUP(A107,'Stock wise daily sales'!$A$1:$AA$367,19,0)</f>
        <v>0</v>
      </c>
      <c r="BT107">
        <v>0</v>
      </c>
      <c r="BU107" s="15">
        <f t="shared" si="177"/>
        <v>10</v>
      </c>
      <c r="BV107" s="14">
        <f t="shared" si="180"/>
        <v>7</v>
      </c>
      <c r="BW107">
        <f>VLOOKUP(A107,'Stock wise daily sales'!$A$1:$AA$367,20,0)</f>
        <v>0</v>
      </c>
      <c r="BX107">
        <v>0</v>
      </c>
      <c r="BY107" s="15">
        <f t="shared" si="181"/>
        <v>7</v>
      </c>
      <c r="BZ107" s="14">
        <f t="shared" si="164"/>
        <v>57</v>
      </c>
      <c r="CA107">
        <f>VLOOKUP(A107,'Stock wise daily sales'!$A$1:$AA$367,21,0)</f>
        <v>0</v>
      </c>
      <c r="CB107">
        <v>0</v>
      </c>
      <c r="CC107" s="15">
        <f t="shared" si="165"/>
        <v>57</v>
      </c>
      <c r="CD107" s="14">
        <f t="shared" si="207"/>
        <v>80</v>
      </c>
      <c r="CE107">
        <f>VLOOKUP(A107,'Stock wise daily sales'!$A$1:$AA$367,22,0)</f>
        <v>0</v>
      </c>
      <c r="CF107">
        <v>0</v>
      </c>
      <c r="CG107" s="15">
        <f t="shared" si="208"/>
        <v>80</v>
      </c>
      <c r="CH107" s="14">
        <f t="shared" si="189"/>
        <v>66</v>
      </c>
      <c r="CI107">
        <f>VLOOKUP(A107,'Stock wise daily sales'!$A$1:$AA$367,23,0)</f>
        <v>0</v>
      </c>
      <c r="CJ107">
        <v>0</v>
      </c>
      <c r="CK107" s="15">
        <f t="shared" si="190"/>
        <v>66</v>
      </c>
      <c r="CL107" s="14">
        <f t="shared" si="182"/>
        <v>20</v>
      </c>
      <c r="CM107">
        <f>VLOOKUP(A107,'Stock wise daily sales'!$A$1:$AA$367,24,0)</f>
        <v>0</v>
      </c>
      <c r="CN107">
        <v>0</v>
      </c>
      <c r="CO107" s="15">
        <f t="shared" si="183"/>
        <v>20</v>
      </c>
      <c r="CP107" s="14">
        <f t="shared" si="199"/>
        <v>15</v>
      </c>
      <c r="CQ107">
        <f>VLOOKUP(A107,'Stock wise daily sales'!$A$1:$AA$367,25,0)</f>
        <v>0</v>
      </c>
      <c r="CR107">
        <v>0</v>
      </c>
      <c r="CS107" s="15">
        <f t="shared" si="200"/>
        <v>15</v>
      </c>
      <c r="CT107" s="14">
        <f t="shared" si="184"/>
        <v>38</v>
      </c>
      <c r="CU107">
        <f>VLOOKUP(A107,'Stock wise daily sales'!$A$1:$AA$367,26,0)</f>
        <v>0</v>
      </c>
      <c r="CV107">
        <v>0</v>
      </c>
      <c r="CW107" s="15">
        <f t="shared" si="185"/>
        <v>38</v>
      </c>
    </row>
    <row r="108" spans="1:101" x14ac:dyDescent="0.45">
      <c r="A108" s="2">
        <v>45305</v>
      </c>
      <c r="B108" s="14">
        <f t="shared" si="205"/>
        <v>12</v>
      </c>
      <c r="C108">
        <f>VLOOKUP(A108,'Stock wise daily sales'!$A$1:$AA$367,2,0)</f>
        <v>2</v>
      </c>
      <c r="D108">
        <v>0</v>
      </c>
      <c r="E108" s="15">
        <f t="shared" si="206"/>
        <v>10</v>
      </c>
      <c r="F108" s="14">
        <f t="shared" si="201"/>
        <v>62</v>
      </c>
      <c r="G108">
        <f>VLOOKUP(A108,'Stock wise daily sales'!$A$1:$AA$367,3,0)</f>
        <v>0</v>
      </c>
      <c r="H108">
        <v>0</v>
      </c>
      <c r="I108" s="15">
        <f t="shared" si="202"/>
        <v>62</v>
      </c>
      <c r="J108" s="14">
        <f t="shared" si="186"/>
        <v>14</v>
      </c>
      <c r="K108">
        <f>VLOOKUP(A108,'Stock wise daily sales'!$A$1:$AA$367,4,0)</f>
        <v>0</v>
      </c>
      <c r="L108">
        <v>0</v>
      </c>
      <c r="M108" s="15">
        <f t="shared" si="187"/>
        <v>14</v>
      </c>
      <c r="N108" s="14">
        <f t="shared" si="161"/>
        <v>18</v>
      </c>
      <c r="O108">
        <f>VLOOKUP(A108,'Stock wise daily sales'!$A$1:$AA$367,5,0)</f>
        <v>1</v>
      </c>
      <c r="P108">
        <v>0</v>
      </c>
      <c r="Q108" s="15">
        <f t="shared" si="188"/>
        <v>17</v>
      </c>
      <c r="R108" s="14">
        <f t="shared" si="166"/>
        <v>26</v>
      </c>
      <c r="S108">
        <f>VLOOKUP(A108,'Stock wise daily sales'!$A$1:$AA$367,6,0)</f>
        <v>2</v>
      </c>
      <c r="T108">
        <v>0</v>
      </c>
      <c r="U108" s="15">
        <f t="shared" si="167"/>
        <v>24</v>
      </c>
      <c r="V108" s="14">
        <f t="shared" si="209"/>
        <v>4</v>
      </c>
      <c r="W108">
        <f>VLOOKUP(A108,'Stock wise daily sales'!$A$1:$AA$367,7,0)</f>
        <v>3</v>
      </c>
      <c r="X108">
        <v>0</v>
      </c>
      <c r="Y108" s="15">
        <f t="shared" si="210"/>
        <v>1</v>
      </c>
      <c r="Z108" s="14">
        <f t="shared" si="168"/>
        <v>108</v>
      </c>
      <c r="AA108">
        <f>VLOOKUP(A108,'Stock wise daily sales'!$A$1:$AA$367,8,0)</f>
        <v>0</v>
      </c>
      <c r="AB108">
        <v>0</v>
      </c>
      <c r="AC108" s="15">
        <f t="shared" si="169"/>
        <v>108</v>
      </c>
      <c r="AD108" s="14">
        <f t="shared" si="162"/>
        <v>8</v>
      </c>
      <c r="AE108">
        <f>VLOOKUP(A108,'Stock wise daily sales'!$A$1:$AA$367,9,0)</f>
        <v>0</v>
      </c>
      <c r="AF108">
        <v>0</v>
      </c>
      <c r="AG108" s="15">
        <f t="shared" si="163"/>
        <v>8</v>
      </c>
      <c r="AH108" s="14">
        <f t="shared" si="191"/>
        <v>3</v>
      </c>
      <c r="AI108">
        <f>VLOOKUP(A108,'Stock wise daily sales'!$A$1:$AA$367,10,0)</f>
        <v>0</v>
      </c>
      <c r="AJ108">
        <v>0</v>
      </c>
      <c r="AK108" s="15">
        <f t="shared" si="192"/>
        <v>3</v>
      </c>
      <c r="AL108" s="14">
        <f t="shared" si="203"/>
        <v>47</v>
      </c>
      <c r="AM108">
        <f>VLOOKUP(A108,'Stock wise daily sales'!$A$1:$AA$367,11,0)</f>
        <v>1</v>
      </c>
      <c r="AN108">
        <v>0</v>
      </c>
      <c r="AO108" s="15">
        <f t="shared" si="204"/>
        <v>46</v>
      </c>
      <c r="AP108" s="14">
        <f t="shared" si="193"/>
        <v>21</v>
      </c>
      <c r="AQ108">
        <f>VLOOKUP(A108,'Stock wise daily sales'!$A$1:$AA$367,12,0)</f>
        <v>1</v>
      </c>
      <c r="AR108">
        <v>0</v>
      </c>
      <c r="AS108" s="15">
        <f t="shared" si="194"/>
        <v>20</v>
      </c>
      <c r="AT108" s="14">
        <f t="shared" si="195"/>
        <v>14</v>
      </c>
      <c r="AU108">
        <f>VLOOKUP(A108,'Stock wise daily sales'!$A$1:$AA$367,13,0)</f>
        <v>3</v>
      </c>
      <c r="AV108">
        <v>0</v>
      </c>
      <c r="AW108" s="15">
        <f t="shared" si="196"/>
        <v>11</v>
      </c>
      <c r="AX108" s="14">
        <f t="shared" si="170"/>
        <v>27</v>
      </c>
      <c r="AY108">
        <f>VLOOKUP(A108,'Stock wise daily sales'!$A$1:$AA$367,14,0)</f>
        <v>0</v>
      </c>
      <c r="AZ108">
        <v>0</v>
      </c>
      <c r="BA108" s="15">
        <f t="shared" si="171"/>
        <v>27</v>
      </c>
      <c r="BB108" s="14">
        <f t="shared" si="197"/>
        <v>5</v>
      </c>
      <c r="BC108">
        <f>VLOOKUP(A108,'Stock wise daily sales'!$A$1:$AA$367,15,0)</f>
        <v>0</v>
      </c>
      <c r="BD108">
        <v>0</v>
      </c>
      <c r="BE108" s="15">
        <f t="shared" si="198"/>
        <v>5</v>
      </c>
      <c r="BF108" s="14">
        <f t="shared" si="172"/>
        <v>59</v>
      </c>
      <c r="BG108">
        <f>VLOOKUP(A108,'Stock wise daily sales'!$A$1:$AA$367,16,0)</f>
        <v>5</v>
      </c>
      <c r="BH108">
        <v>0</v>
      </c>
      <c r="BI108" s="15">
        <f t="shared" si="173"/>
        <v>54</v>
      </c>
      <c r="BJ108" s="14">
        <f t="shared" si="178"/>
        <v>2</v>
      </c>
      <c r="BK108">
        <f>VLOOKUP(A108,'Stock wise daily sales'!$A$1:$AA$367,17,0)</f>
        <v>0</v>
      </c>
      <c r="BL108">
        <v>0</v>
      </c>
      <c r="BM108" s="15">
        <f t="shared" si="179"/>
        <v>2</v>
      </c>
      <c r="BN108" s="14">
        <f t="shared" si="174"/>
        <v>12</v>
      </c>
      <c r="BO108">
        <f>VLOOKUP(A108,'Stock wise daily sales'!$A$1:$AA$367,18,0)</f>
        <v>0</v>
      </c>
      <c r="BP108">
        <v>0</v>
      </c>
      <c r="BQ108" s="15">
        <f t="shared" si="175"/>
        <v>12</v>
      </c>
      <c r="BR108" s="14">
        <f t="shared" si="176"/>
        <v>10</v>
      </c>
      <c r="BS108">
        <f>VLOOKUP(A108,'Stock wise daily sales'!$A$1:$AA$367,19,0)</f>
        <v>0</v>
      </c>
      <c r="BT108">
        <v>0</v>
      </c>
      <c r="BU108" s="15">
        <f t="shared" si="177"/>
        <v>10</v>
      </c>
      <c r="BV108" s="14">
        <f t="shared" si="180"/>
        <v>7</v>
      </c>
      <c r="BW108">
        <f>VLOOKUP(A108,'Stock wise daily sales'!$A$1:$AA$367,20,0)</f>
        <v>0</v>
      </c>
      <c r="BX108">
        <v>0</v>
      </c>
      <c r="BY108" s="15">
        <f t="shared" si="181"/>
        <v>7</v>
      </c>
      <c r="BZ108" s="14">
        <f t="shared" si="164"/>
        <v>57</v>
      </c>
      <c r="CA108">
        <f>VLOOKUP(A108,'Stock wise daily sales'!$A$1:$AA$367,21,0)</f>
        <v>0</v>
      </c>
      <c r="CB108">
        <v>0</v>
      </c>
      <c r="CC108" s="15">
        <f t="shared" si="165"/>
        <v>57</v>
      </c>
      <c r="CD108" s="14">
        <f t="shared" si="207"/>
        <v>80</v>
      </c>
      <c r="CE108">
        <f>VLOOKUP(A108,'Stock wise daily sales'!$A$1:$AA$367,22,0)</f>
        <v>6</v>
      </c>
      <c r="CF108">
        <v>0</v>
      </c>
      <c r="CG108" s="15">
        <f t="shared" si="208"/>
        <v>74</v>
      </c>
      <c r="CH108" s="14">
        <f t="shared" si="189"/>
        <v>66</v>
      </c>
      <c r="CI108">
        <f>VLOOKUP(A108,'Stock wise daily sales'!$A$1:$AA$367,23,0)</f>
        <v>0</v>
      </c>
      <c r="CJ108">
        <v>0</v>
      </c>
      <c r="CK108" s="15">
        <f t="shared" si="190"/>
        <v>66</v>
      </c>
      <c r="CL108" s="14">
        <f t="shared" si="182"/>
        <v>20</v>
      </c>
      <c r="CM108">
        <f>VLOOKUP(A108,'Stock wise daily sales'!$A$1:$AA$367,24,0)</f>
        <v>0</v>
      </c>
      <c r="CN108">
        <v>0</v>
      </c>
      <c r="CO108" s="15">
        <f t="shared" si="183"/>
        <v>20</v>
      </c>
      <c r="CP108" s="14">
        <f t="shared" si="199"/>
        <v>15</v>
      </c>
      <c r="CQ108">
        <f>VLOOKUP(A108,'Stock wise daily sales'!$A$1:$AA$367,25,0)</f>
        <v>0</v>
      </c>
      <c r="CR108">
        <v>0</v>
      </c>
      <c r="CS108" s="15">
        <f t="shared" si="200"/>
        <v>15</v>
      </c>
      <c r="CT108" s="14">
        <f t="shared" si="184"/>
        <v>38</v>
      </c>
      <c r="CU108">
        <f>VLOOKUP(A108,'Stock wise daily sales'!$A$1:$AA$367,26,0)</f>
        <v>0</v>
      </c>
      <c r="CV108">
        <v>0</v>
      </c>
      <c r="CW108" s="15">
        <f t="shared" si="185"/>
        <v>38</v>
      </c>
    </row>
    <row r="109" spans="1:101" x14ac:dyDescent="0.45">
      <c r="A109" s="2">
        <v>45306</v>
      </c>
      <c r="B109" s="14">
        <f t="shared" si="205"/>
        <v>10</v>
      </c>
      <c r="C109">
        <f>VLOOKUP(A109,'Stock wise daily sales'!$A$1:$AA$367,2,0)</f>
        <v>0</v>
      </c>
      <c r="D109">
        <v>0</v>
      </c>
      <c r="E109" s="15">
        <f t="shared" si="206"/>
        <v>10</v>
      </c>
      <c r="F109" s="14">
        <f t="shared" si="201"/>
        <v>62</v>
      </c>
      <c r="G109">
        <f>VLOOKUP(A109,'Stock wise daily sales'!$A$1:$AA$367,3,0)</f>
        <v>0</v>
      </c>
      <c r="H109">
        <v>0</v>
      </c>
      <c r="I109" s="15">
        <f t="shared" si="202"/>
        <v>62</v>
      </c>
      <c r="J109" s="14">
        <f t="shared" si="186"/>
        <v>14</v>
      </c>
      <c r="K109">
        <f>VLOOKUP(A109,'Stock wise daily sales'!$A$1:$AA$367,4,0)</f>
        <v>0</v>
      </c>
      <c r="L109">
        <v>0</v>
      </c>
      <c r="M109" s="15">
        <f t="shared" si="187"/>
        <v>14</v>
      </c>
      <c r="N109" s="14">
        <f t="shared" si="161"/>
        <v>17</v>
      </c>
      <c r="O109">
        <f>VLOOKUP(A109,'Stock wise daily sales'!$A$1:$AA$367,5,0)</f>
        <v>5</v>
      </c>
      <c r="P109">
        <v>0</v>
      </c>
      <c r="Q109" s="15">
        <f t="shared" si="188"/>
        <v>12</v>
      </c>
      <c r="R109" s="14">
        <f t="shared" si="166"/>
        <v>24</v>
      </c>
      <c r="S109">
        <f>VLOOKUP(A109,'Stock wise daily sales'!$A$1:$AA$367,6,0)</f>
        <v>0</v>
      </c>
      <c r="T109">
        <v>0</v>
      </c>
      <c r="U109" s="15">
        <f t="shared" si="167"/>
        <v>24</v>
      </c>
      <c r="V109" s="14">
        <f t="shared" si="209"/>
        <v>1</v>
      </c>
      <c r="W109">
        <f>VLOOKUP(A109,'Stock wise daily sales'!$A$1:$AA$367,7,0)</f>
        <v>0</v>
      </c>
      <c r="X109">
        <v>0</v>
      </c>
      <c r="Y109" s="15">
        <f t="shared" si="210"/>
        <v>1</v>
      </c>
      <c r="Z109" s="14">
        <f t="shared" si="168"/>
        <v>108</v>
      </c>
      <c r="AA109">
        <f>VLOOKUP(A109,'Stock wise daily sales'!$A$1:$AA$367,8,0)</f>
        <v>10</v>
      </c>
      <c r="AB109">
        <v>0</v>
      </c>
      <c r="AC109" s="15">
        <f t="shared" si="169"/>
        <v>98</v>
      </c>
      <c r="AD109" s="14">
        <f t="shared" si="162"/>
        <v>8</v>
      </c>
      <c r="AE109">
        <f>VLOOKUP(A109,'Stock wise daily sales'!$A$1:$AA$367,9,0)</f>
        <v>1</v>
      </c>
      <c r="AF109">
        <v>0</v>
      </c>
      <c r="AG109" s="15">
        <f t="shared" si="163"/>
        <v>7</v>
      </c>
      <c r="AH109" s="14">
        <f t="shared" si="191"/>
        <v>3</v>
      </c>
      <c r="AI109">
        <f>VLOOKUP(A109,'Stock wise daily sales'!$A$1:$AA$367,10,0)</f>
        <v>0</v>
      </c>
      <c r="AJ109">
        <v>0</v>
      </c>
      <c r="AK109" s="15">
        <f t="shared" si="192"/>
        <v>3</v>
      </c>
      <c r="AL109" s="14">
        <f t="shared" si="203"/>
        <v>46</v>
      </c>
      <c r="AM109">
        <f>VLOOKUP(A109,'Stock wise daily sales'!$A$1:$AA$367,11,0)</f>
        <v>15</v>
      </c>
      <c r="AN109">
        <v>0</v>
      </c>
      <c r="AO109" s="15">
        <f t="shared" si="204"/>
        <v>31</v>
      </c>
      <c r="AP109" s="14">
        <f t="shared" si="193"/>
        <v>20</v>
      </c>
      <c r="AQ109">
        <f>VLOOKUP(A109,'Stock wise daily sales'!$A$1:$AA$367,12,0)</f>
        <v>0</v>
      </c>
      <c r="AR109">
        <v>0</v>
      </c>
      <c r="AS109" s="15">
        <f t="shared" si="194"/>
        <v>20</v>
      </c>
      <c r="AT109" s="14">
        <f t="shared" si="195"/>
        <v>11</v>
      </c>
      <c r="AU109">
        <f>VLOOKUP(A109,'Stock wise daily sales'!$A$1:$AA$367,13,0)</f>
        <v>0</v>
      </c>
      <c r="AV109">
        <v>0</v>
      </c>
      <c r="AW109" s="15">
        <f t="shared" si="196"/>
        <v>11</v>
      </c>
      <c r="AX109" s="14">
        <f t="shared" si="170"/>
        <v>27</v>
      </c>
      <c r="AY109">
        <f>VLOOKUP(A109,'Stock wise daily sales'!$A$1:$AA$367,14,0)</f>
        <v>0</v>
      </c>
      <c r="AZ109">
        <v>0</v>
      </c>
      <c r="BA109" s="15">
        <f t="shared" si="171"/>
        <v>27</v>
      </c>
      <c r="BB109" s="14">
        <f t="shared" si="197"/>
        <v>5</v>
      </c>
      <c r="BC109">
        <f>VLOOKUP(A109,'Stock wise daily sales'!$A$1:$AA$367,15,0)</f>
        <v>0</v>
      </c>
      <c r="BD109">
        <v>0</v>
      </c>
      <c r="BE109" s="15">
        <f t="shared" si="198"/>
        <v>5</v>
      </c>
      <c r="BF109" s="14">
        <f t="shared" si="172"/>
        <v>54</v>
      </c>
      <c r="BG109">
        <f>VLOOKUP(A109,'Stock wise daily sales'!$A$1:$AA$367,16,0)</f>
        <v>14</v>
      </c>
      <c r="BH109">
        <v>0</v>
      </c>
      <c r="BI109" s="15">
        <f t="shared" si="173"/>
        <v>40</v>
      </c>
      <c r="BJ109" s="14">
        <f t="shared" si="178"/>
        <v>2</v>
      </c>
      <c r="BK109">
        <f>VLOOKUP(A109,'Stock wise daily sales'!$A$1:$AA$367,17,0)</f>
        <v>0</v>
      </c>
      <c r="BL109">
        <v>0</v>
      </c>
      <c r="BM109" s="15">
        <f t="shared" si="179"/>
        <v>2</v>
      </c>
      <c r="BN109" s="14">
        <f t="shared" si="174"/>
        <v>12</v>
      </c>
      <c r="BO109">
        <f>VLOOKUP(A109,'Stock wise daily sales'!$A$1:$AA$367,18,0)</f>
        <v>0</v>
      </c>
      <c r="BP109">
        <v>0</v>
      </c>
      <c r="BQ109" s="15">
        <f t="shared" si="175"/>
        <v>12</v>
      </c>
      <c r="BR109" s="14">
        <f t="shared" si="176"/>
        <v>10</v>
      </c>
      <c r="BS109">
        <f>VLOOKUP(A109,'Stock wise daily sales'!$A$1:$AA$367,19,0)</f>
        <v>0</v>
      </c>
      <c r="BT109">
        <v>0</v>
      </c>
      <c r="BU109" s="15">
        <f t="shared" si="177"/>
        <v>10</v>
      </c>
      <c r="BV109" s="14">
        <f t="shared" si="180"/>
        <v>7</v>
      </c>
      <c r="BW109">
        <f>VLOOKUP(A109,'Stock wise daily sales'!$A$1:$AA$367,20,0)</f>
        <v>0</v>
      </c>
      <c r="BX109">
        <v>0</v>
      </c>
      <c r="BY109" s="15">
        <f t="shared" si="181"/>
        <v>7</v>
      </c>
      <c r="BZ109" s="14">
        <f t="shared" si="164"/>
        <v>57</v>
      </c>
      <c r="CA109">
        <f>VLOOKUP(A109,'Stock wise daily sales'!$A$1:$AA$367,21,0)</f>
        <v>0</v>
      </c>
      <c r="CB109">
        <v>0</v>
      </c>
      <c r="CC109" s="15">
        <f t="shared" si="165"/>
        <v>57</v>
      </c>
      <c r="CD109" s="14">
        <f t="shared" si="207"/>
        <v>74</v>
      </c>
      <c r="CE109">
        <f>VLOOKUP(A109,'Stock wise daily sales'!$A$1:$AA$367,22,0)</f>
        <v>0</v>
      </c>
      <c r="CF109">
        <v>0</v>
      </c>
      <c r="CG109" s="15">
        <f t="shared" si="208"/>
        <v>74</v>
      </c>
      <c r="CH109" s="14">
        <f t="shared" si="189"/>
        <v>66</v>
      </c>
      <c r="CI109">
        <f>VLOOKUP(A109,'Stock wise daily sales'!$A$1:$AA$367,23,0)</f>
        <v>0</v>
      </c>
      <c r="CJ109">
        <v>0</v>
      </c>
      <c r="CK109" s="15">
        <f t="shared" si="190"/>
        <v>66</v>
      </c>
      <c r="CL109" s="14">
        <f t="shared" si="182"/>
        <v>20</v>
      </c>
      <c r="CM109">
        <f>VLOOKUP(A109,'Stock wise daily sales'!$A$1:$AA$367,24,0)</f>
        <v>0</v>
      </c>
      <c r="CN109">
        <v>0</v>
      </c>
      <c r="CO109" s="15">
        <f t="shared" si="183"/>
        <v>20</v>
      </c>
      <c r="CP109" s="14">
        <f t="shared" si="199"/>
        <v>15</v>
      </c>
      <c r="CQ109">
        <f>VLOOKUP(A109,'Stock wise daily sales'!$A$1:$AA$367,25,0)</f>
        <v>0</v>
      </c>
      <c r="CR109">
        <v>0</v>
      </c>
      <c r="CS109" s="15">
        <f t="shared" si="200"/>
        <v>15</v>
      </c>
      <c r="CT109" s="14">
        <f t="shared" si="184"/>
        <v>38</v>
      </c>
      <c r="CU109">
        <f>VLOOKUP(A109,'Stock wise daily sales'!$A$1:$AA$367,26,0)</f>
        <v>0</v>
      </c>
      <c r="CV109">
        <v>0</v>
      </c>
      <c r="CW109" s="15">
        <f t="shared" si="185"/>
        <v>38</v>
      </c>
    </row>
    <row r="110" spans="1:101" x14ac:dyDescent="0.45">
      <c r="A110" s="2">
        <v>45307</v>
      </c>
      <c r="B110" s="14">
        <f t="shared" si="205"/>
        <v>10</v>
      </c>
      <c r="C110">
        <f>VLOOKUP(A110,'Stock wise daily sales'!$A$1:$AA$367,2,0)</f>
        <v>0</v>
      </c>
      <c r="D110">
        <v>0</v>
      </c>
      <c r="E110" s="15">
        <f t="shared" si="206"/>
        <v>10</v>
      </c>
      <c r="F110" s="14">
        <f t="shared" si="201"/>
        <v>62</v>
      </c>
      <c r="G110">
        <f>VLOOKUP(A110,'Stock wise daily sales'!$A$1:$AA$367,3,0)</f>
        <v>0</v>
      </c>
      <c r="H110">
        <v>0</v>
      </c>
      <c r="I110" s="15">
        <f t="shared" si="202"/>
        <v>62</v>
      </c>
      <c r="J110" s="14">
        <f t="shared" si="186"/>
        <v>14</v>
      </c>
      <c r="K110">
        <f>VLOOKUP(A110,'Stock wise daily sales'!$A$1:$AA$367,4,0)</f>
        <v>0</v>
      </c>
      <c r="L110">
        <v>0</v>
      </c>
      <c r="M110" s="15">
        <f t="shared" si="187"/>
        <v>14</v>
      </c>
      <c r="N110" s="14">
        <f t="shared" si="161"/>
        <v>12</v>
      </c>
      <c r="O110">
        <f>VLOOKUP(A110,'Stock wise daily sales'!$A$1:$AA$367,5,0)</f>
        <v>0</v>
      </c>
      <c r="P110">
        <v>0</v>
      </c>
      <c r="Q110" s="15">
        <f t="shared" si="188"/>
        <v>12</v>
      </c>
      <c r="R110" s="14">
        <f t="shared" si="166"/>
        <v>24</v>
      </c>
      <c r="S110">
        <f>VLOOKUP(A110,'Stock wise daily sales'!$A$1:$AA$367,6,0)</f>
        <v>18</v>
      </c>
      <c r="T110">
        <v>0</v>
      </c>
      <c r="U110" s="15">
        <f t="shared" si="167"/>
        <v>6</v>
      </c>
      <c r="V110" s="14">
        <f t="shared" si="209"/>
        <v>1</v>
      </c>
      <c r="W110">
        <f>VLOOKUP(A110,'Stock wise daily sales'!$A$1:$AA$367,7,0)</f>
        <v>0</v>
      </c>
      <c r="X110">
        <v>0</v>
      </c>
      <c r="Y110" s="15">
        <f t="shared" si="210"/>
        <v>1</v>
      </c>
      <c r="Z110" s="14">
        <f t="shared" si="168"/>
        <v>98</v>
      </c>
      <c r="AA110">
        <f>VLOOKUP(A110,'Stock wise daily sales'!$A$1:$AA$367,8,0)</f>
        <v>0</v>
      </c>
      <c r="AB110">
        <v>0</v>
      </c>
      <c r="AC110" s="15">
        <f t="shared" si="169"/>
        <v>98</v>
      </c>
      <c r="AD110" s="14">
        <f t="shared" si="162"/>
        <v>7</v>
      </c>
      <c r="AE110">
        <f>VLOOKUP(A110,'Stock wise daily sales'!$A$1:$AA$367,9,0)</f>
        <v>0</v>
      </c>
      <c r="AF110">
        <v>0</v>
      </c>
      <c r="AG110" s="15">
        <f t="shared" si="163"/>
        <v>7</v>
      </c>
      <c r="AH110" s="14">
        <f t="shared" si="191"/>
        <v>3</v>
      </c>
      <c r="AI110">
        <f>VLOOKUP(A110,'Stock wise daily sales'!$A$1:$AA$367,10,0)</f>
        <v>0</v>
      </c>
      <c r="AJ110">
        <v>0</v>
      </c>
      <c r="AK110" s="15">
        <f t="shared" si="192"/>
        <v>3</v>
      </c>
      <c r="AL110" s="14">
        <f t="shared" si="203"/>
        <v>31</v>
      </c>
      <c r="AM110">
        <f>VLOOKUP(A110,'Stock wise daily sales'!$A$1:$AA$367,11,0)</f>
        <v>0</v>
      </c>
      <c r="AN110">
        <v>0</v>
      </c>
      <c r="AO110" s="15">
        <f t="shared" si="204"/>
        <v>31</v>
      </c>
      <c r="AP110" s="14">
        <f t="shared" si="193"/>
        <v>20</v>
      </c>
      <c r="AQ110">
        <f>VLOOKUP(A110,'Stock wise daily sales'!$A$1:$AA$367,12,0)</f>
        <v>0</v>
      </c>
      <c r="AR110">
        <v>0</v>
      </c>
      <c r="AS110" s="15">
        <f t="shared" si="194"/>
        <v>20</v>
      </c>
      <c r="AT110" s="14">
        <f t="shared" si="195"/>
        <v>11</v>
      </c>
      <c r="AU110">
        <f>VLOOKUP(A110,'Stock wise daily sales'!$A$1:$AA$367,13,0)</f>
        <v>5</v>
      </c>
      <c r="AV110">
        <v>0</v>
      </c>
      <c r="AW110" s="15">
        <f t="shared" si="196"/>
        <v>6</v>
      </c>
      <c r="AX110" s="14">
        <f t="shared" si="170"/>
        <v>27</v>
      </c>
      <c r="AY110">
        <f>VLOOKUP(A110,'Stock wise daily sales'!$A$1:$AA$367,14,0)</f>
        <v>0</v>
      </c>
      <c r="AZ110">
        <v>0</v>
      </c>
      <c r="BA110" s="15">
        <f t="shared" si="171"/>
        <v>27</v>
      </c>
      <c r="BB110" s="14">
        <f t="shared" si="197"/>
        <v>5</v>
      </c>
      <c r="BC110">
        <f>VLOOKUP(A110,'Stock wise daily sales'!$A$1:$AA$367,15,0)</f>
        <v>0</v>
      </c>
      <c r="BD110">
        <v>0</v>
      </c>
      <c r="BE110" s="15">
        <f t="shared" si="198"/>
        <v>5</v>
      </c>
      <c r="BF110" s="14">
        <f t="shared" si="172"/>
        <v>40</v>
      </c>
      <c r="BG110">
        <f>VLOOKUP(A110,'Stock wise daily sales'!$A$1:$AA$367,16,0)</f>
        <v>30</v>
      </c>
      <c r="BH110">
        <v>0</v>
      </c>
      <c r="BI110" s="15">
        <f t="shared" si="173"/>
        <v>10</v>
      </c>
      <c r="BJ110" s="14">
        <f t="shared" si="178"/>
        <v>2</v>
      </c>
      <c r="BK110">
        <f>VLOOKUP(A110,'Stock wise daily sales'!$A$1:$AA$367,17,0)</f>
        <v>0</v>
      </c>
      <c r="BL110">
        <v>0</v>
      </c>
      <c r="BM110" s="15">
        <f t="shared" si="179"/>
        <v>2</v>
      </c>
      <c r="BN110" s="14">
        <f t="shared" si="174"/>
        <v>12</v>
      </c>
      <c r="BO110">
        <f>VLOOKUP(A110,'Stock wise daily sales'!$A$1:$AA$367,18,0)</f>
        <v>0</v>
      </c>
      <c r="BP110">
        <v>0</v>
      </c>
      <c r="BQ110" s="15">
        <f t="shared" si="175"/>
        <v>12</v>
      </c>
      <c r="BR110" s="14">
        <f t="shared" si="176"/>
        <v>10</v>
      </c>
      <c r="BS110">
        <f>VLOOKUP(A110,'Stock wise daily sales'!$A$1:$AA$367,19,0)</f>
        <v>0</v>
      </c>
      <c r="BT110">
        <v>0</v>
      </c>
      <c r="BU110" s="15">
        <f t="shared" si="177"/>
        <v>10</v>
      </c>
      <c r="BV110" s="14">
        <f t="shared" si="180"/>
        <v>7</v>
      </c>
      <c r="BW110">
        <f>VLOOKUP(A110,'Stock wise daily sales'!$A$1:$AA$367,20,0)</f>
        <v>0</v>
      </c>
      <c r="BX110">
        <v>0</v>
      </c>
      <c r="BY110" s="15">
        <f t="shared" si="181"/>
        <v>7</v>
      </c>
      <c r="BZ110" s="14">
        <f t="shared" si="164"/>
        <v>57</v>
      </c>
      <c r="CA110">
        <f>VLOOKUP(A110,'Stock wise daily sales'!$A$1:$AA$367,21,0)</f>
        <v>0</v>
      </c>
      <c r="CB110">
        <v>0</v>
      </c>
      <c r="CC110" s="15">
        <f t="shared" si="165"/>
        <v>57</v>
      </c>
      <c r="CD110" s="14">
        <f t="shared" si="207"/>
        <v>74</v>
      </c>
      <c r="CE110">
        <f>VLOOKUP(A110,'Stock wise daily sales'!$A$1:$AA$367,22,0)</f>
        <v>0</v>
      </c>
      <c r="CF110">
        <v>0</v>
      </c>
      <c r="CG110" s="15">
        <f t="shared" si="208"/>
        <v>74</v>
      </c>
      <c r="CH110" s="14">
        <f t="shared" si="189"/>
        <v>66</v>
      </c>
      <c r="CI110">
        <f>VLOOKUP(A110,'Stock wise daily sales'!$A$1:$AA$367,23,0)</f>
        <v>0</v>
      </c>
      <c r="CJ110">
        <v>0</v>
      </c>
      <c r="CK110" s="15">
        <f t="shared" si="190"/>
        <v>66</v>
      </c>
      <c r="CL110" s="14">
        <f t="shared" si="182"/>
        <v>20</v>
      </c>
      <c r="CM110">
        <f>VLOOKUP(A110,'Stock wise daily sales'!$A$1:$AA$367,24,0)</f>
        <v>0</v>
      </c>
      <c r="CN110">
        <v>0</v>
      </c>
      <c r="CO110" s="15">
        <f t="shared" si="183"/>
        <v>20</v>
      </c>
      <c r="CP110" s="14">
        <f t="shared" si="199"/>
        <v>15</v>
      </c>
      <c r="CQ110">
        <f>VLOOKUP(A110,'Stock wise daily sales'!$A$1:$AA$367,25,0)</f>
        <v>0</v>
      </c>
      <c r="CR110">
        <v>0</v>
      </c>
      <c r="CS110" s="15">
        <f t="shared" si="200"/>
        <v>15</v>
      </c>
      <c r="CT110" s="14">
        <f t="shared" si="184"/>
        <v>38</v>
      </c>
      <c r="CU110">
        <f>VLOOKUP(A110,'Stock wise daily sales'!$A$1:$AA$367,26,0)</f>
        <v>0</v>
      </c>
      <c r="CV110">
        <v>0</v>
      </c>
      <c r="CW110" s="15">
        <f t="shared" si="185"/>
        <v>38</v>
      </c>
    </row>
    <row r="111" spans="1:101" x14ac:dyDescent="0.45">
      <c r="A111" s="2">
        <v>45308</v>
      </c>
      <c r="B111" s="14">
        <f t="shared" si="205"/>
        <v>10</v>
      </c>
      <c r="C111">
        <f>VLOOKUP(A111,'Stock wise daily sales'!$A$1:$AA$367,2,0)</f>
        <v>20</v>
      </c>
      <c r="D111">
        <v>50</v>
      </c>
      <c r="E111" s="15">
        <f t="shared" si="206"/>
        <v>40</v>
      </c>
      <c r="F111" s="14">
        <f t="shared" si="201"/>
        <v>62</v>
      </c>
      <c r="G111">
        <f>VLOOKUP(A111,'Stock wise daily sales'!$A$1:$AA$367,3,0)</f>
        <v>10</v>
      </c>
      <c r="H111">
        <v>0</v>
      </c>
      <c r="I111" s="15">
        <f t="shared" si="202"/>
        <v>52</v>
      </c>
      <c r="J111" s="14">
        <f t="shared" si="186"/>
        <v>14</v>
      </c>
      <c r="K111">
        <f>VLOOKUP(A111,'Stock wise daily sales'!$A$1:$AA$367,4,0)</f>
        <v>4</v>
      </c>
      <c r="L111">
        <v>0</v>
      </c>
      <c r="M111" s="15">
        <f t="shared" si="187"/>
        <v>10</v>
      </c>
      <c r="N111" s="14">
        <f t="shared" si="161"/>
        <v>12</v>
      </c>
      <c r="O111">
        <f>VLOOKUP(A111,'Stock wise daily sales'!$A$1:$AA$367,5,0)</f>
        <v>0</v>
      </c>
      <c r="P111">
        <v>0</v>
      </c>
      <c r="Q111" s="15">
        <f t="shared" si="188"/>
        <v>12</v>
      </c>
      <c r="R111" s="14">
        <f t="shared" si="166"/>
        <v>6</v>
      </c>
      <c r="S111">
        <f>VLOOKUP(A111,'Stock wise daily sales'!$A$1:$AA$367,6,0)</f>
        <v>0</v>
      </c>
      <c r="T111">
        <v>0</v>
      </c>
      <c r="U111" s="15">
        <f t="shared" si="167"/>
        <v>6</v>
      </c>
      <c r="V111" s="14">
        <f t="shared" si="209"/>
        <v>1</v>
      </c>
      <c r="W111">
        <f>VLOOKUP(A111,'Stock wise daily sales'!$A$1:$AA$367,7,0)</f>
        <v>14</v>
      </c>
      <c r="X111">
        <v>60</v>
      </c>
      <c r="Y111" s="15">
        <f t="shared" si="210"/>
        <v>47</v>
      </c>
      <c r="Z111" s="14">
        <f t="shared" si="168"/>
        <v>98</v>
      </c>
      <c r="AA111">
        <f>VLOOKUP(A111,'Stock wise daily sales'!$A$1:$AA$367,8,0)</f>
        <v>5</v>
      </c>
      <c r="AB111">
        <v>0</v>
      </c>
      <c r="AC111" s="15">
        <f t="shared" si="169"/>
        <v>93</v>
      </c>
      <c r="AD111" s="14">
        <f t="shared" si="162"/>
        <v>7</v>
      </c>
      <c r="AE111">
        <f>VLOOKUP(A111,'Stock wise daily sales'!$A$1:$AA$367,9,0)</f>
        <v>4</v>
      </c>
      <c r="AF111">
        <v>0</v>
      </c>
      <c r="AG111" s="15">
        <f t="shared" si="163"/>
        <v>3</v>
      </c>
      <c r="AH111" s="14">
        <f t="shared" si="191"/>
        <v>3</v>
      </c>
      <c r="AI111">
        <f>VLOOKUP(A111,'Stock wise daily sales'!$A$1:$AA$367,10,0)</f>
        <v>2</v>
      </c>
      <c r="AJ111">
        <v>0</v>
      </c>
      <c r="AK111" s="15">
        <f t="shared" si="192"/>
        <v>1</v>
      </c>
      <c r="AL111" s="14">
        <f t="shared" si="203"/>
        <v>31</v>
      </c>
      <c r="AM111">
        <f>VLOOKUP(A111,'Stock wise daily sales'!$A$1:$AA$367,11,0)</f>
        <v>0</v>
      </c>
      <c r="AN111">
        <v>0</v>
      </c>
      <c r="AO111" s="15">
        <f t="shared" si="204"/>
        <v>31</v>
      </c>
      <c r="AP111" s="14">
        <f t="shared" si="193"/>
        <v>20</v>
      </c>
      <c r="AQ111">
        <f>VLOOKUP(A111,'Stock wise daily sales'!$A$1:$AA$367,12,0)</f>
        <v>10</v>
      </c>
      <c r="AR111">
        <v>0</v>
      </c>
      <c r="AS111" s="15">
        <f t="shared" si="194"/>
        <v>10</v>
      </c>
      <c r="AT111" s="14">
        <f t="shared" si="195"/>
        <v>6</v>
      </c>
      <c r="AU111">
        <f>VLOOKUP(A111,'Stock wise daily sales'!$A$1:$AA$367,13,0)</f>
        <v>2</v>
      </c>
      <c r="AV111">
        <v>0</v>
      </c>
      <c r="AW111" s="15">
        <f t="shared" si="196"/>
        <v>4</v>
      </c>
      <c r="AX111" s="14">
        <f t="shared" si="170"/>
        <v>27</v>
      </c>
      <c r="AY111">
        <f>VLOOKUP(A111,'Stock wise daily sales'!$A$1:$AA$367,14,0)</f>
        <v>0</v>
      </c>
      <c r="AZ111">
        <v>0</v>
      </c>
      <c r="BA111" s="15">
        <f t="shared" si="171"/>
        <v>27</v>
      </c>
      <c r="BB111" s="14">
        <f t="shared" si="197"/>
        <v>5</v>
      </c>
      <c r="BC111">
        <f>VLOOKUP(A111,'Stock wise daily sales'!$A$1:$AA$367,15,0)</f>
        <v>0</v>
      </c>
      <c r="BD111">
        <v>0</v>
      </c>
      <c r="BE111" s="15">
        <f t="shared" si="198"/>
        <v>5</v>
      </c>
      <c r="BF111" s="14">
        <f t="shared" si="172"/>
        <v>10</v>
      </c>
      <c r="BG111">
        <f>VLOOKUP(A111,'Stock wise daily sales'!$A$1:$AA$367,16,0)</f>
        <v>0</v>
      </c>
      <c r="BH111">
        <v>0</v>
      </c>
      <c r="BI111" s="15">
        <f t="shared" si="173"/>
        <v>10</v>
      </c>
      <c r="BJ111" s="14">
        <f t="shared" si="178"/>
        <v>2</v>
      </c>
      <c r="BK111">
        <f>VLOOKUP(A111,'Stock wise daily sales'!$A$1:$AA$367,17,0)</f>
        <v>0</v>
      </c>
      <c r="BL111">
        <v>0</v>
      </c>
      <c r="BM111" s="15">
        <f t="shared" si="179"/>
        <v>2</v>
      </c>
      <c r="BN111" s="14">
        <f t="shared" si="174"/>
        <v>12</v>
      </c>
      <c r="BO111">
        <f>VLOOKUP(A111,'Stock wise daily sales'!$A$1:$AA$367,18,0)</f>
        <v>0</v>
      </c>
      <c r="BP111">
        <v>0</v>
      </c>
      <c r="BQ111" s="15">
        <f t="shared" si="175"/>
        <v>12</v>
      </c>
      <c r="BR111" s="14">
        <f t="shared" si="176"/>
        <v>10</v>
      </c>
      <c r="BS111">
        <f>VLOOKUP(A111,'Stock wise daily sales'!$A$1:$AA$367,19,0)</f>
        <v>0</v>
      </c>
      <c r="BT111">
        <v>0</v>
      </c>
      <c r="BU111" s="15">
        <f t="shared" si="177"/>
        <v>10</v>
      </c>
      <c r="BV111" s="14">
        <f t="shared" si="180"/>
        <v>7</v>
      </c>
      <c r="BW111">
        <f>VLOOKUP(A111,'Stock wise daily sales'!$A$1:$AA$367,20,0)</f>
        <v>0</v>
      </c>
      <c r="BX111">
        <v>0</v>
      </c>
      <c r="BY111" s="15">
        <f t="shared" si="181"/>
        <v>7</v>
      </c>
      <c r="BZ111" s="14">
        <f t="shared" si="164"/>
        <v>57</v>
      </c>
      <c r="CA111">
        <f>VLOOKUP(A111,'Stock wise daily sales'!$A$1:$AA$367,21,0)</f>
        <v>0</v>
      </c>
      <c r="CB111">
        <v>0</v>
      </c>
      <c r="CC111" s="15">
        <f t="shared" si="165"/>
        <v>57</v>
      </c>
      <c r="CD111" s="14">
        <f t="shared" si="207"/>
        <v>74</v>
      </c>
      <c r="CE111">
        <f>VLOOKUP(A111,'Stock wise daily sales'!$A$1:$AA$367,22,0)</f>
        <v>0</v>
      </c>
      <c r="CF111">
        <v>0</v>
      </c>
      <c r="CG111" s="15">
        <f t="shared" si="208"/>
        <v>74</v>
      </c>
      <c r="CH111" s="14">
        <f t="shared" si="189"/>
        <v>66</v>
      </c>
      <c r="CI111">
        <f>VLOOKUP(A111,'Stock wise daily sales'!$A$1:$AA$367,23,0)</f>
        <v>0</v>
      </c>
      <c r="CJ111">
        <v>0</v>
      </c>
      <c r="CK111" s="15">
        <f t="shared" si="190"/>
        <v>66</v>
      </c>
      <c r="CL111" s="14">
        <f t="shared" si="182"/>
        <v>20</v>
      </c>
      <c r="CM111">
        <f>VLOOKUP(A111,'Stock wise daily sales'!$A$1:$AA$367,24,0)</f>
        <v>0</v>
      </c>
      <c r="CN111">
        <v>0</v>
      </c>
      <c r="CO111" s="15">
        <f t="shared" si="183"/>
        <v>20</v>
      </c>
      <c r="CP111" s="14">
        <f t="shared" si="199"/>
        <v>15</v>
      </c>
      <c r="CQ111">
        <f>VLOOKUP(A111,'Stock wise daily sales'!$A$1:$AA$367,25,0)</f>
        <v>0</v>
      </c>
      <c r="CR111">
        <v>0</v>
      </c>
      <c r="CS111" s="15">
        <f t="shared" si="200"/>
        <v>15</v>
      </c>
      <c r="CT111" s="14">
        <f t="shared" si="184"/>
        <v>38</v>
      </c>
      <c r="CU111">
        <f>VLOOKUP(A111,'Stock wise daily sales'!$A$1:$AA$367,26,0)</f>
        <v>0</v>
      </c>
      <c r="CV111">
        <v>0</v>
      </c>
      <c r="CW111" s="15">
        <f t="shared" si="185"/>
        <v>38</v>
      </c>
    </row>
    <row r="112" spans="1:101" x14ac:dyDescent="0.45">
      <c r="A112" s="2">
        <v>45309</v>
      </c>
      <c r="B112" s="14">
        <f t="shared" si="205"/>
        <v>40</v>
      </c>
      <c r="C112">
        <f>VLOOKUP(A112,'Stock wise daily sales'!$A$1:$AA$367,2,0)</f>
        <v>3</v>
      </c>
      <c r="D112">
        <v>0</v>
      </c>
      <c r="E112" s="15">
        <f t="shared" si="206"/>
        <v>37</v>
      </c>
      <c r="F112" s="14">
        <f t="shared" si="201"/>
        <v>52</v>
      </c>
      <c r="G112">
        <f>VLOOKUP(A112,'Stock wise daily sales'!$A$1:$AA$367,3,0)</f>
        <v>0</v>
      </c>
      <c r="H112">
        <v>0</v>
      </c>
      <c r="I112" s="15">
        <f t="shared" si="202"/>
        <v>52</v>
      </c>
      <c r="J112" s="14">
        <f t="shared" si="186"/>
        <v>10</v>
      </c>
      <c r="K112">
        <f>VLOOKUP(A112,'Stock wise daily sales'!$A$1:$AA$367,4,0)</f>
        <v>0</v>
      </c>
      <c r="L112">
        <v>0</v>
      </c>
      <c r="M112" s="15">
        <f t="shared" si="187"/>
        <v>10</v>
      </c>
      <c r="N112" s="14">
        <f t="shared" si="161"/>
        <v>12</v>
      </c>
      <c r="O112">
        <f>VLOOKUP(A112,'Stock wise daily sales'!$A$1:$AA$367,5,0)</f>
        <v>0</v>
      </c>
      <c r="P112">
        <v>0</v>
      </c>
      <c r="Q112" s="15">
        <f t="shared" si="188"/>
        <v>12</v>
      </c>
      <c r="R112" s="14">
        <f t="shared" si="166"/>
        <v>6</v>
      </c>
      <c r="S112">
        <f>VLOOKUP(A112,'Stock wise daily sales'!$A$1:$AA$367,6,0)</f>
        <v>0</v>
      </c>
      <c r="T112">
        <v>0</v>
      </c>
      <c r="U112" s="15">
        <f t="shared" si="167"/>
        <v>6</v>
      </c>
      <c r="V112" s="14">
        <f t="shared" si="209"/>
        <v>47</v>
      </c>
      <c r="W112">
        <f>VLOOKUP(A112,'Stock wise daily sales'!$A$1:$AA$367,7,0)</f>
        <v>3</v>
      </c>
      <c r="X112">
        <v>0</v>
      </c>
      <c r="Y112" s="15">
        <f t="shared" si="210"/>
        <v>44</v>
      </c>
      <c r="Z112" s="14">
        <f t="shared" si="168"/>
        <v>93</v>
      </c>
      <c r="AA112">
        <f>VLOOKUP(A112,'Stock wise daily sales'!$A$1:$AA$367,8,0)</f>
        <v>3</v>
      </c>
      <c r="AB112">
        <v>0</v>
      </c>
      <c r="AC112" s="15">
        <f t="shared" si="169"/>
        <v>90</v>
      </c>
      <c r="AD112" s="14">
        <f t="shared" si="162"/>
        <v>3</v>
      </c>
      <c r="AE112">
        <f>VLOOKUP(A112,'Stock wise daily sales'!$A$1:$AA$367,9,0)</f>
        <v>0</v>
      </c>
      <c r="AF112">
        <v>0</v>
      </c>
      <c r="AG112" s="15">
        <f t="shared" si="163"/>
        <v>3</v>
      </c>
      <c r="AH112" s="14">
        <f t="shared" si="191"/>
        <v>1</v>
      </c>
      <c r="AI112">
        <f>VLOOKUP(A112,'Stock wise daily sales'!$A$1:$AA$367,10,0)</f>
        <v>0</v>
      </c>
      <c r="AJ112">
        <v>0</v>
      </c>
      <c r="AK112" s="15">
        <f t="shared" si="192"/>
        <v>1</v>
      </c>
      <c r="AL112" s="14">
        <f t="shared" si="203"/>
        <v>31</v>
      </c>
      <c r="AM112">
        <f>VLOOKUP(A112,'Stock wise daily sales'!$A$1:$AA$367,11,0)</f>
        <v>0</v>
      </c>
      <c r="AN112">
        <v>0</v>
      </c>
      <c r="AO112" s="15">
        <f t="shared" si="204"/>
        <v>31</v>
      </c>
      <c r="AP112" s="14">
        <f t="shared" si="193"/>
        <v>10</v>
      </c>
      <c r="AQ112">
        <f>VLOOKUP(A112,'Stock wise daily sales'!$A$1:$AA$367,12,0)</f>
        <v>2</v>
      </c>
      <c r="AR112">
        <v>0</v>
      </c>
      <c r="AS112" s="15">
        <f t="shared" si="194"/>
        <v>8</v>
      </c>
      <c r="AT112" s="14">
        <f t="shared" si="195"/>
        <v>4</v>
      </c>
      <c r="AU112">
        <f>VLOOKUP(A112,'Stock wise daily sales'!$A$1:$AA$367,13,0)</f>
        <v>2</v>
      </c>
      <c r="AV112">
        <v>0</v>
      </c>
      <c r="AW112" s="15">
        <f t="shared" si="196"/>
        <v>2</v>
      </c>
      <c r="AX112" s="14">
        <f t="shared" si="170"/>
        <v>27</v>
      </c>
      <c r="AY112">
        <f>VLOOKUP(A112,'Stock wise daily sales'!$A$1:$AA$367,14,0)</f>
        <v>0</v>
      </c>
      <c r="AZ112">
        <v>0</v>
      </c>
      <c r="BA112" s="15">
        <f t="shared" si="171"/>
        <v>27</v>
      </c>
      <c r="BB112" s="14">
        <f t="shared" si="197"/>
        <v>5</v>
      </c>
      <c r="BC112">
        <f>VLOOKUP(A112,'Stock wise daily sales'!$A$1:$AA$367,15,0)</f>
        <v>0</v>
      </c>
      <c r="BD112">
        <v>0</v>
      </c>
      <c r="BE112" s="15">
        <f t="shared" si="198"/>
        <v>5</v>
      </c>
      <c r="BF112" s="14">
        <f t="shared" si="172"/>
        <v>10</v>
      </c>
      <c r="BG112">
        <f>VLOOKUP(A112,'Stock wise daily sales'!$A$1:$AA$367,16,0)</f>
        <v>0</v>
      </c>
      <c r="BH112">
        <v>0</v>
      </c>
      <c r="BI112" s="15">
        <f t="shared" si="173"/>
        <v>10</v>
      </c>
      <c r="BJ112" s="14">
        <f t="shared" si="178"/>
        <v>2</v>
      </c>
      <c r="BK112">
        <f>VLOOKUP(A112,'Stock wise daily sales'!$A$1:$AA$367,17,0)</f>
        <v>1</v>
      </c>
      <c r="BL112">
        <v>0</v>
      </c>
      <c r="BM112" s="15">
        <f t="shared" si="179"/>
        <v>1</v>
      </c>
      <c r="BN112" s="14">
        <f t="shared" si="174"/>
        <v>12</v>
      </c>
      <c r="BO112">
        <f>VLOOKUP(A112,'Stock wise daily sales'!$A$1:$AA$367,18,0)</f>
        <v>1</v>
      </c>
      <c r="BP112">
        <v>0</v>
      </c>
      <c r="BQ112" s="15">
        <f t="shared" si="175"/>
        <v>11</v>
      </c>
      <c r="BR112" s="14">
        <f t="shared" si="176"/>
        <v>10</v>
      </c>
      <c r="BS112">
        <f>VLOOKUP(A112,'Stock wise daily sales'!$A$1:$AA$367,19,0)</f>
        <v>0</v>
      </c>
      <c r="BT112">
        <v>0</v>
      </c>
      <c r="BU112" s="15">
        <f t="shared" si="177"/>
        <v>10</v>
      </c>
      <c r="BV112" s="14">
        <f t="shared" si="180"/>
        <v>7</v>
      </c>
      <c r="BW112">
        <f>VLOOKUP(A112,'Stock wise daily sales'!$A$1:$AA$367,20,0)</f>
        <v>0</v>
      </c>
      <c r="BX112">
        <v>0</v>
      </c>
      <c r="BY112" s="15">
        <f t="shared" si="181"/>
        <v>7</v>
      </c>
      <c r="BZ112" s="14">
        <f t="shared" si="164"/>
        <v>57</v>
      </c>
      <c r="CA112">
        <f>VLOOKUP(A112,'Stock wise daily sales'!$A$1:$AA$367,21,0)</f>
        <v>0</v>
      </c>
      <c r="CB112">
        <v>0</v>
      </c>
      <c r="CC112" s="15">
        <f t="shared" si="165"/>
        <v>57</v>
      </c>
      <c r="CD112" s="14">
        <f t="shared" si="207"/>
        <v>74</v>
      </c>
      <c r="CE112">
        <f>VLOOKUP(A112,'Stock wise daily sales'!$A$1:$AA$367,22,0)</f>
        <v>0</v>
      </c>
      <c r="CF112">
        <v>0</v>
      </c>
      <c r="CG112" s="15">
        <f t="shared" si="208"/>
        <v>74</v>
      </c>
      <c r="CH112" s="14">
        <f t="shared" si="189"/>
        <v>66</v>
      </c>
      <c r="CI112">
        <f>VLOOKUP(A112,'Stock wise daily sales'!$A$1:$AA$367,23,0)</f>
        <v>0</v>
      </c>
      <c r="CJ112">
        <v>0</v>
      </c>
      <c r="CK112" s="15">
        <f t="shared" si="190"/>
        <v>66</v>
      </c>
      <c r="CL112" s="14">
        <f t="shared" si="182"/>
        <v>20</v>
      </c>
      <c r="CM112">
        <f>VLOOKUP(A112,'Stock wise daily sales'!$A$1:$AA$367,24,0)</f>
        <v>0</v>
      </c>
      <c r="CN112">
        <v>0</v>
      </c>
      <c r="CO112" s="15">
        <f t="shared" si="183"/>
        <v>20</v>
      </c>
      <c r="CP112" s="14">
        <f t="shared" si="199"/>
        <v>15</v>
      </c>
      <c r="CQ112">
        <f>VLOOKUP(A112,'Stock wise daily sales'!$A$1:$AA$367,25,0)</f>
        <v>0</v>
      </c>
      <c r="CR112">
        <v>0</v>
      </c>
      <c r="CS112" s="15">
        <f t="shared" si="200"/>
        <v>15</v>
      </c>
      <c r="CT112" s="14">
        <f t="shared" si="184"/>
        <v>38</v>
      </c>
      <c r="CU112">
        <f>VLOOKUP(A112,'Stock wise daily sales'!$A$1:$AA$367,26,0)</f>
        <v>0</v>
      </c>
      <c r="CV112">
        <v>0</v>
      </c>
      <c r="CW112" s="15">
        <f t="shared" si="185"/>
        <v>38</v>
      </c>
    </row>
    <row r="113" spans="1:101" x14ac:dyDescent="0.45">
      <c r="A113" s="2">
        <v>45310</v>
      </c>
      <c r="B113" s="14">
        <f t="shared" si="205"/>
        <v>37</v>
      </c>
      <c r="C113">
        <f>VLOOKUP(A113,'Stock wise daily sales'!$A$1:$AA$367,2,0)</f>
        <v>8</v>
      </c>
      <c r="D113">
        <v>0</v>
      </c>
      <c r="E113" s="15">
        <f t="shared" si="206"/>
        <v>29</v>
      </c>
      <c r="F113" s="14">
        <f t="shared" si="201"/>
        <v>52</v>
      </c>
      <c r="G113">
        <f>VLOOKUP(A113,'Stock wise daily sales'!$A$1:$AA$367,3,0)</f>
        <v>0</v>
      </c>
      <c r="H113">
        <v>0</v>
      </c>
      <c r="I113" s="15">
        <f t="shared" si="202"/>
        <v>52</v>
      </c>
      <c r="J113" s="14">
        <f t="shared" si="186"/>
        <v>10</v>
      </c>
      <c r="K113">
        <f>VLOOKUP(A113,'Stock wise daily sales'!$A$1:$AA$367,4,0)</f>
        <v>0</v>
      </c>
      <c r="L113">
        <v>0</v>
      </c>
      <c r="M113" s="15">
        <f t="shared" si="187"/>
        <v>10</v>
      </c>
      <c r="N113" s="14">
        <f t="shared" si="161"/>
        <v>12</v>
      </c>
      <c r="O113">
        <f>VLOOKUP(A113,'Stock wise daily sales'!$A$1:$AA$367,5,0)</f>
        <v>0</v>
      </c>
      <c r="P113">
        <v>0</v>
      </c>
      <c r="Q113" s="15">
        <f t="shared" si="188"/>
        <v>12</v>
      </c>
      <c r="R113" s="14">
        <f t="shared" si="166"/>
        <v>6</v>
      </c>
      <c r="S113">
        <f>VLOOKUP(A113,'Stock wise daily sales'!$A$1:$AA$367,6,0)</f>
        <v>5</v>
      </c>
      <c r="T113">
        <v>0</v>
      </c>
      <c r="U113" s="15">
        <f t="shared" si="167"/>
        <v>1</v>
      </c>
      <c r="V113" s="14">
        <f t="shared" si="209"/>
        <v>44</v>
      </c>
      <c r="W113">
        <f>VLOOKUP(A113,'Stock wise daily sales'!$A$1:$AA$367,7,0)</f>
        <v>11</v>
      </c>
      <c r="X113">
        <v>0</v>
      </c>
      <c r="Y113" s="15">
        <f t="shared" si="210"/>
        <v>33</v>
      </c>
      <c r="Z113" s="14">
        <f t="shared" si="168"/>
        <v>90</v>
      </c>
      <c r="AA113">
        <f>VLOOKUP(A113,'Stock wise daily sales'!$A$1:$AA$367,8,0)</f>
        <v>25</v>
      </c>
      <c r="AB113">
        <v>0</v>
      </c>
      <c r="AC113" s="15">
        <f t="shared" si="169"/>
        <v>65</v>
      </c>
      <c r="AD113" s="14">
        <f t="shared" si="162"/>
        <v>3</v>
      </c>
      <c r="AE113">
        <f>VLOOKUP(A113,'Stock wise daily sales'!$A$1:$AA$367,9,0)</f>
        <v>0</v>
      </c>
      <c r="AF113">
        <v>0</v>
      </c>
      <c r="AG113" s="15">
        <f t="shared" si="163"/>
        <v>3</v>
      </c>
      <c r="AH113" s="14">
        <f t="shared" si="191"/>
        <v>1</v>
      </c>
      <c r="AI113">
        <f>VLOOKUP(A113,'Stock wise daily sales'!$A$1:$AA$367,10,0)</f>
        <v>0</v>
      </c>
      <c r="AJ113">
        <v>0</v>
      </c>
      <c r="AK113" s="15">
        <f t="shared" si="192"/>
        <v>1</v>
      </c>
      <c r="AL113" s="14">
        <f t="shared" si="203"/>
        <v>31</v>
      </c>
      <c r="AM113">
        <f>VLOOKUP(A113,'Stock wise daily sales'!$A$1:$AA$367,11,0)</f>
        <v>10</v>
      </c>
      <c r="AN113">
        <v>0</v>
      </c>
      <c r="AO113" s="15">
        <f t="shared" si="204"/>
        <v>21</v>
      </c>
      <c r="AP113" s="14">
        <f t="shared" si="193"/>
        <v>8</v>
      </c>
      <c r="AQ113">
        <f>VLOOKUP(A113,'Stock wise daily sales'!$A$1:$AA$367,12,0)</f>
        <v>18</v>
      </c>
      <c r="AR113">
        <v>60</v>
      </c>
      <c r="AS113" s="15">
        <f t="shared" si="194"/>
        <v>50</v>
      </c>
      <c r="AT113" s="14">
        <f t="shared" si="195"/>
        <v>2</v>
      </c>
      <c r="AU113">
        <f>VLOOKUP(A113,'Stock wise daily sales'!$A$1:$AA$367,13,0)</f>
        <v>25</v>
      </c>
      <c r="AV113">
        <v>120</v>
      </c>
      <c r="AW113" s="15">
        <f t="shared" si="196"/>
        <v>97</v>
      </c>
      <c r="AX113" s="14">
        <f t="shared" si="170"/>
        <v>27</v>
      </c>
      <c r="AY113">
        <f>VLOOKUP(A113,'Stock wise daily sales'!$A$1:$AA$367,14,0)</f>
        <v>0</v>
      </c>
      <c r="AZ113">
        <v>0</v>
      </c>
      <c r="BA113" s="15">
        <f t="shared" si="171"/>
        <v>27</v>
      </c>
      <c r="BB113" s="14">
        <f t="shared" si="197"/>
        <v>5</v>
      </c>
      <c r="BC113">
        <f>VLOOKUP(A113,'Stock wise daily sales'!$A$1:$AA$367,15,0)</f>
        <v>0</v>
      </c>
      <c r="BD113">
        <v>0</v>
      </c>
      <c r="BE113" s="15">
        <f t="shared" si="198"/>
        <v>5</v>
      </c>
      <c r="BF113" s="14">
        <f t="shared" si="172"/>
        <v>10</v>
      </c>
      <c r="BG113">
        <f>VLOOKUP(A113,'Stock wise daily sales'!$A$1:$AA$367,16,0)</f>
        <v>9</v>
      </c>
      <c r="BH113">
        <v>0</v>
      </c>
      <c r="BI113" s="15">
        <f t="shared" si="173"/>
        <v>1</v>
      </c>
      <c r="BJ113" s="14">
        <f t="shared" si="178"/>
        <v>1</v>
      </c>
      <c r="BK113">
        <f>VLOOKUP(A113,'Stock wise daily sales'!$A$1:$AA$367,17,0)</f>
        <v>0</v>
      </c>
      <c r="BL113">
        <v>0</v>
      </c>
      <c r="BM113" s="15">
        <f t="shared" si="179"/>
        <v>1</v>
      </c>
      <c r="BN113" s="14">
        <f t="shared" si="174"/>
        <v>11</v>
      </c>
      <c r="BO113">
        <f>VLOOKUP(A113,'Stock wise daily sales'!$A$1:$AA$367,18,0)</f>
        <v>0</v>
      </c>
      <c r="BP113">
        <v>0</v>
      </c>
      <c r="BQ113" s="15">
        <f t="shared" si="175"/>
        <v>11</v>
      </c>
      <c r="BR113" s="14">
        <f t="shared" si="176"/>
        <v>10</v>
      </c>
      <c r="BS113">
        <f>VLOOKUP(A113,'Stock wise daily sales'!$A$1:$AA$367,19,0)</f>
        <v>0</v>
      </c>
      <c r="BT113">
        <v>0</v>
      </c>
      <c r="BU113" s="15">
        <f t="shared" si="177"/>
        <v>10</v>
      </c>
      <c r="BV113" s="14">
        <f t="shared" si="180"/>
        <v>7</v>
      </c>
      <c r="BW113">
        <f>VLOOKUP(A113,'Stock wise daily sales'!$A$1:$AA$367,20,0)</f>
        <v>0</v>
      </c>
      <c r="BX113">
        <v>0</v>
      </c>
      <c r="BY113" s="15">
        <f t="shared" si="181"/>
        <v>7</v>
      </c>
      <c r="BZ113" s="14">
        <f t="shared" si="164"/>
        <v>57</v>
      </c>
      <c r="CA113">
        <f>VLOOKUP(A113,'Stock wise daily sales'!$A$1:$AA$367,21,0)</f>
        <v>0</v>
      </c>
      <c r="CB113">
        <v>0</v>
      </c>
      <c r="CC113" s="15">
        <f t="shared" si="165"/>
        <v>57</v>
      </c>
      <c r="CD113" s="14">
        <f t="shared" si="207"/>
        <v>74</v>
      </c>
      <c r="CE113">
        <f>VLOOKUP(A113,'Stock wise daily sales'!$A$1:$AA$367,22,0)</f>
        <v>0</v>
      </c>
      <c r="CF113">
        <v>0</v>
      </c>
      <c r="CG113" s="15">
        <f t="shared" si="208"/>
        <v>74</v>
      </c>
      <c r="CH113" s="14">
        <f t="shared" si="189"/>
        <v>66</v>
      </c>
      <c r="CI113">
        <f>VLOOKUP(A113,'Stock wise daily sales'!$A$1:$AA$367,23,0)</f>
        <v>0</v>
      </c>
      <c r="CJ113">
        <v>0</v>
      </c>
      <c r="CK113" s="15">
        <f t="shared" si="190"/>
        <v>66</v>
      </c>
      <c r="CL113" s="14">
        <f t="shared" si="182"/>
        <v>20</v>
      </c>
      <c r="CM113">
        <f>VLOOKUP(A113,'Stock wise daily sales'!$A$1:$AA$367,24,0)</f>
        <v>0</v>
      </c>
      <c r="CN113">
        <v>0</v>
      </c>
      <c r="CO113" s="15">
        <f t="shared" si="183"/>
        <v>20</v>
      </c>
      <c r="CP113" s="14">
        <f t="shared" si="199"/>
        <v>15</v>
      </c>
      <c r="CQ113">
        <f>VLOOKUP(A113,'Stock wise daily sales'!$A$1:$AA$367,25,0)</f>
        <v>0</v>
      </c>
      <c r="CR113">
        <v>0</v>
      </c>
      <c r="CS113" s="15">
        <f t="shared" si="200"/>
        <v>15</v>
      </c>
      <c r="CT113" s="14">
        <f t="shared" si="184"/>
        <v>38</v>
      </c>
      <c r="CU113">
        <f>VLOOKUP(A113,'Stock wise daily sales'!$A$1:$AA$367,26,0)</f>
        <v>0</v>
      </c>
      <c r="CV113">
        <v>0</v>
      </c>
      <c r="CW113" s="15">
        <f t="shared" si="185"/>
        <v>38</v>
      </c>
    </row>
    <row r="114" spans="1:101" x14ac:dyDescent="0.45">
      <c r="A114" s="2">
        <v>45311</v>
      </c>
      <c r="B114" s="14">
        <f t="shared" si="205"/>
        <v>29</v>
      </c>
      <c r="C114">
        <f>VLOOKUP(A114,'Stock wise daily sales'!$A$1:$AA$367,2,0)</f>
        <v>0</v>
      </c>
      <c r="D114">
        <v>0</v>
      </c>
      <c r="E114" s="15">
        <f t="shared" si="206"/>
        <v>29</v>
      </c>
      <c r="F114" s="14">
        <f t="shared" si="201"/>
        <v>52</v>
      </c>
      <c r="G114">
        <f>VLOOKUP(A114,'Stock wise daily sales'!$A$1:$AA$367,3,0)</f>
        <v>0</v>
      </c>
      <c r="H114">
        <v>0</v>
      </c>
      <c r="I114" s="15">
        <f t="shared" si="202"/>
        <v>52</v>
      </c>
      <c r="J114" s="14">
        <f t="shared" si="186"/>
        <v>10</v>
      </c>
      <c r="K114">
        <f>VLOOKUP(A114,'Stock wise daily sales'!$A$1:$AA$367,4,0)</f>
        <v>0</v>
      </c>
      <c r="L114">
        <v>0</v>
      </c>
      <c r="M114" s="15">
        <f t="shared" si="187"/>
        <v>10</v>
      </c>
      <c r="N114" s="14">
        <f t="shared" si="161"/>
        <v>12</v>
      </c>
      <c r="O114">
        <f>VLOOKUP(A114,'Stock wise daily sales'!$A$1:$AA$367,5,0)</f>
        <v>0</v>
      </c>
      <c r="P114">
        <v>0</v>
      </c>
      <c r="Q114" s="15">
        <f t="shared" si="188"/>
        <v>12</v>
      </c>
      <c r="R114" s="14">
        <f t="shared" si="166"/>
        <v>1</v>
      </c>
      <c r="S114">
        <f>VLOOKUP(A114,'Stock wise daily sales'!$A$1:$AA$367,6,0)</f>
        <v>4</v>
      </c>
      <c r="T114">
        <v>70</v>
      </c>
      <c r="U114" s="15">
        <f t="shared" si="167"/>
        <v>67</v>
      </c>
      <c r="V114" s="14">
        <f t="shared" si="209"/>
        <v>33</v>
      </c>
      <c r="W114">
        <f>VLOOKUP(A114,'Stock wise daily sales'!$A$1:$AA$367,7,0)</f>
        <v>0</v>
      </c>
      <c r="X114">
        <v>0</v>
      </c>
      <c r="Y114" s="15">
        <f t="shared" si="210"/>
        <v>33</v>
      </c>
      <c r="Z114" s="14">
        <f t="shared" si="168"/>
        <v>65</v>
      </c>
      <c r="AA114">
        <f>VLOOKUP(A114,'Stock wise daily sales'!$A$1:$AA$367,8,0)</f>
        <v>0</v>
      </c>
      <c r="AB114">
        <v>0</v>
      </c>
      <c r="AC114" s="15">
        <f t="shared" si="169"/>
        <v>65</v>
      </c>
      <c r="AD114" s="14">
        <f t="shared" si="162"/>
        <v>3</v>
      </c>
      <c r="AE114">
        <f>VLOOKUP(A114,'Stock wise daily sales'!$A$1:$AA$367,9,0)</f>
        <v>0</v>
      </c>
      <c r="AF114">
        <v>0</v>
      </c>
      <c r="AG114" s="15">
        <f t="shared" si="163"/>
        <v>3</v>
      </c>
      <c r="AH114" s="14">
        <f t="shared" si="191"/>
        <v>1</v>
      </c>
      <c r="AI114">
        <f>VLOOKUP(A114,'Stock wise daily sales'!$A$1:$AA$367,10,0)</f>
        <v>5</v>
      </c>
      <c r="AJ114">
        <v>20</v>
      </c>
      <c r="AK114" s="15">
        <f t="shared" si="192"/>
        <v>16</v>
      </c>
      <c r="AL114" s="14">
        <f t="shared" si="203"/>
        <v>21</v>
      </c>
      <c r="AM114">
        <f>VLOOKUP(A114,'Stock wise daily sales'!$A$1:$AA$367,11,0)</f>
        <v>0</v>
      </c>
      <c r="AN114">
        <v>0</v>
      </c>
      <c r="AO114" s="15">
        <f t="shared" si="204"/>
        <v>21</v>
      </c>
      <c r="AP114" s="14">
        <f t="shared" si="193"/>
        <v>50</v>
      </c>
      <c r="AQ114">
        <f>VLOOKUP(A114,'Stock wise daily sales'!$A$1:$AA$367,12,0)</f>
        <v>0</v>
      </c>
      <c r="AR114">
        <v>0</v>
      </c>
      <c r="AS114" s="15">
        <f t="shared" si="194"/>
        <v>50</v>
      </c>
      <c r="AT114" s="14">
        <f t="shared" si="195"/>
        <v>97</v>
      </c>
      <c r="AU114">
        <f>VLOOKUP(A114,'Stock wise daily sales'!$A$1:$AA$367,13,0)</f>
        <v>8</v>
      </c>
      <c r="AV114">
        <v>0</v>
      </c>
      <c r="AW114" s="15">
        <f t="shared" si="196"/>
        <v>89</v>
      </c>
      <c r="AX114" s="14">
        <f t="shared" si="170"/>
        <v>27</v>
      </c>
      <c r="AY114">
        <f>VLOOKUP(A114,'Stock wise daily sales'!$A$1:$AA$367,14,0)</f>
        <v>0</v>
      </c>
      <c r="AZ114">
        <v>0</v>
      </c>
      <c r="BA114" s="15">
        <f t="shared" si="171"/>
        <v>27</v>
      </c>
      <c r="BB114" s="14">
        <f t="shared" si="197"/>
        <v>5</v>
      </c>
      <c r="BC114">
        <f>VLOOKUP(A114,'Stock wise daily sales'!$A$1:$AA$367,15,0)</f>
        <v>0</v>
      </c>
      <c r="BD114">
        <v>0</v>
      </c>
      <c r="BE114" s="15">
        <f t="shared" si="198"/>
        <v>5</v>
      </c>
      <c r="BF114" s="14">
        <f t="shared" si="172"/>
        <v>1</v>
      </c>
      <c r="BG114">
        <f>VLOOKUP(A114,'Stock wise daily sales'!$A$1:$AA$367,16,0)</f>
        <v>2</v>
      </c>
      <c r="BH114">
        <v>100</v>
      </c>
      <c r="BI114" s="15">
        <f t="shared" si="173"/>
        <v>99</v>
      </c>
      <c r="BJ114" s="14">
        <f t="shared" si="178"/>
        <v>1</v>
      </c>
      <c r="BK114">
        <f>VLOOKUP(A114,'Stock wise daily sales'!$A$1:$AA$367,17,0)</f>
        <v>0</v>
      </c>
      <c r="BL114">
        <v>0</v>
      </c>
      <c r="BM114" s="15">
        <f t="shared" si="179"/>
        <v>1</v>
      </c>
      <c r="BN114" s="14">
        <f t="shared" si="174"/>
        <v>11</v>
      </c>
      <c r="BO114">
        <f>VLOOKUP(A114,'Stock wise daily sales'!$A$1:$AA$367,18,0)</f>
        <v>0</v>
      </c>
      <c r="BP114">
        <v>0</v>
      </c>
      <c r="BQ114" s="15">
        <f t="shared" si="175"/>
        <v>11</v>
      </c>
      <c r="BR114" s="14">
        <f t="shared" si="176"/>
        <v>10</v>
      </c>
      <c r="BS114">
        <f>VLOOKUP(A114,'Stock wise daily sales'!$A$1:$AA$367,19,0)</f>
        <v>0</v>
      </c>
      <c r="BT114">
        <v>0</v>
      </c>
      <c r="BU114" s="15">
        <f t="shared" si="177"/>
        <v>10</v>
      </c>
      <c r="BV114" s="14">
        <f t="shared" si="180"/>
        <v>7</v>
      </c>
      <c r="BW114">
        <f>VLOOKUP(A114,'Stock wise daily sales'!$A$1:$AA$367,20,0)</f>
        <v>0</v>
      </c>
      <c r="BX114">
        <v>0</v>
      </c>
      <c r="BY114" s="15">
        <f t="shared" si="181"/>
        <v>7</v>
      </c>
      <c r="BZ114" s="14">
        <f t="shared" si="164"/>
        <v>57</v>
      </c>
      <c r="CA114">
        <f>VLOOKUP(A114,'Stock wise daily sales'!$A$1:$AA$367,21,0)</f>
        <v>0</v>
      </c>
      <c r="CB114">
        <v>0</v>
      </c>
      <c r="CC114" s="15">
        <f t="shared" si="165"/>
        <v>57</v>
      </c>
      <c r="CD114" s="14">
        <f t="shared" si="207"/>
        <v>74</v>
      </c>
      <c r="CE114">
        <f>VLOOKUP(A114,'Stock wise daily sales'!$A$1:$AA$367,22,0)</f>
        <v>3</v>
      </c>
      <c r="CF114">
        <v>0</v>
      </c>
      <c r="CG114" s="15">
        <f t="shared" si="208"/>
        <v>71</v>
      </c>
      <c r="CH114" s="14">
        <f t="shared" si="189"/>
        <v>66</v>
      </c>
      <c r="CI114">
        <f>VLOOKUP(A114,'Stock wise daily sales'!$A$1:$AA$367,23,0)</f>
        <v>2</v>
      </c>
      <c r="CJ114">
        <v>0</v>
      </c>
      <c r="CK114" s="15">
        <f t="shared" si="190"/>
        <v>64</v>
      </c>
      <c r="CL114" s="14">
        <f t="shared" si="182"/>
        <v>20</v>
      </c>
      <c r="CM114">
        <f>VLOOKUP(A114,'Stock wise daily sales'!$A$1:$AA$367,24,0)</f>
        <v>0</v>
      </c>
      <c r="CN114">
        <v>0</v>
      </c>
      <c r="CO114" s="15">
        <f t="shared" si="183"/>
        <v>20</v>
      </c>
      <c r="CP114" s="14">
        <f t="shared" si="199"/>
        <v>15</v>
      </c>
      <c r="CQ114">
        <f>VLOOKUP(A114,'Stock wise daily sales'!$A$1:$AA$367,25,0)</f>
        <v>0</v>
      </c>
      <c r="CR114">
        <v>0</v>
      </c>
      <c r="CS114" s="15">
        <f t="shared" si="200"/>
        <v>15</v>
      </c>
      <c r="CT114" s="14">
        <f t="shared" si="184"/>
        <v>38</v>
      </c>
      <c r="CU114">
        <f>VLOOKUP(A114,'Stock wise daily sales'!$A$1:$AA$367,26,0)</f>
        <v>2</v>
      </c>
      <c r="CV114">
        <v>0</v>
      </c>
      <c r="CW114" s="15">
        <f t="shared" si="185"/>
        <v>36</v>
      </c>
    </row>
    <row r="115" spans="1:101" x14ac:dyDescent="0.45">
      <c r="A115" s="2">
        <v>45312</v>
      </c>
      <c r="B115" s="14">
        <f t="shared" si="205"/>
        <v>29</v>
      </c>
      <c r="C115">
        <f>VLOOKUP(A115,'Stock wise daily sales'!$A$1:$AA$367,2,0)</f>
        <v>0</v>
      </c>
      <c r="D115">
        <v>0</v>
      </c>
      <c r="E115" s="15">
        <f t="shared" si="206"/>
        <v>29</v>
      </c>
      <c r="F115" s="14">
        <f t="shared" si="201"/>
        <v>52</v>
      </c>
      <c r="G115">
        <f>VLOOKUP(A115,'Stock wise daily sales'!$A$1:$AA$367,3,0)</f>
        <v>0</v>
      </c>
      <c r="H115">
        <v>0</v>
      </c>
      <c r="I115" s="15">
        <f t="shared" si="202"/>
        <v>52</v>
      </c>
      <c r="J115" s="14">
        <f t="shared" si="186"/>
        <v>10</v>
      </c>
      <c r="K115">
        <f>VLOOKUP(A115,'Stock wise daily sales'!$A$1:$AA$367,4,0)</f>
        <v>0</v>
      </c>
      <c r="L115">
        <v>0</v>
      </c>
      <c r="M115" s="15">
        <f t="shared" si="187"/>
        <v>10</v>
      </c>
      <c r="N115" s="14">
        <f t="shared" si="161"/>
        <v>12</v>
      </c>
      <c r="O115">
        <f>VLOOKUP(A115,'Stock wise daily sales'!$A$1:$AA$367,5,0)</f>
        <v>0</v>
      </c>
      <c r="P115">
        <v>0</v>
      </c>
      <c r="Q115" s="15">
        <f t="shared" si="188"/>
        <v>12</v>
      </c>
      <c r="R115" s="14">
        <f t="shared" si="166"/>
        <v>67</v>
      </c>
      <c r="S115">
        <f>VLOOKUP(A115,'Stock wise daily sales'!$A$1:$AA$367,6,0)</f>
        <v>0</v>
      </c>
      <c r="T115">
        <v>0</v>
      </c>
      <c r="U115" s="15">
        <f t="shared" si="167"/>
        <v>67</v>
      </c>
      <c r="V115" s="14">
        <f t="shared" si="209"/>
        <v>33</v>
      </c>
      <c r="W115">
        <f>VLOOKUP(A115,'Stock wise daily sales'!$A$1:$AA$367,7,0)</f>
        <v>0</v>
      </c>
      <c r="X115">
        <v>0</v>
      </c>
      <c r="Y115" s="15">
        <f t="shared" si="210"/>
        <v>33</v>
      </c>
      <c r="Z115" s="14">
        <f t="shared" si="168"/>
        <v>65</v>
      </c>
      <c r="AA115">
        <f>VLOOKUP(A115,'Stock wise daily sales'!$A$1:$AA$367,8,0)</f>
        <v>0</v>
      </c>
      <c r="AB115">
        <v>0</v>
      </c>
      <c r="AC115" s="15">
        <f t="shared" si="169"/>
        <v>65</v>
      </c>
      <c r="AD115" s="14">
        <f t="shared" si="162"/>
        <v>3</v>
      </c>
      <c r="AE115">
        <f>VLOOKUP(A115,'Stock wise daily sales'!$A$1:$AA$367,9,0)</f>
        <v>0</v>
      </c>
      <c r="AF115">
        <v>0</v>
      </c>
      <c r="AG115" s="15">
        <f t="shared" si="163"/>
        <v>3</v>
      </c>
      <c r="AH115" s="14">
        <f t="shared" si="191"/>
        <v>16</v>
      </c>
      <c r="AI115">
        <f>VLOOKUP(A115,'Stock wise daily sales'!$A$1:$AA$367,10,0)</f>
        <v>4</v>
      </c>
      <c r="AJ115">
        <v>0</v>
      </c>
      <c r="AK115" s="15">
        <f t="shared" si="192"/>
        <v>12</v>
      </c>
      <c r="AL115" s="14">
        <f t="shared" si="203"/>
        <v>21</v>
      </c>
      <c r="AM115">
        <f>VLOOKUP(A115,'Stock wise daily sales'!$A$1:$AA$367,11,0)</f>
        <v>10</v>
      </c>
      <c r="AN115">
        <v>0</v>
      </c>
      <c r="AO115" s="15">
        <f t="shared" si="204"/>
        <v>11</v>
      </c>
      <c r="AP115" s="14">
        <f t="shared" si="193"/>
        <v>50</v>
      </c>
      <c r="AQ115">
        <f>VLOOKUP(A115,'Stock wise daily sales'!$A$1:$AA$367,12,0)</f>
        <v>1</v>
      </c>
      <c r="AR115">
        <v>0</v>
      </c>
      <c r="AS115" s="15">
        <f t="shared" si="194"/>
        <v>49</v>
      </c>
      <c r="AT115" s="14">
        <f t="shared" si="195"/>
        <v>89</v>
      </c>
      <c r="AU115">
        <f>VLOOKUP(A115,'Stock wise daily sales'!$A$1:$AA$367,13,0)</f>
        <v>0</v>
      </c>
      <c r="AV115">
        <v>0</v>
      </c>
      <c r="AW115" s="15">
        <f t="shared" si="196"/>
        <v>89</v>
      </c>
      <c r="AX115" s="14">
        <f t="shared" si="170"/>
        <v>27</v>
      </c>
      <c r="AY115">
        <f>VLOOKUP(A115,'Stock wise daily sales'!$A$1:$AA$367,14,0)</f>
        <v>0</v>
      </c>
      <c r="AZ115">
        <v>0</v>
      </c>
      <c r="BA115" s="15">
        <f t="shared" si="171"/>
        <v>27</v>
      </c>
      <c r="BB115" s="14">
        <f t="shared" si="197"/>
        <v>5</v>
      </c>
      <c r="BC115">
        <f>VLOOKUP(A115,'Stock wise daily sales'!$A$1:$AA$367,15,0)</f>
        <v>0</v>
      </c>
      <c r="BD115">
        <v>0</v>
      </c>
      <c r="BE115" s="15">
        <f t="shared" si="198"/>
        <v>5</v>
      </c>
      <c r="BF115" s="14">
        <f t="shared" si="172"/>
        <v>99</v>
      </c>
      <c r="BG115">
        <f>VLOOKUP(A115,'Stock wise daily sales'!$A$1:$AA$367,16,0)</f>
        <v>3</v>
      </c>
      <c r="BH115">
        <v>0</v>
      </c>
      <c r="BI115" s="15">
        <f t="shared" si="173"/>
        <v>96</v>
      </c>
      <c r="BJ115" s="14">
        <f t="shared" si="178"/>
        <v>1</v>
      </c>
      <c r="BK115">
        <f>VLOOKUP(A115,'Stock wise daily sales'!$A$1:$AA$367,17,0)</f>
        <v>0</v>
      </c>
      <c r="BL115">
        <v>0</v>
      </c>
      <c r="BM115" s="15">
        <f t="shared" si="179"/>
        <v>1</v>
      </c>
      <c r="BN115" s="14">
        <f t="shared" si="174"/>
        <v>11</v>
      </c>
      <c r="BO115">
        <f>VLOOKUP(A115,'Stock wise daily sales'!$A$1:$AA$367,18,0)</f>
        <v>0</v>
      </c>
      <c r="BP115">
        <v>0</v>
      </c>
      <c r="BQ115" s="15">
        <f t="shared" si="175"/>
        <v>11</v>
      </c>
      <c r="BR115" s="14">
        <f t="shared" si="176"/>
        <v>10</v>
      </c>
      <c r="BS115">
        <f>VLOOKUP(A115,'Stock wise daily sales'!$A$1:$AA$367,19,0)</f>
        <v>0</v>
      </c>
      <c r="BT115">
        <v>0</v>
      </c>
      <c r="BU115" s="15">
        <f t="shared" si="177"/>
        <v>10</v>
      </c>
      <c r="BV115" s="14">
        <f t="shared" si="180"/>
        <v>7</v>
      </c>
      <c r="BW115">
        <f>VLOOKUP(A115,'Stock wise daily sales'!$A$1:$AA$367,20,0)</f>
        <v>0</v>
      </c>
      <c r="BX115">
        <v>0</v>
      </c>
      <c r="BY115" s="15">
        <f t="shared" si="181"/>
        <v>7</v>
      </c>
      <c r="BZ115" s="14">
        <f t="shared" si="164"/>
        <v>57</v>
      </c>
      <c r="CA115">
        <f>VLOOKUP(A115,'Stock wise daily sales'!$A$1:$AA$367,21,0)</f>
        <v>2</v>
      </c>
      <c r="CB115">
        <v>0</v>
      </c>
      <c r="CC115" s="15">
        <f t="shared" si="165"/>
        <v>55</v>
      </c>
      <c r="CD115" s="14">
        <f t="shared" si="207"/>
        <v>71</v>
      </c>
      <c r="CE115">
        <f>VLOOKUP(A115,'Stock wise daily sales'!$A$1:$AA$367,22,0)</f>
        <v>0</v>
      </c>
      <c r="CF115">
        <v>0</v>
      </c>
      <c r="CG115" s="15">
        <f t="shared" si="208"/>
        <v>71</v>
      </c>
      <c r="CH115" s="14">
        <f t="shared" si="189"/>
        <v>64</v>
      </c>
      <c r="CI115">
        <f>VLOOKUP(A115,'Stock wise daily sales'!$A$1:$AA$367,23,0)</f>
        <v>0</v>
      </c>
      <c r="CJ115">
        <v>0</v>
      </c>
      <c r="CK115" s="15">
        <f t="shared" si="190"/>
        <v>64</v>
      </c>
      <c r="CL115" s="14">
        <f t="shared" si="182"/>
        <v>20</v>
      </c>
      <c r="CM115">
        <f>VLOOKUP(A115,'Stock wise daily sales'!$A$1:$AA$367,24,0)</f>
        <v>0</v>
      </c>
      <c r="CN115">
        <v>0</v>
      </c>
      <c r="CO115" s="15">
        <f t="shared" si="183"/>
        <v>20</v>
      </c>
      <c r="CP115" s="14">
        <f t="shared" si="199"/>
        <v>15</v>
      </c>
      <c r="CQ115">
        <f>VLOOKUP(A115,'Stock wise daily sales'!$A$1:$AA$367,25,0)</f>
        <v>0</v>
      </c>
      <c r="CR115">
        <v>0</v>
      </c>
      <c r="CS115" s="15">
        <f t="shared" si="200"/>
        <v>15</v>
      </c>
      <c r="CT115" s="14">
        <f t="shared" si="184"/>
        <v>36</v>
      </c>
      <c r="CU115">
        <f>VLOOKUP(A115,'Stock wise daily sales'!$A$1:$AA$367,26,0)</f>
        <v>2</v>
      </c>
      <c r="CV115">
        <v>0</v>
      </c>
      <c r="CW115" s="15">
        <f t="shared" si="185"/>
        <v>34</v>
      </c>
    </row>
    <row r="116" spans="1:101" x14ac:dyDescent="0.45">
      <c r="A116" s="2">
        <v>45313</v>
      </c>
      <c r="B116" s="14">
        <f t="shared" si="205"/>
        <v>29</v>
      </c>
      <c r="C116">
        <f>VLOOKUP(A116,'Stock wise daily sales'!$A$1:$AA$367,2,0)</f>
        <v>6</v>
      </c>
      <c r="D116">
        <v>0</v>
      </c>
      <c r="E116" s="15">
        <f t="shared" si="206"/>
        <v>23</v>
      </c>
      <c r="F116" s="14">
        <f t="shared" si="201"/>
        <v>52</v>
      </c>
      <c r="G116">
        <f>VLOOKUP(A116,'Stock wise daily sales'!$A$1:$AA$367,3,0)</f>
        <v>0</v>
      </c>
      <c r="H116">
        <v>0</v>
      </c>
      <c r="I116" s="15">
        <f t="shared" si="202"/>
        <v>52</v>
      </c>
      <c r="J116" s="14">
        <f t="shared" si="186"/>
        <v>10</v>
      </c>
      <c r="K116">
        <f>VLOOKUP(A116,'Stock wise daily sales'!$A$1:$AA$367,4,0)</f>
        <v>0</v>
      </c>
      <c r="L116">
        <v>0</v>
      </c>
      <c r="M116" s="15">
        <f t="shared" si="187"/>
        <v>10</v>
      </c>
      <c r="N116" s="14">
        <f t="shared" si="161"/>
        <v>12</v>
      </c>
      <c r="O116">
        <f>VLOOKUP(A116,'Stock wise daily sales'!$A$1:$AA$367,5,0)</f>
        <v>0</v>
      </c>
      <c r="P116">
        <v>0</v>
      </c>
      <c r="Q116" s="15">
        <f t="shared" si="188"/>
        <v>12</v>
      </c>
      <c r="R116" s="14">
        <f t="shared" si="166"/>
        <v>67</v>
      </c>
      <c r="S116">
        <f>VLOOKUP(A116,'Stock wise daily sales'!$A$1:$AA$367,6,0)</f>
        <v>0</v>
      </c>
      <c r="T116">
        <v>0</v>
      </c>
      <c r="U116" s="15">
        <f t="shared" si="167"/>
        <v>67</v>
      </c>
      <c r="V116" s="14">
        <f t="shared" si="209"/>
        <v>33</v>
      </c>
      <c r="W116">
        <f>VLOOKUP(A116,'Stock wise daily sales'!$A$1:$AA$367,7,0)</f>
        <v>0</v>
      </c>
      <c r="X116">
        <v>0</v>
      </c>
      <c r="Y116" s="15">
        <f t="shared" si="210"/>
        <v>33</v>
      </c>
      <c r="Z116" s="14">
        <f t="shared" si="168"/>
        <v>65</v>
      </c>
      <c r="AA116">
        <f>VLOOKUP(A116,'Stock wise daily sales'!$A$1:$AA$367,8,0)</f>
        <v>4</v>
      </c>
      <c r="AB116">
        <v>0</v>
      </c>
      <c r="AC116" s="15">
        <f t="shared" si="169"/>
        <v>61</v>
      </c>
      <c r="AD116" s="14">
        <f t="shared" si="162"/>
        <v>3</v>
      </c>
      <c r="AE116">
        <f>VLOOKUP(A116,'Stock wise daily sales'!$A$1:$AA$367,9,0)</f>
        <v>5</v>
      </c>
      <c r="AF116">
        <v>30</v>
      </c>
      <c r="AG116" s="15">
        <f t="shared" si="163"/>
        <v>28</v>
      </c>
      <c r="AH116" s="14">
        <f t="shared" si="191"/>
        <v>12</v>
      </c>
      <c r="AI116">
        <f>VLOOKUP(A116,'Stock wise daily sales'!$A$1:$AA$367,10,0)</f>
        <v>0</v>
      </c>
      <c r="AJ116">
        <v>0</v>
      </c>
      <c r="AK116" s="15">
        <f t="shared" si="192"/>
        <v>12</v>
      </c>
      <c r="AL116" s="14">
        <f t="shared" si="203"/>
        <v>11</v>
      </c>
      <c r="AM116">
        <f>VLOOKUP(A116,'Stock wise daily sales'!$A$1:$AA$367,11,0)</f>
        <v>0</v>
      </c>
      <c r="AN116">
        <v>0</v>
      </c>
      <c r="AO116" s="15">
        <f t="shared" si="204"/>
        <v>11</v>
      </c>
      <c r="AP116" s="14">
        <f t="shared" si="193"/>
        <v>49</v>
      </c>
      <c r="AQ116">
        <f>VLOOKUP(A116,'Stock wise daily sales'!$A$1:$AA$367,12,0)</f>
        <v>0</v>
      </c>
      <c r="AR116">
        <v>0</v>
      </c>
      <c r="AS116" s="15">
        <f t="shared" si="194"/>
        <v>49</v>
      </c>
      <c r="AT116" s="14">
        <f t="shared" si="195"/>
        <v>89</v>
      </c>
      <c r="AU116">
        <f>VLOOKUP(A116,'Stock wise daily sales'!$A$1:$AA$367,13,0)</f>
        <v>4</v>
      </c>
      <c r="AV116">
        <v>0</v>
      </c>
      <c r="AW116" s="15">
        <f t="shared" si="196"/>
        <v>85</v>
      </c>
      <c r="AX116" s="14">
        <f t="shared" si="170"/>
        <v>27</v>
      </c>
      <c r="AY116">
        <f>VLOOKUP(A116,'Stock wise daily sales'!$A$1:$AA$367,14,0)</f>
        <v>0</v>
      </c>
      <c r="AZ116">
        <v>0</v>
      </c>
      <c r="BA116" s="15">
        <f t="shared" si="171"/>
        <v>27</v>
      </c>
      <c r="BB116" s="14">
        <f t="shared" si="197"/>
        <v>5</v>
      </c>
      <c r="BC116">
        <f>VLOOKUP(A116,'Stock wise daily sales'!$A$1:$AA$367,15,0)</f>
        <v>0</v>
      </c>
      <c r="BD116">
        <v>0</v>
      </c>
      <c r="BE116" s="15">
        <f t="shared" si="198"/>
        <v>5</v>
      </c>
      <c r="BF116" s="14">
        <f t="shared" si="172"/>
        <v>96</v>
      </c>
      <c r="BG116">
        <f>VLOOKUP(A116,'Stock wise daily sales'!$A$1:$AA$367,16,0)</f>
        <v>2</v>
      </c>
      <c r="BH116">
        <v>0</v>
      </c>
      <c r="BI116" s="15">
        <f t="shared" si="173"/>
        <v>94</v>
      </c>
      <c r="BJ116" s="14">
        <f t="shared" si="178"/>
        <v>1</v>
      </c>
      <c r="BK116">
        <f>VLOOKUP(A116,'Stock wise daily sales'!$A$1:$AA$367,17,0)</f>
        <v>0</v>
      </c>
      <c r="BL116">
        <v>0</v>
      </c>
      <c r="BM116" s="15">
        <f t="shared" si="179"/>
        <v>1</v>
      </c>
      <c r="BN116" s="14">
        <f t="shared" si="174"/>
        <v>11</v>
      </c>
      <c r="BO116">
        <f>VLOOKUP(A116,'Stock wise daily sales'!$A$1:$AA$367,18,0)</f>
        <v>0</v>
      </c>
      <c r="BP116">
        <v>0</v>
      </c>
      <c r="BQ116" s="15">
        <f t="shared" si="175"/>
        <v>11</v>
      </c>
      <c r="BR116" s="14">
        <f t="shared" si="176"/>
        <v>10</v>
      </c>
      <c r="BS116">
        <f>VLOOKUP(A116,'Stock wise daily sales'!$A$1:$AA$367,19,0)</f>
        <v>0</v>
      </c>
      <c r="BT116">
        <v>0</v>
      </c>
      <c r="BU116" s="15">
        <f t="shared" si="177"/>
        <v>10</v>
      </c>
      <c r="BV116" s="14">
        <f t="shared" si="180"/>
        <v>7</v>
      </c>
      <c r="BW116">
        <f>VLOOKUP(A116,'Stock wise daily sales'!$A$1:$AA$367,20,0)</f>
        <v>0</v>
      </c>
      <c r="BX116">
        <v>0</v>
      </c>
      <c r="BY116" s="15">
        <f t="shared" si="181"/>
        <v>7</v>
      </c>
      <c r="BZ116" s="14">
        <f t="shared" si="164"/>
        <v>55</v>
      </c>
      <c r="CA116">
        <f>VLOOKUP(A116,'Stock wise daily sales'!$A$1:$AA$367,21,0)</f>
        <v>0</v>
      </c>
      <c r="CB116">
        <v>0</v>
      </c>
      <c r="CC116" s="15">
        <f t="shared" si="165"/>
        <v>55</v>
      </c>
      <c r="CD116" s="14">
        <f t="shared" si="207"/>
        <v>71</v>
      </c>
      <c r="CE116">
        <f>VLOOKUP(A116,'Stock wise daily sales'!$A$1:$AA$367,22,0)</f>
        <v>0</v>
      </c>
      <c r="CF116">
        <v>0</v>
      </c>
      <c r="CG116" s="15">
        <f t="shared" si="208"/>
        <v>71</v>
      </c>
      <c r="CH116" s="14">
        <f t="shared" si="189"/>
        <v>64</v>
      </c>
      <c r="CI116">
        <f>VLOOKUP(A116,'Stock wise daily sales'!$A$1:$AA$367,23,0)</f>
        <v>0</v>
      </c>
      <c r="CJ116">
        <v>0</v>
      </c>
      <c r="CK116" s="15">
        <f t="shared" si="190"/>
        <v>64</v>
      </c>
      <c r="CL116" s="14">
        <f t="shared" si="182"/>
        <v>20</v>
      </c>
      <c r="CM116">
        <f>VLOOKUP(A116,'Stock wise daily sales'!$A$1:$AA$367,24,0)</f>
        <v>0</v>
      </c>
      <c r="CN116">
        <v>0</v>
      </c>
      <c r="CO116" s="15">
        <f t="shared" si="183"/>
        <v>20</v>
      </c>
      <c r="CP116" s="14">
        <f t="shared" si="199"/>
        <v>15</v>
      </c>
      <c r="CQ116">
        <f>VLOOKUP(A116,'Stock wise daily sales'!$A$1:$AA$367,25,0)</f>
        <v>0</v>
      </c>
      <c r="CR116">
        <v>0</v>
      </c>
      <c r="CS116" s="15">
        <f t="shared" si="200"/>
        <v>15</v>
      </c>
      <c r="CT116" s="14">
        <f t="shared" si="184"/>
        <v>34</v>
      </c>
      <c r="CU116">
        <f>VLOOKUP(A116,'Stock wise daily sales'!$A$1:$AA$367,26,0)</f>
        <v>0</v>
      </c>
      <c r="CV116">
        <v>0</v>
      </c>
      <c r="CW116" s="15">
        <f t="shared" si="185"/>
        <v>34</v>
      </c>
    </row>
    <row r="117" spans="1:101" x14ac:dyDescent="0.45">
      <c r="A117" s="2">
        <v>45314</v>
      </c>
      <c r="B117" s="14">
        <f t="shared" si="205"/>
        <v>23</v>
      </c>
      <c r="C117">
        <f>VLOOKUP(A117,'Stock wise daily sales'!$A$1:$AA$367,2,0)</f>
        <v>0</v>
      </c>
      <c r="D117">
        <v>0</v>
      </c>
      <c r="E117" s="15">
        <f t="shared" si="206"/>
        <v>23</v>
      </c>
      <c r="F117" s="14">
        <f t="shared" si="201"/>
        <v>52</v>
      </c>
      <c r="G117">
        <f>VLOOKUP(A117,'Stock wise daily sales'!$A$1:$AA$367,3,0)</f>
        <v>6</v>
      </c>
      <c r="H117">
        <v>0</v>
      </c>
      <c r="I117" s="15">
        <f t="shared" si="202"/>
        <v>46</v>
      </c>
      <c r="J117" s="14">
        <f t="shared" si="186"/>
        <v>10</v>
      </c>
      <c r="K117">
        <f>VLOOKUP(A117,'Stock wise daily sales'!$A$1:$AA$367,4,0)</f>
        <v>0</v>
      </c>
      <c r="L117">
        <v>0</v>
      </c>
      <c r="M117" s="15">
        <f t="shared" si="187"/>
        <v>10</v>
      </c>
      <c r="N117" s="14">
        <f t="shared" si="161"/>
        <v>12</v>
      </c>
      <c r="O117">
        <f>VLOOKUP(A117,'Stock wise daily sales'!$A$1:$AA$367,5,0)</f>
        <v>0</v>
      </c>
      <c r="P117">
        <v>0</v>
      </c>
      <c r="Q117" s="15">
        <f t="shared" si="188"/>
        <v>12</v>
      </c>
      <c r="R117" s="14">
        <f t="shared" si="166"/>
        <v>67</v>
      </c>
      <c r="S117">
        <f>VLOOKUP(A117,'Stock wise daily sales'!$A$1:$AA$367,6,0)</f>
        <v>0</v>
      </c>
      <c r="T117">
        <v>0</v>
      </c>
      <c r="U117" s="15">
        <f t="shared" si="167"/>
        <v>67</v>
      </c>
      <c r="V117" s="14">
        <f t="shared" si="209"/>
        <v>33</v>
      </c>
      <c r="W117">
        <f>VLOOKUP(A117,'Stock wise daily sales'!$A$1:$AA$367,7,0)</f>
        <v>0</v>
      </c>
      <c r="X117">
        <v>0</v>
      </c>
      <c r="Y117" s="15">
        <f t="shared" si="210"/>
        <v>33</v>
      </c>
      <c r="Z117" s="14">
        <f t="shared" si="168"/>
        <v>61</v>
      </c>
      <c r="AA117">
        <f>VLOOKUP(A117,'Stock wise daily sales'!$A$1:$AA$367,8,0)</f>
        <v>6</v>
      </c>
      <c r="AB117">
        <v>0</v>
      </c>
      <c r="AC117" s="15">
        <f t="shared" si="169"/>
        <v>55</v>
      </c>
      <c r="AD117" s="14">
        <f t="shared" si="162"/>
        <v>28</v>
      </c>
      <c r="AE117">
        <f>VLOOKUP(A117,'Stock wise daily sales'!$A$1:$AA$367,9,0)</f>
        <v>0</v>
      </c>
      <c r="AF117">
        <v>0</v>
      </c>
      <c r="AG117" s="15">
        <f t="shared" si="163"/>
        <v>28</v>
      </c>
      <c r="AH117" s="14">
        <f t="shared" si="191"/>
        <v>12</v>
      </c>
      <c r="AI117">
        <f>VLOOKUP(A117,'Stock wise daily sales'!$A$1:$AA$367,10,0)</f>
        <v>0</v>
      </c>
      <c r="AJ117">
        <v>0</v>
      </c>
      <c r="AK117" s="15">
        <f t="shared" si="192"/>
        <v>12</v>
      </c>
      <c r="AL117" s="14">
        <f t="shared" si="203"/>
        <v>11</v>
      </c>
      <c r="AM117">
        <f>VLOOKUP(A117,'Stock wise daily sales'!$A$1:$AA$367,11,0)</f>
        <v>0</v>
      </c>
      <c r="AN117">
        <v>0</v>
      </c>
      <c r="AO117" s="15">
        <f t="shared" si="204"/>
        <v>11</v>
      </c>
      <c r="AP117" s="14">
        <f t="shared" si="193"/>
        <v>49</v>
      </c>
      <c r="AQ117">
        <f>VLOOKUP(A117,'Stock wise daily sales'!$A$1:$AA$367,12,0)</f>
        <v>10</v>
      </c>
      <c r="AR117">
        <v>0</v>
      </c>
      <c r="AS117" s="15">
        <f t="shared" si="194"/>
        <v>39</v>
      </c>
      <c r="AT117" s="14">
        <f t="shared" si="195"/>
        <v>85</v>
      </c>
      <c r="AU117">
        <f>VLOOKUP(A117,'Stock wise daily sales'!$A$1:$AA$367,13,0)</f>
        <v>6</v>
      </c>
      <c r="AV117">
        <v>0</v>
      </c>
      <c r="AW117" s="15">
        <f t="shared" si="196"/>
        <v>79</v>
      </c>
      <c r="AX117" s="14">
        <f t="shared" si="170"/>
        <v>27</v>
      </c>
      <c r="AY117">
        <f>VLOOKUP(A117,'Stock wise daily sales'!$A$1:$AA$367,14,0)</f>
        <v>6</v>
      </c>
      <c r="AZ117">
        <v>0</v>
      </c>
      <c r="BA117" s="15">
        <f t="shared" si="171"/>
        <v>21</v>
      </c>
      <c r="BB117" s="14">
        <f t="shared" si="197"/>
        <v>5</v>
      </c>
      <c r="BC117">
        <f>VLOOKUP(A117,'Stock wise daily sales'!$A$1:$AA$367,15,0)</f>
        <v>0</v>
      </c>
      <c r="BD117">
        <v>0</v>
      </c>
      <c r="BE117" s="15">
        <f t="shared" si="198"/>
        <v>5</v>
      </c>
      <c r="BF117" s="14">
        <f t="shared" si="172"/>
        <v>94</v>
      </c>
      <c r="BG117">
        <f>VLOOKUP(A117,'Stock wise daily sales'!$A$1:$AA$367,16,0)</f>
        <v>0</v>
      </c>
      <c r="BH117">
        <v>0</v>
      </c>
      <c r="BI117" s="15">
        <f t="shared" si="173"/>
        <v>94</v>
      </c>
      <c r="BJ117" s="14">
        <f t="shared" si="178"/>
        <v>1</v>
      </c>
      <c r="BK117">
        <f>VLOOKUP(A117,'Stock wise daily sales'!$A$1:$AA$367,17,0)</f>
        <v>0</v>
      </c>
      <c r="BL117">
        <v>0</v>
      </c>
      <c r="BM117" s="15">
        <f t="shared" si="179"/>
        <v>1</v>
      </c>
      <c r="BN117" s="14">
        <f t="shared" si="174"/>
        <v>11</v>
      </c>
      <c r="BO117">
        <f>VLOOKUP(A117,'Stock wise daily sales'!$A$1:$AA$367,18,0)</f>
        <v>0</v>
      </c>
      <c r="BP117">
        <v>0</v>
      </c>
      <c r="BQ117" s="15">
        <f t="shared" si="175"/>
        <v>11</v>
      </c>
      <c r="BR117" s="14">
        <f t="shared" si="176"/>
        <v>10</v>
      </c>
      <c r="BS117">
        <f>VLOOKUP(A117,'Stock wise daily sales'!$A$1:$AA$367,19,0)</f>
        <v>0</v>
      </c>
      <c r="BT117">
        <v>0</v>
      </c>
      <c r="BU117" s="15">
        <f t="shared" si="177"/>
        <v>10</v>
      </c>
      <c r="BV117" s="14">
        <f t="shared" si="180"/>
        <v>7</v>
      </c>
      <c r="BW117">
        <f>VLOOKUP(A117,'Stock wise daily sales'!$A$1:$AA$367,20,0)</f>
        <v>0</v>
      </c>
      <c r="BX117">
        <v>0</v>
      </c>
      <c r="BY117" s="15">
        <f t="shared" si="181"/>
        <v>7</v>
      </c>
      <c r="BZ117" s="14">
        <f t="shared" si="164"/>
        <v>55</v>
      </c>
      <c r="CA117">
        <f>VLOOKUP(A117,'Stock wise daily sales'!$A$1:$AA$367,21,0)</f>
        <v>0</v>
      </c>
      <c r="CB117">
        <v>0</v>
      </c>
      <c r="CC117" s="15">
        <f t="shared" si="165"/>
        <v>55</v>
      </c>
      <c r="CD117" s="14">
        <f t="shared" si="207"/>
        <v>71</v>
      </c>
      <c r="CE117">
        <f>VLOOKUP(A117,'Stock wise daily sales'!$A$1:$AA$367,22,0)</f>
        <v>10</v>
      </c>
      <c r="CF117">
        <v>0</v>
      </c>
      <c r="CG117" s="15">
        <f t="shared" si="208"/>
        <v>61</v>
      </c>
      <c r="CH117" s="14">
        <f t="shared" si="189"/>
        <v>64</v>
      </c>
      <c r="CI117">
        <f>VLOOKUP(A117,'Stock wise daily sales'!$A$1:$AA$367,23,0)</f>
        <v>10</v>
      </c>
      <c r="CJ117">
        <v>0</v>
      </c>
      <c r="CK117" s="15">
        <f t="shared" si="190"/>
        <v>54</v>
      </c>
      <c r="CL117" s="14">
        <f t="shared" si="182"/>
        <v>20</v>
      </c>
      <c r="CM117">
        <f>VLOOKUP(A117,'Stock wise daily sales'!$A$1:$AA$367,24,0)</f>
        <v>0</v>
      </c>
      <c r="CN117">
        <v>0</v>
      </c>
      <c r="CO117" s="15">
        <f t="shared" si="183"/>
        <v>20</v>
      </c>
      <c r="CP117" s="14">
        <f t="shared" si="199"/>
        <v>15</v>
      </c>
      <c r="CQ117">
        <f>VLOOKUP(A117,'Stock wise daily sales'!$A$1:$AA$367,25,0)</f>
        <v>0</v>
      </c>
      <c r="CR117">
        <v>0</v>
      </c>
      <c r="CS117" s="15">
        <f t="shared" si="200"/>
        <v>15</v>
      </c>
      <c r="CT117" s="14">
        <f t="shared" si="184"/>
        <v>34</v>
      </c>
      <c r="CU117">
        <f>VLOOKUP(A117,'Stock wise daily sales'!$A$1:$AA$367,26,0)</f>
        <v>0</v>
      </c>
      <c r="CV117">
        <v>0</v>
      </c>
      <c r="CW117" s="15">
        <f t="shared" si="185"/>
        <v>34</v>
      </c>
    </row>
    <row r="118" spans="1:101" x14ac:dyDescent="0.45">
      <c r="A118" s="2">
        <v>45315</v>
      </c>
      <c r="B118" s="14">
        <f t="shared" si="205"/>
        <v>23</v>
      </c>
      <c r="C118">
        <f>VLOOKUP(A118,'Stock wise daily sales'!$A$1:$AA$367,2,0)</f>
        <v>0</v>
      </c>
      <c r="D118">
        <v>0</v>
      </c>
      <c r="E118" s="15">
        <f t="shared" si="206"/>
        <v>23</v>
      </c>
      <c r="F118" s="14">
        <f t="shared" si="201"/>
        <v>46</v>
      </c>
      <c r="G118">
        <f>VLOOKUP(A118,'Stock wise daily sales'!$A$1:$AA$367,3,0)</f>
        <v>5</v>
      </c>
      <c r="H118">
        <v>0</v>
      </c>
      <c r="I118" s="15">
        <f t="shared" si="202"/>
        <v>41</v>
      </c>
      <c r="J118" s="14">
        <f t="shared" si="186"/>
        <v>10</v>
      </c>
      <c r="K118">
        <f>VLOOKUP(A118,'Stock wise daily sales'!$A$1:$AA$367,4,0)</f>
        <v>0</v>
      </c>
      <c r="L118">
        <v>0</v>
      </c>
      <c r="M118" s="15">
        <f t="shared" si="187"/>
        <v>10</v>
      </c>
      <c r="N118" s="14">
        <f t="shared" si="161"/>
        <v>12</v>
      </c>
      <c r="O118">
        <f>VLOOKUP(A118,'Stock wise daily sales'!$A$1:$AA$367,5,0)</f>
        <v>0</v>
      </c>
      <c r="P118">
        <v>0</v>
      </c>
      <c r="Q118" s="15">
        <f t="shared" si="188"/>
        <v>12</v>
      </c>
      <c r="R118" s="14">
        <f t="shared" si="166"/>
        <v>67</v>
      </c>
      <c r="S118">
        <f>VLOOKUP(A118,'Stock wise daily sales'!$A$1:$AA$367,6,0)</f>
        <v>0</v>
      </c>
      <c r="T118">
        <v>0</v>
      </c>
      <c r="U118" s="15">
        <f t="shared" si="167"/>
        <v>67</v>
      </c>
      <c r="V118" s="14">
        <f t="shared" si="209"/>
        <v>33</v>
      </c>
      <c r="W118">
        <f>VLOOKUP(A118,'Stock wise daily sales'!$A$1:$AA$367,7,0)</f>
        <v>0</v>
      </c>
      <c r="X118">
        <v>0</v>
      </c>
      <c r="Y118" s="15">
        <f t="shared" si="210"/>
        <v>33</v>
      </c>
      <c r="Z118" s="14">
        <f t="shared" si="168"/>
        <v>55</v>
      </c>
      <c r="AA118">
        <f>VLOOKUP(A118,'Stock wise daily sales'!$A$1:$AA$367,8,0)</f>
        <v>0</v>
      </c>
      <c r="AB118">
        <v>0</v>
      </c>
      <c r="AC118" s="15">
        <f t="shared" si="169"/>
        <v>55</v>
      </c>
      <c r="AD118" s="14">
        <f t="shared" si="162"/>
        <v>28</v>
      </c>
      <c r="AE118">
        <f>VLOOKUP(A118,'Stock wise daily sales'!$A$1:$AA$367,9,0)</f>
        <v>10</v>
      </c>
      <c r="AF118">
        <v>0</v>
      </c>
      <c r="AG118" s="15">
        <f t="shared" si="163"/>
        <v>18</v>
      </c>
      <c r="AH118" s="14">
        <f t="shared" si="191"/>
        <v>12</v>
      </c>
      <c r="AI118">
        <f>VLOOKUP(A118,'Stock wise daily sales'!$A$1:$AA$367,10,0)</f>
        <v>0</v>
      </c>
      <c r="AJ118">
        <v>0</v>
      </c>
      <c r="AK118" s="15">
        <f t="shared" si="192"/>
        <v>12</v>
      </c>
      <c r="AL118" s="14">
        <f t="shared" si="203"/>
        <v>11</v>
      </c>
      <c r="AM118">
        <f>VLOOKUP(A118,'Stock wise daily sales'!$A$1:$AA$367,11,0)</f>
        <v>0</v>
      </c>
      <c r="AN118">
        <v>0</v>
      </c>
      <c r="AO118" s="15">
        <f t="shared" si="204"/>
        <v>11</v>
      </c>
      <c r="AP118" s="14">
        <f t="shared" si="193"/>
        <v>39</v>
      </c>
      <c r="AQ118">
        <f>VLOOKUP(A118,'Stock wise daily sales'!$A$1:$AA$367,12,0)</f>
        <v>6</v>
      </c>
      <c r="AR118">
        <v>0</v>
      </c>
      <c r="AS118" s="15">
        <f t="shared" si="194"/>
        <v>33</v>
      </c>
      <c r="AT118" s="14">
        <f t="shared" si="195"/>
        <v>79</v>
      </c>
      <c r="AU118">
        <f>VLOOKUP(A118,'Stock wise daily sales'!$A$1:$AA$367,13,0)</f>
        <v>15</v>
      </c>
      <c r="AV118">
        <v>0</v>
      </c>
      <c r="AW118" s="15">
        <f t="shared" si="196"/>
        <v>64</v>
      </c>
      <c r="AX118" s="14">
        <f t="shared" si="170"/>
        <v>21</v>
      </c>
      <c r="AY118">
        <f>VLOOKUP(A118,'Stock wise daily sales'!$A$1:$AA$367,14,0)</f>
        <v>0</v>
      </c>
      <c r="AZ118">
        <v>0</v>
      </c>
      <c r="BA118" s="15">
        <f t="shared" si="171"/>
        <v>21</v>
      </c>
      <c r="BB118" s="14">
        <f t="shared" si="197"/>
        <v>5</v>
      </c>
      <c r="BC118">
        <f>VLOOKUP(A118,'Stock wise daily sales'!$A$1:$AA$367,15,0)</f>
        <v>0</v>
      </c>
      <c r="BD118">
        <v>0</v>
      </c>
      <c r="BE118" s="15">
        <f t="shared" si="198"/>
        <v>5</v>
      </c>
      <c r="BF118" s="14">
        <f t="shared" si="172"/>
        <v>94</v>
      </c>
      <c r="BG118">
        <f>VLOOKUP(A118,'Stock wise daily sales'!$A$1:$AA$367,16,0)</f>
        <v>20</v>
      </c>
      <c r="BH118">
        <v>0</v>
      </c>
      <c r="BI118" s="15">
        <f t="shared" si="173"/>
        <v>74</v>
      </c>
      <c r="BJ118" s="14">
        <f t="shared" si="178"/>
        <v>1</v>
      </c>
      <c r="BK118">
        <f>VLOOKUP(A118,'Stock wise daily sales'!$A$1:$AA$367,17,0)</f>
        <v>0</v>
      </c>
      <c r="BL118">
        <v>0</v>
      </c>
      <c r="BM118" s="15">
        <f t="shared" si="179"/>
        <v>1</v>
      </c>
      <c r="BN118" s="14">
        <f t="shared" si="174"/>
        <v>11</v>
      </c>
      <c r="BO118">
        <f>VLOOKUP(A118,'Stock wise daily sales'!$A$1:$AA$367,18,0)</f>
        <v>0</v>
      </c>
      <c r="BP118">
        <v>0</v>
      </c>
      <c r="BQ118" s="15">
        <f t="shared" si="175"/>
        <v>11</v>
      </c>
      <c r="BR118" s="14">
        <f t="shared" si="176"/>
        <v>10</v>
      </c>
      <c r="BS118">
        <f>VLOOKUP(A118,'Stock wise daily sales'!$A$1:$AA$367,19,0)</f>
        <v>0</v>
      </c>
      <c r="BT118">
        <v>0</v>
      </c>
      <c r="BU118" s="15">
        <f t="shared" si="177"/>
        <v>10</v>
      </c>
      <c r="BV118" s="14">
        <f t="shared" si="180"/>
        <v>7</v>
      </c>
      <c r="BW118">
        <f>VLOOKUP(A118,'Stock wise daily sales'!$A$1:$AA$367,20,0)</f>
        <v>0</v>
      </c>
      <c r="BX118">
        <v>0</v>
      </c>
      <c r="BY118" s="15">
        <f t="shared" si="181"/>
        <v>7</v>
      </c>
      <c r="BZ118" s="14">
        <f t="shared" si="164"/>
        <v>55</v>
      </c>
      <c r="CA118">
        <f>VLOOKUP(A118,'Stock wise daily sales'!$A$1:$AA$367,21,0)</f>
        <v>0</v>
      </c>
      <c r="CB118">
        <v>0</v>
      </c>
      <c r="CC118" s="15">
        <f t="shared" si="165"/>
        <v>55</v>
      </c>
      <c r="CD118" s="14">
        <f t="shared" si="207"/>
        <v>61</v>
      </c>
      <c r="CE118">
        <f>VLOOKUP(A118,'Stock wise daily sales'!$A$1:$AA$367,22,0)</f>
        <v>0</v>
      </c>
      <c r="CF118">
        <v>0</v>
      </c>
      <c r="CG118" s="15">
        <f t="shared" si="208"/>
        <v>61</v>
      </c>
      <c r="CH118" s="14">
        <f t="shared" si="189"/>
        <v>54</v>
      </c>
      <c r="CI118">
        <f>VLOOKUP(A118,'Stock wise daily sales'!$A$1:$AA$367,23,0)</f>
        <v>0</v>
      </c>
      <c r="CJ118">
        <v>0</v>
      </c>
      <c r="CK118" s="15">
        <f t="shared" si="190"/>
        <v>54</v>
      </c>
      <c r="CL118" s="14">
        <f t="shared" si="182"/>
        <v>20</v>
      </c>
      <c r="CM118">
        <f>VLOOKUP(A118,'Stock wise daily sales'!$A$1:$AA$367,24,0)</f>
        <v>5</v>
      </c>
      <c r="CN118">
        <v>0</v>
      </c>
      <c r="CO118" s="15">
        <f t="shared" si="183"/>
        <v>15</v>
      </c>
      <c r="CP118" s="14">
        <f t="shared" si="199"/>
        <v>15</v>
      </c>
      <c r="CQ118">
        <f>VLOOKUP(A118,'Stock wise daily sales'!$A$1:$AA$367,25,0)</f>
        <v>0</v>
      </c>
      <c r="CR118">
        <v>0</v>
      </c>
      <c r="CS118" s="15">
        <f t="shared" si="200"/>
        <v>15</v>
      </c>
      <c r="CT118" s="14">
        <f t="shared" si="184"/>
        <v>34</v>
      </c>
      <c r="CU118">
        <f>VLOOKUP(A118,'Stock wise daily sales'!$A$1:$AA$367,26,0)</f>
        <v>0</v>
      </c>
      <c r="CV118">
        <v>0</v>
      </c>
      <c r="CW118" s="15">
        <f t="shared" si="185"/>
        <v>34</v>
      </c>
    </row>
    <row r="119" spans="1:101" x14ac:dyDescent="0.45">
      <c r="A119" s="2">
        <v>45316</v>
      </c>
      <c r="B119" s="14">
        <f t="shared" si="205"/>
        <v>23</v>
      </c>
      <c r="C119">
        <f>VLOOKUP(A119,'Stock wise daily sales'!$A$1:$AA$367,2,0)</f>
        <v>0</v>
      </c>
      <c r="D119">
        <v>0</v>
      </c>
      <c r="E119" s="15">
        <f t="shared" si="206"/>
        <v>23</v>
      </c>
      <c r="F119" s="14">
        <f t="shared" si="201"/>
        <v>41</v>
      </c>
      <c r="G119">
        <f>VLOOKUP(A119,'Stock wise daily sales'!$A$1:$AA$367,3,0)</f>
        <v>5</v>
      </c>
      <c r="H119">
        <v>0</v>
      </c>
      <c r="I119" s="15">
        <f t="shared" si="202"/>
        <v>36</v>
      </c>
      <c r="J119" s="14">
        <f t="shared" si="186"/>
        <v>10</v>
      </c>
      <c r="K119">
        <f>VLOOKUP(A119,'Stock wise daily sales'!$A$1:$AA$367,4,0)</f>
        <v>0</v>
      </c>
      <c r="L119">
        <v>0</v>
      </c>
      <c r="M119" s="15">
        <f t="shared" si="187"/>
        <v>10</v>
      </c>
      <c r="N119" s="14">
        <f t="shared" si="161"/>
        <v>12</v>
      </c>
      <c r="O119">
        <f>VLOOKUP(A119,'Stock wise daily sales'!$A$1:$AA$367,5,0)</f>
        <v>0</v>
      </c>
      <c r="P119">
        <v>0</v>
      </c>
      <c r="Q119" s="15">
        <f t="shared" si="188"/>
        <v>12</v>
      </c>
      <c r="R119" s="14">
        <f t="shared" si="166"/>
        <v>67</v>
      </c>
      <c r="S119">
        <f>VLOOKUP(A119,'Stock wise daily sales'!$A$1:$AA$367,6,0)</f>
        <v>0</v>
      </c>
      <c r="T119">
        <v>0</v>
      </c>
      <c r="U119" s="15">
        <f t="shared" si="167"/>
        <v>67</v>
      </c>
      <c r="V119" s="14">
        <f t="shared" si="209"/>
        <v>33</v>
      </c>
      <c r="W119">
        <f>VLOOKUP(A119,'Stock wise daily sales'!$A$1:$AA$367,7,0)</f>
        <v>0</v>
      </c>
      <c r="X119">
        <v>0</v>
      </c>
      <c r="Y119" s="15">
        <f t="shared" si="210"/>
        <v>33</v>
      </c>
      <c r="Z119" s="14">
        <f t="shared" si="168"/>
        <v>55</v>
      </c>
      <c r="AA119">
        <f>VLOOKUP(A119,'Stock wise daily sales'!$A$1:$AA$367,8,0)</f>
        <v>5</v>
      </c>
      <c r="AB119">
        <v>0</v>
      </c>
      <c r="AC119" s="15">
        <f t="shared" si="169"/>
        <v>50</v>
      </c>
      <c r="AD119" s="14">
        <f t="shared" si="162"/>
        <v>18</v>
      </c>
      <c r="AE119">
        <f>VLOOKUP(A119,'Stock wise daily sales'!$A$1:$AA$367,9,0)</f>
        <v>0</v>
      </c>
      <c r="AF119">
        <v>0</v>
      </c>
      <c r="AG119" s="15">
        <f t="shared" si="163"/>
        <v>18</v>
      </c>
      <c r="AH119" s="14">
        <f t="shared" si="191"/>
        <v>12</v>
      </c>
      <c r="AI119">
        <f>VLOOKUP(A119,'Stock wise daily sales'!$A$1:$AA$367,10,0)</f>
        <v>2</v>
      </c>
      <c r="AJ119">
        <v>0</v>
      </c>
      <c r="AK119" s="15">
        <f t="shared" si="192"/>
        <v>10</v>
      </c>
      <c r="AL119" s="14">
        <f t="shared" si="203"/>
        <v>11</v>
      </c>
      <c r="AM119">
        <f>VLOOKUP(A119,'Stock wise daily sales'!$A$1:$AA$367,11,0)</f>
        <v>0</v>
      </c>
      <c r="AN119">
        <v>0</v>
      </c>
      <c r="AO119" s="15">
        <f t="shared" si="204"/>
        <v>11</v>
      </c>
      <c r="AP119" s="14">
        <f t="shared" si="193"/>
        <v>33</v>
      </c>
      <c r="AQ119">
        <f>VLOOKUP(A119,'Stock wise daily sales'!$A$1:$AA$367,12,0)</f>
        <v>5</v>
      </c>
      <c r="AR119">
        <v>0</v>
      </c>
      <c r="AS119" s="15">
        <f t="shared" si="194"/>
        <v>28</v>
      </c>
      <c r="AT119" s="14">
        <f t="shared" si="195"/>
        <v>64</v>
      </c>
      <c r="AU119">
        <f>VLOOKUP(A119,'Stock wise daily sales'!$A$1:$AA$367,13,0)</f>
        <v>8</v>
      </c>
      <c r="AV119">
        <v>0</v>
      </c>
      <c r="AW119" s="15">
        <f t="shared" si="196"/>
        <v>56</v>
      </c>
      <c r="AX119" s="14">
        <f t="shared" si="170"/>
        <v>21</v>
      </c>
      <c r="AY119">
        <f>VLOOKUP(A119,'Stock wise daily sales'!$A$1:$AA$367,14,0)</f>
        <v>4</v>
      </c>
      <c r="AZ119">
        <v>0</v>
      </c>
      <c r="BA119" s="15">
        <f t="shared" si="171"/>
        <v>17</v>
      </c>
      <c r="BB119" s="14">
        <f t="shared" si="197"/>
        <v>5</v>
      </c>
      <c r="BC119">
        <f>VLOOKUP(A119,'Stock wise daily sales'!$A$1:$AA$367,15,0)</f>
        <v>0</v>
      </c>
      <c r="BD119">
        <v>0</v>
      </c>
      <c r="BE119" s="15">
        <f t="shared" si="198"/>
        <v>5</v>
      </c>
      <c r="BF119" s="14">
        <f t="shared" si="172"/>
        <v>74</v>
      </c>
      <c r="BG119">
        <f>VLOOKUP(A119,'Stock wise daily sales'!$A$1:$AA$367,16,0)</f>
        <v>0</v>
      </c>
      <c r="BH119">
        <v>0</v>
      </c>
      <c r="BI119" s="15">
        <f t="shared" si="173"/>
        <v>74</v>
      </c>
      <c r="BJ119" s="14">
        <f t="shared" si="178"/>
        <v>1</v>
      </c>
      <c r="BK119">
        <f>VLOOKUP(A119,'Stock wise daily sales'!$A$1:$AA$367,17,0)</f>
        <v>0</v>
      </c>
      <c r="BL119">
        <v>0</v>
      </c>
      <c r="BM119" s="15">
        <f t="shared" si="179"/>
        <v>1</v>
      </c>
      <c r="BN119" s="14">
        <f t="shared" si="174"/>
        <v>11</v>
      </c>
      <c r="BO119">
        <f>VLOOKUP(A119,'Stock wise daily sales'!$A$1:$AA$367,18,0)</f>
        <v>0</v>
      </c>
      <c r="BP119">
        <v>0</v>
      </c>
      <c r="BQ119" s="15">
        <f t="shared" si="175"/>
        <v>11</v>
      </c>
      <c r="BR119" s="14">
        <f t="shared" si="176"/>
        <v>10</v>
      </c>
      <c r="BS119">
        <f>VLOOKUP(A119,'Stock wise daily sales'!$A$1:$AA$367,19,0)</f>
        <v>0</v>
      </c>
      <c r="BT119">
        <v>0</v>
      </c>
      <c r="BU119" s="15">
        <f t="shared" si="177"/>
        <v>10</v>
      </c>
      <c r="BV119" s="14">
        <f t="shared" si="180"/>
        <v>7</v>
      </c>
      <c r="BW119">
        <f>VLOOKUP(A119,'Stock wise daily sales'!$A$1:$AA$367,20,0)</f>
        <v>0</v>
      </c>
      <c r="BX119">
        <v>0</v>
      </c>
      <c r="BY119" s="15">
        <f t="shared" si="181"/>
        <v>7</v>
      </c>
      <c r="BZ119" s="14">
        <f t="shared" si="164"/>
        <v>55</v>
      </c>
      <c r="CA119">
        <f>VLOOKUP(A119,'Stock wise daily sales'!$A$1:$AA$367,21,0)</f>
        <v>0</v>
      </c>
      <c r="CB119">
        <v>0</v>
      </c>
      <c r="CC119" s="15">
        <f t="shared" si="165"/>
        <v>55</v>
      </c>
      <c r="CD119" s="14">
        <f t="shared" si="207"/>
        <v>61</v>
      </c>
      <c r="CE119">
        <f>VLOOKUP(A119,'Stock wise daily sales'!$A$1:$AA$367,22,0)</f>
        <v>8</v>
      </c>
      <c r="CF119">
        <v>0</v>
      </c>
      <c r="CG119" s="15">
        <f t="shared" si="208"/>
        <v>53</v>
      </c>
      <c r="CH119" s="14">
        <f t="shared" si="189"/>
        <v>54</v>
      </c>
      <c r="CI119">
        <f>VLOOKUP(A119,'Stock wise daily sales'!$A$1:$AA$367,23,0)</f>
        <v>10</v>
      </c>
      <c r="CJ119">
        <v>0</v>
      </c>
      <c r="CK119" s="15">
        <f t="shared" si="190"/>
        <v>44</v>
      </c>
      <c r="CL119" s="14">
        <f t="shared" si="182"/>
        <v>15</v>
      </c>
      <c r="CM119">
        <f>VLOOKUP(A119,'Stock wise daily sales'!$A$1:$AA$367,24,0)</f>
        <v>0</v>
      </c>
      <c r="CN119">
        <v>0</v>
      </c>
      <c r="CO119" s="15">
        <f t="shared" si="183"/>
        <v>15</v>
      </c>
      <c r="CP119" s="14">
        <f t="shared" si="199"/>
        <v>15</v>
      </c>
      <c r="CQ119">
        <f>VLOOKUP(A119,'Stock wise daily sales'!$A$1:$AA$367,25,0)</f>
        <v>0</v>
      </c>
      <c r="CR119">
        <v>0</v>
      </c>
      <c r="CS119" s="15">
        <f t="shared" si="200"/>
        <v>15</v>
      </c>
      <c r="CT119" s="14">
        <f t="shared" si="184"/>
        <v>34</v>
      </c>
      <c r="CU119">
        <f>VLOOKUP(A119,'Stock wise daily sales'!$A$1:$AA$367,26,0)</f>
        <v>0</v>
      </c>
      <c r="CV119">
        <v>0</v>
      </c>
      <c r="CW119" s="15">
        <f t="shared" si="185"/>
        <v>34</v>
      </c>
    </row>
    <row r="120" spans="1:101" x14ac:dyDescent="0.45">
      <c r="A120" s="2">
        <v>45317</v>
      </c>
      <c r="B120" s="14">
        <f t="shared" si="205"/>
        <v>23</v>
      </c>
      <c r="C120">
        <f>VLOOKUP(A120,'Stock wise daily sales'!$A$1:$AA$367,2,0)</f>
        <v>0</v>
      </c>
      <c r="D120">
        <v>0</v>
      </c>
      <c r="E120" s="15">
        <f t="shared" si="206"/>
        <v>23</v>
      </c>
      <c r="F120" s="14">
        <f t="shared" si="201"/>
        <v>36</v>
      </c>
      <c r="G120">
        <f>VLOOKUP(A120,'Stock wise daily sales'!$A$1:$AA$367,3,0)</f>
        <v>0</v>
      </c>
      <c r="H120">
        <v>0</v>
      </c>
      <c r="I120" s="15">
        <f t="shared" si="202"/>
        <v>36</v>
      </c>
      <c r="J120" s="14">
        <f t="shared" si="186"/>
        <v>10</v>
      </c>
      <c r="K120">
        <f>VLOOKUP(A120,'Stock wise daily sales'!$A$1:$AA$367,4,0)</f>
        <v>3</v>
      </c>
      <c r="L120">
        <v>0</v>
      </c>
      <c r="M120" s="15">
        <f t="shared" si="187"/>
        <v>7</v>
      </c>
      <c r="N120" s="14">
        <f t="shared" si="161"/>
        <v>12</v>
      </c>
      <c r="O120">
        <f>VLOOKUP(A120,'Stock wise daily sales'!$A$1:$AA$367,5,0)</f>
        <v>0</v>
      </c>
      <c r="P120">
        <v>0</v>
      </c>
      <c r="Q120" s="15">
        <f t="shared" si="188"/>
        <v>12</v>
      </c>
      <c r="R120" s="14">
        <f t="shared" si="166"/>
        <v>67</v>
      </c>
      <c r="S120">
        <f>VLOOKUP(A120,'Stock wise daily sales'!$A$1:$AA$367,6,0)</f>
        <v>0</v>
      </c>
      <c r="T120">
        <v>0</v>
      </c>
      <c r="U120" s="15">
        <f t="shared" si="167"/>
        <v>67</v>
      </c>
      <c r="V120" s="14">
        <f t="shared" si="209"/>
        <v>33</v>
      </c>
      <c r="W120">
        <f>VLOOKUP(A120,'Stock wise daily sales'!$A$1:$AA$367,7,0)</f>
        <v>3</v>
      </c>
      <c r="X120">
        <v>0</v>
      </c>
      <c r="Y120" s="15">
        <f t="shared" si="210"/>
        <v>30</v>
      </c>
      <c r="Z120" s="14">
        <f t="shared" si="168"/>
        <v>50</v>
      </c>
      <c r="AA120">
        <f>VLOOKUP(A120,'Stock wise daily sales'!$A$1:$AA$367,8,0)</f>
        <v>3</v>
      </c>
      <c r="AB120">
        <v>0</v>
      </c>
      <c r="AC120" s="15">
        <f t="shared" si="169"/>
        <v>47</v>
      </c>
      <c r="AD120" s="14">
        <f t="shared" si="162"/>
        <v>18</v>
      </c>
      <c r="AE120">
        <f>VLOOKUP(A120,'Stock wise daily sales'!$A$1:$AA$367,9,0)</f>
        <v>0</v>
      </c>
      <c r="AF120">
        <v>0</v>
      </c>
      <c r="AG120" s="15">
        <f t="shared" si="163"/>
        <v>18</v>
      </c>
      <c r="AH120" s="14">
        <f t="shared" si="191"/>
        <v>10</v>
      </c>
      <c r="AI120">
        <f>VLOOKUP(A120,'Stock wise daily sales'!$A$1:$AA$367,10,0)</f>
        <v>4</v>
      </c>
      <c r="AJ120">
        <v>0</v>
      </c>
      <c r="AK120" s="15">
        <f t="shared" si="192"/>
        <v>6</v>
      </c>
      <c r="AL120" s="14">
        <f t="shared" si="203"/>
        <v>11</v>
      </c>
      <c r="AM120">
        <f>VLOOKUP(A120,'Stock wise daily sales'!$A$1:$AA$367,11,0)</f>
        <v>4</v>
      </c>
      <c r="AN120">
        <v>0</v>
      </c>
      <c r="AO120" s="15">
        <f t="shared" si="204"/>
        <v>7</v>
      </c>
      <c r="AP120" s="14">
        <f t="shared" si="193"/>
        <v>28</v>
      </c>
      <c r="AQ120">
        <f>VLOOKUP(A120,'Stock wise daily sales'!$A$1:$AA$367,12,0)</f>
        <v>0</v>
      </c>
      <c r="AR120">
        <v>0</v>
      </c>
      <c r="AS120" s="15">
        <f t="shared" si="194"/>
        <v>28</v>
      </c>
      <c r="AT120" s="14">
        <f t="shared" si="195"/>
        <v>56</v>
      </c>
      <c r="AU120">
        <f>VLOOKUP(A120,'Stock wise daily sales'!$A$1:$AA$367,13,0)</f>
        <v>0</v>
      </c>
      <c r="AV120">
        <v>0</v>
      </c>
      <c r="AW120" s="15">
        <f t="shared" si="196"/>
        <v>56</v>
      </c>
      <c r="AX120" s="14">
        <f t="shared" si="170"/>
        <v>17</v>
      </c>
      <c r="AY120">
        <f>VLOOKUP(A120,'Stock wise daily sales'!$A$1:$AA$367,14,0)</f>
        <v>0</v>
      </c>
      <c r="AZ120">
        <v>0</v>
      </c>
      <c r="BA120" s="15">
        <f t="shared" si="171"/>
        <v>17</v>
      </c>
      <c r="BB120" s="14">
        <f t="shared" si="197"/>
        <v>5</v>
      </c>
      <c r="BC120">
        <f>VLOOKUP(A120,'Stock wise daily sales'!$A$1:$AA$367,15,0)</f>
        <v>0</v>
      </c>
      <c r="BD120">
        <v>0</v>
      </c>
      <c r="BE120" s="15">
        <f t="shared" si="198"/>
        <v>5</v>
      </c>
      <c r="BF120" s="14">
        <f t="shared" si="172"/>
        <v>74</v>
      </c>
      <c r="BG120">
        <f>VLOOKUP(A120,'Stock wise daily sales'!$A$1:$AA$367,16,0)</f>
        <v>0</v>
      </c>
      <c r="BH120">
        <v>0</v>
      </c>
      <c r="BI120" s="15">
        <f t="shared" si="173"/>
        <v>74</v>
      </c>
      <c r="BJ120" s="14">
        <f t="shared" si="178"/>
        <v>1</v>
      </c>
      <c r="BK120">
        <f>VLOOKUP(A120,'Stock wise daily sales'!$A$1:$AA$367,17,0)</f>
        <v>0</v>
      </c>
      <c r="BL120">
        <v>0</v>
      </c>
      <c r="BM120" s="15">
        <f t="shared" si="179"/>
        <v>1</v>
      </c>
      <c r="BN120" s="14">
        <f t="shared" si="174"/>
        <v>11</v>
      </c>
      <c r="BO120">
        <f>VLOOKUP(A120,'Stock wise daily sales'!$A$1:$AA$367,18,0)</f>
        <v>0</v>
      </c>
      <c r="BP120">
        <v>0</v>
      </c>
      <c r="BQ120" s="15">
        <f t="shared" si="175"/>
        <v>11</v>
      </c>
      <c r="BR120" s="14">
        <f t="shared" si="176"/>
        <v>10</v>
      </c>
      <c r="BS120">
        <f>VLOOKUP(A120,'Stock wise daily sales'!$A$1:$AA$367,19,0)</f>
        <v>0</v>
      </c>
      <c r="BT120">
        <v>0</v>
      </c>
      <c r="BU120" s="15">
        <f t="shared" si="177"/>
        <v>10</v>
      </c>
      <c r="BV120" s="14">
        <f t="shared" si="180"/>
        <v>7</v>
      </c>
      <c r="BW120">
        <f>VLOOKUP(A120,'Stock wise daily sales'!$A$1:$AA$367,20,0)</f>
        <v>0</v>
      </c>
      <c r="BX120">
        <v>0</v>
      </c>
      <c r="BY120" s="15">
        <f t="shared" si="181"/>
        <v>7</v>
      </c>
      <c r="BZ120" s="14">
        <f t="shared" si="164"/>
        <v>55</v>
      </c>
      <c r="CA120">
        <f>VLOOKUP(A120,'Stock wise daily sales'!$A$1:$AA$367,21,0)</f>
        <v>10</v>
      </c>
      <c r="CB120">
        <v>0</v>
      </c>
      <c r="CC120" s="15">
        <f t="shared" si="165"/>
        <v>45</v>
      </c>
      <c r="CD120" s="14">
        <f t="shared" si="207"/>
        <v>53</v>
      </c>
      <c r="CE120">
        <f>VLOOKUP(A120,'Stock wise daily sales'!$A$1:$AA$367,22,0)</f>
        <v>0</v>
      </c>
      <c r="CF120">
        <v>0</v>
      </c>
      <c r="CG120" s="15">
        <f t="shared" si="208"/>
        <v>53</v>
      </c>
      <c r="CH120" s="14">
        <f t="shared" si="189"/>
        <v>44</v>
      </c>
      <c r="CI120">
        <f>VLOOKUP(A120,'Stock wise daily sales'!$A$1:$AA$367,23,0)</f>
        <v>0</v>
      </c>
      <c r="CJ120">
        <v>0</v>
      </c>
      <c r="CK120" s="15">
        <f t="shared" si="190"/>
        <v>44</v>
      </c>
      <c r="CL120" s="14">
        <f t="shared" si="182"/>
        <v>15</v>
      </c>
      <c r="CM120">
        <f>VLOOKUP(A120,'Stock wise daily sales'!$A$1:$AA$367,24,0)</f>
        <v>0</v>
      </c>
      <c r="CN120">
        <v>0</v>
      </c>
      <c r="CO120" s="15">
        <f t="shared" si="183"/>
        <v>15</v>
      </c>
      <c r="CP120" s="14">
        <f t="shared" si="199"/>
        <v>15</v>
      </c>
      <c r="CQ120">
        <f>VLOOKUP(A120,'Stock wise daily sales'!$A$1:$AA$367,25,0)</f>
        <v>0</v>
      </c>
      <c r="CR120">
        <v>0</v>
      </c>
      <c r="CS120" s="15">
        <f t="shared" si="200"/>
        <v>15</v>
      </c>
      <c r="CT120" s="14">
        <f t="shared" si="184"/>
        <v>34</v>
      </c>
      <c r="CU120">
        <f>VLOOKUP(A120,'Stock wise daily sales'!$A$1:$AA$367,26,0)</f>
        <v>0</v>
      </c>
      <c r="CV120">
        <v>0</v>
      </c>
      <c r="CW120" s="15">
        <f t="shared" si="185"/>
        <v>34</v>
      </c>
    </row>
    <row r="121" spans="1:101" x14ac:dyDescent="0.45">
      <c r="A121" s="2">
        <v>45318</v>
      </c>
      <c r="B121" s="14">
        <f t="shared" si="205"/>
        <v>23</v>
      </c>
      <c r="C121">
        <f>VLOOKUP(A121,'Stock wise daily sales'!$A$1:$AA$367,2,0)</f>
        <v>0</v>
      </c>
      <c r="D121">
        <v>0</v>
      </c>
      <c r="E121" s="15">
        <f t="shared" si="206"/>
        <v>23</v>
      </c>
      <c r="F121" s="14">
        <f t="shared" si="201"/>
        <v>36</v>
      </c>
      <c r="G121">
        <f>VLOOKUP(A121,'Stock wise daily sales'!$A$1:$AA$367,3,0)</f>
        <v>0</v>
      </c>
      <c r="H121">
        <v>0</v>
      </c>
      <c r="I121" s="15">
        <f t="shared" si="202"/>
        <v>36</v>
      </c>
      <c r="J121" s="14">
        <f t="shared" si="186"/>
        <v>7</v>
      </c>
      <c r="K121">
        <f>VLOOKUP(A121,'Stock wise daily sales'!$A$1:$AA$367,4,0)</f>
        <v>0</v>
      </c>
      <c r="L121">
        <v>0</v>
      </c>
      <c r="M121" s="15">
        <f t="shared" si="187"/>
        <v>7</v>
      </c>
      <c r="N121" s="14">
        <f t="shared" si="161"/>
        <v>12</v>
      </c>
      <c r="O121">
        <f>VLOOKUP(A121,'Stock wise daily sales'!$A$1:$AA$367,5,0)</f>
        <v>0</v>
      </c>
      <c r="P121">
        <v>0</v>
      </c>
      <c r="Q121" s="15">
        <f t="shared" si="188"/>
        <v>12</v>
      </c>
      <c r="R121" s="14">
        <f t="shared" si="166"/>
        <v>67</v>
      </c>
      <c r="S121">
        <f>VLOOKUP(A121,'Stock wise daily sales'!$A$1:$AA$367,6,0)</f>
        <v>15</v>
      </c>
      <c r="T121">
        <v>0</v>
      </c>
      <c r="U121" s="15">
        <f t="shared" si="167"/>
        <v>52</v>
      </c>
      <c r="V121" s="14">
        <f t="shared" si="209"/>
        <v>30</v>
      </c>
      <c r="W121">
        <f>VLOOKUP(A121,'Stock wise daily sales'!$A$1:$AA$367,7,0)</f>
        <v>0</v>
      </c>
      <c r="X121">
        <v>0</v>
      </c>
      <c r="Y121" s="15">
        <f t="shared" si="210"/>
        <v>30</v>
      </c>
      <c r="Z121" s="14">
        <f t="shared" si="168"/>
        <v>47</v>
      </c>
      <c r="AA121">
        <f>VLOOKUP(A121,'Stock wise daily sales'!$A$1:$AA$367,8,0)</f>
        <v>10</v>
      </c>
      <c r="AB121">
        <v>0</v>
      </c>
      <c r="AC121" s="15">
        <f t="shared" si="169"/>
        <v>37</v>
      </c>
      <c r="AD121" s="14">
        <f t="shared" si="162"/>
        <v>18</v>
      </c>
      <c r="AE121">
        <f>VLOOKUP(A121,'Stock wise daily sales'!$A$1:$AA$367,9,0)</f>
        <v>0</v>
      </c>
      <c r="AF121">
        <v>0</v>
      </c>
      <c r="AG121" s="15">
        <f t="shared" si="163"/>
        <v>18</v>
      </c>
      <c r="AH121" s="14">
        <f t="shared" si="191"/>
        <v>6</v>
      </c>
      <c r="AI121">
        <f>VLOOKUP(A121,'Stock wise daily sales'!$A$1:$AA$367,10,0)</f>
        <v>0</v>
      </c>
      <c r="AJ121">
        <v>0</v>
      </c>
      <c r="AK121" s="15">
        <f t="shared" si="192"/>
        <v>6</v>
      </c>
      <c r="AL121" s="14">
        <f t="shared" si="203"/>
        <v>7</v>
      </c>
      <c r="AM121">
        <f>VLOOKUP(A121,'Stock wise daily sales'!$A$1:$AA$367,11,0)</f>
        <v>0</v>
      </c>
      <c r="AN121">
        <v>0</v>
      </c>
      <c r="AO121" s="15">
        <f t="shared" si="204"/>
        <v>7</v>
      </c>
      <c r="AP121" s="14">
        <f t="shared" si="193"/>
        <v>28</v>
      </c>
      <c r="AQ121">
        <f>VLOOKUP(A121,'Stock wise daily sales'!$A$1:$AA$367,12,0)</f>
        <v>14</v>
      </c>
      <c r="AR121">
        <v>0</v>
      </c>
      <c r="AS121" s="15">
        <f t="shared" si="194"/>
        <v>14</v>
      </c>
      <c r="AT121" s="14">
        <f t="shared" si="195"/>
        <v>56</v>
      </c>
      <c r="AU121">
        <f>VLOOKUP(A121,'Stock wise daily sales'!$A$1:$AA$367,13,0)</f>
        <v>5</v>
      </c>
      <c r="AV121">
        <v>0</v>
      </c>
      <c r="AW121" s="15">
        <f t="shared" si="196"/>
        <v>51</v>
      </c>
      <c r="AX121" s="14">
        <f t="shared" si="170"/>
        <v>17</v>
      </c>
      <c r="AY121">
        <f>VLOOKUP(A121,'Stock wise daily sales'!$A$1:$AA$367,14,0)</f>
        <v>0</v>
      </c>
      <c r="AZ121">
        <v>0</v>
      </c>
      <c r="BA121" s="15">
        <f t="shared" si="171"/>
        <v>17</v>
      </c>
      <c r="BB121" s="14">
        <f t="shared" si="197"/>
        <v>5</v>
      </c>
      <c r="BC121">
        <f>VLOOKUP(A121,'Stock wise daily sales'!$A$1:$AA$367,15,0)</f>
        <v>0</v>
      </c>
      <c r="BD121">
        <v>0</v>
      </c>
      <c r="BE121" s="15">
        <f t="shared" si="198"/>
        <v>5</v>
      </c>
      <c r="BF121" s="14">
        <f t="shared" si="172"/>
        <v>74</v>
      </c>
      <c r="BG121">
        <f>VLOOKUP(A121,'Stock wise daily sales'!$A$1:$AA$367,16,0)</f>
        <v>0</v>
      </c>
      <c r="BH121">
        <v>0</v>
      </c>
      <c r="BI121" s="15">
        <f t="shared" si="173"/>
        <v>74</v>
      </c>
      <c r="BJ121" s="14">
        <f t="shared" si="178"/>
        <v>1</v>
      </c>
      <c r="BK121">
        <f>VLOOKUP(A121,'Stock wise daily sales'!$A$1:$AA$367,17,0)</f>
        <v>0</v>
      </c>
      <c r="BL121">
        <v>0</v>
      </c>
      <c r="BM121" s="15">
        <f t="shared" si="179"/>
        <v>1</v>
      </c>
      <c r="BN121" s="14">
        <f t="shared" si="174"/>
        <v>11</v>
      </c>
      <c r="BO121">
        <f>VLOOKUP(A121,'Stock wise daily sales'!$A$1:$AA$367,18,0)</f>
        <v>0</v>
      </c>
      <c r="BP121">
        <v>0</v>
      </c>
      <c r="BQ121" s="15">
        <f t="shared" si="175"/>
        <v>11</v>
      </c>
      <c r="BR121" s="14">
        <f t="shared" si="176"/>
        <v>10</v>
      </c>
      <c r="BS121">
        <f>VLOOKUP(A121,'Stock wise daily sales'!$A$1:$AA$367,19,0)</f>
        <v>0</v>
      </c>
      <c r="BT121">
        <v>0</v>
      </c>
      <c r="BU121" s="15">
        <f t="shared" si="177"/>
        <v>10</v>
      </c>
      <c r="BV121" s="14">
        <f t="shared" si="180"/>
        <v>7</v>
      </c>
      <c r="BW121">
        <f>VLOOKUP(A121,'Stock wise daily sales'!$A$1:$AA$367,20,0)</f>
        <v>0</v>
      </c>
      <c r="BX121">
        <v>0</v>
      </c>
      <c r="BY121" s="15">
        <f t="shared" si="181"/>
        <v>7</v>
      </c>
      <c r="BZ121" s="14">
        <f t="shared" si="164"/>
        <v>45</v>
      </c>
      <c r="CA121">
        <f>VLOOKUP(A121,'Stock wise daily sales'!$A$1:$AA$367,21,0)</f>
        <v>0</v>
      </c>
      <c r="CB121">
        <v>0</v>
      </c>
      <c r="CC121" s="15">
        <f t="shared" si="165"/>
        <v>45</v>
      </c>
      <c r="CD121" s="14">
        <f t="shared" si="207"/>
        <v>53</v>
      </c>
      <c r="CE121">
        <f>VLOOKUP(A121,'Stock wise daily sales'!$A$1:$AA$367,22,0)</f>
        <v>20</v>
      </c>
      <c r="CF121">
        <v>0</v>
      </c>
      <c r="CG121" s="15">
        <f t="shared" si="208"/>
        <v>33</v>
      </c>
      <c r="CH121" s="14">
        <f t="shared" si="189"/>
        <v>44</v>
      </c>
      <c r="CI121">
        <f>VLOOKUP(A121,'Stock wise daily sales'!$A$1:$AA$367,23,0)</f>
        <v>0</v>
      </c>
      <c r="CJ121">
        <v>0</v>
      </c>
      <c r="CK121" s="15">
        <f t="shared" si="190"/>
        <v>44</v>
      </c>
      <c r="CL121" s="14">
        <f t="shared" si="182"/>
        <v>15</v>
      </c>
      <c r="CM121">
        <f>VLOOKUP(A121,'Stock wise daily sales'!$A$1:$AA$367,24,0)</f>
        <v>0</v>
      </c>
      <c r="CN121">
        <v>0</v>
      </c>
      <c r="CO121" s="15">
        <f t="shared" si="183"/>
        <v>15</v>
      </c>
      <c r="CP121" s="14">
        <f t="shared" si="199"/>
        <v>15</v>
      </c>
      <c r="CQ121">
        <f>VLOOKUP(A121,'Stock wise daily sales'!$A$1:$AA$367,25,0)</f>
        <v>0</v>
      </c>
      <c r="CR121">
        <v>0</v>
      </c>
      <c r="CS121" s="15">
        <f t="shared" si="200"/>
        <v>15</v>
      </c>
      <c r="CT121" s="14">
        <f t="shared" si="184"/>
        <v>34</v>
      </c>
      <c r="CU121">
        <f>VLOOKUP(A121,'Stock wise daily sales'!$A$1:$AA$367,26,0)</f>
        <v>2</v>
      </c>
      <c r="CV121">
        <v>0</v>
      </c>
      <c r="CW121" s="15">
        <f t="shared" si="185"/>
        <v>32</v>
      </c>
    </row>
    <row r="122" spans="1:101" x14ac:dyDescent="0.45">
      <c r="A122" s="2">
        <v>45319</v>
      </c>
      <c r="B122" s="14">
        <f t="shared" si="205"/>
        <v>23</v>
      </c>
      <c r="C122">
        <f>VLOOKUP(A122,'Stock wise daily sales'!$A$1:$AA$367,2,0)</f>
        <v>0</v>
      </c>
      <c r="D122">
        <v>0</v>
      </c>
      <c r="E122" s="15">
        <f t="shared" si="206"/>
        <v>23</v>
      </c>
      <c r="F122" s="14">
        <f t="shared" si="201"/>
        <v>36</v>
      </c>
      <c r="G122">
        <f>VLOOKUP(A122,'Stock wise daily sales'!$A$1:$AA$367,3,0)</f>
        <v>4</v>
      </c>
      <c r="H122">
        <v>0</v>
      </c>
      <c r="I122" s="15">
        <f t="shared" si="202"/>
        <v>32</v>
      </c>
      <c r="J122" s="14">
        <f t="shared" si="186"/>
        <v>7</v>
      </c>
      <c r="K122">
        <f>VLOOKUP(A122,'Stock wise daily sales'!$A$1:$AA$367,4,0)</f>
        <v>0</v>
      </c>
      <c r="L122">
        <v>0</v>
      </c>
      <c r="M122" s="15">
        <f t="shared" si="187"/>
        <v>7</v>
      </c>
      <c r="N122" s="14">
        <f t="shared" si="161"/>
        <v>12</v>
      </c>
      <c r="O122">
        <f>VLOOKUP(A122,'Stock wise daily sales'!$A$1:$AA$367,5,0)</f>
        <v>0</v>
      </c>
      <c r="P122">
        <v>0</v>
      </c>
      <c r="Q122" s="15">
        <f t="shared" si="188"/>
        <v>12</v>
      </c>
      <c r="R122" s="14">
        <f t="shared" si="166"/>
        <v>52</v>
      </c>
      <c r="S122">
        <f>VLOOKUP(A122,'Stock wise daily sales'!$A$1:$AA$367,6,0)</f>
        <v>0</v>
      </c>
      <c r="T122">
        <v>0</v>
      </c>
      <c r="U122" s="15">
        <f t="shared" si="167"/>
        <v>52</v>
      </c>
      <c r="V122" s="14">
        <f t="shared" si="209"/>
        <v>30</v>
      </c>
      <c r="W122">
        <f>VLOOKUP(A122,'Stock wise daily sales'!$A$1:$AA$367,7,0)</f>
        <v>0</v>
      </c>
      <c r="X122">
        <v>0</v>
      </c>
      <c r="Y122" s="15">
        <f t="shared" si="210"/>
        <v>30</v>
      </c>
      <c r="Z122" s="14">
        <f t="shared" si="168"/>
        <v>37</v>
      </c>
      <c r="AA122">
        <f>VLOOKUP(A122,'Stock wise daily sales'!$A$1:$AA$367,8,0)</f>
        <v>0</v>
      </c>
      <c r="AB122">
        <v>0</v>
      </c>
      <c r="AC122" s="15">
        <f t="shared" si="169"/>
        <v>37</v>
      </c>
      <c r="AD122" s="14">
        <f t="shared" si="162"/>
        <v>18</v>
      </c>
      <c r="AE122">
        <f>VLOOKUP(A122,'Stock wise daily sales'!$A$1:$AA$367,9,0)</f>
        <v>0</v>
      </c>
      <c r="AF122">
        <v>0</v>
      </c>
      <c r="AG122" s="15">
        <f t="shared" si="163"/>
        <v>18</v>
      </c>
      <c r="AH122" s="14">
        <f t="shared" si="191"/>
        <v>6</v>
      </c>
      <c r="AI122">
        <f>VLOOKUP(A122,'Stock wise daily sales'!$A$1:$AA$367,10,0)</f>
        <v>0</v>
      </c>
      <c r="AJ122">
        <v>0</v>
      </c>
      <c r="AK122" s="15">
        <f t="shared" si="192"/>
        <v>6</v>
      </c>
      <c r="AL122" s="14">
        <f t="shared" si="203"/>
        <v>7</v>
      </c>
      <c r="AM122">
        <f>VLOOKUP(A122,'Stock wise daily sales'!$A$1:$AA$367,11,0)</f>
        <v>1</v>
      </c>
      <c r="AN122">
        <v>0</v>
      </c>
      <c r="AO122" s="15">
        <f t="shared" si="204"/>
        <v>6</v>
      </c>
      <c r="AP122" s="14">
        <f t="shared" si="193"/>
        <v>14</v>
      </c>
      <c r="AQ122">
        <f>VLOOKUP(A122,'Stock wise daily sales'!$A$1:$AA$367,12,0)</f>
        <v>3</v>
      </c>
      <c r="AR122">
        <v>0</v>
      </c>
      <c r="AS122" s="15">
        <f t="shared" si="194"/>
        <v>11</v>
      </c>
      <c r="AT122" s="14">
        <f t="shared" si="195"/>
        <v>51</v>
      </c>
      <c r="AU122">
        <f>VLOOKUP(A122,'Stock wise daily sales'!$A$1:$AA$367,13,0)</f>
        <v>4</v>
      </c>
      <c r="AV122">
        <v>0</v>
      </c>
      <c r="AW122" s="15">
        <f t="shared" si="196"/>
        <v>47</v>
      </c>
      <c r="AX122" s="14">
        <f t="shared" si="170"/>
        <v>17</v>
      </c>
      <c r="AY122">
        <f>VLOOKUP(A122,'Stock wise daily sales'!$A$1:$AA$367,14,0)</f>
        <v>0</v>
      </c>
      <c r="AZ122">
        <v>0</v>
      </c>
      <c r="BA122" s="15">
        <f t="shared" si="171"/>
        <v>17</v>
      </c>
      <c r="BB122" s="14">
        <f t="shared" si="197"/>
        <v>5</v>
      </c>
      <c r="BC122">
        <f>VLOOKUP(A122,'Stock wise daily sales'!$A$1:$AA$367,15,0)</f>
        <v>0</v>
      </c>
      <c r="BD122">
        <v>0</v>
      </c>
      <c r="BE122" s="15">
        <f t="shared" si="198"/>
        <v>5</v>
      </c>
      <c r="BF122" s="14">
        <f t="shared" si="172"/>
        <v>74</v>
      </c>
      <c r="BG122">
        <f>VLOOKUP(A122,'Stock wise daily sales'!$A$1:$AA$367,16,0)</f>
        <v>0</v>
      </c>
      <c r="BH122">
        <v>0</v>
      </c>
      <c r="BI122" s="15">
        <f t="shared" si="173"/>
        <v>74</v>
      </c>
      <c r="BJ122" s="14">
        <f t="shared" si="178"/>
        <v>1</v>
      </c>
      <c r="BK122">
        <f>VLOOKUP(A122,'Stock wise daily sales'!$A$1:$AA$367,17,0)</f>
        <v>0</v>
      </c>
      <c r="BL122">
        <v>0</v>
      </c>
      <c r="BM122" s="15">
        <f t="shared" si="179"/>
        <v>1</v>
      </c>
      <c r="BN122" s="14">
        <f t="shared" si="174"/>
        <v>11</v>
      </c>
      <c r="BO122">
        <f>VLOOKUP(A122,'Stock wise daily sales'!$A$1:$AA$367,18,0)</f>
        <v>0</v>
      </c>
      <c r="BP122">
        <v>0</v>
      </c>
      <c r="BQ122" s="15">
        <f t="shared" si="175"/>
        <v>11</v>
      </c>
      <c r="BR122" s="14">
        <f t="shared" si="176"/>
        <v>10</v>
      </c>
      <c r="BS122">
        <f>VLOOKUP(A122,'Stock wise daily sales'!$A$1:$AA$367,19,0)</f>
        <v>0</v>
      </c>
      <c r="BT122">
        <v>0</v>
      </c>
      <c r="BU122" s="15">
        <f t="shared" si="177"/>
        <v>10</v>
      </c>
      <c r="BV122" s="14">
        <f t="shared" si="180"/>
        <v>7</v>
      </c>
      <c r="BW122">
        <f>VLOOKUP(A122,'Stock wise daily sales'!$A$1:$AA$367,20,0)</f>
        <v>0</v>
      </c>
      <c r="BX122">
        <v>0</v>
      </c>
      <c r="BY122" s="15">
        <f t="shared" si="181"/>
        <v>7</v>
      </c>
      <c r="BZ122" s="14">
        <f t="shared" si="164"/>
        <v>45</v>
      </c>
      <c r="CA122">
        <f>VLOOKUP(A122,'Stock wise daily sales'!$A$1:$AA$367,21,0)</f>
        <v>8</v>
      </c>
      <c r="CB122">
        <v>0</v>
      </c>
      <c r="CC122" s="15">
        <f t="shared" si="165"/>
        <v>37</v>
      </c>
      <c r="CD122" s="14">
        <f t="shared" si="207"/>
        <v>33</v>
      </c>
      <c r="CE122">
        <f>VLOOKUP(A122,'Stock wise daily sales'!$A$1:$AA$367,22,0)</f>
        <v>0</v>
      </c>
      <c r="CF122">
        <v>0</v>
      </c>
      <c r="CG122" s="15">
        <f t="shared" si="208"/>
        <v>33</v>
      </c>
      <c r="CH122" s="14">
        <f t="shared" si="189"/>
        <v>44</v>
      </c>
      <c r="CI122">
        <f>VLOOKUP(A122,'Stock wise daily sales'!$A$1:$AA$367,23,0)</f>
        <v>0</v>
      </c>
      <c r="CJ122">
        <v>0</v>
      </c>
      <c r="CK122" s="15">
        <f t="shared" si="190"/>
        <v>44</v>
      </c>
      <c r="CL122" s="14">
        <f t="shared" si="182"/>
        <v>15</v>
      </c>
      <c r="CM122">
        <f>VLOOKUP(A122,'Stock wise daily sales'!$A$1:$AA$367,24,0)</f>
        <v>0</v>
      </c>
      <c r="CN122">
        <v>0</v>
      </c>
      <c r="CO122" s="15">
        <f t="shared" si="183"/>
        <v>15</v>
      </c>
      <c r="CP122" s="14">
        <f t="shared" si="199"/>
        <v>15</v>
      </c>
      <c r="CQ122">
        <f>VLOOKUP(A122,'Stock wise daily sales'!$A$1:$AA$367,25,0)</f>
        <v>0</v>
      </c>
      <c r="CR122">
        <v>0</v>
      </c>
      <c r="CS122" s="15">
        <f t="shared" si="200"/>
        <v>15</v>
      </c>
      <c r="CT122" s="14">
        <f t="shared" si="184"/>
        <v>32</v>
      </c>
      <c r="CU122">
        <f>VLOOKUP(A122,'Stock wise daily sales'!$A$1:$AA$367,26,0)</f>
        <v>2</v>
      </c>
      <c r="CV122">
        <v>0</v>
      </c>
      <c r="CW122" s="15">
        <f t="shared" si="185"/>
        <v>30</v>
      </c>
    </row>
    <row r="123" spans="1:101" x14ac:dyDescent="0.45">
      <c r="A123" s="2">
        <v>45320</v>
      </c>
      <c r="B123" s="14">
        <f t="shared" si="205"/>
        <v>23</v>
      </c>
      <c r="C123">
        <f>VLOOKUP(A123,'Stock wise daily sales'!$A$1:$AA$367,2,0)</f>
        <v>0</v>
      </c>
      <c r="D123">
        <v>0</v>
      </c>
      <c r="E123" s="15">
        <f t="shared" si="206"/>
        <v>23</v>
      </c>
      <c r="F123" s="14">
        <f t="shared" si="201"/>
        <v>32</v>
      </c>
      <c r="G123">
        <f>VLOOKUP(A123,'Stock wise daily sales'!$A$1:$AA$367,3,0)</f>
        <v>0</v>
      </c>
      <c r="H123">
        <v>0</v>
      </c>
      <c r="I123" s="15">
        <f t="shared" si="202"/>
        <v>32</v>
      </c>
      <c r="J123" s="14">
        <f t="shared" si="186"/>
        <v>7</v>
      </c>
      <c r="K123">
        <f>VLOOKUP(A123,'Stock wise daily sales'!$A$1:$AA$367,4,0)</f>
        <v>8</v>
      </c>
      <c r="L123">
        <v>40</v>
      </c>
      <c r="M123" s="15">
        <f t="shared" si="187"/>
        <v>39</v>
      </c>
      <c r="N123" s="14">
        <f t="shared" si="161"/>
        <v>12</v>
      </c>
      <c r="O123">
        <f>VLOOKUP(A123,'Stock wise daily sales'!$A$1:$AA$367,5,0)</f>
        <v>0</v>
      </c>
      <c r="P123">
        <v>0</v>
      </c>
      <c r="Q123" s="15">
        <f t="shared" si="188"/>
        <v>12</v>
      </c>
      <c r="R123" s="14">
        <f t="shared" si="166"/>
        <v>52</v>
      </c>
      <c r="S123">
        <f>VLOOKUP(A123,'Stock wise daily sales'!$A$1:$AA$367,6,0)</f>
        <v>0</v>
      </c>
      <c r="T123">
        <v>0</v>
      </c>
      <c r="U123" s="15">
        <f t="shared" si="167"/>
        <v>52</v>
      </c>
      <c r="V123" s="14">
        <f t="shared" si="209"/>
        <v>30</v>
      </c>
      <c r="W123">
        <f>VLOOKUP(A123,'Stock wise daily sales'!$A$1:$AA$367,7,0)</f>
        <v>0</v>
      </c>
      <c r="X123">
        <v>0</v>
      </c>
      <c r="Y123" s="15">
        <f t="shared" si="210"/>
        <v>30</v>
      </c>
      <c r="Z123" s="14">
        <f t="shared" si="168"/>
        <v>37</v>
      </c>
      <c r="AA123">
        <f>VLOOKUP(A123,'Stock wise daily sales'!$A$1:$AA$367,8,0)</f>
        <v>0</v>
      </c>
      <c r="AB123">
        <v>0</v>
      </c>
      <c r="AC123" s="15">
        <f t="shared" si="169"/>
        <v>37</v>
      </c>
      <c r="AD123" s="14">
        <f t="shared" si="162"/>
        <v>18</v>
      </c>
      <c r="AE123">
        <f>VLOOKUP(A123,'Stock wise daily sales'!$A$1:$AA$367,9,0)</f>
        <v>0</v>
      </c>
      <c r="AF123">
        <v>0</v>
      </c>
      <c r="AG123" s="15">
        <f t="shared" si="163"/>
        <v>18</v>
      </c>
      <c r="AH123" s="14">
        <f t="shared" si="191"/>
        <v>6</v>
      </c>
      <c r="AI123">
        <f>VLOOKUP(A123,'Stock wise daily sales'!$A$1:$AA$367,10,0)</f>
        <v>0</v>
      </c>
      <c r="AJ123">
        <v>0</v>
      </c>
      <c r="AK123" s="15">
        <f t="shared" si="192"/>
        <v>6</v>
      </c>
      <c r="AL123" s="14">
        <f t="shared" si="203"/>
        <v>6</v>
      </c>
      <c r="AM123">
        <f>VLOOKUP(A123,'Stock wise daily sales'!$A$1:$AA$367,11,0)</f>
        <v>0</v>
      </c>
      <c r="AN123">
        <v>0</v>
      </c>
      <c r="AO123" s="15">
        <f t="shared" si="204"/>
        <v>6</v>
      </c>
      <c r="AP123" s="14">
        <f t="shared" si="193"/>
        <v>11</v>
      </c>
      <c r="AQ123">
        <f>VLOOKUP(A123,'Stock wise daily sales'!$A$1:$AA$367,12,0)</f>
        <v>1</v>
      </c>
      <c r="AR123">
        <v>0</v>
      </c>
      <c r="AS123" s="15">
        <f t="shared" si="194"/>
        <v>10</v>
      </c>
      <c r="AT123" s="14">
        <f t="shared" si="195"/>
        <v>47</v>
      </c>
      <c r="AU123">
        <f>VLOOKUP(A123,'Stock wise daily sales'!$A$1:$AA$367,13,0)</f>
        <v>35</v>
      </c>
      <c r="AV123">
        <v>0</v>
      </c>
      <c r="AW123" s="15">
        <f t="shared" si="196"/>
        <v>12</v>
      </c>
      <c r="AX123" s="14">
        <f t="shared" si="170"/>
        <v>17</v>
      </c>
      <c r="AY123">
        <f>VLOOKUP(A123,'Stock wise daily sales'!$A$1:$AA$367,14,0)</f>
        <v>8</v>
      </c>
      <c r="AZ123">
        <v>0</v>
      </c>
      <c r="BA123" s="15">
        <f t="shared" si="171"/>
        <v>9</v>
      </c>
      <c r="BB123" s="14">
        <f t="shared" si="197"/>
        <v>5</v>
      </c>
      <c r="BC123">
        <f>VLOOKUP(A123,'Stock wise daily sales'!$A$1:$AA$367,15,0)</f>
        <v>5</v>
      </c>
      <c r="BD123">
        <v>0</v>
      </c>
      <c r="BE123" s="15">
        <f t="shared" si="198"/>
        <v>0</v>
      </c>
      <c r="BF123" s="14">
        <f t="shared" si="172"/>
        <v>74</v>
      </c>
      <c r="BG123">
        <f>VLOOKUP(A123,'Stock wise daily sales'!$A$1:$AA$367,16,0)</f>
        <v>8</v>
      </c>
      <c r="BH123">
        <v>0</v>
      </c>
      <c r="BI123" s="15">
        <f t="shared" si="173"/>
        <v>66</v>
      </c>
      <c r="BJ123" s="14">
        <f t="shared" si="178"/>
        <v>1</v>
      </c>
      <c r="BK123">
        <f>VLOOKUP(A123,'Stock wise daily sales'!$A$1:$AA$367,17,0)</f>
        <v>0</v>
      </c>
      <c r="BL123">
        <v>0</v>
      </c>
      <c r="BM123" s="15">
        <f t="shared" si="179"/>
        <v>1</v>
      </c>
      <c r="BN123" s="14">
        <f t="shared" si="174"/>
        <v>11</v>
      </c>
      <c r="BO123">
        <f>VLOOKUP(A123,'Stock wise daily sales'!$A$1:$AA$367,18,0)</f>
        <v>0</v>
      </c>
      <c r="BP123">
        <v>0</v>
      </c>
      <c r="BQ123" s="15">
        <f t="shared" si="175"/>
        <v>11</v>
      </c>
      <c r="BR123" s="14">
        <f t="shared" si="176"/>
        <v>10</v>
      </c>
      <c r="BS123">
        <f>VLOOKUP(A123,'Stock wise daily sales'!$A$1:$AA$367,19,0)</f>
        <v>0</v>
      </c>
      <c r="BT123">
        <v>0</v>
      </c>
      <c r="BU123" s="15">
        <f t="shared" si="177"/>
        <v>10</v>
      </c>
      <c r="BV123" s="14">
        <f t="shared" si="180"/>
        <v>7</v>
      </c>
      <c r="BW123">
        <f>VLOOKUP(A123,'Stock wise daily sales'!$A$1:$AA$367,20,0)</f>
        <v>0</v>
      </c>
      <c r="BX123">
        <v>0</v>
      </c>
      <c r="BY123" s="15">
        <f t="shared" si="181"/>
        <v>7</v>
      </c>
      <c r="BZ123" s="14">
        <f t="shared" si="164"/>
        <v>37</v>
      </c>
      <c r="CA123">
        <f>VLOOKUP(A123,'Stock wise daily sales'!$A$1:$AA$367,21,0)</f>
        <v>3</v>
      </c>
      <c r="CB123">
        <v>0</v>
      </c>
      <c r="CC123" s="15">
        <f t="shared" si="165"/>
        <v>34</v>
      </c>
      <c r="CD123" s="14">
        <f t="shared" si="207"/>
        <v>33</v>
      </c>
      <c r="CE123">
        <f>VLOOKUP(A123,'Stock wise daily sales'!$A$1:$AA$367,22,0)</f>
        <v>0</v>
      </c>
      <c r="CF123">
        <v>0</v>
      </c>
      <c r="CG123" s="15">
        <f t="shared" si="208"/>
        <v>33</v>
      </c>
      <c r="CH123" s="14">
        <f t="shared" si="189"/>
        <v>44</v>
      </c>
      <c r="CI123">
        <f>VLOOKUP(A123,'Stock wise daily sales'!$A$1:$AA$367,23,0)</f>
        <v>0</v>
      </c>
      <c r="CJ123">
        <v>0</v>
      </c>
      <c r="CK123" s="15">
        <f t="shared" si="190"/>
        <v>44</v>
      </c>
      <c r="CL123" s="14">
        <f t="shared" si="182"/>
        <v>15</v>
      </c>
      <c r="CM123">
        <f>VLOOKUP(A123,'Stock wise daily sales'!$A$1:$AA$367,24,0)</f>
        <v>0</v>
      </c>
      <c r="CN123">
        <v>0</v>
      </c>
      <c r="CO123" s="15">
        <f t="shared" si="183"/>
        <v>15</v>
      </c>
      <c r="CP123" s="14">
        <f t="shared" si="199"/>
        <v>15</v>
      </c>
      <c r="CQ123">
        <f>VLOOKUP(A123,'Stock wise daily sales'!$A$1:$AA$367,25,0)</f>
        <v>0</v>
      </c>
      <c r="CR123">
        <v>0</v>
      </c>
      <c r="CS123" s="15">
        <f t="shared" si="200"/>
        <v>15</v>
      </c>
      <c r="CT123" s="14">
        <f t="shared" si="184"/>
        <v>30</v>
      </c>
      <c r="CU123">
        <f>VLOOKUP(A123,'Stock wise daily sales'!$A$1:$AA$367,26,0)</f>
        <v>0</v>
      </c>
      <c r="CV123">
        <v>0</v>
      </c>
      <c r="CW123" s="15">
        <f t="shared" si="185"/>
        <v>30</v>
      </c>
    </row>
    <row r="124" spans="1:101" x14ac:dyDescent="0.45">
      <c r="A124" s="2">
        <v>45321</v>
      </c>
      <c r="B124" s="14">
        <f t="shared" si="205"/>
        <v>23</v>
      </c>
      <c r="C124">
        <f>VLOOKUP(A124,'Stock wise daily sales'!$A$1:$AA$367,2,0)</f>
        <v>13</v>
      </c>
      <c r="D124">
        <v>0</v>
      </c>
      <c r="E124" s="15">
        <f t="shared" si="206"/>
        <v>10</v>
      </c>
      <c r="F124" s="14">
        <f t="shared" si="201"/>
        <v>32</v>
      </c>
      <c r="G124">
        <f>VLOOKUP(A124,'Stock wise daily sales'!$A$1:$AA$367,3,0)</f>
        <v>0</v>
      </c>
      <c r="H124">
        <v>0</v>
      </c>
      <c r="I124" s="15">
        <f t="shared" si="202"/>
        <v>32</v>
      </c>
      <c r="J124" s="14">
        <f t="shared" si="186"/>
        <v>39</v>
      </c>
      <c r="K124">
        <f>VLOOKUP(A124,'Stock wise daily sales'!$A$1:$AA$367,4,0)</f>
        <v>0</v>
      </c>
      <c r="L124">
        <v>0</v>
      </c>
      <c r="M124" s="15">
        <f t="shared" si="187"/>
        <v>39</v>
      </c>
      <c r="N124" s="14">
        <f t="shared" si="161"/>
        <v>12</v>
      </c>
      <c r="O124">
        <f>VLOOKUP(A124,'Stock wise daily sales'!$A$1:$AA$367,5,0)</f>
        <v>3</v>
      </c>
      <c r="P124">
        <v>0</v>
      </c>
      <c r="Q124" s="15">
        <f t="shared" si="188"/>
        <v>9</v>
      </c>
      <c r="R124" s="14">
        <f t="shared" si="166"/>
        <v>52</v>
      </c>
      <c r="S124">
        <f>VLOOKUP(A124,'Stock wise daily sales'!$A$1:$AA$367,6,0)</f>
        <v>20</v>
      </c>
      <c r="T124">
        <v>0</v>
      </c>
      <c r="U124" s="15">
        <f t="shared" si="167"/>
        <v>32</v>
      </c>
      <c r="V124" s="14">
        <f t="shared" si="209"/>
        <v>30</v>
      </c>
      <c r="W124">
        <f>VLOOKUP(A124,'Stock wise daily sales'!$A$1:$AA$367,7,0)</f>
        <v>0</v>
      </c>
      <c r="X124">
        <v>0</v>
      </c>
      <c r="Y124" s="15">
        <f t="shared" si="210"/>
        <v>30</v>
      </c>
      <c r="Z124" s="14">
        <f t="shared" si="168"/>
        <v>37</v>
      </c>
      <c r="AA124">
        <f>VLOOKUP(A124,'Stock wise daily sales'!$A$1:$AA$367,8,0)</f>
        <v>0</v>
      </c>
      <c r="AB124">
        <v>0</v>
      </c>
      <c r="AC124" s="15">
        <f t="shared" si="169"/>
        <v>37</v>
      </c>
      <c r="AD124" s="14">
        <f t="shared" si="162"/>
        <v>18</v>
      </c>
      <c r="AE124">
        <f>VLOOKUP(A124,'Stock wise daily sales'!$A$1:$AA$367,9,0)</f>
        <v>0</v>
      </c>
      <c r="AF124">
        <v>0</v>
      </c>
      <c r="AG124" s="15">
        <f t="shared" si="163"/>
        <v>18</v>
      </c>
      <c r="AH124" s="14">
        <f t="shared" si="191"/>
        <v>6</v>
      </c>
      <c r="AI124">
        <f>VLOOKUP(A124,'Stock wise daily sales'!$A$1:$AA$367,10,0)</f>
        <v>0</v>
      </c>
      <c r="AJ124">
        <v>0</v>
      </c>
      <c r="AK124" s="15">
        <f t="shared" si="192"/>
        <v>6</v>
      </c>
      <c r="AL124" s="14">
        <f t="shared" si="203"/>
        <v>6</v>
      </c>
      <c r="AM124">
        <f>VLOOKUP(A124,'Stock wise daily sales'!$A$1:$AA$367,11,0)</f>
        <v>20</v>
      </c>
      <c r="AN124">
        <v>60</v>
      </c>
      <c r="AO124" s="15">
        <f t="shared" si="204"/>
        <v>46</v>
      </c>
      <c r="AP124" s="14">
        <f t="shared" si="193"/>
        <v>10</v>
      </c>
      <c r="AQ124">
        <f>VLOOKUP(A124,'Stock wise daily sales'!$A$1:$AA$367,12,0)</f>
        <v>2</v>
      </c>
      <c r="AR124">
        <v>0</v>
      </c>
      <c r="AS124" s="15">
        <f t="shared" si="194"/>
        <v>8</v>
      </c>
      <c r="AT124" s="14">
        <f t="shared" si="195"/>
        <v>12</v>
      </c>
      <c r="AU124">
        <f>VLOOKUP(A124,'Stock wise daily sales'!$A$1:$AA$367,13,0)</f>
        <v>4</v>
      </c>
      <c r="AV124">
        <v>0</v>
      </c>
      <c r="AW124" s="15">
        <f t="shared" si="196"/>
        <v>8</v>
      </c>
      <c r="AX124" s="14">
        <f t="shared" si="170"/>
        <v>9</v>
      </c>
      <c r="AY124">
        <f>VLOOKUP(A124,'Stock wise daily sales'!$A$1:$AA$367,14,0)</f>
        <v>0</v>
      </c>
      <c r="AZ124">
        <v>0</v>
      </c>
      <c r="BA124" s="15">
        <f t="shared" si="171"/>
        <v>9</v>
      </c>
      <c r="BB124" s="14">
        <f t="shared" si="197"/>
        <v>0</v>
      </c>
      <c r="BC124">
        <f>VLOOKUP(A124,'Stock wise daily sales'!$A$1:$AA$367,15,0)</f>
        <v>0</v>
      </c>
      <c r="BD124">
        <v>20</v>
      </c>
      <c r="BE124" s="15">
        <f t="shared" si="198"/>
        <v>20</v>
      </c>
      <c r="BF124" s="14">
        <f t="shared" si="172"/>
        <v>66</v>
      </c>
      <c r="BG124">
        <f>VLOOKUP(A124,'Stock wise daily sales'!$A$1:$AA$367,16,0)</f>
        <v>0</v>
      </c>
      <c r="BH124">
        <v>0</v>
      </c>
      <c r="BI124" s="15">
        <f t="shared" si="173"/>
        <v>66</v>
      </c>
      <c r="BJ124" s="14">
        <f t="shared" si="178"/>
        <v>1</v>
      </c>
      <c r="BK124">
        <f>VLOOKUP(A124,'Stock wise daily sales'!$A$1:$AA$367,17,0)</f>
        <v>0</v>
      </c>
      <c r="BL124">
        <v>0</v>
      </c>
      <c r="BM124" s="15">
        <f t="shared" si="179"/>
        <v>1</v>
      </c>
      <c r="BN124" s="14">
        <f t="shared" si="174"/>
        <v>11</v>
      </c>
      <c r="BO124">
        <f>VLOOKUP(A124,'Stock wise daily sales'!$A$1:$AA$367,18,0)</f>
        <v>0</v>
      </c>
      <c r="BP124">
        <v>0</v>
      </c>
      <c r="BQ124" s="15">
        <f t="shared" si="175"/>
        <v>11</v>
      </c>
      <c r="BR124" s="14">
        <f t="shared" si="176"/>
        <v>10</v>
      </c>
      <c r="BS124">
        <f>VLOOKUP(A124,'Stock wise daily sales'!$A$1:$AA$367,19,0)</f>
        <v>0</v>
      </c>
      <c r="BT124">
        <v>0</v>
      </c>
      <c r="BU124" s="15">
        <f t="shared" si="177"/>
        <v>10</v>
      </c>
      <c r="BV124" s="14">
        <f t="shared" si="180"/>
        <v>7</v>
      </c>
      <c r="BW124">
        <f>VLOOKUP(A124,'Stock wise daily sales'!$A$1:$AA$367,20,0)</f>
        <v>0</v>
      </c>
      <c r="BX124">
        <v>0</v>
      </c>
      <c r="BY124" s="15">
        <f t="shared" si="181"/>
        <v>7</v>
      </c>
      <c r="BZ124" s="14">
        <f t="shared" si="164"/>
        <v>34</v>
      </c>
      <c r="CA124">
        <f>VLOOKUP(A124,'Stock wise daily sales'!$A$1:$AA$367,21,0)</f>
        <v>0</v>
      </c>
      <c r="CB124">
        <v>0</v>
      </c>
      <c r="CC124" s="15">
        <f t="shared" si="165"/>
        <v>34</v>
      </c>
      <c r="CD124" s="14">
        <f t="shared" si="207"/>
        <v>33</v>
      </c>
      <c r="CE124">
        <f>VLOOKUP(A124,'Stock wise daily sales'!$A$1:$AA$367,22,0)</f>
        <v>0</v>
      </c>
      <c r="CF124">
        <v>0</v>
      </c>
      <c r="CG124" s="15">
        <f t="shared" si="208"/>
        <v>33</v>
      </c>
      <c r="CH124" s="14">
        <f t="shared" si="189"/>
        <v>44</v>
      </c>
      <c r="CI124">
        <f>VLOOKUP(A124,'Stock wise daily sales'!$A$1:$AA$367,23,0)</f>
        <v>0</v>
      </c>
      <c r="CJ124">
        <v>0</v>
      </c>
      <c r="CK124" s="15">
        <f t="shared" si="190"/>
        <v>44</v>
      </c>
      <c r="CL124" s="14">
        <f t="shared" si="182"/>
        <v>15</v>
      </c>
      <c r="CM124">
        <f>VLOOKUP(A124,'Stock wise daily sales'!$A$1:$AA$367,24,0)</f>
        <v>0</v>
      </c>
      <c r="CN124">
        <v>0</v>
      </c>
      <c r="CO124" s="15">
        <f t="shared" si="183"/>
        <v>15</v>
      </c>
      <c r="CP124" s="14">
        <f t="shared" si="199"/>
        <v>15</v>
      </c>
      <c r="CQ124">
        <f>VLOOKUP(A124,'Stock wise daily sales'!$A$1:$AA$367,25,0)</f>
        <v>0</v>
      </c>
      <c r="CR124">
        <v>0</v>
      </c>
      <c r="CS124" s="15">
        <f t="shared" si="200"/>
        <v>15</v>
      </c>
      <c r="CT124" s="14">
        <f t="shared" si="184"/>
        <v>30</v>
      </c>
      <c r="CU124">
        <f>VLOOKUP(A124,'Stock wise daily sales'!$A$1:$AA$367,26,0)</f>
        <v>0</v>
      </c>
      <c r="CV124">
        <v>0</v>
      </c>
      <c r="CW124" s="15">
        <f t="shared" si="185"/>
        <v>30</v>
      </c>
    </row>
    <row r="125" spans="1:101" x14ac:dyDescent="0.45">
      <c r="A125" s="2">
        <v>45322</v>
      </c>
      <c r="B125" s="14">
        <f t="shared" si="205"/>
        <v>10</v>
      </c>
      <c r="C125">
        <f>VLOOKUP(A125,'Stock wise daily sales'!$A$1:$AA$367,2,0)</f>
        <v>0</v>
      </c>
      <c r="D125">
        <v>0</v>
      </c>
      <c r="E125" s="15">
        <f t="shared" si="206"/>
        <v>10</v>
      </c>
      <c r="F125" s="14">
        <f t="shared" si="201"/>
        <v>32</v>
      </c>
      <c r="G125">
        <f>VLOOKUP(A125,'Stock wise daily sales'!$A$1:$AA$367,3,0)</f>
        <v>10</v>
      </c>
      <c r="H125">
        <v>0</v>
      </c>
      <c r="I125" s="15">
        <f t="shared" si="202"/>
        <v>22</v>
      </c>
      <c r="J125" s="14">
        <f t="shared" si="186"/>
        <v>39</v>
      </c>
      <c r="K125">
        <f>VLOOKUP(A125,'Stock wise daily sales'!$A$1:$AA$367,4,0)</f>
        <v>0</v>
      </c>
      <c r="L125">
        <v>0</v>
      </c>
      <c r="M125" s="15">
        <f t="shared" si="187"/>
        <v>39</v>
      </c>
      <c r="N125" s="14">
        <f t="shared" si="161"/>
        <v>9</v>
      </c>
      <c r="O125">
        <f>VLOOKUP(A125,'Stock wise daily sales'!$A$1:$AA$367,5,0)</f>
        <v>0</v>
      </c>
      <c r="P125">
        <v>0</v>
      </c>
      <c r="Q125" s="15">
        <f t="shared" si="188"/>
        <v>9</v>
      </c>
      <c r="R125" s="14">
        <f t="shared" si="166"/>
        <v>32</v>
      </c>
      <c r="S125">
        <f>VLOOKUP(A125,'Stock wise daily sales'!$A$1:$AA$367,6,0)</f>
        <v>10</v>
      </c>
      <c r="T125">
        <v>0</v>
      </c>
      <c r="U125" s="15">
        <f t="shared" si="167"/>
        <v>22</v>
      </c>
      <c r="V125" s="14">
        <f t="shared" si="209"/>
        <v>30</v>
      </c>
      <c r="W125">
        <f>VLOOKUP(A125,'Stock wise daily sales'!$A$1:$AA$367,7,0)</f>
        <v>20</v>
      </c>
      <c r="X125">
        <v>0</v>
      </c>
      <c r="Y125" s="15">
        <f t="shared" si="210"/>
        <v>10</v>
      </c>
      <c r="Z125" s="14">
        <f t="shared" si="168"/>
        <v>37</v>
      </c>
      <c r="AA125">
        <f>VLOOKUP(A125,'Stock wise daily sales'!$A$1:$AA$367,8,0)</f>
        <v>20</v>
      </c>
      <c r="AB125">
        <v>0</v>
      </c>
      <c r="AC125" s="15">
        <f t="shared" si="169"/>
        <v>17</v>
      </c>
      <c r="AD125" s="14">
        <f t="shared" si="162"/>
        <v>18</v>
      </c>
      <c r="AE125">
        <f>VLOOKUP(A125,'Stock wise daily sales'!$A$1:$AA$367,9,0)</f>
        <v>0</v>
      </c>
      <c r="AF125">
        <v>0</v>
      </c>
      <c r="AG125" s="15">
        <f t="shared" si="163"/>
        <v>18</v>
      </c>
      <c r="AH125" s="14">
        <f t="shared" si="191"/>
        <v>6</v>
      </c>
      <c r="AI125">
        <f>VLOOKUP(A125,'Stock wise daily sales'!$A$1:$AA$367,10,0)</f>
        <v>0</v>
      </c>
      <c r="AJ125">
        <v>0</v>
      </c>
      <c r="AK125" s="15">
        <f t="shared" si="192"/>
        <v>6</v>
      </c>
      <c r="AL125" s="14">
        <f t="shared" si="203"/>
        <v>46</v>
      </c>
      <c r="AM125">
        <f>VLOOKUP(A125,'Stock wise daily sales'!$A$1:$AA$367,11,0)</f>
        <v>0</v>
      </c>
      <c r="AN125">
        <v>0</v>
      </c>
      <c r="AO125" s="15">
        <f t="shared" si="204"/>
        <v>46</v>
      </c>
      <c r="AP125" s="14">
        <f t="shared" si="193"/>
        <v>8</v>
      </c>
      <c r="AQ125">
        <f>VLOOKUP(A125,'Stock wise daily sales'!$A$1:$AA$367,12,0)</f>
        <v>15</v>
      </c>
      <c r="AR125">
        <v>80</v>
      </c>
      <c r="AS125" s="15">
        <f t="shared" si="194"/>
        <v>73</v>
      </c>
      <c r="AT125" s="14">
        <f t="shared" si="195"/>
        <v>8</v>
      </c>
      <c r="AU125">
        <f>VLOOKUP(A125,'Stock wise daily sales'!$A$1:$AA$367,13,0)</f>
        <v>20</v>
      </c>
      <c r="AV125">
        <v>150</v>
      </c>
      <c r="AW125" s="15">
        <f t="shared" si="196"/>
        <v>138</v>
      </c>
      <c r="AX125" s="14">
        <f t="shared" si="170"/>
        <v>9</v>
      </c>
      <c r="AY125">
        <f>VLOOKUP(A125,'Stock wise daily sales'!$A$1:$AA$367,14,0)</f>
        <v>0</v>
      </c>
      <c r="AZ125">
        <v>0</v>
      </c>
      <c r="BA125" s="15">
        <f t="shared" si="171"/>
        <v>9</v>
      </c>
      <c r="BB125" s="14">
        <f t="shared" si="197"/>
        <v>20</v>
      </c>
      <c r="BC125">
        <f>VLOOKUP(A125,'Stock wise daily sales'!$A$1:$AA$367,15,0)</f>
        <v>0</v>
      </c>
      <c r="BD125">
        <v>0</v>
      </c>
      <c r="BE125" s="15">
        <f t="shared" si="198"/>
        <v>20</v>
      </c>
      <c r="BF125" s="14">
        <f t="shared" si="172"/>
        <v>66</v>
      </c>
      <c r="BG125">
        <f>VLOOKUP(A125,'Stock wise daily sales'!$A$1:$AA$367,16,0)</f>
        <v>5</v>
      </c>
      <c r="BH125">
        <v>0</v>
      </c>
      <c r="BI125" s="15">
        <f t="shared" si="173"/>
        <v>61</v>
      </c>
      <c r="BJ125" s="14">
        <f t="shared" si="178"/>
        <v>1</v>
      </c>
      <c r="BK125">
        <f>VLOOKUP(A125,'Stock wise daily sales'!$A$1:$AA$367,17,0)</f>
        <v>0</v>
      </c>
      <c r="BL125">
        <v>0</v>
      </c>
      <c r="BM125" s="15">
        <f t="shared" si="179"/>
        <v>1</v>
      </c>
      <c r="BN125" s="14">
        <f t="shared" si="174"/>
        <v>11</v>
      </c>
      <c r="BO125">
        <f>VLOOKUP(A125,'Stock wise daily sales'!$A$1:$AA$367,18,0)</f>
        <v>0</v>
      </c>
      <c r="BP125">
        <v>0</v>
      </c>
      <c r="BQ125" s="15">
        <f t="shared" si="175"/>
        <v>11</v>
      </c>
      <c r="BR125" s="14">
        <f t="shared" si="176"/>
        <v>10</v>
      </c>
      <c r="BS125">
        <f>VLOOKUP(A125,'Stock wise daily sales'!$A$1:$AA$367,19,0)</f>
        <v>0</v>
      </c>
      <c r="BT125">
        <v>0</v>
      </c>
      <c r="BU125" s="15">
        <f t="shared" si="177"/>
        <v>10</v>
      </c>
      <c r="BV125" s="14">
        <f t="shared" si="180"/>
        <v>7</v>
      </c>
      <c r="BW125">
        <f>VLOOKUP(A125,'Stock wise daily sales'!$A$1:$AA$367,20,0)</f>
        <v>0</v>
      </c>
      <c r="BX125">
        <v>0</v>
      </c>
      <c r="BY125" s="15">
        <f t="shared" si="181"/>
        <v>7</v>
      </c>
      <c r="BZ125" s="14">
        <f t="shared" si="164"/>
        <v>34</v>
      </c>
      <c r="CA125">
        <f>VLOOKUP(A125,'Stock wise daily sales'!$A$1:$AA$367,21,0)</f>
        <v>0</v>
      </c>
      <c r="CB125">
        <v>0</v>
      </c>
      <c r="CC125" s="15">
        <f t="shared" si="165"/>
        <v>34</v>
      </c>
      <c r="CD125" s="14">
        <f t="shared" si="207"/>
        <v>33</v>
      </c>
      <c r="CE125">
        <f>VLOOKUP(A125,'Stock wise daily sales'!$A$1:$AA$367,22,0)</f>
        <v>10</v>
      </c>
      <c r="CF125">
        <v>0</v>
      </c>
      <c r="CG125" s="15">
        <f t="shared" si="208"/>
        <v>23</v>
      </c>
      <c r="CH125" s="14">
        <f t="shared" si="189"/>
        <v>44</v>
      </c>
      <c r="CI125">
        <f>VLOOKUP(A125,'Stock wise daily sales'!$A$1:$AA$367,23,0)</f>
        <v>20</v>
      </c>
      <c r="CJ125">
        <v>0</v>
      </c>
      <c r="CK125" s="15">
        <f t="shared" si="190"/>
        <v>24</v>
      </c>
      <c r="CL125" s="14">
        <f t="shared" si="182"/>
        <v>15</v>
      </c>
      <c r="CM125">
        <f>VLOOKUP(A125,'Stock wise daily sales'!$A$1:$AA$367,24,0)</f>
        <v>0</v>
      </c>
      <c r="CN125">
        <v>0</v>
      </c>
      <c r="CO125" s="15">
        <f t="shared" si="183"/>
        <v>15</v>
      </c>
      <c r="CP125" s="14">
        <f t="shared" si="199"/>
        <v>15</v>
      </c>
      <c r="CQ125">
        <f>VLOOKUP(A125,'Stock wise daily sales'!$A$1:$AA$367,25,0)</f>
        <v>0</v>
      </c>
      <c r="CR125">
        <v>0</v>
      </c>
      <c r="CS125" s="15">
        <f t="shared" si="200"/>
        <v>15</v>
      </c>
      <c r="CT125" s="14">
        <f t="shared" si="184"/>
        <v>30</v>
      </c>
      <c r="CU125">
        <f>VLOOKUP(A125,'Stock wise daily sales'!$A$1:$AA$367,26,0)</f>
        <v>10</v>
      </c>
      <c r="CV125">
        <v>0</v>
      </c>
      <c r="CW125" s="15">
        <f t="shared" si="185"/>
        <v>20</v>
      </c>
    </row>
    <row r="126" spans="1:101" x14ac:dyDescent="0.45">
      <c r="A126" s="2">
        <v>45323</v>
      </c>
      <c r="B126" s="14">
        <f t="shared" si="205"/>
        <v>10</v>
      </c>
      <c r="C126">
        <f>VLOOKUP(A126,'Stock wise daily sales'!$A$1:$AA$367,2,0)</f>
        <v>0</v>
      </c>
      <c r="D126">
        <v>0</v>
      </c>
      <c r="E126" s="15">
        <f t="shared" si="206"/>
        <v>10</v>
      </c>
      <c r="F126" s="14">
        <f t="shared" si="201"/>
        <v>22</v>
      </c>
      <c r="G126">
        <f>VLOOKUP(A126,'Stock wise daily sales'!$A$1:$AA$367,3,0)</f>
        <v>7</v>
      </c>
      <c r="H126">
        <v>0</v>
      </c>
      <c r="I126" s="15">
        <f t="shared" si="202"/>
        <v>15</v>
      </c>
      <c r="J126" s="14">
        <f t="shared" si="186"/>
        <v>39</v>
      </c>
      <c r="K126">
        <f>VLOOKUP(A126,'Stock wise daily sales'!$A$1:$AA$367,4,0)</f>
        <v>0</v>
      </c>
      <c r="L126">
        <v>0</v>
      </c>
      <c r="M126" s="15">
        <f t="shared" si="187"/>
        <v>39</v>
      </c>
      <c r="N126" s="14">
        <f t="shared" si="161"/>
        <v>9</v>
      </c>
      <c r="O126">
        <f>VLOOKUP(A126,'Stock wise daily sales'!$A$1:$AA$367,5,0)</f>
        <v>0</v>
      </c>
      <c r="P126">
        <v>0</v>
      </c>
      <c r="Q126" s="15">
        <f t="shared" si="188"/>
        <v>9</v>
      </c>
      <c r="R126" s="14">
        <f t="shared" si="166"/>
        <v>22</v>
      </c>
      <c r="S126">
        <f>VLOOKUP(A126,'Stock wise daily sales'!$A$1:$AA$367,6,0)</f>
        <v>0</v>
      </c>
      <c r="T126">
        <v>0</v>
      </c>
      <c r="U126" s="15">
        <f t="shared" si="167"/>
        <v>22</v>
      </c>
      <c r="V126" s="14">
        <f t="shared" si="209"/>
        <v>10</v>
      </c>
      <c r="W126">
        <f>VLOOKUP(A126,'Stock wise daily sales'!$A$1:$AA$367,7,0)</f>
        <v>10</v>
      </c>
      <c r="X126">
        <v>0</v>
      </c>
      <c r="Y126" s="15">
        <f t="shared" si="210"/>
        <v>0</v>
      </c>
      <c r="Z126" s="14">
        <f t="shared" si="168"/>
        <v>17</v>
      </c>
      <c r="AA126">
        <f>VLOOKUP(A126,'Stock wise daily sales'!$A$1:$AA$367,8,0)</f>
        <v>5</v>
      </c>
      <c r="AB126">
        <v>0</v>
      </c>
      <c r="AC126" s="15">
        <f t="shared" si="169"/>
        <v>12</v>
      </c>
      <c r="AD126" s="14">
        <f t="shared" si="162"/>
        <v>18</v>
      </c>
      <c r="AE126">
        <f>VLOOKUP(A126,'Stock wise daily sales'!$A$1:$AA$367,9,0)</f>
        <v>2</v>
      </c>
      <c r="AF126">
        <v>0</v>
      </c>
      <c r="AG126" s="15">
        <f t="shared" si="163"/>
        <v>16</v>
      </c>
      <c r="AH126" s="14">
        <f t="shared" si="191"/>
        <v>6</v>
      </c>
      <c r="AI126">
        <f>VLOOKUP(A126,'Stock wise daily sales'!$A$1:$AA$367,10,0)</f>
        <v>2</v>
      </c>
      <c r="AJ126">
        <v>0</v>
      </c>
      <c r="AK126" s="15">
        <f t="shared" si="192"/>
        <v>4</v>
      </c>
      <c r="AL126" s="14">
        <f t="shared" si="203"/>
        <v>46</v>
      </c>
      <c r="AM126">
        <f>VLOOKUP(A126,'Stock wise daily sales'!$A$1:$AA$367,11,0)</f>
        <v>0</v>
      </c>
      <c r="AN126">
        <v>0</v>
      </c>
      <c r="AO126" s="15">
        <f t="shared" si="204"/>
        <v>46</v>
      </c>
      <c r="AP126" s="14">
        <f t="shared" si="193"/>
        <v>73</v>
      </c>
      <c r="AQ126">
        <f>VLOOKUP(A126,'Stock wise daily sales'!$A$1:$AA$367,12,0)</f>
        <v>10</v>
      </c>
      <c r="AR126">
        <v>0</v>
      </c>
      <c r="AS126" s="15">
        <f t="shared" si="194"/>
        <v>63</v>
      </c>
      <c r="AT126" s="14">
        <f t="shared" si="195"/>
        <v>138</v>
      </c>
      <c r="AU126">
        <f>VLOOKUP(A126,'Stock wise daily sales'!$A$1:$AA$367,13,0)</f>
        <v>10</v>
      </c>
      <c r="AV126">
        <v>0</v>
      </c>
      <c r="AW126" s="15">
        <f t="shared" si="196"/>
        <v>128</v>
      </c>
      <c r="AX126" s="14">
        <f t="shared" si="170"/>
        <v>9</v>
      </c>
      <c r="AY126">
        <f>VLOOKUP(A126,'Stock wise daily sales'!$A$1:$AA$367,14,0)</f>
        <v>2</v>
      </c>
      <c r="AZ126">
        <v>0</v>
      </c>
      <c r="BA126" s="15">
        <f t="shared" si="171"/>
        <v>7</v>
      </c>
      <c r="BB126" s="14">
        <f t="shared" si="197"/>
        <v>20</v>
      </c>
      <c r="BC126">
        <f>VLOOKUP(A126,'Stock wise daily sales'!$A$1:$AA$367,15,0)</f>
        <v>2</v>
      </c>
      <c r="BD126">
        <v>0</v>
      </c>
      <c r="BE126" s="15">
        <f t="shared" si="198"/>
        <v>18</v>
      </c>
      <c r="BF126" s="14">
        <f t="shared" si="172"/>
        <v>61</v>
      </c>
      <c r="BG126">
        <f>VLOOKUP(A126,'Stock wise daily sales'!$A$1:$AA$367,16,0)</f>
        <v>0</v>
      </c>
      <c r="BH126">
        <v>0</v>
      </c>
      <c r="BI126" s="15">
        <f t="shared" si="173"/>
        <v>61</v>
      </c>
      <c r="BJ126" s="14">
        <f t="shared" si="178"/>
        <v>1</v>
      </c>
      <c r="BK126">
        <f>VLOOKUP(A126,'Stock wise daily sales'!$A$1:$AA$367,17,0)</f>
        <v>0</v>
      </c>
      <c r="BL126">
        <v>0</v>
      </c>
      <c r="BM126" s="15">
        <f t="shared" si="179"/>
        <v>1</v>
      </c>
      <c r="BN126" s="14">
        <f t="shared" si="174"/>
        <v>11</v>
      </c>
      <c r="BO126">
        <f>VLOOKUP(A126,'Stock wise daily sales'!$A$1:$AA$367,18,0)</f>
        <v>0</v>
      </c>
      <c r="BP126">
        <v>0</v>
      </c>
      <c r="BQ126" s="15">
        <f t="shared" si="175"/>
        <v>11</v>
      </c>
      <c r="BR126" s="14">
        <f t="shared" si="176"/>
        <v>10</v>
      </c>
      <c r="BS126">
        <f>VLOOKUP(A126,'Stock wise daily sales'!$A$1:$AA$367,19,0)</f>
        <v>0</v>
      </c>
      <c r="BT126">
        <v>0</v>
      </c>
      <c r="BU126" s="15">
        <f t="shared" si="177"/>
        <v>10</v>
      </c>
      <c r="BV126" s="14">
        <f t="shared" si="180"/>
        <v>7</v>
      </c>
      <c r="BW126">
        <f>VLOOKUP(A126,'Stock wise daily sales'!$A$1:$AA$367,20,0)</f>
        <v>0</v>
      </c>
      <c r="BX126">
        <v>0</v>
      </c>
      <c r="BY126" s="15">
        <f t="shared" si="181"/>
        <v>7</v>
      </c>
      <c r="BZ126" s="14">
        <f t="shared" si="164"/>
        <v>34</v>
      </c>
      <c r="CA126">
        <f>VLOOKUP(A126,'Stock wise daily sales'!$A$1:$AA$367,21,0)</f>
        <v>0</v>
      </c>
      <c r="CB126">
        <v>0</v>
      </c>
      <c r="CC126" s="15">
        <f t="shared" si="165"/>
        <v>34</v>
      </c>
      <c r="CD126" s="14">
        <f t="shared" si="207"/>
        <v>23</v>
      </c>
      <c r="CE126">
        <f>VLOOKUP(A126,'Stock wise daily sales'!$A$1:$AA$367,22,0)</f>
        <v>0</v>
      </c>
      <c r="CF126">
        <v>0</v>
      </c>
      <c r="CG126" s="15">
        <f t="shared" si="208"/>
        <v>23</v>
      </c>
      <c r="CH126" s="14">
        <f t="shared" si="189"/>
        <v>24</v>
      </c>
      <c r="CI126">
        <f>VLOOKUP(A126,'Stock wise daily sales'!$A$1:$AA$367,23,0)</f>
        <v>7</v>
      </c>
      <c r="CJ126">
        <v>0</v>
      </c>
      <c r="CK126" s="15">
        <f t="shared" si="190"/>
        <v>17</v>
      </c>
      <c r="CL126" s="14">
        <f t="shared" si="182"/>
        <v>15</v>
      </c>
      <c r="CM126">
        <f>VLOOKUP(A126,'Stock wise daily sales'!$A$1:$AA$367,24,0)</f>
        <v>0</v>
      </c>
      <c r="CN126">
        <v>0</v>
      </c>
      <c r="CO126" s="15">
        <f t="shared" si="183"/>
        <v>15</v>
      </c>
      <c r="CP126" s="14">
        <f t="shared" si="199"/>
        <v>15</v>
      </c>
      <c r="CQ126">
        <f>VLOOKUP(A126,'Stock wise daily sales'!$A$1:$AA$367,25,0)</f>
        <v>0</v>
      </c>
      <c r="CR126">
        <v>0</v>
      </c>
      <c r="CS126" s="15">
        <f t="shared" si="200"/>
        <v>15</v>
      </c>
      <c r="CT126" s="14">
        <f t="shared" si="184"/>
        <v>20</v>
      </c>
      <c r="CU126">
        <f>VLOOKUP(A126,'Stock wise daily sales'!$A$1:$AA$367,26,0)</f>
        <v>0</v>
      </c>
      <c r="CV126">
        <v>0</v>
      </c>
      <c r="CW126" s="15">
        <f t="shared" si="185"/>
        <v>20</v>
      </c>
    </row>
    <row r="127" spans="1:101" x14ac:dyDescent="0.45">
      <c r="A127" s="2">
        <v>45324</v>
      </c>
      <c r="B127" s="14">
        <f t="shared" si="205"/>
        <v>10</v>
      </c>
      <c r="C127">
        <f>VLOOKUP(A127,'Stock wise daily sales'!$A$1:$AA$367,2,0)</f>
        <v>0</v>
      </c>
      <c r="D127">
        <v>0</v>
      </c>
      <c r="E127" s="15">
        <f t="shared" si="206"/>
        <v>10</v>
      </c>
      <c r="F127" s="14">
        <f t="shared" si="201"/>
        <v>15</v>
      </c>
      <c r="G127">
        <f>VLOOKUP(A127,'Stock wise daily sales'!$A$1:$AA$367,3,0)</f>
        <v>3</v>
      </c>
      <c r="H127">
        <v>0</v>
      </c>
      <c r="I127" s="15">
        <f t="shared" si="202"/>
        <v>12</v>
      </c>
      <c r="J127" s="14">
        <f t="shared" si="186"/>
        <v>39</v>
      </c>
      <c r="K127">
        <f>VLOOKUP(A127,'Stock wise daily sales'!$A$1:$AA$367,4,0)</f>
        <v>0</v>
      </c>
      <c r="L127">
        <v>0</v>
      </c>
      <c r="M127" s="15">
        <f t="shared" si="187"/>
        <v>39</v>
      </c>
      <c r="N127" s="14">
        <f t="shared" si="161"/>
        <v>9</v>
      </c>
      <c r="O127">
        <f>VLOOKUP(A127,'Stock wise daily sales'!$A$1:$AA$367,5,0)</f>
        <v>0</v>
      </c>
      <c r="P127">
        <v>0</v>
      </c>
      <c r="Q127" s="15">
        <f t="shared" si="188"/>
        <v>9</v>
      </c>
      <c r="R127" s="14">
        <f t="shared" si="166"/>
        <v>22</v>
      </c>
      <c r="S127">
        <f>VLOOKUP(A127,'Stock wise daily sales'!$A$1:$AA$367,6,0)</f>
        <v>0</v>
      </c>
      <c r="T127">
        <v>0</v>
      </c>
      <c r="U127" s="15">
        <f t="shared" si="167"/>
        <v>22</v>
      </c>
      <c r="V127" s="14">
        <f t="shared" si="209"/>
        <v>0</v>
      </c>
      <c r="W127">
        <f>VLOOKUP(A127,'Stock wise daily sales'!$A$1:$AA$367,7,0)</f>
        <v>3</v>
      </c>
      <c r="X127">
        <v>60</v>
      </c>
      <c r="Y127" s="15">
        <f t="shared" si="210"/>
        <v>57</v>
      </c>
      <c r="Z127" s="14">
        <f t="shared" si="168"/>
        <v>12</v>
      </c>
      <c r="AA127">
        <f>VLOOKUP(A127,'Stock wise daily sales'!$A$1:$AA$367,8,0)</f>
        <v>3</v>
      </c>
      <c r="AB127">
        <v>0</v>
      </c>
      <c r="AC127" s="15">
        <f t="shared" si="169"/>
        <v>9</v>
      </c>
      <c r="AD127" s="14">
        <f t="shared" si="162"/>
        <v>16</v>
      </c>
      <c r="AE127">
        <f>VLOOKUP(A127,'Stock wise daily sales'!$A$1:$AA$367,9,0)</f>
        <v>0</v>
      </c>
      <c r="AF127">
        <v>0</v>
      </c>
      <c r="AG127" s="15">
        <f t="shared" si="163"/>
        <v>16</v>
      </c>
      <c r="AH127" s="14">
        <f t="shared" si="191"/>
        <v>4</v>
      </c>
      <c r="AI127">
        <f>VLOOKUP(A127,'Stock wise daily sales'!$A$1:$AA$367,10,0)</f>
        <v>0</v>
      </c>
      <c r="AJ127">
        <v>0</v>
      </c>
      <c r="AK127" s="15">
        <f t="shared" si="192"/>
        <v>4</v>
      </c>
      <c r="AL127" s="14">
        <f t="shared" si="203"/>
        <v>46</v>
      </c>
      <c r="AM127">
        <f>VLOOKUP(A127,'Stock wise daily sales'!$A$1:$AA$367,11,0)</f>
        <v>0</v>
      </c>
      <c r="AN127">
        <v>0</v>
      </c>
      <c r="AO127" s="15">
        <f t="shared" si="204"/>
        <v>46</v>
      </c>
      <c r="AP127" s="14">
        <f t="shared" si="193"/>
        <v>63</v>
      </c>
      <c r="AQ127">
        <f>VLOOKUP(A127,'Stock wise daily sales'!$A$1:$AA$367,12,0)</f>
        <v>6</v>
      </c>
      <c r="AR127">
        <v>0</v>
      </c>
      <c r="AS127" s="15">
        <f t="shared" si="194"/>
        <v>57</v>
      </c>
      <c r="AT127" s="14">
        <f t="shared" si="195"/>
        <v>128</v>
      </c>
      <c r="AU127">
        <f>VLOOKUP(A127,'Stock wise daily sales'!$A$1:$AA$367,13,0)</f>
        <v>11</v>
      </c>
      <c r="AV127">
        <v>0</v>
      </c>
      <c r="AW127" s="15">
        <f t="shared" si="196"/>
        <v>117</v>
      </c>
      <c r="AX127" s="14">
        <f t="shared" si="170"/>
        <v>7</v>
      </c>
      <c r="AY127">
        <f>VLOOKUP(A127,'Stock wise daily sales'!$A$1:$AA$367,14,0)</f>
        <v>0</v>
      </c>
      <c r="AZ127">
        <v>0</v>
      </c>
      <c r="BA127" s="15">
        <f t="shared" si="171"/>
        <v>7</v>
      </c>
      <c r="BB127" s="14">
        <f t="shared" si="197"/>
        <v>18</v>
      </c>
      <c r="BC127">
        <f>VLOOKUP(A127,'Stock wise daily sales'!$A$1:$AA$367,15,0)</f>
        <v>0</v>
      </c>
      <c r="BD127">
        <v>0</v>
      </c>
      <c r="BE127" s="15">
        <f t="shared" si="198"/>
        <v>18</v>
      </c>
      <c r="BF127" s="14">
        <f t="shared" si="172"/>
        <v>61</v>
      </c>
      <c r="BG127">
        <f>VLOOKUP(A127,'Stock wise daily sales'!$A$1:$AA$367,16,0)</f>
        <v>3</v>
      </c>
      <c r="BH127">
        <v>0</v>
      </c>
      <c r="BI127" s="15">
        <f t="shared" si="173"/>
        <v>58</v>
      </c>
      <c r="BJ127" s="14">
        <f t="shared" si="178"/>
        <v>1</v>
      </c>
      <c r="BK127">
        <f>VLOOKUP(A127,'Stock wise daily sales'!$A$1:$AA$367,17,0)</f>
        <v>1</v>
      </c>
      <c r="BL127">
        <v>0</v>
      </c>
      <c r="BM127" s="15">
        <f t="shared" si="179"/>
        <v>0</v>
      </c>
      <c r="BN127" s="14">
        <f t="shared" si="174"/>
        <v>11</v>
      </c>
      <c r="BO127">
        <f>VLOOKUP(A127,'Stock wise daily sales'!$A$1:$AA$367,18,0)</f>
        <v>1</v>
      </c>
      <c r="BP127">
        <v>0</v>
      </c>
      <c r="BQ127" s="15">
        <f t="shared" si="175"/>
        <v>10</v>
      </c>
      <c r="BR127" s="14">
        <f t="shared" si="176"/>
        <v>10</v>
      </c>
      <c r="BS127">
        <f>VLOOKUP(A127,'Stock wise daily sales'!$A$1:$AA$367,19,0)</f>
        <v>0</v>
      </c>
      <c r="BT127">
        <v>0</v>
      </c>
      <c r="BU127" s="15">
        <f t="shared" si="177"/>
        <v>10</v>
      </c>
      <c r="BV127" s="14">
        <f t="shared" si="180"/>
        <v>7</v>
      </c>
      <c r="BW127">
        <f>VLOOKUP(A127,'Stock wise daily sales'!$A$1:$AA$367,20,0)</f>
        <v>0</v>
      </c>
      <c r="BX127">
        <v>0</v>
      </c>
      <c r="BY127" s="15">
        <f t="shared" si="181"/>
        <v>7</v>
      </c>
      <c r="BZ127" s="14">
        <f t="shared" si="164"/>
        <v>34</v>
      </c>
      <c r="CA127">
        <f>VLOOKUP(A127,'Stock wise daily sales'!$A$1:$AA$367,21,0)</f>
        <v>0</v>
      </c>
      <c r="CB127">
        <v>0</v>
      </c>
      <c r="CC127" s="15">
        <f t="shared" si="165"/>
        <v>34</v>
      </c>
      <c r="CD127" s="14">
        <f t="shared" si="207"/>
        <v>23</v>
      </c>
      <c r="CE127">
        <f>VLOOKUP(A127,'Stock wise daily sales'!$A$1:$AA$367,22,0)</f>
        <v>0</v>
      </c>
      <c r="CF127">
        <v>0</v>
      </c>
      <c r="CG127" s="15">
        <f t="shared" si="208"/>
        <v>23</v>
      </c>
      <c r="CH127" s="14">
        <f t="shared" si="189"/>
        <v>17</v>
      </c>
      <c r="CI127">
        <f>VLOOKUP(A127,'Stock wise daily sales'!$A$1:$AA$367,23,0)</f>
        <v>0</v>
      </c>
      <c r="CJ127">
        <v>0</v>
      </c>
      <c r="CK127" s="15">
        <f t="shared" si="190"/>
        <v>17</v>
      </c>
      <c r="CL127" s="14">
        <f t="shared" si="182"/>
        <v>15</v>
      </c>
      <c r="CM127">
        <f>VLOOKUP(A127,'Stock wise daily sales'!$A$1:$AA$367,24,0)</f>
        <v>0</v>
      </c>
      <c r="CN127">
        <v>0</v>
      </c>
      <c r="CO127" s="15">
        <f t="shared" si="183"/>
        <v>15</v>
      </c>
      <c r="CP127" s="14">
        <f t="shared" si="199"/>
        <v>15</v>
      </c>
      <c r="CQ127">
        <f>VLOOKUP(A127,'Stock wise daily sales'!$A$1:$AA$367,25,0)</f>
        <v>0</v>
      </c>
      <c r="CR127">
        <v>0</v>
      </c>
      <c r="CS127" s="15">
        <f t="shared" si="200"/>
        <v>15</v>
      </c>
      <c r="CT127" s="14">
        <f t="shared" si="184"/>
        <v>20</v>
      </c>
      <c r="CU127">
        <f>VLOOKUP(A127,'Stock wise daily sales'!$A$1:$AA$367,26,0)</f>
        <v>10</v>
      </c>
      <c r="CV127">
        <v>0</v>
      </c>
      <c r="CW127" s="15">
        <f t="shared" si="185"/>
        <v>10</v>
      </c>
    </row>
    <row r="128" spans="1:101" x14ac:dyDescent="0.45">
      <c r="A128" s="2">
        <v>45325</v>
      </c>
      <c r="B128" s="14">
        <f t="shared" si="205"/>
        <v>10</v>
      </c>
      <c r="C128">
        <f>VLOOKUP(A128,'Stock wise daily sales'!$A$1:$AA$367,2,0)</f>
        <v>0</v>
      </c>
      <c r="D128">
        <v>0</v>
      </c>
      <c r="E128" s="15">
        <f t="shared" si="206"/>
        <v>10</v>
      </c>
      <c r="F128" s="14">
        <f t="shared" si="201"/>
        <v>12</v>
      </c>
      <c r="G128">
        <f>VLOOKUP(A128,'Stock wise daily sales'!$A$1:$AA$367,3,0)</f>
        <v>10</v>
      </c>
      <c r="H128">
        <v>0</v>
      </c>
      <c r="I128" s="15">
        <f t="shared" si="202"/>
        <v>2</v>
      </c>
      <c r="J128" s="14">
        <f t="shared" si="186"/>
        <v>39</v>
      </c>
      <c r="K128">
        <f>VLOOKUP(A128,'Stock wise daily sales'!$A$1:$AA$367,4,0)</f>
        <v>0</v>
      </c>
      <c r="L128">
        <v>0</v>
      </c>
      <c r="M128" s="15">
        <f t="shared" si="187"/>
        <v>39</v>
      </c>
      <c r="N128" s="14">
        <f t="shared" si="161"/>
        <v>9</v>
      </c>
      <c r="O128">
        <f>VLOOKUP(A128,'Stock wise daily sales'!$A$1:$AA$367,5,0)</f>
        <v>0</v>
      </c>
      <c r="P128">
        <v>0</v>
      </c>
      <c r="Q128" s="15">
        <f t="shared" si="188"/>
        <v>9</v>
      </c>
      <c r="R128" s="14">
        <f t="shared" si="166"/>
        <v>22</v>
      </c>
      <c r="S128">
        <f>VLOOKUP(A128,'Stock wise daily sales'!$A$1:$AA$367,6,0)</f>
        <v>3</v>
      </c>
      <c r="T128">
        <v>0</v>
      </c>
      <c r="U128" s="15">
        <f t="shared" si="167"/>
        <v>19</v>
      </c>
      <c r="V128" s="14">
        <f t="shared" si="209"/>
        <v>57</v>
      </c>
      <c r="W128">
        <f>VLOOKUP(A128,'Stock wise daily sales'!$A$1:$AA$367,7,0)</f>
        <v>8</v>
      </c>
      <c r="X128">
        <v>0</v>
      </c>
      <c r="Y128" s="15">
        <f t="shared" si="210"/>
        <v>49</v>
      </c>
      <c r="Z128" s="14">
        <f t="shared" si="168"/>
        <v>9</v>
      </c>
      <c r="AA128">
        <f>VLOOKUP(A128,'Stock wise daily sales'!$A$1:$AA$367,8,0)</f>
        <v>10</v>
      </c>
      <c r="AB128">
        <v>100</v>
      </c>
      <c r="AC128" s="15">
        <f t="shared" si="169"/>
        <v>99</v>
      </c>
      <c r="AD128" s="14">
        <f t="shared" si="162"/>
        <v>16</v>
      </c>
      <c r="AE128">
        <f>VLOOKUP(A128,'Stock wise daily sales'!$A$1:$AA$367,9,0)</f>
        <v>0</v>
      </c>
      <c r="AF128">
        <v>0</v>
      </c>
      <c r="AG128" s="15">
        <f t="shared" si="163"/>
        <v>16</v>
      </c>
      <c r="AH128" s="14">
        <f t="shared" si="191"/>
        <v>4</v>
      </c>
      <c r="AI128">
        <f>VLOOKUP(A128,'Stock wise daily sales'!$A$1:$AA$367,10,0)</f>
        <v>0</v>
      </c>
      <c r="AJ128">
        <v>0</v>
      </c>
      <c r="AK128" s="15">
        <f t="shared" si="192"/>
        <v>4</v>
      </c>
      <c r="AL128" s="14">
        <f t="shared" si="203"/>
        <v>46</v>
      </c>
      <c r="AM128">
        <f>VLOOKUP(A128,'Stock wise daily sales'!$A$1:$AA$367,11,0)</f>
        <v>3</v>
      </c>
      <c r="AN128">
        <v>0</v>
      </c>
      <c r="AO128" s="15">
        <f t="shared" si="204"/>
        <v>43</v>
      </c>
      <c r="AP128" s="14">
        <f t="shared" si="193"/>
        <v>57</v>
      </c>
      <c r="AQ128">
        <f>VLOOKUP(A128,'Stock wise daily sales'!$A$1:$AA$367,12,0)</f>
        <v>6</v>
      </c>
      <c r="AR128">
        <v>0</v>
      </c>
      <c r="AS128" s="15">
        <f t="shared" si="194"/>
        <v>51</v>
      </c>
      <c r="AT128" s="14">
        <f t="shared" si="195"/>
        <v>117</v>
      </c>
      <c r="AU128">
        <f>VLOOKUP(A128,'Stock wise daily sales'!$A$1:$AA$367,13,0)</f>
        <v>15</v>
      </c>
      <c r="AV128">
        <v>0</v>
      </c>
      <c r="AW128" s="15">
        <f t="shared" si="196"/>
        <v>102</v>
      </c>
      <c r="AX128" s="14">
        <f t="shared" si="170"/>
        <v>7</v>
      </c>
      <c r="AY128">
        <f>VLOOKUP(A128,'Stock wise daily sales'!$A$1:$AA$367,14,0)</f>
        <v>6</v>
      </c>
      <c r="AZ128">
        <v>0</v>
      </c>
      <c r="BA128" s="15">
        <f t="shared" si="171"/>
        <v>1</v>
      </c>
      <c r="BB128" s="14">
        <f t="shared" si="197"/>
        <v>18</v>
      </c>
      <c r="BC128">
        <f>VLOOKUP(A128,'Stock wise daily sales'!$A$1:$AA$367,15,0)</f>
        <v>0</v>
      </c>
      <c r="BD128">
        <v>0</v>
      </c>
      <c r="BE128" s="15">
        <f t="shared" si="198"/>
        <v>18</v>
      </c>
      <c r="BF128" s="14">
        <f t="shared" si="172"/>
        <v>58</v>
      </c>
      <c r="BG128">
        <f>VLOOKUP(A128,'Stock wise daily sales'!$A$1:$AA$367,16,0)</f>
        <v>0</v>
      </c>
      <c r="BH128">
        <v>0</v>
      </c>
      <c r="BI128" s="15">
        <f t="shared" si="173"/>
        <v>58</v>
      </c>
      <c r="BJ128" s="14">
        <f t="shared" si="178"/>
        <v>0</v>
      </c>
      <c r="BK128">
        <f>VLOOKUP(A128,'Stock wise daily sales'!$A$1:$AA$367,17,0)</f>
        <v>0</v>
      </c>
      <c r="BL128">
        <v>10</v>
      </c>
      <c r="BM128" s="15">
        <f t="shared" si="179"/>
        <v>10</v>
      </c>
      <c r="BN128" s="14">
        <f t="shared" si="174"/>
        <v>10</v>
      </c>
      <c r="BO128">
        <f>VLOOKUP(A128,'Stock wise daily sales'!$A$1:$AA$367,18,0)</f>
        <v>0</v>
      </c>
      <c r="BP128">
        <v>0</v>
      </c>
      <c r="BQ128" s="15">
        <f t="shared" si="175"/>
        <v>10</v>
      </c>
      <c r="BR128" s="14">
        <f t="shared" si="176"/>
        <v>10</v>
      </c>
      <c r="BS128">
        <f>VLOOKUP(A128,'Stock wise daily sales'!$A$1:$AA$367,19,0)</f>
        <v>0</v>
      </c>
      <c r="BT128">
        <v>0</v>
      </c>
      <c r="BU128" s="15">
        <f t="shared" si="177"/>
        <v>10</v>
      </c>
      <c r="BV128" s="14">
        <f t="shared" si="180"/>
        <v>7</v>
      </c>
      <c r="BW128">
        <f>VLOOKUP(A128,'Stock wise daily sales'!$A$1:$AA$367,20,0)</f>
        <v>0</v>
      </c>
      <c r="BX128">
        <v>0</v>
      </c>
      <c r="BY128" s="15">
        <f t="shared" si="181"/>
        <v>7</v>
      </c>
      <c r="BZ128" s="14">
        <f t="shared" si="164"/>
        <v>34</v>
      </c>
      <c r="CA128">
        <f>VLOOKUP(A128,'Stock wise daily sales'!$A$1:$AA$367,21,0)</f>
        <v>0</v>
      </c>
      <c r="CB128">
        <v>0</v>
      </c>
      <c r="CC128" s="15">
        <f t="shared" si="165"/>
        <v>34</v>
      </c>
      <c r="CD128" s="14">
        <f t="shared" si="207"/>
        <v>23</v>
      </c>
      <c r="CE128">
        <f>VLOOKUP(A128,'Stock wise daily sales'!$A$1:$AA$367,22,0)</f>
        <v>5</v>
      </c>
      <c r="CF128">
        <v>0</v>
      </c>
      <c r="CG128" s="15">
        <f t="shared" si="208"/>
        <v>18</v>
      </c>
      <c r="CH128" s="14">
        <f t="shared" si="189"/>
        <v>17</v>
      </c>
      <c r="CI128">
        <f>VLOOKUP(A128,'Stock wise daily sales'!$A$1:$AA$367,23,0)</f>
        <v>5</v>
      </c>
      <c r="CJ128">
        <v>0</v>
      </c>
      <c r="CK128" s="15">
        <f t="shared" si="190"/>
        <v>12</v>
      </c>
      <c r="CL128" s="14">
        <f t="shared" si="182"/>
        <v>15</v>
      </c>
      <c r="CM128">
        <f>VLOOKUP(A128,'Stock wise daily sales'!$A$1:$AA$367,24,0)</f>
        <v>0</v>
      </c>
      <c r="CN128">
        <v>0</v>
      </c>
      <c r="CO128" s="15">
        <f t="shared" si="183"/>
        <v>15</v>
      </c>
      <c r="CP128" s="14">
        <f t="shared" si="199"/>
        <v>15</v>
      </c>
      <c r="CQ128">
        <f>VLOOKUP(A128,'Stock wise daily sales'!$A$1:$AA$367,25,0)</f>
        <v>5</v>
      </c>
      <c r="CR128">
        <v>0</v>
      </c>
      <c r="CS128" s="15">
        <f t="shared" si="200"/>
        <v>10</v>
      </c>
      <c r="CT128" s="14">
        <f t="shared" si="184"/>
        <v>10</v>
      </c>
      <c r="CU128">
        <f>VLOOKUP(A128,'Stock wise daily sales'!$A$1:$AA$367,26,0)</f>
        <v>0</v>
      </c>
      <c r="CV128">
        <v>0</v>
      </c>
      <c r="CW128" s="15">
        <f t="shared" si="185"/>
        <v>10</v>
      </c>
    </row>
    <row r="129" spans="1:101" x14ac:dyDescent="0.45">
      <c r="A129" s="2">
        <v>45326</v>
      </c>
      <c r="B129" s="14">
        <f t="shared" si="205"/>
        <v>10</v>
      </c>
      <c r="C129">
        <f>VLOOKUP(A129,'Stock wise daily sales'!$A$1:$AA$367,2,0)</f>
        <v>4</v>
      </c>
      <c r="D129">
        <v>0</v>
      </c>
      <c r="E129" s="15">
        <f t="shared" si="206"/>
        <v>6</v>
      </c>
      <c r="F129" s="14">
        <f t="shared" si="201"/>
        <v>2</v>
      </c>
      <c r="G129">
        <f>VLOOKUP(A129,'Stock wise daily sales'!$A$1:$AA$367,3,0)</f>
        <v>0</v>
      </c>
      <c r="H129">
        <v>0</v>
      </c>
      <c r="I129" s="15">
        <f t="shared" si="202"/>
        <v>2</v>
      </c>
      <c r="J129" s="14">
        <f t="shared" si="186"/>
        <v>39</v>
      </c>
      <c r="K129">
        <f>VLOOKUP(A129,'Stock wise daily sales'!$A$1:$AA$367,4,0)</f>
        <v>0</v>
      </c>
      <c r="L129">
        <v>0</v>
      </c>
      <c r="M129" s="15">
        <f t="shared" si="187"/>
        <v>39</v>
      </c>
      <c r="N129" s="14">
        <f t="shared" si="161"/>
        <v>9</v>
      </c>
      <c r="O129">
        <f>VLOOKUP(A129,'Stock wise daily sales'!$A$1:$AA$367,5,0)</f>
        <v>3</v>
      </c>
      <c r="P129">
        <v>0</v>
      </c>
      <c r="Q129" s="15">
        <f t="shared" si="188"/>
        <v>6</v>
      </c>
      <c r="R129" s="14">
        <f t="shared" si="166"/>
        <v>19</v>
      </c>
      <c r="S129">
        <f>VLOOKUP(A129,'Stock wise daily sales'!$A$1:$AA$367,6,0)</f>
        <v>0</v>
      </c>
      <c r="T129">
        <v>0</v>
      </c>
      <c r="U129" s="15">
        <f t="shared" si="167"/>
        <v>19</v>
      </c>
      <c r="V129" s="14">
        <f t="shared" si="209"/>
        <v>49</v>
      </c>
      <c r="W129">
        <f>VLOOKUP(A129,'Stock wise daily sales'!$A$1:$AA$367,7,0)</f>
        <v>4</v>
      </c>
      <c r="X129">
        <v>0</v>
      </c>
      <c r="Y129" s="15">
        <f t="shared" si="210"/>
        <v>45</v>
      </c>
      <c r="Z129" s="14">
        <f t="shared" si="168"/>
        <v>99</v>
      </c>
      <c r="AA129">
        <f>VLOOKUP(A129,'Stock wise daily sales'!$A$1:$AA$367,8,0)</f>
        <v>6</v>
      </c>
      <c r="AB129">
        <v>0</v>
      </c>
      <c r="AC129" s="15">
        <f t="shared" si="169"/>
        <v>93</v>
      </c>
      <c r="AD129" s="14">
        <f t="shared" si="162"/>
        <v>16</v>
      </c>
      <c r="AE129">
        <f>VLOOKUP(A129,'Stock wise daily sales'!$A$1:$AA$367,9,0)</f>
        <v>4</v>
      </c>
      <c r="AF129">
        <v>0</v>
      </c>
      <c r="AG129" s="15">
        <f t="shared" si="163"/>
        <v>12</v>
      </c>
      <c r="AH129" s="14">
        <f t="shared" si="191"/>
        <v>4</v>
      </c>
      <c r="AI129">
        <f>VLOOKUP(A129,'Stock wise daily sales'!$A$1:$AA$367,10,0)</f>
        <v>0</v>
      </c>
      <c r="AJ129">
        <v>0</v>
      </c>
      <c r="AK129" s="15">
        <f t="shared" si="192"/>
        <v>4</v>
      </c>
      <c r="AL129" s="14">
        <f t="shared" si="203"/>
        <v>43</v>
      </c>
      <c r="AM129">
        <f>VLOOKUP(A129,'Stock wise daily sales'!$A$1:$AA$367,11,0)</f>
        <v>0</v>
      </c>
      <c r="AN129">
        <v>0</v>
      </c>
      <c r="AO129" s="15">
        <f t="shared" si="204"/>
        <v>43</v>
      </c>
      <c r="AP129" s="14">
        <f t="shared" si="193"/>
        <v>51</v>
      </c>
      <c r="AQ129">
        <f>VLOOKUP(A129,'Stock wise daily sales'!$A$1:$AA$367,12,0)</f>
        <v>6</v>
      </c>
      <c r="AR129">
        <v>0</v>
      </c>
      <c r="AS129" s="15">
        <f t="shared" si="194"/>
        <v>45</v>
      </c>
      <c r="AT129" s="14">
        <f t="shared" si="195"/>
        <v>102</v>
      </c>
      <c r="AU129">
        <f>VLOOKUP(A129,'Stock wise daily sales'!$A$1:$AA$367,13,0)</f>
        <v>4</v>
      </c>
      <c r="AV129">
        <v>0</v>
      </c>
      <c r="AW129" s="15">
        <f t="shared" si="196"/>
        <v>98</v>
      </c>
      <c r="AX129" s="14">
        <f t="shared" si="170"/>
        <v>1</v>
      </c>
      <c r="AY129">
        <f>VLOOKUP(A129,'Stock wise daily sales'!$A$1:$AA$367,14,0)</f>
        <v>0</v>
      </c>
      <c r="AZ129">
        <v>0</v>
      </c>
      <c r="BA129" s="15">
        <f t="shared" si="171"/>
        <v>1</v>
      </c>
      <c r="BB129" s="14">
        <f t="shared" si="197"/>
        <v>18</v>
      </c>
      <c r="BC129">
        <f>VLOOKUP(A129,'Stock wise daily sales'!$A$1:$AA$367,15,0)</f>
        <v>0</v>
      </c>
      <c r="BD129">
        <v>0</v>
      </c>
      <c r="BE129" s="15">
        <f t="shared" si="198"/>
        <v>18</v>
      </c>
      <c r="BF129" s="14">
        <f t="shared" si="172"/>
        <v>58</v>
      </c>
      <c r="BG129">
        <f>VLOOKUP(A129,'Stock wise daily sales'!$A$1:$AA$367,16,0)</f>
        <v>0</v>
      </c>
      <c r="BH129">
        <v>0</v>
      </c>
      <c r="BI129" s="15">
        <f t="shared" si="173"/>
        <v>58</v>
      </c>
      <c r="BJ129" s="14">
        <f t="shared" si="178"/>
        <v>10</v>
      </c>
      <c r="BK129">
        <f>VLOOKUP(A129,'Stock wise daily sales'!$A$1:$AA$367,17,0)</f>
        <v>0</v>
      </c>
      <c r="BL129">
        <v>0</v>
      </c>
      <c r="BM129" s="15">
        <f t="shared" si="179"/>
        <v>10</v>
      </c>
      <c r="BN129" s="14">
        <f t="shared" si="174"/>
        <v>10</v>
      </c>
      <c r="BO129">
        <f>VLOOKUP(A129,'Stock wise daily sales'!$A$1:$AA$367,18,0)</f>
        <v>0</v>
      </c>
      <c r="BP129">
        <v>0</v>
      </c>
      <c r="BQ129" s="15">
        <f t="shared" si="175"/>
        <v>10</v>
      </c>
      <c r="BR129" s="14">
        <f t="shared" si="176"/>
        <v>10</v>
      </c>
      <c r="BS129">
        <f>VLOOKUP(A129,'Stock wise daily sales'!$A$1:$AA$367,19,0)</f>
        <v>0</v>
      </c>
      <c r="BT129">
        <v>0</v>
      </c>
      <c r="BU129" s="15">
        <f t="shared" si="177"/>
        <v>10</v>
      </c>
      <c r="BV129" s="14">
        <f t="shared" si="180"/>
        <v>7</v>
      </c>
      <c r="BW129">
        <f>VLOOKUP(A129,'Stock wise daily sales'!$A$1:$AA$367,20,0)</f>
        <v>0</v>
      </c>
      <c r="BX129">
        <v>0</v>
      </c>
      <c r="BY129" s="15">
        <f t="shared" si="181"/>
        <v>7</v>
      </c>
      <c r="BZ129" s="14">
        <f t="shared" si="164"/>
        <v>34</v>
      </c>
      <c r="CA129">
        <f>VLOOKUP(A129,'Stock wise daily sales'!$A$1:$AA$367,21,0)</f>
        <v>0</v>
      </c>
      <c r="CB129">
        <v>0</v>
      </c>
      <c r="CC129" s="15">
        <f t="shared" si="165"/>
        <v>34</v>
      </c>
      <c r="CD129" s="14">
        <f t="shared" si="207"/>
        <v>18</v>
      </c>
      <c r="CE129">
        <f>VLOOKUP(A129,'Stock wise daily sales'!$A$1:$AA$367,22,0)</f>
        <v>6</v>
      </c>
      <c r="CF129">
        <v>0</v>
      </c>
      <c r="CG129" s="15">
        <f t="shared" si="208"/>
        <v>12</v>
      </c>
      <c r="CH129" s="14">
        <f t="shared" si="189"/>
        <v>12</v>
      </c>
      <c r="CI129">
        <f>VLOOKUP(A129,'Stock wise daily sales'!$A$1:$AA$367,23,0)</f>
        <v>18</v>
      </c>
      <c r="CJ129">
        <v>80</v>
      </c>
      <c r="CK129" s="15">
        <f t="shared" si="190"/>
        <v>74</v>
      </c>
      <c r="CL129" s="14">
        <f t="shared" si="182"/>
        <v>15</v>
      </c>
      <c r="CM129">
        <f>VLOOKUP(A129,'Stock wise daily sales'!$A$1:$AA$367,24,0)</f>
        <v>0</v>
      </c>
      <c r="CN129">
        <v>0</v>
      </c>
      <c r="CO129" s="15">
        <f t="shared" si="183"/>
        <v>15</v>
      </c>
      <c r="CP129" s="14">
        <f t="shared" si="199"/>
        <v>10</v>
      </c>
      <c r="CQ129">
        <f>VLOOKUP(A129,'Stock wise daily sales'!$A$1:$AA$367,25,0)</f>
        <v>0</v>
      </c>
      <c r="CR129">
        <v>0</v>
      </c>
      <c r="CS129" s="15">
        <f t="shared" si="200"/>
        <v>10</v>
      </c>
      <c r="CT129" s="14">
        <f t="shared" si="184"/>
        <v>10</v>
      </c>
      <c r="CU129">
        <f>VLOOKUP(A129,'Stock wise daily sales'!$A$1:$AA$367,26,0)</f>
        <v>0</v>
      </c>
      <c r="CV129">
        <v>0</v>
      </c>
      <c r="CW129" s="15">
        <f t="shared" si="185"/>
        <v>10</v>
      </c>
    </row>
    <row r="130" spans="1:101" x14ac:dyDescent="0.45">
      <c r="A130" s="2">
        <v>45327</v>
      </c>
      <c r="B130" s="14">
        <f t="shared" si="205"/>
        <v>6</v>
      </c>
      <c r="C130">
        <f>VLOOKUP(A130,'Stock wise daily sales'!$A$1:$AA$367,2,0)</f>
        <v>0</v>
      </c>
      <c r="D130">
        <v>0</v>
      </c>
      <c r="E130" s="15">
        <f t="shared" si="206"/>
        <v>6</v>
      </c>
      <c r="F130" s="14">
        <f t="shared" si="201"/>
        <v>2</v>
      </c>
      <c r="G130">
        <f>VLOOKUP(A130,'Stock wise daily sales'!$A$1:$AA$367,3,0)</f>
        <v>10</v>
      </c>
      <c r="H130">
        <v>100</v>
      </c>
      <c r="I130" s="15">
        <f t="shared" si="202"/>
        <v>92</v>
      </c>
      <c r="J130" s="14">
        <f t="shared" si="186"/>
        <v>39</v>
      </c>
      <c r="K130">
        <f>VLOOKUP(A130,'Stock wise daily sales'!$A$1:$AA$367,4,0)</f>
        <v>0</v>
      </c>
      <c r="L130">
        <v>0</v>
      </c>
      <c r="M130" s="15">
        <f t="shared" si="187"/>
        <v>39</v>
      </c>
      <c r="N130" s="14">
        <f t="shared" si="161"/>
        <v>6</v>
      </c>
      <c r="O130">
        <f>VLOOKUP(A130,'Stock wise daily sales'!$A$1:$AA$367,5,0)</f>
        <v>0</v>
      </c>
      <c r="P130">
        <v>0</v>
      </c>
      <c r="Q130" s="15">
        <f t="shared" si="188"/>
        <v>6</v>
      </c>
      <c r="R130" s="14">
        <f t="shared" si="166"/>
        <v>19</v>
      </c>
      <c r="S130">
        <f>VLOOKUP(A130,'Stock wise daily sales'!$A$1:$AA$367,6,0)</f>
        <v>10</v>
      </c>
      <c r="T130">
        <v>0</v>
      </c>
      <c r="U130" s="15">
        <f t="shared" si="167"/>
        <v>9</v>
      </c>
      <c r="V130" s="14">
        <f t="shared" si="209"/>
        <v>45</v>
      </c>
      <c r="W130">
        <f>VLOOKUP(A130,'Stock wise daily sales'!$A$1:$AA$367,7,0)</f>
        <v>0</v>
      </c>
      <c r="X130">
        <v>0</v>
      </c>
      <c r="Y130" s="15">
        <f t="shared" si="210"/>
        <v>45</v>
      </c>
      <c r="Z130" s="14">
        <f t="shared" si="168"/>
        <v>93</v>
      </c>
      <c r="AA130">
        <f>VLOOKUP(A130,'Stock wise daily sales'!$A$1:$AA$367,8,0)</f>
        <v>20</v>
      </c>
      <c r="AB130">
        <v>0</v>
      </c>
      <c r="AC130" s="15">
        <f t="shared" si="169"/>
        <v>73</v>
      </c>
      <c r="AD130" s="14">
        <f t="shared" si="162"/>
        <v>12</v>
      </c>
      <c r="AE130">
        <f>VLOOKUP(A130,'Stock wise daily sales'!$A$1:$AA$367,9,0)</f>
        <v>0</v>
      </c>
      <c r="AF130">
        <v>0</v>
      </c>
      <c r="AG130" s="15">
        <f t="shared" si="163"/>
        <v>12</v>
      </c>
      <c r="AH130" s="14">
        <f t="shared" si="191"/>
        <v>4</v>
      </c>
      <c r="AI130">
        <f>VLOOKUP(A130,'Stock wise daily sales'!$A$1:$AA$367,10,0)</f>
        <v>0</v>
      </c>
      <c r="AJ130">
        <v>0</v>
      </c>
      <c r="AK130" s="15">
        <f t="shared" si="192"/>
        <v>4</v>
      </c>
      <c r="AL130" s="14">
        <f t="shared" si="203"/>
        <v>43</v>
      </c>
      <c r="AM130">
        <f>VLOOKUP(A130,'Stock wise daily sales'!$A$1:$AA$367,11,0)</f>
        <v>0</v>
      </c>
      <c r="AN130">
        <v>0</v>
      </c>
      <c r="AO130" s="15">
        <f t="shared" si="204"/>
        <v>43</v>
      </c>
      <c r="AP130" s="14">
        <f t="shared" si="193"/>
        <v>45</v>
      </c>
      <c r="AQ130">
        <f>VLOOKUP(A130,'Stock wise daily sales'!$A$1:$AA$367,12,0)</f>
        <v>15</v>
      </c>
      <c r="AR130">
        <v>0</v>
      </c>
      <c r="AS130" s="15">
        <f t="shared" si="194"/>
        <v>30</v>
      </c>
      <c r="AT130" s="14">
        <f t="shared" si="195"/>
        <v>98</v>
      </c>
      <c r="AU130">
        <f>VLOOKUP(A130,'Stock wise daily sales'!$A$1:$AA$367,13,0)</f>
        <v>20</v>
      </c>
      <c r="AV130">
        <v>0</v>
      </c>
      <c r="AW130" s="15">
        <f t="shared" si="196"/>
        <v>78</v>
      </c>
      <c r="AX130" s="14">
        <f t="shared" si="170"/>
        <v>1</v>
      </c>
      <c r="AY130">
        <f>VLOOKUP(A130,'Stock wise daily sales'!$A$1:$AA$367,14,0)</f>
        <v>0</v>
      </c>
      <c r="AZ130">
        <v>0</v>
      </c>
      <c r="BA130" s="15">
        <f t="shared" si="171"/>
        <v>1</v>
      </c>
      <c r="BB130" s="14">
        <f t="shared" si="197"/>
        <v>18</v>
      </c>
      <c r="BC130">
        <f>VLOOKUP(A130,'Stock wise daily sales'!$A$1:$AA$367,15,0)</f>
        <v>0</v>
      </c>
      <c r="BD130">
        <v>0</v>
      </c>
      <c r="BE130" s="15">
        <f t="shared" si="198"/>
        <v>18</v>
      </c>
      <c r="BF130" s="14">
        <f t="shared" si="172"/>
        <v>58</v>
      </c>
      <c r="BG130">
        <f>VLOOKUP(A130,'Stock wise daily sales'!$A$1:$AA$367,16,0)</f>
        <v>5</v>
      </c>
      <c r="BH130">
        <v>0</v>
      </c>
      <c r="BI130" s="15">
        <f t="shared" si="173"/>
        <v>53</v>
      </c>
      <c r="BJ130" s="14">
        <f t="shared" si="178"/>
        <v>10</v>
      </c>
      <c r="BK130">
        <f>VLOOKUP(A130,'Stock wise daily sales'!$A$1:$AA$367,17,0)</f>
        <v>0</v>
      </c>
      <c r="BL130">
        <v>0</v>
      </c>
      <c r="BM130" s="15">
        <f t="shared" si="179"/>
        <v>10</v>
      </c>
      <c r="BN130" s="14">
        <f t="shared" si="174"/>
        <v>10</v>
      </c>
      <c r="BO130">
        <f>VLOOKUP(A130,'Stock wise daily sales'!$A$1:$AA$367,18,0)</f>
        <v>0</v>
      </c>
      <c r="BP130">
        <v>0</v>
      </c>
      <c r="BQ130" s="15">
        <f t="shared" si="175"/>
        <v>10</v>
      </c>
      <c r="BR130" s="14">
        <f t="shared" si="176"/>
        <v>10</v>
      </c>
      <c r="BS130">
        <f>VLOOKUP(A130,'Stock wise daily sales'!$A$1:$AA$367,19,0)</f>
        <v>0</v>
      </c>
      <c r="BT130">
        <v>0</v>
      </c>
      <c r="BU130" s="15">
        <f t="shared" si="177"/>
        <v>10</v>
      </c>
      <c r="BV130" s="14">
        <f t="shared" si="180"/>
        <v>7</v>
      </c>
      <c r="BW130">
        <f>VLOOKUP(A130,'Stock wise daily sales'!$A$1:$AA$367,20,0)</f>
        <v>0</v>
      </c>
      <c r="BX130">
        <v>0</v>
      </c>
      <c r="BY130" s="15">
        <f t="shared" si="181"/>
        <v>7</v>
      </c>
      <c r="BZ130" s="14">
        <f t="shared" si="164"/>
        <v>34</v>
      </c>
      <c r="CA130">
        <f>VLOOKUP(A130,'Stock wise daily sales'!$A$1:$AA$367,21,0)</f>
        <v>0</v>
      </c>
      <c r="CB130">
        <v>0</v>
      </c>
      <c r="CC130" s="15">
        <f t="shared" si="165"/>
        <v>34</v>
      </c>
      <c r="CD130" s="14">
        <f t="shared" si="207"/>
        <v>12</v>
      </c>
      <c r="CE130">
        <f>VLOOKUP(A130,'Stock wise daily sales'!$A$1:$AA$367,22,0)</f>
        <v>10</v>
      </c>
      <c r="CF130">
        <v>0</v>
      </c>
      <c r="CG130" s="15">
        <f t="shared" si="208"/>
        <v>2</v>
      </c>
      <c r="CH130" s="14">
        <f t="shared" si="189"/>
        <v>74</v>
      </c>
      <c r="CI130">
        <f>VLOOKUP(A130,'Stock wise daily sales'!$A$1:$AA$367,23,0)</f>
        <v>20</v>
      </c>
      <c r="CJ130">
        <v>0</v>
      </c>
      <c r="CK130" s="15">
        <f t="shared" si="190"/>
        <v>54</v>
      </c>
      <c r="CL130" s="14">
        <f t="shared" si="182"/>
        <v>15</v>
      </c>
      <c r="CM130">
        <f>VLOOKUP(A130,'Stock wise daily sales'!$A$1:$AA$367,24,0)</f>
        <v>0</v>
      </c>
      <c r="CN130">
        <v>0</v>
      </c>
      <c r="CO130" s="15">
        <f t="shared" si="183"/>
        <v>15</v>
      </c>
      <c r="CP130" s="14">
        <f t="shared" si="199"/>
        <v>10</v>
      </c>
      <c r="CQ130">
        <f>VLOOKUP(A130,'Stock wise daily sales'!$A$1:$AA$367,25,0)</f>
        <v>0</v>
      </c>
      <c r="CR130">
        <v>0</v>
      </c>
      <c r="CS130" s="15">
        <f t="shared" si="200"/>
        <v>10</v>
      </c>
      <c r="CT130" s="14">
        <f t="shared" si="184"/>
        <v>10</v>
      </c>
      <c r="CU130">
        <f>VLOOKUP(A130,'Stock wise daily sales'!$A$1:$AA$367,26,0)</f>
        <v>10</v>
      </c>
      <c r="CV130">
        <v>0</v>
      </c>
      <c r="CW130" s="15">
        <f t="shared" si="185"/>
        <v>0</v>
      </c>
    </row>
    <row r="131" spans="1:101" x14ac:dyDescent="0.45">
      <c r="A131" s="2">
        <v>45328</v>
      </c>
      <c r="B131" s="14">
        <f t="shared" si="205"/>
        <v>6</v>
      </c>
      <c r="C131">
        <f>VLOOKUP(A131,'Stock wise daily sales'!$A$1:$AA$367,2,0)</f>
        <v>10</v>
      </c>
      <c r="D131">
        <v>50</v>
      </c>
      <c r="E131" s="15">
        <f t="shared" si="206"/>
        <v>46</v>
      </c>
      <c r="F131" s="14">
        <f t="shared" si="201"/>
        <v>92</v>
      </c>
      <c r="G131">
        <f>VLOOKUP(A131,'Stock wise daily sales'!$A$1:$AA$367,3,0)</f>
        <v>0</v>
      </c>
      <c r="H131">
        <v>0</v>
      </c>
      <c r="I131" s="15">
        <f t="shared" si="202"/>
        <v>92</v>
      </c>
      <c r="J131" s="14">
        <f t="shared" si="186"/>
        <v>39</v>
      </c>
      <c r="K131">
        <f>VLOOKUP(A131,'Stock wise daily sales'!$A$1:$AA$367,4,0)</f>
        <v>0</v>
      </c>
      <c r="L131">
        <v>0</v>
      </c>
      <c r="M131" s="15">
        <f t="shared" si="187"/>
        <v>39</v>
      </c>
      <c r="N131" s="14">
        <f t="shared" si="161"/>
        <v>6</v>
      </c>
      <c r="O131">
        <f>VLOOKUP(A131,'Stock wise daily sales'!$A$1:$AA$367,5,0)</f>
        <v>1</v>
      </c>
      <c r="P131">
        <v>0</v>
      </c>
      <c r="Q131" s="15">
        <f t="shared" si="188"/>
        <v>5</v>
      </c>
      <c r="R131" s="14">
        <f t="shared" si="166"/>
        <v>9</v>
      </c>
      <c r="S131">
        <f>VLOOKUP(A131,'Stock wise daily sales'!$A$1:$AA$367,6,0)</f>
        <v>6</v>
      </c>
      <c r="T131">
        <v>0</v>
      </c>
      <c r="U131" s="15">
        <f t="shared" si="167"/>
        <v>3</v>
      </c>
      <c r="V131" s="14">
        <f t="shared" si="209"/>
        <v>45</v>
      </c>
      <c r="W131">
        <f>VLOOKUP(A131,'Stock wise daily sales'!$A$1:$AA$367,7,0)</f>
        <v>0</v>
      </c>
      <c r="X131">
        <v>0</v>
      </c>
      <c r="Y131" s="15">
        <f t="shared" si="210"/>
        <v>45</v>
      </c>
      <c r="Z131" s="14">
        <f t="shared" si="168"/>
        <v>73</v>
      </c>
      <c r="AA131">
        <f>VLOOKUP(A131,'Stock wise daily sales'!$A$1:$AA$367,8,0)</f>
        <v>0</v>
      </c>
      <c r="AB131">
        <v>0</v>
      </c>
      <c r="AC131" s="15">
        <f t="shared" si="169"/>
        <v>73</v>
      </c>
      <c r="AD131" s="14">
        <f t="shared" si="162"/>
        <v>12</v>
      </c>
      <c r="AE131">
        <f>VLOOKUP(A131,'Stock wise daily sales'!$A$1:$AA$367,9,0)</f>
        <v>0</v>
      </c>
      <c r="AF131">
        <v>0</v>
      </c>
      <c r="AG131" s="15">
        <f t="shared" si="163"/>
        <v>12</v>
      </c>
      <c r="AH131" s="14">
        <f t="shared" si="191"/>
        <v>4</v>
      </c>
      <c r="AI131">
        <f>VLOOKUP(A131,'Stock wise daily sales'!$A$1:$AA$367,10,0)</f>
        <v>0</v>
      </c>
      <c r="AJ131">
        <v>0</v>
      </c>
      <c r="AK131" s="15">
        <f t="shared" si="192"/>
        <v>4</v>
      </c>
      <c r="AL131" s="14">
        <f t="shared" si="203"/>
        <v>43</v>
      </c>
      <c r="AM131">
        <f>VLOOKUP(A131,'Stock wise daily sales'!$A$1:$AA$367,11,0)</f>
        <v>0</v>
      </c>
      <c r="AN131">
        <v>0</v>
      </c>
      <c r="AO131" s="15">
        <f t="shared" si="204"/>
        <v>43</v>
      </c>
      <c r="AP131" s="14">
        <f t="shared" si="193"/>
        <v>30</v>
      </c>
      <c r="AQ131">
        <f>VLOOKUP(A131,'Stock wise daily sales'!$A$1:$AA$367,12,0)</f>
        <v>0</v>
      </c>
      <c r="AR131">
        <v>0</v>
      </c>
      <c r="AS131" s="15">
        <f t="shared" si="194"/>
        <v>30</v>
      </c>
      <c r="AT131" s="14">
        <f t="shared" si="195"/>
        <v>78</v>
      </c>
      <c r="AU131">
        <f>VLOOKUP(A131,'Stock wise daily sales'!$A$1:$AA$367,13,0)</f>
        <v>12</v>
      </c>
      <c r="AV131">
        <v>0</v>
      </c>
      <c r="AW131" s="15">
        <f t="shared" si="196"/>
        <v>66</v>
      </c>
      <c r="AX131" s="14">
        <f t="shared" si="170"/>
        <v>1</v>
      </c>
      <c r="AY131">
        <f>VLOOKUP(A131,'Stock wise daily sales'!$A$1:$AA$367,14,0)</f>
        <v>0</v>
      </c>
      <c r="AZ131">
        <v>0</v>
      </c>
      <c r="BA131" s="15">
        <f t="shared" si="171"/>
        <v>1</v>
      </c>
      <c r="BB131" s="14">
        <f t="shared" si="197"/>
        <v>18</v>
      </c>
      <c r="BC131">
        <f>VLOOKUP(A131,'Stock wise daily sales'!$A$1:$AA$367,15,0)</f>
        <v>0</v>
      </c>
      <c r="BD131">
        <v>0</v>
      </c>
      <c r="BE131" s="15">
        <f t="shared" si="198"/>
        <v>18</v>
      </c>
      <c r="BF131" s="14">
        <f t="shared" si="172"/>
        <v>53</v>
      </c>
      <c r="BG131">
        <f>VLOOKUP(A131,'Stock wise daily sales'!$A$1:$AA$367,16,0)</f>
        <v>0</v>
      </c>
      <c r="BH131">
        <v>0</v>
      </c>
      <c r="BI131" s="15">
        <f t="shared" si="173"/>
        <v>53</v>
      </c>
      <c r="BJ131" s="14">
        <f t="shared" si="178"/>
        <v>10</v>
      </c>
      <c r="BK131">
        <f>VLOOKUP(A131,'Stock wise daily sales'!$A$1:$AA$367,17,0)</f>
        <v>0</v>
      </c>
      <c r="BL131">
        <v>0</v>
      </c>
      <c r="BM131" s="15">
        <f t="shared" si="179"/>
        <v>10</v>
      </c>
      <c r="BN131" s="14">
        <f t="shared" si="174"/>
        <v>10</v>
      </c>
      <c r="BO131">
        <f>VLOOKUP(A131,'Stock wise daily sales'!$A$1:$AA$367,18,0)</f>
        <v>0</v>
      </c>
      <c r="BP131">
        <v>0</v>
      </c>
      <c r="BQ131" s="15">
        <f t="shared" si="175"/>
        <v>10</v>
      </c>
      <c r="BR131" s="14">
        <f t="shared" si="176"/>
        <v>10</v>
      </c>
      <c r="BS131">
        <f>VLOOKUP(A131,'Stock wise daily sales'!$A$1:$AA$367,19,0)</f>
        <v>0</v>
      </c>
      <c r="BT131">
        <v>0</v>
      </c>
      <c r="BU131" s="15">
        <f t="shared" si="177"/>
        <v>10</v>
      </c>
      <c r="BV131" s="14">
        <f t="shared" si="180"/>
        <v>7</v>
      </c>
      <c r="BW131">
        <f>VLOOKUP(A131,'Stock wise daily sales'!$A$1:$AA$367,20,0)</f>
        <v>0</v>
      </c>
      <c r="BX131">
        <v>0</v>
      </c>
      <c r="BY131" s="15">
        <f t="shared" si="181"/>
        <v>7</v>
      </c>
      <c r="BZ131" s="14">
        <f t="shared" si="164"/>
        <v>34</v>
      </c>
      <c r="CA131">
        <f>VLOOKUP(A131,'Stock wise daily sales'!$A$1:$AA$367,21,0)</f>
        <v>0</v>
      </c>
      <c r="CB131">
        <v>0</v>
      </c>
      <c r="CC131" s="15">
        <f t="shared" si="165"/>
        <v>34</v>
      </c>
      <c r="CD131" s="14">
        <f t="shared" si="207"/>
        <v>2</v>
      </c>
      <c r="CE131">
        <f>VLOOKUP(A131,'Stock wise daily sales'!$A$1:$AA$367,22,0)</f>
        <v>0</v>
      </c>
      <c r="CF131">
        <v>0</v>
      </c>
      <c r="CG131" s="15">
        <f t="shared" si="208"/>
        <v>2</v>
      </c>
      <c r="CH131" s="14">
        <f t="shared" si="189"/>
        <v>54</v>
      </c>
      <c r="CI131">
        <f>VLOOKUP(A131,'Stock wise daily sales'!$A$1:$AA$367,23,0)</f>
        <v>0</v>
      </c>
      <c r="CJ131">
        <v>0</v>
      </c>
      <c r="CK131" s="15">
        <f t="shared" si="190"/>
        <v>54</v>
      </c>
      <c r="CL131" s="14">
        <f t="shared" si="182"/>
        <v>15</v>
      </c>
      <c r="CM131">
        <f>VLOOKUP(A131,'Stock wise daily sales'!$A$1:$AA$367,24,0)</f>
        <v>0</v>
      </c>
      <c r="CN131">
        <v>0</v>
      </c>
      <c r="CO131" s="15">
        <f t="shared" si="183"/>
        <v>15</v>
      </c>
      <c r="CP131" s="14">
        <f t="shared" si="199"/>
        <v>10</v>
      </c>
      <c r="CQ131">
        <f>VLOOKUP(A131,'Stock wise daily sales'!$A$1:$AA$367,25,0)</f>
        <v>0</v>
      </c>
      <c r="CR131">
        <v>0</v>
      </c>
      <c r="CS131" s="15">
        <f t="shared" si="200"/>
        <v>10</v>
      </c>
      <c r="CT131" s="14">
        <f t="shared" si="184"/>
        <v>0</v>
      </c>
      <c r="CU131">
        <f>VLOOKUP(A131,'Stock wise daily sales'!$A$1:$AA$367,26,0)</f>
        <v>0</v>
      </c>
      <c r="CV131">
        <v>80</v>
      </c>
      <c r="CW131" s="15">
        <f t="shared" si="185"/>
        <v>80</v>
      </c>
    </row>
    <row r="132" spans="1:101" x14ac:dyDescent="0.45">
      <c r="A132" s="2">
        <v>45329</v>
      </c>
      <c r="B132" s="14">
        <f t="shared" si="205"/>
        <v>46</v>
      </c>
      <c r="C132">
        <f>VLOOKUP(A132,'Stock wise daily sales'!$A$1:$AA$367,2,0)</f>
        <v>0</v>
      </c>
      <c r="D132">
        <v>0</v>
      </c>
      <c r="E132" s="15">
        <f t="shared" si="206"/>
        <v>46</v>
      </c>
      <c r="F132" s="14">
        <f t="shared" si="201"/>
        <v>92</v>
      </c>
      <c r="G132">
        <f>VLOOKUP(A132,'Stock wise daily sales'!$A$1:$AA$367,3,0)</f>
        <v>10</v>
      </c>
      <c r="H132">
        <v>0</v>
      </c>
      <c r="I132" s="15">
        <f t="shared" si="202"/>
        <v>82</v>
      </c>
      <c r="J132" s="14">
        <f t="shared" si="186"/>
        <v>39</v>
      </c>
      <c r="K132">
        <f>VLOOKUP(A132,'Stock wise daily sales'!$A$1:$AA$367,4,0)</f>
        <v>0</v>
      </c>
      <c r="L132">
        <v>0</v>
      </c>
      <c r="M132" s="15">
        <f t="shared" si="187"/>
        <v>39</v>
      </c>
      <c r="N132" s="14">
        <f t="shared" si="161"/>
        <v>5</v>
      </c>
      <c r="O132">
        <f>VLOOKUP(A132,'Stock wise daily sales'!$A$1:$AA$367,5,0)</f>
        <v>0</v>
      </c>
      <c r="P132">
        <v>0</v>
      </c>
      <c r="Q132" s="15">
        <f t="shared" si="188"/>
        <v>5</v>
      </c>
      <c r="R132" s="14">
        <f t="shared" si="166"/>
        <v>3</v>
      </c>
      <c r="S132">
        <f>VLOOKUP(A132,'Stock wise daily sales'!$A$1:$AA$367,6,0)</f>
        <v>0</v>
      </c>
      <c r="T132">
        <v>0</v>
      </c>
      <c r="U132" s="15">
        <f t="shared" si="167"/>
        <v>3</v>
      </c>
      <c r="V132" s="14">
        <f t="shared" si="209"/>
        <v>45</v>
      </c>
      <c r="W132">
        <f>VLOOKUP(A132,'Stock wise daily sales'!$A$1:$AA$367,7,0)</f>
        <v>6</v>
      </c>
      <c r="X132">
        <v>0</v>
      </c>
      <c r="Y132" s="15">
        <f t="shared" si="210"/>
        <v>39</v>
      </c>
      <c r="Z132" s="14">
        <f t="shared" si="168"/>
        <v>73</v>
      </c>
      <c r="AA132">
        <f>VLOOKUP(A132,'Stock wise daily sales'!$A$1:$AA$367,8,0)</f>
        <v>5</v>
      </c>
      <c r="AB132">
        <v>0</v>
      </c>
      <c r="AC132" s="15">
        <f t="shared" si="169"/>
        <v>68</v>
      </c>
      <c r="AD132" s="14">
        <f t="shared" si="162"/>
        <v>12</v>
      </c>
      <c r="AE132">
        <f>VLOOKUP(A132,'Stock wise daily sales'!$A$1:$AA$367,9,0)</f>
        <v>0</v>
      </c>
      <c r="AF132">
        <v>0</v>
      </c>
      <c r="AG132" s="15">
        <f t="shared" si="163"/>
        <v>12</v>
      </c>
      <c r="AH132" s="14">
        <f t="shared" si="191"/>
        <v>4</v>
      </c>
      <c r="AI132">
        <f>VLOOKUP(A132,'Stock wise daily sales'!$A$1:$AA$367,10,0)</f>
        <v>0</v>
      </c>
      <c r="AJ132">
        <v>0</v>
      </c>
      <c r="AK132" s="15">
        <f t="shared" si="192"/>
        <v>4</v>
      </c>
      <c r="AL132" s="14">
        <f t="shared" si="203"/>
        <v>43</v>
      </c>
      <c r="AM132">
        <f>VLOOKUP(A132,'Stock wise daily sales'!$A$1:$AA$367,11,0)</f>
        <v>0</v>
      </c>
      <c r="AN132">
        <v>0</v>
      </c>
      <c r="AO132" s="15">
        <f t="shared" si="204"/>
        <v>43</v>
      </c>
      <c r="AP132" s="14">
        <f t="shared" si="193"/>
        <v>30</v>
      </c>
      <c r="AQ132">
        <f>VLOOKUP(A132,'Stock wise daily sales'!$A$1:$AA$367,12,0)</f>
        <v>4</v>
      </c>
      <c r="AR132">
        <v>0</v>
      </c>
      <c r="AS132" s="15">
        <f t="shared" si="194"/>
        <v>26</v>
      </c>
      <c r="AT132" s="14">
        <f t="shared" si="195"/>
        <v>66</v>
      </c>
      <c r="AU132">
        <f>VLOOKUP(A132,'Stock wise daily sales'!$A$1:$AA$367,13,0)</f>
        <v>0</v>
      </c>
      <c r="AV132">
        <v>0</v>
      </c>
      <c r="AW132" s="15">
        <f t="shared" si="196"/>
        <v>66</v>
      </c>
      <c r="AX132" s="14">
        <f t="shared" si="170"/>
        <v>1</v>
      </c>
      <c r="AY132">
        <f>VLOOKUP(A132,'Stock wise daily sales'!$A$1:$AA$367,14,0)</f>
        <v>0</v>
      </c>
      <c r="AZ132">
        <v>0</v>
      </c>
      <c r="BA132" s="15">
        <f t="shared" si="171"/>
        <v>1</v>
      </c>
      <c r="BB132" s="14">
        <f t="shared" si="197"/>
        <v>18</v>
      </c>
      <c r="BC132">
        <f>VLOOKUP(A132,'Stock wise daily sales'!$A$1:$AA$367,15,0)</f>
        <v>0</v>
      </c>
      <c r="BD132">
        <v>0</v>
      </c>
      <c r="BE132" s="15">
        <f t="shared" si="198"/>
        <v>18</v>
      </c>
      <c r="BF132" s="14">
        <f t="shared" si="172"/>
        <v>53</v>
      </c>
      <c r="BG132">
        <f>VLOOKUP(A132,'Stock wise daily sales'!$A$1:$AA$367,16,0)</f>
        <v>10</v>
      </c>
      <c r="BH132">
        <v>0</v>
      </c>
      <c r="BI132" s="15">
        <f t="shared" si="173"/>
        <v>43</v>
      </c>
      <c r="BJ132" s="14">
        <f t="shared" si="178"/>
        <v>10</v>
      </c>
      <c r="BK132">
        <f>VLOOKUP(A132,'Stock wise daily sales'!$A$1:$AA$367,17,0)</f>
        <v>0</v>
      </c>
      <c r="BL132">
        <v>0</v>
      </c>
      <c r="BM132" s="15">
        <f t="shared" si="179"/>
        <v>10</v>
      </c>
      <c r="BN132" s="14">
        <f t="shared" si="174"/>
        <v>10</v>
      </c>
      <c r="BO132">
        <f>VLOOKUP(A132,'Stock wise daily sales'!$A$1:$AA$367,18,0)</f>
        <v>0</v>
      </c>
      <c r="BP132">
        <v>0</v>
      </c>
      <c r="BQ132" s="15">
        <f t="shared" si="175"/>
        <v>10</v>
      </c>
      <c r="BR132" s="14">
        <f t="shared" si="176"/>
        <v>10</v>
      </c>
      <c r="BS132">
        <f>VLOOKUP(A132,'Stock wise daily sales'!$A$1:$AA$367,19,0)</f>
        <v>0</v>
      </c>
      <c r="BT132">
        <v>0</v>
      </c>
      <c r="BU132" s="15">
        <f t="shared" si="177"/>
        <v>10</v>
      </c>
      <c r="BV132" s="14">
        <f t="shared" si="180"/>
        <v>7</v>
      </c>
      <c r="BW132">
        <f>VLOOKUP(A132,'Stock wise daily sales'!$A$1:$AA$367,20,0)</f>
        <v>0</v>
      </c>
      <c r="BX132">
        <v>0</v>
      </c>
      <c r="BY132" s="15">
        <f t="shared" si="181"/>
        <v>7</v>
      </c>
      <c r="BZ132" s="14">
        <f t="shared" si="164"/>
        <v>34</v>
      </c>
      <c r="CA132">
        <f>VLOOKUP(A132,'Stock wise daily sales'!$A$1:$AA$367,21,0)</f>
        <v>0</v>
      </c>
      <c r="CB132">
        <v>0</v>
      </c>
      <c r="CC132" s="15">
        <f t="shared" si="165"/>
        <v>34</v>
      </c>
      <c r="CD132" s="14">
        <f t="shared" si="207"/>
        <v>2</v>
      </c>
      <c r="CE132">
        <f>VLOOKUP(A132,'Stock wise daily sales'!$A$1:$AA$367,22,0)</f>
        <v>5</v>
      </c>
      <c r="CF132">
        <v>100</v>
      </c>
      <c r="CG132" s="15">
        <f t="shared" si="208"/>
        <v>97</v>
      </c>
      <c r="CH132" s="14">
        <f t="shared" si="189"/>
        <v>54</v>
      </c>
      <c r="CI132">
        <f>VLOOKUP(A132,'Stock wise daily sales'!$A$1:$AA$367,23,0)</f>
        <v>4</v>
      </c>
      <c r="CJ132">
        <v>0</v>
      </c>
      <c r="CK132" s="15">
        <f t="shared" si="190"/>
        <v>50</v>
      </c>
      <c r="CL132" s="14">
        <f t="shared" si="182"/>
        <v>15</v>
      </c>
      <c r="CM132">
        <f>VLOOKUP(A132,'Stock wise daily sales'!$A$1:$AA$367,24,0)</f>
        <v>0</v>
      </c>
      <c r="CN132">
        <v>0</v>
      </c>
      <c r="CO132" s="15">
        <f t="shared" si="183"/>
        <v>15</v>
      </c>
      <c r="CP132" s="14">
        <f t="shared" si="199"/>
        <v>10</v>
      </c>
      <c r="CQ132">
        <f>VLOOKUP(A132,'Stock wise daily sales'!$A$1:$AA$367,25,0)</f>
        <v>0</v>
      </c>
      <c r="CR132">
        <v>0</v>
      </c>
      <c r="CS132" s="15">
        <f t="shared" si="200"/>
        <v>10</v>
      </c>
      <c r="CT132" s="14">
        <f t="shared" si="184"/>
        <v>80</v>
      </c>
      <c r="CU132">
        <f>VLOOKUP(A132,'Stock wise daily sales'!$A$1:$AA$367,26,0)</f>
        <v>0</v>
      </c>
      <c r="CV132">
        <v>0</v>
      </c>
      <c r="CW132" s="15">
        <f t="shared" si="185"/>
        <v>80</v>
      </c>
    </row>
    <row r="133" spans="1:101" x14ac:dyDescent="0.45">
      <c r="A133" s="2">
        <v>45330</v>
      </c>
      <c r="B133" s="14">
        <f t="shared" si="205"/>
        <v>46</v>
      </c>
      <c r="C133">
        <f>VLOOKUP(A133,'Stock wise daily sales'!$A$1:$AA$367,2,0)</f>
        <v>0</v>
      </c>
      <c r="D133">
        <v>0</v>
      </c>
      <c r="E133" s="15">
        <f t="shared" si="206"/>
        <v>46</v>
      </c>
      <c r="F133" s="14">
        <f t="shared" si="201"/>
        <v>82</v>
      </c>
      <c r="G133">
        <f>VLOOKUP(A133,'Stock wise daily sales'!$A$1:$AA$367,3,0)</f>
        <v>8</v>
      </c>
      <c r="H133">
        <v>0</v>
      </c>
      <c r="I133" s="15">
        <f t="shared" si="202"/>
        <v>74</v>
      </c>
      <c r="J133" s="14">
        <f t="shared" si="186"/>
        <v>39</v>
      </c>
      <c r="K133">
        <f>VLOOKUP(A133,'Stock wise daily sales'!$A$1:$AA$367,4,0)</f>
        <v>0</v>
      </c>
      <c r="L133">
        <v>0</v>
      </c>
      <c r="M133" s="15">
        <f t="shared" si="187"/>
        <v>39</v>
      </c>
      <c r="N133" s="14">
        <f t="shared" ref="N133:N196" si="211">MAX(Q132,0)</f>
        <v>5</v>
      </c>
      <c r="O133">
        <f>VLOOKUP(A133,'Stock wise daily sales'!$A$1:$AA$367,5,0)</f>
        <v>0</v>
      </c>
      <c r="P133">
        <v>0</v>
      </c>
      <c r="Q133" s="15">
        <f t="shared" si="188"/>
        <v>5</v>
      </c>
      <c r="R133" s="14">
        <f t="shared" si="166"/>
        <v>3</v>
      </c>
      <c r="S133">
        <f>VLOOKUP(A133,'Stock wise daily sales'!$A$1:$AA$367,6,0)</f>
        <v>5</v>
      </c>
      <c r="T133">
        <v>80</v>
      </c>
      <c r="U133" s="15">
        <f t="shared" si="167"/>
        <v>78</v>
      </c>
      <c r="V133" s="14">
        <f t="shared" si="209"/>
        <v>39</v>
      </c>
      <c r="W133">
        <f>VLOOKUP(A133,'Stock wise daily sales'!$A$1:$AA$367,7,0)</f>
        <v>10</v>
      </c>
      <c r="X133">
        <v>0</v>
      </c>
      <c r="Y133" s="15">
        <f t="shared" si="210"/>
        <v>29</v>
      </c>
      <c r="Z133" s="14">
        <f t="shared" si="168"/>
        <v>68</v>
      </c>
      <c r="AA133">
        <f>VLOOKUP(A133,'Stock wise daily sales'!$A$1:$AA$367,8,0)</f>
        <v>5</v>
      </c>
      <c r="AB133">
        <v>0</v>
      </c>
      <c r="AC133" s="15">
        <f t="shared" si="169"/>
        <v>63</v>
      </c>
      <c r="AD133" s="14">
        <f t="shared" si="162"/>
        <v>12</v>
      </c>
      <c r="AE133">
        <f>VLOOKUP(A133,'Stock wise daily sales'!$A$1:$AA$367,9,0)</f>
        <v>0</v>
      </c>
      <c r="AF133">
        <v>0</v>
      </c>
      <c r="AG133" s="15">
        <f t="shared" si="163"/>
        <v>12</v>
      </c>
      <c r="AH133" s="14">
        <f t="shared" si="191"/>
        <v>4</v>
      </c>
      <c r="AI133">
        <f>VLOOKUP(A133,'Stock wise daily sales'!$A$1:$AA$367,10,0)</f>
        <v>2</v>
      </c>
      <c r="AJ133">
        <v>0</v>
      </c>
      <c r="AK133" s="15">
        <f t="shared" si="192"/>
        <v>2</v>
      </c>
      <c r="AL133" s="14">
        <f t="shared" si="203"/>
        <v>43</v>
      </c>
      <c r="AM133">
        <f>VLOOKUP(A133,'Stock wise daily sales'!$A$1:$AA$367,11,0)</f>
        <v>0</v>
      </c>
      <c r="AN133">
        <v>0</v>
      </c>
      <c r="AO133" s="15">
        <f t="shared" si="204"/>
        <v>43</v>
      </c>
      <c r="AP133" s="14">
        <f t="shared" si="193"/>
        <v>26</v>
      </c>
      <c r="AQ133">
        <f>VLOOKUP(A133,'Stock wise daily sales'!$A$1:$AA$367,12,0)</f>
        <v>2</v>
      </c>
      <c r="AR133">
        <v>0</v>
      </c>
      <c r="AS133" s="15">
        <f t="shared" si="194"/>
        <v>24</v>
      </c>
      <c r="AT133" s="14">
        <f t="shared" si="195"/>
        <v>66</v>
      </c>
      <c r="AU133">
        <f>VLOOKUP(A133,'Stock wise daily sales'!$A$1:$AA$367,13,0)</f>
        <v>5</v>
      </c>
      <c r="AV133">
        <v>0</v>
      </c>
      <c r="AW133" s="15">
        <f t="shared" si="196"/>
        <v>61</v>
      </c>
      <c r="AX133" s="14">
        <f t="shared" si="170"/>
        <v>1</v>
      </c>
      <c r="AY133">
        <f>VLOOKUP(A133,'Stock wise daily sales'!$A$1:$AA$367,14,0)</f>
        <v>0</v>
      </c>
      <c r="AZ133">
        <v>0</v>
      </c>
      <c r="BA133" s="15">
        <f t="shared" si="171"/>
        <v>1</v>
      </c>
      <c r="BB133" s="14">
        <f t="shared" si="197"/>
        <v>18</v>
      </c>
      <c r="BC133">
        <f>VLOOKUP(A133,'Stock wise daily sales'!$A$1:$AA$367,15,0)</f>
        <v>4</v>
      </c>
      <c r="BD133">
        <v>0</v>
      </c>
      <c r="BE133" s="15">
        <f t="shared" si="198"/>
        <v>14</v>
      </c>
      <c r="BF133" s="14">
        <f t="shared" si="172"/>
        <v>43</v>
      </c>
      <c r="BG133">
        <f>VLOOKUP(A133,'Stock wise daily sales'!$A$1:$AA$367,16,0)</f>
        <v>0</v>
      </c>
      <c r="BH133">
        <v>0</v>
      </c>
      <c r="BI133" s="15">
        <f t="shared" si="173"/>
        <v>43</v>
      </c>
      <c r="BJ133" s="14">
        <f t="shared" si="178"/>
        <v>10</v>
      </c>
      <c r="BK133">
        <f>VLOOKUP(A133,'Stock wise daily sales'!$A$1:$AA$367,17,0)</f>
        <v>0</v>
      </c>
      <c r="BL133">
        <v>0</v>
      </c>
      <c r="BM133" s="15">
        <f t="shared" si="179"/>
        <v>10</v>
      </c>
      <c r="BN133" s="14">
        <f t="shared" si="174"/>
        <v>10</v>
      </c>
      <c r="BO133">
        <f>VLOOKUP(A133,'Stock wise daily sales'!$A$1:$AA$367,18,0)</f>
        <v>2</v>
      </c>
      <c r="BP133">
        <v>0</v>
      </c>
      <c r="BQ133" s="15">
        <f t="shared" si="175"/>
        <v>8</v>
      </c>
      <c r="BR133" s="14">
        <f t="shared" si="176"/>
        <v>10</v>
      </c>
      <c r="BS133">
        <f>VLOOKUP(A133,'Stock wise daily sales'!$A$1:$AA$367,19,0)</f>
        <v>0</v>
      </c>
      <c r="BT133">
        <v>0</v>
      </c>
      <c r="BU133" s="15">
        <f t="shared" si="177"/>
        <v>10</v>
      </c>
      <c r="BV133" s="14">
        <f t="shared" si="180"/>
        <v>7</v>
      </c>
      <c r="BW133">
        <f>VLOOKUP(A133,'Stock wise daily sales'!$A$1:$AA$367,20,0)</f>
        <v>0</v>
      </c>
      <c r="BX133">
        <v>0</v>
      </c>
      <c r="BY133" s="15">
        <f t="shared" si="181"/>
        <v>7</v>
      </c>
      <c r="BZ133" s="14">
        <f t="shared" si="164"/>
        <v>34</v>
      </c>
      <c r="CA133">
        <f>VLOOKUP(A133,'Stock wise daily sales'!$A$1:$AA$367,21,0)</f>
        <v>0</v>
      </c>
      <c r="CB133">
        <v>0</v>
      </c>
      <c r="CC133" s="15">
        <f t="shared" si="165"/>
        <v>34</v>
      </c>
      <c r="CD133" s="14">
        <f t="shared" si="207"/>
        <v>97</v>
      </c>
      <c r="CE133">
        <f>VLOOKUP(A133,'Stock wise daily sales'!$A$1:$AA$367,22,0)</f>
        <v>9</v>
      </c>
      <c r="CF133">
        <v>0</v>
      </c>
      <c r="CG133" s="15">
        <f t="shared" si="208"/>
        <v>88</v>
      </c>
      <c r="CH133" s="14">
        <f t="shared" si="189"/>
        <v>50</v>
      </c>
      <c r="CI133">
        <f>VLOOKUP(A133,'Stock wise daily sales'!$A$1:$AA$367,23,0)</f>
        <v>5</v>
      </c>
      <c r="CJ133">
        <v>0</v>
      </c>
      <c r="CK133" s="15">
        <f t="shared" si="190"/>
        <v>45</v>
      </c>
      <c r="CL133" s="14">
        <f t="shared" si="182"/>
        <v>15</v>
      </c>
      <c r="CM133">
        <f>VLOOKUP(A133,'Stock wise daily sales'!$A$1:$AA$367,24,0)</f>
        <v>10</v>
      </c>
      <c r="CN133">
        <v>0</v>
      </c>
      <c r="CO133" s="15">
        <f t="shared" si="183"/>
        <v>5</v>
      </c>
      <c r="CP133" s="14">
        <f t="shared" si="199"/>
        <v>10</v>
      </c>
      <c r="CQ133">
        <f>VLOOKUP(A133,'Stock wise daily sales'!$A$1:$AA$367,25,0)</f>
        <v>10</v>
      </c>
      <c r="CR133">
        <v>0</v>
      </c>
      <c r="CS133" s="15">
        <f t="shared" si="200"/>
        <v>0</v>
      </c>
      <c r="CT133" s="14">
        <f t="shared" si="184"/>
        <v>80</v>
      </c>
      <c r="CU133">
        <f>VLOOKUP(A133,'Stock wise daily sales'!$A$1:$AA$367,26,0)</f>
        <v>5</v>
      </c>
      <c r="CV133">
        <v>0</v>
      </c>
      <c r="CW133" s="15">
        <f t="shared" si="185"/>
        <v>75</v>
      </c>
    </row>
    <row r="134" spans="1:101" x14ac:dyDescent="0.45">
      <c r="A134" s="2">
        <v>45331</v>
      </c>
      <c r="B134" s="14">
        <f t="shared" si="205"/>
        <v>46</v>
      </c>
      <c r="C134">
        <f>VLOOKUP(A134,'Stock wise daily sales'!$A$1:$AA$367,2,0)</f>
        <v>25</v>
      </c>
      <c r="D134">
        <v>0</v>
      </c>
      <c r="E134" s="15">
        <f t="shared" si="206"/>
        <v>21</v>
      </c>
      <c r="F134" s="14">
        <f t="shared" si="201"/>
        <v>74</v>
      </c>
      <c r="G134">
        <f>VLOOKUP(A134,'Stock wise daily sales'!$A$1:$AA$367,3,0)</f>
        <v>0</v>
      </c>
      <c r="H134">
        <v>0</v>
      </c>
      <c r="I134" s="15">
        <f t="shared" si="202"/>
        <v>74</v>
      </c>
      <c r="J134" s="14">
        <f t="shared" si="186"/>
        <v>39</v>
      </c>
      <c r="K134">
        <f>VLOOKUP(A134,'Stock wise daily sales'!$A$1:$AA$367,4,0)</f>
        <v>0</v>
      </c>
      <c r="L134">
        <v>0</v>
      </c>
      <c r="M134" s="15">
        <f t="shared" si="187"/>
        <v>39</v>
      </c>
      <c r="N134" s="14">
        <f t="shared" si="211"/>
        <v>5</v>
      </c>
      <c r="O134">
        <f>VLOOKUP(A134,'Stock wise daily sales'!$A$1:$AA$367,5,0)</f>
        <v>0</v>
      </c>
      <c r="P134">
        <v>0</v>
      </c>
      <c r="Q134" s="15">
        <f t="shared" si="188"/>
        <v>5</v>
      </c>
      <c r="R134" s="14">
        <f t="shared" si="166"/>
        <v>78</v>
      </c>
      <c r="S134">
        <f>VLOOKUP(A134,'Stock wise daily sales'!$A$1:$AA$367,6,0)</f>
        <v>15</v>
      </c>
      <c r="T134">
        <v>0</v>
      </c>
      <c r="U134" s="15">
        <f t="shared" si="167"/>
        <v>63</v>
      </c>
      <c r="V134" s="14">
        <f t="shared" si="209"/>
        <v>29</v>
      </c>
      <c r="W134">
        <f>VLOOKUP(A134,'Stock wise daily sales'!$A$1:$AA$367,7,0)</f>
        <v>30</v>
      </c>
      <c r="X134">
        <v>50</v>
      </c>
      <c r="Y134" s="15">
        <f t="shared" si="210"/>
        <v>49</v>
      </c>
      <c r="Z134" s="14">
        <f t="shared" si="168"/>
        <v>63</v>
      </c>
      <c r="AA134">
        <f>VLOOKUP(A134,'Stock wise daily sales'!$A$1:$AA$367,8,0)</f>
        <v>5</v>
      </c>
      <c r="AB134">
        <v>0</v>
      </c>
      <c r="AC134" s="15">
        <f t="shared" si="169"/>
        <v>58</v>
      </c>
      <c r="AD134" s="14">
        <f t="shared" si="162"/>
        <v>12</v>
      </c>
      <c r="AE134">
        <f>VLOOKUP(A134,'Stock wise daily sales'!$A$1:$AA$367,9,0)</f>
        <v>0</v>
      </c>
      <c r="AF134">
        <v>0</v>
      </c>
      <c r="AG134" s="15">
        <f t="shared" si="163"/>
        <v>12</v>
      </c>
      <c r="AH134" s="14">
        <f t="shared" si="191"/>
        <v>2</v>
      </c>
      <c r="AI134">
        <f>VLOOKUP(A134,'Stock wise daily sales'!$A$1:$AA$367,10,0)</f>
        <v>0</v>
      </c>
      <c r="AJ134">
        <v>0</v>
      </c>
      <c r="AK134" s="15">
        <f t="shared" si="192"/>
        <v>2</v>
      </c>
      <c r="AL134" s="14">
        <f t="shared" si="203"/>
        <v>43</v>
      </c>
      <c r="AM134">
        <f>VLOOKUP(A134,'Stock wise daily sales'!$A$1:$AA$367,11,0)</f>
        <v>10</v>
      </c>
      <c r="AN134">
        <v>0</v>
      </c>
      <c r="AO134" s="15">
        <f t="shared" si="204"/>
        <v>33</v>
      </c>
      <c r="AP134" s="14">
        <f t="shared" si="193"/>
        <v>24</v>
      </c>
      <c r="AQ134">
        <f>VLOOKUP(A134,'Stock wise daily sales'!$A$1:$AA$367,12,0)</f>
        <v>0</v>
      </c>
      <c r="AR134">
        <v>0</v>
      </c>
      <c r="AS134" s="15">
        <f t="shared" si="194"/>
        <v>24</v>
      </c>
      <c r="AT134" s="14">
        <f t="shared" si="195"/>
        <v>61</v>
      </c>
      <c r="AU134">
        <f>VLOOKUP(A134,'Stock wise daily sales'!$A$1:$AA$367,13,0)</f>
        <v>0</v>
      </c>
      <c r="AV134">
        <v>0</v>
      </c>
      <c r="AW134" s="15">
        <f t="shared" si="196"/>
        <v>61</v>
      </c>
      <c r="AX134" s="14">
        <f t="shared" si="170"/>
        <v>1</v>
      </c>
      <c r="AY134">
        <f>VLOOKUP(A134,'Stock wise daily sales'!$A$1:$AA$367,14,0)</f>
        <v>0</v>
      </c>
      <c r="AZ134">
        <v>0</v>
      </c>
      <c r="BA134" s="15">
        <f t="shared" si="171"/>
        <v>1</v>
      </c>
      <c r="BB134" s="14">
        <f t="shared" si="197"/>
        <v>14</v>
      </c>
      <c r="BC134">
        <f>VLOOKUP(A134,'Stock wise daily sales'!$A$1:$AA$367,15,0)</f>
        <v>0</v>
      </c>
      <c r="BD134">
        <v>0</v>
      </c>
      <c r="BE134" s="15">
        <f t="shared" si="198"/>
        <v>14</v>
      </c>
      <c r="BF134" s="14">
        <f t="shared" si="172"/>
        <v>43</v>
      </c>
      <c r="BG134">
        <f>VLOOKUP(A134,'Stock wise daily sales'!$A$1:$AA$367,16,0)</f>
        <v>0</v>
      </c>
      <c r="BH134">
        <v>0</v>
      </c>
      <c r="BI134" s="15">
        <f t="shared" si="173"/>
        <v>43</v>
      </c>
      <c r="BJ134" s="14">
        <f t="shared" si="178"/>
        <v>10</v>
      </c>
      <c r="BK134">
        <f>VLOOKUP(A134,'Stock wise daily sales'!$A$1:$AA$367,17,0)</f>
        <v>10</v>
      </c>
      <c r="BL134">
        <v>0</v>
      </c>
      <c r="BM134" s="15">
        <f t="shared" si="179"/>
        <v>0</v>
      </c>
      <c r="BN134" s="14">
        <f t="shared" si="174"/>
        <v>8</v>
      </c>
      <c r="BO134">
        <f>VLOOKUP(A134,'Stock wise daily sales'!$A$1:$AA$367,18,0)</f>
        <v>50</v>
      </c>
      <c r="BP134">
        <v>70</v>
      </c>
      <c r="BQ134" s="15">
        <f t="shared" si="175"/>
        <v>28</v>
      </c>
      <c r="BR134" s="14">
        <f t="shared" si="176"/>
        <v>10</v>
      </c>
      <c r="BS134">
        <f>VLOOKUP(A134,'Stock wise daily sales'!$A$1:$AA$367,19,0)</f>
        <v>0</v>
      </c>
      <c r="BT134">
        <v>0</v>
      </c>
      <c r="BU134" s="15">
        <f t="shared" si="177"/>
        <v>10</v>
      </c>
      <c r="BV134" s="14">
        <f t="shared" si="180"/>
        <v>7</v>
      </c>
      <c r="BW134">
        <f>VLOOKUP(A134,'Stock wise daily sales'!$A$1:$AA$367,20,0)</f>
        <v>0</v>
      </c>
      <c r="BX134">
        <v>0</v>
      </c>
      <c r="BY134" s="15">
        <f t="shared" si="181"/>
        <v>7</v>
      </c>
      <c r="BZ134" s="14">
        <f t="shared" si="164"/>
        <v>34</v>
      </c>
      <c r="CA134">
        <f>VLOOKUP(A134,'Stock wise daily sales'!$A$1:$AA$367,21,0)</f>
        <v>0</v>
      </c>
      <c r="CB134">
        <v>0</v>
      </c>
      <c r="CC134" s="15">
        <f t="shared" si="165"/>
        <v>34</v>
      </c>
      <c r="CD134" s="14">
        <f t="shared" si="207"/>
        <v>88</v>
      </c>
      <c r="CE134">
        <f>VLOOKUP(A134,'Stock wise daily sales'!$A$1:$AA$367,22,0)</f>
        <v>0</v>
      </c>
      <c r="CF134">
        <v>0</v>
      </c>
      <c r="CG134" s="15">
        <f t="shared" si="208"/>
        <v>88</v>
      </c>
      <c r="CH134" s="14">
        <f t="shared" si="189"/>
        <v>45</v>
      </c>
      <c r="CI134">
        <f>VLOOKUP(A134,'Stock wise daily sales'!$A$1:$AA$367,23,0)</f>
        <v>6</v>
      </c>
      <c r="CJ134">
        <v>0</v>
      </c>
      <c r="CK134" s="15">
        <f t="shared" si="190"/>
        <v>39</v>
      </c>
      <c r="CL134" s="14">
        <f t="shared" si="182"/>
        <v>5</v>
      </c>
      <c r="CM134">
        <f>VLOOKUP(A134,'Stock wise daily sales'!$A$1:$AA$367,24,0)</f>
        <v>0</v>
      </c>
      <c r="CN134">
        <v>0</v>
      </c>
      <c r="CO134" s="15">
        <f t="shared" si="183"/>
        <v>5</v>
      </c>
      <c r="CP134" s="14">
        <f t="shared" si="199"/>
        <v>0</v>
      </c>
      <c r="CQ134">
        <f>VLOOKUP(A134,'Stock wise daily sales'!$A$1:$AA$367,25,0)</f>
        <v>7</v>
      </c>
      <c r="CR134">
        <v>30</v>
      </c>
      <c r="CS134" s="15">
        <f t="shared" si="200"/>
        <v>23</v>
      </c>
      <c r="CT134" s="14">
        <f t="shared" si="184"/>
        <v>75</v>
      </c>
      <c r="CU134">
        <f>VLOOKUP(A134,'Stock wise daily sales'!$A$1:$AA$367,26,0)</f>
        <v>15</v>
      </c>
      <c r="CV134">
        <v>0</v>
      </c>
      <c r="CW134" s="15">
        <f t="shared" si="185"/>
        <v>60</v>
      </c>
    </row>
    <row r="135" spans="1:101" x14ac:dyDescent="0.45">
      <c r="A135" s="2">
        <v>45332</v>
      </c>
      <c r="B135" s="14">
        <f t="shared" si="205"/>
        <v>21</v>
      </c>
      <c r="C135">
        <f>VLOOKUP(A135,'Stock wise daily sales'!$A$1:$AA$367,2,0)</f>
        <v>0</v>
      </c>
      <c r="D135">
        <v>0</v>
      </c>
      <c r="E135" s="15">
        <f t="shared" si="206"/>
        <v>21</v>
      </c>
      <c r="F135" s="14">
        <f t="shared" si="201"/>
        <v>74</v>
      </c>
      <c r="G135">
        <f>VLOOKUP(A135,'Stock wise daily sales'!$A$1:$AA$367,3,0)</f>
        <v>0</v>
      </c>
      <c r="H135">
        <v>0</v>
      </c>
      <c r="I135" s="15">
        <f t="shared" si="202"/>
        <v>74</v>
      </c>
      <c r="J135" s="14">
        <f t="shared" si="186"/>
        <v>39</v>
      </c>
      <c r="K135">
        <f>VLOOKUP(A135,'Stock wise daily sales'!$A$1:$AA$367,4,0)</f>
        <v>4</v>
      </c>
      <c r="L135">
        <v>0</v>
      </c>
      <c r="M135" s="15">
        <f t="shared" si="187"/>
        <v>35</v>
      </c>
      <c r="N135" s="14">
        <f t="shared" si="211"/>
        <v>5</v>
      </c>
      <c r="O135">
        <f>VLOOKUP(A135,'Stock wise daily sales'!$A$1:$AA$367,5,0)</f>
        <v>0</v>
      </c>
      <c r="P135">
        <v>0</v>
      </c>
      <c r="Q135" s="15">
        <f t="shared" si="188"/>
        <v>5</v>
      </c>
      <c r="R135" s="14">
        <f t="shared" si="166"/>
        <v>63</v>
      </c>
      <c r="S135">
        <f>VLOOKUP(A135,'Stock wise daily sales'!$A$1:$AA$367,6,0)</f>
        <v>5</v>
      </c>
      <c r="T135">
        <v>0</v>
      </c>
      <c r="U135" s="15">
        <f t="shared" si="167"/>
        <v>58</v>
      </c>
      <c r="V135" s="14">
        <f t="shared" si="209"/>
        <v>49</v>
      </c>
      <c r="W135">
        <f>VLOOKUP(A135,'Stock wise daily sales'!$A$1:$AA$367,7,0)</f>
        <v>0</v>
      </c>
      <c r="X135">
        <v>0</v>
      </c>
      <c r="Y135" s="15">
        <f t="shared" si="210"/>
        <v>49</v>
      </c>
      <c r="Z135" s="14">
        <f t="shared" si="168"/>
        <v>58</v>
      </c>
      <c r="AA135">
        <f>VLOOKUP(A135,'Stock wise daily sales'!$A$1:$AA$367,8,0)</f>
        <v>0</v>
      </c>
      <c r="AB135">
        <v>0</v>
      </c>
      <c r="AC135" s="15">
        <f t="shared" si="169"/>
        <v>58</v>
      </c>
      <c r="AD135" s="14">
        <f t="shared" si="162"/>
        <v>12</v>
      </c>
      <c r="AE135">
        <f>VLOOKUP(A135,'Stock wise daily sales'!$A$1:$AA$367,9,0)</f>
        <v>0</v>
      </c>
      <c r="AF135">
        <v>0</v>
      </c>
      <c r="AG135" s="15">
        <f t="shared" si="163"/>
        <v>12</v>
      </c>
      <c r="AH135" s="14">
        <f t="shared" si="191"/>
        <v>2</v>
      </c>
      <c r="AI135">
        <f>VLOOKUP(A135,'Stock wise daily sales'!$A$1:$AA$367,10,0)</f>
        <v>0</v>
      </c>
      <c r="AJ135">
        <v>0</v>
      </c>
      <c r="AK135" s="15">
        <f t="shared" si="192"/>
        <v>2</v>
      </c>
      <c r="AL135" s="14">
        <f t="shared" si="203"/>
        <v>33</v>
      </c>
      <c r="AM135">
        <f>VLOOKUP(A135,'Stock wise daily sales'!$A$1:$AA$367,11,0)</f>
        <v>5</v>
      </c>
      <c r="AN135">
        <v>0</v>
      </c>
      <c r="AO135" s="15">
        <f t="shared" si="204"/>
        <v>28</v>
      </c>
      <c r="AP135" s="14">
        <f t="shared" si="193"/>
        <v>24</v>
      </c>
      <c r="AQ135">
        <f>VLOOKUP(A135,'Stock wise daily sales'!$A$1:$AA$367,12,0)</f>
        <v>0</v>
      </c>
      <c r="AR135">
        <v>0</v>
      </c>
      <c r="AS135" s="15">
        <f t="shared" si="194"/>
        <v>24</v>
      </c>
      <c r="AT135" s="14">
        <f t="shared" si="195"/>
        <v>61</v>
      </c>
      <c r="AU135">
        <f>VLOOKUP(A135,'Stock wise daily sales'!$A$1:$AA$367,13,0)</f>
        <v>0</v>
      </c>
      <c r="AV135">
        <v>0</v>
      </c>
      <c r="AW135" s="15">
        <f t="shared" si="196"/>
        <v>61</v>
      </c>
      <c r="AX135" s="14">
        <f t="shared" si="170"/>
        <v>1</v>
      </c>
      <c r="AY135">
        <f>VLOOKUP(A135,'Stock wise daily sales'!$A$1:$AA$367,14,0)</f>
        <v>0</v>
      </c>
      <c r="AZ135">
        <v>0</v>
      </c>
      <c r="BA135" s="15">
        <f t="shared" si="171"/>
        <v>1</v>
      </c>
      <c r="BB135" s="14">
        <f t="shared" si="197"/>
        <v>14</v>
      </c>
      <c r="BC135">
        <f>VLOOKUP(A135,'Stock wise daily sales'!$A$1:$AA$367,15,0)</f>
        <v>0</v>
      </c>
      <c r="BD135">
        <v>0</v>
      </c>
      <c r="BE135" s="15">
        <f t="shared" si="198"/>
        <v>14</v>
      </c>
      <c r="BF135" s="14">
        <f t="shared" si="172"/>
        <v>43</v>
      </c>
      <c r="BG135">
        <f>VLOOKUP(A135,'Stock wise daily sales'!$A$1:$AA$367,16,0)</f>
        <v>0</v>
      </c>
      <c r="BH135">
        <v>0</v>
      </c>
      <c r="BI135" s="15">
        <f t="shared" si="173"/>
        <v>43</v>
      </c>
      <c r="BJ135" s="14">
        <f t="shared" si="178"/>
        <v>0</v>
      </c>
      <c r="BK135">
        <f>VLOOKUP(A135,'Stock wise daily sales'!$A$1:$AA$367,17,0)</f>
        <v>0</v>
      </c>
      <c r="BL135">
        <v>20</v>
      </c>
      <c r="BM135" s="15">
        <f t="shared" si="179"/>
        <v>20</v>
      </c>
      <c r="BN135" s="14">
        <f t="shared" si="174"/>
        <v>28</v>
      </c>
      <c r="BO135">
        <f>VLOOKUP(A135,'Stock wise daily sales'!$A$1:$AA$367,18,0)</f>
        <v>0</v>
      </c>
      <c r="BP135">
        <v>0</v>
      </c>
      <c r="BQ135" s="15">
        <f t="shared" si="175"/>
        <v>28</v>
      </c>
      <c r="BR135" s="14">
        <f t="shared" si="176"/>
        <v>10</v>
      </c>
      <c r="BS135">
        <f>VLOOKUP(A135,'Stock wise daily sales'!$A$1:$AA$367,19,0)</f>
        <v>0</v>
      </c>
      <c r="BT135">
        <v>0</v>
      </c>
      <c r="BU135" s="15">
        <f t="shared" si="177"/>
        <v>10</v>
      </c>
      <c r="BV135" s="14">
        <f t="shared" si="180"/>
        <v>7</v>
      </c>
      <c r="BW135">
        <f>VLOOKUP(A135,'Stock wise daily sales'!$A$1:$AA$367,20,0)</f>
        <v>0</v>
      </c>
      <c r="BX135">
        <v>0</v>
      </c>
      <c r="BY135" s="15">
        <f t="shared" si="181"/>
        <v>7</v>
      </c>
      <c r="BZ135" s="14">
        <f t="shared" si="164"/>
        <v>34</v>
      </c>
      <c r="CA135">
        <f>VLOOKUP(A135,'Stock wise daily sales'!$A$1:$AA$367,21,0)</f>
        <v>5</v>
      </c>
      <c r="CB135">
        <v>0</v>
      </c>
      <c r="CC135" s="15">
        <f t="shared" si="165"/>
        <v>29</v>
      </c>
      <c r="CD135" s="14">
        <f t="shared" si="207"/>
        <v>88</v>
      </c>
      <c r="CE135">
        <f>VLOOKUP(A135,'Stock wise daily sales'!$A$1:$AA$367,22,0)</f>
        <v>0</v>
      </c>
      <c r="CF135">
        <v>0</v>
      </c>
      <c r="CG135" s="15">
        <f t="shared" si="208"/>
        <v>88</v>
      </c>
      <c r="CH135" s="14">
        <f t="shared" si="189"/>
        <v>39</v>
      </c>
      <c r="CI135">
        <f>VLOOKUP(A135,'Stock wise daily sales'!$A$1:$AA$367,23,0)</f>
        <v>0</v>
      </c>
      <c r="CJ135">
        <v>0</v>
      </c>
      <c r="CK135" s="15">
        <f t="shared" si="190"/>
        <v>39</v>
      </c>
      <c r="CL135" s="14">
        <f t="shared" si="182"/>
        <v>5</v>
      </c>
      <c r="CM135">
        <f>VLOOKUP(A135,'Stock wise daily sales'!$A$1:$AA$367,24,0)</f>
        <v>0</v>
      </c>
      <c r="CN135">
        <v>0</v>
      </c>
      <c r="CO135" s="15">
        <f t="shared" si="183"/>
        <v>5</v>
      </c>
      <c r="CP135" s="14">
        <f t="shared" si="199"/>
        <v>23</v>
      </c>
      <c r="CQ135">
        <f>VLOOKUP(A135,'Stock wise daily sales'!$A$1:$AA$367,25,0)</f>
        <v>10</v>
      </c>
      <c r="CR135">
        <v>0</v>
      </c>
      <c r="CS135" s="15">
        <f t="shared" si="200"/>
        <v>13</v>
      </c>
      <c r="CT135" s="14">
        <f t="shared" si="184"/>
        <v>60</v>
      </c>
      <c r="CU135">
        <f>VLOOKUP(A135,'Stock wise daily sales'!$A$1:$AA$367,26,0)</f>
        <v>122</v>
      </c>
      <c r="CV135">
        <v>100</v>
      </c>
      <c r="CW135" s="15">
        <f t="shared" si="185"/>
        <v>38</v>
      </c>
    </row>
    <row r="136" spans="1:101" x14ac:dyDescent="0.45">
      <c r="A136" s="2">
        <v>45333</v>
      </c>
      <c r="B136" s="14">
        <f t="shared" ref="B136:B199" si="212">MAX(E135,0)</f>
        <v>21</v>
      </c>
      <c r="C136">
        <f>VLOOKUP(A136,'Stock wise daily sales'!$A$1:$AA$367,2,0)</f>
        <v>0</v>
      </c>
      <c r="D136">
        <v>0</v>
      </c>
      <c r="E136" s="15">
        <f t="shared" ref="E136:E199" si="213">B136-C136+D136</f>
        <v>21</v>
      </c>
      <c r="F136" s="14">
        <f t="shared" si="201"/>
        <v>74</v>
      </c>
      <c r="G136">
        <f>VLOOKUP(A136,'Stock wise daily sales'!$A$1:$AA$367,3,0)</f>
        <v>13</v>
      </c>
      <c r="H136">
        <v>0</v>
      </c>
      <c r="I136" s="15">
        <f t="shared" si="202"/>
        <v>61</v>
      </c>
      <c r="J136" s="14">
        <f t="shared" si="186"/>
        <v>35</v>
      </c>
      <c r="K136">
        <f>VLOOKUP(A136,'Stock wise daily sales'!$A$1:$AA$367,4,0)</f>
        <v>4</v>
      </c>
      <c r="L136">
        <v>0</v>
      </c>
      <c r="M136" s="15">
        <f t="shared" si="187"/>
        <v>31</v>
      </c>
      <c r="N136" s="14">
        <f t="shared" si="211"/>
        <v>5</v>
      </c>
      <c r="O136">
        <f>VLOOKUP(A136,'Stock wise daily sales'!$A$1:$AA$367,5,0)</f>
        <v>5</v>
      </c>
      <c r="P136">
        <v>40</v>
      </c>
      <c r="Q136" s="15">
        <f t="shared" si="188"/>
        <v>40</v>
      </c>
      <c r="R136" s="14">
        <f t="shared" si="166"/>
        <v>58</v>
      </c>
      <c r="S136">
        <f>VLOOKUP(A136,'Stock wise daily sales'!$A$1:$AA$367,6,0)</f>
        <v>15</v>
      </c>
      <c r="T136">
        <v>0</v>
      </c>
      <c r="U136" s="15">
        <f t="shared" si="167"/>
        <v>43</v>
      </c>
      <c r="V136" s="14">
        <f t="shared" si="209"/>
        <v>49</v>
      </c>
      <c r="W136">
        <f>VLOOKUP(A136,'Stock wise daily sales'!$A$1:$AA$367,7,0)</f>
        <v>0</v>
      </c>
      <c r="X136">
        <v>0</v>
      </c>
      <c r="Y136" s="15">
        <f t="shared" si="210"/>
        <v>49</v>
      </c>
      <c r="Z136" s="14">
        <f t="shared" si="168"/>
        <v>58</v>
      </c>
      <c r="AA136">
        <f>VLOOKUP(A136,'Stock wise daily sales'!$A$1:$AA$367,8,0)</f>
        <v>0</v>
      </c>
      <c r="AB136">
        <v>0</v>
      </c>
      <c r="AC136" s="15">
        <f t="shared" si="169"/>
        <v>58</v>
      </c>
      <c r="AD136" s="14">
        <f t="shared" si="162"/>
        <v>12</v>
      </c>
      <c r="AE136">
        <f>VLOOKUP(A136,'Stock wise daily sales'!$A$1:$AA$367,9,0)</f>
        <v>0</v>
      </c>
      <c r="AF136">
        <v>0</v>
      </c>
      <c r="AG136" s="15">
        <f t="shared" si="163"/>
        <v>12</v>
      </c>
      <c r="AH136" s="14">
        <f t="shared" si="191"/>
        <v>2</v>
      </c>
      <c r="AI136">
        <f>VLOOKUP(A136,'Stock wise daily sales'!$A$1:$AA$367,10,0)</f>
        <v>4</v>
      </c>
      <c r="AJ136">
        <v>30</v>
      </c>
      <c r="AK136" s="15">
        <f t="shared" si="192"/>
        <v>28</v>
      </c>
      <c r="AL136" s="14">
        <f t="shared" si="203"/>
        <v>28</v>
      </c>
      <c r="AM136">
        <f>VLOOKUP(A136,'Stock wise daily sales'!$A$1:$AA$367,11,0)</f>
        <v>4</v>
      </c>
      <c r="AN136">
        <v>0</v>
      </c>
      <c r="AO136" s="15">
        <f t="shared" si="204"/>
        <v>24</v>
      </c>
      <c r="AP136" s="14">
        <f t="shared" si="193"/>
        <v>24</v>
      </c>
      <c r="AQ136">
        <f>VLOOKUP(A136,'Stock wise daily sales'!$A$1:$AA$367,12,0)</f>
        <v>0</v>
      </c>
      <c r="AR136">
        <v>0</v>
      </c>
      <c r="AS136" s="15">
        <f t="shared" si="194"/>
        <v>24</v>
      </c>
      <c r="AT136" s="14">
        <f t="shared" si="195"/>
        <v>61</v>
      </c>
      <c r="AU136">
        <f>VLOOKUP(A136,'Stock wise daily sales'!$A$1:$AA$367,13,0)</f>
        <v>0</v>
      </c>
      <c r="AV136">
        <v>0</v>
      </c>
      <c r="AW136" s="15">
        <f t="shared" si="196"/>
        <v>61</v>
      </c>
      <c r="AX136" s="14">
        <f t="shared" si="170"/>
        <v>1</v>
      </c>
      <c r="AY136">
        <f>VLOOKUP(A136,'Stock wise daily sales'!$A$1:$AA$367,14,0)</f>
        <v>0</v>
      </c>
      <c r="AZ136">
        <v>0</v>
      </c>
      <c r="BA136" s="15">
        <f t="shared" si="171"/>
        <v>1</v>
      </c>
      <c r="BB136" s="14">
        <f t="shared" si="197"/>
        <v>14</v>
      </c>
      <c r="BC136">
        <f>VLOOKUP(A136,'Stock wise daily sales'!$A$1:$AA$367,15,0)</f>
        <v>4</v>
      </c>
      <c r="BD136">
        <v>0</v>
      </c>
      <c r="BE136" s="15">
        <f t="shared" si="198"/>
        <v>10</v>
      </c>
      <c r="BF136" s="14">
        <f t="shared" si="172"/>
        <v>43</v>
      </c>
      <c r="BG136">
        <f>VLOOKUP(A136,'Stock wise daily sales'!$A$1:$AA$367,16,0)</f>
        <v>5</v>
      </c>
      <c r="BH136">
        <v>0</v>
      </c>
      <c r="BI136" s="15">
        <f t="shared" si="173"/>
        <v>38</v>
      </c>
      <c r="BJ136" s="14">
        <f t="shared" si="178"/>
        <v>20</v>
      </c>
      <c r="BK136">
        <f>VLOOKUP(A136,'Stock wise daily sales'!$A$1:$AA$367,17,0)</f>
        <v>0</v>
      </c>
      <c r="BL136">
        <v>0</v>
      </c>
      <c r="BM136" s="15">
        <f t="shared" si="179"/>
        <v>20</v>
      </c>
      <c r="BN136" s="14">
        <f t="shared" si="174"/>
        <v>28</v>
      </c>
      <c r="BO136">
        <f>VLOOKUP(A136,'Stock wise daily sales'!$A$1:$AA$367,18,0)</f>
        <v>0</v>
      </c>
      <c r="BP136">
        <v>0</v>
      </c>
      <c r="BQ136" s="15">
        <f t="shared" si="175"/>
        <v>28</v>
      </c>
      <c r="BR136" s="14">
        <f t="shared" si="176"/>
        <v>10</v>
      </c>
      <c r="BS136">
        <f>VLOOKUP(A136,'Stock wise daily sales'!$A$1:$AA$367,19,0)</f>
        <v>0</v>
      </c>
      <c r="BT136">
        <v>0</v>
      </c>
      <c r="BU136" s="15">
        <f t="shared" si="177"/>
        <v>10</v>
      </c>
      <c r="BV136" s="14">
        <f t="shared" si="180"/>
        <v>7</v>
      </c>
      <c r="BW136">
        <f>VLOOKUP(A136,'Stock wise daily sales'!$A$1:$AA$367,20,0)</f>
        <v>0</v>
      </c>
      <c r="BX136">
        <v>0</v>
      </c>
      <c r="BY136" s="15">
        <f t="shared" si="181"/>
        <v>7</v>
      </c>
      <c r="BZ136" s="14">
        <f t="shared" si="164"/>
        <v>29</v>
      </c>
      <c r="CA136">
        <f>VLOOKUP(A136,'Stock wise daily sales'!$A$1:$AA$367,21,0)</f>
        <v>0</v>
      </c>
      <c r="CB136">
        <v>0</v>
      </c>
      <c r="CC136" s="15">
        <f t="shared" si="165"/>
        <v>29</v>
      </c>
      <c r="CD136" s="14">
        <f t="shared" si="207"/>
        <v>88</v>
      </c>
      <c r="CE136">
        <f>VLOOKUP(A136,'Stock wise daily sales'!$A$1:$AA$367,22,0)</f>
        <v>0</v>
      </c>
      <c r="CF136">
        <v>0</v>
      </c>
      <c r="CG136" s="15">
        <f t="shared" si="208"/>
        <v>88</v>
      </c>
      <c r="CH136" s="14">
        <f t="shared" si="189"/>
        <v>39</v>
      </c>
      <c r="CI136">
        <f>VLOOKUP(A136,'Stock wise daily sales'!$A$1:$AA$367,23,0)</f>
        <v>0</v>
      </c>
      <c r="CJ136">
        <v>0</v>
      </c>
      <c r="CK136" s="15">
        <f t="shared" si="190"/>
        <v>39</v>
      </c>
      <c r="CL136" s="14">
        <f t="shared" si="182"/>
        <v>5</v>
      </c>
      <c r="CM136">
        <f>VLOOKUP(A136,'Stock wise daily sales'!$A$1:$AA$367,24,0)</f>
        <v>0</v>
      </c>
      <c r="CN136">
        <v>0</v>
      </c>
      <c r="CO136" s="15">
        <f t="shared" si="183"/>
        <v>5</v>
      </c>
      <c r="CP136" s="14">
        <f t="shared" si="199"/>
        <v>13</v>
      </c>
      <c r="CQ136">
        <f>VLOOKUP(A136,'Stock wise daily sales'!$A$1:$AA$367,25,0)</f>
        <v>0</v>
      </c>
      <c r="CR136">
        <v>0</v>
      </c>
      <c r="CS136" s="15">
        <f t="shared" si="200"/>
        <v>13</v>
      </c>
      <c r="CT136" s="14">
        <f t="shared" si="184"/>
        <v>38</v>
      </c>
      <c r="CU136">
        <f>VLOOKUP(A136,'Stock wise daily sales'!$A$1:$AA$367,26,0)</f>
        <v>5</v>
      </c>
      <c r="CV136">
        <v>0</v>
      </c>
      <c r="CW136" s="15">
        <f t="shared" si="185"/>
        <v>33</v>
      </c>
    </row>
    <row r="137" spans="1:101" x14ac:dyDescent="0.45">
      <c r="A137" s="2">
        <v>45334</v>
      </c>
      <c r="B137" s="14">
        <f t="shared" si="212"/>
        <v>21</v>
      </c>
      <c r="C137">
        <f>VLOOKUP(A137,'Stock wise daily sales'!$A$1:$AA$367,2,0)</f>
        <v>0</v>
      </c>
      <c r="D137">
        <v>0</v>
      </c>
      <c r="E137" s="15">
        <f t="shared" si="213"/>
        <v>21</v>
      </c>
      <c r="F137" s="14">
        <f t="shared" si="201"/>
        <v>61</v>
      </c>
      <c r="G137">
        <f>VLOOKUP(A137,'Stock wise daily sales'!$A$1:$AA$367,3,0)</f>
        <v>10</v>
      </c>
      <c r="H137">
        <v>0</v>
      </c>
      <c r="I137" s="15">
        <f t="shared" si="202"/>
        <v>51</v>
      </c>
      <c r="J137" s="14">
        <f t="shared" si="186"/>
        <v>31</v>
      </c>
      <c r="K137">
        <f>VLOOKUP(A137,'Stock wise daily sales'!$A$1:$AA$367,4,0)</f>
        <v>10</v>
      </c>
      <c r="L137">
        <v>0</v>
      </c>
      <c r="M137" s="15">
        <f t="shared" si="187"/>
        <v>21</v>
      </c>
      <c r="N137" s="14">
        <f t="shared" si="211"/>
        <v>40</v>
      </c>
      <c r="O137">
        <f>VLOOKUP(A137,'Stock wise daily sales'!$A$1:$AA$367,5,0)</f>
        <v>5</v>
      </c>
      <c r="P137">
        <v>0</v>
      </c>
      <c r="Q137" s="15">
        <f t="shared" si="188"/>
        <v>35</v>
      </c>
      <c r="R137" s="14">
        <f t="shared" si="166"/>
        <v>43</v>
      </c>
      <c r="S137">
        <f>VLOOKUP(A137,'Stock wise daily sales'!$A$1:$AA$367,6,0)</f>
        <v>20</v>
      </c>
      <c r="T137">
        <v>0</v>
      </c>
      <c r="U137" s="15">
        <f t="shared" si="167"/>
        <v>23</v>
      </c>
      <c r="V137" s="14">
        <f t="shared" si="209"/>
        <v>49</v>
      </c>
      <c r="W137">
        <f>VLOOKUP(A137,'Stock wise daily sales'!$A$1:$AA$367,7,0)</f>
        <v>33</v>
      </c>
      <c r="X137">
        <v>0</v>
      </c>
      <c r="Y137" s="15">
        <f t="shared" si="210"/>
        <v>16</v>
      </c>
      <c r="Z137" s="14">
        <f t="shared" si="168"/>
        <v>58</v>
      </c>
      <c r="AA137">
        <f>VLOOKUP(A137,'Stock wise daily sales'!$A$1:$AA$367,8,0)</f>
        <v>10</v>
      </c>
      <c r="AB137">
        <v>0</v>
      </c>
      <c r="AC137" s="15">
        <f t="shared" si="169"/>
        <v>48</v>
      </c>
      <c r="AD137" s="14">
        <f t="shared" si="162"/>
        <v>12</v>
      </c>
      <c r="AE137">
        <f>VLOOKUP(A137,'Stock wise daily sales'!$A$1:$AA$367,9,0)</f>
        <v>0</v>
      </c>
      <c r="AF137">
        <v>0</v>
      </c>
      <c r="AG137" s="15">
        <f t="shared" si="163"/>
        <v>12</v>
      </c>
      <c r="AH137" s="14">
        <f t="shared" si="191"/>
        <v>28</v>
      </c>
      <c r="AI137">
        <f>VLOOKUP(A137,'Stock wise daily sales'!$A$1:$AA$367,10,0)</f>
        <v>5</v>
      </c>
      <c r="AJ137">
        <v>0</v>
      </c>
      <c r="AK137" s="15">
        <f t="shared" si="192"/>
        <v>23</v>
      </c>
      <c r="AL137" s="14">
        <f t="shared" si="203"/>
        <v>24</v>
      </c>
      <c r="AM137">
        <f>VLOOKUP(A137,'Stock wise daily sales'!$A$1:$AA$367,11,0)</f>
        <v>5</v>
      </c>
      <c r="AN137">
        <v>0</v>
      </c>
      <c r="AO137" s="15">
        <f t="shared" si="204"/>
        <v>19</v>
      </c>
      <c r="AP137" s="14">
        <f t="shared" si="193"/>
        <v>24</v>
      </c>
      <c r="AQ137">
        <f>VLOOKUP(A137,'Stock wise daily sales'!$A$1:$AA$367,12,0)</f>
        <v>0</v>
      </c>
      <c r="AR137">
        <v>0</v>
      </c>
      <c r="AS137" s="15">
        <f t="shared" si="194"/>
        <v>24</v>
      </c>
      <c r="AT137" s="14">
        <f t="shared" si="195"/>
        <v>61</v>
      </c>
      <c r="AU137">
        <f>VLOOKUP(A137,'Stock wise daily sales'!$A$1:$AA$367,13,0)</f>
        <v>10</v>
      </c>
      <c r="AV137">
        <v>0</v>
      </c>
      <c r="AW137" s="15">
        <f t="shared" si="196"/>
        <v>51</v>
      </c>
      <c r="AX137" s="14">
        <f t="shared" si="170"/>
        <v>1</v>
      </c>
      <c r="AY137">
        <f>VLOOKUP(A137,'Stock wise daily sales'!$A$1:$AA$367,14,0)</f>
        <v>0</v>
      </c>
      <c r="AZ137">
        <v>0</v>
      </c>
      <c r="BA137" s="15">
        <f t="shared" si="171"/>
        <v>1</v>
      </c>
      <c r="BB137" s="14">
        <f t="shared" si="197"/>
        <v>10</v>
      </c>
      <c r="BC137">
        <f>VLOOKUP(A137,'Stock wise daily sales'!$A$1:$AA$367,15,0)</f>
        <v>0</v>
      </c>
      <c r="BD137">
        <v>0</v>
      </c>
      <c r="BE137" s="15">
        <f t="shared" si="198"/>
        <v>10</v>
      </c>
      <c r="BF137" s="14">
        <f t="shared" si="172"/>
        <v>38</v>
      </c>
      <c r="BG137">
        <f>VLOOKUP(A137,'Stock wise daily sales'!$A$1:$AA$367,16,0)</f>
        <v>5</v>
      </c>
      <c r="BH137">
        <v>0</v>
      </c>
      <c r="BI137" s="15">
        <f t="shared" si="173"/>
        <v>33</v>
      </c>
      <c r="BJ137" s="14">
        <f t="shared" si="178"/>
        <v>20</v>
      </c>
      <c r="BK137">
        <f>VLOOKUP(A137,'Stock wise daily sales'!$A$1:$AA$367,17,0)</f>
        <v>23</v>
      </c>
      <c r="BL137">
        <v>20</v>
      </c>
      <c r="BM137" s="15">
        <f t="shared" si="179"/>
        <v>17</v>
      </c>
      <c r="BN137" s="14">
        <f t="shared" si="174"/>
        <v>28</v>
      </c>
      <c r="BO137">
        <f>VLOOKUP(A137,'Stock wise daily sales'!$A$1:$AA$367,18,0)</f>
        <v>9</v>
      </c>
      <c r="BP137">
        <v>0</v>
      </c>
      <c r="BQ137" s="15">
        <f t="shared" si="175"/>
        <v>19</v>
      </c>
      <c r="BR137" s="14">
        <f t="shared" si="176"/>
        <v>10</v>
      </c>
      <c r="BS137">
        <f>VLOOKUP(A137,'Stock wise daily sales'!$A$1:$AA$367,19,0)</f>
        <v>0</v>
      </c>
      <c r="BT137">
        <v>0</v>
      </c>
      <c r="BU137" s="15">
        <f t="shared" si="177"/>
        <v>10</v>
      </c>
      <c r="BV137" s="14">
        <f t="shared" si="180"/>
        <v>7</v>
      </c>
      <c r="BW137">
        <f>VLOOKUP(A137,'Stock wise daily sales'!$A$1:$AA$367,20,0)</f>
        <v>0</v>
      </c>
      <c r="BX137">
        <v>0</v>
      </c>
      <c r="BY137" s="15">
        <f t="shared" si="181"/>
        <v>7</v>
      </c>
      <c r="BZ137" s="14">
        <f t="shared" si="164"/>
        <v>29</v>
      </c>
      <c r="CA137">
        <f>VLOOKUP(A137,'Stock wise daily sales'!$A$1:$AA$367,21,0)</f>
        <v>13</v>
      </c>
      <c r="CB137">
        <v>0</v>
      </c>
      <c r="CC137" s="15">
        <f t="shared" si="165"/>
        <v>16</v>
      </c>
      <c r="CD137" s="14">
        <f t="shared" si="207"/>
        <v>88</v>
      </c>
      <c r="CE137">
        <f>VLOOKUP(A137,'Stock wise daily sales'!$A$1:$AA$367,22,0)</f>
        <v>0</v>
      </c>
      <c r="CF137">
        <v>0</v>
      </c>
      <c r="CG137" s="15">
        <f t="shared" si="208"/>
        <v>88</v>
      </c>
      <c r="CH137" s="14">
        <f t="shared" si="189"/>
        <v>39</v>
      </c>
      <c r="CI137">
        <f>VLOOKUP(A137,'Stock wise daily sales'!$A$1:$AA$367,23,0)</f>
        <v>0</v>
      </c>
      <c r="CJ137">
        <v>0</v>
      </c>
      <c r="CK137" s="15">
        <f t="shared" si="190"/>
        <v>39</v>
      </c>
      <c r="CL137" s="14">
        <f t="shared" si="182"/>
        <v>5</v>
      </c>
      <c r="CM137">
        <f>VLOOKUP(A137,'Stock wise daily sales'!$A$1:$AA$367,24,0)</f>
        <v>0</v>
      </c>
      <c r="CN137">
        <v>0</v>
      </c>
      <c r="CO137" s="15">
        <f t="shared" si="183"/>
        <v>5</v>
      </c>
      <c r="CP137" s="14">
        <f t="shared" si="199"/>
        <v>13</v>
      </c>
      <c r="CQ137">
        <f>VLOOKUP(A137,'Stock wise daily sales'!$A$1:$AA$367,25,0)</f>
        <v>5</v>
      </c>
      <c r="CR137">
        <v>0</v>
      </c>
      <c r="CS137" s="15">
        <f t="shared" si="200"/>
        <v>8</v>
      </c>
      <c r="CT137" s="14">
        <f t="shared" si="184"/>
        <v>33</v>
      </c>
      <c r="CU137">
        <f>VLOOKUP(A137,'Stock wise daily sales'!$A$1:$AA$367,26,0)</f>
        <v>0</v>
      </c>
      <c r="CV137">
        <v>0</v>
      </c>
      <c r="CW137" s="15">
        <f t="shared" si="185"/>
        <v>33</v>
      </c>
    </row>
    <row r="138" spans="1:101" x14ac:dyDescent="0.45">
      <c r="A138" s="2">
        <v>45335</v>
      </c>
      <c r="B138" s="14">
        <f t="shared" si="212"/>
        <v>21</v>
      </c>
      <c r="C138">
        <f>VLOOKUP(A138,'Stock wise daily sales'!$A$1:$AA$367,2,0)</f>
        <v>12</v>
      </c>
      <c r="D138">
        <v>0</v>
      </c>
      <c r="E138" s="15">
        <f t="shared" si="213"/>
        <v>9</v>
      </c>
      <c r="F138" s="14">
        <f t="shared" si="201"/>
        <v>51</v>
      </c>
      <c r="G138">
        <f>VLOOKUP(A138,'Stock wise daily sales'!$A$1:$AA$367,3,0)</f>
        <v>0</v>
      </c>
      <c r="H138">
        <v>0</v>
      </c>
      <c r="I138" s="15">
        <f t="shared" si="202"/>
        <v>51</v>
      </c>
      <c r="J138" s="14">
        <f t="shared" si="186"/>
        <v>21</v>
      </c>
      <c r="K138">
        <f>VLOOKUP(A138,'Stock wise daily sales'!$A$1:$AA$367,4,0)</f>
        <v>24</v>
      </c>
      <c r="L138">
        <v>0</v>
      </c>
      <c r="M138" s="15">
        <f t="shared" si="187"/>
        <v>-3</v>
      </c>
      <c r="N138" s="14">
        <f t="shared" si="211"/>
        <v>35</v>
      </c>
      <c r="O138">
        <f>VLOOKUP(A138,'Stock wise daily sales'!$A$1:$AA$367,5,0)</f>
        <v>12</v>
      </c>
      <c r="P138">
        <v>0</v>
      </c>
      <c r="Q138" s="15">
        <f t="shared" si="188"/>
        <v>23</v>
      </c>
      <c r="R138" s="14">
        <f t="shared" si="166"/>
        <v>23</v>
      </c>
      <c r="S138">
        <f>VLOOKUP(A138,'Stock wise daily sales'!$A$1:$AA$367,6,0)</f>
        <v>24</v>
      </c>
      <c r="T138">
        <v>110</v>
      </c>
      <c r="U138" s="15">
        <f t="shared" si="167"/>
        <v>109</v>
      </c>
      <c r="V138" s="14">
        <f t="shared" si="209"/>
        <v>16</v>
      </c>
      <c r="W138">
        <f>VLOOKUP(A138,'Stock wise daily sales'!$A$1:$AA$367,7,0)</f>
        <v>36</v>
      </c>
      <c r="X138">
        <v>70</v>
      </c>
      <c r="Y138" s="15">
        <f t="shared" si="210"/>
        <v>50</v>
      </c>
      <c r="Z138" s="14">
        <f t="shared" si="168"/>
        <v>48</v>
      </c>
      <c r="AA138">
        <f>VLOOKUP(A138,'Stock wise daily sales'!$A$1:$AA$367,8,0)</f>
        <v>37</v>
      </c>
      <c r="AB138">
        <v>0</v>
      </c>
      <c r="AC138" s="15">
        <f t="shared" si="169"/>
        <v>11</v>
      </c>
      <c r="AD138" s="14">
        <f t="shared" si="162"/>
        <v>12</v>
      </c>
      <c r="AE138">
        <f>VLOOKUP(A138,'Stock wise daily sales'!$A$1:$AA$367,9,0)</f>
        <v>12</v>
      </c>
      <c r="AF138">
        <v>35</v>
      </c>
      <c r="AG138" s="15">
        <f t="shared" si="163"/>
        <v>35</v>
      </c>
      <c r="AH138" s="14">
        <f t="shared" si="191"/>
        <v>23</v>
      </c>
      <c r="AI138">
        <f>VLOOKUP(A138,'Stock wise daily sales'!$A$1:$AA$367,10,0)</f>
        <v>0</v>
      </c>
      <c r="AJ138">
        <v>0</v>
      </c>
      <c r="AK138" s="15">
        <f t="shared" si="192"/>
        <v>23</v>
      </c>
      <c r="AL138" s="14">
        <f t="shared" si="203"/>
        <v>19</v>
      </c>
      <c r="AM138">
        <f>VLOOKUP(A138,'Stock wise daily sales'!$A$1:$AA$367,11,0)</f>
        <v>24</v>
      </c>
      <c r="AN138">
        <v>80</v>
      </c>
      <c r="AO138" s="15">
        <f t="shared" si="204"/>
        <v>75</v>
      </c>
      <c r="AP138" s="14">
        <f t="shared" si="193"/>
        <v>24</v>
      </c>
      <c r="AQ138">
        <f>VLOOKUP(A138,'Stock wise daily sales'!$A$1:$AA$367,12,0)</f>
        <v>12</v>
      </c>
      <c r="AR138">
        <v>0</v>
      </c>
      <c r="AS138" s="15">
        <f t="shared" si="194"/>
        <v>12</v>
      </c>
      <c r="AT138" s="14">
        <f t="shared" si="195"/>
        <v>51</v>
      </c>
      <c r="AU138">
        <f>VLOOKUP(A138,'Stock wise daily sales'!$A$1:$AA$367,13,0)</f>
        <v>3</v>
      </c>
      <c r="AV138">
        <v>0</v>
      </c>
      <c r="AW138" s="15">
        <f t="shared" si="196"/>
        <v>48</v>
      </c>
      <c r="AX138" s="14">
        <f t="shared" si="170"/>
        <v>1</v>
      </c>
      <c r="AY138">
        <f>VLOOKUP(A138,'Stock wise daily sales'!$A$1:$AA$367,14,0)</f>
        <v>12</v>
      </c>
      <c r="AZ138">
        <v>30</v>
      </c>
      <c r="BA138" s="15">
        <f t="shared" si="171"/>
        <v>19</v>
      </c>
      <c r="BB138" s="14">
        <f t="shared" si="197"/>
        <v>10</v>
      </c>
      <c r="BC138">
        <f>VLOOKUP(A138,'Stock wise daily sales'!$A$1:$AA$367,15,0)</f>
        <v>0</v>
      </c>
      <c r="BD138">
        <v>0</v>
      </c>
      <c r="BE138" s="15">
        <f t="shared" si="198"/>
        <v>10</v>
      </c>
      <c r="BF138" s="14">
        <f t="shared" si="172"/>
        <v>33</v>
      </c>
      <c r="BG138">
        <f>VLOOKUP(A138,'Stock wise daily sales'!$A$1:$AA$367,16,0)</f>
        <v>14</v>
      </c>
      <c r="BH138">
        <v>0</v>
      </c>
      <c r="BI138" s="15">
        <f t="shared" si="173"/>
        <v>19</v>
      </c>
      <c r="BJ138" s="14">
        <f t="shared" si="178"/>
        <v>17</v>
      </c>
      <c r="BK138">
        <f>VLOOKUP(A138,'Stock wise daily sales'!$A$1:$AA$367,17,0)</f>
        <v>11</v>
      </c>
      <c r="BL138">
        <v>0</v>
      </c>
      <c r="BM138" s="15">
        <f t="shared" si="179"/>
        <v>6</v>
      </c>
      <c r="BN138" s="14">
        <f t="shared" si="174"/>
        <v>19</v>
      </c>
      <c r="BO138">
        <f>VLOOKUP(A138,'Stock wise daily sales'!$A$1:$AA$367,18,0)</f>
        <v>11</v>
      </c>
      <c r="BP138">
        <v>0</v>
      </c>
      <c r="BQ138" s="15">
        <f t="shared" si="175"/>
        <v>8</v>
      </c>
      <c r="BR138" s="14">
        <f t="shared" si="176"/>
        <v>10</v>
      </c>
      <c r="BS138">
        <f>VLOOKUP(A138,'Stock wise daily sales'!$A$1:$AA$367,19,0)</f>
        <v>12</v>
      </c>
      <c r="BT138">
        <v>20</v>
      </c>
      <c r="BU138" s="15">
        <f t="shared" si="177"/>
        <v>18</v>
      </c>
      <c r="BV138" s="14">
        <f t="shared" si="180"/>
        <v>7</v>
      </c>
      <c r="BW138">
        <f>VLOOKUP(A138,'Stock wise daily sales'!$A$1:$AA$367,20,0)</f>
        <v>0</v>
      </c>
      <c r="BX138">
        <v>0</v>
      </c>
      <c r="BY138" s="15">
        <f t="shared" si="181"/>
        <v>7</v>
      </c>
      <c r="BZ138" s="14">
        <f t="shared" si="164"/>
        <v>16</v>
      </c>
      <c r="CA138">
        <f>VLOOKUP(A138,'Stock wise daily sales'!$A$1:$AA$367,21,0)</f>
        <v>34</v>
      </c>
      <c r="CB138">
        <v>110</v>
      </c>
      <c r="CC138" s="15">
        <f t="shared" si="165"/>
        <v>92</v>
      </c>
      <c r="CD138" s="14">
        <f t="shared" si="207"/>
        <v>88</v>
      </c>
      <c r="CE138">
        <f>VLOOKUP(A138,'Stock wise daily sales'!$A$1:$AA$367,22,0)</f>
        <v>0</v>
      </c>
      <c r="CF138">
        <v>0</v>
      </c>
      <c r="CG138" s="15">
        <f t="shared" si="208"/>
        <v>88</v>
      </c>
      <c r="CH138" s="14">
        <f t="shared" si="189"/>
        <v>39</v>
      </c>
      <c r="CI138">
        <f>VLOOKUP(A138,'Stock wise daily sales'!$A$1:$AA$367,23,0)</f>
        <v>0</v>
      </c>
      <c r="CJ138">
        <v>0</v>
      </c>
      <c r="CK138" s="15">
        <f t="shared" si="190"/>
        <v>39</v>
      </c>
      <c r="CL138" s="14">
        <f t="shared" si="182"/>
        <v>5</v>
      </c>
      <c r="CM138">
        <f>VLOOKUP(A138,'Stock wise daily sales'!$A$1:$AA$367,24,0)</f>
        <v>0</v>
      </c>
      <c r="CN138">
        <v>0</v>
      </c>
      <c r="CO138" s="15">
        <f t="shared" si="183"/>
        <v>5</v>
      </c>
      <c r="CP138" s="14">
        <f t="shared" si="199"/>
        <v>8</v>
      </c>
      <c r="CQ138">
        <f>VLOOKUP(A138,'Stock wise daily sales'!$A$1:$AA$367,25,0)</f>
        <v>0</v>
      </c>
      <c r="CR138">
        <v>0</v>
      </c>
      <c r="CS138" s="15">
        <f t="shared" si="200"/>
        <v>8</v>
      </c>
      <c r="CT138" s="14">
        <f t="shared" si="184"/>
        <v>33</v>
      </c>
      <c r="CU138">
        <f>VLOOKUP(A138,'Stock wise daily sales'!$A$1:$AA$367,26,0)</f>
        <v>0</v>
      </c>
      <c r="CV138">
        <v>0</v>
      </c>
      <c r="CW138" s="15">
        <f t="shared" si="185"/>
        <v>33</v>
      </c>
    </row>
    <row r="139" spans="1:101" x14ac:dyDescent="0.45">
      <c r="A139" s="2">
        <v>45336</v>
      </c>
      <c r="B139" s="14">
        <f t="shared" si="212"/>
        <v>9</v>
      </c>
      <c r="C139">
        <f>VLOOKUP(A139,'Stock wise daily sales'!$A$1:$AA$367,2,0)</f>
        <v>0</v>
      </c>
      <c r="D139">
        <v>0</v>
      </c>
      <c r="E139" s="15">
        <f t="shared" si="213"/>
        <v>9</v>
      </c>
      <c r="F139" s="14">
        <f t="shared" si="201"/>
        <v>51</v>
      </c>
      <c r="G139">
        <f>VLOOKUP(A139,'Stock wise daily sales'!$A$1:$AA$367,3,0)</f>
        <v>18</v>
      </c>
      <c r="H139">
        <v>0</v>
      </c>
      <c r="I139" s="15">
        <f t="shared" si="202"/>
        <v>33</v>
      </c>
      <c r="J139" s="14">
        <f t="shared" si="186"/>
        <v>0</v>
      </c>
      <c r="K139">
        <f>VLOOKUP(A139,'Stock wise daily sales'!$A$1:$AA$367,4,0)</f>
        <v>0</v>
      </c>
      <c r="L139">
        <v>0</v>
      </c>
      <c r="M139" s="15">
        <f t="shared" si="187"/>
        <v>0</v>
      </c>
      <c r="N139" s="14">
        <f t="shared" si="211"/>
        <v>23</v>
      </c>
      <c r="O139">
        <f>VLOOKUP(A139,'Stock wise daily sales'!$A$1:$AA$367,5,0)</f>
        <v>0</v>
      </c>
      <c r="P139">
        <v>0</v>
      </c>
      <c r="Q139" s="15">
        <f t="shared" si="188"/>
        <v>23</v>
      </c>
      <c r="R139" s="14">
        <f t="shared" si="166"/>
        <v>109</v>
      </c>
      <c r="S139">
        <f>VLOOKUP(A139,'Stock wise daily sales'!$A$1:$AA$367,6,0)</f>
        <v>0</v>
      </c>
      <c r="T139">
        <v>0</v>
      </c>
      <c r="U139" s="15">
        <f t="shared" si="167"/>
        <v>109</v>
      </c>
      <c r="V139" s="14">
        <f t="shared" si="209"/>
        <v>50</v>
      </c>
      <c r="W139">
        <f>VLOOKUP(A139,'Stock wise daily sales'!$A$1:$AA$367,7,0)</f>
        <v>20</v>
      </c>
      <c r="X139">
        <v>0</v>
      </c>
      <c r="Y139" s="15">
        <f t="shared" si="210"/>
        <v>30</v>
      </c>
      <c r="Z139" s="14">
        <f t="shared" si="168"/>
        <v>11</v>
      </c>
      <c r="AA139">
        <f>VLOOKUP(A139,'Stock wise daily sales'!$A$1:$AA$367,8,0)</f>
        <v>10</v>
      </c>
      <c r="AB139">
        <v>0</v>
      </c>
      <c r="AC139" s="15">
        <f t="shared" si="169"/>
        <v>1</v>
      </c>
      <c r="AD139" s="14">
        <f t="shared" si="162"/>
        <v>35</v>
      </c>
      <c r="AE139">
        <f>VLOOKUP(A139,'Stock wise daily sales'!$A$1:$AA$367,9,0)</f>
        <v>8</v>
      </c>
      <c r="AF139">
        <v>0</v>
      </c>
      <c r="AG139" s="15">
        <f t="shared" si="163"/>
        <v>27</v>
      </c>
      <c r="AH139" s="14">
        <f t="shared" si="191"/>
        <v>23</v>
      </c>
      <c r="AI139">
        <f>VLOOKUP(A139,'Stock wise daily sales'!$A$1:$AA$367,10,0)</f>
        <v>0</v>
      </c>
      <c r="AJ139">
        <v>0</v>
      </c>
      <c r="AK139" s="15">
        <f t="shared" si="192"/>
        <v>23</v>
      </c>
      <c r="AL139" s="14">
        <f t="shared" si="203"/>
        <v>75</v>
      </c>
      <c r="AM139">
        <f>VLOOKUP(A139,'Stock wise daily sales'!$A$1:$AA$367,11,0)</f>
        <v>14</v>
      </c>
      <c r="AN139">
        <v>0</v>
      </c>
      <c r="AO139" s="15">
        <f t="shared" si="204"/>
        <v>61</v>
      </c>
      <c r="AP139" s="14">
        <f t="shared" si="193"/>
        <v>12</v>
      </c>
      <c r="AQ139">
        <f>VLOOKUP(A139,'Stock wise daily sales'!$A$1:$AA$367,12,0)</f>
        <v>8</v>
      </c>
      <c r="AR139">
        <v>0</v>
      </c>
      <c r="AS139" s="15">
        <f t="shared" si="194"/>
        <v>4</v>
      </c>
      <c r="AT139" s="14">
        <f t="shared" si="195"/>
        <v>48</v>
      </c>
      <c r="AU139">
        <f>VLOOKUP(A139,'Stock wise daily sales'!$A$1:$AA$367,13,0)</f>
        <v>10</v>
      </c>
      <c r="AV139">
        <v>0</v>
      </c>
      <c r="AW139" s="15">
        <f t="shared" si="196"/>
        <v>38</v>
      </c>
      <c r="AX139" s="14">
        <f t="shared" si="170"/>
        <v>19</v>
      </c>
      <c r="AY139">
        <f>VLOOKUP(A139,'Stock wise daily sales'!$A$1:$AA$367,14,0)</f>
        <v>0</v>
      </c>
      <c r="AZ139">
        <v>0</v>
      </c>
      <c r="BA139" s="15">
        <f t="shared" si="171"/>
        <v>19</v>
      </c>
      <c r="BB139" s="14">
        <f t="shared" si="197"/>
        <v>10</v>
      </c>
      <c r="BC139">
        <f>VLOOKUP(A139,'Stock wise daily sales'!$A$1:$AA$367,15,0)</f>
        <v>0</v>
      </c>
      <c r="BD139">
        <v>0</v>
      </c>
      <c r="BE139" s="15">
        <f t="shared" si="198"/>
        <v>10</v>
      </c>
      <c r="BF139" s="14">
        <f t="shared" si="172"/>
        <v>19</v>
      </c>
      <c r="BG139">
        <f>VLOOKUP(A139,'Stock wise daily sales'!$A$1:$AA$367,16,0)</f>
        <v>0</v>
      </c>
      <c r="BH139">
        <v>0</v>
      </c>
      <c r="BI139" s="15">
        <f t="shared" si="173"/>
        <v>19</v>
      </c>
      <c r="BJ139" s="14">
        <f t="shared" si="178"/>
        <v>6</v>
      </c>
      <c r="BK139">
        <f>VLOOKUP(A139,'Stock wise daily sales'!$A$1:$AA$367,17,0)</f>
        <v>0</v>
      </c>
      <c r="BL139">
        <v>0</v>
      </c>
      <c r="BM139" s="15">
        <f t="shared" si="179"/>
        <v>6</v>
      </c>
      <c r="BN139" s="14">
        <f t="shared" si="174"/>
        <v>8</v>
      </c>
      <c r="BO139">
        <f>VLOOKUP(A139,'Stock wise daily sales'!$A$1:$AA$367,18,0)</f>
        <v>0</v>
      </c>
      <c r="BP139">
        <v>0</v>
      </c>
      <c r="BQ139" s="15">
        <f t="shared" si="175"/>
        <v>8</v>
      </c>
      <c r="BR139" s="14">
        <f t="shared" si="176"/>
        <v>18</v>
      </c>
      <c r="BS139">
        <f>VLOOKUP(A139,'Stock wise daily sales'!$A$1:$AA$367,19,0)</f>
        <v>0</v>
      </c>
      <c r="BT139">
        <v>0</v>
      </c>
      <c r="BU139" s="15">
        <f t="shared" si="177"/>
        <v>18</v>
      </c>
      <c r="BV139" s="14">
        <f t="shared" si="180"/>
        <v>7</v>
      </c>
      <c r="BW139">
        <f>VLOOKUP(A139,'Stock wise daily sales'!$A$1:$AA$367,20,0)</f>
        <v>0</v>
      </c>
      <c r="BX139">
        <v>0</v>
      </c>
      <c r="BY139" s="15">
        <f t="shared" si="181"/>
        <v>7</v>
      </c>
      <c r="BZ139" s="14">
        <f t="shared" si="164"/>
        <v>92</v>
      </c>
      <c r="CA139">
        <f>VLOOKUP(A139,'Stock wise daily sales'!$A$1:$AA$367,21,0)</f>
        <v>0</v>
      </c>
      <c r="CB139">
        <v>0</v>
      </c>
      <c r="CC139" s="15">
        <f t="shared" si="165"/>
        <v>92</v>
      </c>
      <c r="CD139" s="14">
        <f t="shared" si="207"/>
        <v>88</v>
      </c>
      <c r="CE139">
        <f>VLOOKUP(A139,'Stock wise daily sales'!$A$1:$AA$367,22,0)</f>
        <v>5</v>
      </c>
      <c r="CF139">
        <v>0</v>
      </c>
      <c r="CG139" s="15">
        <f t="shared" si="208"/>
        <v>83</v>
      </c>
      <c r="CH139" s="14">
        <f t="shared" si="189"/>
        <v>39</v>
      </c>
      <c r="CI139">
        <f>VLOOKUP(A139,'Stock wise daily sales'!$A$1:$AA$367,23,0)</f>
        <v>4</v>
      </c>
      <c r="CJ139">
        <v>0</v>
      </c>
      <c r="CK139" s="15">
        <f t="shared" si="190"/>
        <v>35</v>
      </c>
      <c r="CL139" s="14">
        <f t="shared" si="182"/>
        <v>5</v>
      </c>
      <c r="CM139">
        <f>VLOOKUP(A139,'Stock wise daily sales'!$A$1:$AA$367,24,0)</f>
        <v>0</v>
      </c>
      <c r="CN139">
        <v>0</v>
      </c>
      <c r="CO139" s="15">
        <f t="shared" si="183"/>
        <v>5</v>
      </c>
      <c r="CP139" s="14">
        <f t="shared" si="199"/>
        <v>8</v>
      </c>
      <c r="CQ139">
        <f>VLOOKUP(A139,'Stock wise daily sales'!$A$1:$AA$367,25,0)</f>
        <v>0</v>
      </c>
      <c r="CR139">
        <v>0</v>
      </c>
      <c r="CS139" s="15">
        <f t="shared" si="200"/>
        <v>8</v>
      </c>
      <c r="CT139" s="14">
        <f t="shared" si="184"/>
        <v>33</v>
      </c>
      <c r="CU139">
        <f>VLOOKUP(A139,'Stock wise daily sales'!$A$1:$AA$367,26,0)</f>
        <v>10</v>
      </c>
      <c r="CV139">
        <v>0</v>
      </c>
      <c r="CW139" s="15">
        <f t="shared" si="185"/>
        <v>23</v>
      </c>
    </row>
    <row r="140" spans="1:101" x14ac:dyDescent="0.45">
      <c r="A140" s="2">
        <v>45337</v>
      </c>
      <c r="B140" s="14">
        <f t="shared" si="212"/>
        <v>9</v>
      </c>
      <c r="C140">
        <f>VLOOKUP(A140,'Stock wise daily sales'!$A$1:$AA$367,2,0)</f>
        <v>20</v>
      </c>
      <c r="D140">
        <v>100</v>
      </c>
      <c r="E140" s="15">
        <f t="shared" si="213"/>
        <v>89</v>
      </c>
      <c r="F140" s="14">
        <f t="shared" si="201"/>
        <v>33</v>
      </c>
      <c r="G140">
        <f>VLOOKUP(A140,'Stock wise daily sales'!$A$1:$AA$367,3,0)</f>
        <v>5</v>
      </c>
      <c r="H140">
        <v>0</v>
      </c>
      <c r="I140" s="15">
        <f t="shared" si="202"/>
        <v>28</v>
      </c>
      <c r="J140" s="14">
        <f t="shared" si="186"/>
        <v>0</v>
      </c>
      <c r="K140">
        <f>VLOOKUP(A140,'Stock wise daily sales'!$A$1:$AA$367,4,0)</f>
        <v>0</v>
      </c>
      <c r="L140">
        <v>0</v>
      </c>
      <c r="M140" s="15">
        <f t="shared" si="187"/>
        <v>0</v>
      </c>
      <c r="N140" s="14">
        <f t="shared" si="211"/>
        <v>23</v>
      </c>
      <c r="O140">
        <f>VLOOKUP(A140,'Stock wise daily sales'!$A$1:$AA$367,5,0)</f>
        <v>0</v>
      </c>
      <c r="P140">
        <v>0</v>
      </c>
      <c r="Q140" s="15">
        <f t="shared" si="188"/>
        <v>23</v>
      </c>
      <c r="R140" s="14">
        <f t="shared" si="166"/>
        <v>109</v>
      </c>
      <c r="S140">
        <f>VLOOKUP(A140,'Stock wise daily sales'!$A$1:$AA$367,6,0)</f>
        <v>10</v>
      </c>
      <c r="T140">
        <v>0</v>
      </c>
      <c r="U140" s="15">
        <f t="shared" si="167"/>
        <v>99</v>
      </c>
      <c r="V140" s="14">
        <f t="shared" si="209"/>
        <v>30</v>
      </c>
      <c r="W140">
        <f>VLOOKUP(A140,'Stock wise daily sales'!$A$1:$AA$367,7,0)</f>
        <v>0</v>
      </c>
      <c r="X140">
        <v>0</v>
      </c>
      <c r="Y140" s="15">
        <f t="shared" si="210"/>
        <v>30</v>
      </c>
      <c r="Z140" s="14">
        <f t="shared" si="168"/>
        <v>1</v>
      </c>
      <c r="AA140">
        <f>VLOOKUP(A140,'Stock wise daily sales'!$A$1:$AA$367,8,0)</f>
        <v>0</v>
      </c>
      <c r="AB140">
        <v>0</v>
      </c>
      <c r="AC140" s="15">
        <f t="shared" si="169"/>
        <v>1</v>
      </c>
      <c r="AD140" s="14">
        <f t="shared" si="162"/>
        <v>27</v>
      </c>
      <c r="AE140">
        <f>VLOOKUP(A140,'Stock wise daily sales'!$A$1:$AA$367,9,0)</f>
        <v>20</v>
      </c>
      <c r="AF140">
        <v>0</v>
      </c>
      <c r="AG140" s="15">
        <f t="shared" si="163"/>
        <v>7</v>
      </c>
      <c r="AH140" s="14">
        <f t="shared" si="191"/>
        <v>23</v>
      </c>
      <c r="AI140">
        <f>VLOOKUP(A140,'Stock wise daily sales'!$A$1:$AA$367,10,0)</f>
        <v>0</v>
      </c>
      <c r="AJ140">
        <v>0</v>
      </c>
      <c r="AK140" s="15">
        <f t="shared" si="192"/>
        <v>23</v>
      </c>
      <c r="AL140" s="14">
        <f t="shared" si="203"/>
        <v>61</v>
      </c>
      <c r="AM140">
        <f>VLOOKUP(A140,'Stock wise daily sales'!$A$1:$AA$367,11,0)</f>
        <v>40</v>
      </c>
      <c r="AN140">
        <v>0</v>
      </c>
      <c r="AO140" s="15">
        <f t="shared" si="204"/>
        <v>21</v>
      </c>
      <c r="AP140" s="14">
        <f t="shared" si="193"/>
        <v>4</v>
      </c>
      <c r="AQ140">
        <f>VLOOKUP(A140,'Stock wise daily sales'!$A$1:$AA$367,12,0)</f>
        <v>0</v>
      </c>
      <c r="AR140">
        <v>0</v>
      </c>
      <c r="AS140" s="15">
        <f t="shared" si="194"/>
        <v>4</v>
      </c>
      <c r="AT140" s="14">
        <f t="shared" si="195"/>
        <v>38</v>
      </c>
      <c r="AU140">
        <f>VLOOKUP(A140,'Stock wise daily sales'!$A$1:$AA$367,13,0)</f>
        <v>0</v>
      </c>
      <c r="AV140">
        <v>0</v>
      </c>
      <c r="AW140" s="15">
        <f t="shared" si="196"/>
        <v>38</v>
      </c>
      <c r="AX140" s="14">
        <f t="shared" si="170"/>
        <v>19</v>
      </c>
      <c r="AY140">
        <f>VLOOKUP(A140,'Stock wise daily sales'!$A$1:$AA$367,14,0)</f>
        <v>0</v>
      </c>
      <c r="AZ140">
        <v>0</v>
      </c>
      <c r="BA140" s="15">
        <f t="shared" si="171"/>
        <v>19</v>
      </c>
      <c r="BB140" s="14">
        <f t="shared" si="197"/>
        <v>10</v>
      </c>
      <c r="BC140">
        <f>VLOOKUP(A140,'Stock wise daily sales'!$A$1:$AA$367,15,0)</f>
        <v>0</v>
      </c>
      <c r="BD140">
        <v>0</v>
      </c>
      <c r="BE140" s="15">
        <f t="shared" si="198"/>
        <v>10</v>
      </c>
      <c r="BF140" s="14">
        <f t="shared" si="172"/>
        <v>19</v>
      </c>
      <c r="BG140">
        <f>VLOOKUP(A140,'Stock wise daily sales'!$A$1:$AA$367,16,0)</f>
        <v>0</v>
      </c>
      <c r="BH140">
        <v>0</v>
      </c>
      <c r="BI140" s="15">
        <f t="shared" si="173"/>
        <v>19</v>
      </c>
      <c r="BJ140" s="14">
        <f t="shared" si="178"/>
        <v>6</v>
      </c>
      <c r="BK140">
        <f>VLOOKUP(A140,'Stock wise daily sales'!$A$1:$AA$367,17,0)</f>
        <v>20</v>
      </c>
      <c r="BL140">
        <v>30</v>
      </c>
      <c r="BM140" s="15">
        <f t="shared" si="179"/>
        <v>16</v>
      </c>
      <c r="BN140" s="14">
        <f t="shared" si="174"/>
        <v>8</v>
      </c>
      <c r="BO140">
        <f>VLOOKUP(A140,'Stock wise daily sales'!$A$1:$AA$367,18,0)</f>
        <v>20</v>
      </c>
      <c r="BP140">
        <v>80</v>
      </c>
      <c r="BQ140" s="15">
        <f t="shared" si="175"/>
        <v>68</v>
      </c>
      <c r="BR140" s="14">
        <f t="shared" si="176"/>
        <v>18</v>
      </c>
      <c r="BS140">
        <f>VLOOKUP(A140,'Stock wise daily sales'!$A$1:$AA$367,19,0)</f>
        <v>20</v>
      </c>
      <c r="BT140">
        <v>30</v>
      </c>
      <c r="BU140" s="15">
        <f t="shared" si="177"/>
        <v>28</v>
      </c>
      <c r="BV140" s="14">
        <f t="shared" si="180"/>
        <v>7</v>
      </c>
      <c r="BW140">
        <f>VLOOKUP(A140,'Stock wise daily sales'!$A$1:$AA$367,20,0)</f>
        <v>20</v>
      </c>
      <c r="BX140">
        <v>30</v>
      </c>
      <c r="BY140" s="15">
        <f t="shared" si="181"/>
        <v>17</v>
      </c>
      <c r="BZ140" s="14">
        <f t="shared" si="164"/>
        <v>92</v>
      </c>
      <c r="CA140">
        <f>VLOOKUP(A140,'Stock wise daily sales'!$A$1:$AA$367,21,0)</f>
        <v>50</v>
      </c>
      <c r="CB140">
        <v>0</v>
      </c>
      <c r="CC140" s="15">
        <f t="shared" si="165"/>
        <v>42</v>
      </c>
      <c r="CD140" s="14">
        <f t="shared" si="207"/>
        <v>83</v>
      </c>
      <c r="CE140">
        <f>VLOOKUP(A140,'Stock wise daily sales'!$A$1:$AA$367,22,0)</f>
        <v>0</v>
      </c>
      <c r="CF140">
        <v>0</v>
      </c>
      <c r="CG140" s="15">
        <f t="shared" si="208"/>
        <v>83</v>
      </c>
      <c r="CH140" s="14">
        <f t="shared" si="189"/>
        <v>35</v>
      </c>
      <c r="CI140">
        <f>VLOOKUP(A140,'Stock wise daily sales'!$A$1:$AA$367,23,0)</f>
        <v>0</v>
      </c>
      <c r="CJ140">
        <v>0</v>
      </c>
      <c r="CK140" s="15">
        <f t="shared" si="190"/>
        <v>35</v>
      </c>
      <c r="CL140" s="14">
        <f t="shared" si="182"/>
        <v>5</v>
      </c>
      <c r="CM140">
        <f>VLOOKUP(A140,'Stock wise daily sales'!$A$1:$AA$367,24,0)</f>
        <v>0</v>
      </c>
      <c r="CN140">
        <v>0</v>
      </c>
      <c r="CO140" s="15">
        <f t="shared" si="183"/>
        <v>5</v>
      </c>
      <c r="CP140" s="14">
        <f t="shared" si="199"/>
        <v>8</v>
      </c>
      <c r="CQ140">
        <f>VLOOKUP(A140,'Stock wise daily sales'!$A$1:$AA$367,25,0)</f>
        <v>0</v>
      </c>
      <c r="CR140">
        <v>0</v>
      </c>
      <c r="CS140" s="15">
        <f t="shared" si="200"/>
        <v>8</v>
      </c>
      <c r="CT140" s="14">
        <f t="shared" si="184"/>
        <v>23</v>
      </c>
      <c r="CU140">
        <f>VLOOKUP(A140,'Stock wise daily sales'!$A$1:$AA$367,26,0)</f>
        <v>10</v>
      </c>
      <c r="CV140">
        <v>0</v>
      </c>
      <c r="CW140" s="15">
        <f t="shared" si="185"/>
        <v>13</v>
      </c>
    </row>
    <row r="141" spans="1:101" x14ac:dyDescent="0.45">
      <c r="A141" s="2">
        <v>45338</v>
      </c>
      <c r="B141" s="14">
        <f t="shared" si="212"/>
        <v>89</v>
      </c>
      <c r="C141">
        <f>VLOOKUP(A141,'Stock wise daily sales'!$A$1:$AA$367,2,0)</f>
        <v>8</v>
      </c>
      <c r="D141">
        <v>0</v>
      </c>
      <c r="E141" s="15">
        <f t="shared" si="213"/>
        <v>81</v>
      </c>
      <c r="F141" s="14">
        <f t="shared" si="201"/>
        <v>28</v>
      </c>
      <c r="G141">
        <f>VLOOKUP(A141,'Stock wise daily sales'!$A$1:$AA$367,3,0)</f>
        <v>8</v>
      </c>
      <c r="H141">
        <v>0</v>
      </c>
      <c r="I141" s="15">
        <f t="shared" si="202"/>
        <v>20</v>
      </c>
      <c r="J141" s="14">
        <f t="shared" si="186"/>
        <v>0</v>
      </c>
      <c r="K141">
        <f>VLOOKUP(A141,'Stock wise daily sales'!$A$1:$AA$367,4,0)</f>
        <v>0</v>
      </c>
      <c r="L141">
        <v>0</v>
      </c>
      <c r="M141" s="15">
        <f t="shared" si="187"/>
        <v>0</v>
      </c>
      <c r="N141" s="14">
        <f t="shared" si="211"/>
        <v>23</v>
      </c>
      <c r="O141">
        <f>VLOOKUP(A141,'Stock wise daily sales'!$A$1:$AA$367,5,0)</f>
        <v>0</v>
      </c>
      <c r="P141">
        <v>0</v>
      </c>
      <c r="Q141" s="15">
        <f t="shared" si="188"/>
        <v>23</v>
      </c>
      <c r="R141" s="14">
        <f t="shared" si="166"/>
        <v>99</v>
      </c>
      <c r="S141">
        <f>VLOOKUP(A141,'Stock wise daily sales'!$A$1:$AA$367,6,0)</f>
        <v>0</v>
      </c>
      <c r="T141">
        <v>0</v>
      </c>
      <c r="U141" s="15">
        <f t="shared" si="167"/>
        <v>99</v>
      </c>
      <c r="V141" s="14">
        <f t="shared" si="209"/>
        <v>30</v>
      </c>
      <c r="W141">
        <f>VLOOKUP(A141,'Stock wise daily sales'!$A$1:$AA$367,7,0)</f>
        <v>11</v>
      </c>
      <c r="X141">
        <v>0</v>
      </c>
      <c r="Y141" s="15">
        <f t="shared" si="210"/>
        <v>19</v>
      </c>
      <c r="Z141" s="14">
        <f t="shared" si="168"/>
        <v>1</v>
      </c>
      <c r="AA141">
        <f>VLOOKUP(A141,'Stock wise daily sales'!$A$1:$AA$367,8,0)</f>
        <v>11</v>
      </c>
      <c r="AB141">
        <v>90</v>
      </c>
      <c r="AC141" s="15">
        <f t="shared" si="169"/>
        <v>80</v>
      </c>
      <c r="AD141" s="14">
        <f t="shared" si="162"/>
        <v>7</v>
      </c>
      <c r="AE141">
        <f>VLOOKUP(A141,'Stock wise daily sales'!$A$1:$AA$367,9,0)</f>
        <v>0</v>
      </c>
      <c r="AF141">
        <v>0</v>
      </c>
      <c r="AG141" s="15">
        <f t="shared" si="163"/>
        <v>7</v>
      </c>
      <c r="AH141" s="14">
        <f t="shared" si="191"/>
        <v>23</v>
      </c>
      <c r="AI141">
        <f>VLOOKUP(A141,'Stock wise daily sales'!$A$1:$AA$367,10,0)</f>
        <v>0</v>
      </c>
      <c r="AJ141">
        <v>0</v>
      </c>
      <c r="AK141" s="15">
        <f t="shared" si="192"/>
        <v>23</v>
      </c>
      <c r="AL141" s="14">
        <f t="shared" si="203"/>
        <v>21</v>
      </c>
      <c r="AM141">
        <f>VLOOKUP(A141,'Stock wise daily sales'!$A$1:$AA$367,11,0)</f>
        <v>10</v>
      </c>
      <c r="AN141">
        <v>0</v>
      </c>
      <c r="AO141" s="15">
        <f t="shared" si="204"/>
        <v>11</v>
      </c>
      <c r="AP141" s="14">
        <f t="shared" si="193"/>
        <v>4</v>
      </c>
      <c r="AQ141">
        <f>VLOOKUP(A141,'Stock wise daily sales'!$A$1:$AA$367,12,0)</f>
        <v>13</v>
      </c>
      <c r="AR141">
        <v>80</v>
      </c>
      <c r="AS141" s="15">
        <f t="shared" si="194"/>
        <v>71</v>
      </c>
      <c r="AT141" s="14">
        <f t="shared" si="195"/>
        <v>38</v>
      </c>
      <c r="AU141">
        <f>VLOOKUP(A141,'Stock wise daily sales'!$A$1:$AA$367,13,0)</f>
        <v>8</v>
      </c>
      <c r="AV141">
        <v>0</v>
      </c>
      <c r="AW141" s="15">
        <f t="shared" si="196"/>
        <v>30</v>
      </c>
      <c r="AX141" s="14">
        <f t="shared" si="170"/>
        <v>19</v>
      </c>
      <c r="AY141">
        <f>VLOOKUP(A141,'Stock wise daily sales'!$A$1:$AA$367,14,0)</f>
        <v>0</v>
      </c>
      <c r="AZ141">
        <v>0</v>
      </c>
      <c r="BA141" s="15">
        <f t="shared" si="171"/>
        <v>19</v>
      </c>
      <c r="BB141" s="14">
        <f t="shared" si="197"/>
        <v>10</v>
      </c>
      <c r="BC141">
        <f>VLOOKUP(A141,'Stock wise daily sales'!$A$1:$AA$367,15,0)</f>
        <v>0</v>
      </c>
      <c r="BD141">
        <v>0</v>
      </c>
      <c r="BE141" s="15">
        <f t="shared" si="198"/>
        <v>10</v>
      </c>
      <c r="BF141" s="14">
        <f t="shared" si="172"/>
        <v>19</v>
      </c>
      <c r="BG141">
        <f>VLOOKUP(A141,'Stock wise daily sales'!$A$1:$AA$367,16,0)</f>
        <v>8</v>
      </c>
      <c r="BH141">
        <v>0</v>
      </c>
      <c r="BI141" s="15">
        <f t="shared" si="173"/>
        <v>11</v>
      </c>
      <c r="BJ141" s="14">
        <f t="shared" si="178"/>
        <v>16</v>
      </c>
      <c r="BK141">
        <f>VLOOKUP(A141,'Stock wise daily sales'!$A$1:$AA$367,17,0)</f>
        <v>5</v>
      </c>
      <c r="BL141">
        <v>0</v>
      </c>
      <c r="BM141" s="15">
        <f t="shared" si="179"/>
        <v>11</v>
      </c>
      <c r="BN141" s="14">
        <f t="shared" si="174"/>
        <v>68</v>
      </c>
      <c r="BO141">
        <f>VLOOKUP(A141,'Stock wise daily sales'!$A$1:$AA$367,18,0)</f>
        <v>5</v>
      </c>
      <c r="BP141">
        <v>0</v>
      </c>
      <c r="BQ141" s="15">
        <f t="shared" si="175"/>
        <v>63</v>
      </c>
      <c r="BR141" s="14">
        <f t="shared" si="176"/>
        <v>28</v>
      </c>
      <c r="BS141">
        <f>VLOOKUP(A141,'Stock wise daily sales'!$A$1:$AA$367,19,0)</f>
        <v>0</v>
      </c>
      <c r="BT141">
        <v>0</v>
      </c>
      <c r="BU141" s="15">
        <f t="shared" si="177"/>
        <v>28</v>
      </c>
      <c r="BV141" s="14">
        <f t="shared" si="180"/>
        <v>17</v>
      </c>
      <c r="BW141">
        <f>VLOOKUP(A141,'Stock wise daily sales'!$A$1:$AA$367,20,0)</f>
        <v>0</v>
      </c>
      <c r="BX141">
        <v>0</v>
      </c>
      <c r="BY141" s="15">
        <f t="shared" si="181"/>
        <v>17</v>
      </c>
      <c r="BZ141" s="14">
        <f t="shared" si="164"/>
        <v>42</v>
      </c>
      <c r="CA141">
        <f>VLOOKUP(A141,'Stock wise daily sales'!$A$1:$AA$367,21,0)</f>
        <v>3</v>
      </c>
      <c r="CB141">
        <v>0</v>
      </c>
      <c r="CC141" s="15">
        <f t="shared" si="165"/>
        <v>39</v>
      </c>
      <c r="CD141" s="14">
        <f t="shared" si="207"/>
        <v>83</v>
      </c>
      <c r="CE141">
        <f>VLOOKUP(A141,'Stock wise daily sales'!$A$1:$AA$367,22,0)</f>
        <v>10</v>
      </c>
      <c r="CF141">
        <v>0</v>
      </c>
      <c r="CG141" s="15">
        <f t="shared" si="208"/>
        <v>73</v>
      </c>
      <c r="CH141" s="14">
        <f t="shared" si="189"/>
        <v>35</v>
      </c>
      <c r="CI141">
        <f>VLOOKUP(A141,'Stock wise daily sales'!$A$1:$AA$367,23,0)</f>
        <v>10</v>
      </c>
      <c r="CJ141">
        <v>0</v>
      </c>
      <c r="CK141" s="15">
        <f t="shared" si="190"/>
        <v>25</v>
      </c>
      <c r="CL141" s="14">
        <f t="shared" si="182"/>
        <v>5</v>
      </c>
      <c r="CM141">
        <f>VLOOKUP(A141,'Stock wise daily sales'!$A$1:$AA$367,24,0)</f>
        <v>0</v>
      </c>
      <c r="CN141">
        <v>0</v>
      </c>
      <c r="CO141" s="15">
        <f t="shared" si="183"/>
        <v>5</v>
      </c>
      <c r="CP141" s="14">
        <f t="shared" si="199"/>
        <v>8</v>
      </c>
      <c r="CQ141">
        <f>VLOOKUP(A141,'Stock wise daily sales'!$A$1:$AA$367,25,0)</f>
        <v>0</v>
      </c>
      <c r="CR141">
        <v>0</v>
      </c>
      <c r="CS141" s="15">
        <f t="shared" si="200"/>
        <v>8</v>
      </c>
      <c r="CT141" s="14">
        <f t="shared" si="184"/>
        <v>13</v>
      </c>
      <c r="CU141">
        <f>VLOOKUP(A141,'Stock wise daily sales'!$A$1:$AA$367,26,0)</f>
        <v>10</v>
      </c>
      <c r="CV141">
        <v>0</v>
      </c>
      <c r="CW141" s="15">
        <f t="shared" si="185"/>
        <v>3</v>
      </c>
    </row>
    <row r="142" spans="1:101" x14ac:dyDescent="0.45">
      <c r="A142" s="2">
        <v>45339</v>
      </c>
      <c r="B142" s="14">
        <f t="shared" si="212"/>
        <v>81</v>
      </c>
      <c r="C142">
        <f>VLOOKUP(A142,'Stock wise daily sales'!$A$1:$AA$367,2,0)</f>
        <v>10</v>
      </c>
      <c r="D142">
        <v>0</v>
      </c>
      <c r="E142" s="15">
        <f t="shared" si="213"/>
        <v>71</v>
      </c>
      <c r="F142" s="14">
        <f t="shared" si="201"/>
        <v>20</v>
      </c>
      <c r="G142">
        <f>VLOOKUP(A142,'Stock wise daily sales'!$A$1:$AA$367,3,0)</f>
        <v>10</v>
      </c>
      <c r="H142">
        <v>0</v>
      </c>
      <c r="I142" s="15">
        <f t="shared" si="202"/>
        <v>10</v>
      </c>
      <c r="J142" s="14">
        <f t="shared" si="186"/>
        <v>0</v>
      </c>
      <c r="K142">
        <f>VLOOKUP(A142,'Stock wise daily sales'!$A$1:$AA$367,4,0)</f>
        <v>0</v>
      </c>
      <c r="L142">
        <v>0</v>
      </c>
      <c r="M142" s="15">
        <f t="shared" si="187"/>
        <v>0</v>
      </c>
      <c r="N142" s="14">
        <f t="shared" si="211"/>
        <v>23</v>
      </c>
      <c r="O142">
        <f>VLOOKUP(A142,'Stock wise daily sales'!$A$1:$AA$367,5,0)</f>
        <v>0</v>
      </c>
      <c r="P142">
        <v>0</v>
      </c>
      <c r="Q142" s="15">
        <f t="shared" si="188"/>
        <v>23</v>
      </c>
      <c r="R142" s="14">
        <f t="shared" si="166"/>
        <v>99</v>
      </c>
      <c r="S142">
        <f>VLOOKUP(A142,'Stock wise daily sales'!$A$1:$AA$367,6,0)</f>
        <v>0</v>
      </c>
      <c r="T142">
        <v>0</v>
      </c>
      <c r="U142" s="15">
        <f t="shared" si="167"/>
        <v>99</v>
      </c>
      <c r="V142" s="14">
        <f t="shared" si="209"/>
        <v>19</v>
      </c>
      <c r="W142">
        <f>VLOOKUP(A142,'Stock wise daily sales'!$A$1:$AA$367,7,0)</f>
        <v>0</v>
      </c>
      <c r="X142">
        <v>0</v>
      </c>
      <c r="Y142" s="15">
        <f t="shared" si="210"/>
        <v>19</v>
      </c>
      <c r="Z142" s="14">
        <f t="shared" si="168"/>
        <v>80</v>
      </c>
      <c r="AA142">
        <f>VLOOKUP(A142,'Stock wise daily sales'!$A$1:$AA$367,8,0)</f>
        <v>10</v>
      </c>
      <c r="AB142">
        <v>0</v>
      </c>
      <c r="AC142" s="15">
        <f t="shared" si="169"/>
        <v>70</v>
      </c>
      <c r="AD142" s="14">
        <f t="shared" si="162"/>
        <v>7</v>
      </c>
      <c r="AE142">
        <f>VLOOKUP(A142,'Stock wise daily sales'!$A$1:$AA$367,9,0)</f>
        <v>0</v>
      </c>
      <c r="AF142">
        <v>0</v>
      </c>
      <c r="AG142" s="15">
        <f t="shared" si="163"/>
        <v>7</v>
      </c>
      <c r="AH142" s="14">
        <f t="shared" si="191"/>
        <v>23</v>
      </c>
      <c r="AI142">
        <f>VLOOKUP(A142,'Stock wise daily sales'!$A$1:$AA$367,10,0)</f>
        <v>0</v>
      </c>
      <c r="AJ142">
        <v>0</v>
      </c>
      <c r="AK142" s="15">
        <f t="shared" si="192"/>
        <v>23</v>
      </c>
      <c r="AL142" s="14">
        <f t="shared" si="203"/>
        <v>11</v>
      </c>
      <c r="AM142">
        <f>VLOOKUP(A142,'Stock wise daily sales'!$A$1:$AA$367,11,0)</f>
        <v>0</v>
      </c>
      <c r="AN142">
        <v>0</v>
      </c>
      <c r="AO142" s="15">
        <f t="shared" si="204"/>
        <v>11</v>
      </c>
      <c r="AP142" s="14">
        <f t="shared" si="193"/>
        <v>71</v>
      </c>
      <c r="AQ142">
        <f>VLOOKUP(A142,'Stock wise daily sales'!$A$1:$AA$367,12,0)</f>
        <v>0</v>
      </c>
      <c r="AR142">
        <v>0</v>
      </c>
      <c r="AS142" s="15">
        <f t="shared" si="194"/>
        <v>71</v>
      </c>
      <c r="AT142" s="14">
        <f t="shared" si="195"/>
        <v>30</v>
      </c>
      <c r="AU142">
        <f>VLOOKUP(A142,'Stock wise daily sales'!$A$1:$AA$367,13,0)</f>
        <v>0</v>
      </c>
      <c r="AV142">
        <v>0</v>
      </c>
      <c r="AW142" s="15">
        <f t="shared" si="196"/>
        <v>30</v>
      </c>
      <c r="AX142" s="14">
        <f t="shared" si="170"/>
        <v>19</v>
      </c>
      <c r="AY142">
        <f>VLOOKUP(A142,'Stock wise daily sales'!$A$1:$AA$367,14,0)</f>
        <v>12</v>
      </c>
      <c r="AZ142">
        <v>0</v>
      </c>
      <c r="BA142" s="15">
        <f t="shared" si="171"/>
        <v>7</v>
      </c>
      <c r="BB142" s="14">
        <f t="shared" si="197"/>
        <v>10</v>
      </c>
      <c r="BC142">
        <f>VLOOKUP(A142,'Stock wise daily sales'!$A$1:$AA$367,15,0)</f>
        <v>0</v>
      </c>
      <c r="BD142">
        <v>0</v>
      </c>
      <c r="BE142" s="15">
        <f t="shared" si="198"/>
        <v>10</v>
      </c>
      <c r="BF142" s="14">
        <f t="shared" si="172"/>
        <v>11</v>
      </c>
      <c r="BG142">
        <f>VLOOKUP(A142,'Stock wise daily sales'!$A$1:$AA$367,16,0)</f>
        <v>2</v>
      </c>
      <c r="BH142">
        <v>0</v>
      </c>
      <c r="BI142" s="15">
        <f t="shared" si="173"/>
        <v>9</v>
      </c>
      <c r="BJ142" s="14">
        <f t="shared" si="178"/>
        <v>11</v>
      </c>
      <c r="BK142">
        <f>VLOOKUP(A142,'Stock wise daily sales'!$A$1:$AA$367,17,0)</f>
        <v>0</v>
      </c>
      <c r="BL142">
        <v>0</v>
      </c>
      <c r="BM142" s="15">
        <f t="shared" si="179"/>
        <v>11</v>
      </c>
      <c r="BN142" s="14">
        <f t="shared" si="174"/>
        <v>63</v>
      </c>
      <c r="BO142">
        <f>VLOOKUP(A142,'Stock wise daily sales'!$A$1:$AA$367,18,0)</f>
        <v>0</v>
      </c>
      <c r="BP142">
        <v>0</v>
      </c>
      <c r="BQ142" s="15">
        <f t="shared" si="175"/>
        <v>63</v>
      </c>
      <c r="BR142" s="14">
        <f t="shared" si="176"/>
        <v>28</v>
      </c>
      <c r="BS142">
        <f>VLOOKUP(A142,'Stock wise daily sales'!$A$1:$AA$367,19,0)</f>
        <v>8</v>
      </c>
      <c r="BT142">
        <v>0</v>
      </c>
      <c r="BU142" s="15">
        <f t="shared" si="177"/>
        <v>20</v>
      </c>
      <c r="BV142" s="14">
        <f t="shared" si="180"/>
        <v>17</v>
      </c>
      <c r="BW142">
        <f>VLOOKUP(A142,'Stock wise daily sales'!$A$1:$AA$367,20,0)</f>
        <v>0</v>
      </c>
      <c r="BX142">
        <v>0</v>
      </c>
      <c r="BY142" s="15">
        <f t="shared" si="181"/>
        <v>17</v>
      </c>
      <c r="BZ142" s="14">
        <f t="shared" si="164"/>
        <v>39</v>
      </c>
      <c r="CA142">
        <f>VLOOKUP(A142,'Stock wise daily sales'!$A$1:$AA$367,21,0)</f>
        <v>0</v>
      </c>
      <c r="CB142">
        <v>0</v>
      </c>
      <c r="CC142" s="15">
        <f t="shared" si="165"/>
        <v>39</v>
      </c>
      <c r="CD142" s="14">
        <f t="shared" si="207"/>
        <v>73</v>
      </c>
      <c r="CE142">
        <f>VLOOKUP(A142,'Stock wise daily sales'!$A$1:$AA$367,22,0)</f>
        <v>0</v>
      </c>
      <c r="CF142">
        <v>0</v>
      </c>
      <c r="CG142" s="15">
        <f t="shared" si="208"/>
        <v>73</v>
      </c>
      <c r="CH142" s="14">
        <f t="shared" si="189"/>
        <v>25</v>
      </c>
      <c r="CI142">
        <f>VLOOKUP(A142,'Stock wise daily sales'!$A$1:$AA$367,23,0)</f>
        <v>5</v>
      </c>
      <c r="CJ142">
        <v>0</v>
      </c>
      <c r="CK142" s="15">
        <f t="shared" si="190"/>
        <v>20</v>
      </c>
      <c r="CL142" s="14">
        <f t="shared" si="182"/>
        <v>5</v>
      </c>
      <c r="CM142">
        <f>VLOOKUP(A142,'Stock wise daily sales'!$A$1:$AA$367,24,0)</f>
        <v>0</v>
      </c>
      <c r="CN142">
        <v>0</v>
      </c>
      <c r="CO142" s="15">
        <f t="shared" si="183"/>
        <v>5</v>
      </c>
      <c r="CP142" s="14">
        <f t="shared" si="199"/>
        <v>8</v>
      </c>
      <c r="CQ142">
        <f>VLOOKUP(A142,'Stock wise daily sales'!$A$1:$AA$367,25,0)</f>
        <v>0</v>
      </c>
      <c r="CR142">
        <v>0</v>
      </c>
      <c r="CS142" s="15">
        <f t="shared" si="200"/>
        <v>8</v>
      </c>
      <c r="CT142" s="14">
        <f t="shared" si="184"/>
        <v>3</v>
      </c>
      <c r="CU142">
        <f>VLOOKUP(A142,'Stock wise daily sales'!$A$1:$AA$367,26,0)</f>
        <v>0</v>
      </c>
      <c r="CV142">
        <v>0</v>
      </c>
      <c r="CW142" s="15">
        <f t="shared" si="185"/>
        <v>3</v>
      </c>
    </row>
    <row r="143" spans="1:101" x14ac:dyDescent="0.45">
      <c r="A143" s="2">
        <v>45340</v>
      </c>
      <c r="B143" s="14">
        <f t="shared" si="212"/>
        <v>71</v>
      </c>
      <c r="C143">
        <f>VLOOKUP(A143,'Stock wise daily sales'!$A$1:$AA$367,2,0)</f>
        <v>0</v>
      </c>
      <c r="D143">
        <v>0</v>
      </c>
      <c r="E143" s="15">
        <f t="shared" si="213"/>
        <v>71</v>
      </c>
      <c r="F143" s="14">
        <f t="shared" si="201"/>
        <v>10</v>
      </c>
      <c r="G143">
        <f>VLOOKUP(A143,'Stock wise daily sales'!$A$1:$AA$367,3,0)</f>
        <v>20</v>
      </c>
      <c r="H143">
        <v>90</v>
      </c>
      <c r="I143" s="15">
        <f t="shared" si="202"/>
        <v>80</v>
      </c>
      <c r="J143" s="14">
        <f t="shared" si="186"/>
        <v>0</v>
      </c>
      <c r="K143">
        <f>VLOOKUP(A143,'Stock wise daily sales'!$A$1:$AA$367,4,0)</f>
        <v>0</v>
      </c>
      <c r="L143">
        <v>0</v>
      </c>
      <c r="M143" s="15">
        <f t="shared" si="187"/>
        <v>0</v>
      </c>
      <c r="N143" s="14">
        <f t="shared" si="211"/>
        <v>23</v>
      </c>
      <c r="O143">
        <f>VLOOKUP(A143,'Stock wise daily sales'!$A$1:$AA$367,5,0)</f>
        <v>0</v>
      </c>
      <c r="P143">
        <v>0</v>
      </c>
      <c r="Q143" s="15">
        <f t="shared" si="188"/>
        <v>23</v>
      </c>
      <c r="R143" s="14">
        <f t="shared" si="166"/>
        <v>99</v>
      </c>
      <c r="S143">
        <f>VLOOKUP(A143,'Stock wise daily sales'!$A$1:$AA$367,6,0)</f>
        <v>0</v>
      </c>
      <c r="T143">
        <v>0</v>
      </c>
      <c r="U143" s="15">
        <f t="shared" si="167"/>
        <v>99</v>
      </c>
      <c r="V143" s="14">
        <f t="shared" si="209"/>
        <v>19</v>
      </c>
      <c r="W143">
        <f>VLOOKUP(A143,'Stock wise daily sales'!$A$1:$AA$367,7,0)</f>
        <v>10</v>
      </c>
      <c r="X143">
        <v>0</v>
      </c>
      <c r="Y143" s="15">
        <f t="shared" si="210"/>
        <v>9</v>
      </c>
      <c r="Z143" s="14">
        <f t="shared" si="168"/>
        <v>70</v>
      </c>
      <c r="AA143">
        <f>VLOOKUP(A143,'Stock wise daily sales'!$A$1:$AA$367,8,0)</f>
        <v>10</v>
      </c>
      <c r="AB143">
        <v>0</v>
      </c>
      <c r="AC143" s="15">
        <f t="shared" si="169"/>
        <v>60</v>
      </c>
      <c r="AD143" s="14">
        <f t="shared" ref="AD143:AD206" si="214">MAX(AG142,0)</f>
        <v>7</v>
      </c>
      <c r="AE143">
        <f>VLOOKUP(A143,'Stock wise daily sales'!$A$1:$AA$367,9,0)</f>
        <v>4</v>
      </c>
      <c r="AF143">
        <v>0</v>
      </c>
      <c r="AG143" s="15">
        <f t="shared" ref="AG143:AG206" si="215">AD143-AE143+AF143</f>
        <v>3</v>
      </c>
      <c r="AH143" s="14">
        <f t="shared" si="191"/>
        <v>23</v>
      </c>
      <c r="AI143">
        <f>VLOOKUP(A143,'Stock wise daily sales'!$A$1:$AA$367,10,0)</f>
        <v>0</v>
      </c>
      <c r="AJ143">
        <v>0</v>
      </c>
      <c r="AK143" s="15">
        <f t="shared" si="192"/>
        <v>23</v>
      </c>
      <c r="AL143" s="14">
        <f t="shared" si="203"/>
        <v>11</v>
      </c>
      <c r="AM143">
        <f>VLOOKUP(A143,'Stock wise daily sales'!$A$1:$AA$367,11,0)</f>
        <v>0</v>
      </c>
      <c r="AN143">
        <v>0</v>
      </c>
      <c r="AO143" s="15">
        <f t="shared" si="204"/>
        <v>11</v>
      </c>
      <c r="AP143" s="14">
        <f t="shared" si="193"/>
        <v>71</v>
      </c>
      <c r="AQ143">
        <f>VLOOKUP(A143,'Stock wise daily sales'!$A$1:$AA$367,12,0)</f>
        <v>10</v>
      </c>
      <c r="AR143">
        <v>0</v>
      </c>
      <c r="AS143" s="15">
        <f t="shared" si="194"/>
        <v>61</v>
      </c>
      <c r="AT143" s="14">
        <f t="shared" si="195"/>
        <v>30</v>
      </c>
      <c r="AU143">
        <f>VLOOKUP(A143,'Stock wise daily sales'!$A$1:$AA$367,13,0)</f>
        <v>25</v>
      </c>
      <c r="AV143">
        <v>0</v>
      </c>
      <c r="AW143" s="15">
        <f t="shared" si="196"/>
        <v>5</v>
      </c>
      <c r="AX143" s="14">
        <f t="shared" si="170"/>
        <v>7</v>
      </c>
      <c r="AY143">
        <f>VLOOKUP(A143,'Stock wise daily sales'!$A$1:$AA$367,14,0)</f>
        <v>8</v>
      </c>
      <c r="AZ143">
        <v>30</v>
      </c>
      <c r="BA143" s="15">
        <f t="shared" si="171"/>
        <v>29</v>
      </c>
      <c r="BB143" s="14">
        <f t="shared" si="197"/>
        <v>10</v>
      </c>
      <c r="BC143">
        <f>VLOOKUP(A143,'Stock wise daily sales'!$A$1:$AA$367,15,0)</f>
        <v>0</v>
      </c>
      <c r="BD143">
        <v>0</v>
      </c>
      <c r="BE143" s="15">
        <f t="shared" si="198"/>
        <v>10</v>
      </c>
      <c r="BF143" s="14">
        <f t="shared" si="172"/>
        <v>9</v>
      </c>
      <c r="BG143">
        <f>VLOOKUP(A143,'Stock wise daily sales'!$A$1:$AA$367,16,0)</f>
        <v>10</v>
      </c>
      <c r="BH143">
        <v>100</v>
      </c>
      <c r="BI143" s="15">
        <f t="shared" si="173"/>
        <v>99</v>
      </c>
      <c r="BJ143" s="14">
        <f t="shared" si="178"/>
        <v>11</v>
      </c>
      <c r="BK143">
        <f>VLOOKUP(A143,'Stock wise daily sales'!$A$1:$AA$367,17,0)</f>
        <v>0</v>
      </c>
      <c r="BL143">
        <v>0</v>
      </c>
      <c r="BM143" s="15">
        <f t="shared" si="179"/>
        <v>11</v>
      </c>
      <c r="BN143" s="14">
        <f t="shared" si="174"/>
        <v>63</v>
      </c>
      <c r="BO143">
        <f>VLOOKUP(A143,'Stock wise daily sales'!$A$1:$AA$367,18,0)</f>
        <v>0</v>
      </c>
      <c r="BP143">
        <v>0</v>
      </c>
      <c r="BQ143" s="15">
        <f t="shared" si="175"/>
        <v>63</v>
      </c>
      <c r="BR143" s="14">
        <f t="shared" si="176"/>
        <v>20</v>
      </c>
      <c r="BS143">
        <f>VLOOKUP(A143,'Stock wise daily sales'!$A$1:$AA$367,19,0)</f>
        <v>0</v>
      </c>
      <c r="BT143">
        <v>0</v>
      </c>
      <c r="BU143" s="15">
        <f t="shared" si="177"/>
        <v>20</v>
      </c>
      <c r="BV143" s="14">
        <f t="shared" si="180"/>
        <v>17</v>
      </c>
      <c r="BW143">
        <f>VLOOKUP(A143,'Stock wise daily sales'!$A$1:$AA$367,20,0)</f>
        <v>0</v>
      </c>
      <c r="BX143">
        <v>0</v>
      </c>
      <c r="BY143" s="15">
        <f t="shared" si="181"/>
        <v>17</v>
      </c>
      <c r="BZ143" s="14">
        <f t="shared" si="164"/>
        <v>39</v>
      </c>
      <c r="CA143">
        <f>VLOOKUP(A143,'Stock wise daily sales'!$A$1:$AA$367,21,0)</f>
        <v>0</v>
      </c>
      <c r="CB143">
        <v>0</v>
      </c>
      <c r="CC143" s="15">
        <f t="shared" si="165"/>
        <v>39</v>
      </c>
      <c r="CD143" s="14">
        <f t="shared" si="207"/>
        <v>73</v>
      </c>
      <c r="CE143">
        <f>VLOOKUP(A143,'Stock wise daily sales'!$A$1:$AA$367,22,0)</f>
        <v>5</v>
      </c>
      <c r="CF143">
        <v>0</v>
      </c>
      <c r="CG143" s="15">
        <f t="shared" si="208"/>
        <v>68</v>
      </c>
      <c r="CH143" s="14">
        <f t="shared" si="189"/>
        <v>20</v>
      </c>
      <c r="CI143">
        <f>VLOOKUP(A143,'Stock wise daily sales'!$A$1:$AA$367,23,0)</f>
        <v>5</v>
      </c>
      <c r="CJ143">
        <v>0</v>
      </c>
      <c r="CK143" s="15">
        <f t="shared" si="190"/>
        <v>15</v>
      </c>
      <c r="CL143" s="14">
        <f t="shared" si="182"/>
        <v>5</v>
      </c>
      <c r="CM143">
        <f>VLOOKUP(A143,'Stock wise daily sales'!$A$1:$AA$367,24,0)</f>
        <v>0</v>
      </c>
      <c r="CN143">
        <v>0</v>
      </c>
      <c r="CO143" s="15">
        <f t="shared" si="183"/>
        <v>5</v>
      </c>
      <c r="CP143" s="14">
        <f t="shared" si="199"/>
        <v>8</v>
      </c>
      <c r="CQ143">
        <f>VLOOKUP(A143,'Stock wise daily sales'!$A$1:$AA$367,25,0)</f>
        <v>0</v>
      </c>
      <c r="CR143">
        <v>0</v>
      </c>
      <c r="CS143" s="15">
        <f t="shared" si="200"/>
        <v>8</v>
      </c>
      <c r="CT143" s="14">
        <f t="shared" si="184"/>
        <v>3</v>
      </c>
      <c r="CU143">
        <f>VLOOKUP(A143,'Stock wise daily sales'!$A$1:$AA$367,26,0)</f>
        <v>0</v>
      </c>
      <c r="CV143">
        <v>0</v>
      </c>
      <c r="CW143" s="15">
        <f t="shared" si="185"/>
        <v>3</v>
      </c>
    </row>
    <row r="144" spans="1:101" x14ac:dyDescent="0.45">
      <c r="A144" s="2">
        <v>45341</v>
      </c>
      <c r="B144" s="14">
        <f t="shared" si="212"/>
        <v>71</v>
      </c>
      <c r="C144">
        <f>VLOOKUP(A144,'Stock wise daily sales'!$A$1:$AA$367,2,0)</f>
        <v>5</v>
      </c>
      <c r="D144">
        <v>0</v>
      </c>
      <c r="E144" s="15">
        <f t="shared" si="213"/>
        <v>66</v>
      </c>
      <c r="F144" s="14">
        <f t="shared" si="201"/>
        <v>80</v>
      </c>
      <c r="G144">
        <f>VLOOKUP(A144,'Stock wise daily sales'!$A$1:$AA$367,3,0)</f>
        <v>5</v>
      </c>
      <c r="H144">
        <v>0</v>
      </c>
      <c r="I144" s="15">
        <f t="shared" si="202"/>
        <v>75</v>
      </c>
      <c r="J144" s="14">
        <f t="shared" si="186"/>
        <v>0</v>
      </c>
      <c r="K144">
        <f>VLOOKUP(A144,'Stock wise daily sales'!$A$1:$AA$367,4,0)</f>
        <v>0</v>
      </c>
      <c r="L144">
        <v>0</v>
      </c>
      <c r="M144" s="15">
        <f t="shared" si="187"/>
        <v>0</v>
      </c>
      <c r="N144" s="14">
        <f t="shared" si="211"/>
        <v>23</v>
      </c>
      <c r="O144">
        <f>VLOOKUP(A144,'Stock wise daily sales'!$A$1:$AA$367,5,0)</f>
        <v>0</v>
      </c>
      <c r="P144">
        <v>0</v>
      </c>
      <c r="Q144" s="15">
        <f t="shared" si="188"/>
        <v>23</v>
      </c>
      <c r="R144" s="14">
        <f t="shared" si="166"/>
        <v>99</v>
      </c>
      <c r="S144">
        <f>VLOOKUP(A144,'Stock wise daily sales'!$A$1:$AA$367,6,0)</f>
        <v>0</v>
      </c>
      <c r="T144">
        <v>0</v>
      </c>
      <c r="U144" s="15">
        <f t="shared" si="167"/>
        <v>99</v>
      </c>
      <c r="V144" s="14">
        <f t="shared" si="209"/>
        <v>9</v>
      </c>
      <c r="W144">
        <f>VLOOKUP(A144,'Stock wise daily sales'!$A$1:$AA$367,7,0)</f>
        <v>5</v>
      </c>
      <c r="X144">
        <v>0</v>
      </c>
      <c r="Y144" s="15">
        <f t="shared" si="210"/>
        <v>4</v>
      </c>
      <c r="Z144" s="14">
        <f t="shared" si="168"/>
        <v>60</v>
      </c>
      <c r="AA144">
        <f>VLOOKUP(A144,'Stock wise daily sales'!$A$1:$AA$367,8,0)</f>
        <v>5</v>
      </c>
      <c r="AB144">
        <v>0</v>
      </c>
      <c r="AC144" s="15">
        <f t="shared" si="169"/>
        <v>55</v>
      </c>
      <c r="AD144" s="14">
        <f t="shared" si="214"/>
        <v>3</v>
      </c>
      <c r="AE144">
        <f>VLOOKUP(A144,'Stock wise daily sales'!$A$1:$AA$367,9,0)</f>
        <v>0</v>
      </c>
      <c r="AF144">
        <v>0</v>
      </c>
      <c r="AG144" s="15">
        <f t="shared" si="215"/>
        <v>3</v>
      </c>
      <c r="AH144" s="14">
        <f t="shared" si="191"/>
        <v>23</v>
      </c>
      <c r="AI144">
        <f>VLOOKUP(A144,'Stock wise daily sales'!$A$1:$AA$367,10,0)</f>
        <v>0</v>
      </c>
      <c r="AJ144">
        <v>0</v>
      </c>
      <c r="AK144" s="15">
        <f t="shared" si="192"/>
        <v>23</v>
      </c>
      <c r="AL144" s="14">
        <f t="shared" si="203"/>
        <v>11</v>
      </c>
      <c r="AM144">
        <f>VLOOKUP(A144,'Stock wise daily sales'!$A$1:$AA$367,11,0)</f>
        <v>3</v>
      </c>
      <c r="AN144">
        <v>0</v>
      </c>
      <c r="AO144" s="15">
        <f t="shared" si="204"/>
        <v>8</v>
      </c>
      <c r="AP144" s="14">
        <f t="shared" si="193"/>
        <v>61</v>
      </c>
      <c r="AQ144">
        <f>VLOOKUP(A144,'Stock wise daily sales'!$A$1:$AA$367,12,0)</f>
        <v>4</v>
      </c>
      <c r="AR144">
        <v>0</v>
      </c>
      <c r="AS144" s="15">
        <f t="shared" si="194"/>
        <v>57</v>
      </c>
      <c r="AT144" s="14">
        <f t="shared" si="195"/>
        <v>5</v>
      </c>
      <c r="AU144">
        <f>VLOOKUP(A144,'Stock wise daily sales'!$A$1:$AA$367,13,0)</f>
        <v>4</v>
      </c>
      <c r="AV144">
        <v>0</v>
      </c>
      <c r="AW144" s="15">
        <f t="shared" si="196"/>
        <v>1</v>
      </c>
      <c r="AX144" s="14">
        <f t="shared" si="170"/>
        <v>29</v>
      </c>
      <c r="AY144">
        <f>VLOOKUP(A144,'Stock wise daily sales'!$A$1:$AA$367,14,0)</f>
        <v>0</v>
      </c>
      <c r="AZ144">
        <v>0</v>
      </c>
      <c r="BA144" s="15">
        <f t="shared" si="171"/>
        <v>29</v>
      </c>
      <c r="BB144" s="14">
        <f t="shared" si="197"/>
        <v>10</v>
      </c>
      <c r="BC144">
        <f>VLOOKUP(A144,'Stock wise daily sales'!$A$1:$AA$367,15,0)</f>
        <v>0</v>
      </c>
      <c r="BD144">
        <v>0</v>
      </c>
      <c r="BE144" s="15">
        <f t="shared" si="198"/>
        <v>10</v>
      </c>
      <c r="BF144" s="14">
        <f t="shared" si="172"/>
        <v>99</v>
      </c>
      <c r="BG144">
        <f>VLOOKUP(A144,'Stock wise daily sales'!$A$1:$AA$367,16,0)</f>
        <v>3</v>
      </c>
      <c r="BH144">
        <v>0</v>
      </c>
      <c r="BI144" s="15">
        <f t="shared" si="173"/>
        <v>96</v>
      </c>
      <c r="BJ144" s="14">
        <f t="shared" si="178"/>
        <v>11</v>
      </c>
      <c r="BK144">
        <f>VLOOKUP(A144,'Stock wise daily sales'!$A$1:$AA$367,17,0)</f>
        <v>6</v>
      </c>
      <c r="BL144">
        <v>0</v>
      </c>
      <c r="BM144" s="15">
        <f t="shared" si="179"/>
        <v>5</v>
      </c>
      <c r="BN144" s="14">
        <f t="shared" si="174"/>
        <v>63</v>
      </c>
      <c r="BO144">
        <f>VLOOKUP(A144,'Stock wise daily sales'!$A$1:$AA$367,18,0)</f>
        <v>6</v>
      </c>
      <c r="BP144">
        <v>0</v>
      </c>
      <c r="BQ144" s="15">
        <f t="shared" si="175"/>
        <v>57</v>
      </c>
      <c r="BR144" s="14">
        <f t="shared" si="176"/>
        <v>20</v>
      </c>
      <c r="BS144">
        <f>VLOOKUP(A144,'Stock wise daily sales'!$A$1:$AA$367,19,0)</f>
        <v>0</v>
      </c>
      <c r="BT144">
        <v>0</v>
      </c>
      <c r="BU144" s="15">
        <f t="shared" si="177"/>
        <v>20</v>
      </c>
      <c r="BV144" s="14">
        <f t="shared" si="180"/>
        <v>17</v>
      </c>
      <c r="BW144">
        <f>VLOOKUP(A144,'Stock wise daily sales'!$A$1:$AA$367,20,0)</f>
        <v>0</v>
      </c>
      <c r="BX144">
        <v>0</v>
      </c>
      <c r="BY144" s="15">
        <f t="shared" si="181"/>
        <v>17</v>
      </c>
      <c r="BZ144" s="14">
        <f t="shared" si="164"/>
        <v>39</v>
      </c>
      <c r="CA144">
        <f>VLOOKUP(A144,'Stock wise daily sales'!$A$1:$AA$367,21,0)</f>
        <v>0</v>
      </c>
      <c r="CB144">
        <v>0</v>
      </c>
      <c r="CC144" s="15">
        <f t="shared" si="165"/>
        <v>39</v>
      </c>
      <c r="CD144" s="14">
        <f t="shared" si="207"/>
        <v>68</v>
      </c>
      <c r="CE144">
        <f>VLOOKUP(A144,'Stock wise daily sales'!$A$1:$AA$367,22,0)</f>
        <v>0</v>
      </c>
      <c r="CF144">
        <v>0</v>
      </c>
      <c r="CG144" s="15">
        <f t="shared" si="208"/>
        <v>68</v>
      </c>
      <c r="CH144" s="14">
        <f t="shared" si="189"/>
        <v>15</v>
      </c>
      <c r="CI144">
        <f>VLOOKUP(A144,'Stock wise daily sales'!$A$1:$AA$367,23,0)</f>
        <v>0</v>
      </c>
      <c r="CJ144">
        <v>0</v>
      </c>
      <c r="CK144" s="15">
        <f t="shared" si="190"/>
        <v>15</v>
      </c>
      <c r="CL144" s="14">
        <f t="shared" si="182"/>
        <v>5</v>
      </c>
      <c r="CM144">
        <f>VLOOKUP(A144,'Stock wise daily sales'!$A$1:$AA$367,24,0)</f>
        <v>0</v>
      </c>
      <c r="CN144">
        <v>0</v>
      </c>
      <c r="CO144" s="15">
        <f t="shared" si="183"/>
        <v>5</v>
      </c>
      <c r="CP144" s="14">
        <f t="shared" si="199"/>
        <v>8</v>
      </c>
      <c r="CQ144">
        <f>VLOOKUP(A144,'Stock wise daily sales'!$A$1:$AA$367,25,0)</f>
        <v>0</v>
      </c>
      <c r="CR144">
        <v>0</v>
      </c>
      <c r="CS144" s="15">
        <f t="shared" si="200"/>
        <v>8</v>
      </c>
      <c r="CT144" s="14">
        <f t="shared" si="184"/>
        <v>3</v>
      </c>
      <c r="CU144">
        <f>VLOOKUP(A144,'Stock wise daily sales'!$A$1:$AA$367,26,0)</f>
        <v>0</v>
      </c>
      <c r="CV144">
        <v>0</v>
      </c>
      <c r="CW144" s="15">
        <f t="shared" si="185"/>
        <v>3</v>
      </c>
    </row>
    <row r="145" spans="1:101" x14ac:dyDescent="0.45">
      <c r="A145" s="2">
        <v>45342</v>
      </c>
      <c r="B145" s="14">
        <f t="shared" si="212"/>
        <v>66</v>
      </c>
      <c r="C145">
        <f>VLOOKUP(A145,'Stock wise daily sales'!$A$1:$AA$367,2,0)</f>
        <v>56</v>
      </c>
      <c r="D145">
        <v>0</v>
      </c>
      <c r="E145" s="15">
        <f t="shared" si="213"/>
        <v>10</v>
      </c>
      <c r="F145" s="14">
        <f t="shared" si="201"/>
        <v>75</v>
      </c>
      <c r="G145">
        <f>VLOOKUP(A145,'Stock wise daily sales'!$A$1:$AA$367,3,0)</f>
        <v>0</v>
      </c>
      <c r="H145">
        <v>0</v>
      </c>
      <c r="I145" s="15">
        <f t="shared" si="202"/>
        <v>75</v>
      </c>
      <c r="J145" s="14">
        <f t="shared" si="186"/>
        <v>0</v>
      </c>
      <c r="K145">
        <f>VLOOKUP(A145,'Stock wise daily sales'!$A$1:$AA$367,4,0)</f>
        <v>0</v>
      </c>
      <c r="L145">
        <v>0</v>
      </c>
      <c r="M145" s="15">
        <f t="shared" si="187"/>
        <v>0</v>
      </c>
      <c r="N145" s="14">
        <f t="shared" si="211"/>
        <v>23</v>
      </c>
      <c r="O145">
        <f>VLOOKUP(A145,'Stock wise daily sales'!$A$1:$AA$367,5,0)</f>
        <v>0</v>
      </c>
      <c r="P145">
        <v>0</v>
      </c>
      <c r="Q145" s="15">
        <f t="shared" si="188"/>
        <v>23</v>
      </c>
      <c r="R145" s="14">
        <f t="shared" si="166"/>
        <v>99</v>
      </c>
      <c r="S145">
        <f>VLOOKUP(A145,'Stock wise daily sales'!$A$1:$AA$367,6,0)</f>
        <v>15</v>
      </c>
      <c r="T145">
        <v>0</v>
      </c>
      <c r="U145" s="15">
        <f t="shared" si="167"/>
        <v>84</v>
      </c>
      <c r="V145" s="14">
        <f t="shared" si="209"/>
        <v>4</v>
      </c>
      <c r="W145">
        <f>VLOOKUP(A145,'Stock wise daily sales'!$A$1:$AA$367,7,0)</f>
        <v>50</v>
      </c>
      <c r="X145">
        <v>100</v>
      </c>
      <c r="Y145" s="15">
        <f t="shared" si="210"/>
        <v>54</v>
      </c>
      <c r="Z145" s="14">
        <f t="shared" si="168"/>
        <v>55</v>
      </c>
      <c r="AA145">
        <f>VLOOKUP(A145,'Stock wise daily sales'!$A$1:$AA$367,8,0)</f>
        <v>40</v>
      </c>
      <c r="AB145">
        <v>0</v>
      </c>
      <c r="AC145" s="15">
        <f t="shared" si="169"/>
        <v>15</v>
      </c>
      <c r="AD145" s="14">
        <f t="shared" si="214"/>
        <v>3</v>
      </c>
      <c r="AE145">
        <f>VLOOKUP(A145,'Stock wise daily sales'!$A$1:$AA$367,9,0)</f>
        <v>0</v>
      </c>
      <c r="AF145">
        <v>0</v>
      </c>
      <c r="AG145" s="15">
        <f t="shared" si="215"/>
        <v>3</v>
      </c>
      <c r="AH145" s="14">
        <f t="shared" si="191"/>
        <v>23</v>
      </c>
      <c r="AI145">
        <f>VLOOKUP(A145,'Stock wise daily sales'!$A$1:$AA$367,10,0)</f>
        <v>0</v>
      </c>
      <c r="AJ145">
        <v>0</v>
      </c>
      <c r="AK145" s="15">
        <f t="shared" si="192"/>
        <v>23</v>
      </c>
      <c r="AL145" s="14">
        <f t="shared" si="203"/>
        <v>8</v>
      </c>
      <c r="AM145">
        <f>VLOOKUP(A145,'Stock wise daily sales'!$A$1:$AA$367,11,0)</f>
        <v>0</v>
      </c>
      <c r="AN145">
        <v>0</v>
      </c>
      <c r="AO145" s="15">
        <f t="shared" si="204"/>
        <v>8</v>
      </c>
      <c r="AP145" s="14">
        <f t="shared" si="193"/>
        <v>57</v>
      </c>
      <c r="AQ145">
        <f>VLOOKUP(A145,'Stock wise daily sales'!$A$1:$AA$367,12,0)</f>
        <v>0</v>
      </c>
      <c r="AR145">
        <v>0</v>
      </c>
      <c r="AS145" s="15">
        <f t="shared" si="194"/>
        <v>57</v>
      </c>
      <c r="AT145" s="14">
        <f t="shared" si="195"/>
        <v>1</v>
      </c>
      <c r="AU145">
        <f>VLOOKUP(A145,'Stock wise daily sales'!$A$1:$AA$367,13,0)</f>
        <v>0</v>
      </c>
      <c r="AV145">
        <v>0</v>
      </c>
      <c r="AW145" s="15">
        <f t="shared" si="196"/>
        <v>1</v>
      </c>
      <c r="AX145" s="14">
        <f t="shared" si="170"/>
        <v>29</v>
      </c>
      <c r="AY145">
        <f>VLOOKUP(A145,'Stock wise daily sales'!$A$1:$AA$367,14,0)</f>
        <v>0</v>
      </c>
      <c r="AZ145">
        <v>0</v>
      </c>
      <c r="BA145" s="15">
        <f t="shared" si="171"/>
        <v>29</v>
      </c>
      <c r="BB145" s="14">
        <f t="shared" si="197"/>
        <v>10</v>
      </c>
      <c r="BC145">
        <f>VLOOKUP(A145,'Stock wise daily sales'!$A$1:$AA$367,15,0)</f>
        <v>0</v>
      </c>
      <c r="BD145">
        <v>0</v>
      </c>
      <c r="BE145" s="15">
        <f t="shared" si="198"/>
        <v>10</v>
      </c>
      <c r="BF145" s="14">
        <f t="shared" si="172"/>
        <v>96</v>
      </c>
      <c r="BG145">
        <f>VLOOKUP(A145,'Stock wise daily sales'!$A$1:$AA$367,16,0)</f>
        <v>0</v>
      </c>
      <c r="BH145">
        <v>0</v>
      </c>
      <c r="BI145" s="15">
        <f t="shared" si="173"/>
        <v>96</v>
      </c>
      <c r="BJ145" s="14">
        <f t="shared" si="178"/>
        <v>5</v>
      </c>
      <c r="BK145">
        <f>VLOOKUP(A145,'Stock wise daily sales'!$A$1:$AA$367,17,0)</f>
        <v>0</v>
      </c>
      <c r="BL145">
        <v>0</v>
      </c>
      <c r="BM145" s="15">
        <f t="shared" si="179"/>
        <v>5</v>
      </c>
      <c r="BN145" s="14">
        <f t="shared" si="174"/>
        <v>57</v>
      </c>
      <c r="BO145">
        <f>VLOOKUP(A145,'Stock wise daily sales'!$A$1:$AA$367,18,0)</f>
        <v>10</v>
      </c>
      <c r="BP145">
        <v>0</v>
      </c>
      <c r="BQ145" s="15">
        <f t="shared" si="175"/>
        <v>47</v>
      </c>
      <c r="BR145" s="14">
        <f t="shared" si="176"/>
        <v>20</v>
      </c>
      <c r="BS145">
        <f>VLOOKUP(A145,'Stock wise daily sales'!$A$1:$AA$367,19,0)</f>
        <v>0</v>
      </c>
      <c r="BT145">
        <v>0</v>
      </c>
      <c r="BU145" s="15">
        <f t="shared" si="177"/>
        <v>20</v>
      </c>
      <c r="BV145" s="14">
        <f t="shared" si="180"/>
        <v>17</v>
      </c>
      <c r="BW145">
        <f>VLOOKUP(A145,'Stock wise daily sales'!$A$1:$AA$367,20,0)</f>
        <v>0</v>
      </c>
      <c r="BX145">
        <v>0</v>
      </c>
      <c r="BY145" s="15">
        <f t="shared" si="181"/>
        <v>17</v>
      </c>
      <c r="BZ145" s="14">
        <f t="shared" si="164"/>
        <v>39</v>
      </c>
      <c r="CA145">
        <f>VLOOKUP(A145,'Stock wise daily sales'!$A$1:$AA$367,21,0)</f>
        <v>0</v>
      </c>
      <c r="CB145">
        <v>0</v>
      </c>
      <c r="CC145" s="15">
        <f t="shared" si="165"/>
        <v>39</v>
      </c>
      <c r="CD145" s="14">
        <f t="shared" si="207"/>
        <v>68</v>
      </c>
      <c r="CE145">
        <f>VLOOKUP(A145,'Stock wise daily sales'!$A$1:$AA$367,22,0)</f>
        <v>0</v>
      </c>
      <c r="CF145">
        <v>0</v>
      </c>
      <c r="CG145" s="15">
        <f t="shared" si="208"/>
        <v>68</v>
      </c>
      <c r="CH145" s="14">
        <f t="shared" si="189"/>
        <v>15</v>
      </c>
      <c r="CI145">
        <f>VLOOKUP(A145,'Stock wise daily sales'!$A$1:$AA$367,23,0)</f>
        <v>0</v>
      </c>
      <c r="CJ145">
        <v>0</v>
      </c>
      <c r="CK145" s="15">
        <f t="shared" si="190"/>
        <v>15</v>
      </c>
      <c r="CL145" s="14">
        <f t="shared" si="182"/>
        <v>5</v>
      </c>
      <c r="CM145">
        <f>VLOOKUP(A145,'Stock wise daily sales'!$A$1:$AA$367,24,0)</f>
        <v>0</v>
      </c>
      <c r="CN145">
        <v>0</v>
      </c>
      <c r="CO145" s="15">
        <f t="shared" si="183"/>
        <v>5</v>
      </c>
      <c r="CP145" s="14">
        <f t="shared" si="199"/>
        <v>8</v>
      </c>
      <c r="CQ145">
        <f>VLOOKUP(A145,'Stock wise daily sales'!$A$1:$AA$367,25,0)</f>
        <v>0</v>
      </c>
      <c r="CR145">
        <v>0</v>
      </c>
      <c r="CS145" s="15">
        <f t="shared" si="200"/>
        <v>8</v>
      </c>
      <c r="CT145" s="14">
        <f t="shared" si="184"/>
        <v>3</v>
      </c>
      <c r="CU145">
        <f>VLOOKUP(A145,'Stock wise daily sales'!$A$1:$AA$367,26,0)</f>
        <v>5</v>
      </c>
      <c r="CV145">
        <v>150</v>
      </c>
      <c r="CW145" s="15">
        <f t="shared" si="185"/>
        <v>148</v>
      </c>
    </row>
    <row r="146" spans="1:101" x14ac:dyDescent="0.45">
      <c r="A146" s="2">
        <v>45343</v>
      </c>
      <c r="B146" s="14">
        <f t="shared" si="212"/>
        <v>10</v>
      </c>
      <c r="C146">
        <f>VLOOKUP(A146,'Stock wise daily sales'!$A$1:$AA$367,2,0)</f>
        <v>0</v>
      </c>
      <c r="D146">
        <v>0</v>
      </c>
      <c r="E146" s="15">
        <f t="shared" si="213"/>
        <v>10</v>
      </c>
      <c r="F146" s="14">
        <f t="shared" si="201"/>
        <v>75</v>
      </c>
      <c r="G146">
        <f>VLOOKUP(A146,'Stock wise daily sales'!$A$1:$AA$367,3,0)</f>
        <v>0</v>
      </c>
      <c r="H146">
        <v>0</v>
      </c>
      <c r="I146" s="15">
        <f t="shared" si="202"/>
        <v>75</v>
      </c>
      <c r="J146" s="14">
        <f t="shared" si="186"/>
        <v>0</v>
      </c>
      <c r="K146">
        <f>VLOOKUP(A146,'Stock wise daily sales'!$A$1:$AA$367,4,0)</f>
        <v>0</v>
      </c>
      <c r="L146">
        <v>0</v>
      </c>
      <c r="M146" s="15">
        <f t="shared" si="187"/>
        <v>0</v>
      </c>
      <c r="N146" s="14">
        <f t="shared" si="211"/>
        <v>23</v>
      </c>
      <c r="O146">
        <f>VLOOKUP(A146,'Stock wise daily sales'!$A$1:$AA$367,5,0)</f>
        <v>0</v>
      </c>
      <c r="P146">
        <v>0</v>
      </c>
      <c r="Q146" s="15">
        <f t="shared" si="188"/>
        <v>23</v>
      </c>
      <c r="R146" s="14">
        <f t="shared" si="166"/>
        <v>84</v>
      </c>
      <c r="S146">
        <f>VLOOKUP(A146,'Stock wise daily sales'!$A$1:$AA$367,6,0)</f>
        <v>0</v>
      </c>
      <c r="T146">
        <v>0</v>
      </c>
      <c r="U146" s="15">
        <f t="shared" si="167"/>
        <v>84</v>
      </c>
      <c r="V146" s="14">
        <f t="shared" si="209"/>
        <v>54</v>
      </c>
      <c r="W146">
        <f>VLOOKUP(A146,'Stock wise daily sales'!$A$1:$AA$367,7,0)</f>
        <v>0</v>
      </c>
      <c r="X146">
        <v>0</v>
      </c>
      <c r="Y146" s="15">
        <f t="shared" si="210"/>
        <v>54</v>
      </c>
      <c r="Z146" s="14">
        <f t="shared" si="168"/>
        <v>15</v>
      </c>
      <c r="AA146">
        <f>VLOOKUP(A146,'Stock wise daily sales'!$A$1:$AA$367,8,0)</f>
        <v>0</v>
      </c>
      <c r="AB146">
        <v>0</v>
      </c>
      <c r="AC146" s="15">
        <f t="shared" si="169"/>
        <v>15</v>
      </c>
      <c r="AD146" s="14">
        <f t="shared" si="214"/>
        <v>3</v>
      </c>
      <c r="AE146">
        <f>VLOOKUP(A146,'Stock wise daily sales'!$A$1:$AA$367,9,0)</f>
        <v>0</v>
      </c>
      <c r="AF146">
        <v>0</v>
      </c>
      <c r="AG146" s="15">
        <f t="shared" si="215"/>
        <v>3</v>
      </c>
      <c r="AH146" s="14">
        <f t="shared" si="191"/>
        <v>23</v>
      </c>
      <c r="AI146">
        <f>VLOOKUP(A146,'Stock wise daily sales'!$A$1:$AA$367,10,0)</f>
        <v>6</v>
      </c>
      <c r="AJ146">
        <v>0</v>
      </c>
      <c r="AK146" s="15">
        <f t="shared" si="192"/>
        <v>17</v>
      </c>
      <c r="AL146" s="14">
        <f t="shared" si="203"/>
        <v>8</v>
      </c>
      <c r="AM146">
        <f>VLOOKUP(A146,'Stock wise daily sales'!$A$1:$AA$367,11,0)</f>
        <v>0</v>
      </c>
      <c r="AN146">
        <v>0</v>
      </c>
      <c r="AO146" s="15">
        <f t="shared" si="204"/>
        <v>8</v>
      </c>
      <c r="AP146" s="14">
        <f t="shared" si="193"/>
        <v>57</v>
      </c>
      <c r="AQ146">
        <f>VLOOKUP(A146,'Stock wise daily sales'!$A$1:$AA$367,12,0)</f>
        <v>0</v>
      </c>
      <c r="AR146">
        <v>0</v>
      </c>
      <c r="AS146" s="15">
        <f t="shared" si="194"/>
        <v>57</v>
      </c>
      <c r="AT146" s="14">
        <f t="shared" si="195"/>
        <v>1</v>
      </c>
      <c r="AU146">
        <f>VLOOKUP(A146,'Stock wise daily sales'!$A$1:$AA$367,13,0)</f>
        <v>10</v>
      </c>
      <c r="AV146">
        <v>110</v>
      </c>
      <c r="AW146" s="15">
        <f t="shared" si="196"/>
        <v>101</v>
      </c>
      <c r="AX146" s="14">
        <f t="shared" si="170"/>
        <v>29</v>
      </c>
      <c r="AY146">
        <f>VLOOKUP(A146,'Stock wise daily sales'!$A$1:$AA$367,14,0)</f>
        <v>0</v>
      </c>
      <c r="AZ146">
        <v>0</v>
      </c>
      <c r="BA146" s="15">
        <f t="shared" si="171"/>
        <v>29</v>
      </c>
      <c r="BB146" s="14">
        <f t="shared" si="197"/>
        <v>10</v>
      </c>
      <c r="BC146">
        <f>VLOOKUP(A146,'Stock wise daily sales'!$A$1:$AA$367,15,0)</f>
        <v>0</v>
      </c>
      <c r="BD146">
        <v>0</v>
      </c>
      <c r="BE146" s="15">
        <f t="shared" si="198"/>
        <v>10</v>
      </c>
      <c r="BF146" s="14">
        <f t="shared" si="172"/>
        <v>96</v>
      </c>
      <c r="BG146">
        <f>VLOOKUP(A146,'Stock wise daily sales'!$A$1:$AA$367,16,0)</f>
        <v>0</v>
      </c>
      <c r="BH146">
        <v>0</v>
      </c>
      <c r="BI146" s="15">
        <f t="shared" si="173"/>
        <v>96</v>
      </c>
      <c r="BJ146" s="14">
        <f t="shared" si="178"/>
        <v>5</v>
      </c>
      <c r="BK146">
        <f>VLOOKUP(A146,'Stock wise daily sales'!$A$1:$AA$367,17,0)</f>
        <v>0</v>
      </c>
      <c r="BL146">
        <v>0</v>
      </c>
      <c r="BM146" s="15">
        <f t="shared" si="179"/>
        <v>5</v>
      </c>
      <c r="BN146" s="14">
        <f t="shared" si="174"/>
        <v>47</v>
      </c>
      <c r="BO146">
        <f>VLOOKUP(A146,'Stock wise daily sales'!$A$1:$AA$367,18,0)</f>
        <v>2</v>
      </c>
      <c r="BP146">
        <v>0</v>
      </c>
      <c r="BQ146" s="15">
        <f t="shared" si="175"/>
        <v>45</v>
      </c>
      <c r="BR146" s="14">
        <f t="shared" si="176"/>
        <v>20</v>
      </c>
      <c r="BS146">
        <f>VLOOKUP(A146,'Stock wise daily sales'!$A$1:$AA$367,19,0)</f>
        <v>0</v>
      </c>
      <c r="BT146">
        <v>0</v>
      </c>
      <c r="BU146" s="15">
        <f t="shared" si="177"/>
        <v>20</v>
      </c>
      <c r="BV146" s="14">
        <f t="shared" si="180"/>
        <v>17</v>
      </c>
      <c r="BW146">
        <f>VLOOKUP(A146,'Stock wise daily sales'!$A$1:$AA$367,20,0)</f>
        <v>0</v>
      </c>
      <c r="BX146">
        <v>0</v>
      </c>
      <c r="BY146" s="15">
        <f t="shared" si="181"/>
        <v>17</v>
      </c>
      <c r="BZ146" s="14">
        <f t="shared" si="164"/>
        <v>39</v>
      </c>
      <c r="CA146">
        <f>VLOOKUP(A146,'Stock wise daily sales'!$A$1:$AA$367,21,0)</f>
        <v>0</v>
      </c>
      <c r="CB146">
        <v>0</v>
      </c>
      <c r="CC146" s="15">
        <f t="shared" si="165"/>
        <v>39</v>
      </c>
      <c r="CD146" s="14">
        <f t="shared" si="207"/>
        <v>68</v>
      </c>
      <c r="CE146">
        <f>VLOOKUP(A146,'Stock wise daily sales'!$A$1:$AA$367,22,0)</f>
        <v>10</v>
      </c>
      <c r="CF146">
        <v>0</v>
      </c>
      <c r="CG146" s="15">
        <f t="shared" si="208"/>
        <v>58</v>
      </c>
      <c r="CH146" s="14">
        <f t="shared" si="189"/>
        <v>15</v>
      </c>
      <c r="CI146">
        <f>VLOOKUP(A146,'Stock wise daily sales'!$A$1:$AA$367,23,0)</f>
        <v>21</v>
      </c>
      <c r="CJ146">
        <v>80</v>
      </c>
      <c r="CK146" s="15">
        <f t="shared" si="190"/>
        <v>74</v>
      </c>
      <c r="CL146" s="14">
        <f t="shared" si="182"/>
        <v>5</v>
      </c>
      <c r="CM146">
        <f>VLOOKUP(A146,'Stock wise daily sales'!$A$1:$AA$367,24,0)</f>
        <v>0</v>
      </c>
      <c r="CN146">
        <v>0</v>
      </c>
      <c r="CO146" s="15">
        <f t="shared" si="183"/>
        <v>5</v>
      </c>
      <c r="CP146" s="14">
        <f t="shared" si="199"/>
        <v>8</v>
      </c>
      <c r="CQ146">
        <f>VLOOKUP(A146,'Stock wise daily sales'!$A$1:$AA$367,25,0)</f>
        <v>0</v>
      </c>
      <c r="CR146">
        <v>0</v>
      </c>
      <c r="CS146" s="15">
        <f t="shared" si="200"/>
        <v>8</v>
      </c>
      <c r="CT146" s="14">
        <f t="shared" si="184"/>
        <v>148</v>
      </c>
      <c r="CU146">
        <f>VLOOKUP(A146,'Stock wise daily sales'!$A$1:$AA$367,26,0)</f>
        <v>0</v>
      </c>
      <c r="CV146">
        <v>0</v>
      </c>
      <c r="CW146" s="15">
        <f t="shared" si="185"/>
        <v>148</v>
      </c>
    </row>
    <row r="147" spans="1:101" x14ac:dyDescent="0.45">
      <c r="A147" s="2">
        <v>45344</v>
      </c>
      <c r="B147" s="14">
        <f t="shared" si="212"/>
        <v>10</v>
      </c>
      <c r="C147">
        <f>VLOOKUP(A147,'Stock wise daily sales'!$A$1:$AA$367,2,0)</f>
        <v>2</v>
      </c>
      <c r="D147">
        <v>0</v>
      </c>
      <c r="E147" s="15">
        <f t="shared" si="213"/>
        <v>8</v>
      </c>
      <c r="F147" s="14">
        <f t="shared" si="201"/>
        <v>75</v>
      </c>
      <c r="G147">
        <f>VLOOKUP(A147,'Stock wise daily sales'!$A$1:$AA$367,3,0)</f>
        <v>0</v>
      </c>
      <c r="H147">
        <v>0</v>
      </c>
      <c r="I147" s="15">
        <f t="shared" si="202"/>
        <v>75</v>
      </c>
      <c r="J147" s="14">
        <f t="shared" si="186"/>
        <v>0</v>
      </c>
      <c r="K147">
        <f>VLOOKUP(A147,'Stock wise daily sales'!$A$1:$AA$367,4,0)</f>
        <v>0</v>
      </c>
      <c r="L147">
        <v>0</v>
      </c>
      <c r="M147" s="15">
        <f t="shared" si="187"/>
        <v>0</v>
      </c>
      <c r="N147" s="14">
        <f t="shared" si="211"/>
        <v>23</v>
      </c>
      <c r="O147">
        <f>VLOOKUP(A147,'Stock wise daily sales'!$A$1:$AA$367,5,0)</f>
        <v>0</v>
      </c>
      <c r="P147">
        <v>0</v>
      </c>
      <c r="Q147" s="15">
        <f t="shared" si="188"/>
        <v>23</v>
      </c>
      <c r="R147" s="14">
        <f t="shared" si="166"/>
        <v>84</v>
      </c>
      <c r="S147">
        <f>VLOOKUP(A147,'Stock wise daily sales'!$A$1:$AA$367,6,0)</f>
        <v>2</v>
      </c>
      <c r="T147">
        <v>0</v>
      </c>
      <c r="U147" s="15">
        <f t="shared" si="167"/>
        <v>82</v>
      </c>
      <c r="V147" s="14">
        <f t="shared" si="209"/>
        <v>54</v>
      </c>
      <c r="W147">
        <f>VLOOKUP(A147,'Stock wise daily sales'!$A$1:$AA$367,7,0)</f>
        <v>3</v>
      </c>
      <c r="X147">
        <v>0</v>
      </c>
      <c r="Y147" s="15">
        <f t="shared" si="210"/>
        <v>51</v>
      </c>
      <c r="Z147" s="14">
        <f t="shared" si="168"/>
        <v>15</v>
      </c>
      <c r="AA147">
        <f>VLOOKUP(A147,'Stock wise daily sales'!$A$1:$AA$367,8,0)</f>
        <v>0</v>
      </c>
      <c r="AB147">
        <v>0</v>
      </c>
      <c r="AC147" s="15">
        <f t="shared" si="169"/>
        <v>15</v>
      </c>
      <c r="AD147" s="14">
        <f t="shared" si="214"/>
        <v>3</v>
      </c>
      <c r="AE147">
        <f>VLOOKUP(A147,'Stock wise daily sales'!$A$1:$AA$367,9,0)</f>
        <v>0</v>
      </c>
      <c r="AF147">
        <v>0</v>
      </c>
      <c r="AG147" s="15">
        <f t="shared" si="215"/>
        <v>3</v>
      </c>
      <c r="AH147" s="14">
        <f t="shared" si="191"/>
        <v>17</v>
      </c>
      <c r="AI147">
        <f>VLOOKUP(A147,'Stock wise daily sales'!$A$1:$AA$367,10,0)</f>
        <v>0</v>
      </c>
      <c r="AJ147">
        <v>0</v>
      </c>
      <c r="AK147" s="15">
        <f t="shared" si="192"/>
        <v>17</v>
      </c>
      <c r="AL147" s="14">
        <f t="shared" si="203"/>
        <v>8</v>
      </c>
      <c r="AM147">
        <f>VLOOKUP(A147,'Stock wise daily sales'!$A$1:$AA$367,11,0)</f>
        <v>14</v>
      </c>
      <c r="AN147">
        <v>100</v>
      </c>
      <c r="AO147" s="15">
        <f t="shared" si="204"/>
        <v>94</v>
      </c>
      <c r="AP147" s="14">
        <f t="shared" si="193"/>
        <v>57</v>
      </c>
      <c r="AQ147">
        <f>VLOOKUP(A147,'Stock wise daily sales'!$A$1:$AA$367,12,0)</f>
        <v>1</v>
      </c>
      <c r="AR147">
        <v>0</v>
      </c>
      <c r="AS147" s="15">
        <f t="shared" si="194"/>
        <v>56</v>
      </c>
      <c r="AT147" s="14">
        <f t="shared" si="195"/>
        <v>101</v>
      </c>
      <c r="AU147">
        <f>VLOOKUP(A147,'Stock wise daily sales'!$A$1:$AA$367,13,0)</f>
        <v>0</v>
      </c>
      <c r="AV147">
        <v>0</v>
      </c>
      <c r="AW147" s="15">
        <f t="shared" si="196"/>
        <v>101</v>
      </c>
      <c r="AX147" s="14">
        <f t="shared" si="170"/>
        <v>29</v>
      </c>
      <c r="AY147">
        <f>VLOOKUP(A147,'Stock wise daily sales'!$A$1:$AA$367,14,0)</f>
        <v>0</v>
      </c>
      <c r="AZ147">
        <v>0</v>
      </c>
      <c r="BA147" s="15">
        <f t="shared" si="171"/>
        <v>29</v>
      </c>
      <c r="BB147" s="14">
        <f t="shared" si="197"/>
        <v>10</v>
      </c>
      <c r="BC147">
        <f>VLOOKUP(A147,'Stock wise daily sales'!$A$1:$AA$367,15,0)</f>
        <v>0</v>
      </c>
      <c r="BD147">
        <v>0</v>
      </c>
      <c r="BE147" s="15">
        <f t="shared" si="198"/>
        <v>10</v>
      </c>
      <c r="BF147" s="14">
        <f t="shared" si="172"/>
        <v>96</v>
      </c>
      <c r="BG147">
        <f>VLOOKUP(A147,'Stock wise daily sales'!$A$1:$AA$367,16,0)</f>
        <v>20</v>
      </c>
      <c r="BH147">
        <v>0</v>
      </c>
      <c r="BI147" s="15">
        <f t="shared" si="173"/>
        <v>76</v>
      </c>
      <c r="BJ147" s="14">
        <f t="shared" si="178"/>
        <v>5</v>
      </c>
      <c r="BK147">
        <f>VLOOKUP(A147,'Stock wise daily sales'!$A$1:$AA$367,17,0)</f>
        <v>0</v>
      </c>
      <c r="BL147">
        <v>0</v>
      </c>
      <c r="BM147" s="15">
        <f t="shared" si="179"/>
        <v>5</v>
      </c>
      <c r="BN147" s="14">
        <f t="shared" si="174"/>
        <v>45</v>
      </c>
      <c r="BO147">
        <f>VLOOKUP(A147,'Stock wise daily sales'!$A$1:$AA$367,18,0)</f>
        <v>0</v>
      </c>
      <c r="BP147">
        <v>0</v>
      </c>
      <c r="BQ147" s="15">
        <f t="shared" si="175"/>
        <v>45</v>
      </c>
      <c r="BR147" s="14">
        <f t="shared" si="176"/>
        <v>20</v>
      </c>
      <c r="BS147">
        <f>VLOOKUP(A147,'Stock wise daily sales'!$A$1:$AA$367,19,0)</f>
        <v>0</v>
      </c>
      <c r="BT147">
        <v>0</v>
      </c>
      <c r="BU147" s="15">
        <f t="shared" si="177"/>
        <v>20</v>
      </c>
      <c r="BV147" s="14">
        <f t="shared" si="180"/>
        <v>17</v>
      </c>
      <c r="BW147">
        <f>VLOOKUP(A147,'Stock wise daily sales'!$A$1:$AA$367,20,0)</f>
        <v>0</v>
      </c>
      <c r="BX147">
        <v>0</v>
      </c>
      <c r="BY147" s="15">
        <f t="shared" si="181"/>
        <v>17</v>
      </c>
      <c r="BZ147" s="14">
        <f t="shared" ref="BZ147:BZ210" si="216">MAX(CC146,0)</f>
        <v>39</v>
      </c>
      <c r="CA147">
        <f>VLOOKUP(A147,'Stock wise daily sales'!$A$1:$AA$367,21,0)</f>
        <v>0</v>
      </c>
      <c r="CB147">
        <v>0</v>
      </c>
      <c r="CC147" s="15">
        <f t="shared" ref="CC147:CC210" si="217">BZ147-CA147+CB147</f>
        <v>39</v>
      </c>
      <c r="CD147" s="14">
        <f t="shared" si="207"/>
        <v>58</v>
      </c>
      <c r="CE147">
        <f>VLOOKUP(A147,'Stock wise daily sales'!$A$1:$AA$367,22,0)</f>
        <v>6</v>
      </c>
      <c r="CF147">
        <v>0</v>
      </c>
      <c r="CG147" s="15">
        <f t="shared" si="208"/>
        <v>52</v>
      </c>
      <c r="CH147" s="14">
        <f t="shared" si="189"/>
        <v>74</v>
      </c>
      <c r="CI147">
        <f>VLOOKUP(A147,'Stock wise daily sales'!$A$1:$AA$367,23,0)</f>
        <v>0</v>
      </c>
      <c r="CJ147">
        <v>0</v>
      </c>
      <c r="CK147" s="15">
        <f t="shared" si="190"/>
        <v>74</v>
      </c>
      <c r="CL147" s="14">
        <f t="shared" si="182"/>
        <v>5</v>
      </c>
      <c r="CM147">
        <f>VLOOKUP(A147,'Stock wise daily sales'!$A$1:$AA$367,24,0)</f>
        <v>0</v>
      </c>
      <c r="CN147">
        <v>0</v>
      </c>
      <c r="CO147" s="15">
        <f t="shared" si="183"/>
        <v>5</v>
      </c>
      <c r="CP147" s="14">
        <f t="shared" si="199"/>
        <v>8</v>
      </c>
      <c r="CQ147">
        <f>VLOOKUP(A147,'Stock wise daily sales'!$A$1:$AA$367,25,0)</f>
        <v>0</v>
      </c>
      <c r="CR147">
        <v>0</v>
      </c>
      <c r="CS147" s="15">
        <f t="shared" si="200"/>
        <v>8</v>
      </c>
      <c r="CT147" s="14">
        <f t="shared" si="184"/>
        <v>148</v>
      </c>
      <c r="CU147">
        <f>VLOOKUP(A147,'Stock wise daily sales'!$A$1:$AA$367,26,0)</f>
        <v>0</v>
      </c>
      <c r="CV147">
        <v>0</v>
      </c>
      <c r="CW147" s="15">
        <f t="shared" si="185"/>
        <v>148</v>
      </c>
    </row>
    <row r="148" spans="1:101" x14ac:dyDescent="0.45">
      <c r="A148" s="2">
        <v>45345</v>
      </c>
      <c r="B148" s="14">
        <f t="shared" si="212"/>
        <v>8</v>
      </c>
      <c r="C148">
        <f>VLOOKUP(A148,'Stock wise daily sales'!$A$1:$AA$367,2,0)</f>
        <v>3</v>
      </c>
      <c r="D148">
        <v>0</v>
      </c>
      <c r="E148" s="15">
        <f t="shared" si="213"/>
        <v>5</v>
      </c>
      <c r="F148" s="14">
        <f t="shared" si="201"/>
        <v>75</v>
      </c>
      <c r="G148">
        <f>VLOOKUP(A148,'Stock wise daily sales'!$A$1:$AA$367,3,0)</f>
        <v>0</v>
      </c>
      <c r="H148">
        <v>0</v>
      </c>
      <c r="I148" s="15">
        <f t="shared" si="202"/>
        <v>75</v>
      </c>
      <c r="J148" s="14">
        <f t="shared" si="186"/>
        <v>0</v>
      </c>
      <c r="K148">
        <f>VLOOKUP(A148,'Stock wise daily sales'!$A$1:$AA$367,4,0)</f>
        <v>0</v>
      </c>
      <c r="L148">
        <v>0</v>
      </c>
      <c r="M148" s="15">
        <f t="shared" si="187"/>
        <v>0</v>
      </c>
      <c r="N148" s="14">
        <f t="shared" si="211"/>
        <v>23</v>
      </c>
      <c r="O148">
        <f>VLOOKUP(A148,'Stock wise daily sales'!$A$1:$AA$367,5,0)</f>
        <v>0</v>
      </c>
      <c r="P148">
        <v>0</v>
      </c>
      <c r="Q148" s="15">
        <f t="shared" si="188"/>
        <v>23</v>
      </c>
      <c r="R148" s="14">
        <f t="shared" ref="R148:R211" si="218">MAX(U147,0)</f>
        <v>82</v>
      </c>
      <c r="S148">
        <f>VLOOKUP(A148,'Stock wise daily sales'!$A$1:$AA$367,6,0)</f>
        <v>0</v>
      </c>
      <c r="T148">
        <v>0</v>
      </c>
      <c r="U148" s="15">
        <f t="shared" ref="U148:U211" si="219">R148-S148+T148</f>
        <v>82</v>
      </c>
      <c r="V148" s="14">
        <f t="shared" si="209"/>
        <v>51</v>
      </c>
      <c r="W148">
        <f>VLOOKUP(A148,'Stock wise daily sales'!$A$1:$AA$367,7,0)</f>
        <v>0</v>
      </c>
      <c r="X148">
        <v>0</v>
      </c>
      <c r="Y148" s="15">
        <f t="shared" si="210"/>
        <v>51</v>
      </c>
      <c r="Z148" s="14">
        <f t="shared" ref="Z148:Z211" si="220">MAX(AC147,0)</f>
        <v>15</v>
      </c>
      <c r="AA148">
        <f>VLOOKUP(A148,'Stock wise daily sales'!$A$1:$AA$367,8,0)</f>
        <v>0</v>
      </c>
      <c r="AB148">
        <v>0</v>
      </c>
      <c r="AC148" s="15">
        <f t="shared" ref="AC148:AC211" si="221">Z148-AA148+AB148</f>
        <v>15</v>
      </c>
      <c r="AD148" s="14">
        <f t="shared" si="214"/>
        <v>3</v>
      </c>
      <c r="AE148">
        <f>VLOOKUP(A148,'Stock wise daily sales'!$A$1:$AA$367,9,0)</f>
        <v>5</v>
      </c>
      <c r="AF148">
        <v>50</v>
      </c>
      <c r="AG148" s="15">
        <f t="shared" si="215"/>
        <v>48</v>
      </c>
      <c r="AH148" s="14">
        <f t="shared" si="191"/>
        <v>17</v>
      </c>
      <c r="AI148">
        <f>VLOOKUP(A148,'Stock wise daily sales'!$A$1:$AA$367,10,0)</f>
        <v>0</v>
      </c>
      <c r="AJ148">
        <v>0</v>
      </c>
      <c r="AK148" s="15">
        <f t="shared" si="192"/>
        <v>17</v>
      </c>
      <c r="AL148" s="14">
        <f t="shared" si="203"/>
        <v>94</v>
      </c>
      <c r="AM148">
        <f>VLOOKUP(A148,'Stock wise daily sales'!$A$1:$AA$367,11,0)</f>
        <v>0</v>
      </c>
      <c r="AN148">
        <v>0</v>
      </c>
      <c r="AO148" s="15">
        <f t="shared" si="204"/>
        <v>94</v>
      </c>
      <c r="AP148" s="14">
        <f t="shared" si="193"/>
        <v>56</v>
      </c>
      <c r="AQ148">
        <f>VLOOKUP(A148,'Stock wise daily sales'!$A$1:$AA$367,12,0)</f>
        <v>4</v>
      </c>
      <c r="AR148">
        <v>0</v>
      </c>
      <c r="AS148" s="15">
        <f t="shared" si="194"/>
        <v>52</v>
      </c>
      <c r="AT148" s="14">
        <f t="shared" si="195"/>
        <v>101</v>
      </c>
      <c r="AU148">
        <f>VLOOKUP(A148,'Stock wise daily sales'!$A$1:$AA$367,13,0)</f>
        <v>0</v>
      </c>
      <c r="AV148">
        <v>0</v>
      </c>
      <c r="AW148" s="15">
        <f t="shared" si="196"/>
        <v>101</v>
      </c>
      <c r="AX148" s="14">
        <f t="shared" ref="AX148:AX211" si="222">MAX(BA147,0)</f>
        <v>29</v>
      </c>
      <c r="AY148">
        <f>VLOOKUP(A148,'Stock wise daily sales'!$A$1:$AA$367,14,0)</f>
        <v>0</v>
      </c>
      <c r="AZ148">
        <v>0</v>
      </c>
      <c r="BA148" s="15">
        <f t="shared" ref="BA148:BA211" si="223">AX148-AY148+AZ148</f>
        <v>29</v>
      </c>
      <c r="BB148" s="14">
        <f t="shared" si="197"/>
        <v>10</v>
      </c>
      <c r="BC148">
        <f>VLOOKUP(A148,'Stock wise daily sales'!$A$1:$AA$367,15,0)</f>
        <v>0</v>
      </c>
      <c r="BD148">
        <v>0</v>
      </c>
      <c r="BE148" s="15">
        <f t="shared" si="198"/>
        <v>10</v>
      </c>
      <c r="BF148" s="14">
        <f t="shared" ref="BF148:BF211" si="224">MAX(BI147,0)</f>
        <v>76</v>
      </c>
      <c r="BG148">
        <f>VLOOKUP(A148,'Stock wise daily sales'!$A$1:$AA$367,16,0)</f>
        <v>0</v>
      </c>
      <c r="BH148">
        <v>0</v>
      </c>
      <c r="BI148" s="15">
        <f t="shared" ref="BI148:BI211" si="225">BF148-BG148+BH148</f>
        <v>76</v>
      </c>
      <c r="BJ148" s="14">
        <f t="shared" si="178"/>
        <v>5</v>
      </c>
      <c r="BK148">
        <f>VLOOKUP(A148,'Stock wise daily sales'!$A$1:$AA$367,17,0)</f>
        <v>4</v>
      </c>
      <c r="BL148">
        <v>0</v>
      </c>
      <c r="BM148" s="15">
        <f t="shared" si="179"/>
        <v>1</v>
      </c>
      <c r="BN148" s="14">
        <f t="shared" ref="BN148:BN211" si="226">MAX(BQ147,0)</f>
        <v>45</v>
      </c>
      <c r="BO148">
        <f>VLOOKUP(A148,'Stock wise daily sales'!$A$1:$AA$367,18,0)</f>
        <v>0</v>
      </c>
      <c r="BP148">
        <v>0</v>
      </c>
      <c r="BQ148" s="15">
        <f t="shared" ref="BQ148:BQ211" si="227">BN148-BO148+BP148</f>
        <v>45</v>
      </c>
      <c r="BR148" s="14">
        <f t="shared" ref="BR148:BR211" si="228">MAX(BU147,0)</f>
        <v>20</v>
      </c>
      <c r="BS148">
        <f>VLOOKUP(A148,'Stock wise daily sales'!$A$1:$AA$367,19,0)</f>
        <v>4</v>
      </c>
      <c r="BT148">
        <v>0</v>
      </c>
      <c r="BU148" s="15">
        <f t="shared" ref="BU148:BU211" si="229">BR148-BS148+BT148</f>
        <v>16</v>
      </c>
      <c r="BV148" s="14">
        <f t="shared" si="180"/>
        <v>17</v>
      </c>
      <c r="BW148">
        <f>VLOOKUP(A148,'Stock wise daily sales'!$A$1:$AA$367,20,0)</f>
        <v>0</v>
      </c>
      <c r="BX148">
        <v>0</v>
      </c>
      <c r="BY148" s="15">
        <f t="shared" si="181"/>
        <v>17</v>
      </c>
      <c r="BZ148" s="14">
        <f t="shared" si="216"/>
        <v>39</v>
      </c>
      <c r="CA148">
        <f>VLOOKUP(A148,'Stock wise daily sales'!$A$1:$AA$367,21,0)</f>
        <v>0</v>
      </c>
      <c r="CB148">
        <v>0</v>
      </c>
      <c r="CC148" s="15">
        <f t="shared" si="217"/>
        <v>39</v>
      </c>
      <c r="CD148" s="14">
        <f t="shared" si="207"/>
        <v>52</v>
      </c>
      <c r="CE148">
        <f>VLOOKUP(A148,'Stock wise daily sales'!$A$1:$AA$367,22,0)</f>
        <v>0</v>
      </c>
      <c r="CF148">
        <v>0</v>
      </c>
      <c r="CG148" s="15">
        <f t="shared" si="208"/>
        <v>52</v>
      </c>
      <c r="CH148" s="14">
        <f t="shared" si="189"/>
        <v>74</v>
      </c>
      <c r="CI148">
        <f>VLOOKUP(A148,'Stock wise daily sales'!$A$1:$AA$367,23,0)</f>
        <v>0</v>
      </c>
      <c r="CJ148">
        <v>0</v>
      </c>
      <c r="CK148" s="15">
        <f t="shared" si="190"/>
        <v>74</v>
      </c>
      <c r="CL148" s="14">
        <f t="shared" si="182"/>
        <v>5</v>
      </c>
      <c r="CM148">
        <f>VLOOKUP(A148,'Stock wise daily sales'!$A$1:$AA$367,24,0)</f>
        <v>0</v>
      </c>
      <c r="CN148">
        <v>0</v>
      </c>
      <c r="CO148" s="15">
        <f t="shared" si="183"/>
        <v>5</v>
      </c>
      <c r="CP148" s="14">
        <f t="shared" si="199"/>
        <v>8</v>
      </c>
      <c r="CQ148">
        <f>VLOOKUP(A148,'Stock wise daily sales'!$A$1:$AA$367,25,0)</f>
        <v>0</v>
      </c>
      <c r="CR148">
        <v>0</v>
      </c>
      <c r="CS148" s="15">
        <f t="shared" si="200"/>
        <v>8</v>
      </c>
      <c r="CT148" s="14">
        <f t="shared" si="184"/>
        <v>148</v>
      </c>
      <c r="CU148">
        <f>VLOOKUP(A148,'Stock wise daily sales'!$A$1:$AA$367,26,0)</f>
        <v>0</v>
      </c>
      <c r="CV148">
        <v>0</v>
      </c>
      <c r="CW148" s="15">
        <f t="shared" si="185"/>
        <v>148</v>
      </c>
    </row>
    <row r="149" spans="1:101" x14ac:dyDescent="0.45">
      <c r="A149" s="2">
        <v>45346</v>
      </c>
      <c r="B149" s="14">
        <f t="shared" si="212"/>
        <v>5</v>
      </c>
      <c r="C149">
        <f>VLOOKUP(A149,'Stock wise daily sales'!$A$1:$AA$367,2,0)</f>
        <v>0</v>
      </c>
      <c r="D149">
        <v>0</v>
      </c>
      <c r="E149" s="15">
        <f t="shared" si="213"/>
        <v>5</v>
      </c>
      <c r="F149" s="14">
        <f t="shared" si="201"/>
        <v>75</v>
      </c>
      <c r="G149">
        <f>VLOOKUP(A149,'Stock wise daily sales'!$A$1:$AA$367,3,0)</f>
        <v>0</v>
      </c>
      <c r="H149">
        <v>0</v>
      </c>
      <c r="I149" s="15">
        <f t="shared" si="202"/>
        <v>75</v>
      </c>
      <c r="J149" s="14">
        <f t="shared" si="186"/>
        <v>0</v>
      </c>
      <c r="K149">
        <f>VLOOKUP(A149,'Stock wise daily sales'!$A$1:$AA$367,4,0)</f>
        <v>0</v>
      </c>
      <c r="L149">
        <v>0</v>
      </c>
      <c r="M149" s="15">
        <f t="shared" si="187"/>
        <v>0</v>
      </c>
      <c r="N149" s="14">
        <f t="shared" si="211"/>
        <v>23</v>
      </c>
      <c r="O149">
        <f>VLOOKUP(A149,'Stock wise daily sales'!$A$1:$AA$367,5,0)</f>
        <v>0</v>
      </c>
      <c r="P149">
        <v>0</v>
      </c>
      <c r="Q149" s="15">
        <f t="shared" si="188"/>
        <v>23</v>
      </c>
      <c r="R149" s="14">
        <f t="shared" si="218"/>
        <v>82</v>
      </c>
      <c r="S149">
        <f>VLOOKUP(A149,'Stock wise daily sales'!$A$1:$AA$367,6,0)</f>
        <v>0</v>
      </c>
      <c r="T149">
        <v>0</v>
      </c>
      <c r="U149" s="15">
        <f t="shared" si="219"/>
        <v>82</v>
      </c>
      <c r="V149" s="14">
        <f t="shared" si="209"/>
        <v>51</v>
      </c>
      <c r="W149">
        <f>VLOOKUP(A149,'Stock wise daily sales'!$A$1:$AA$367,7,0)</f>
        <v>0</v>
      </c>
      <c r="X149">
        <v>0</v>
      </c>
      <c r="Y149" s="15">
        <f t="shared" si="210"/>
        <v>51</v>
      </c>
      <c r="Z149" s="14">
        <f t="shared" si="220"/>
        <v>15</v>
      </c>
      <c r="AA149">
        <f>VLOOKUP(A149,'Stock wise daily sales'!$A$1:$AA$367,8,0)</f>
        <v>0</v>
      </c>
      <c r="AB149">
        <v>0</v>
      </c>
      <c r="AC149" s="15">
        <f t="shared" si="221"/>
        <v>15</v>
      </c>
      <c r="AD149" s="14">
        <f t="shared" si="214"/>
        <v>48</v>
      </c>
      <c r="AE149">
        <f>VLOOKUP(A149,'Stock wise daily sales'!$A$1:$AA$367,9,0)</f>
        <v>0</v>
      </c>
      <c r="AF149">
        <v>0</v>
      </c>
      <c r="AG149" s="15">
        <f t="shared" si="215"/>
        <v>48</v>
      </c>
      <c r="AH149" s="14">
        <f t="shared" si="191"/>
        <v>17</v>
      </c>
      <c r="AI149">
        <f>VLOOKUP(A149,'Stock wise daily sales'!$A$1:$AA$367,10,0)</f>
        <v>0</v>
      </c>
      <c r="AJ149">
        <v>0</v>
      </c>
      <c r="AK149" s="15">
        <f t="shared" si="192"/>
        <v>17</v>
      </c>
      <c r="AL149" s="14">
        <f t="shared" si="203"/>
        <v>94</v>
      </c>
      <c r="AM149">
        <f>VLOOKUP(A149,'Stock wise daily sales'!$A$1:$AA$367,11,0)</f>
        <v>0</v>
      </c>
      <c r="AN149">
        <v>0</v>
      </c>
      <c r="AO149" s="15">
        <f t="shared" si="204"/>
        <v>94</v>
      </c>
      <c r="AP149" s="14">
        <f t="shared" si="193"/>
        <v>52</v>
      </c>
      <c r="AQ149">
        <f>VLOOKUP(A149,'Stock wise daily sales'!$A$1:$AA$367,12,0)</f>
        <v>0</v>
      </c>
      <c r="AR149">
        <v>0</v>
      </c>
      <c r="AS149" s="15">
        <f t="shared" si="194"/>
        <v>52</v>
      </c>
      <c r="AT149" s="14">
        <f t="shared" si="195"/>
        <v>101</v>
      </c>
      <c r="AU149">
        <f>VLOOKUP(A149,'Stock wise daily sales'!$A$1:$AA$367,13,0)</f>
        <v>15</v>
      </c>
      <c r="AV149">
        <v>0</v>
      </c>
      <c r="AW149" s="15">
        <f t="shared" si="196"/>
        <v>86</v>
      </c>
      <c r="AX149" s="14">
        <f t="shared" si="222"/>
        <v>29</v>
      </c>
      <c r="AY149">
        <f>VLOOKUP(A149,'Stock wise daily sales'!$A$1:$AA$367,14,0)</f>
        <v>0</v>
      </c>
      <c r="AZ149">
        <v>0</v>
      </c>
      <c r="BA149" s="15">
        <f t="shared" si="223"/>
        <v>29</v>
      </c>
      <c r="BB149" s="14">
        <f t="shared" si="197"/>
        <v>10</v>
      </c>
      <c r="BC149">
        <f>VLOOKUP(A149,'Stock wise daily sales'!$A$1:$AA$367,15,0)</f>
        <v>0</v>
      </c>
      <c r="BD149">
        <v>0</v>
      </c>
      <c r="BE149" s="15">
        <f t="shared" si="198"/>
        <v>10</v>
      </c>
      <c r="BF149" s="14">
        <f t="shared" si="224"/>
        <v>76</v>
      </c>
      <c r="BG149">
        <f>VLOOKUP(A149,'Stock wise daily sales'!$A$1:$AA$367,16,0)</f>
        <v>7</v>
      </c>
      <c r="BH149">
        <v>0</v>
      </c>
      <c r="BI149" s="15">
        <f t="shared" si="225"/>
        <v>69</v>
      </c>
      <c r="BJ149" s="14">
        <f t="shared" ref="BJ149:BJ212" si="230">MAX(BM148,0)</f>
        <v>1</v>
      </c>
      <c r="BK149">
        <f>VLOOKUP(A149,'Stock wise daily sales'!$A$1:$AA$367,17,0)</f>
        <v>0</v>
      </c>
      <c r="BL149">
        <v>0</v>
      </c>
      <c r="BM149" s="15">
        <f t="shared" ref="BM149:BM212" si="231">BJ149-BK149+BL149</f>
        <v>1</v>
      </c>
      <c r="BN149" s="14">
        <f t="shared" si="226"/>
        <v>45</v>
      </c>
      <c r="BO149">
        <f>VLOOKUP(A149,'Stock wise daily sales'!$A$1:$AA$367,18,0)</f>
        <v>0</v>
      </c>
      <c r="BP149">
        <v>0</v>
      </c>
      <c r="BQ149" s="15">
        <f t="shared" si="227"/>
        <v>45</v>
      </c>
      <c r="BR149" s="14">
        <f t="shared" si="228"/>
        <v>16</v>
      </c>
      <c r="BS149">
        <f>VLOOKUP(A149,'Stock wise daily sales'!$A$1:$AA$367,19,0)</f>
        <v>0</v>
      </c>
      <c r="BT149">
        <v>0</v>
      </c>
      <c r="BU149" s="15">
        <f t="shared" si="229"/>
        <v>16</v>
      </c>
      <c r="BV149" s="14">
        <f t="shared" ref="BV149:BV212" si="232">MAX(BY148,0)</f>
        <v>17</v>
      </c>
      <c r="BW149">
        <f>VLOOKUP(A149,'Stock wise daily sales'!$A$1:$AA$367,20,0)</f>
        <v>0</v>
      </c>
      <c r="BX149">
        <v>0</v>
      </c>
      <c r="BY149" s="15">
        <f t="shared" ref="BY149:BY212" si="233">BV149-BW149+BX149</f>
        <v>17</v>
      </c>
      <c r="BZ149" s="14">
        <f t="shared" si="216"/>
        <v>39</v>
      </c>
      <c r="CA149">
        <f>VLOOKUP(A149,'Stock wise daily sales'!$A$1:$AA$367,21,0)</f>
        <v>0</v>
      </c>
      <c r="CB149">
        <v>0</v>
      </c>
      <c r="CC149" s="15">
        <f t="shared" si="217"/>
        <v>39</v>
      </c>
      <c r="CD149" s="14">
        <f t="shared" si="207"/>
        <v>52</v>
      </c>
      <c r="CE149">
        <f>VLOOKUP(A149,'Stock wise daily sales'!$A$1:$AA$367,22,0)</f>
        <v>0</v>
      </c>
      <c r="CF149">
        <v>0</v>
      </c>
      <c r="CG149" s="15">
        <f t="shared" si="208"/>
        <v>52</v>
      </c>
      <c r="CH149" s="14">
        <f t="shared" si="189"/>
        <v>74</v>
      </c>
      <c r="CI149">
        <f>VLOOKUP(A149,'Stock wise daily sales'!$A$1:$AA$367,23,0)</f>
        <v>0</v>
      </c>
      <c r="CJ149">
        <v>0</v>
      </c>
      <c r="CK149" s="15">
        <f t="shared" si="190"/>
        <v>74</v>
      </c>
      <c r="CL149" s="14">
        <f t="shared" ref="CL149:CL212" si="234">MAX(CO148,0)</f>
        <v>5</v>
      </c>
      <c r="CM149">
        <f>VLOOKUP(A149,'Stock wise daily sales'!$A$1:$AA$367,24,0)</f>
        <v>0</v>
      </c>
      <c r="CN149">
        <v>0</v>
      </c>
      <c r="CO149" s="15">
        <f t="shared" ref="CO149:CO212" si="235">CL149-CM149+CN149</f>
        <v>5</v>
      </c>
      <c r="CP149" s="14">
        <f t="shared" si="199"/>
        <v>8</v>
      </c>
      <c r="CQ149">
        <f>VLOOKUP(A149,'Stock wise daily sales'!$A$1:$AA$367,25,0)</f>
        <v>0</v>
      </c>
      <c r="CR149">
        <v>0</v>
      </c>
      <c r="CS149" s="15">
        <f t="shared" si="200"/>
        <v>8</v>
      </c>
      <c r="CT149" s="14">
        <f t="shared" ref="CT149:CT212" si="236">MAX(CW148,0)</f>
        <v>148</v>
      </c>
      <c r="CU149">
        <f>VLOOKUP(A149,'Stock wise daily sales'!$A$1:$AA$367,26,0)</f>
        <v>50</v>
      </c>
      <c r="CV149">
        <v>0</v>
      </c>
      <c r="CW149" s="15">
        <f t="shared" ref="CW149:CW212" si="237">CT149-CU149+CV149</f>
        <v>98</v>
      </c>
    </row>
    <row r="150" spans="1:101" x14ac:dyDescent="0.45">
      <c r="A150" s="2">
        <v>45347</v>
      </c>
      <c r="B150" s="14">
        <f t="shared" si="212"/>
        <v>5</v>
      </c>
      <c r="C150">
        <f>VLOOKUP(A150,'Stock wise daily sales'!$A$1:$AA$367,2,0)</f>
        <v>0</v>
      </c>
      <c r="D150">
        <v>0</v>
      </c>
      <c r="E150" s="15">
        <f t="shared" si="213"/>
        <v>5</v>
      </c>
      <c r="F150" s="14">
        <f t="shared" si="201"/>
        <v>75</v>
      </c>
      <c r="G150">
        <f>VLOOKUP(A150,'Stock wise daily sales'!$A$1:$AA$367,3,0)</f>
        <v>0</v>
      </c>
      <c r="H150">
        <v>0</v>
      </c>
      <c r="I150" s="15">
        <f t="shared" si="202"/>
        <v>75</v>
      </c>
      <c r="J150" s="14">
        <f t="shared" ref="J150:J213" si="238">MAX(M149,0)</f>
        <v>0</v>
      </c>
      <c r="K150">
        <f>VLOOKUP(A150,'Stock wise daily sales'!$A$1:$AA$367,4,0)</f>
        <v>0</v>
      </c>
      <c r="L150">
        <v>0</v>
      </c>
      <c r="M150" s="15">
        <f t="shared" ref="M150:M213" si="239">J150-K150+L150</f>
        <v>0</v>
      </c>
      <c r="N150" s="14">
        <f t="shared" si="211"/>
        <v>23</v>
      </c>
      <c r="O150">
        <f>VLOOKUP(A150,'Stock wise daily sales'!$A$1:$AA$367,5,0)</f>
        <v>0</v>
      </c>
      <c r="P150">
        <v>0</v>
      </c>
      <c r="Q150" s="15">
        <f t="shared" ref="Q150:Q213" si="240">N150-O150+P150</f>
        <v>23</v>
      </c>
      <c r="R150" s="14">
        <f t="shared" si="218"/>
        <v>82</v>
      </c>
      <c r="S150">
        <f>VLOOKUP(A150,'Stock wise daily sales'!$A$1:$AA$367,6,0)</f>
        <v>6</v>
      </c>
      <c r="T150">
        <v>0</v>
      </c>
      <c r="U150" s="15">
        <f t="shared" si="219"/>
        <v>76</v>
      </c>
      <c r="V150" s="14">
        <f t="shared" si="209"/>
        <v>51</v>
      </c>
      <c r="W150">
        <f>VLOOKUP(A150,'Stock wise daily sales'!$A$1:$AA$367,7,0)</f>
        <v>0</v>
      </c>
      <c r="X150">
        <v>0</v>
      </c>
      <c r="Y150" s="15">
        <f t="shared" si="210"/>
        <v>51</v>
      </c>
      <c r="Z150" s="14">
        <f t="shared" si="220"/>
        <v>15</v>
      </c>
      <c r="AA150">
        <f>VLOOKUP(A150,'Stock wise daily sales'!$A$1:$AA$367,8,0)</f>
        <v>0</v>
      </c>
      <c r="AB150">
        <v>0</v>
      </c>
      <c r="AC150" s="15">
        <f t="shared" si="221"/>
        <v>15</v>
      </c>
      <c r="AD150" s="14">
        <f t="shared" si="214"/>
        <v>48</v>
      </c>
      <c r="AE150">
        <f>VLOOKUP(A150,'Stock wise daily sales'!$A$1:$AA$367,9,0)</f>
        <v>0</v>
      </c>
      <c r="AF150">
        <v>0</v>
      </c>
      <c r="AG150" s="15">
        <f t="shared" si="215"/>
        <v>48</v>
      </c>
      <c r="AH150" s="14">
        <f t="shared" si="191"/>
        <v>17</v>
      </c>
      <c r="AI150">
        <f>VLOOKUP(A150,'Stock wise daily sales'!$A$1:$AA$367,10,0)</f>
        <v>0</v>
      </c>
      <c r="AJ150">
        <v>0</v>
      </c>
      <c r="AK150" s="15">
        <f t="shared" si="192"/>
        <v>17</v>
      </c>
      <c r="AL150" s="14">
        <f t="shared" si="203"/>
        <v>94</v>
      </c>
      <c r="AM150">
        <f>VLOOKUP(A150,'Stock wise daily sales'!$A$1:$AA$367,11,0)</f>
        <v>0</v>
      </c>
      <c r="AN150">
        <v>0</v>
      </c>
      <c r="AO150" s="15">
        <f t="shared" si="204"/>
        <v>94</v>
      </c>
      <c r="AP150" s="14">
        <f t="shared" si="193"/>
        <v>52</v>
      </c>
      <c r="AQ150">
        <f>VLOOKUP(A150,'Stock wise daily sales'!$A$1:$AA$367,12,0)</f>
        <v>0</v>
      </c>
      <c r="AR150">
        <v>0</v>
      </c>
      <c r="AS150" s="15">
        <f t="shared" si="194"/>
        <v>52</v>
      </c>
      <c r="AT150" s="14">
        <f t="shared" si="195"/>
        <v>86</v>
      </c>
      <c r="AU150">
        <f>VLOOKUP(A150,'Stock wise daily sales'!$A$1:$AA$367,13,0)</f>
        <v>0</v>
      </c>
      <c r="AV150">
        <v>0</v>
      </c>
      <c r="AW150" s="15">
        <f t="shared" si="196"/>
        <v>86</v>
      </c>
      <c r="AX150" s="14">
        <f t="shared" si="222"/>
        <v>29</v>
      </c>
      <c r="AY150">
        <f>VLOOKUP(A150,'Stock wise daily sales'!$A$1:$AA$367,14,0)</f>
        <v>0</v>
      </c>
      <c r="AZ150">
        <v>0</v>
      </c>
      <c r="BA150" s="15">
        <f t="shared" si="223"/>
        <v>29</v>
      </c>
      <c r="BB150" s="14">
        <f t="shared" si="197"/>
        <v>10</v>
      </c>
      <c r="BC150">
        <f>VLOOKUP(A150,'Stock wise daily sales'!$A$1:$AA$367,15,0)</f>
        <v>17</v>
      </c>
      <c r="BD150">
        <v>20</v>
      </c>
      <c r="BE150" s="15">
        <f t="shared" si="198"/>
        <v>13</v>
      </c>
      <c r="BF150" s="14">
        <f t="shared" si="224"/>
        <v>69</v>
      </c>
      <c r="BG150">
        <f>VLOOKUP(A150,'Stock wise daily sales'!$A$1:$AA$367,16,0)</f>
        <v>20</v>
      </c>
      <c r="BH150">
        <v>0</v>
      </c>
      <c r="BI150" s="15">
        <f t="shared" si="225"/>
        <v>49</v>
      </c>
      <c r="BJ150" s="14">
        <f t="shared" si="230"/>
        <v>1</v>
      </c>
      <c r="BK150">
        <f>VLOOKUP(A150,'Stock wise daily sales'!$A$1:$AA$367,17,0)</f>
        <v>4</v>
      </c>
      <c r="BL150">
        <v>30</v>
      </c>
      <c r="BM150" s="15">
        <f t="shared" si="231"/>
        <v>27</v>
      </c>
      <c r="BN150" s="14">
        <f t="shared" si="226"/>
        <v>45</v>
      </c>
      <c r="BO150">
        <f>VLOOKUP(A150,'Stock wise daily sales'!$A$1:$AA$367,18,0)</f>
        <v>4</v>
      </c>
      <c r="BP150">
        <v>0</v>
      </c>
      <c r="BQ150" s="15">
        <f t="shared" si="227"/>
        <v>41</v>
      </c>
      <c r="BR150" s="14">
        <f t="shared" si="228"/>
        <v>16</v>
      </c>
      <c r="BS150">
        <f>VLOOKUP(A150,'Stock wise daily sales'!$A$1:$AA$367,19,0)</f>
        <v>0</v>
      </c>
      <c r="BT150">
        <v>0</v>
      </c>
      <c r="BU150" s="15">
        <f t="shared" si="229"/>
        <v>16</v>
      </c>
      <c r="BV150" s="14">
        <f t="shared" si="232"/>
        <v>17</v>
      </c>
      <c r="BW150">
        <f>VLOOKUP(A150,'Stock wise daily sales'!$A$1:$AA$367,20,0)</f>
        <v>0</v>
      </c>
      <c r="BX150">
        <v>0</v>
      </c>
      <c r="BY150" s="15">
        <f t="shared" si="233"/>
        <v>17</v>
      </c>
      <c r="BZ150" s="14">
        <f t="shared" si="216"/>
        <v>39</v>
      </c>
      <c r="CA150">
        <f>VLOOKUP(A150,'Stock wise daily sales'!$A$1:$AA$367,21,0)</f>
        <v>10</v>
      </c>
      <c r="CB150">
        <v>0</v>
      </c>
      <c r="CC150" s="15">
        <f t="shared" si="217"/>
        <v>29</v>
      </c>
      <c r="CD150" s="14">
        <f t="shared" si="207"/>
        <v>52</v>
      </c>
      <c r="CE150">
        <f>VLOOKUP(A150,'Stock wise daily sales'!$A$1:$AA$367,22,0)</f>
        <v>0</v>
      </c>
      <c r="CF150">
        <v>0</v>
      </c>
      <c r="CG150" s="15">
        <f t="shared" si="208"/>
        <v>52</v>
      </c>
      <c r="CH150" s="14">
        <f t="shared" ref="CH150:CH213" si="241">MAX(CK149,0)</f>
        <v>74</v>
      </c>
      <c r="CI150">
        <f>VLOOKUP(A150,'Stock wise daily sales'!$A$1:$AA$367,23,0)</f>
        <v>0</v>
      </c>
      <c r="CJ150">
        <v>0</v>
      </c>
      <c r="CK150" s="15">
        <f t="shared" ref="CK150:CK213" si="242">CH150-CI150+CJ150</f>
        <v>74</v>
      </c>
      <c r="CL150" s="14">
        <f t="shared" si="234"/>
        <v>5</v>
      </c>
      <c r="CM150">
        <f>VLOOKUP(A150,'Stock wise daily sales'!$A$1:$AA$367,24,0)</f>
        <v>0</v>
      </c>
      <c r="CN150">
        <v>0</v>
      </c>
      <c r="CO150" s="15">
        <f t="shared" si="235"/>
        <v>5</v>
      </c>
      <c r="CP150" s="14">
        <f t="shared" si="199"/>
        <v>8</v>
      </c>
      <c r="CQ150">
        <f>VLOOKUP(A150,'Stock wise daily sales'!$A$1:$AA$367,25,0)</f>
        <v>0</v>
      </c>
      <c r="CR150">
        <v>0</v>
      </c>
      <c r="CS150" s="15">
        <f t="shared" si="200"/>
        <v>8</v>
      </c>
      <c r="CT150" s="14">
        <f t="shared" si="236"/>
        <v>98</v>
      </c>
      <c r="CU150">
        <f>VLOOKUP(A150,'Stock wise daily sales'!$A$1:$AA$367,26,0)</f>
        <v>0</v>
      </c>
      <c r="CV150">
        <v>0</v>
      </c>
      <c r="CW150" s="15">
        <f t="shared" si="237"/>
        <v>98</v>
      </c>
    </row>
    <row r="151" spans="1:101" x14ac:dyDescent="0.45">
      <c r="A151" s="2">
        <v>45348</v>
      </c>
      <c r="B151" s="14">
        <f t="shared" si="212"/>
        <v>5</v>
      </c>
      <c r="C151">
        <f>VLOOKUP(A151,'Stock wise daily sales'!$A$1:$AA$367,2,0)</f>
        <v>10</v>
      </c>
      <c r="D151">
        <v>0</v>
      </c>
      <c r="E151" s="15">
        <f t="shared" si="213"/>
        <v>-5</v>
      </c>
      <c r="F151" s="14">
        <f t="shared" si="201"/>
        <v>75</v>
      </c>
      <c r="G151">
        <f>VLOOKUP(A151,'Stock wise daily sales'!$A$1:$AA$367,3,0)</f>
        <v>25</v>
      </c>
      <c r="H151">
        <v>0</v>
      </c>
      <c r="I151" s="15">
        <f t="shared" si="202"/>
        <v>50</v>
      </c>
      <c r="J151" s="14">
        <f t="shared" si="238"/>
        <v>0</v>
      </c>
      <c r="K151">
        <f>VLOOKUP(A151,'Stock wise daily sales'!$A$1:$AA$367,4,0)</f>
        <v>0</v>
      </c>
      <c r="L151">
        <v>0</v>
      </c>
      <c r="M151" s="15">
        <f t="shared" si="239"/>
        <v>0</v>
      </c>
      <c r="N151" s="14">
        <f t="shared" si="211"/>
        <v>23</v>
      </c>
      <c r="O151">
        <f>VLOOKUP(A151,'Stock wise daily sales'!$A$1:$AA$367,5,0)</f>
        <v>0</v>
      </c>
      <c r="P151">
        <v>0</v>
      </c>
      <c r="Q151" s="15">
        <f t="shared" si="240"/>
        <v>23</v>
      </c>
      <c r="R151" s="14">
        <f t="shared" si="218"/>
        <v>76</v>
      </c>
      <c r="S151">
        <f>VLOOKUP(A151,'Stock wise daily sales'!$A$1:$AA$367,6,0)</f>
        <v>23</v>
      </c>
      <c r="T151">
        <v>0</v>
      </c>
      <c r="U151" s="15">
        <f t="shared" si="219"/>
        <v>53</v>
      </c>
      <c r="V151" s="14">
        <f t="shared" si="209"/>
        <v>51</v>
      </c>
      <c r="W151">
        <f>VLOOKUP(A151,'Stock wise daily sales'!$A$1:$AA$367,7,0)</f>
        <v>20</v>
      </c>
      <c r="X151">
        <v>0</v>
      </c>
      <c r="Y151" s="15">
        <f t="shared" si="210"/>
        <v>31</v>
      </c>
      <c r="Z151" s="14">
        <f t="shared" si="220"/>
        <v>15</v>
      </c>
      <c r="AA151">
        <f>VLOOKUP(A151,'Stock wise daily sales'!$A$1:$AA$367,8,0)</f>
        <v>0</v>
      </c>
      <c r="AB151">
        <v>0</v>
      </c>
      <c r="AC151" s="15">
        <f t="shared" si="221"/>
        <v>15</v>
      </c>
      <c r="AD151" s="14">
        <f t="shared" si="214"/>
        <v>48</v>
      </c>
      <c r="AE151">
        <f>VLOOKUP(A151,'Stock wise daily sales'!$A$1:$AA$367,9,0)</f>
        <v>10</v>
      </c>
      <c r="AF151">
        <v>0</v>
      </c>
      <c r="AG151" s="15">
        <f t="shared" si="215"/>
        <v>38</v>
      </c>
      <c r="AH151" s="14">
        <f t="shared" ref="AH151:AH214" si="243">MAX(AK150,0)</f>
        <v>17</v>
      </c>
      <c r="AI151">
        <f>VLOOKUP(A151,'Stock wise daily sales'!$A$1:$AA$367,10,0)</f>
        <v>5</v>
      </c>
      <c r="AJ151">
        <v>0</v>
      </c>
      <c r="AK151" s="15">
        <f t="shared" ref="AK151:AK214" si="244">AH151-AI151+AJ151</f>
        <v>12</v>
      </c>
      <c r="AL151" s="14">
        <f t="shared" si="203"/>
        <v>94</v>
      </c>
      <c r="AM151">
        <f>VLOOKUP(A151,'Stock wise daily sales'!$A$1:$AA$367,11,0)</f>
        <v>10</v>
      </c>
      <c r="AN151">
        <v>0</v>
      </c>
      <c r="AO151" s="15">
        <f t="shared" si="204"/>
        <v>84</v>
      </c>
      <c r="AP151" s="14">
        <f t="shared" ref="AP151:AP214" si="245">MAX(AS150,0)</f>
        <v>52</v>
      </c>
      <c r="AQ151">
        <f>VLOOKUP(A151,'Stock wise daily sales'!$A$1:$AA$367,12,0)</f>
        <v>0</v>
      </c>
      <c r="AR151">
        <v>0</v>
      </c>
      <c r="AS151" s="15">
        <f t="shared" ref="AS151:AS214" si="246">AP151-AQ151+AR151</f>
        <v>52</v>
      </c>
      <c r="AT151" s="14">
        <f t="shared" ref="AT151:AT214" si="247">MAX(AW150,0)</f>
        <v>86</v>
      </c>
      <c r="AU151">
        <f>VLOOKUP(A151,'Stock wise daily sales'!$A$1:$AA$367,13,0)</f>
        <v>0</v>
      </c>
      <c r="AV151">
        <v>0</v>
      </c>
      <c r="AW151" s="15">
        <f t="shared" ref="AW151:AW214" si="248">AT151-AU151+AV151</f>
        <v>86</v>
      </c>
      <c r="AX151" s="14">
        <f t="shared" si="222"/>
        <v>29</v>
      </c>
      <c r="AY151">
        <f>VLOOKUP(A151,'Stock wise daily sales'!$A$1:$AA$367,14,0)</f>
        <v>0</v>
      </c>
      <c r="AZ151">
        <v>0</v>
      </c>
      <c r="BA151" s="15">
        <f t="shared" si="223"/>
        <v>29</v>
      </c>
      <c r="BB151" s="14">
        <f t="shared" ref="BB151:BB214" si="249">MAX(BE150,0)</f>
        <v>13</v>
      </c>
      <c r="BC151">
        <f>VLOOKUP(A151,'Stock wise daily sales'!$A$1:$AA$367,15,0)</f>
        <v>0</v>
      </c>
      <c r="BD151">
        <v>0</v>
      </c>
      <c r="BE151" s="15">
        <f t="shared" ref="BE151:BE214" si="250">BB151-BC151+BD151</f>
        <v>13</v>
      </c>
      <c r="BF151" s="14">
        <f t="shared" si="224"/>
        <v>49</v>
      </c>
      <c r="BG151">
        <f>VLOOKUP(A151,'Stock wise daily sales'!$A$1:$AA$367,16,0)</f>
        <v>0</v>
      </c>
      <c r="BH151">
        <v>0</v>
      </c>
      <c r="BI151" s="15">
        <f t="shared" si="225"/>
        <v>49</v>
      </c>
      <c r="BJ151" s="14">
        <f t="shared" si="230"/>
        <v>27</v>
      </c>
      <c r="BK151">
        <f>VLOOKUP(A151,'Stock wise daily sales'!$A$1:$AA$367,17,0)</f>
        <v>0</v>
      </c>
      <c r="BL151">
        <v>0</v>
      </c>
      <c r="BM151" s="15">
        <f t="shared" si="231"/>
        <v>27</v>
      </c>
      <c r="BN151" s="14">
        <f t="shared" si="226"/>
        <v>41</v>
      </c>
      <c r="BO151">
        <f>VLOOKUP(A151,'Stock wise daily sales'!$A$1:$AA$367,18,0)</f>
        <v>5</v>
      </c>
      <c r="BP151">
        <v>0</v>
      </c>
      <c r="BQ151" s="15">
        <f t="shared" si="227"/>
        <v>36</v>
      </c>
      <c r="BR151" s="14">
        <f t="shared" si="228"/>
        <v>16</v>
      </c>
      <c r="BS151">
        <f>VLOOKUP(A151,'Stock wise daily sales'!$A$1:$AA$367,19,0)</f>
        <v>0</v>
      </c>
      <c r="BT151">
        <v>0</v>
      </c>
      <c r="BU151" s="15">
        <f t="shared" si="229"/>
        <v>16</v>
      </c>
      <c r="BV151" s="14">
        <f t="shared" si="232"/>
        <v>17</v>
      </c>
      <c r="BW151">
        <f>VLOOKUP(A151,'Stock wise daily sales'!$A$1:$AA$367,20,0)</f>
        <v>0</v>
      </c>
      <c r="BX151">
        <v>0</v>
      </c>
      <c r="BY151" s="15">
        <f t="shared" si="233"/>
        <v>17</v>
      </c>
      <c r="BZ151" s="14">
        <f t="shared" si="216"/>
        <v>29</v>
      </c>
      <c r="CA151">
        <f>VLOOKUP(A151,'Stock wise daily sales'!$A$1:$AA$367,21,0)</f>
        <v>0</v>
      </c>
      <c r="CB151">
        <v>0</v>
      </c>
      <c r="CC151" s="15">
        <f t="shared" si="217"/>
        <v>29</v>
      </c>
      <c r="CD151" s="14">
        <f t="shared" si="207"/>
        <v>52</v>
      </c>
      <c r="CE151">
        <f>VLOOKUP(A151,'Stock wise daily sales'!$A$1:$AA$367,22,0)</f>
        <v>0</v>
      </c>
      <c r="CF151">
        <v>0</v>
      </c>
      <c r="CG151" s="15">
        <f t="shared" si="208"/>
        <v>52</v>
      </c>
      <c r="CH151" s="14">
        <f t="shared" si="241"/>
        <v>74</v>
      </c>
      <c r="CI151">
        <f>VLOOKUP(A151,'Stock wise daily sales'!$A$1:$AA$367,23,0)</f>
        <v>5</v>
      </c>
      <c r="CJ151">
        <v>0</v>
      </c>
      <c r="CK151" s="15">
        <f t="shared" si="242"/>
        <v>69</v>
      </c>
      <c r="CL151" s="14">
        <f t="shared" si="234"/>
        <v>5</v>
      </c>
      <c r="CM151">
        <f>VLOOKUP(A151,'Stock wise daily sales'!$A$1:$AA$367,24,0)</f>
        <v>0</v>
      </c>
      <c r="CN151">
        <v>0</v>
      </c>
      <c r="CO151" s="15">
        <f t="shared" si="235"/>
        <v>5</v>
      </c>
      <c r="CP151" s="14">
        <f t="shared" ref="CP151:CP214" si="251">MAX(CS150,0)</f>
        <v>8</v>
      </c>
      <c r="CQ151">
        <f>VLOOKUP(A151,'Stock wise daily sales'!$A$1:$AA$367,25,0)</f>
        <v>10</v>
      </c>
      <c r="CR151">
        <v>30</v>
      </c>
      <c r="CS151" s="15">
        <f t="shared" ref="CS151:CS214" si="252">CP151-CQ151+CR151</f>
        <v>28</v>
      </c>
      <c r="CT151" s="14">
        <f t="shared" si="236"/>
        <v>98</v>
      </c>
      <c r="CU151">
        <f>VLOOKUP(A151,'Stock wise daily sales'!$A$1:$AA$367,26,0)</f>
        <v>0</v>
      </c>
      <c r="CV151">
        <v>0</v>
      </c>
      <c r="CW151" s="15">
        <f t="shared" si="237"/>
        <v>98</v>
      </c>
    </row>
    <row r="152" spans="1:101" x14ac:dyDescent="0.45">
      <c r="A152" s="2">
        <v>45349</v>
      </c>
      <c r="B152" s="14">
        <f t="shared" si="212"/>
        <v>0</v>
      </c>
      <c r="C152">
        <f>VLOOKUP(A152,'Stock wise daily sales'!$A$1:$AA$367,2,0)</f>
        <v>0</v>
      </c>
      <c r="D152">
        <v>0</v>
      </c>
      <c r="E152" s="15">
        <f t="shared" si="213"/>
        <v>0</v>
      </c>
      <c r="F152" s="14">
        <f t="shared" ref="F152:F215" si="253">MAX(I151,0)</f>
        <v>50</v>
      </c>
      <c r="G152">
        <f>VLOOKUP(A152,'Stock wise daily sales'!$A$1:$AA$367,3,0)</f>
        <v>5</v>
      </c>
      <c r="H152">
        <v>0</v>
      </c>
      <c r="I152" s="15">
        <f t="shared" ref="I152:I215" si="254">F152-G152+H152</f>
        <v>45</v>
      </c>
      <c r="J152" s="14">
        <f t="shared" si="238"/>
        <v>0</v>
      </c>
      <c r="K152">
        <f>VLOOKUP(A152,'Stock wise daily sales'!$A$1:$AA$367,4,0)</f>
        <v>0</v>
      </c>
      <c r="L152">
        <v>0</v>
      </c>
      <c r="M152" s="15">
        <f t="shared" si="239"/>
        <v>0</v>
      </c>
      <c r="N152" s="14">
        <f t="shared" si="211"/>
        <v>23</v>
      </c>
      <c r="O152">
        <f>VLOOKUP(A152,'Stock wise daily sales'!$A$1:$AA$367,5,0)</f>
        <v>0</v>
      </c>
      <c r="P152">
        <v>0</v>
      </c>
      <c r="Q152" s="15">
        <f t="shared" si="240"/>
        <v>23</v>
      </c>
      <c r="R152" s="14">
        <f t="shared" si="218"/>
        <v>53</v>
      </c>
      <c r="S152">
        <f>VLOOKUP(A152,'Stock wise daily sales'!$A$1:$AA$367,6,0)</f>
        <v>0</v>
      </c>
      <c r="T152">
        <v>0</v>
      </c>
      <c r="U152" s="15">
        <f t="shared" si="219"/>
        <v>53</v>
      </c>
      <c r="V152" s="14">
        <f t="shared" si="209"/>
        <v>31</v>
      </c>
      <c r="W152">
        <f>VLOOKUP(A152,'Stock wise daily sales'!$A$1:$AA$367,7,0)</f>
        <v>1</v>
      </c>
      <c r="X152">
        <v>0</v>
      </c>
      <c r="Y152" s="15">
        <f t="shared" si="210"/>
        <v>30</v>
      </c>
      <c r="Z152" s="14">
        <f t="shared" si="220"/>
        <v>15</v>
      </c>
      <c r="AA152">
        <f>VLOOKUP(A152,'Stock wise daily sales'!$A$1:$AA$367,8,0)</f>
        <v>0</v>
      </c>
      <c r="AB152">
        <v>0</v>
      </c>
      <c r="AC152" s="15">
        <f t="shared" si="221"/>
        <v>15</v>
      </c>
      <c r="AD152" s="14">
        <f t="shared" si="214"/>
        <v>38</v>
      </c>
      <c r="AE152">
        <f>VLOOKUP(A152,'Stock wise daily sales'!$A$1:$AA$367,9,0)</f>
        <v>0</v>
      </c>
      <c r="AF152">
        <v>0</v>
      </c>
      <c r="AG152" s="15">
        <f t="shared" si="215"/>
        <v>38</v>
      </c>
      <c r="AH152" s="14">
        <f t="shared" si="243"/>
        <v>12</v>
      </c>
      <c r="AI152">
        <f>VLOOKUP(A152,'Stock wise daily sales'!$A$1:$AA$367,10,0)</f>
        <v>0</v>
      </c>
      <c r="AJ152">
        <v>0</v>
      </c>
      <c r="AK152" s="15">
        <f t="shared" si="244"/>
        <v>12</v>
      </c>
      <c r="AL152" s="14">
        <f t="shared" ref="AL152:AL215" si="255">MAX(AO151,0)</f>
        <v>84</v>
      </c>
      <c r="AM152">
        <f>VLOOKUP(A152,'Stock wise daily sales'!$A$1:$AA$367,11,0)</f>
        <v>7</v>
      </c>
      <c r="AN152">
        <v>0</v>
      </c>
      <c r="AO152" s="15">
        <f t="shared" ref="AO152:AO215" si="256">AL152-AM152+AN152</f>
        <v>77</v>
      </c>
      <c r="AP152" s="14">
        <f t="shared" si="245"/>
        <v>52</v>
      </c>
      <c r="AQ152">
        <f>VLOOKUP(A152,'Stock wise daily sales'!$A$1:$AA$367,12,0)</f>
        <v>0</v>
      </c>
      <c r="AR152">
        <v>0</v>
      </c>
      <c r="AS152" s="15">
        <f t="shared" si="246"/>
        <v>52</v>
      </c>
      <c r="AT152" s="14">
        <f t="shared" si="247"/>
        <v>86</v>
      </c>
      <c r="AU152">
        <f>VLOOKUP(A152,'Stock wise daily sales'!$A$1:$AA$367,13,0)</f>
        <v>0</v>
      </c>
      <c r="AV152">
        <v>0</v>
      </c>
      <c r="AW152" s="15">
        <f t="shared" si="248"/>
        <v>86</v>
      </c>
      <c r="AX152" s="14">
        <f t="shared" si="222"/>
        <v>29</v>
      </c>
      <c r="AY152">
        <f>VLOOKUP(A152,'Stock wise daily sales'!$A$1:$AA$367,14,0)</f>
        <v>0</v>
      </c>
      <c r="AZ152">
        <v>0</v>
      </c>
      <c r="BA152" s="15">
        <f t="shared" si="223"/>
        <v>29</v>
      </c>
      <c r="BB152" s="14">
        <f t="shared" si="249"/>
        <v>13</v>
      </c>
      <c r="BC152">
        <f>VLOOKUP(A152,'Stock wise daily sales'!$A$1:$AA$367,15,0)</f>
        <v>0</v>
      </c>
      <c r="BD152">
        <v>0</v>
      </c>
      <c r="BE152" s="15">
        <f t="shared" si="250"/>
        <v>13</v>
      </c>
      <c r="BF152" s="14">
        <f t="shared" si="224"/>
        <v>49</v>
      </c>
      <c r="BG152">
        <f>VLOOKUP(A152,'Stock wise daily sales'!$A$1:$AA$367,16,0)</f>
        <v>0</v>
      </c>
      <c r="BH152">
        <v>0</v>
      </c>
      <c r="BI152" s="15">
        <f t="shared" si="225"/>
        <v>49</v>
      </c>
      <c r="BJ152" s="14">
        <f t="shared" si="230"/>
        <v>27</v>
      </c>
      <c r="BK152">
        <f>VLOOKUP(A152,'Stock wise daily sales'!$A$1:$AA$367,17,0)</f>
        <v>0</v>
      </c>
      <c r="BL152">
        <v>0</v>
      </c>
      <c r="BM152" s="15">
        <f t="shared" si="231"/>
        <v>27</v>
      </c>
      <c r="BN152" s="14">
        <f t="shared" si="226"/>
        <v>36</v>
      </c>
      <c r="BO152">
        <f>VLOOKUP(A152,'Stock wise daily sales'!$A$1:$AA$367,18,0)</f>
        <v>0</v>
      </c>
      <c r="BP152">
        <v>0</v>
      </c>
      <c r="BQ152" s="15">
        <f t="shared" si="227"/>
        <v>36</v>
      </c>
      <c r="BR152" s="14">
        <f t="shared" si="228"/>
        <v>16</v>
      </c>
      <c r="BS152">
        <f>VLOOKUP(A152,'Stock wise daily sales'!$A$1:$AA$367,19,0)</f>
        <v>0</v>
      </c>
      <c r="BT152">
        <v>0</v>
      </c>
      <c r="BU152" s="15">
        <f t="shared" si="229"/>
        <v>16</v>
      </c>
      <c r="BV152" s="14">
        <f t="shared" si="232"/>
        <v>17</v>
      </c>
      <c r="BW152">
        <f>VLOOKUP(A152,'Stock wise daily sales'!$A$1:$AA$367,20,0)</f>
        <v>0</v>
      </c>
      <c r="BX152">
        <v>0</v>
      </c>
      <c r="BY152" s="15">
        <f t="shared" si="233"/>
        <v>17</v>
      </c>
      <c r="BZ152" s="14">
        <f t="shared" si="216"/>
        <v>29</v>
      </c>
      <c r="CA152">
        <f>VLOOKUP(A152,'Stock wise daily sales'!$A$1:$AA$367,21,0)</f>
        <v>10</v>
      </c>
      <c r="CB152">
        <v>0</v>
      </c>
      <c r="CC152" s="15">
        <f t="shared" si="217"/>
        <v>19</v>
      </c>
      <c r="CD152" s="14">
        <f t="shared" si="207"/>
        <v>52</v>
      </c>
      <c r="CE152">
        <f>VLOOKUP(A152,'Stock wise daily sales'!$A$1:$AA$367,22,0)</f>
        <v>0</v>
      </c>
      <c r="CF152">
        <v>0</v>
      </c>
      <c r="CG152" s="15">
        <f t="shared" si="208"/>
        <v>52</v>
      </c>
      <c r="CH152" s="14">
        <f t="shared" si="241"/>
        <v>69</v>
      </c>
      <c r="CI152">
        <f>VLOOKUP(A152,'Stock wise daily sales'!$A$1:$AA$367,23,0)</f>
        <v>0</v>
      </c>
      <c r="CJ152">
        <v>0</v>
      </c>
      <c r="CK152" s="15">
        <f t="shared" si="242"/>
        <v>69</v>
      </c>
      <c r="CL152" s="14">
        <f t="shared" si="234"/>
        <v>5</v>
      </c>
      <c r="CM152">
        <f>VLOOKUP(A152,'Stock wise daily sales'!$A$1:$AA$367,24,0)</f>
        <v>0</v>
      </c>
      <c r="CN152">
        <v>0</v>
      </c>
      <c r="CO152" s="15">
        <f t="shared" si="235"/>
        <v>5</v>
      </c>
      <c r="CP152" s="14">
        <f t="shared" si="251"/>
        <v>28</v>
      </c>
      <c r="CQ152">
        <f>VLOOKUP(A152,'Stock wise daily sales'!$A$1:$AA$367,25,0)</f>
        <v>0</v>
      </c>
      <c r="CR152">
        <v>0</v>
      </c>
      <c r="CS152" s="15">
        <f t="shared" si="252"/>
        <v>28</v>
      </c>
      <c r="CT152" s="14">
        <f t="shared" si="236"/>
        <v>98</v>
      </c>
      <c r="CU152">
        <f>VLOOKUP(A152,'Stock wise daily sales'!$A$1:$AA$367,26,0)</f>
        <v>0</v>
      </c>
      <c r="CV152">
        <v>0</v>
      </c>
      <c r="CW152" s="15">
        <f t="shared" si="237"/>
        <v>98</v>
      </c>
    </row>
    <row r="153" spans="1:101" x14ac:dyDescent="0.45">
      <c r="A153" s="2">
        <v>45350</v>
      </c>
      <c r="B153" s="14">
        <f t="shared" si="212"/>
        <v>0</v>
      </c>
      <c r="C153">
        <f>VLOOKUP(A153,'Stock wise daily sales'!$A$1:$AA$367,2,0)</f>
        <v>0</v>
      </c>
      <c r="D153">
        <v>0</v>
      </c>
      <c r="E153" s="15">
        <f t="shared" si="213"/>
        <v>0</v>
      </c>
      <c r="F153" s="14">
        <f t="shared" si="253"/>
        <v>45</v>
      </c>
      <c r="G153">
        <f>VLOOKUP(A153,'Stock wise daily sales'!$A$1:$AA$367,3,0)</f>
        <v>0</v>
      </c>
      <c r="H153">
        <v>0</v>
      </c>
      <c r="I153" s="15">
        <f t="shared" si="254"/>
        <v>45</v>
      </c>
      <c r="J153" s="14">
        <f t="shared" si="238"/>
        <v>0</v>
      </c>
      <c r="K153">
        <f>VLOOKUP(A153,'Stock wise daily sales'!$A$1:$AA$367,4,0)</f>
        <v>0</v>
      </c>
      <c r="L153">
        <v>0</v>
      </c>
      <c r="M153" s="15">
        <f t="shared" si="239"/>
        <v>0</v>
      </c>
      <c r="N153" s="14">
        <f t="shared" si="211"/>
        <v>23</v>
      </c>
      <c r="O153">
        <f>VLOOKUP(A153,'Stock wise daily sales'!$A$1:$AA$367,5,0)</f>
        <v>0</v>
      </c>
      <c r="P153">
        <v>0</v>
      </c>
      <c r="Q153" s="15">
        <f t="shared" si="240"/>
        <v>23</v>
      </c>
      <c r="R153" s="14">
        <f t="shared" si="218"/>
        <v>53</v>
      </c>
      <c r="S153">
        <f>VLOOKUP(A153,'Stock wise daily sales'!$A$1:$AA$367,6,0)</f>
        <v>5</v>
      </c>
      <c r="T153">
        <v>0</v>
      </c>
      <c r="U153" s="15">
        <f t="shared" si="219"/>
        <v>48</v>
      </c>
      <c r="V153" s="14">
        <f t="shared" si="209"/>
        <v>30</v>
      </c>
      <c r="W153">
        <f>VLOOKUP(A153,'Stock wise daily sales'!$A$1:$AA$367,7,0)</f>
        <v>0</v>
      </c>
      <c r="X153">
        <v>0</v>
      </c>
      <c r="Y153" s="15">
        <f t="shared" si="210"/>
        <v>30</v>
      </c>
      <c r="Z153" s="14">
        <f t="shared" si="220"/>
        <v>15</v>
      </c>
      <c r="AA153">
        <f>VLOOKUP(A153,'Stock wise daily sales'!$A$1:$AA$367,8,0)</f>
        <v>4</v>
      </c>
      <c r="AB153">
        <v>0</v>
      </c>
      <c r="AC153" s="15">
        <f t="shared" si="221"/>
        <v>11</v>
      </c>
      <c r="AD153" s="14">
        <f t="shared" si="214"/>
        <v>38</v>
      </c>
      <c r="AE153">
        <f>VLOOKUP(A153,'Stock wise daily sales'!$A$1:$AA$367,9,0)</f>
        <v>0</v>
      </c>
      <c r="AF153">
        <v>0</v>
      </c>
      <c r="AG153" s="15">
        <f t="shared" si="215"/>
        <v>38</v>
      </c>
      <c r="AH153" s="14">
        <f t="shared" si="243"/>
        <v>12</v>
      </c>
      <c r="AI153">
        <f>VLOOKUP(A153,'Stock wise daily sales'!$A$1:$AA$367,10,0)</f>
        <v>0</v>
      </c>
      <c r="AJ153">
        <v>0</v>
      </c>
      <c r="AK153" s="15">
        <f t="shared" si="244"/>
        <v>12</v>
      </c>
      <c r="AL153" s="14">
        <f t="shared" si="255"/>
        <v>77</v>
      </c>
      <c r="AM153">
        <f>VLOOKUP(A153,'Stock wise daily sales'!$A$1:$AA$367,11,0)</f>
        <v>4</v>
      </c>
      <c r="AN153">
        <v>0</v>
      </c>
      <c r="AO153" s="15">
        <f t="shared" si="256"/>
        <v>73</v>
      </c>
      <c r="AP153" s="14">
        <f t="shared" si="245"/>
        <v>52</v>
      </c>
      <c r="AQ153">
        <f>VLOOKUP(A153,'Stock wise daily sales'!$A$1:$AA$367,12,0)</f>
        <v>2</v>
      </c>
      <c r="AR153">
        <v>0</v>
      </c>
      <c r="AS153" s="15">
        <f t="shared" si="246"/>
        <v>50</v>
      </c>
      <c r="AT153" s="14">
        <f t="shared" si="247"/>
        <v>86</v>
      </c>
      <c r="AU153">
        <f>VLOOKUP(A153,'Stock wise daily sales'!$A$1:$AA$367,13,0)</f>
        <v>0</v>
      </c>
      <c r="AV153">
        <v>0</v>
      </c>
      <c r="AW153" s="15">
        <f t="shared" si="248"/>
        <v>86</v>
      </c>
      <c r="AX153" s="14">
        <f t="shared" si="222"/>
        <v>29</v>
      </c>
      <c r="AY153">
        <f>VLOOKUP(A153,'Stock wise daily sales'!$A$1:$AA$367,14,0)</f>
        <v>0</v>
      </c>
      <c r="AZ153">
        <v>0</v>
      </c>
      <c r="BA153" s="15">
        <f t="shared" si="223"/>
        <v>29</v>
      </c>
      <c r="BB153" s="14">
        <f t="shared" si="249"/>
        <v>13</v>
      </c>
      <c r="BC153">
        <f>VLOOKUP(A153,'Stock wise daily sales'!$A$1:$AA$367,15,0)</f>
        <v>0</v>
      </c>
      <c r="BD153">
        <v>0</v>
      </c>
      <c r="BE153" s="15">
        <f t="shared" si="250"/>
        <v>13</v>
      </c>
      <c r="BF153" s="14">
        <f t="shared" si="224"/>
        <v>49</v>
      </c>
      <c r="BG153">
        <f>VLOOKUP(A153,'Stock wise daily sales'!$A$1:$AA$367,16,0)</f>
        <v>0</v>
      </c>
      <c r="BH153">
        <v>0</v>
      </c>
      <c r="BI153" s="15">
        <f t="shared" si="225"/>
        <v>49</v>
      </c>
      <c r="BJ153" s="14">
        <f t="shared" si="230"/>
        <v>27</v>
      </c>
      <c r="BK153">
        <f>VLOOKUP(A153,'Stock wise daily sales'!$A$1:$AA$367,17,0)</f>
        <v>1</v>
      </c>
      <c r="BL153">
        <v>0</v>
      </c>
      <c r="BM153" s="15">
        <f t="shared" si="231"/>
        <v>26</v>
      </c>
      <c r="BN153" s="14">
        <f t="shared" si="226"/>
        <v>36</v>
      </c>
      <c r="BO153">
        <f>VLOOKUP(A153,'Stock wise daily sales'!$A$1:$AA$367,18,0)</f>
        <v>0</v>
      </c>
      <c r="BP153">
        <v>0</v>
      </c>
      <c r="BQ153" s="15">
        <f t="shared" si="227"/>
        <v>36</v>
      </c>
      <c r="BR153" s="14">
        <f t="shared" si="228"/>
        <v>16</v>
      </c>
      <c r="BS153">
        <f>VLOOKUP(A153,'Stock wise daily sales'!$A$1:$AA$367,19,0)</f>
        <v>0</v>
      </c>
      <c r="BT153">
        <v>0</v>
      </c>
      <c r="BU153" s="15">
        <f t="shared" si="229"/>
        <v>16</v>
      </c>
      <c r="BV153" s="14">
        <f t="shared" si="232"/>
        <v>17</v>
      </c>
      <c r="BW153">
        <f>VLOOKUP(A153,'Stock wise daily sales'!$A$1:$AA$367,20,0)</f>
        <v>0</v>
      </c>
      <c r="BX153">
        <v>0</v>
      </c>
      <c r="BY153" s="15">
        <f t="shared" si="233"/>
        <v>17</v>
      </c>
      <c r="BZ153" s="14">
        <f t="shared" si="216"/>
        <v>19</v>
      </c>
      <c r="CA153">
        <f>VLOOKUP(A153,'Stock wise daily sales'!$A$1:$AA$367,21,0)</f>
        <v>0</v>
      </c>
      <c r="CB153">
        <v>0</v>
      </c>
      <c r="CC153" s="15">
        <f t="shared" si="217"/>
        <v>19</v>
      </c>
      <c r="CD153" s="14">
        <f t="shared" si="207"/>
        <v>52</v>
      </c>
      <c r="CE153">
        <f>VLOOKUP(A153,'Stock wise daily sales'!$A$1:$AA$367,22,0)</f>
        <v>5</v>
      </c>
      <c r="CF153">
        <v>0</v>
      </c>
      <c r="CG153" s="15">
        <f t="shared" si="208"/>
        <v>47</v>
      </c>
      <c r="CH153" s="14">
        <f t="shared" si="241"/>
        <v>69</v>
      </c>
      <c r="CI153">
        <f>VLOOKUP(A153,'Stock wise daily sales'!$A$1:$AA$367,23,0)</f>
        <v>0</v>
      </c>
      <c r="CJ153">
        <v>0</v>
      </c>
      <c r="CK153" s="15">
        <f t="shared" si="242"/>
        <v>69</v>
      </c>
      <c r="CL153" s="14">
        <f t="shared" si="234"/>
        <v>5</v>
      </c>
      <c r="CM153">
        <f>VLOOKUP(A153,'Stock wise daily sales'!$A$1:$AA$367,24,0)</f>
        <v>0</v>
      </c>
      <c r="CN153">
        <v>0</v>
      </c>
      <c r="CO153" s="15">
        <f t="shared" si="235"/>
        <v>5</v>
      </c>
      <c r="CP153" s="14">
        <f t="shared" si="251"/>
        <v>28</v>
      </c>
      <c r="CQ153">
        <f>VLOOKUP(A153,'Stock wise daily sales'!$A$1:$AA$367,25,0)</f>
        <v>0</v>
      </c>
      <c r="CR153">
        <v>0</v>
      </c>
      <c r="CS153" s="15">
        <f t="shared" si="252"/>
        <v>28</v>
      </c>
      <c r="CT153" s="14">
        <f t="shared" si="236"/>
        <v>98</v>
      </c>
      <c r="CU153">
        <f>VLOOKUP(A153,'Stock wise daily sales'!$A$1:$AA$367,26,0)</f>
        <v>0</v>
      </c>
      <c r="CV153">
        <v>0</v>
      </c>
      <c r="CW153" s="15">
        <f t="shared" si="237"/>
        <v>98</v>
      </c>
    </row>
    <row r="154" spans="1:101" x14ac:dyDescent="0.45">
      <c r="A154" s="2">
        <v>45351</v>
      </c>
      <c r="B154" s="14">
        <f t="shared" si="212"/>
        <v>0</v>
      </c>
      <c r="C154">
        <f>VLOOKUP(A154,'Stock wise daily sales'!$A$1:$AA$367,2,0)</f>
        <v>0</v>
      </c>
      <c r="D154">
        <v>0</v>
      </c>
      <c r="E154" s="15">
        <f t="shared" si="213"/>
        <v>0</v>
      </c>
      <c r="F154" s="14">
        <f t="shared" si="253"/>
        <v>45</v>
      </c>
      <c r="G154">
        <f>VLOOKUP(A154,'Stock wise daily sales'!$A$1:$AA$367,3,0)</f>
        <v>10</v>
      </c>
      <c r="H154">
        <v>0</v>
      </c>
      <c r="I154" s="15">
        <f t="shared" si="254"/>
        <v>35</v>
      </c>
      <c r="J154" s="14">
        <f t="shared" si="238"/>
        <v>0</v>
      </c>
      <c r="K154">
        <f>VLOOKUP(A154,'Stock wise daily sales'!$A$1:$AA$367,4,0)</f>
        <v>0</v>
      </c>
      <c r="L154">
        <v>0</v>
      </c>
      <c r="M154" s="15">
        <f t="shared" si="239"/>
        <v>0</v>
      </c>
      <c r="N154" s="14">
        <f t="shared" si="211"/>
        <v>23</v>
      </c>
      <c r="O154">
        <f>VLOOKUP(A154,'Stock wise daily sales'!$A$1:$AA$367,5,0)</f>
        <v>0</v>
      </c>
      <c r="P154">
        <v>0</v>
      </c>
      <c r="Q154" s="15">
        <f t="shared" si="240"/>
        <v>23</v>
      </c>
      <c r="R154" s="14">
        <f t="shared" si="218"/>
        <v>48</v>
      </c>
      <c r="S154">
        <f>VLOOKUP(A154,'Stock wise daily sales'!$A$1:$AA$367,6,0)</f>
        <v>15</v>
      </c>
      <c r="T154">
        <v>0</v>
      </c>
      <c r="U154" s="15">
        <f t="shared" si="219"/>
        <v>33</v>
      </c>
      <c r="V154" s="14">
        <f t="shared" si="209"/>
        <v>30</v>
      </c>
      <c r="W154">
        <f>VLOOKUP(A154,'Stock wise daily sales'!$A$1:$AA$367,7,0)</f>
        <v>4</v>
      </c>
      <c r="X154">
        <v>0</v>
      </c>
      <c r="Y154" s="15">
        <f t="shared" si="210"/>
        <v>26</v>
      </c>
      <c r="Z154" s="14">
        <f t="shared" si="220"/>
        <v>11</v>
      </c>
      <c r="AA154">
        <f>VLOOKUP(A154,'Stock wise daily sales'!$A$1:$AA$367,8,0)</f>
        <v>0</v>
      </c>
      <c r="AB154">
        <v>0</v>
      </c>
      <c r="AC154" s="15">
        <f t="shared" si="221"/>
        <v>11</v>
      </c>
      <c r="AD154" s="14">
        <f t="shared" si="214"/>
        <v>38</v>
      </c>
      <c r="AE154">
        <f>VLOOKUP(A154,'Stock wise daily sales'!$A$1:$AA$367,9,0)</f>
        <v>0</v>
      </c>
      <c r="AF154">
        <v>0</v>
      </c>
      <c r="AG154" s="15">
        <f t="shared" si="215"/>
        <v>38</v>
      </c>
      <c r="AH154" s="14">
        <f t="shared" si="243"/>
        <v>12</v>
      </c>
      <c r="AI154">
        <f>VLOOKUP(A154,'Stock wise daily sales'!$A$1:$AA$367,10,0)</f>
        <v>0</v>
      </c>
      <c r="AJ154">
        <v>0</v>
      </c>
      <c r="AK154" s="15">
        <f t="shared" si="244"/>
        <v>12</v>
      </c>
      <c r="AL154" s="14">
        <f t="shared" si="255"/>
        <v>73</v>
      </c>
      <c r="AM154">
        <f>VLOOKUP(A154,'Stock wise daily sales'!$A$1:$AA$367,11,0)</f>
        <v>0</v>
      </c>
      <c r="AN154">
        <v>0</v>
      </c>
      <c r="AO154" s="15">
        <f t="shared" si="256"/>
        <v>73</v>
      </c>
      <c r="AP154" s="14">
        <f t="shared" si="245"/>
        <v>50</v>
      </c>
      <c r="AQ154">
        <f>VLOOKUP(A154,'Stock wise daily sales'!$A$1:$AA$367,12,0)</f>
        <v>0</v>
      </c>
      <c r="AR154">
        <v>0</v>
      </c>
      <c r="AS154" s="15">
        <f t="shared" si="246"/>
        <v>50</v>
      </c>
      <c r="AT154" s="14">
        <f t="shared" si="247"/>
        <v>86</v>
      </c>
      <c r="AU154">
        <f>VLOOKUP(A154,'Stock wise daily sales'!$A$1:$AA$367,13,0)</f>
        <v>0</v>
      </c>
      <c r="AV154">
        <v>0</v>
      </c>
      <c r="AW154" s="15">
        <f t="shared" si="248"/>
        <v>86</v>
      </c>
      <c r="AX154" s="14">
        <f t="shared" si="222"/>
        <v>29</v>
      </c>
      <c r="AY154">
        <f>VLOOKUP(A154,'Stock wise daily sales'!$A$1:$AA$367,14,0)</f>
        <v>0</v>
      </c>
      <c r="AZ154">
        <v>0</v>
      </c>
      <c r="BA154" s="15">
        <f t="shared" si="223"/>
        <v>29</v>
      </c>
      <c r="BB154" s="14">
        <f t="shared" si="249"/>
        <v>13</v>
      </c>
      <c r="BC154">
        <f>VLOOKUP(A154,'Stock wise daily sales'!$A$1:$AA$367,15,0)</f>
        <v>0</v>
      </c>
      <c r="BD154">
        <v>0</v>
      </c>
      <c r="BE154" s="15">
        <f t="shared" si="250"/>
        <v>13</v>
      </c>
      <c r="BF154" s="14">
        <f t="shared" si="224"/>
        <v>49</v>
      </c>
      <c r="BG154">
        <f>VLOOKUP(A154,'Stock wise daily sales'!$A$1:$AA$367,16,0)</f>
        <v>5</v>
      </c>
      <c r="BH154">
        <v>0</v>
      </c>
      <c r="BI154" s="15">
        <f t="shared" si="225"/>
        <v>44</v>
      </c>
      <c r="BJ154" s="14">
        <f t="shared" si="230"/>
        <v>26</v>
      </c>
      <c r="BK154">
        <f>VLOOKUP(A154,'Stock wise daily sales'!$A$1:$AA$367,17,0)</f>
        <v>0</v>
      </c>
      <c r="BL154">
        <v>0</v>
      </c>
      <c r="BM154" s="15">
        <f t="shared" si="231"/>
        <v>26</v>
      </c>
      <c r="BN154" s="14">
        <f t="shared" si="226"/>
        <v>36</v>
      </c>
      <c r="BO154">
        <f>VLOOKUP(A154,'Stock wise daily sales'!$A$1:$AA$367,18,0)</f>
        <v>0</v>
      </c>
      <c r="BP154">
        <v>0</v>
      </c>
      <c r="BQ154" s="15">
        <f t="shared" si="227"/>
        <v>36</v>
      </c>
      <c r="BR154" s="14">
        <f t="shared" si="228"/>
        <v>16</v>
      </c>
      <c r="BS154">
        <f>VLOOKUP(A154,'Stock wise daily sales'!$A$1:$AA$367,19,0)</f>
        <v>0</v>
      </c>
      <c r="BT154">
        <v>0</v>
      </c>
      <c r="BU154" s="15">
        <f t="shared" si="229"/>
        <v>16</v>
      </c>
      <c r="BV154" s="14">
        <f t="shared" si="232"/>
        <v>17</v>
      </c>
      <c r="BW154">
        <f>VLOOKUP(A154,'Stock wise daily sales'!$A$1:$AA$367,20,0)</f>
        <v>0</v>
      </c>
      <c r="BX154">
        <v>0</v>
      </c>
      <c r="BY154" s="15">
        <f t="shared" si="233"/>
        <v>17</v>
      </c>
      <c r="BZ154" s="14">
        <f t="shared" si="216"/>
        <v>19</v>
      </c>
      <c r="CA154">
        <f>VLOOKUP(A154,'Stock wise daily sales'!$A$1:$AA$367,21,0)</f>
        <v>0</v>
      </c>
      <c r="CB154">
        <v>0</v>
      </c>
      <c r="CC154" s="15">
        <f t="shared" si="217"/>
        <v>19</v>
      </c>
      <c r="CD154" s="14">
        <f t="shared" si="207"/>
        <v>47</v>
      </c>
      <c r="CE154">
        <f>VLOOKUP(A154,'Stock wise daily sales'!$A$1:$AA$367,22,0)</f>
        <v>0</v>
      </c>
      <c r="CF154">
        <v>0</v>
      </c>
      <c r="CG154" s="15">
        <f t="shared" si="208"/>
        <v>47</v>
      </c>
      <c r="CH154" s="14">
        <f t="shared" si="241"/>
        <v>69</v>
      </c>
      <c r="CI154">
        <f>VLOOKUP(A154,'Stock wise daily sales'!$A$1:$AA$367,23,0)</f>
        <v>12</v>
      </c>
      <c r="CJ154">
        <v>0</v>
      </c>
      <c r="CK154" s="15">
        <f t="shared" si="242"/>
        <v>57</v>
      </c>
      <c r="CL154" s="14">
        <f t="shared" si="234"/>
        <v>5</v>
      </c>
      <c r="CM154">
        <f>VLOOKUP(A154,'Stock wise daily sales'!$A$1:$AA$367,24,0)</f>
        <v>0</v>
      </c>
      <c r="CN154">
        <v>0</v>
      </c>
      <c r="CO154" s="15">
        <f t="shared" si="235"/>
        <v>5</v>
      </c>
      <c r="CP154" s="14">
        <f t="shared" si="251"/>
        <v>28</v>
      </c>
      <c r="CQ154">
        <f>VLOOKUP(A154,'Stock wise daily sales'!$A$1:$AA$367,25,0)</f>
        <v>0</v>
      </c>
      <c r="CR154">
        <v>0</v>
      </c>
      <c r="CS154" s="15">
        <f t="shared" si="252"/>
        <v>28</v>
      </c>
      <c r="CT154" s="14">
        <f t="shared" si="236"/>
        <v>98</v>
      </c>
      <c r="CU154">
        <f>VLOOKUP(A154,'Stock wise daily sales'!$A$1:$AA$367,26,0)</f>
        <v>11</v>
      </c>
      <c r="CV154">
        <v>0</v>
      </c>
      <c r="CW154" s="15">
        <f t="shared" si="237"/>
        <v>87</v>
      </c>
    </row>
    <row r="155" spans="1:101" x14ac:dyDescent="0.45">
      <c r="A155" s="2">
        <v>45352</v>
      </c>
      <c r="B155" s="14">
        <f t="shared" si="212"/>
        <v>0</v>
      </c>
      <c r="C155">
        <f>VLOOKUP(A155,'Stock wise daily sales'!$A$1:$AA$367,2,0)</f>
        <v>0</v>
      </c>
      <c r="D155">
        <v>0</v>
      </c>
      <c r="E155" s="15">
        <f t="shared" si="213"/>
        <v>0</v>
      </c>
      <c r="F155" s="14">
        <f t="shared" si="253"/>
        <v>35</v>
      </c>
      <c r="G155">
        <f>VLOOKUP(A155,'Stock wise daily sales'!$A$1:$AA$367,3,0)</f>
        <v>0</v>
      </c>
      <c r="H155">
        <v>0</v>
      </c>
      <c r="I155" s="15">
        <f t="shared" si="254"/>
        <v>35</v>
      </c>
      <c r="J155" s="14">
        <f t="shared" si="238"/>
        <v>0</v>
      </c>
      <c r="K155">
        <f>VLOOKUP(A155,'Stock wise daily sales'!$A$1:$AA$367,4,0)</f>
        <v>0</v>
      </c>
      <c r="L155">
        <v>0</v>
      </c>
      <c r="M155" s="15">
        <f t="shared" si="239"/>
        <v>0</v>
      </c>
      <c r="N155" s="14">
        <f t="shared" si="211"/>
        <v>23</v>
      </c>
      <c r="O155">
        <f>VLOOKUP(A155,'Stock wise daily sales'!$A$1:$AA$367,5,0)</f>
        <v>0</v>
      </c>
      <c r="P155">
        <v>0</v>
      </c>
      <c r="Q155" s="15">
        <f t="shared" si="240"/>
        <v>23</v>
      </c>
      <c r="R155" s="14">
        <f t="shared" si="218"/>
        <v>33</v>
      </c>
      <c r="S155">
        <f>VLOOKUP(A155,'Stock wise daily sales'!$A$1:$AA$367,6,0)</f>
        <v>20</v>
      </c>
      <c r="T155">
        <v>0</v>
      </c>
      <c r="U155" s="15">
        <f t="shared" si="219"/>
        <v>13</v>
      </c>
      <c r="V155" s="14">
        <f t="shared" si="209"/>
        <v>26</v>
      </c>
      <c r="W155">
        <f>VLOOKUP(A155,'Stock wise daily sales'!$A$1:$AA$367,7,0)</f>
        <v>4</v>
      </c>
      <c r="X155">
        <v>0</v>
      </c>
      <c r="Y155" s="15">
        <f t="shared" si="210"/>
        <v>22</v>
      </c>
      <c r="Z155" s="14">
        <f t="shared" si="220"/>
        <v>11</v>
      </c>
      <c r="AA155">
        <f>VLOOKUP(A155,'Stock wise daily sales'!$A$1:$AA$367,8,0)</f>
        <v>6</v>
      </c>
      <c r="AB155">
        <v>0</v>
      </c>
      <c r="AC155" s="15">
        <f t="shared" si="221"/>
        <v>5</v>
      </c>
      <c r="AD155" s="14">
        <f t="shared" si="214"/>
        <v>38</v>
      </c>
      <c r="AE155">
        <f>VLOOKUP(A155,'Stock wise daily sales'!$A$1:$AA$367,9,0)</f>
        <v>0</v>
      </c>
      <c r="AF155">
        <v>0</v>
      </c>
      <c r="AG155" s="15">
        <f t="shared" si="215"/>
        <v>38</v>
      </c>
      <c r="AH155" s="14">
        <f t="shared" si="243"/>
        <v>12</v>
      </c>
      <c r="AI155">
        <f>VLOOKUP(A155,'Stock wise daily sales'!$A$1:$AA$367,10,0)</f>
        <v>0</v>
      </c>
      <c r="AJ155">
        <v>0</v>
      </c>
      <c r="AK155" s="15">
        <f t="shared" si="244"/>
        <v>12</v>
      </c>
      <c r="AL155" s="14">
        <f t="shared" si="255"/>
        <v>73</v>
      </c>
      <c r="AM155">
        <f>VLOOKUP(A155,'Stock wise daily sales'!$A$1:$AA$367,11,0)</f>
        <v>0</v>
      </c>
      <c r="AN155">
        <v>0</v>
      </c>
      <c r="AO155" s="15">
        <f t="shared" si="256"/>
        <v>73</v>
      </c>
      <c r="AP155" s="14">
        <f t="shared" si="245"/>
        <v>50</v>
      </c>
      <c r="AQ155">
        <f>VLOOKUP(A155,'Stock wise daily sales'!$A$1:$AA$367,12,0)</f>
        <v>0</v>
      </c>
      <c r="AR155">
        <v>0</v>
      </c>
      <c r="AS155" s="15">
        <f t="shared" si="246"/>
        <v>50</v>
      </c>
      <c r="AT155" s="14">
        <f t="shared" si="247"/>
        <v>86</v>
      </c>
      <c r="AU155">
        <f>VLOOKUP(A155,'Stock wise daily sales'!$A$1:$AA$367,13,0)</f>
        <v>0</v>
      </c>
      <c r="AV155">
        <v>0</v>
      </c>
      <c r="AW155" s="15">
        <f t="shared" si="248"/>
        <v>86</v>
      </c>
      <c r="AX155" s="14">
        <f t="shared" si="222"/>
        <v>29</v>
      </c>
      <c r="AY155">
        <f>VLOOKUP(A155,'Stock wise daily sales'!$A$1:$AA$367,14,0)</f>
        <v>0</v>
      </c>
      <c r="AZ155">
        <v>0</v>
      </c>
      <c r="BA155" s="15">
        <f t="shared" si="223"/>
        <v>29</v>
      </c>
      <c r="BB155" s="14">
        <f t="shared" si="249"/>
        <v>13</v>
      </c>
      <c r="BC155">
        <f>VLOOKUP(A155,'Stock wise daily sales'!$A$1:$AA$367,15,0)</f>
        <v>0</v>
      </c>
      <c r="BD155">
        <v>0</v>
      </c>
      <c r="BE155" s="15">
        <f t="shared" si="250"/>
        <v>13</v>
      </c>
      <c r="BF155" s="14">
        <f t="shared" si="224"/>
        <v>44</v>
      </c>
      <c r="BG155">
        <f>VLOOKUP(A155,'Stock wise daily sales'!$A$1:$AA$367,16,0)</f>
        <v>15</v>
      </c>
      <c r="BH155">
        <v>0</v>
      </c>
      <c r="BI155" s="15">
        <f t="shared" si="225"/>
        <v>29</v>
      </c>
      <c r="BJ155" s="14">
        <f t="shared" si="230"/>
        <v>26</v>
      </c>
      <c r="BK155">
        <f>VLOOKUP(A155,'Stock wise daily sales'!$A$1:$AA$367,17,0)</f>
        <v>2</v>
      </c>
      <c r="BL155">
        <v>0</v>
      </c>
      <c r="BM155" s="15">
        <f t="shared" si="231"/>
        <v>24</v>
      </c>
      <c r="BN155" s="14">
        <f t="shared" si="226"/>
        <v>36</v>
      </c>
      <c r="BO155">
        <f>VLOOKUP(A155,'Stock wise daily sales'!$A$1:$AA$367,18,0)</f>
        <v>2</v>
      </c>
      <c r="BP155">
        <v>0</v>
      </c>
      <c r="BQ155" s="15">
        <f t="shared" si="227"/>
        <v>34</v>
      </c>
      <c r="BR155" s="14">
        <f t="shared" si="228"/>
        <v>16</v>
      </c>
      <c r="BS155">
        <f>VLOOKUP(A155,'Stock wise daily sales'!$A$1:$AA$367,19,0)</f>
        <v>0</v>
      </c>
      <c r="BT155">
        <v>0</v>
      </c>
      <c r="BU155" s="15">
        <f t="shared" si="229"/>
        <v>16</v>
      </c>
      <c r="BV155" s="14">
        <f t="shared" si="232"/>
        <v>17</v>
      </c>
      <c r="BW155">
        <f>VLOOKUP(A155,'Stock wise daily sales'!$A$1:$AA$367,20,0)</f>
        <v>0</v>
      </c>
      <c r="BX155">
        <v>0</v>
      </c>
      <c r="BY155" s="15">
        <f t="shared" si="233"/>
        <v>17</v>
      </c>
      <c r="BZ155" s="14">
        <f t="shared" si="216"/>
        <v>19</v>
      </c>
      <c r="CA155">
        <f>VLOOKUP(A155,'Stock wise daily sales'!$A$1:$AA$367,21,0)</f>
        <v>0</v>
      </c>
      <c r="CB155">
        <v>0</v>
      </c>
      <c r="CC155" s="15">
        <f t="shared" si="217"/>
        <v>19</v>
      </c>
      <c r="CD155" s="14">
        <f t="shared" si="207"/>
        <v>47</v>
      </c>
      <c r="CE155">
        <f>VLOOKUP(A155,'Stock wise daily sales'!$A$1:$AA$367,22,0)</f>
        <v>0</v>
      </c>
      <c r="CF155">
        <v>0</v>
      </c>
      <c r="CG155" s="15">
        <f t="shared" si="208"/>
        <v>47</v>
      </c>
      <c r="CH155" s="14">
        <f t="shared" si="241"/>
        <v>57</v>
      </c>
      <c r="CI155">
        <f>VLOOKUP(A155,'Stock wise daily sales'!$A$1:$AA$367,23,0)</f>
        <v>0</v>
      </c>
      <c r="CJ155">
        <v>0</v>
      </c>
      <c r="CK155" s="15">
        <f t="shared" si="242"/>
        <v>57</v>
      </c>
      <c r="CL155" s="14">
        <f t="shared" si="234"/>
        <v>5</v>
      </c>
      <c r="CM155">
        <f>VLOOKUP(A155,'Stock wise daily sales'!$A$1:$AA$367,24,0)</f>
        <v>0</v>
      </c>
      <c r="CN155">
        <v>0</v>
      </c>
      <c r="CO155" s="15">
        <f t="shared" si="235"/>
        <v>5</v>
      </c>
      <c r="CP155" s="14">
        <f t="shared" si="251"/>
        <v>28</v>
      </c>
      <c r="CQ155">
        <f>VLOOKUP(A155,'Stock wise daily sales'!$A$1:$AA$367,25,0)</f>
        <v>0</v>
      </c>
      <c r="CR155">
        <v>0</v>
      </c>
      <c r="CS155" s="15">
        <f t="shared" si="252"/>
        <v>28</v>
      </c>
      <c r="CT155" s="14">
        <f t="shared" si="236"/>
        <v>87</v>
      </c>
      <c r="CU155">
        <f>VLOOKUP(A155,'Stock wise daily sales'!$A$1:$AA$367,26,0)</f>
        <v>5</v>
      </c>
      <c r="CV155">
        <v>0</v>
      </c>
      <c r="CW155" s="15">
        <f t="shared" si="237"/>
        <v>82</v>
      </c>
    </row>
    <row r="156" spans="1:101" x14ac:dyDescent="0.45">
      <c r="A156" s="2">
        <v>45353</v>
      </c>
      <c r="B156" s="14">
        <f t="shared" si="212"/>
        <v>0</v>
      </c>
      <c r="C156">
        <f>VLOOKUP(A156,'Stock wise daily sales'!$A$1:$AA$367,2,0)</f>
        <v>5</v>
      </c>
      <c r="D156">
        <v>80</v>
      </c>
      <c r="E156" s="15">
        <f t="shared" si="213"/>
        <v>75</v>
      </c>
      <c r="F156" s="14">
        <f t="shared" si="253"/>
        <v>35</v>
      </c>
      <c r="G156">
        <f>VLOOKUP(A156,'Stock wise daily sales'!$A$1:$AA$367,3,0)</f>
        <v>5</v>
      </c>
      <c r="H156">
        <v>0</v>
      </c>
      <c r="I156" s="15">
        <f t="shared" si="254"/>
        <v>30</v>
      </c>
      <c r="J156" s="14">
        <f t="shared" si="238"/>
        <v>0</v>
      </c>
      <c r="K156">
        <f>VLOOKUP(A156,'Stock wise daily sales'!$A$1:$AA$367,4,0)</f>
        <v>0</v>
      </c>
      <c r="L156">
        <v>0</v>
      </c>
      <c r="M156" s="15">
        <f t="shared" si="239"/>
        <v>0</v>
      </c>
      <c r="N156" s="14">
        <f t="shared" si="211"/>
        <v>23</v>
      </c>
      <c r="O156">
        <f>VLOOKUP(A156,'Stock wise daily sales'!$A$1:$AA$367,5,0)</f>
        <v>0</v>
      </c>
      <c r="P156">
        <v>0</v>
      </c>
      <c r="Q156" s="15">
        <f t="shared" si="240"/>
        <v>23</v>
      </c>
      <c r="R156" s="14">
        <f t="shared" si="218"/>
        <v>13</v>
      </c>
      <c r="S156">
        <f>VLOOKUP(A156,'Stock wise daily sales'!$A$1:$AA$367,6,0)</f>
        <v>0</v>
      </c>
      <c r="T156">
        <v>0</v>
      </c>
      <c r="U156" s="15">
        <f t="shared" si="219"/>
        <v>13</v>
      </c>
      <c r="V156" s="14">
        <f t="shared" si="209"/>
        <v>22</v>
      </c>
      <c r="W156">
        <f>VLOOKUP(A156,'Stock wise daily sales'!$A$1:$AA$367,7,0)</f>
        <v>2</v>
      </c>
      <c r="X156">
        <v>0</v>
      </c>
      <c r="Y156" s="15">
        <f t="shared" si="210"/>
        <v>20</v>
      </c>
      <c r="Z156" s="14">
        <f t="shared" si="220"/>
        <v>5</v>
      </c>
      <c r="AA156">
        <f>VLOOKUP(A156,'Stock wise daily sales'!$A$1:$AA$367,8,0)</f>
        <v>1</v>
      </c>
      <c r="AB156">
        <v>0</v>
      </c>
      <c r="AC156" s="15">
        <f t="shared" si="221"/>
        <v>4</v>
      </c>
      <c r="AD156" s="14">
        <f t="shared" si="214"/>
        <v>38</v>
      </c>
      <c r="AE156">
        <f>VLOOKUP(A156,'Stock wise daily sales'!$A$1:$AA$367,9,0)</f>
        <v>2</v>
      </c>
      <c r="AF156">
        <v>0</v>
      </c>
      <c r="AG156" s="15">
        <f t="shared" si="215"/>
        <v>36</v>
      </c>
      <c r="AH156" s="14">
        <f t="shared" si="243"/>
        <v>12</v>
      </c>
      <c r="AI156">
        <f>VLOOKUP(A156,'Stock wise daily sales'!$A$1:$AA$367,10,0)</f>
        <v>0</v>
      </c>
      <c r="AJ156">
        <v>0</v>
      </c>
      <c r="AK156" s="15">
        <f t="shared" si="244"/>
        <v>12</v>
      </c>
      <c r="AL156" s="14">
        <f t="shared" si="255"/>
        <v>73</v>
      </c>
      <c r="AM156">
        <f>VLOOKUP(A156,'Stock wise daily sales'!$A$1:$AA$367,11,0)</f>
        <v>4</v>
      </c>
      <c r="AN156">
        <v>0</v>
      </c>
      <c r="AO156" s="15">
        <f t="shared" si="256"/>
        <v>69</v>
      </c>
      <c r="AP156" s="14">
        <f t="shared" si="245"/>
        <v>50</v>
      </c>
      <c r="AQ156">
        <f>VLOOKUP(A156,'Stock wise daily sales'!$A$1:$AA$367,12,0)</f>
        <v>5</v>
      </c>
      <c r="AR156">
        <v>0</v>
      </c>
      <c r="AS156" s="15">
        <f t="shared" si="246"/>
        <v>45</v>
      </c>
      <c r="AT156" s="14">
        <f t="shared" si="247"/>
        <v>86</v>
      </c>
      <c r="AU156">
        <f>VLOOKUP(A156,'Stock wise daily sales'!$A$1:$AA$367,13,0)</f>
        <v>1</v>
      </c>
      <c r="AV156">
        <v>0</v>
      </c>
      <c r="AW156" s="15">
        <f t="shared" si="248"/>
        <v>85</v>
      </c>
      <c r="AX156" s="14">
        <f t="shared" si="222"/>
        <v>29</v>
      </c>
      <c r="AY156">
        <f>VLOOKUP(A156,'Stock wise daily sales'!$A$1:$AA$367,14,0)</f>
        <v>0</v>
      </c>
      <c r="AZ156">
        <v>0</v>
      </c>
      <c r="BA156" s="15">
        <f t="shared" si="223"/>
        <v>29</v>
      </c>
      <c r="BB156" s="14">
        <f t="shared" si="249"/>
        <v>13</v>
      </c>
      <c r="BC156">
        <f>VLOOKUP(A156,'Stock wise daily sales'!$A$1:$AA$367,15,0)</f>
        <v>0</v>
      </c>
      <c r="BD156">
        <v>0</v>
      </c>
      <c r="BE156" s="15">
        <f t="shared" si="250"/>
        <v>13</v>
      </c>
      <c r="BF156" s="14">
        <f t="shared" si="224"/>
        <v>29</v>
      </c>
      <c r="BG156">
        <f>VLOOKUP(A156,'Stock wise daily sales'!$A$1:$AA$367,16,0)</f>
        <v>0</v>
      </c>
      <c r="BH156">
        <v>0</v>
      </c>
      <c r="BI156" s="15">
        <f t="shared" si="225"/>
        <v>29</v>
      </c>
      <c r="BJ156" s="14">
        <f t="shared" si="230"/>
        <v>24</v>
      </c>
      <c r="BK156">
        <f>VLOOKUP(A156,'Stock wise daily sales'!$A$1:$AA$367,17,0)</f>
        <v>0</v>
      </c>
      <c r="BL156">
        <v>0</v>
      </c>
      <c r="BM156" s="15">
        <f t="shared" si="231"/>
        <v>24</v>
      </c>
      <c r="BN156" s="14">
        <f t="shared" si="226"/>
        <v>34</v>
      </c>
      <c r="BO156">
        <f>VLOOKUP(A156,'Stock wise daily sales'!$A$1:$AA$367,18,0)</f>
        <v>0</v>
      </c>
      <c r="BP156">
        <v>0</v>
      </c>
      <c r="BQ156" s="15">
        <f t="shared" si="227"/>
        <v>34</v>
      </c>
      <c r="BR156" s="14">
        <f t="shared" si="228"/>
        <v>16</v>
      </c>
      <c r="BS156">
        <f>VLOOKUP(A156,'Stock wise daily sales'!$A$1:$AA$367,19,0)</f>
        <v>2</v>
      </c>
      <c r="BT156">
        <v>0</v>
      </c>
      <c r="BU156" s="15">
        <f t="shared" si="229"/>
        <v>14</v>
      </c>
      <c r="BV156" s="14">
        <f t="shared" si="232"/>
        <v>17</v>
      </c>
      <c r="BW156">
        <f>VLOOKUP(A156,'Stock wise daily sales'!$A$1:$AA$367,20,0)</f>
        <v>0</v>
      </c>
      <c r="BX156">
        <v>0</v>
      </c>
      <c r="BY156" s="15">
        <f t="shared" si="233"/>
        <v>17</v>
      </c>
      <c r="BZ156" s="14">
        <f t="shared" si="216"/>
        <v>19</v>
      </c>
      <c r="CA156">
        <f>VLOOKUP(A156,'Stock wise daily sales'!$A$1:$AA$367,21,0)</f>
        <v>0</v>
      </c>
      <c r="CB156">
        <v>0</v>
      </c>
      <c r="CC156" s="15">
        <f t="shared" si="217"/>
        <v>19</v>
      </c>
      <c r="CD156" s="14">
        <f t="shared" ref="CD156:CD219" si="257">MAX(CG155,0)</f>
        <v>47</v>
      </c>
      <c r="CE156">
        <f>VLOOKUP(A156,'Stock wise daily sales'!$A$1:$AA$367,22,0)</f>
        <v>4</v>
      </c>
      <c r="CF156">
        <v>0</v>
      </c>
      <c r="CG156" s="15">
        <f t="shared" ref="CG156:CG219" si="258">CD156-CE156+CF156</f>
        <v>43</v>
      </c>
      <c r="CH156" s="14">
        <f t="shared" si="241"/>
        <v>57</v>
      </c>
      <c r="CI156">
        <f>VLOOKUP(A156,'Stock wise daily sales'!$A$1:$AA$367,23,0)</f>
        <v>0</v>
      </c>
      <c r="CJ156">
        <v>0</v>
      </c>
      <c r="CK156" s="15">
        <f t="shared" si="242"/>
        <v>57</v>
      </c>
      <c r="CL156" s="14">
        <f t="shared" si="234"/>
        <v>5</v>
      </c>
      <c r="CM156">
        <f>VLOOKUP(A156,'Stock wise daily sales'!$A$1:$AA$367,24,0)</f>
        <v>0</v>
      </c>
      <c r="CN156">
        <v>0</v>
      </c>
      <c r="CO156" s="15">
        <f t="shared" si="235"/>
        <v>5</v>
      </c>
      <c r="CP156" s="14">
        <f t="shared" si="251"/>
        <v>28</v>
      </c>
      <c r="CQ156">
        <f>VLOOKUP(A156,'Stock wise daily sales'!$A$1:$AA$367,25,0)</f>
        <v>0</v>
      </c>
      <c r="CR156">
        <v>0</v>
      </c>
      <c r="CS156" s="15">
        <f t="shared" si="252"/>
        <v>28</v>
      </c>
      <c r="CT156" s="14">
        <f t="shared" si="236"/>
        <v>82</v>
      </c>
      <c r="CU156">
        <f>VLOOKUP(A156,'Stock wise daily sales'!$A$1:$AA$367,26,0)</f>
        <v>0</v>
      </c>
      <c r="CV156">
        <v>0</v>
      </c>
      <c r="CW156" s="15">
        <f t="shared" si="237"/>
        <v>82</v>
      </c>
    </row>
    <row r="157" spans="1:101" x14ac:dyDescent="0.45">
      <c r="A157" s="2">
        <v>45354</v>
      </c>
      <c r="B157" s="14">
        <f t="shared" si="212"/>
        <v>75</v>
      </c>
      <c r="C157">
        <f>VLOOKUP(A157,'Stock wise daily sales'!$A$1:$AA$367,2,0)</f>
        <v>0</v>
      </c>
      <c r="D157">
        <v>0</v>
      </c>
      <c r="E157" s="15">
        <f t="shared" si="213"/>
        <v>75</v>
      </c>
      <c r="F157" s="14">
        <f t="shared" si="253"/>
        <v>30</v>
      </c>
      <c r="G157">
        <f>VLOOKUP(A157,'Stock wise daily sales'!$A$1:$AA$367,3,0)</f>
        <v>20</v>
      </c>
      <c r="H157">
        <v>0</v>
      </c>
      <c r="I157" s="15">
        <f t="shared" si="254"/>
        <v>10</v>
      </c>
      <c r="J157" s="14">
        <f t="shared" si="238"/>
        <v>0</v>
      </c>
      <c r="K157">
        <f>VLOOKUP(A157,'Stock wise daily sales'!$A$1:$AA$367,4,0)</f>
        <v>0</v>
      </c>
      <c r="L157">
        <v>0</v>
      </c>
      <c r="M157" s="15">
        <f t="shared" si="239"/>
        <v>0</v>
      </c>
      <c r="N157" s="14">
        <f t="shared" si="211"/>
        <v>23</v>
      </c>
      <c r="O157">
        <f>VLOOKUP(A157,'Stock wise daily sales'!$A$1:$AA$367,5,0)</f>
        <v>0</v>
      </c>
      <c r="P157">
        <v>0</v>
      </c>
      <c r="Q157" s="15">
        <f t="shared" si="240"/>
        <v>23</v>
      </c>
      <c r="R157" s="14">
        <f t="shared" si="218"/>
        <v>13</v>
      </c>
      <c r="S157">
        <f>VLOOKUP(A157,'Stock wise daily sales'!$A$1:$AA$367,6,0)</f>
        <v>0</v>
      </c>
      <c r="T157">
        <v>0</v>
      </c>
      <c r="U157" s="15">
        <f t="shared" si="219"/>
        <v>13</v>
      </c>
      <c r="V157" s="14">
        <f t="shared" si="209"/>
        <v>20</v>
      </c>
      <c r="W157">
        <f>VLOOKUP(A157,'Stock wise daily sales'!$A$1:$AA$367,7,0)</f>
        <v>0</v>
      </c>
      <c r="X157">
        <v>0</v>
      </c>
      <c r="Y157" s="15">
        <f t="shared" si="210"/>
        <v>20</v>
      </c>
      <c r="Z157" s="14">
        <f t="shared" si="220"/>
        <v>4</v>
      </c>
      <c r="AA157">
        <f>VLOOKUP(A157,'Stock wise daily sales'!$A$1:$AA$367,8,0)</f>
        <v>10</v>
      </c>
      <c r="AB157">
        <v>130</v>
      </c>
      <c r="AC157" s="15">
        <f t="shared" si="221"/>
        <v>124</v>
      </c>
      <c r="AD157" s="14">
        <f t="shared" si="214"/>
        <v>36</v>
      </c>
      <c r="AE157">
        <f>VLOOKUP(A157,'Stock wise daily sales'!$A$1:$AA$367,9,0)</f>
        <v>10</v>
      </c>
      <c r="AF157">
        <v>0</v>
      </c>
      <c r="AG157" s="15">
        <f t="shared" si="215"/>
        <v>26</v>
      </c>
      <c r="AH157" s="14">
        <f t="shared" si="243"/>
        <v>12</v>
      </c>
      <c r="AI157">
        <f>VLOOKUP(A157,'Stock wise daily sales'!$A$1:$AA$367,10,0)</f>
        <v>0</v>
      </c>
      <c r="AJ157">
        <v>0</v>
      </c>
      <c r="AK157" s="15">
        <f t="shared" si="244"/>
        <v>12</v>
      </c>
      <c r="AL157" s="14">
        <f t="shared" si="255"/>
        <v>69</v>
      </c>
      <c r="AM157">
        <f>VLOOKUP(A157,'Stock wise daily sales'!$A$1:$AA$367,11,0)</f>
        <v>0</v>
      </c>
      <c r="AN157">
        <v>0</v>
      </c>
      <c r="AO157" s="15">
        <f t="shared" si="256"/>
        <v>69</v>
      </c>
      <c r="AP157" s="14">
        <f t="shared" si="245"/>
        <v>45</v>
      </c>
      <c r="AQ157">
        <f>VLOOKUP(A157,'Stock wise daily sales'!$A$1:$AA$367,12,0)</f>
        <v>0</v>
      </c>
      <c r="AR157">
        <v>0</v>
      </c>
      <c r="AS157" s="15">
        <f t="shared" si="246"/>
        <v>45</v>
      </c>
      <c r="AT157" s="14">
        <f t="shared" si="247"/>
        <v>85</v>
      </c>
      <c r="AU157">
        <f>VLOOKUP(A157,'Stock wise daily sales'!$A$1:$AA$367,13,0)</f>
        <v>0</v>
      </c>
      <c r="AV157">
        <v>0</v>
      </c>
      <c r="AW157" s="15">
        <f t="shared" si="248"/>
        <v>85</v>
      </c>
      <c r="AX157" s="14">
        <f t="shared" si="222"/>
        <v>29</v>
      </c>
      <c r="AY157">
        <f>VLOOKUP(A157,'Stock wise daily sales'!$A$1:$AA$367,14,0)</f>
        <v>0</v>
      </c>
      <c r="AZ157">
        <v>0</v>
      </c>
      <c r="BA157" s="15">
        <f t="shared" si="223"/>
        <v>29</v>
      </c>
      <c r="BB157" s="14">
        <f t="shared" si="249"/>
        <v>13</v>
      </c>
      <c r="BC157">
        <f>VLOOKUP(A157,'Stock wise daily sales'!$A$1:$AA$367,15,0)</f>
        <v>0</v>
      </c>
      <c r="BD157">
        <v>0</v>
      </c>
      <c r="BE157" s="15">
        <f t="shared" si="250"/>
        <v>13</v>
      </c>
      <c r="BF157" s="14">
        <f t="shared" si="224"/>
        <v>29</v>
      </c>
      <c r="BG157">
        <f>VLOOKUP(A157,'Stock wise daily sales'!$A$1:$AA$367,16,0)</f>
        <v>0</v>
      </c>
      <c r="BH157">
        <v>0</v>
      </c>
      <c r="BI157" s="15">
        <f t="shared" si="225"/>
        <v>29</v>
      </c>
      <c r="BJ157" s="14">
        <f t="shared" si="230"/>
        <v>24</v>
      </c>
      <c r="BK157">
        <f>VLOOKUP(A157,'Stock wise daily sales'!$A$1:$AA$367,17,0)</f>
        <v>0</v>
      </c>
      <c r="BL157">
        <v>0</v>
      </c>
      <c r="BM157" s="15">
        <f t="shared" si="231"/>
        <v>24</v>
      </c>
      <c r="BN157" s="14">
        <f t="shared" si="226"/>
        <v>34</v>
      </c>
      <c r="BO157">
        <f>VLOOKUP(A157,'Stock wise daily sales'!$A$1:$AA$367,18,0)</f>
        <v>10</v>
      </c>
      <c r="BP157">
        <v>0</v>
      </c>
      <c r="BQ157" s="15">
        <f t="shared" si="227"/>
        <v>24</v>
      </c>
      <c r="BR157" s="14">
        <f t="shared" si="228"/>
        <v>14</v>
      </c>
      <c r="BS157">
        <f>VLOOKUP(A157,'Stock wise daily sales'!$A$1:$AA$367,19,0)</f>
        <v>0</v>
      </c>
      <c r="BT157">
        <v>0</v>
      </c>
      <c r="BU157" s="15">
        <f t="shared" si="229"/>
        <v>14</v>
      </c>
      <c r="BV157" s="14">
        <f t="shared" si="232"/>
        <v>17</v>
      </c>
      <c r="BW157">
        <f>VLOOKUP(A157,'Stock wise daily sales'!$A$1:$AA$367,20,0)</f>
        <v>0</v>
      </c>
      <c r="BX157">
        <v>0</v>
      </c>
      <c r="BY157" s="15">
        <f t="shared" si="233"/>
        <v>17</v>
      </c>
      <c r="BZ157" s="14">
        <f t="shared" si="216"/>
        <v>19</v>
      </c>
      <c r="CA157">
        <f>VLOOKUP(A157,'Stock wise daily sales'!$A$1:$AA$367,21,0)</f>
        <v>0</v>
      </c>
      <c r="CB157">
        <v>0</v>
      </c>
      <c r="CC157" s="15">
        <f t="shared" si="217"/>
        <v>19</v>
      </c>
      <c r="CD157" s="14">
        <f t="shared" si="257"/>
        <v>43</v>
      </c>
      <c r="CE157">
        <f>VLOOKUP(A157,'Stock wise daily sales'!$A$1:$AA$367,22,0)</f>
        <v>30</v>
      </c>
      <c r="CF157">
        <v>0</v>
      </c>
      <c r="CG157" s="15">
        <f t="shared" si="258"/>
        <v>13</v>
      </c>
      <c r="CH157" s="14">
        <f t="shared" si="241"/>
        <v>57</v>
      </c>
      <c r="CI157">
        <f>VLOOKUP(A157,'Stock wise daily sales'!$A$1:$AA$367,23,0)</f>
        <v>30</v>
      </c>
      <c r="CJ157">
        <v>0</v>
      </c>
      <c r="CK157" s="15">
        <f t="shared" si="242"/>
        <v>27</v>
      </c>
      <c r="CL157" s="14">
        <f t="shared" si="234"/>
        <v>5</v>
      </c>
      <c r="CM157">
        <f>VLOOKUP(A157,'Stock wise daily sales'!$A$1:$AA$367,24,0)</f>
        <v>0</v>
      </c>
      <c r="CN157">
        <v>0</v>
      </c>
      <c r="CO157" s="15">
        <f t="shared" si="235"/>
        <v>5</v>
      </c>
      <c r="CP157" s="14">
        <f t="shared" si="251"/>
        <v>28</v>
      </c>
      <c r="CQ157">
        <f>VLOOKUP(A157,'Stock wise daily sales'!$A$1:$AA$367,25,0)</f>
        <v>0</v>
      </c>
      <c r="CR157">
        <v>0</v>
      </c>
      <c r="CS157" s="15">
        <f t="shared" si="252"/>
        <v>28</v>
      </c>
      <c r="CT157" s="14">
        <f t="shared" si="236"/>
        <v>82</v>
      </c>
      <c r="CU157">
        <f>VLOOKUP(A157,'Stock wise daily sales'!$A$1:$AA$367,26,0)</f>
        <v>150</v>
      </c>
      <c r="CV157">
        <v>200</v>
      </c>
      <c r="CW157" s="15">
        <f t="shared" si="237"/>
        <v>132</v>
      </c>
    </row>
    <row r="158" spans="1:101" x14ac:dyDescent="0.45">
      <c r="A158" s="2">
        <v>45355</v>
      </c>
      <c r="B158" s="14">
        <f t="shared" si="212"/>
        <v>75</v>
      </c>
      <c r="C158">
        <f>VLOOKUP(A158,'Stock wise daily sales'!$A$1:$AA$367,2,0)</f>
        <v>10</v>
      </c>
      <c r="D158">
        <v>0</v>
      </c>
      <c r="E158" s="15">
        <f t="shared" si="213"/>
        <v>65</v>
      </c>
      <c r="F158" s="14">
        <f t="shared" si="253"/>
        <v>10</v>
      </c>
      <c r="G158">
        <f>VLOOKUP(A158,'Stock wise daily sales'!$A$1:$AA$367,3,0)</f>
        <v>0</v>
      </c>
      <c r="H158">
        <v>0</v>
      </c>
      <c r="I158" s="15">
        <f t="shared" si="254"/>
        <v>10</v>
      </c>
      <c r="J158" s="14">
        <f t="shared" si="238"/>
        <v>0</v>
      </c>
      <c r="K158">
        <f>VLOOKUP(A158,'Stock wise daily sales'!$A$1:$AA$367,4,0)</f>
        <v>0</v>
      </c>
      <c r="L158">
        <v>0</v>
      </c>
      <c r="M158" s="15">
        <f t="shared" si="239"/>
        <v>0</v>
      </c>
      <c r="N158" s="14">
        <f t="shared" si="211"/>
        <v>23</v>
      </c>
      <c r="O158">
        <f>VLOOKUP(A158,'Stock wise daily sales'!$A$1:$AA$367,5,0)</f>
        <v>0</v>
      </c>
      <c r="P158">
        <v>0</v>
      </c>
      <c r="Q158" s="15">
        <f t="shared" si="240"/>
        <v>23</v>
      </c>
      <c r="R158" s="14">
        <f t="shared" si="218"/>
        <v>13</v>
      </c>
      <c r="S158">
        <f>VLOOKUP(A158,'Stock wise daily sales'!$A$1:$AA$367,6,0)</f>
        <v>0</v>
      </c>
      <c r="T158">
        <v>0</v>
      </c>
      <c r="U158" s="15">
        <f t="shared" si="219"/>
        <v>13</v>
      </c>
      <c r="V158" s="14">
        <f t="shared" si="209"/>
        <v>20</v>
      </c>
      <c r="W158">
        <f>VLOOKUP(A158,'Stock wise daily sales'!$A$1:$AA$367,7,0)</f>
        <v>20</v>
      </c>
      <c r="X158">
        <v>0</v>
      </c>
      <c r="Y158" s="15">
        <f t="shared" si="210"/>
        <v>0</v>
      </c>
      <c r="Z158" s="14">
        <f t="shared" si="220"/>
        <v>124</v>
      </c>
      <c r="AA158">
        <f>VLOOKUP(A158,'Stock wise daily sales'!$A$1:$AA$367,8,0)</f>
        <v>0</v>
      </c>
      <c r="AB158">
        <v>0</v>
      </c>
      <c r="AC158" s="15">
        <f t="shared" si="221"/>
        <v>124</v>
      </c>
      <c r="AD158" s="14">
        <f t="shared" si="214"/>
        <v>26</v>
      </c>
      <c r="AE158">
        <f>VLOOKUP(A158,'Stock wise daily sales'!$A$1:$AA$367,9,0)</f>
        <v>0</v>
      </c>
      <c r="AF158">
        <v>0</v>
      </c>
      <c r="AG158" s="15">
        <f t="shared" si="215"/>
        <v>26</v>
      </c>
      <c r="AH158" s="14">
        <f t="shared" si="243"/>
        <v>12</v>
      </c>
      <c r="AI158">
        <f>VLOOKUP(A158,'Stock wise daily sales'!$A$1:$AA$367,10,0)</f>
        <v>0</v>
      </c>
      <c r="AJ158">
        <v>0</v>
      </c>
      <c r="AK158" s="15">
        <f t="shared" si="244"/>
        <v>12</v>
      </c>
      <c r="AL158" s="14">
        <f t="shared" si="255"/>
        <v>69</v>
      </c>
      <c r="AM158">
        <f>VLOOKUP(A158,'Stock wise daily sales'!$A$1:$AA$367,11,0)</f>
        <v>0</v>
      </c>
      <c r="AN158">
        <v>0</v>
      </c>
      <c r="AO158" s="15">
        <f t="shared" si="256"/>
        <v>69</v>
      </c>
      <c r="AP158" s="14">
        <f t="shared" si="245"/>
        <v>45</v>
      </c>
      <c r="AQ158">
        <f>VLOOKUP(A158,'Stock wise daily sales'!$A$1:$AA$367,12,0)</f>
        <v>0</v>
      </c>
      <c r="AR158">
        <v>0</v>
      </c>
      <c r="AS158" s="15">
        <f t="shared" si="246"/>
        <v>45</v>
      </c>
      <c r="AT158" s="14">
        <f t="shared" si="247"/>
        <v>85</v>
      </c>
      <c r="AU158">
        <f>VLOOKUP(A158,'Stock wise daily sales'!$A$1:$AA$367,13,0)</f>
        <v>0</v>
      </c>
      <c r="AV158">
        <v>0</v>
      </c>
      <c r="AW158" s="15">
        <f t="shared" si="248"/>
        <v>85</v>
      </c>
      <c r="AX158" s="14">
        <f t="shared" si="222"/>
        <v>29</v>
      </c>
      <c r="AY158">
        <f>VLOOKUP(A158,'Stock wise daily sales'!$A$1:$AA$367,14,0)</f>
        <v>0</v>
      </c>
      <c r="AZ158">
        <v>0</v>
      </c>
      <c r="BA158" s="15">
        <f t="shared" si="223"/>
        <v>29</v>
      </c>
      <c r="BB158" s="14">
        <f t="shared" si="249"/>
        <v>13</v>
      </c>
      <c r="BC158">
        <f>VLOOKUP(A158,'Stock wise daily sales'!$A$1:$AA$367,15,0)</f>
        <v>0</v>
      </c>
      <c r="BD158">
        <v>0</v>
      </c>
      <c r="BE158" s="15">
        <f t="shared" si="250"/>
        <v>13</v>
      </c>
      <c r="BF158" s="14">
        <f t="shared" si="224"/>
        <v>29</v>
      </c>
      <c r="BG158">
        <f>VLOOKUP(A158,'Stock wise daily sales'!$A$1:$AA$367,16,0)</f>
        <v>5</v>
      </c>
      <c r="BH158">
        <v>0</v>
      </c>
      <c r="BI158" s="15">
        <f t="shared" si="225"/>
        <v>24</v>
      </c>
      <c r="BJ158" s="14">
        <f t="shared" si="230"/>
        <v>24</v>
      </c>
      <c r="BK158">
        <f>VLOOKUP(A158,'Stock wise daily sales'!$A$1:$AA$367,17,0)</f>
        <v>9</v>
      </c>
      <c r="BL158">
        <v>0</v>
      </c>
      <c r="BM158" s="15">
        <f t="shared" si="231"/>
        <v>15</v>
      </c>
      <c r="BN158" s="14">
        <f t="shared" si="226"/>
        <v>24</v>
      </c>
      <c r="BO158">
        <f>VLOOKUP(A158,'Stock wise daily sales'!$A$1:$AA$367,18,0)</f>
        <v>35</v>
      </c>
      <c r="BP158">
        <v>80</v>
      </c>
      <c r="BQ158" s="15">
        <f t="shared" si="227"/>
        <v>69</v>
      </c>
      <c r="BR158" s="14">
        <f t="shared" si="228"/>
        <v>14</v>
      </c>
      <c r="BS158">
        <f>VLOOKUP(A158,'Stock wise daily sales'!$A$1:$AA$367,19,0)</f>
        <v>0</v>
      </c>
      <c r="BT158">
        <v>0</v>
      </c>
      <c r="BU158" s="15">
        <f t="shared" si="229"/>
        <v>14</v>
      </c>
      <c r="BV158" s="14">
        <f t="shared" si="232"/>
        <v>17</v>
      </c>
      <c r="BW158">
        <f>VLOOKUP(A158,'Stock wise daily sales'!$A$1:$AA$367,20,0)</f>
        <v>0</v>
      </c>
      <c r="BX158">
        <v>0</v>
      </c>
      <c r="BY158" s="15">
        <f t="shared" si="233"/>
        <v>17</v>
      </c>
      <c r="BZ158" s="14">
        <f t="shared" si="216"/>
        <v>19</v>
      </c>
      <c r="CA158">
        <f>VLOOKUP(A158,'Stock wise daily sales'!$A$1:$AA$367,21,0)</f>
        <v>15</v>
      </c>
      <c r="CB158">
        <v>0</v>
      </c>
      <c r="CC158" s="15">
        <f t="shared" si="217"/>
        <v>4</v>
      </c>
      <c r="CD158" s="14">
        <f t="shared" si="257"/>
        <v>13</v>
      </c>
      <c r="CE158">
        <f>VLOOKUP(A158,'Stock wise daily sales'!$A$1:$AA$367,22,0)</f>
        <v>5</v>
      </c>
      <c r="CF158">
        <v>0</v>
      </c>
      <c r="CG158" s="15">
        <f t="shared" si="258"/>
        <v>8</v>
      </c>
      <c r="CH158" s="14">
        <f t="shared" si="241"/>
        <v>27</v>
      </c>
      <c r="CI158">
        <f>VLOOKUP(A158,'Stock wise daily sales'!$A$1:$AA$367,23,0)</f>
        <v>5</v>
      </c>
      <c r="CJ158">
        <v>0</v>
      </c>
      <c r="CK158" s="15">
        <f t="shared" si="242"/>
        <v>22</v>
      </c>
      <c r="CL158" s="14">
        <f t="shared" si="234"/>
        <v>5</v>
      </c>
      <c r="CM158">
        <f>VLOOKUP(A158,'Stock wise daily sales'!$A$1:$AA$367,24,0)</f>
        <v>10</v>
      </c>
      <c r="CN158">
        <v>30</v>
      </c>
      <c r="CO158" s="15">
        <f t="shared" si="235"/>
        <v>25</v>
      </c>
      <c r="CP158" s="14">
        <f t="shared" si="251"/>
        <v>28</v>
      </c>
      <c r="CQ158">
        <f>VLOOKUP(A158,'Stock wise daily sales'!$A$1:$AA$367,25,0)</f>
        <v>0</v>
      </c>
      <c r="CR158">
        <v>0</v>
      </c>
      <c r="CS158" s="15">
        <f t="shared" si="252"/>
        <v>28</v>
      </c>
      <c r="CT158" s="14">
        <f t="shared" si="236"/>
        <v>132</v>
      </c>
      <c r="CU158">
        <f>VLOOKUP(A158,'Stock wise daily sales'!$A$1:$AA$367,26,0)</f>
        <v>10</v>
      </c>
      <c r="CV158">
        <v>0</v>
      </c>
      <c r="CW158" s="15">
        <f t="shared" si="237"/>
        <v>122</v>
      </c>
    </row>
    <row r="159" spans="1:101" x14ac:dyDescent="0.45">
      <c r="A159" s="2">
        <v>45356</v>
      </c>
      <c r="B159" s="14">
        <f t="shared" si="212"/>
        <v>65</v>
      </c>
      <c r="C159">
        <f>VLOOKUP(A159,'Stock wise daily sales'!$A$1:$AA$367,2,0)</f>
        <v>15</v>
      </c>
      <c r="D159">
        <v>0</v>
      </c>
      <c r="E159" s="15">
        <f t="shared" si="213"/>
        <v>50</v>
      </c>
      <c r="F159" s="14">
        <f t="shared" si="253"/>
        <v>10</v>
      </c>
      <c r="G159">
        <f>VLOOKUP(A159,'Stock wise daily sales'!$A$1:$AA$367,3,0)</f>
        <v>0</v>
      </c>
      <c r="H159">
        <v>0</v>
      </c>
      <c r="I159" s="15">
        <f t="shared" si="254"/>
        <v>10</v>
      </c>
      <c r="J159" s="14">
        <f t="shared" si="238"/>
        <v>0</v>
      </c>
      <c r="K159">
        <f>VLOOKUP(A159,'Stock wise daily sales'!$A$1:$AA$367,4,0)</f>
        <v>0</v>
      </c>
      <c r="L159">
        <v>0</v>
      </c>
      <c r="M159" s="15">
        <f t="shared" si="239"/>
        <v>0</v>
      </c>
      <c r="N159" s="14">
        <f t="shared" si="211"/>
        <v>23</v>
      </c>
      <c r="O159">
        <f>VLOOKUP(A159,'Stock wise daily sales'!$A$1:$AA$367,5,0)</f>
        <v>0</v>
      </c>
      <c r="P159">
        <v>0</v>
      </c>
      <c r="Q159" s="15">
        <f t="shared" si="240"/>
        <v>23</v>
      </c>
      <c r="R159" s="14">
        <f t="shared" si="218"/>
        <v>13</v>
      </c>
      <c r="S159">
        <f>VLOOKUP(A159,'Stock wise daily sales'!$A$1:$AA$367,6,0)</f>
        <v>0</v>
      </c>
      <c r="T159">
        <v>0</v>
      </c>
      <c r="U159" s="15">
        <f t="shared" si="219"/>
        <v>13</v>
      </c>
      <c r="V159" s="14">
        <f t="shared" si="209"/>
        <v>0</v>
      </c>
      <c r="W159">
        <f>VLOOKUP(A159,'Stock wise daily sales'!$A$1:$AA$367,7,0)</f>
        <v>0</v>
      </c>
      <c r="X159">
        <v>0</v>
      </c>
      <c r="Y159" s="15">
        <f t="shared" si="210"/>
        <v>0</v>
      </c>
      <c r="Z159" s="14">
        <f t="shared" si="220"/>
        <v>124</v>
      </c>
      <c r="AA159">
        <f>VLOOKUP(A159,'Stock wise daily sales'!$A$1:$AA$367,8,0)</f>
        <v>0</v>
      </c>
      <c r="AB159">
        <v>0</v>
      </c>
      <c r="AC159" s="15">
        <f t="shared" si="221"/>
        <v>124</v>
      </c>
      <c r="AD159" s="14">
        <f t="shared" si="214"/>
        <v>26</v>
      </c>
      <c r="AE159">
        <f>VLOOKUP(A159,'Stock wise daily sales'!$A$1:$AA$367,9,0)</f>
        <v>0</v>
      </c>
      <c r="AF159">
        <v>0</v>
      </c>
      <c r="AG159" s="15">
        <f t="shared" si="215"/>
        <v>26</v>
      </c>
      <c r="AH159" s="14">
        <f t="shared" si="243"/>
        <v>12</v>
      </c>
      <c r="AI159">
        <f>VLOOKUP(A159,'Stock wise daily sales'!$A$1:$AA$367,10,0)</f>
        <v>0</v>
      </c>
      <c r="AJ159">
        <v>0</v>
      </c>
      <c r="AK159" s="15">
        <f t="shared" si="244"/>
        <v>12</v>
      </c>
      <c r="AL159" s="14">
        <f t="shared" si="255"/>
        <v>69</v>
      </c>
      <c r="AM159">
        <f>VLOOKUP(A159,'Stock wise daily sales'!$A$1:$AA$367,11,0)</f>
        <v>0</v>
      </c>
      <c r="AN159">
        <v>0</v>
      </c>
      <c r="AO159" s="15">
        <f t="shared" si="256"/>
        <v>69</v>
      </c>
      <c r="AP159" s="14">
        <f t="shared" si="245"/>
        <v>45</v>
      </c>
      <c r="AQ159">
        <f>VLOOKUP(A159,'Stock wise daily sales'!$A$1:$AA$367,12,0)</f>
        <v>0</v>
      </c>
      <c r="AR159">
        <v>0</v>
      </c>
      <c r="AS159" s="15">
        <f t="shared" si="246"/>
        <v>45</v>
      </c>
      <c r="AT159" s="14">
        <f t="shared" si="247"/>
        <v>85</v>
      </c>
      <c r="AU159">
        <f>VLOOKUP(A159,'Stock wise daily sales'!$A$1:$AA$367,13,0)</f>
        <v>0</v>
      </c>
      <c r="AV159">
        <v>0</v>
      </c>
      <c r="AW159" s="15">
        <f t="shared" si="248"/>
        <v>85</v>
      </c>
      <c r="AX159" s="14">
        <f t="shared" si="222"/>
        <v>29</v>
      </c>
      <c r="AY159">
        <f>VLOOKUP(A159,'Stock wise daily sales'!$A$1:$AA$367,14,0)</f>
        <v>0</v>
      </c>
      <c r="AZ159">
        <v>0</v>
      </c>
      <c r="BA159" s="15">
        <f t="shared" si="223"/>
        <v>29</v>
      </c>
      <c r="BB159" s="14">
        <f t="shared" si="249"/>
        <v>13</v>
      </c>
      <c r="BC159">
        <f>VLOOKUP(A159,'Stock wise daily sales'!$A$1:$AA$367,15,0)</f>
        <v>0</v>
      </c>
      <c r="BD159">
        <v>0</v>
      </c>
      <c r="BE159" s="15">
        <f t="shared" si="250"/>
        <v>13</v>
      </c>
      <c r="BF159" s="14">
        <f t="shared" si="224"/>
        <v>24</v>
      </c>
      <c r="BG159">
        <f>VLOOKUP(A159,'Stock wise daily sales'!$A$1:$AA$367,16,0)</f>
        <v>0</v>
      </c>
      <c r="BH159">
        <v>0</v>
      </c>
      <c r="BI159" s="15">
        <f t="shared" si="225"/>
        <v>24</v>
      </c>
      <c r="BJ159" s="14">
        <f t="shared" si="230"/>
        <v>15</v>
      </c>
      <c r="BK159">
        <f>VLOOKUP(A159,'Stock wise daily sales'!$A$1:$AA$367,17,0)</f>
        <v>0</v>
      </c>
      <c r="BL159">
        <v>0</v>
      </c>
      <c r="BM159" s="15">
        <f t="shared" si="231"/>
        <v>15</v>
      </c>
      <c r="BN159" s="14">
        <f t="shared" si="226"/>
        <v>69</v>
      </c>
      <c r="BO159">
        <f>VLOOKUP(A159,'Stock wise daily sales'!$A$1:$AA$367,18,0)</f>
        <v>0</v>
      </c>
      <c r="BP159">
        <v>0</v>
      </c>
      <c r="BQ159" s="15">
        <f t="shared" si="227"/>
        <v>69</v>
      </c>
      <c r="BR159" s="14">
        <f t="shared" si="228"/>
        <v>14</v>
      </c>
      <c r="BS159">
        <f>VLOOKUP(A159,'Stock wise daily sales'!$A$1:$AA$367,19,0)</f>
        <v>0</v>
      </c>
      <c r="BT159">
        <v>0</v>
      </c>
      <c r="BU159" s="15">
        <f t="shared" si="229"/>
        <v>14</v>
      </c>
      <c r="BV159" s="14">
        <f t="shared" si="232"/>
        <v>17</v>
      </c>
      <c r="BW159">
        <f>VLOOKUP(A159,'Stock wise daily sales'!$A$1:$AA$367,20,0)</f>
        <v>0</v>
      </c>
      <c r="BX159">
        <v>0</v>
      </c>
      <c r="BY159" s="15">
        <f t="shared" si="233"/>
        <v>17</v>
      </c>
      <c r="BZ159" s="14">
        <f t="shared" si="216"/>
        <v>4</v>
      </c>
      <c r="CA159">
        <f>VLOOKUP(A159,'Stock wise daily sales'!$A$1:$AA$367,21,0)</f>
        <v>0</v>
      </c>
      <c r="CB159">
        <v>0</v>
      </c>
      <c r="CC159" s="15">
        <f t="shared" si="217"/>
        <v>4</v>
      </c>
      <c r="CD159" s="14">
        <f t="shared" si="257"/>
        <v>8</v>
      </c>
      <c r="CE159">
        <f>VLOOKUP(A159,'Stock wise daily sales'!$A$1:$AA$367,22,0)</f>
        <v>0</v>
      </c>
      <c r="CF159">
        <v>0</v>
      </c>
      <c r="CG159" s="15">
        <f t="shared" si="258"/>
        <v>8</v>
      </c>
      <c r="CH159" s="14">
        <f t="shared" si="241"/>
        <v>22</v>
      </c>
      <c r="CI159">
        <f>VLOOKUP(A159,'Stock wise daily sales'!$A$1:$AA$367,23,0)</f>
        <v>10</v>
      </c>
      <c r="CJ159">
        <v>0</v>
      </c>
      <c r="CK159" s="15">
        <f t="shared" si="242"/>
        <v>12</v>
      </c>
      <c r="CL159" s="14">
        <f t="shared" si="234"/>
        <v>25</v>
      </c>
      <c r="CM159">
        <f>VLOOKUP(A159,'Stock wise daily sales'!$A$1:$AA$367,24,0)</f>
        <v>0</v>
      </c>
      <c r="CN159">
        <v>0</v>
      </c>
      <c r="CO159" s="15">
        <f t="shared" si="235"/>
        <v>25</v>
      </c>
      <c r="CP159" s="14">
        <f t="shared" si="251"/>
        <v>28</v>
      </c>
      <c r="CQ159">
        <f>VLOOKUP(A159,'Stock wise daily sales'!$A$1:$AA$367,25,0)</f>
        <v>0</v>
      </c>
      <c r="CR159">
        <v>0</v>
      </c>
      <c r="CS159" s="15">
        <f t="shared" si="252"/>
        <v>28</v>
      </c>
      <c r="CT159" s="14">
        <f t="shared" si="236"/>
        <v>122</v>
      </c>
      <c r="CU159">
        <f>VLOOKUP(A159,'Stock wise daily sales'!$A$1:$AA$367,26,0)</f>
        <v>15</v>
      </c>
      <c r="CV159">
        <v>0</v>
      </c>
      <c r="CW159" s="15">
        <f t="shared" si="237"/>
        <v>107</v>
      </c>
    </row>
    <row r="160" spans="1:101" x14ac:dyDescent="0.45">
      <c r="A160" s="2">
        <v>45357</v>
      </c>
      <c r="B160" s="14">
        <f t="shared" si="212"/>
        <v>50</v>
      </c>
      <c r="C160">
        <f>VLOOKUP(A160,'Stock wise daily sales'!$A$1:$AA$367,2,0)</f>
        <v>0</v>
      </c>
      <c r="D160">
        <v>0</v>
      </c>
      <c r="E160" s="15">
        <f t="shared" si="213"/>
        <v>50</v>
      </c>
      <c r="F160" s="14">
        <f t="shared" si="253"/>
        <v>10</v>
      </c>
      <c r="G160">
        <f>VLOOKUP(A160,'Stock wise daily sales'!$A$1:$AA$367,3,0)</f>
        <v>10</v>
      </c>
      <c r="H160">
        <v>110</v>
      </c>
      <c r="I160" s="15">
        <f t="shared" si="254"/>
        <v>110</v>
      </c>
      <c r="J160" s="14">
        <f t="shared" si="238"/>
        <v>0</v>
      </c>
      <c r="K160">
        <f>VLOOKUP(A160,'Stock wise daily sales'!$A$1:$AA$367,4,0)</f>
        <v>0</v>
      </c>
      <c r="L160">
        <v>0</v>
      </c>
      <c r="M160" s="15">
        <f t="shared" si="239"/>
        <v>0</v>
      </c>
      <c r="N160" s="14">
        <f t="shared" si="211"/>
        <v>23</v>
      </c>
      <c r="O160">
        <f>VLOOKUP(A160,'Stock wise daily sales'!$A$1:$AA$367,5,0)</f>
        <v>0</v>
      </c>
      <c r="P160">
        <v>0</v>
      </c>
      <c r="Q160" s="15">
        <f t="shared" si="240"/>
        <v>23</v>
      </c>
      <c r="R160" s="14">
        <f t="shared" si="218"/>
        <v>13</v>
      </c>
      <c r="S160">
        <f>VLOOKUP(A160,'Stock wise daily sales'!$A$1:$AA$367,6,0)</f>
        <v>15</v>
      </c>
      <c r="T160">
        <v>100</v>
      </c>
      <c r="U160" s="15">
        <f t="shared" si="219"/>
        <v>98</v>
      </c>
      <c r="V160" s="14">
        <f t="shared" si="209"/>
        <v>0</v>
      </c>
      <c r="W160">
        <f>VLOOKUP(A160,'Stock wise daily sales'!$A$1:$AA$367,7,0)</f>
        <v>14</v>
      </c>
      <c r="X160">
        <v>90</v>
      </c>
      <c r="Y160" s="15">
        <f t="shared" si="210"/>
        <v>76</v>
      </c>
      <c r="Z160" s="14">
        <f t="shared" si="220"/>
        <v>124</v>
      </c>
      <c r="AA160">
        <f>VLOOKUP(A160,'Stock wise daily sales'!$A$1:$AA$367,8,0)</f>
        <v>20</v>
      </c>
      <c r="AB160">
        <v>0</v>
      </c>
      <c r="AC160" s="15">
        <f t="shared" si="221"/>
        <v>104</v>
      </c>
      <c r="AD160" s="14">
        <f t="shared" si="214"/>
        <v>26</v>
      </c>
      <c r="AE160">
        <f>VLOOKUP(A160,'Stock wise daily sales'!$A$1:$AA$367,9,0)</f>
        <v>10</v>
      </c>
      <c r="AF160">
        <v>0</v>
      </c>
      <c r="AG160" s="15">
        <f t="shared" si="215"/>
        <v>16</v>
      </c>
      <c r="AH160" s="14">
        <f t="shared" si="243"/>
        <v>12</v>
      </c>
      <c r="AI160">
        <f>VLOOKUP(A160,'Stock wise daily sales'!$A$1:$AA$367,10,0)</f>
        <v>0</v>
      </c>
      <c r="AJ160">
        <v>0</v>
      </c>
      <c r="AK160" s="15">
        <f t="shared" si="244"/>
        <v>12</v>
      </c>
      <c r="AL160" s="14">
        <f t="shared" si="255"/>
        <v>69</v>
      </c>
      <c r="AM160">
        <f>VLOOKUP(A160,'Stock wise daily sales'!$A$1:$AA$367,11,0)</f>
        <v>0</v>
      </c>
      <c r="AN160">
        <v>0</v>
      </c>
      <c r="AO160" s="15">
        <f t="shared" si="256"/>
        <v>69</v>
      </c>
      <c r="AP160" s="14">
        <f t="shared" si="245"/>
        <v>45</v>
      </c>
      <c r="AQ160">
        <f>VLOOKUP(A160,'Stock wise daily sales'!$A$1:$AA$367,12,0)</f>
        <v>10</v>
      </c>
      <c r="AR160">
        <v>0</v>
      </c>
      <c r="AS160" s="15">
        <f t="shared" si="246"/>
        <v>35</v>
      </c>
      <c r="AT160" s="14">
        <f t="shared" si="247"/>
        <v>85</v>
      </c>
      <c r="AU160">
        <f>VLOOKUP(A160,'Stock wise daily sales'!$A$1:$AA$367,13,0)</f>
        <v>10</v>
      </c>
      <c r="AV160">
        <v>0</v>
      </c>
      <c r="AW160" s="15">
        <f t="shared" si="248"/>
        <v>75</v>
      </c>
      <c r="AX160" s="14">
        <f t="shared" si="222"/>
        <v>29</v>
      </c>
      <c r="AY160">
        <f>VLOOKUP(A160,'Stock wise daily sales'!$A$1:$AA$367,14,0)</f>
        <v>10</v>
      </c>
      <c r="AZ160">
        <v>0</v>
      </c>
      <c r="BA160" s="15">
        <f t="shared" si="223"/>
        <v>19</v>
      </c>
      <c r="BB160" s="14">
        <f t="shared" si="249"/>
        <v>13</v>
      </c>
      <c r="BC160">
        <f>VLOOKUP(A160,'Stock wise daily sales'!$A$1:$AA$367,15,0)</f>
        <v>0</v>
      </c>
      <c r="BD160">
        <v>0</v>
      </c>
      <c r="BE160" s="15">
        <f t="shared" si="250"/>
        <v>13</v>
      </c>
      <c r="BF160" s="14">
        <f t="shared" si="224"/>
        <v>24</v>
      </c>
      <c r="BG160">
        <f>VLOOKUP(A160,'Stock wise daily sales'!$A$1:$AA$367,16,0)</f>
        <v>10</v>
      </c>
      <c r="BH160">
        <v>0</v>
      </c>
      <c r="BI160" s="15">
        <f t="shared" si="225"/>
        <v>14</v>
      </c>
      <c r="BJ160" s="14">
        <f t="shared" si="230"/>
        <v>15</v>
      </c>
      <c r="BK160">
        <f>VLOOKUP(A160,'Stock wise daily sales'!$A$1:$AA$367,17,0)</f>
        <v>0</v>
      </c>
      <c r="BL160">
        <v>0</v>
      </c>
      <c r="BM160" s="15">
        <f t="shared" si="231"/>
        <v>15</v>
      </c>
      <c r="BN160" s="14">
        <f t="shared" si="226"/>
        <v>69</v>
      </c>
      <c r="BO160">
        <f>VLOOKUP(A160,'Stock wise daily sales'!$A$1:$AA$367,18,0)</f>
        <v>0</v>
      </c>
      <c r="BP160">
        <v>0</v>
      </c>
      <c r="BQ160" s="15">
        <f t="shared" si="227"/>
        <v>69</v>
      </c>
      <c r="BR160" s="14">
        <f t="shared" si="228"/>
        <v>14</v>
      </c>
      <c r="BS160">
        <f>VLOOKUP(A160,'Stock wise daily sales'!$A$1:$AA$367,19,0)</f>
        <v>0</v>
      </c>
      <c r="BT160">
        <v>0</v>
      </c>
      <c r="BU160" s="15">
        <f t="shared" si="229"/>
        <v>14</v>
      </c>
      <c r="BV160" s="14">
        <f t="shared" si="232"/>
        <v>17</v>
      </c>
      <c r="BW160">
        <f>VLOOKUP(A160,'Stock wise daily sales'!$A$1:$AA$367,20,0)</f>
        <v>0</v>
      </c>
      <c r="BX160">
        <v>0</v>
      </c>
      <c r="BY160" s="15">
        <f t="shared" si="233"/>
        <v>17</v>
      </c>
      <c r="BZ160" s="14">
        <f t="shared" si="216"/>
        <v>4</v>
      </c>
      <c r="CA160">
        <f>VLOOKUP(A160,'Stock wise daily sales'!$A$1:$AA$367,21,0)</f>
        <v>0</v>
      </c>
      <c r="CB160">
        <v>0</v>
      </c>
      <c r="CC160" s="15">
        <f t="shared" si="217"/>
        <v>4</v>
      </c>
      <c r="CD160" s="14">
        <f t="shared" si="257"/>
        <v>8</v>
      </c>
      <c r="CE160">
        <f>VLOOKUP(A160,'Stock wise daily sales'!$A$1:$AA$367,22,0)</f>
        <v>0</v>
      </c>
      <c r="CF160">
        <v>0</v>
      </c>
      <c r="CG160" s="15">
        <f t="shared" si="258"/>
        <v>8</v>
      </c>
      <c r="CH160" s="14">
        <f t="shared" si="241"/>
        <v>12</v>
      </c>
      <c r="CI160">
        <f>VLOOKUP(A160,'Stock wise daily sales'!$A$1:$AA$367,23,0)</f>
        <v>22</v>
      </c>
      <c r="CJ160">
        <v>120</v>
      </c>
      <c r="CK160" s="15">
        <f t="shared" si="242"/>
        <v>110</v>
      </c>
      <c r="CL160" s="14">
        <f t="shared" si="234"/>
        <v>25</v>
      </c>
      <c r="CM160">
        <f>VLOOKUP(A160,'Stock wise daily sales'!$A$1:$AA$367,24,0)</f>
        <v>0</v>
      </c>
      <c r="CN160">
        <v>0</v>
      </c>
      <c r="CO160" s="15">
        <f t="shared" si="235"/>
        <v>25</v>
      </c>
      <c r="CP160" s="14">
        <f t="shared" si="251"/>
        <v>28</v>
      </c>
      <c r="CQ160">
        <f>VLOOKUP(A160,'Stock wise daily sales'!$A$1:$AA$367,25,0)</f>
        <v>0</v>
      </c>
      <c r="CR160">
        <v>0</v>
      </c>
      <c r="CS160" s="15">
        <f t="shared" si="252"/>
        <v>28</v>
      </c>
      <c r="CT160" s="14">
        <f t="shared" si="236"/>
        <v>107</v>
      </c>
      <c r="CU160">
        <f>VLOOKUP(A160,'Stock wise daily sales'!$A$1:$AA$367,26,0)</f>
        <v>10</v>
      </c>
      <c r="CV160">
        <v>0</v>
      </c>
      <c r="CW160" s="15">
        <f t="shared" si="237"/>
        <v>97</v>
      </c>
    </row>
    <row r="161" spans="1:101" x14ac:dyDescent="0.45">
      <c r="A161" s="2">
        <v>45358</v>
      </c>
      <c r="B161" s="14">
        <f t="shared" si="212"/>
        <v>50</v>
      </c>
      <c r="C161">
        <f>VLOOKUP(A161,'Stock wise daily sales'!$A$1:$AA$367,2,0)</f>
        <v>0</v>
      </c>
      <c r="D161">
        <v>0</v>
      </c>
      <c r="E161" s="15">
        <f t="shared" si="213"/>
        <v>50</v>
      </c>
      <c r="F161" s="14">
        <f t="shared" si="253"/>
        <v>110</v>
      </c>
      <c r="G161">
        <f>VLOOKUP(A161,'Stock wise daily sales'!$A$1:$AA$367,3,0)</f>
        <v>0</v>
      </c>
      <c r="H161">
        <v>0</v>
      </c>
      <c r="I161" s="15">
        <f t="shared" si="254"/>
        <v>110</v>
      </c>
      <c r="J161" s="14">
        <f t="shared" si="238"/>
        <v>0</v>
      </c>
      <c r="K161">
        <f>VLOOKUP(A161,'Stock wise daily sales'!$A$1:$AA$367,4,0)</f>
        <v>0</v>
      </c>
      <c r="L161">
        <v>0</v>
      </c>
      <c r="M161" s="15">
        <f t="shared" si="239"/>
        <v>0</v>
      </c>
      <c r="N161" s="14">
        <f t="shared" si="211"/>
        <v>23</v>
      </c>
      <c r="O161">
        <f>VLOOKUP(A161,'Stock wise daily sales'!$A$1:$AA$367,5,0)</f>
        <v>0</v>
      </c>
      <c r="P161">
        <v>0</v>
      </c>
      <c r="Q161" s="15">
        <f t="shared" si="240"/>
        <v>23</v>
      </c>
      <c r="R161" s="14">
        <f t="shared" si="218"/>
        <v>98</v>
      </c>
      <c r="S161">
        <f>VLOOKUP(A161,'Stock wise daily sales'!$A$1:$AA$367,6,0)</f>
        <v>0</v>
      </c>
      <c r="T161">
        <v>0</v>
      </c>
      <c r="U161" s="15">
        <f t="shared" si="219"/>
        <v>98</v>
      </c>
      <c r="V161" s="14">
        <f t="shared" si="209"/>
        <v>76</v>
      </c>
      <c r="W161">
        <f>VLOOKUP(A161,'Stock wise daily sales'!$A$1:$AA$367,7,0)</f>
        <v>5</v>
      </c>
      <c r="X161">
        <v>0</v>
      </c>
      <c r="Y161" s="15">
        <f t="shared" si="210"/>
        <v>71</v>
      </c>
      <c r="Z161" s="14">
        <f t="shared" si="220"/>
        <v>104</v>
      </c>
      <c r="AA161">
        <f>VLOOKUP(A161,'Stock wise daily sales'!$A$1:$AA$367,8,0)</f>
        <v>0</v>
      </c>
      <c r="AB161">
        <v>0</v>
      </c>
      <c r="AC161" s="15">
        <f t="shared" si="221"/>
        <v>104</v>
      </c>
      <c r="AD161" s="14">
        <f t="shared" si="214"/>
        <v>16</v>
      </c>
      <c r="AE161">
        <f>VLOOKUP(A161,'Stock wise daily sales'!$A$1:$AA$367,9,0)</f>
        <v>5</v>
      </c>
      <c r="AF161">
        <v>0</v>
      </c>
      <c r="AG161" s="15">
        <f t="shared" si="215"/>
        <v>11</v>
      </c>
      <c r="AH161" s="14">
        <f t="shared" si="243"/>
        <v>12</v>
      </c>
      <c r="AI161">
        <f>VLOOKUP(A161,'Stock wise daily sales'!$A$1:$AA$367,10,0)</f>
        <v>0</v>
      </c>
      <c r="AJ161">
        <v>0</v>
      </c>
      <c r="AK161" s="15">
        <f t="shared" si="244"/>
        <v>12</v>
      </c>
      <c r="AL161" s="14">
        <f t="shared" si="255"/>
        <v>69</v>
      </c>
      <c r="AM161">
        <f>VLOOKUP(A161,'Stock wise daily sales'!$A$1:$AA$367,11,0)</f>
        <v>0</v>
      </c>
      <c r="AN161">
        <v>0</v>
      </c>
      <c r="AO161" s="15">
        <f t="shared" si="256"/>
        <v>69</v>
      </c>
      <c r="AP161" s="14">
        <f t="shared" si="245"/>
        <v>35</v>
      </c>
      <c r="AQ161">
        <f>VLOOKUP(A161,'Stock wise daily sales'!$A$1:$AA$367,12,0)</f>
        <v>5</v>
      </c>
      <c r="AR161">
        <v>0</v>
      </c>
      <c r="AS161" s="15">
        <f t="shared" si="246"/>
        <v>30</v>
      </c>
      <c r="AT161" s="14">
        <f t="shared" si="247"/>
        <v>75</v>
      </c>
      <c r="AU161">
        <f>VLOOKUP(A161,'Stock wise daily sales'!$A$1:$AA$367,13,0)</f>
        <v>15</v>
      </c>
      <c r="AV161">
        <v>0</v>
      </c>
      <c r="AW161" s="15">
        <f t="shared" si="248"/>
        <v>60</v>
      </c>
      <c r="AX161" s="14">
        <f t="shared" si="222"/>
        <v>19</v>
      </c>
      <c r="AY161">
        <f>VLOOKUP(A161,'Stock wise daily sales'!$A$1:$AA$367,14,0)</f>
        <v>10</v>
      </c>
      <c r="AZ161">
        <v>0</v>
      </c>
      <c r="BA161" s="15">
        <f t="shared" si="223"/>
        <v>9</v>
      </c>
      <c r="BB161" s="14">
        <f t="shared" si="249"/>
        <v>13</v>
      </c>
      <c r="BC161">
        <f>VLOOKUP(A161,'Stock wise daily sales'!$A$1:$AA$367,15,0)</f>
        <v>0</v>
      </c>
      <c r="BD161">
        <v>0</v>
      </c>
      <c r="BE161" s="15">
        <f t="shared" si="250"/>
        <v>13</v>
      </c>
      <c r="BF161" s="14">
        <f t="shared" si="224"/>
        <v>14</v>
      </c>
      <c r="BG161">
        <f>VLOOKUP(A161,'Stock wise daily sales'!$A$1:$AA$367,16,0)</f>
        <v>0</v>
      </c>
      <c r="BH161">
        <v>0</v>
      </c>
      <c r="BI161" s="15">
        <f t="shared" si="225"/>
        <v>14</v>
      </c>
      <c r="BJ161" s="14">
        <f t="shared" si="230"/>
        <v>15</v>
      </c>
      <c r="BK161">
        <f>VLOOKUP(A161,'Stock wise daily sales'!$A$1:$AA$367,17,0)</f>
        <v>0</v>
      </c>
      <c r="BL161">
        <v>0</v>
      </c>
      <c r="BM161" s="15">
        <f t="shared" si="231"/>
        <v>15</v>
      </c>
      <c r="BN161" s="14">
        <f t="shared" si="226"/>
        <v>69</v>
      </c>
      <c r="BO161">
        <f>VLOOKUP(A161,'Stock wise daily sales'!$A$1:$AA$367,18,0)</f>
        <v>0</v>
      </c>
      <c r="BP161">
        <v>0</v>
      </c>
      <c r="BQ161" s="15">
        <f t="shared" si="227"/>
        <v>69</v>
      </c>
      <c r="BR161" s="14">
        <f t="shared" si="228"/>
        <v>14</v>
      </c>
      <c r="BS161">
        <f>VLOOKUP(A161,'Stock wise daily sales'!$A$1:$AA$367,19,0)</f>
        <v>4</v>
      </c>
      <c r="BT161">
        <v>0</v>
      </c>
      <c r="BU161" s="15">
        <f t="shared" si="229"/>
        <v>10</v>
      </c>
      <c r="BV161" s="14">
        <f t="shared" si="232"/>
        <v>17</v>
      </c>
      <c r="BW161">
        <f>VLOOKUP(A161,'Stock wise daily sales'!$A$1:$AA$367,20,0)</f>
        <v>0</v>
      </c>
      <c r="BX161">
        <v>0</v>
      </c>
      <c r="BY161" s="15">
        <f t="shared" si="233"/>
        <v>17</v>
      </c>
      <c r="BZ161" s="14">
        <f t="shared" si="216"/>
        <v>4</v>
      </c>
      <c r="CA161">
        <f>VLOOKUP(A161,'Stock wise daily sales'!$A$1:$AA$367,21,0)</f>
        <v>0</v>
      </c>
      <c r="CB161">
        <v>0</v>
      </c>
      <c r="CC161" s="15">
        <f t="shared" si="217"/>
        <v>4</v>
      </c>
      <c r="CD161" s="14">
        <f t="shared" si="257"/>
        <v>8</v>
      </c>
      <c r="CE161">
        <f>VLOOKUP(A161,'Stock wise daily sales'!$A$1:$AA$367,22,0)</f>
        <v>10</v>
      </c>
      <c r="CF161">
        <v>90</v>
      </c>
      <c r="CG161" s="15">
        <f t="shared" si="258"/>
        <v>88</v>
      </c>
      <c r="CH161" s="14">
        <f t="shared" si="241"/>
        <v>110</v>
      </c>
      <c r="CI161">
        <f>VLOOKUP(A161,'Stock wise daily sales'!$A$1:$AA$367,23,0)</f>
        <v>5</v>
      </c>
      <c r="CJ161">
        <v>0</v>
      </c>
      <c r="CK161" s="15">
        <f t="shared" si="242"/>
        <v>105</v>
      </c>
      <c r="CL161" s="14">
        <f t="shared" si="234"/>
        <v>25</v>
      </c>
      <c r="CM161">
        <f>VLOOKUP(A161,'Stock wise daily sales'!$A$1:$AA$367,24,0)</f>
        <v>0</v>
      </c>
      <c r="CN161">
        <v>0</v>
      </c>
      <c r="CO161" s="15">
        <f t="shared" si="235"/>
        <v>25</v>
      </c>
      <c r="CP161" s="14">
        <f t="shared" si="251"/>
        <v>28</v>
      </c>
      <c r="CQ161">
        <f>VLOOKUP(A161,'Stock wise daily sales'!$A$1:$AA$367,25,0)</f>
        <v>0</v>
      </c>
      <c r="CR161">
        <v>0</v>
      </c>
      <c r="CS161" s="15">
        <f t="shared" si="252"/>
        <v>28</v>
      </c>
      <c r="CT161" s="14">
        <f t="shared" si="236"/>
        <v>97</v>
      </c>
      <c r="CU161">
        <f>VLOOKUP(A161,'Stock wise daily sales'!$A$1:$AA$367,26,0)</f>
        <v>0</v>
      </c>
      <c r="CV161">
        <v>0</v>
      </c>
      <c r="CW161" s="15">
        <f t="shared" si="237"/>
        <v>97</v>
      </c>
    </row>
    <row r="162" spans="1:101" x14ac:dyDescent="0.45">
      <c r="A162" s="2">
        <v>45359</v>
      </c>
      <c r="B162" s="14">
        <f t="shared" si="212"/>
        <v>50</v>
      </c>
      <c r="C162">
        <f>VLOOKUP(A162,'Stock wise daily sales'!$A$1:$AA$367,2,0)</f>
        <v>1</v>
      </c>
      <c r="D162">
        <v>0</v>
      </c>
      <c r="E162" s="15">
        <f t="shared" si="213"/>
        <v>49</v>
      </c>
      <c r="F162" s="14">
        <f t="shared" si="253"/>
        <v>110</v>
      </c>
      <c r="G162">
        <f>VLOOKUP(A162,'Stock wise daily sales'!$A$1:$AA$367,3,0)</f>
        <v>1</v>
      </c>
      <c r="H162">
        <v>0</v>
      </c>
      <c r="I162" s="15">
        <f t="shared" si="254"/>
        <v>109</v>
      </c>
      <c r="J162" s="14">
        <f t="shared" si="238"/>
        <v>0</v>
      </c>
      <c r="K162">
        <f>VLOOKUP(A162,'Stock wise daily sales'!$A$1:$AA$367,4,0)</f>
        <v>3</v>
      </c>
      <c r="L162">
        <v>40</v>
      </c>
      <c r="M162" s="15">
        <f t="shared" si="239"/>
        <v>37</v>
      </c>
      <c r="N162" s="14">
        <f t="shared" si="211"/>
        <v>23</v>
      </c>
      <c r="O162">
        <f>VLOOKUP(A162,'Stock wise daily sales'!$A$1:$AA$367,5,0)</f>
        <v>0</v>
      </c>
      <c r="P162">
        <v>0</v>
      </c>
      <c r="Q162" s="15">
        <f t="shared" si="240"/>
        <v>23</v>
      </c>
      <c r="R162" s="14">
        <f t="shared" si="218"/>
        <v>98</v>
      </c>
      <c r="S162">
        <f>VLOOKUP(A162,'Stock wise daily sales'!$A$1:$AA$367,6,0)</f>
        <v>0</v>
      </c>
      <c r="T162">
        <v>0</v>
      </c>
      <c r="U162" s="15">
        <f t="shared" si="219"/>
        <v>98</v>
      </c>
      <c r="V162" s="14">
        <f t="shared" si="209"/>
        <v>71</v>
      </c>
      <c r="W162">
        <f>VLOOKUP(A162,'Stock wise daily sales'!$A$1:$AA$367,7,0)</f>
        <v>0</v>
      </c>
      <c r="X162">
        <v>0</v>
      </c>
      <c r="Y162" s="15">
        <f t="shared" si="210"/>
        <v>71</v>
      </c>
      <c r="Z162" s="14">
        <f t="shared" si="220"/>
        <v>104</v>
      </c>
      <c r="AA162">
        <f>VLOOKUP(A162,'Stock wise daily sales'!$A$1:$AA$367,8,0)</f>
        <v>0</v>
      </c>
      <c r="AB162">
        <v>0</v>
      </c>
      <c r="AC162" s="15">
        <f t="shared" si="221"/>
        <v>104</v>
      </c>
      <c r="AD162" s="14">
        <f t="shared" si="214"/>
        <v>11</v>
      </c>
      <c r="AE162">
        <f>VLOOKUP(A162,'Stock wise daily sales'!$A$1:$AA$367,9,0)</f>
        <v>2</v>
      </c>
      <c r="AF162">
        <v>0</v>
      </c>
      <c r="AG162" s="15">
        <f t="shared" si="215"/>
        <v>9</v>
      </c>
      <c r="AH162" s="14">
        <f t="shared" si="243"/>
        <v>12</v>
      </c>
      <c r="AI162">
        <f>VLOOKUP(A162,'Stock wise daily sales'!$A$1:$AA$367,10,0)</f>
        <v>0</v>
      </c>
      <c r="AJ162">
        <v>0</v>
      </c>
      <c r="AK162" s="15">
        <f t="shared" si="244"/>
        <v>12</v>
      </c>
      <c r="AL162" s="14">
        <f t="shared" si="255"/>
        <v>69</v>
      </c>
      <c r="AM162">
        <f>VLOOKUP(A162,'Stock wise daily sales'!$A$1:$AA$367,11,0)</f>
        <v>0</v>
      </c>
      <c r="AN162">
        <v>0</v>
      </c>
      <c r="AO162" s="15">
        <f t="shared" si="256"/>
        <v>69</v>
      </c>
      <c r="AP162" s="14">
        <f t="shared" si="245"/>
        <v>30</v>
      </c>
      <c r="AQ162">
        <f>VLOOKUP(A162,'Stock wise daily sales'!$A$1:$AA$367,12,0)</f>
        <v>0</v>
      </c>
      <c r="AR162">
        <v>0</v>
      </c>
      <c r="AS162" s="15">
        <f t="shared" si="246"/>
        <v>30</v>
      </c>
      <c r="AT162" s="14">
        <f t="shared" si="247"/>
        <v>60</v>
      </c>
      <c r="AU162">
        <f>VLOOKUP(A162,'Stock wise daily sales'!$A$1:$AA$367,13,0)</f>
        <v>0</v>
      </c>
      <c r="AV162">
        <v>0</v>
      </c>
      <c r="AW162" s="15">
        <f t="shared" si="248"/>
        <v>60</v>
      </c>
      <c r="AX162" s="14">
        <f t="shared" si="222"/>
        <v>9</v>
      </c>
      <c r="AY162">
        <f>VLOOKUP(A162,'Stock wise daily sales'!$A$1:$AA$367,14,0)</f>
        <v>0</v>
      </c>
      <c r="AZ162">
        <v>0</v>
      </c>
      <c r="BA162" s="15">
        <f t="shared" si="223"/>
        <v>9</v>
      </c>
      <c r="BB162" s="14">
        <f t="shared" si="249"/>
        <v>13</v>
      </c>
      <c r="BC162">
        <f>VLOOKUP(A162,'Stock wise daily sales'!$A$1:$AA$367,15,0)</f>
        <v>0</v>
      </c>
      <c r="BD162">
        <v>0</v>
      </c>
      <c r="BE162" s="15">
        <f t="shared" si="250"/>
        <v>13</v>
      </c>
      <c r="BF162" s="14">
        <f t="shared" si="224"/>
        <v>14</v>
      </c>
      <c r="BG162">
        <f>VLOOKUP(A162,'Stock wise daily sales'!$A$1:$AA$367,16,0)</f>
        <v>0</v>
      </c>
      <c r="BH162">
        <v>0</v>
      </c>
      <c r="BI162" s="15">
        <f t="shared" si="225"/>
        <v>14</v>
      </c>
      <c r="BJ162" s="14">
        <f t="shared" si="230"/>
        <v>15</v>
      </c>
      <c r="BK162">
        <f>VLOOKUP(A162,'Stock wise daily sales'!$A$1:$AA$367,17,0)</f>
        <v>2</v>
      </c>
      <c r="BL162">
        <v>0</v>
      </c>
      <c r="BM162" s="15">
        <f t="shared" si="231"/>
        <v>13</v>
      </c>
      <c r="BN162" s="14">
        <f t="shared" si="226"/>
        <v>69</v>
      </c>
      <c r="BO162">
        <f>VLOOKUP(A162,'Stock wise daily sales'!$A$1:$AA$367,18,0)</f>
        <v>1</v>
      </c>
      <c r="BP162">
        <v>0</v>
      </c>
      <c r="BQ162" s="15">
        <f t="shared" si="227"/>
        <v>68</v>
      </c>
      <c r="BR162" s="14">
        <f t="shared" si="228"/>
        <v>10</v>
      </c>
      <c r="BS162">
        <f>VLOOKUP(A162,'Stock wise daily sales'!$A$1:$AA$367,19,0)</f>
        <v>2</v>
      </c>
      <c r="BT162">
        <v>0</v>
      </c>
      <c r="BU162" s="15">
        <f t="shared" si="229"/>
        <v>8</v>
      </c>
      <c r="BV162" s="14">
        <f t="shared" si="232"/>
        <v>17</v>
      </c>
      <c r="BW162">
        <f>VLOOKUP(A162,'Stock wise daily sales'!$A$1:$AA$367,20,0)</f>
        <v>0</v>
      </c>
      <c r="BX162">
        <v>0</v>
      </c>
      <c r="BY162" s="15">
        <f t="shared" si="233"/>
        <v>17</v>
      </c>
      <c r="BZ162" s="14">
        <f t="shared" si="216"/>
        <v>4</v>
      </c>
      <c r="CA162">
        <f>VLOOKUP(A162,'Stock wise daily sales'!$A$1:$AA$367,21,0)</f>
        <v>0</v>
      </c>
      <c r="CB162">
        <v>0</v>
      </c>
      <c r="CC162" s="15">
        <f t="shared" si="217"/>
        <v>4</v>
      </c>
      <c r="CD162" s="14">
        <f t="shared" si="257"/>
        <v>88</v>
      </c>
      <c r="CE162">
        <f>VLOOKUP(A162,'Stock wise daily sales'!$A$1:$AA$367,22,0)</f>
        <v>0</v>
      </c>
      <c r="CF162">
        <v>0</v>
      </c>
      <c r="CG162" s="15">
        <f t="shared" si="258"/>
        <v>88</v>
      </c>
      <c r="CH162" s="14">
        <f t="shared" si="241"/>
        <v>105</v>
      </c>
      <c r="CI162">
        <f>VLOOKUP(A162,'Stock wise daily sales'!$A$1:$AA$367,23,0)</f>
        <v>0</v>
      </c>
      <c r="CJ162">
        <v>0</v>
      </c>
      <c r="CK162" s="15">
        <f t="shared" si="242"/>
        <v>105</v>
      </c>
      <c r="CL162" s="14">
        <f t="shared" si="234"/>
        <v>25</v>
      </c>
      <c r="CM162">
        <f>VLOOKUP(A162,'Stock wise daily sales'!$A$1:$AA$367,24,0)</f>
        <v>0</v>
      </c>
      <c r="CN162">
        <v>0</v>
      </c>
      <c r="CO162" s="15">
        <f t="shared" si="235"/>
        <v>25</v>
      </c>
      <c r="CP162" s="14">
        <f t="shared" si="251"/>
        <v>28</v>
      </c>
      <c r="CQ162">
        <f>VLOOKUP(A162,'Stock wise daily sales'!$A$1:$AA$367,25,0)</f>
        <v>0</v>
      </c>
      <c r="CR162">
        <v>0</v>
      </c>
      <c r="CS162" s="15">
        <f t="shared" si="252"/>
        <v>28</v>
      </c>
      <c r="CT162" s="14">
        <f t="shared" si="236"/>
        <v>97</v>
      </c>
      <c r="CU162">
        <f>VLOOKUP(A162,'Stock wise daily sales'!$A$1:$AA$367,26,0)</f>
        <v>0</v>
      </c>
      <c r="CV162">
        <v>0</v>
      </c>
      <c r="CW162" s="15">
        <f t="shared" si="237"/>
        <v>97</v>
      </c>
    </row>
    <row r="163" spans="1:101" x14ac:dyDescent="0.45">
      <c r="A163" s="2">
        <v>45360</v>
      </c>
      <c r="B163" s="14">
        <f t="shared" si="212"/>
        <v>49</v>
      </c>
      <c r="C163">
        <f>VLOOKUP(A163,'Stock wise daily sales'!$A$1:$AA$367,2,0)</f>
        <v>40</v>
      </c>
      <c r="D163">
        <v>0</v>
      </c>
      <c r="E163" s="15">
        <f t="shared" si="213"/>
        <v>9</v>
      </c>
      <c r="F163" s="14">
        <f t="shared" si="253"/>
        <v>109</v>
      </c>
      <c r="G163">
        <f>VLOOKUP(A163,'Stock wise daily sales'!$A$1:$AA$367,3,0)</f>
        <v>0</v>
      </c>
      <c r="H163">
        <v>0</v>
      </c>
      <c r="I163" s="15">
        <f t="shared" si="254"/>
        <v>109</v>
      </c>
      <c r="J163" s="14">
        <f t="shared" si="238"/>
        <v>37</v>
      </c>
      <c r="K163">
        <f>VLOOKUP(A163,'Stock wise daily sales'!$A$1:$AA$367,4,0)</f>
        <v>10</v>
      </c>
      <c r="L163">
        <v>0</v>
      </c>
      <c r="M163" s="15">
        <f t="shared" si="239"/>
        <v>27</v>
      </c>
      <c r="N163" s="14">
        <f t="shared" si="211"/>
        <v>23</v>
      </c>
      <c r="O163">
        <f>VLOOKUP(A163,'Stock wise daily sales'!$A$1:$AA$367,5,0)</f>
        <v>0</v>
      </c>
      <c r="P163">
        <v>0</v>
      </c>
      <c r="Q163" s="15">
        <f t="shared" si="240"/>
        <v>23</v>
      </c>
      <c r="R163" s="14">
        <f t="shared" si="218"/>
        <v>98</v>
      </c>
      <c r="S163">
        <f>VLOOKUP(A163,'Stock wise daily sales'!$A$1:$AA$367,6,0)</f>
        <v>4</v>
      </c>
      <c r="T163">
        <v>0</v>
      </c>
      <c r="U163" s="15">
        <f t="shared" si="219"/>
        <v>94</v>
      </c>
      <c r="V163" s="14">
        <f t="shared" ref="V163:V226" si="259">MAX(Y162,0)</f>
        <v>71</v>
      </c>
      <c r="W163">
        <f>VLOOKUP(A163,'Stock wise daily sales'!$A$1:$AA$367,7,0)</f>
        <v>50</v>
      </c>
      <c r="X163">
        <v>0</v>
      </c>
      <c r="Y163" s="15">
        <f t="shared" ref="Y163:Y226" si="260">V163-W163+X163</f>
        <v>21</v>
      </c>
      <c r="Z163" s="14">
        <f t="shared" si="220"/>
        <v>104</v>
      </c>
      <c r="AA163">
        <f>VLOOKUP(A163,'Stock wise daily sales'!$A$1:$AA$367,8,0)</f>
        <v>0</v>
      </c>
      <c r="AB163">
        <v>0</v>
      </c>
      <c r="AC163" s="15">
        <f t="shared" si="221"/>
        <v>104</v>
      </c>
      <c r="AD163" s="14">
        <f t="shared" si="214"/>
        <v>9</v>
      </c>
      <c r="AE163">
        <f>VLOOKUP(A163,'Stock wise daily sales'!$A$1:$AA$367,9,0)</f>
        <v>0</v>
      </c>
      <c r="AF163">
        <v>0</v>
      </c>
      <c r="AG163" s="15">
        <f t="shared" si="215"/>
        <v>9</v>
      </c>
      <c r="AH163" s="14">
        <f t="shared" si="243"/>
        <v>12</v>
      </c>
      <c r="AI163">
        <f>VLOOKUP(A163,'Stock wise daily sales'!$A$1:$AA$367,10,0)</f>
        <v>0</v>
      </c>
      <c r="AJ163">
        <v>0</v>
      </c>
      <c r="AK163" s="15">
        <f t="shared" si="244"/>
        <v>12</v>
      </c>
      <c r="AL163" s="14">
        <f t="shared" si="255"/>
        <v>69</v>
      </c>
      <c r="AM163">
        <f>VLOOKUP(A163,'Stock wise daily sales'!$A$1:$AA$367,11,0)</f>
        <v>0</v>
      </c>
      <c r="AN163">
        <v>0</v>
      </c>
      <c r="AO163" s="15">
        <f t="shared" si="256"/>
        <v>69</v>
      </c>
      <c r="AP163" s="14">
        <f t="shared" si="245"/>
        <v>30</v>
      </c>
      <c r="AQ163">
        <f>VLOOKUP(A163,'Stock wise daily sales'!$A$1:$AA$367,12,0)</f>
        <v>0</v>
      </c>
      <c r="AR163">
        <v>0</v>
      </c>
      <c r="AS163" s="15">
        <f t="shared" si="246"/>
        <v>30</v>
      </c>
      <c r="AT163" s="14">
        <f t="shared" si="247"/>
        <v>60</v>
      </c>
      <c r="AU163">
        <f>VLOOKUP(A163,'Stock wise daily sales'!$A$1:$AA$367,13,0)</f>
        <v>0</v>
      </c>
      <c r="AV163">
        <v>0</v>
      </c>
      <c r="AW163" s="15">
        <f t="shared" si="248"/>
        <v>60</v>
      </c>
      <c r="AX163" s="14">
        <f t="shared" si="222"/>
        <v>9</v>
      </c>
      <c r="AY163">
        <f>VLOOKUP(A163,'Stock wise daily sales'!$A$1:$AA$367,14,0)</f>
        <v>0</v>
      </c>
      <c r="AZ163">
        <v>0</v>
      </c>
      <c r="BA163" s="15">
        <f t="shared" si="223"/>
        <v>9</v>
      </c>
      <c r="BB163" s="14">
        <f t="shared" si="249"/>
        <v>13</v>
      </c>
      <c r="BC163">
        <f>VLOOKUP(A163,'Stock wise daily sales'!$A$1:$AA$367,15,0)</f>
        <v>0</v>
      </c>
      <c r="BD163">
        <v>0</v>
      </c>
      <c r="BE163" s="15">
        <f t="shared" si="250"/>
        <v>13</v>
      </c>
      <c r="BF163" s="14">
        <f t="shared" si="224"/>
        <v>14</v>
      </c>
      <c r="BG163">
        <f>VLOOKUP(A163,'Stock wise daily sales'!$A$1:$AA$367,16,0)</f>
        <v>0</v>
      </c>
      <c r="BH163">
        <v>0</v>
      </c>
      <c r="BI163" s="15">
        <f t="shared" si="225"/>
        <v>14</v>
      </c>
      <c r="BJ163" s="14">
        <f t="shared" si="230"/>
        <v>13</v>
      </c>
      <c r="BK163">
        <f>VLOOKUP(A163,'Stock wise daily sales'!$A$1:$AA$367,17,0)</f>
        <v>0</v>
      </c>
      <c r="BL163">
        <v>0</v>
      </c>
      <c r="BM163" s="15">
        <f t="shared" si="231"/>
        <v>13</v>
      </c>
      <c r="BN163" s="14">
        <f t="shared" si="226"/>
        <v>68</v>
      </c>
      <c r="BO163">
        <f>VLOOKUP(A163,'Stock wise daily sales'!$A$1:$AA$367,18,0)</f>
        <v>50</v>
      </c>
      <c r="BP163">
        <v>0</v>
      </c>
      <c r="BQ163" s="15">
        <f t="shared" si="227"/>
        <v>18</v>
      </c>
      <c r="BR163" s="14">
        <f t="shared" si="228"/>
        <v>8</v>
      </c>
      <c r="BS163">
        <f>VLOOKUP(A163,'Stock wise daily sales'!$A$1:$AA$367,19,0)</f>
        <v>0</v>
      </c>
      <c r="BT163">
        <v>0</v>
      </c>
      <c r="BU163" s="15">
        <f t="shared" si="229"/>
        <v>8</v>
      </c>
      <c r="BV163" s="14">
        <f t="shared" si="232"/>
        <v>17</v>
      </c>
      <c r="BW163">
        <f>VLOOKUP(A163,'Stock wise daily sales'!$A$1:$AA$367,20,0)</f>
        <v>0</v>
      </c>
      <c r="BX163">
        <v>0</v>
      </c>
      <c r="BY163" s="15">
        <f t="shared" si="233"/>
        <v>17</v>
      </c>
      <c r="BZ163" s="14">
        <f t="shared" si="216"/>
        <v>4</v>
      </c>
      <c r="CA163">
        <f>VLOOKUP(A163,'Stock wise daily sales'!$A$1:$AA$367,21,0)</f>
        <v>30</v>
      </c>
      <c r="CB163">
        <v>120</v>
      </c>
      <c r="CC163" s="15">
        <f t="shared" si="217"/>
        <v>94</v>
      </c>
      <c r="CD163" s="14">
        <f t="shared" si="257"/>
        <v>88</v>
      </c>
      <c r="CE163">
        <f>VLOOKUP(A163,'Stock wise daily sales'!$A$1:$AA$367,22,0)</f>
        <v>0</v>
      </c>
      <c r="CF163">
        <v>0</v>
      </c>
      <c r="CG163" s="15">
        <f t="shared" si="258"/>
        <v>88</v>
      </c>
      <c r="CH163" s="14">
        <f t="shared" si="241"/>
        <v>105</v>
      </c>
      <c r="CI163">
        <f>VLOOKUP(A163,'Stock wise daily sales'!$A$1:$AA$367,23,0)</f>
        <v>0</v>
      </c>
      <c r="CJ163">
        <v>0</v>
      </c>
      <c r="CK163" s="15">
        <f t="shared" si="242"/>
        <v>105</v>
      </c>
      <c r="CL163" s="14">
        <f t="shared" si="234"/>
        <v>25</v>
      </c>
      <c r="CM163">
        <f>VLOOKUP(A163,'Stock wise daily sales'!$A$1:$AA$367,24,0)</f>
        <v>0</v>
      </c>
      <c r="CN163">
        <v>0</v>
      </c>
      <c r="CO163" s="15">
        <f t="shared" si="235"/>
        <v>25</v>
      </c>
      <c r="CP163" s="14">
        <f t="shared" si="251"/>
        <v>28</v>
      </c>
      <c r="CQ163">
        <f>VLOOKUP(A163,'Stock wise daily sales'!$A$1:$AA$367,25,0)</f>
        <v>0</v>
      </c>
      <c r="CR163">
        <v>0</v>
      </c>
      <c r="CS163" s="15">
        <f t="shared" si="252"/>
        <v>28</v>
      </c>
      <c r="CT163" s="14">
        <f t="shared" si="236"/>
        <v>97</v>
      </c>
      <c r="CU163">
        <f>VLOOKUP(A163,'Stock wise daily sales'!$A$1:$AA$367,26,0)</f>
        <v>0</v>
      </c>
      <c r="CV163">
        <v>0</v>
      </c>
      <c r="CW163" s="15">
        <f t="shared" si="237"/>
        <v>97</v>
      </c>
    </row>
    <row r="164" spans="1:101" x14ac:dyDescent="0.45">
      <c r="A164" s="2">
        <v>45361</v>
      </c>
      <c r="B164" s="14">
        <f t="shared" si="212"/>
        <v>9</v>
      </c>
      <c r="C164">
        <f>VLOOKUP(A164,'Stock wise daily sales'!$A$1:$AA$367,2,0)</f>
        <v>5</v>
      </c>
      <c r="D164">
        <v>0</v>
      </c>
      <c r="E164" s="15">
        <f t="shared" si="213"/>
        <v>4</v>
      </c>
      <c r="F164" s="14">
        <f t="shared" si="253"/>
        <v>109</v>
      </c>
      <c r="G164">
        <f>VLOOKUP(A164,'Stock wise daily sales'!$A$1:$AA$367,3,0)</f>
        <v>4</v>
      </c>
      <c r="H164">
        <v>0</v>
      </c>
      <c r="I164" s="15">
        <f t="shared" si="254"/>
        <v>105</v>
      </c>
      <c r="J164" s="14">
        <f t="shared" si="238"/>
        <v>27</v>
      </c>
      <c r="K164">
        <f>VLOOKUP(A164,'Stock wise daily sales'!$A$1:$AA$367,4,0)</f>
        <v>0</v>
      </c>
      <c r="L164">
        <v>0</v>
      </c>
      <c r="M164" s="15">
        <f t="shared" si="239"/>
        <v>27</v>
      </c>
      <c r="N164" s="14">
        <f t="shared" si="211"/>
        <v>23</v>
      </c>
      <c r="O164">
        <f>VLOOKUP(A164,'Stock wise daily sales'!$A$1:$AA$367,5,0)</f>
        <v>0</v>
      </c>
      <c r="P164">
        <v>0</v>
      </c>
      <c r="Q164" s="15">
        <f t="shared" si="240"/>
        <v>23</v>
      </c>
      <c r="R164" s="14">
        <f t="shared" si="218"/>
        <v>94</v>
      </c>
      <c r="S164">
        <f>VLOOKUP(A164,'Stock wise daily sales'!$A$1:$AA$367,6,0)</f>
        <v>4</v>
      </c>
      <c r="T164">
        <v>0</v>
      </c>
      <c r="U164" s="15">
        <f t="shared" si="219"/>
        <v>90</v>
      </c>
      <c r="V164" s="14">
        <f t="shared" si="259"/>
        <v>21</v>
      </c>
      <c r="W164">
        <f>VLOOKUP(A164,'Stock wise daily sales'!$A$1:$AA$367,7,0)</f>
        <v>5</v>
      </c>
      <c r="X164">
        <v>0</v>
      </c>
      <c r="Y164" s="15">
        <f t="shared" si="260"/>
        <v>16</v>
      </c>
      <c r="Z164" s="14">
        <f t="shared" si="220"/>
        <v>104</v>
      </c>
      <c r="AA164">
        <f>VLOOKUP(A164,'Stock wise daily sales'!$A$1:$AA$367,8,0)</f>
        <v>6</v>
      </c>
      <c r="AB164">
        <v>0</v>
      </c>
      <c r="AC164" s="15">
        <f t="shared" si="221"/>
        <v>98</v>
      </c>
      <c r="AD164" s="14">
        <f t="shared" si="214"/>
        <v>9</v>
      </c>
      <c r="AE164">
        <f>VLOOKUP(A164,'Stock wise daily sales'!$A$1:$AA$367,9,0)</f>
        <v>0</v>
      </c>
      <c r="AF164">
        <v>0</v>
      </c>
      <c r="AG164" s="15">
        <f t="shared" si="215"/>
        <v>9</v>
      </c>
      <c r="AH164" s="14">
        <f t="shared" si="243"/>
        <v>12</v>
      </c>
      <c r="AI164">
        <f>VLOOKUP(A164,'Stock wise daily sales'!$A$1:$AA$367,10,0)</f>
        <v>0</v>
      </c>
      <c r="AJ164">
        <v>0</v>
      </c>
      <c r="AK164" s="15">
        <f t="shared" si="244"/>
        <v>12</v>
      </c>
      <c r="AL164" s="14">
        <f t="shared" si="255"/>
        <v>69</v>
      </c>
      <c r="AM164">
        <f>VLOOKUP(A164,'Stock wise daily sales'!$A$1:$AA$367,11,0)</f>
        <v>6</v>
      </c>
      <c r="AN164">
        <v>0</v>
      </c>
      <c r="AO164" s="15">
        <f t="shared" si="256"/>
        <v>63</v>
      </c>
      <c r="AP164" s="14">
        <f t="shared" si="245"/>
        <v>30</v>
      </c>
      <c r="AQ164">
        <f>VLOOKUP(A164,'Stock wise daily sales'!$A$1:$AA$367,12,0)</f>
        <v>8</v>
      </c>
      <c r="AR164">
        <v>0</v>
      </c>
      <c r="AS164" s="15">
        <f t="shared" si="246"/>
        <v>22</v>
      </c>
      <c r="AT164" s="14">
        <f t="shared" si="247"/>
        <v>60</v>
      </c>
      <c r="AU164">
        <f>VLOOKUP(A164,'Stock wise daily sales'!$A$1:$AA$367,13,0)</f>
        <v>13</v>
      </c>
      <c r="AV164">
        <v>0</v>
      </c>
      <c r="AW164" s="15">
        <f t="shared" si="248"/>
        <v>47</v>
      </c>
      <c r="AX164" s="14">
        <f t="shared" si="222"/>
        <v>9</v>
      </c>
      <c r="AY164">
        <f>VLOOKUP(A164,'Stock wise daily sales'!$A$1:$AA$367,14,0)</f>
        <v>0</v>
      </c>
      <c r="AZ164">
        <v>0</v>
      </c>
      <c r="BA164" s="15">
        <f t="shared" si="223"/>
        <v>9</v>
      </c>
      <c r="BB164" s="14">
        <f t="shared" si="249"/>
        <v>13</v>
      </c>
      <c r="BC164">
        <f>VLOOKUP(A164,'Stock wise daily sales'!$A$1:$AA$367,15,0)</f>
        <v>0</v>
      </c>
      <c r="BD164">
        <v>0</v>
      </c>
      <c r="BE164" s="15">
        <f t="shared" si="250"/>
        <v>13</v>
      </c>
      <c r="BF164" s="14">
        <f t="shared" si="224"/>
        <v>14</v>
      </c>
      <c r="BG164">
        <f>VLOOKUP(A164,'Stock wise daily sales'!$A$1:$AA$367,16,0)</f>
        <v>6</v>
      </c>
      <c r="BH164">
        <v>0</v>
      </c>
      <c r="BI164" s="15">
        <f t="shared" si="225"/>
        <v>8</v>
      </c>
      <c r="BJ164" s="14">
        <f t="shared" si="230"/>
        <v>13</v>
      </c>
      <c r="BK164">
        <f>VLOOKUP(A164,'Stock wise daily sales'!$A$1:$AA$367,17,0)</f>
        <v>4</v>
      </c>
      <c r="BL164">
        <v>0</v>
      </c>
      <c r="BM164" s="15">
        <f t="shared" si="231"/>
        <v>9</v>
      </c>
      <c r="BN164" s="14">
        <f t="shared" si="226"/>
        <v>18</v>
      </c>
      <c r="BO164">
        <f>VLOOKUP(A164,'Stock wise daily sales'!$A$1:$AA$367,18,0)</f>
        <v>3</v>
      </c>
      <c r="BP164">
        <v>0</v>
      </c>
      <c r="BQ164" s="15">
        <f t="shared" si="227"/>
        <v>15</v>
      </c>
      <c r="BR164" s="14">
        <f t="shared" si="228"/>
        <v>8</v>
      </c>
      <c r="BS164">
        <f>VLOOKUP(A164,'Stock wise daily sales'!$A$1:$AA$367,19,0)</f>
        <v>0</v>
      </c>
      <c r="BT164">
        <v>0</v>
      </c>
      <c r="BU164" s="15">
        <f t="shared" si="229"/>
        <v>8</v>
      </c>
      <c r="BV164" s="14">
        <f t="shared" si="232"/>
        <v>17</v>
      </c>
      <c r="BW164">
        <f>VLOOKUP(A164,'Stock wise daily sales'!$A$1:$AA$367,20,0)</f>
        <v>3</v>
      </c>
      <c r="BX164">
        <v>0</v>
      </c>
      <c r="BY164" s="15">
        <f t="shared" si="233"/>
        <v>14</v>
      </c>
      <c r="BZ164" s="14">
        <f t="shared" si="216"/>
        <v>94</v>
      </c>
      <c r="CA164">
        <f>VLOOKUP(A164,'Stock wise daily sales'!$A$1:$AA$367,21,0)</f>
        <v>3</v>
      </c>
      <c r="CB164">
        <v>0</v>
      </c>
      <c r="CC164" s="15">
        <f t="shared" si="217"/>
        <v>91</v>
      </c>
      <c r="CD164" s="14">
        <f t="shared" si="257"/>
        <v>88</v>
      </c>
      <c r="CE164">
        <f>VLOOKUP(A164,'Stock wise daily sales'!$A$1:$AA$367,22,0)</f>
        <v>10</v>
      </c>
      <c r="CF164">
        <v>0</v>
      </c>
      <c r="CG164" s="15">
        <f t="shared" si="258"/>
        <v>78</v>
      </c>
      <c r="CH164" s="14">
        <f t="shared" si="241"/>
        <v>105</v>
      </c>
      <c r="CI164">
        <f>VLOOKUP(A164,'Stock wise daily sales'!$A$1:$AA$367,23,0)</f>
        <v>10</v>
      </c>
      <c r="CJ164">
        <v>0</v>
      </c>
      <c r="CK164" s="15">
        <f t="shared" si="242"/>
        <v>95</v>
      </c>
      <c r="CL164" s="14">
        <f t="shared" si="234"/>
        <v>25</v>
      </c>
      <c r="CM164">
        <f>VLOOKUP(A164,'Stock wise daily sales'!$A$1:$AA$367,24,0)</f>
        <v>0</v>
      </c>
      <c r="CN164">
        <v>0</v>
      </c>
      <c r="CO164" s="15">
        <f t="shared" si="235"/>
        <v>25</v>
      </c>
      <c r="CP164" s="14">
        <f t="shared" si="251"/>
        <v>28</v>
      </c>
      <c r="CQ164">
        <f>VLOOKUP(A164,'Stock wise daily sales'!$A$1:$AA$367,25,0)</f>
        <v>0</v>
      </c>
      <c r="CR164">
        <v>0</v>
      </c>
      <c r="CS164" s="15">
        <f t="shared" si="252"/>
        <v>28</v>
      </c>
      <c r="CT164" s="14">
        <f t="shared" si="236"/>
        <v>97</v>
      </c>
      <c r="CU164">
        <f>VLOOKUP(A164,'Stock wise daily sales'!$A$1:$AA$367,26,0)</f>
        <v>6</v>
      </c>
      <c r="CV164">
        <v>0</v>
      </c>
      <c r="CW164" s="15">
        <f t="shared" si="237"/>
        <v>91</v>
      </c>
    </row>
    <row r="165" spans="1:101" x14ac:dyDescent="0.45">
      <c r="A165" s="2">
        <v>45362</v>
      </c>
      <c r="B165" s="14">
        <f t="shared" si="212"/>
        <v>4</v>
      </c>
      <c r="C165">
        <f>VLOOKUP(A165,'Stock wise daily sales'!$A$1:$AA$367,2,0)</f>
        <v>0</v>
      </c>
      <c r="D165">
        <v>0</v>
      </c>
      <c r="E165" s="15">
        <f t="shared" si="213"/>
        <v>4</v>
      </c>
      <c r="F165" s="14">
        <f t="shared" si="253"/>
        <v>105</v>
      </c>
      <c r="G165">
        <f>VLOOKUP(A165,'Stock wise daily sales'!$A$1:$AA$367,3,0)</f>
        <v>25</v>
      </c>
      <c r="H165">
        <v>0</v>
      </c>
      <c r="I165" s="15">
        <f t="shared" si="254"/>
        <v>80</v>
      </c>
      <c r="J165" s="14">
        <f t="shared" si="238"/>
        <v>27</v>
      </c>
      <c r="K165">
        <f>VLOOKUP(A165,'Stock wise daily sales'!$A$1:$AA$367,4,0)</f>
        <v>0</v>
      </c>
      <c r="L165">
        <v>0</v>
      </c>
      <c r="M165" s="15">
        <f t="shared" si="239"/>
        <v>27</v>
      </c>
      <c r="N165" s="14">
        <f t="shared" si="211"/>
        <v>23</v>
      </c>
      <c r="O165">
        <f>VLOOKUP(A165,'Stock wise daily sales'!$A$1:$AA$367,5,0)</f>
        <v>0</v>
      </c>
      <c r="P165">
        <v>0</v>
      </c>
      <c r="Q165" s="15">
        <f t="shared" si="240"/>
        <v>23</v>
      </c>
      <c r="R165" s="14">
        <f t="shared" si="218"/>
        <v>90</v>
      </c>
      <c r="S165">
        <f>VLOOKUP(A165,'Stock wise daily sales'!$A$1:$AA$367,6,0)</f>
        <v>25</v>
      </c>
      <c r="T165">
        <v>0</v>
      </c>
      <c r="U165" s="15">
        <f t="shared" si="219"/>
        <v>65</v>
      </c>
      <c r="V165" s="14">
        <f t="shared" si="259"/>
        <v>16</v>
      </c>
      <c r="W165">
        <f>VLOOKUP(A165,'Stock wise daily sales'!$A$1:$AA$367,7,0)</f>
        <v>20</v>
      </c>
      <c r="X165">
        <v>110</v>
      </c>
      <c r="Y165" s="15">
        <f t="shared" si="260"/>
        <v>106</v>
      </c>
      <c r="Z165" s="14">
        <f t="shared" si="220"/>
        <v>98</v>
      </c>
      <c r="AA165">
        <f>VLOOKUP(A165,'Stock wise daily sales'!$A$1:$AA$367,8,0)</f>
        <v>24</v>
      </c>
      <c r="AB165">
        <v>0</v>
      </c>
      <c r="AC165" s="15">
        <f t="shared" si="221"/>
        <v>74</v>
      </c>
      <c r="AD165" s="14">
        <f t="shared" si="214"/>
        <v>9</v>
      </c>
      <c r="AE165">
        <f>VLOOKUP(A165,'Stock wise daily sales'!$A$1:$AA$367,9,0)</f>
        <v>0</v>
      </c>
      <c r="AF165">
        <v>0</v>
      </c>
      <c r="AG165" s="15">
        <f t="shared" si="215"/>
        <v>9</v>
      </c>
      <c r="AH165" s="14">
        <f t="shared" si="243"/>
        <v>12</v>
      </c>
      <c r="AI165">
        <f>VLOOKUP(A165,'Stock wise daily sales'!$A$1:$AA$367,10,0)</f>
        <v>2</v>
      </c>
      <c r="AJ165">
        <v>0</v>
      </c>
      <c r="AK165" s="15">
        <f t="shared" si="244"/>
        <v>10</v>
      </c>
      <c r="AL165" s="14">
        <f t="shared" si="255"/>
        <v>63</v>
      </c>
      <c r="AM165">
        <f>VLOOKUP(A165,'Stock wise daily sales'!$A$1:$AA$367,11,0)</f>
        <v>0</v>
      </c>
      <c r="AN165">
        <v>0</v>
      </c>
      <c r="AO165" s="15">
        <f t="shared" si="256"/>
        <v>63</v>
      </c>
      <c r="AP165" s="14">
        <f t="shared" si="245"/>
        <v>22</v>
      </c>
      <c r="AQ165">
        <f>VLOOKUP(A165,'Stock wise daily sales'!$A$1:$AA$367,12,0)</f>
        <v>15</v>
      </c>
      <c r="AR165">
        <v>0</v>
      </c>
      <c r="AS165" s="15">
        <f t="shared" si="246"/>
        <v>7</v>
      </c>
      <c r="AT165" s="14">
        <f t="shared" si="247"/>
        <v>47</v>
      </c>
      <c r="AU165">
        <f>VLOOKUP(A165,'Stock wise daily sales'!$A$1:$AA$367,13,0)</f>
        <v>10</v>
      </c>
      <c r="AV165">
        <v>0</v>
      </c>
      <c r="AW165" s="15">
        <f t="shared" si="248"/>
        <v>37</v>
      </c>
      <c r="AX165" s="14">
        <f t="shared" si="222"/>
        <v>9</v>
      </c>
      <c r="AY165">
        <f>VLOOKUP(A165,'Stock wise daily sales'!$A$1:$AA$367,14,0)</f>
        <v>4</v>
      </c>
      <c r="AZ165">
        <v>0</v>
      </c>
      <c r="BA165" s="15">
        <f t="shared" si="223"/>
        <v>5</v>
      </c>
      <c r="BB165" s="14">
        <f t="shared" si="249"/>
        <v>13</v>
      </c>
      <c r="BC165">
        <f>VLOOKUP(A165,'Stock wise daily sales'!$A$1:$AA$367,15,0)</f>
        <v>0</v>
      </c>
      <c r="BD165">
        <v>0</v>
      </c>
      <c r="BE165" s="15">
        <f t="shared" si="250"/>
        <v>13</v>
      </c>
      <c r="BF165" s="14">
        <f t="shared" si="224"/>
        <v>8</v>
      </c>
      <c r="BG165">
        <f>VLOOKUP(A165,'Stock wise daily sales'!$A$1:$AA$367,16,0)</f>
        <v>0</v>
      </c>
      <c r="BH165">
        <v>0</v>
      </c>
      <c r="BI165" s="15">
        <f t="shared" si="225"/>
        <v>8</v>
      </c>
      <c r="BJ165" s="14">
        <f t="shared" si="230"/>
        <v>9</v>
      </c>
      <c r="BK165">
        <f>VLOOKUP(A165,'Stock wise daily sales'!$A$1:$AA$367,17,0)</f>
        <v>0</v>
      </c>
      <c r="BL165">
        <v>0</v>
      </c>
      <c r="BM165" s="15">
        <f t="shared" si="231"/>
        <v>9</v>
      </c>
      <c r="BN165" s="14">
        <f t="shared" si="226"/>
        <v>15</v>
      </c>
      <c r="BO165">
        <f>VLOOKUP(A165,'Stock wise daily sales'!$A$1:$AA$367,18,0)</f>
        <v>10</v>
      </c>
      <c r="BP165">
        <v>0</v>
      </c>
      <c r="BQ165" s="15">
        <f t="shared" si="227"/>
        <v>5</v>
      </c>
      <c r="BR165" s="14">
        <f t="shared" si="228"/>
        <v>8</v>
      </c>
      <c r="BS165">
        <f>VLOOKUP(A165,'Stock wise daily sales'!$A$1:$AA$367,19,0)</f>
        <v>0</v>
      </c>
      <c r="BT165">
        <v>0</v>
      </c>
      <c r="BU165" s="15">
        <f t="shared" si="229"/>
        <v>8</v>
      </c>
      <c r="BV165" s="14">
        <f t="shared" si="232"/>
        <v>14</v>
      </c>
      <c r="BW165">
        <f>VLOOKUP(A165,'Stock wise daily sales'!$A$1:$AA$367,20,0)</f>
        <v>0</v>
      </c>
      <c r="BX165">
        <v>0</v>
      </c>
      <c r="BY165" s="15">
        <f t="shared" si="233"/>
        <v>14</v>
      </c>
      <c r="BZ165" s="14">
        <f t="shared" si="216"/>
        <v>91</v>
      </c>
      <c r="CA165">
        <f>VLOOKUP(A165,'Stock wise daily sales'!$A$1:$AA$367,21,0)</f>
        <v>15</v>
      </c>
      <c r="CB165">
        <v>0</v>
      </c>
      <c r="CC165" s="15">
        <f t="shared" si="217"/>
        <v>76</v>
      </c>
      <c r="CD165" s="14">
        <f t="shared" si="257"/>
        <v>78</v>
      </c>
      <c r="CE165">
        <f>VLOOKUP(A165,'Stock wise daily sales'!$A$1:$AA$367,22,0)</f>
        <v>0</v>
      </c>
      <c r="CF165">
        <v>0</v>
      </c>
      <c r="CG165" s="15">
        <f t="shared" si="258"/>
        <v>78</v>
      </c>
      <c r="CH165" s="14">
        <f t="shared" si="241"/>
        <v>95</v>
      </c>
      <c r="CI165">
        <f>VLOOKUP(A165,'Stock wise daily sales'!$A$1:$AA$367,23,0)</f>
        <v>5</v>
      </c>
      <c r="CJ165">
        <v>0</v>
      </c>
      <c r="CK165" s="15">
        <f t="shared" si="242"/>
        <v>90</v>
      </c>
      <c r="CL165" s="14">
        <f t="shared" si="234"/>
        <v>25</v>
      </c>
      <c r="CM165">
        <f>VLOOKUP(A165,'Stock wise daily sales'!$A$1:$AA$367,24,0)</f>
        <v>5</v>
      </c>
      <c r="CN165">
        <v>0</v>
      </c>
      <c r="CO165" s="15">
        <f t="shared" si="235"/>
        <v>20</v>
      </c>
      <c r="CP165" s="14">
        <f t="shared" si="251"/>
        <v>28</v>
      </c>
      <c r="CQ165">
        <f>VLOOKUP(A165,'Stock wise daily sales'!$A$1:$AA$367,25,0)</f>
        <v>5</v>
      </c>
      <c r="CR165">
        <v>0</v>
      </c>
      <c r="CS165" s="15">
        <f t="shared" si="252"/>
        <v>23</v>
      </c>
      <c r="CT165" s="14">
        <f t="shared" si="236"/>
        <v>91</v>
      </c>
      <c r="CU165">
        <f>VLOOKUP(A165,'Stock wise daily sales'!$A$1:$AA$367,26,0)</f>
        <v>10</v>
      </c>
      <c r="CV165">
        <v>0</v>
      </c>
      <c r="CW165" s="15">
        <f t="shared" si="237"/>
        <v>81</v>
      </c>
    </row>
    <row r="166" spans="1:101" x14ac:dyDescent="0.45">
      <c r="A166" s="2">
        <v>45363</v>
      </c>
      <c r="B166" s="14">
        <f t="shared" si="212"/>
        <v>4</v>
      </c>
      <c r="C166">
        <f>VLOOKUP(A166,'Stock wise daily sales'!$A$1:$AA$367,2,0)</f>
        <v>0</v>
      </c>
      <c r="D166">
        <v>0</v>
      </c>
      <c r="E166" s="15">
        <f t="shared" si="213"/>
        <v>4</v>
      </c>
      <c r="F166" s="14">
        <f t="shared" si="253"/>
        <v>80</v>
      </c>
      <c r="G166">
        <f>VLOOKUP(A166,'Stock wise daily sales'!$A$1:$AA$367,3,0)</f>
        <v>0</v>
      </c>
      <c r="H166">
        <v>0</v>
      </c>
      <c r="I166" s="15">
        <f t="shared" si="254"/>
        <v>80</v>
      </c>
      <c r="J166" s="14">
        <f t="shared" si="238"/>
        <v>27</v>
      </c>
      <c r="K166">
        <f>VLOOKUP(A166,'Stock wise daily sales'!$A$1:$AA$367,4,0)</f>
        <v>8</v>
      </c>
      <c r="L166">
        <v>0</v>
      </c>
      <c r="M166" s="15">
        <f t="shared" si="239"/>
        <v>19</v>
      </c>
      <c r="N166" s="14">
        <f t="shared" si="211"/>
        <v>23</v>
      </c>
      <c r="O166">
        <f>VLOOKUP(A166,'Stock wise daily sales'!$A$1:$AA$367,5,0)</f>
        <v>0</v>
      </c>
      <c r="P166">
        <v>0</v>
      </c>
      <c r="Q166" s="15">
        <f t="shared" si="240"/>
        <v>23</v>
      </c>
      <c r="R166" s="14">
        <f t="shared" si="218"/>
        <v>65</v>
      </c>
      <c r="S166">
        <f>VLOOKUP(A166,'Stock wise daily sales'!$A$1:$AA$367,6,0)</f>
        <v>10</v>
      </c>
      <c r="T166">
        <v>0</v>
      </c>
      <c r="U166" s="15">
        <f t="shared" si="219"/>
        <v>55</v>
      </c>
      <c r="V166" s="14">
        <f t="shared" si="259"/>
        <v>106</v>
      </c>
      <c r="W166">
        <f>VLOOKUP(A166,'Stock wise daily sales'!$A$1:$AA$367,7,0)</f>
        <v>10</v>
      </c>
      <c r="X166">
        <v>0</v>
      </c>
      <c r="Y166" s="15">
        <f t="shared" si="260"/>
        <v>96</v>
      </c>
      <c r="Z166" s="14">
        <f t="shared" si="220"/>
        <v>74</v>
      </c>
      <c r="AA166">
        <f>VLOOKUP(A166,'Stock wise daily sales'!$A$1:$AA$367,8,0)</f>
        <v>0</v>
      </c>
      <c r="AB166">
        <v>0</v>
      </c>
      <c r="AC166" s="15">
        <f t="shared" si="221"/>
        <v>74</v>
      </c>
      <c r="AD166" s="14">
        <f t="shared" si="214"/>
        <v>9</v>
      </c>
      <c r="AE166">
        <f>VLOOKUP(A166,'Stock wise daily sales'!$A$1:$AA$367,9,0)</f>
        <v>0</v>
      </c>
      <c r="AF166">
        <v>0</v>
      </c>
      <c r="AG166" s="15">
        <f t="shared" si="215"/>
        <v>9</v>
      </c>
      <c r="AH166" s="14">
        <f t="shared" si="243"/>
        <v>10</v>
      </c>
      <c r="AI166">
        <f>VLOOKUP(A166,'Stock wise daily sales'!$A$1:$AA$367,10,0)</f>
        <v>0</v>
      </c>
      <c r="AJ166">
        <v>0</v>
      </c>
      <c r="AK166" s="15">
        <f t="shared" si="244"/>
        <v>10</v>
      </c>
      <c r="AL166" s="14">
        <f t="shared" si="255"/>
        <v>63</v>
      </c>
      <c r="AM166">
        <f>VLOOKUP(A166,'Stock wise daily sales'!$A$1:$AA$367,11,0)</f>
        <v>14</v>
      </c>
      <c r="AN166">
        <v>0</v>
      </c>
      <c r="AO166" s="15">
        <f t="shared" si="256"/>
        <v>49</v>
      </c>
      <c r="AP166" s="14">
        <f t="shared" si="245"/>
        <v>7</v>
      </c>
      <c r="AQ166">
        <f>VLOOKUP(A166,'Stock wise daily sales'!$A$1:$AA$367,12,0)</f>
        <v>0</v>
      </c>
      <c r="AR166">
        <v>0</v>
      </c>
      <c r="AS166" s="15">
        <f t="shared" si="246"/>
        <v>7</v>
      </c>
      <c r="AT166" s="14">
        <f t="shared" si="247"/>
        <v>37</v>
      </c>
      <c r="AU166">
        <f>VLOOKUP(A166,'Stock wise daily sales'!$A$1:$AA$367,13,0)</f>
        <v>0</v>
      </c>
      <c r="AV166">
        <v>0</v>
      </c>
      <c r="AW166" s="15">
        <f t="shared" si="248"/>
        <v>37</v>
      </c>
      <c r="AX166" s="14">
        <f t="shared" si="222"/>
        <v>5</v>
      </c>
      <c r="AY166">
        <f>VLOOKUP(A166,'Stock wise daily sales'!$A$1:$AA$367,14,0)</f>
        <v>8</v>
      </c>
      <c r="AZ166">
        <v>40</v>
      </c>
      <c r="BA166" s="15">
        <f t="shared" si="223"/>
        <v>37</v>
      </c>
      <c r="BB166" s="14">
        <f t="shared" si="249"/>
        <v>13</v>
      </c>
      <c r="BC166">
        <f>VLOOKUP(A166,'Stock wise daily sales'!$A$1:$AA$367,15,0)</f>
        <v>0</v>
      </c>
      <c r="BD166">
        <v>0</v>
      </c>
      <c r="BE166" s="15">
        <f t="shared" si="250"/>
        <v>13</v>
      </c>
      <c r="BF166" s="14">
        <f t="shared" si="224"/>
        <v>8</v>
      </c>
      <c r="BG166">
        <f>VLOOKUP(A166,'Stock wise daily sales'!$A$1:$AA$367,16,0)</f>
        <v>0</v>
      </c>
      <c r="BH166">
        <v>0</v>
      </c>
      <c r="BI166" s="15">
        <f t="shared" si="225"/>
        <v>8</v>
      </c>
      <c r="BJ166" s="14">
        <f t="shared" si="230"/>
        <v>9</v>
      </c>
      <c r="BK166">
        <f>VLOOKUP(A166,'Stock wise daily sales'!$A$1:$AA$367,17,0)</f>
        <v>0</v>
      </c>
      <c r="BL166">
        <v>0</v>
      </c>
      <c r="BM166" s="15">
        <f t="shared" si="231"/>
        <v>9</v>
      </c>
      <c r="BN166" s="14">
        <f t="shared" si="226"/>
        <v>5</v>
      </c>
      <c r="BO166">
        <f>VLOOKUP(A166,'Stock wise daily sales'!$A$1:$AA$367,18,0)</f>
        <v>0</v>
      </c>
      <c r="BP166">
        <v>0</v>
      </c>
      <c r="BQ166" s="15">
        <f t="shared" si="227"/>
        <v>5</v>
      </c>
      <c r="BR166" s="14">
        <f t="shared" si="228"/>
        <v>8</v>
      </c>
      <c r="BS166">
        <f>VLOOKUP(A166,'Stock wise daily sales'!$A$1:$AA$367,19,0)</f>
        <v>0</v>
      </c>
      <c r="BT166">
        <v>0</v>
      </c>
      <c r="BU166" s="15">
        <f t="shared" si="229"/>
        <v>8</v>
      </c>
      <c r="BV166" s="14">
        <f t="shared" si="232"/>
        <v>14</v>
      </c>
      <c r="BW166">
        <f>VLOOKUP(A166,'Stock wise daily sales'!$A$1:$AA$367,20,0)</f>
        <v>0</v>
      </c>
      <c r="BX166">
        <v>0</v>
      </c>
      <c r="BY166" s="15">
        <f t="shared" si="233"/>
        <v>14</v>
      </c>
      <c r="BZ166" s="14">
        <f t="shared" si="216"/>
        <v>76</v>
      </c>
      <c r="CA166">
        <f>VLOOKUP(A166,'Stock wise daily sales'!$A$1:$AA$367,21,0)</f>
        <v>10</v>
      </c>
      <c r="CB166">
        <v>0</v>
      </c>
      <c r="CC166" s="15">
        <f t="shared" si="217"/>
        <v>66</v>
      </c>
      <c r="CD166" s="14">
        <f t="shared" si="257"/>
        <v>78</v>
      </c>
      <c r="CE166">
        <f>VLOOKUP(A166,'Stock wise daily sales'!$A$1:$AA$367,22,0)</f>
        <v>10</v>
      </c>
      <c r="CF166">
        <v>0</v>
      </c>
      <c r="CG166" s="15">
        <f t="shared" si="258"/>
        <v>68</v>
      </c>
      <c r="CH166" s="14">
        <f t="shared" si="241"/>
        <v>90</v>
      </c>
      <c r="CI166">
        <f>VLOOKUP(A166,'Stock wise daily sales'!$A$1:$AA$367,23,0)</f>
        <v>10</v>
      </c>
      <c r="CJ166">
        <v>0</v>
      </c>
      <c r="CK166" s="15">
        <f t="shared" si="242"/>
        <v>80</v>
      </c>
      <c r="CL166" s="14">
        <f t="shared" si="234"/>
        <v>20</v>
      </c>
      <c r="CM166">
        <f>VLOOKUP(A166,'Stock wise daily sales'!$A$1:$AA$367,24,0)</f>
        <v>0</v>
      </c>
      <c r="CN166">
        <v>0</v>
      </c>
      <c r="CO166" s="15">
        <f t="shared" si="235"/>
        <v>20</v>
      </c>
      <c r="CP166" s="14">
        <f t="shared" si="251"/>
        <v>23</v>
      </c>
      <c r="CQ166">
        <f>VLOOKUP(A166,'Stock wise daily sales'!$A$1:$AA$367,25,0)</f>
        <v>0</v>
      </c>
      <c r="CR166">
        <v>0</v>
      </c>
      <c r="CS166" s="15">
        <f t="shared" si="252"/>
        <v>23</v>
      </c>
      <c r="CT166" s="14">
        <f t="shared" si="236"/>
        <v>81</v>
      </c>
      <c r="CU166">
        <f>VLOOKUP(A166,'Stock wise daily sales'!$A$1:$AA$367,26,0)</f>
        <v>0</v>
      </c>
      <c r="CV166">
        <v>0</v>
      </c>
      <c r="CW166" s="15">
        <f t="shared" si="237"/>
        <v>81</v>
      </c>
    </row>
    <row r="167" spans="1:101" x14ac:dyDescent="0.45">
      <c r="A167" s="2">
        <v>45364</v>
      </c>
      <c r="B167" s="14">
        <f t="shared" si="212"/>
        <v>4</v>
      </c>
      <c r="C167">
        <f>VLOOKUP(A167,'Stock wise daily sales'!$A$1:$AA$367,2,0)</f>
        <v>0</v>
      </c>
      <c r="D167">
        <v>0</v>
      </c>
      <c r="E167" s="15">
        <f t="shared" si="213"/>
        <v>4</v>
      </c>
      <c r="F167" s="14">
        <f t="shared" si="253"/>
        <v>80</v>
      </c>
      <c r="G167">
        <f>VLOOKUP(A167,'Stock wise daily sales'!$A$1:$AA$367,3,0)</f>
        <v>0</v>
      </c>
      <c r="H167">
        <v>0</v>
      </c>
      <c r="I167" s="15">
        <f t="shared" si="254"/>
        <v>80</v>
      </c>
      <c r="J167" s="14">
        <f t="shared" si="238"/>
        <v>19</v>
      </c>
      <c r="K167">
        <f>VLOOKUP(A167,'Stock wise daily sales'!$A$1:$AA$367,4,0)</f>
        <v>0</v>
      </c>
      <c r="L167">
        <v>0</v>
      </c>
      <c r="M167" s="15">
        <f t="shared" si="239"/>
        <v>19</v>
      </c>
      <c r="N167" s="14">
        <f t="shared" si="211"/>
        <v>23</v>
      </c>
      <c r="O167">
        <f>VLOOKUP(A167,'Stock wise daily sales'!$A$1:$AA$367,5,0)</f>
        <v>0</v>
      </c>
      <c r="P167">
        <v>0</v>
      </c>
      <c r="Q167" s="15">
        <f t="shared" si="240"/>
        <v>23</v>
      </c>
      <c r="R167" s="14">
        <f t="shared" si="218"/>
        <v>55</v>
      </c>
      <c r="S167">
        <f>VLOOKUP(A167,'Stock wise daily sales'!$A$1:$AA$367,6,0)</f>
        <v>0</v>
      </c>
      <c r="T167">
        <v>0</v>
      </c>
      <c r="U167" s="15">
        <f t="shared" si="219"/>
        <v>55</v>
      </c>
      <c r="V167" s="14">
        <f t="shared" si="259"/>
        <v>96</v>
      </c>
      <c r="W167">
        <f>VLOOKUP(A167,'Stock wise daily sales'!$A$1:$AA$367,7,0)</f>
        <v>20</v>
      </c>
      <c r="X167">
        <v>0</v>
      </c>
      <c r="Y167" s="15">
        <f t="shared" si="260"/>
        <v>76</v>
      </c>
      <c r="Z167" s="14">
        <f t="shared" si="220"/>
        <v>74</v>
      </c>
      <c r="AA167">
        <f>VLOOKUP(A167,'Stock wise daily sales'!$A$1:$AA$367,8,0)</f>
        <v>20</v>
      </c>
      <c r="AB167">
        <v>0</v>
      </c>
      <c r="AC167" s="15">
        <f t="shared" si="221"/>
        <v>54</v>
      </c>
      <c r="AD167" s="14">
        <f t="shared" si="214"/>
        <v>9</v>
      </c>
      <c r="AE167">
        <f>VLOOKUP(A167,'Stock wise daily sales'!$A$1:$AA$367,9,0)</f>
        <v>5</v>
      </c>
      <c r="AF167">
        <v>0</v>
      </c>
      <c r="AG167" s="15">
        <f t="shared" si="215"/>
        <v>4</v>
      </c>
      <c r="AH167" s="14">
        <f t="shared" si="243"/>
        <v>10</v>
      </c>
      <c r="AI167">
        <f>VLOOKUP(A167,'Stock wise daily sales'!$A$1:$AA$367,10,0)</f>
        <v>5</v>
      </c>
      <c r="AJ167">
        <v>0</v>
      </c>
      <c r="AK167" s="15">
        <f t="shared" si="244"/>
        <v>5</v>
      </c>
      <c r="AL167" s="14">
        <f t="shared" si="255"/>
        <v>49</v>
      </c>
      <c r="AM167">
        <f>VLOOKUP(A167,'Stock wise daily sales'!$A$1:$AA$367,11,0)</f>
        <v>5</v>
      </c>
      <c r="AN167">
        <v>0</v>
      </c>
      <c r="AO167" s="15">
        <f t="shared" si="256"/>
        <v>44</v>
      </c>
      <c r="AP167" s="14">
        <f t="shared" si="245"/>
        <v>7</v>
      </c>
      <c r="AQ167">
        <f>VLOOKUP(A167,'Stock wise daily sales'!$A$1:$AA$367,12,0)</f>
        <v>5</v>
      </c>
      <c r="AR167">
        <v>0</v>
      </c>
      <c r="AS167" s="15">
        <f t="shared" si="246"/>
        <v>2</v>
      </c>
      <c r="AT167" s="14">
        <f t="shared" si="247"/>
        <v>37</v>
      </c>
      <c r="AU167">
        <f>VLOOKUP(A167,'Stock wise daily sales'!$A$1:$AA$367,13,0)</f>
        <v>0</v>
      </c>
      <c r="AV167">
        <v>0</v>
      </c>
      <c r="AW167" s="15">
        <f t="shared" si="248"/>
        <v>37</v>
      </c>
      <c r="AX167" s="14">
        <f t="shared" si="222"/>
        <v>37</v>
      </c>
      <c r="AY167">
        <f>VLOOKUP(A167,'Stock wise daily sales'!$A$1:$AA$367,14,0)</f>
        <v>4</v>
      </c>
      <c r="AZ167">
        <v>0</v>
      </c>
      <c r="BA167" s="15">
        <f t="shared" si="223"/>
        <v>33</v>
      </c>
      <c r="BB167" s="14">
        <f t="shared" si="249"/>
        <v>13</v>
      </c>
      <c r="BC167">
        <f>VLOOKUP(A167,'Stock wise daily sales'!$A$1:$AA$367,15,0)</f>
        <v>5</v>
      </c>
      <c r="BD167">
        <v>0</v>
      </c>
      <c r="BE167" s="15">
        <f t="shared" si="250"/>
        <v>8</v>
      </c>
      <c r="BF167" s="14">
        <f t="shared" si="224"/>
        <v>8</v>
      </c>
      <c r="BG167">
        <f>VLOOKUP(A167,'Stock wise daily sales'!$A$1:$AA$367,16,0)</f>
        <v>5</v>
      </c>
      <c r="BH167">
        <v>0</v>
      </c>
      <c r="BI167" s="15">
        <f t="shared" si="225"/>
        <v>3</v>
      </c>
      <c r="BJ167" s="14">
        <f t="shared" si="230"/>
        <v>9</v>
      </c>
      <c r="BK167">
        <f>VLOOKUP(A167,'Stock wise daily sales'!$A$1:$AA$367,17,0)</f>
        <v>0</v>
      </c>
      <c r="BL167">
        <v>0</v>
      </c>
      <c r="BM167" s="15">
        <f t="shared" si="231"/>
        <v>9</v>
      </c>
      <c r="BN167" s="14">
        <f t="shared" si="226"/>
        <v>5</v>
      </c>
      <c r="BO167">
        <f>VLOOKUP(A167,'Stock wise daily sales'!$A$1:$AA$367,18,0)</f>
        <v>0</v>
      </c>
      <c r="BP167">
        <v>0</v>
      </c>
      <c r="BQ167" s="15">
        <f t="shared" si="227"/>
        <v>5</v>
      </c>
      <c r="BR167" s="14">
        <f t="shared" si="228"/>
        <v>8</v>
      </c>
      <c r="BS167">
        <f>VLOOKUP(A167,'Stock wise daily sales'!$A$1:$AA$367,19,0)</f>
        <v>0</v>
      </c>
      <c r="BT167">
        <v>0</v>
      </c>
      <c r="BU167" s="15">
        <f t="shared" si="229"/>
        <v>8</v>
      </c>
      <c r="BV167" s="14">
        <f t="shared" si="232"/>
        <v>14</v>
      </c>
      <c r="BW167">
        <f>VLOOKUP(A167,'Stock wise daily sales'!$A$1:$AA$367,20,0)</f>
        <v>0</v>
      </c>
      <c r="BX167">
        <v>0</v>
      </c>
      <c r="BY167" s="15">
        <f t="shared" si="233"/>
        <v>14</v>
      </c>
      <c r="BZ167" s="14">
        <f t="shared" si="216"/>
        <v>66</v>
      </c>
      <c r="CA167">
        <f>VLOOKUP(A167,'Stock wise daily sales'!$A$1:$AA$367,21,0)</f>
        <v>0</v>
      </c>
      <c r="CB167">
        <v>0</v>
      </c>
      <c r="CC167" s="15">
        <f t="shared" si="217"/>
        <v>66</v>
      </c>
      <c r="CD167" s="14">
        <f t="shared" si="257"/>
        <v>68</v>
      </c>
      <c r="CE167">
        <f>VLOOKUP(A167,'Stock wise daily sales'!$A$1:$AA$367,22,0)</f>
        <v>0</v>
      </c>
      <c r="CF167">
        <v>0</v>
      </c>
      <c r="CG167" s="15">
        <f t="shared" si="258"/>
        <v>68</v>
      </c>
      <c r="CH167" s="14">
        <f t="shared" si="241"/>
        <v>80</v>
      </c>
      <c r="CI167">
        <f>VLOOKUP(A167,'Stock wise daily sales'!$A$1:$AA$367,23,0)</f>
        <v>0</v>
      </c>
      <c r="CJ167">
        <v>0</v>
      </c>
      <c r="CK167" s="15">
        <f t="shared" si="242"/>
        <v>80</v>
      </c>
      <c r="CL167" s="14">
        <f t="shared" si="234"/>
        <v>20</v>
      </c>
      <c r="CM167">
        <f>VLOOKUP(A167,'Stock wise daily sales'!$A$1:$AA$367,24,0)</f>
        <v>0</v>
      </c>
      <c r="CN167">
        <v>0</v>
      </c>
      <c r="CO167" s="15">
        <f t="shared" si="235"/>
        <v>20</v>
      </c>
      <c r="CP167" s="14">
        <f t="shared" si="251"/>
        <v>23</v>
      </c>
      <c r="CQ167">
        <f>VLOOKUP(A167,'Stock wise daily sales'!$A$1:$AA$367,25,0)</f>
        <v>0</v>
      </c>
      <c r="CR167">
        <v>0</v>
      </c>
      <c r="CS167" s="15">
        <f t="shared" si="252"/>
        <v>23</v>
      </c>
      <c r="CT167" s="14">
        <f t="shared" si="236"/>
        <v>81</v>
      </c>
      <c r="CU167">
        <f>VLOOKUP(A167,'Stock wise daily sales'!$A$1:$AA$367,26,0)</f>
        <v>6</v>
      </c>
      <c r="CV167">
        <v>0</v>
      </c>
      <c r="CW167" s="15">
        <f t="shared" si="237"/>
        <v>75</v>
      </c>
    </row>
    <row r="168" spans="1:101" x14ac:dyDescent="0.45">
      <c r="A168" s="2">
        <v>45365</v>
      </c>
      <c r="B168" s="14">
        <f t="shared" si="212"/>
        <v>4</v>
      </c>
      <c r="C168">
        <f>VLOOKUP(A168,'Stock wise daily sales'!$A$1:$AA$367,2,0)</f>
        <v>10</v>
      </c>
      <c r="D168">
        <v>100</v>
      </c>
      <c r="E168" s="15">
        <f t="shared" si="213"/>
        <v>94</v>
      </c>
      <c r="F168" s="14">
        <f t="shared" si="253"/>
        <v>80</v>
      </c>
      <c r="G168">
        <f>VLOOKUP(A168,'Stock wise daily sales'!$A$1:$AA$367,3,0)</f>
        <v>15</v>
      </c>
      <c r="H168">
        <v>0</v>
      </c>
      <c r="I168" s="15">
        <f t="shared" si="254"/>
        <v>65</v>
      </c>
      <c r="J168" s="14">
        <f t="shared" si="238"/>
        <v>19</v>
      </c>
      <c r="K168">
        <f>VLOOKUP(A168,'Stock wise daily sales'!$A$1:$AA$367,4,0)</f>
        <v>10</v>
      </c>
      <c r="L168">
        <v>0</v>
      </c>
      <c r="M168" s="15">
        <f t="shared" si="239"/>
        <v>9</v>
      </c>
      <c r="N168" s="14">
        <f t="shared" si="211"/>
        <v>23</v>
      </c>
      <c r="O168">
        <f>VLOOKUP(A168,'Stock wise daily sales'!$A$1:$AA$367,5,0)</f>
        <v>0</v>
      </c>
      <c r="P168">
        <v>0</v>
      </c>
      <c r="Q168" s="15">
        <f t="shared" si="240"/>
        <v>23</v>
      </c>
      <c r="R168" s="14">
        <f t="shared" si="218"/>
        <v>55</v>
      </c>
      <c r="S168">
        <f>VLOOKUP(A168,'Stock wise daily sales'!$A$1:$AA$367,6,0)</f>
        <v>0</v>
      </c>
      <c r="T168">
        <v>0</v>
      </c>
      <c r="U168" s="15">
        <f t="shared" si="219"/>
        <v>55</v>
      </c>
      <c r="V168" s="14">
        <f t="shared" si="259"/>
        <v>76</v>
      </c>
      <c r="W168">
        <f>VLOOKUP(A168,'Stock wise daily sales'!$A$1:$AA$367,7,0)</f>
        <v>10</v>
      </c>
      <c r="X168">
        <v>0</v>
      </c>
      <c r="Y168" s="15">
        <f t="shared" si="260"/>
        <v>66</v>
      </c>
      <c r="Z168" s="14">
        <f t="shared" si="220"/>
        <v>54</v>
      </c>
      <c r="AA168">
        <f>VLOOKUP(A168,'Stock wise daily sales'!$A$1:$AA$367,8,0)</f>
        <v>25</v>
      </c>
      <c r="AB168">
        <v>0</v>
      </c>
      <c r="AC168" s="15">
        <f t="shared" si="221"/>
        <v>29</v>
      </c>
      <c r="AD168" s="14">
        <f t="shared" si="214"/>
        <v>4</v>
      </c>
      <c r="AE168">
        <f>VLOOKUP(A168,'Stock wise daily sales'!$A$1:$AA$367,9,0)</f>
        <v>20</v>
      </c>
      <c r="AF168">
        <v>50</v>
      </c>
      <c r="AG168" s="15">
        <f t="shared" si="215"/>
        <v>34</v>
      </c>
      <c r="AH168" s="14">
        <f t="shared" si="243"/>
        <v>5</v>
      </c>
      <c r="AI168">
        <f>VLOOKUP(A168,'Stock wise daily sales'!$A$1:$AA$367,10,0)</f>
        <v>0</v>
      </c>
      <c r="AJ168">
        <v>0</v>
      </c>
      <c r="AK168" s="15">
        <f t="shared" si="244"/>
        <v>5</v>
      </c>
      <c r="AL168" s="14">
        <f t="shared" si="255"/>
        <v>44</v>
      </c>
      <c r="AM168">
        <f>VLOOKUP(A168,'Stock wise daily sales'!$A$1:$AA$367,11,0)</f>
        <v>0</v>
      </c>
      <c r="AN168">
        <v>0</v>
      </c>
      <c r="AO168" s="15">
        <f t="shared" si="256"/>
        <v>44</v>
      </c>
      <c r="AP168" s="14">
        <f t="shared" si="245"/>
        <v>2</v>
      </c>
      <c r="AQ168">
        <f>VLOOKUP(A168,'Stock wise daily sales'!$A$1:$AA$367,12,0)</f>
        <v>15</v>
      </c>
      <c r="AR168">
        <v>60</v>
      </c>
      <c r="AS168" s="15">
        <f t="shared" si="246"/>
        <v>47</v>
      </c>
      <c r="AT168" s="14">
        <f t="shared" si="247"/>
        <v>37</v>
      </c>
      <c r="AU168">
        <f>VLOOKUP(A168,'Stock wise daily sales'!$A$1:$AA$367,13,0)</f>
        <v>0</v>
      </c>
      <c r="AV168">
        <v>0</v>
      </c>
      <c r="AW168" s="15">
        <f t="shared" si="248"/>
        <v>37</v>
      </c>
      <c r="AX168" s="14">
        <f t="shared" si="222"/>
        <v>33</v>
      </c>
      <c r="AY168">
        <f>VLOOKUP(A168,'Stock wise daily sales'!$A$1:$AA$367,14,0)</f>
        <v>10</v>
      </c>
      <c r="AZ168">
        <v>0</v>
      </c>
      <c r="BA168" s="15">
        <f t="shared" si="223"/>
        <v>23</v>
      </c>
      <c r="BB168" s="14">
        <f t="shared" si="249"/>
        <v>8</v>
      </c>
      <c r="BC168">
        <f>VLOOKUP(A168,'Stock wise daily sales'!$A$1:$AA$367,15,0)</f>
        <v>0</v>
      </c>
      <c r="BD168">
        <v>0</v>
      </c>
      <c r="BE168" s="15">
        <f t="shared" si="250"/>
        <v>8</v>
      </c>
      <c r="BF168" s="14">
        <f t="shared" si="224"/>
        <v>3</v>
      </c>
      <c r="BG168">
        <f>VLOOKUP(A168,'Stock wise daily sales'!$A$1:$AA$367,16,0)</f>
        <v>0</v>
      </c>
      <c r="BH168">
        <v>0</v>
      </c>
      <c r="BI168" s="15">
        <f t="shared" si="225"/>
        <v>3</v>
      </c>
      <c r="BJ168" s="14">
        <f t="shared" si="230"/>
        <v>9</v>
      </c>
      <c r="BK168">
        <f>VLOOKUP(A168,'Stock wise daily sales'!$A$1:$AA$367,17,0)</f>
        <v>10</v>
      </c>
      <c r="BL168">
        <v>30</v>
      </c>
      <c r="BM168" s="15">
        <f t="shared" si="231"/>
        <v>29</v>
      </c>
      <c r="BN168" s="14">
        <f t="shared" si="226"/>
        <v>5</v>
      </c>
      <c r="BO168">
        <f>VLOOKUP(A168,'Stock wise daily sales'!$A$1:$AA$367,18,0)</f>
        <v>15</v>
      </c>
      <c r="BP168">
        <v>80</v>
      </c>
      <c r="BQ168" s="15">
        <f t="shared" si="227"/>
        <v>70</v>
      </c>
      <c r="BR168" s="14">
        <f t="shared" si="228"/>
        <v>8</v>
      </c>
      <c r="BS168">
        <f>VLOOKUP(A168,'Stock wise daily sales'!$A$1:$AA$367,19,0)</f>
        <v>0</v>
      </c>
      <c r="BT168">
        <v>0</v>
      </c>
      <c r="BU168" s="15">
        <f t="shared" si="229"/>
        <v>8</v>
      </c>
      <c r="BV168" s="14">
        <f t="shared" si="232"/>
        <v>14</v>
      </c>
      <c r="BW168">
        <f>VLOOKUP(A168,'Stock wise daily sales'!$A$1:$AA$367,20,0)</f>
        <v>0</v>
      </c>
      <c r="BX168">
        <v>0</v>
      </c>
      <c r="BY168" s="15">
        <f t="shared" si="233"/>
        <v>14</v>
      </c>
      <c r="BZ168" s="14">
        <f t="shared" si="216"/>
        <v>66</v>
      </c>
      <c r="CA168">
        <f>VLOOKUP(A168,'Stock wise daily sales'!$A$1:$AA$367,21,0)</f>
        <v>20</v>
      </c>
      <c r="CB168">
        <v>0</v>
      </c>
      <c r="CC168" s="15">
        <f t="shared" si="217"/>
        <v>46</v>
      </c>
      <c r="CD168" s="14">
        <f t="shared" si="257"/>
        <v>68</v>
      </c>
      <c r="CE168">
        <f>VLOOKUP(A168,'Stock wise daily sales'!$A$1:$AA$367,22,0)</f>
        <v>20</v>
      </c>
      <c r="CF168">
        <v>0</v>
      </c>
      <c r="CG168" s="15">
        <f t="shared" si="258"/>
        <v>48</v>
      </c>
      <c r="CH168" s="14">
        <f t="shared" si="241"/>
        <v>80</v>
      </c>
      <c r="CI168">
        <f>VLOOKUP(A168,'Stock wise daily sales'!$A$1:$AA$367,23,0)</f>
        <v>15</v>
      </c>
      <c r="CJ168">
        <v>0</v>
      </c>
      <c r="CK168" s="15">
        <f t="shared" si="242"/>
        <v>65</v>
      </c>
      <c r="CL168" s="14">
        <f t="shared" si="234"/>
        <v>20</v>
      </c>
      <c r="CM168">
        <f>VLOOKUP(A168,'Stock wise daily sales'!$A$1:$AA$367,24,0)</f>
        <v>4</v>
      </c>
      <c r="CN168">
        <v>0</v>
      </c>
      <c r="CO168" s="15">
        <f t="shared" si="235"/>
        <v>16</v>
      </c>
      <c r="CP168" s="14">
        <f t="shared" si="251"/>
        <v>23</v>
      </c>
      <c r="CQ168">
        <f>VLOOKUP(A168,'Stock wise daily sales'!$A$1:$AA$367,25,0)</f>
        <v>10</v>
      </c>
      <c r="CR168">
        <v>0</v>
      </c>
      <c r="CS168" s="15">
        <f t="shared" si="252"/>
        <v>13</v>
      </c>
      <c r="CT168" s="14">
        <f t="shared" si="236"/>
        <v>75</v>
      </c>
      <c r="CU168">
        <f>VLOOKUP(A168,'Stock wise daily sales'!$A$1:$AA$367,26,0)</f>
        <v>30</v>
      </c>
      <c r="CV168">
        <v>0</v>
      </c>
      <c r="CW168" s="15">
        <f t="shared" si="237"/>
        <v>45</v>
      </c>
    </row>
    <row r="169" spans="1:101" x14ac:dyDescent="0.45">
      <c r="A169" s="2">
        <v>45366</v>
      </c>
      <c r="B169" s="14">
        <f t="shared" si="212"/>
        <v>94</v>
      </c>
      <c r="C169">
        <f>VLOOKUP(A169,'Stock wise daily sales'!$A$1:$AA$367,2,0)</f>
        <v>20</v>
      </c>
      <c r="D169">
        <v>0</v>
      </c>
      <c r="E169" s="15">
        <f t="shared" si="213"/>
        <v>74</v>
      </c>
      <c r="F169" s="14">
        <f t="shared" si="253"/>
        <v>65</v>
      </c>
      <c r="G169">
        <f>VLOOKUP(A169,'Stock wise daily sales'!$A$1:$AA$367,3,0)</f>
        <v>60</v>
      </c>
      <c r="H169">
        <v>0</v>
      </c>
      <c r="I169" s="15">
        <f t="shared" si="254"/>
        <v>5</v>
      </c>
      <c r="J169" s="14">
        <f t="shared" si="238"/>
        <v>9</v>
      </c>
      <c r="K169">
        <f>VLOOKUP(A169,'Stock wise daily sales'!$A$1:$AA$367,4,0)</f>
        <v>0</v>
      </c>
      <c r="L169">
        <v>0</v>
      </c>
      <c r="M169" s="15">
        <f t="shared" si="239"/>
        <v>9</v>
      </c>
      <c r="N169" s="14">
        <f t="shared" si="211"/>
        <v>23</v>
      </c>
      <c r="O169">
        <f>VLOOKUP(A169,'Stock wise daily sales'!$A$1:$AA$367,5,0)</f>
        <v>0</v>
      </c>
      <c r="P169">
        <v>0</v>
      </c>
      <c r="Q169" s="15">
        <f t="shared" si="240"/>
        <v>23</v>
      </c>
      <c r="R169" s="14">
        <f t="shared" si="218"/>
        <v>55</v>
      </c>
      <c r="S169">
        <f>VLOOKUP(A169,'Stock wise daily sales'!$A$1:$AA$367,6,0)</f>
        <v>0</v>
      </c>
      <c r="T169">
        <v>0</v>
      </c>
      <c r="U169" s="15">
        <f t="shared" si="219"/>
        <v>55</v>
      </c>
      <c r="V169" s="14">
        <f t="shared" si="259"/>
        <v>66</v>
      </c>
      <c r="W169">
        <f>VLOOKUP(A169,'Stock wise daily sales'!$A$1:$AA$367,7,0)</f>
        <v>0</v>
      </c>
      <c r="X169">
        <v>0</v>
      </c>
      <c r="Y169" s="15">
        <f t="shared" si="260"/>
        <v>66</v>
      </c>
      <c r="Z169" s="14">
        <f t="shared" si="220"/>
        <v>29</v>
      </c>
      <c r="AA169">
        <f>VLOOKUP(A169,'Stock wise daily sales'!$A$1:$AA$367,8,0)</f>
        <v>20</v>
      </c>
      <c r="AB169">
        <v>0</v>
      </c>
      <c r="AC169" s="15">
        <f t="shared" si="221"/>
        <v>9</v>
      </c>
      <c r="AD169" s="14">
        <f t="shared" si="214"/>
        <v>34</v>
      </c>
      <c r="AE169">
        <f>VLOOKUP(A169,'Stock wise daily sales'!$A$1:$AA$367,9,0)</f>
        <v>0</v>
      </c>
      <c r="AF169">
        <v>0</v>
      </c>
      <c r="AG169" s="15">
        <f t="shared" si="215"/>
        <v>34</v>
      </c>
      <c r="AH169" s="14">
        <f t="shared" si="243"/>
        <v>5</v>
      </c>
      <c r="AI169">
        <f>VLOOKUP(A169,'Stock wise daily sales'!$A$1:$AA$367,10,0)</f>
        <v>0</v>
      </c>
      <c r="AJ169">
        <v>0</v>
      </c>
      <c r="AK169" s="15">
        <f t="shared" si="244"/>
        <v>5</v>
      </c>
      <c r="AL169" s="14">
        <f t="shared" si="255"/>
        <v>44</v>
      </c>
      <c r="AM169">
        <f>VLOOKUP(A169,'Stock wise daily sales'!$A$1:$AA$367,11,0)</f>
        <v>0</v>
      </c>
      <c r="AN169">
        <v>0</v>
      </c>
      <c r="AO169" s="15">
        <f t="shared" si="256"/>
        <v>44</v>
      </c>
      <c r="AP169" s="14">
        <f t="shared" si="245"/>
        <v>47</v>
      </c>
      <c r="AQ169">
        <f>VLOOKUP(A169,'Stock wise daily sales'!$A$1:$AA$367,12,0)</f>
        <v>20</v>
      </c>
      <c r="AR169">
        <v>0</v>
      </c>
      <c r="AS169" s="15">
        <f t="shared" si="246"/>
        <v>27</v>
      </c>
      <c r="AT169" s="14">
        <f t="shared" si="247"/>
        <v>37</v>
      </c>
      <c r="AU169">
        <f>VLOOKUP(A169,'Stock wise daily sales'!$A$1:$AA$367,13,0)</f>
        <v>30</v>
      </c>
      <c r="AV169">
        <v>0</v>
      </c>
      <c r="AW169" s="15">
        <f t="shared" si="248"/>
        <v>7</v>
      </c>
      <c r="AX169" s="14">
        <f t="shared" si="222"/>
        <v>23</v>
      </c>
      <c r="AY169">
        <f>VLOOKUP(A169,'Stock wise daily sales'!$A$1:$AA$367,14,0)</f>
        <v>0</v>
      </c>
      <c r="AZ169">
        <v>0</v>
      </c>
      <c r="BA169" s="15">
        <f t="shared" si="223"/>
        <v>23</v>
      </c>
      <c r="BB169" s="14">
        <f t="shared" si="249"/>
        <v>8</v>
      </c>
      <c r="BC169">
        <f>VLOOKUP(A169,'Stock wise daily sales'!$A$1:$AA$367,15,0)</f>
        <v>0</v>
      </c>
      <c r="BD169">
        <v>0</v>
      </c>
      <c r="BE169" s="15">
        <f t="shared" si="250"/>
        <v>8</v>
      </c>
      <c r="BF169" s="14">
        <f t="shared" si="224"/>
        <v>3</v>
      </c>
      <c r="BG169">
        <f>VLOOKUP(A169,'Stock wise daily sales'!$A$1:$AA$367,16,0)</f>
        <v>0</v>
      </c>
      <c r="BH169">
        <v>0</v>
      </c>
      <c r="BI169" s="15">
        <f t="shared" si="225"/>
        <v>3</v>
      </c>
      <c r="BJ169" s="14">
        <f t="shared" si="230"/>
        <v>29</v>
      </c>
      <c r="BK169">
        <f>VLOOKUP(A169,'Stock wise daily sales'!$A$1:$AA$367,17,0)</f>
        <v>0</v>
      </c>
      <c r="BL169">
        <v>0</v>
      </c>
      <c r="BM169" s="15">
        <f t="shared" si="231"/>
        <v>29</v>
      </c>
      <c r="BN169" s="14">
        <f t="shared" si="226"/>
        <v>70</v>
      </c>
      <c r="BO169">
        <f>VLOOKUP(A169,'Stock wise daily sales'!$A$1:$AA$367,18,0)</f>
        <v>0</v>
      </c>
      <c r="BP169">
        <v>0</v>
      </c>
      <c r="BQ169" s="15">
        <f t="shared" si="227"/>
        <v>70</v>
      </c>
      <c r="BR169" s="14">
        <f t="shared" si="228"/>
        <v>8</v>
      </c>
      <c r="BS169">
        <f>VLOOKUP(A169,'Stock wise daily sales'!$A$1:$AA$367,19,0)</f>
        <v>0</v>
      </c>
      <c r="BT169">
        <v>0</v>
      </c>
      <c r="BU169" s="15">
        <f t="shared" si="229"/>
        <v>8</v>
      </c>
      <c r="BV169" s="14">
        <f t="shared" si="232"/>
        <v>14</v>
      </c>
      <c r="BW169">
        <f>VLOOKUP(A169,'Stock wise daily sales'!$A$1:$AA$367,20,0)</f>
        <v>0</v>
      </c>
      <c r="BX169">
        <v>0</v>
      </c>
      <c r="BY169" s="15">
        <f t="shared" si="233"/>
        <v>14</v>
      </c>
      <c r="BZ169" s="14">
        <f t="shared" si="216"/>
        <v>46</v>
      </c>
      <c r="CA169">
        <f>VLOOKUP(A169,'Stock wise daily sales'!$A$1:$AA$367,21,0)</f>
        <v>0</v>
      </c>
      <c r="CB169">
        <v>0</v>
      </c>
      <c r="CC169" s="15">
        <f t="shared" si="217"/>
        <v>46</v>
      </c>
      <c r="CD169" s="14">
        <f t="shared" si="257"/>
        <v>48</v>
      </c>
      <c r="CE169">
        <f>VLOOKUP(A169,'Stock wise daily sales'!$A$1:$AA$367,22,0)</f>
        <v>6</v>
      </c>
      <c r="CF169">
        <v>0</v>
      </c>
      <c r="CG169" s="15">
        <f t="shared" si="258"/>
        <v>42</v>
      </c>
      <c r="CH169" s="14">
        <f t="shared" si="241"/>
        <v>65</v>
      </c>
      <c r="CI169">
        <f>VLOOKUP(A169,'Stock wise daily sales'!$A$1:$AA$367,23,0)</f>
        <v>8</v>
      </c>
      <c r="CJ169">
        <v>0</v>
      </c>
      <c r="CK169" s="15">
        <f t="shared" si="242"/>
        <v>57</v>
      </c>
      <c r="CL169" s="14">
        <f t="shared" si="234"/>
        <v>16</v>
      </c>
      <c r="CM169">
        <f>VLOOKUP(A169,'Stock wise daily sales'!$A$1:$AA$367,24,0)</f>
        <v>0</v>
      </c>
      <c r="CN169">
        <v>0</v>
      </c>
      <c r="CO169" s="15">
        <f t="shared" si="235"/>
        <v>16</v>
      </c>
      <c r="CP169" s="14">
        <f t="shared" si="251"/>
        <v>13</v>
      </c>
      <c r="CQ169">
        <f>VLOOKUP(A169,'Stock wise daily sales'!$A$1:$AA$367,25,0)</f>
        <v>0</v>
      </c>
      <c r="CR169">
        <v>0</v>
      </c>
      <c r="CS169" s="15">
        <f t="shared" si="252"/>
        <v>13</v>
      </c>
      <c r="CT169" s="14">
        <f t="shared" si="236"/>
        <v>45</v>
      </c>
      <c r="CU169">
        <f>VLOOKUP(A169,'Stock wise daily sales'!$A$1:$AA$367,26,0)</f>
        <v>40</v>
      </c>
      <c r="CV169">
        <v>0</v>
      </c>
      <c r="CW169" s="15">
        <f t="shared" si="237"/>
        <v>5</v>
      </c>
    </row>
    <row r="170" spans="1:101" x14ac:dyDescent="0.45">
      <c r="A170" s="2">
        <v>45367</v>
      </c>
      <c r="B170" s="14">
        <f t="shared" si="212"/>
        <v>74</v>
      </c>
      <c r="C170">
        <f>VLOOKUP(A170,'Stock wise daily sales'!$A$1:$AA$367,2,0)</f>
        <v>0</v>
      </c>
      <c r="D170">
        <v>0</v>
      </c>
      <c r="E170" s="15">
        <f t="shared" si="213"/>
        <v>74</v>
      </c>
      <c r="F170" s="14">
        <f t="shared" si="253"/>
        <v>5</v>
      </c>
      <c r="G170">
        <f>VLOOKUP(A170,'Stock wise daily sales'!$A$1:$AA$367,3,0)</f>
        <v>16</v>
      </c>
      <c r="H170">
        <v>80</v>
      </c>
      <c r="I170" s="15">
        <f t="shared" si="254"/>
        <v>69</v>
      </c>
      <c r="J170" s="14">
        <f t="shared" si="238"/>
        <v>9</v>
      </c>
      <c r="K170">
        <f>VLOOKUP(A170,'Stock wise daily sales'!$A$1:$AA$367,4,0)</f>
        <v>0</v>
      </c>
      <c r="L170">
        <v>0</v>
      </c>
      <c r="M170" s="15">
        <f t="shared" si="239"/>
        <v>9</v>
      </c>
      <c r="N170" s="14">
        <f t="shared" si="211"/>
        <v>23</v>
      </c>
      <c r="O170">
        <f>VLOOKUP(A170,'Stock wise daily sales'!$A$1:$AA$367,5,0)</f>
        <v>0</v>
      </c>
      <c r="P170">
        <v>0</v>
      </c>
      <c r="Q170" s="15">
        <f t="shared" si="240"/>
        <v>23</v>
      </c>
      <c r="R170" s="14">
        <f t="shared" si="218"/>
        <v>55</v>
      </c>
      <c r="S170">
        <f>VLOOKUP(A170,'Stock wise daily sales'!$A$1:$AA$367,6,0)</f>
        <v>75</v>
      </c>
      <c r="T170">
        <v>100</v>
      </c>
      <c r="U170" s="15">
        <f t="shared" si="219"/>
        <v>80</v>
      </c>
      <c r="V170" s="14">
        <f t="shared" si="259"/>
        <v>66</v>
      </c>
      <c r="W170">
        <f>VLOOKUP(A170,'Stock wise daily sales'!$A$1:$AA$367,7,0)</f>
        <v>4</v>
      </c>
      <c r="X170">
        <v>0</v>
      </c>
      <c r="Y170" s="15">
        <f t="shared" si="260"/>
        <v>62</v>
      </c>
      <c r="Z170" s="14">
        <f t="shared" si="220"/>
        <v>9</v>
      </c>
      <c r="AA170">
        <f>VLOOKUP(A170,'Stock wise daily sales'!$A$1:$AA$367,8,0)</f>
        <v>0</v>
      </c>
      <c r="AB170">
        <v>0</v>
      </c>
      <c r="AC170" s="15">
        <f t="shared" si="221"/>
        <v>9</v>
      </c>
      <c r="AD170" s="14">
        <f t="shared" si="214"/>
        <v>34</v>
      </c>
      <c r="AE170">
        <f>VLOOKUP(A170,'Stock wise daily sales'!$A$1:$AA$367,9,0)</f>
        <v>5</v>
      </c>
      <c r="AF170">
        <v>0</v>
      </c>
      <c r="AG170" s="15">
        <f t="shared" si="215"/>
        <v>29</v>
      </c>
      <c r="AH170" s="14">
        <f t="shared" si="243"/>
        <v>5</v>
      </c>
      <c r="AI170">
        <f>VLOOKUP(A170,'Stock wise daily sales'!$A$1:$AA$367,10,0)</f>
        <v>0</v>
      </c>
      <c r="AJ170">
        <v>0</v>
      </c>
      <c r="AK170" s="15">
        <f t="shared" si="244"/>
        <v>5</v>
      </c>
      <c r="AL170" s="14">
        <f t="shared" si="255"/>
        <v>44</v>
      </c>
      <c r="AM170">
        <f>VLOOKUP(A170,'Stock wise daily sales'!$A$1:$AA$367,11,0)</f>
        <v>0</v>
      </c>
      <c r="AN170">
        <v>0</v>
      </c>
      <c r="AO170" s="15">
        <f t="shared" si="256"/>
        <v>44</v>
      </c>
      <c r="AP170" s="14">
        <f t="shared" si="245"/>
        <v>27</v>
      </c>
      <c r="AQ170">
        <f>VLOOKUP(A170,'Stock wise daily sales'!$A$1:$AA$367,12,0)</f>
        <v>20</v>
      </c>
      <c r="AR170">
        <v>0</v>
      </c>
      <c r="AS170" s="15">
        <f t="shared" si="246"/>
        <v>7</v>
      </c>
      <c r="AT170" s="14">
        <f t="shared" si="247"/>
        <v>7</v>
      </c>
      <c r="AU170">
        <f>VLOOKUP(A170,'Stock wise daily sales'!$A$1:$AA$367,13,0)</f>
        <v>0</v>
      </c>
      <c r="AV170">
        <v>0</v>
      </c>
      <c r="AW170" s="15">
        <f t="shared" si="248"/>
        <v>7</v>
      </c>
      <c r="AX170" s="14">
        <f t="shared" si="222"/>
        <v>23</v>
      </c>
      <c r="AY170">
        <f>VLOOKUP(A170,'Stock wise daily sales'!$A$1:$AA$367,14,0)</f>
        <v>0</v>
      </c>
      <c r="AZ170">
        <v>0</v>
      </c>
      <c r="BA170" s="15">
        <f t="shared" si="223"/>
        <v>23</v>
      </c>
      <c r="BB170" s="14">
        <f t="shared" si="249"/>
        <v>8</v>
      </c>
      <c r="BC170">
        <f>VLOOKUP(A170,'Stock wise daily sales'!$A$1:$AA$367,15,0)</f>
        <v>0</v>
      </c>
      <c r="BD170">
        <v>0</v>
      </c>
      <c r="BE170" s="15">
        <f t="shared" si="250"/>
        <v>8</v>
      </c>
      <c r="BF170" s="14">
        <f t="shared" si="224"/>
        <v>3</v>
      </c>
      <c r="BG170">
        <f>VLOOKUP(A170,'Stock wise daily sales'!$A$1:$AA$367,16,0)</f>
        <v>0</v>
      </c>
      <c r="BH170">
        <v>0</v>
      </c>
      <c r="BI170" s="15">
        <f t="shared" si="225"/>
        <v>3</v>
      </c>
      <c r="BJ170" s="14">
        <f t="shared" si="230"/>
        <v>29</v>
      </c>
      <c r="BK170">
        <f>VLOOKUP(A170,'Stock wise daily sales'!$A$1:$AA$367,17,0)</f>
        <v>10</v>
      </c>
      <c r="BL170">
        <v>0</v>
      </c>
      <c r="BM170" s="15">
        <f t="shared" si="231"/>
        <v>19</v>
      </c>
      <c r="BN170" s="14">
        <f t="shared" si="226"/>
        <v>70</v>
      </c>
      <c r="BO170">
        <f>VLOOKUP(A170,'Stock wise daily sales'!$A$1:$AA$367,18,0)</f>
        <v>0</v>
      </c>
      <c r="BP170">
        <v>0</v>
      </c>
      <c r="BQ170" s="15">
        <f t="shared" si="227"/>
        <v>70</v>
      </c>
      <c r="BR170" s="14">
        <f t="shared" si="228"/>
        <v>8</v>
      </c>
      <c r="BS170">
        <f>VLOOKUP(A170,'Stock wise daily sales'!$A$1:$AA$367,19,0)</f>
        <v>0</v>
      </c>
      <c r="BT170">
        <v>0</v>
      </c>
      <c r="BU170" s="15">
        <f t="shared" si="229"/>
        <v>8</v>
      </c>
      <c r="BV170" s="14">
        <f t="shared" si="232"/>
        <v>14</v>
      </c>
      <c r="BW170">
        <f>VLOOKUP(A170,'Stock wise daily sales'!$A$1:$AA$367,20,0)</f>
        <v>0</v>
      </c>
      <c r="BX170">
        <v>0</v>
      </c>
      <c r="BY170" s="15">
        <f t="shared" si="233"/>
        <v>14</v>
      </c>
      <c r="BZ170" s="14">
        <f t="shared" si="216"/>
        <v>46</v>
      </c>
      <c r="CA170">
        <f>VLOOKUP(A170,'Stock wise daily sales'!$A$1:$AA$367,21,0)</f>
        <v>10</v>
      </c>
      <c r="CB170">
        <v>0</v>
      </c>
      <c r="CC170" s="15">
        <f t="shared" si="217"/>
        <v>36</v>
      </c>
      <c r="CD170" s="14">
        <f t="shared" si="257"/>
        <v>42</v>
      </c>
      <c r="CE170">
        <f>VLOOKUP(A170,'Stock wise daily sales'!$A$1:$AA$367,22,0)</f>
        <v>0</v>
      </c>
      <c r="CF170">
        <v>0</v>
      </c>
      <c r="CG170" s="15">
        <f t="shared" si="258"/>
        <v>42</v>
      </c>
      <c r="CH170" s="14">
        <f t="shared" si="241"/>
        <v>57</v>
      </c>
      <c r="CI170">
        <f>VLOOKUP(A170,'Stock wise daily sales'!$A$1:$AA$367,23,0)</f>
        <v>0</v>
      </c>
      <c r="CJ170">
        <v>0</v>
      </c>
      <c r="CK170" s="15">
        <f t="shared" si="242"/>
        <v>57</v>
      </c>
      <c r="CL170" s="14">
        <f t="shared" si="234"/>
        <v>16</v>
      </c>
      <c r="CM170">
        <f>VLOOKUP(A170,'Stock wise daily sales'!$A$1:$AA$367,24,0)</f>
        <v>0</v>
      </c>
      <c r="CN170">
        <v>0</v>
      </c>
      <c r="CO170" s="15">
        <f t="shared" si="235"/>
        <v>16</v>
      </c>
      <c r="CP170" s="14">
        <f t="shared" si="251"/>
        <v>13</v>
      </c>
      <c r="CQ170">
        <f>VLOOKUP(A170,'Stock wise daily sales'!$A$1:$AA$367,25,0)</f>
        <v>11</v>
      </c>
      <c r="CR170">
        <v>0</v>
      </c>
      <c r="CS170" s="15">
        <f t="shared" si="252"/>
        <v>2</v>
      </c>
      <c r="CT170" s="14">
        <f t="shared" si="236"/>
        <v>5</v>
      </c>
      <c r="CU170">
        <f>VLOOKUP(A170,'Stock wise daily sales'!$A$1:$AA$367,26,0)</f>
        <v>34</v>
      </c>
      <c r="CV170">
        <v>200</v>
      </c>
      <c r="CW170" s="15">
        <f t="shared" si="237"/>
        <v>171</v>
      </c>
    </row>
    <row r="171" spans="1:101" x14ac:dyDescent="0.45">
      <c r="A171" s="2">
        <v>45368</v>
      </c>
      <c r="B171" s="14">
        <f t="shared" si="212"/>
        <v>74</v>
      </c>
      <c r="C171">
        <f>VLOOKUP(A171,'Stock wise daily sales'!$A$1:$AA$367,2,0)</f>
        <v>10</v>
      </c>
      <c r="D171">
        <v>0</v>
      </c>
      <c r="E171" s="15">
        <f t="shared" si="213"/>
        <v>64</v>
      </c>
      <c r="F171" s="14">
        <f t="shared" si="253"/>
        <v>69</v>
      </c>
      <c r="G171">
        <f>VLOOKUP(A171,'Stock wise daily sales'!$A$1:$AA$367,3,0)</f>
        <v>30</v>
      </c>
      <c r="H171">
        <v>0</v>
      </c>
      <c r="I171" s="15">
        <f t="shared" si="254"/>
        <v>39</v>
      </c>
      <c r="J171" s="14">
        <f t="shared" si="238"/>
        <v>9</v>
      </c>
      <c r="K171">
        <f>VLOOKUP(A171,'Stock wise daily sales'!$A$1:$AA$367,4,0)</f>
        <v>0</v>
      </c>
      <c r="L171">
        <v>0</v>
      </c>
      <c r="M171" s="15">
        <f t="shared" si="239"/>
        <v>9</v>
      </c>
      <c r="N171" s="14">
        <f t="shared" si="211"/>
        <v>23</v>
      </c>
      <c r="O171">
        <f>VLOOKUP(A171,'Stock wise daily sales'!$A$1:$AA$367,5,0)</f>
        <v>0</v>
      </c>
      <c r="P171">
        <v>0</v>
      </c>
      <c r="Q171" s="15">
        <f t="shared" si="240"/>
        <v>23</v>
      </c>
      <c r="R171" s="14">
        <f t="shared" si="218"/>
        <v>80</v>
      </c>
      <c r="S171">
        <f>VLOOKUP(A171,'Stock wise daily sales'!$A$1:$AA$367,6,0)</f>
        <v>4</v>
      </c>
      <c r="T171">
        <v>0</v>
      </c>
      <c r="U171" s="15">
        <f t="shared" si="219"/>
        <v>76</v>
      </c>
      <c r="V171" s="14">
        <f t="shared" si="259"/>
        <v>62</v>
      </c>
      <c r="W171">
        <f>VLOOKUP(A171,'Stock wise daily sales'!$A$1:$AA$367,7,0)</f>
        <v>0</v>
      </c>
      <c r="X171">
        <v>0</v>
      </c>
      <c r="Y171" s="15">
        <f t="shared" si="260"/>
        <v>62</v>
      </c>
      <c r="Z171" s="14">
        <f t="shared" si="220"/>
        <v>9</v>
      </c>
      <c r="AA171">
        <f>VLOOKUP(A171,'Stock wise daily sales'!$A$1:$AA$367,8,0)</f>
        <v>30</v>
      </c>
      <c r="AB171">
        <v>150</v>
      </c>
      <c r="AC171" s="15">
        <f t="shared" si="221"/>
        <v>129</v>
      </c>
      <c r="AD171" s="14">
        <f t="shared" si="214"/>
        <v>29</v>
      </c>
      <c r="AE171">
        <f>VLOOKUP(A171,'Stock wise daily sales'!$A$1:$AA$367,9,0)</f>
        <v>0</v>
      </c>
      <c r="AF171">
        <v>0</v>
      </c>
      <c r="AG171" s="15">
        <f t="shared" si="215"/>
        <v>29</v>
      </c>
      <c r="AH171" s="14">
        <f t="shared" si="243"/>
        <v>5</v>
      </c>
      <c r="AI171">
        <f>VLOOKUP(A171,'Stock wise daily sales'!$A$1:$AA$367,10,0)</f>
        <v>0</v>
      </c>
      <c r="AJ171">
        <v>0</v>
      </c>
      <c r="AK171" s="15">
        <f t="shared" si="244"/>
        <v>5</v>
      </c>
      <c r="AL171" s="14">
        <f t="shared" si="255"/>
        <v>44</v>
      </c>
      <c r="AM171">
        <f>VLOOKUP(A171,'Stock wise daily sales'!$A$1:$AA$367,11,0)</f>
        <v>0</v>
      </c>
      <c r="AN171">
        <v>0</v>
      </c>
      <c r="AO171" s="15">
        <f t="shared" si="256"/>
        <v>44</v>
      </c>
      <c r="AP171" s="14">
        <f t="shared" si="245"/>
        <v>7</v>
      </c>
      <c r="AQ171">
        <f>VLOOKUP(A171,'Stock wise daily sales'!$A$1:$AA$367,12,0)</f>
        <v>4</v>
      </c>
      <c r="AR171">
        <v>0</v>
      </c>
      <c r="AS171" s="15">
        <f t="shared" si="246"/>
        <v>3</v>
      </c>
      <c r="AT171" s="14">
        <f t="shared" si="247"/>
        <v>7</v>
      </c>
      <c r="AU171">
        <f>VLOOKUP(A171,'Stock wise daily sales'!$A$1:$AA$367,13,0)</f>
        <v>2</v>
      </c>
      <c r="AV171">
        <v>0</v>
      </c>
      <c r="AW171" s="15">
        <f t="shared" si="248"/>
        <v>5</v>
      </c>
      <c r="AX171" s="14">
        <f t="shared" si="222"/>
        <v>23</v>
      </c>
      <c r="AY171">
        <f>VLOOKUP(A171,'Stock wise daily sales'!$A$1:$AA$367,14,0)</f>
        <v>0</v>
      </c>
      <c r="AZ171">
        <v>0</v>
      </c>
      <c r="BA171" s="15">
        <f t="shared" si="223"/>
        <v>23</v>
      </c>
      <c r="BB171" s="14">
        <f t="shared" si="249"/>
        <v>8</v>
      </c>
      <c r="BC171">
        <f>VLOOKUP(A171,'Stock wise daily sales'!$A$1:$AA$367,15,0)</f>
        <v>0</v>
      </c>
      <c r="BD171">
        <v>0</v>
      </c>
      <c r="BE171" s="15">
        <f t="shared" si="250"/>
        <v>8</v>
      </c>
      <c r="BF171" s="14">
        <f t="shared" si="224"/>
        <v>3</v>
      </c>
      <c r="BG171">
        <f>VLOOKUP(A171,'Stock wise daily sales'!$A$1:$AA$367,16,0)</f>
        <v>5</v>
      </c>
      <c r="BH171">
        <v>80</v>
      </c>
      <c r="BI171" s="15">
        <f t="shared" si="225"/>
        <v>78</v>
      </c>
      <c r="BJ171" s="14">
        <f t="shared" si="230"/>
        <v>19</v>
      </c>
      <c r="BK171">
        <f>VLOOKUP(A171,'Stock wise daily sales'!$A$1:$AA$367,17,0)</f>
        <v>0</v>
      </c>
      <c r="BL171">
        <v>0</v>
      </c>
      <c r="BM171" s="15">
        <f t="shared" si="231"/>
        <v>19</v>
      </c>
      <c r="BN171" s="14">
        <f t="shared" si="226"/>
        <v>70</v>
      </c>
      <c r="BO171">
        <f>VLOOKUP(A171,'Stock wise daily sales'!$A$1:$AA$367,18,0)</f>
        <v>0</v>
      </c>
      <c r="BP171">
        <v>0</v>
      </c>
      <c r="BQ171" s="15">
        <f t="shared" si="227"/>
        <v>70</v>
      </c>
      <c r="BR171" s="14">
        <f t="shared" si="228"/>
        <v>8</v>
      </c>
      <c r="BS171">
        <f>VLOOKUP(A171,'Stock wise daily sales'!$A$1:$AA$367,19,0)</f>
        <v>0</v>
      </c>
      <c r="BT171">
        <v>0</v>
      </c>
      <c r="BU171" s="15">
        <f t="shared" si="229"/>
        <v>8</v>
      </c>
      <c r="BV171" s="14">
        <f t="shared" si="232"/>
        <v>14</v>
      </c>
      <c r="BW171">
        <f>VLOOKUP(A171,'Stock wise daily sales'!$A$1:$AA$367,20,0)</f>
        <v>0</v>
      </c>
      <c r="BX171">
        <v>0</v>
      </c>
      <c r="BY171" s="15">
        <f t="shared" si="233"/>
        <v>14</v>
      </c>
      <c r="BZ171" s="14">
        <f t="shared" si="216"/>
        <v>36</v>
      </c>
      <c r="CA171">
        <f>VLOOKUP(A171,'Stock wise daily sales'!$A$1:$AA$367,21,0)</f>
        <v>0</v>
      </c>
      <c r="CB171">
        <v>0</v>
      </c>
      <c r="CC171" s="15">
        <f t="shared" si="217"/>
        <v>36</v>
      </c>
      <c r="CD171" s="14">
        <f t="shared" si="257"/>
        <v>42</v>
      </c>
      <c r="CE171">
        <f>VLOOKUP(A171,'Stock wise daily sales'!$A$1:$AA$367,22,0)</f>
        <v>0</v>
      </c>
      <c r="CF171">
        <v>0</v>
      </c>
      <c r="CG171" s="15">
        <f t="shared" si="258"/>
        <v>42</v>
      </c>
      <c r="CH171" s="14">
        <f t="shared" si="241"/>
        <v>57</v>
      </c>
      <c r="CI171">
        <f>VLOOKUP(A171,'Stock wise daily sales'!$A$1:$AA$367,23,0)</f>
        <v>0</v>
      </c>
      <c r="CJ171">
        <v>0</v>
      </c>
      <c r="CK171" s="15">
        <f t="shared" si="242"/>
        <v>57</v>
      </c>
      <c r="CL171" s="14">
        <f t="shared" si="234"/>
        <v>16</v>
      </c>
      <c r="CM171">
        <f>VLOOKUP(A171,'Stock wise daily sales'!$A$1:$AA$367,24,0)</f>
        <v>0</v>
      </c>
      <c r="CN171">
        <v>0</v>
      </c>
      <c r="CO171" s="15">
        <f t="shared" si="235"/>
        <v>16</v>
      </c>
      <c r="CP171" s="14">
        <f t="shared" si="251"/>
        <v>2</v>
      </c>
      <c r="CQ171">
        <f>VLOOKUP(A171,'Stock wise daily sales'!$A$1:$AA$367,25,0)</f>
        <v>0</v>
      </c>
      <c r="CR171">
        <v>0</v>
      </c>
      <c r="CS171" s="15">
        <f t="shared" si="252"/>
        <v>2</v>
      </c>
      <c r="CT171" s="14">
        <f t="shared" si="236"/>
        <v>171</v>
      </c>
      <c r="CU171">
        <f>VLOOKUP(A171,'Stock wise daily sales'!$A$1:$AA$367,26,0)</f>
        <v>0</v>
      </c>
      <c r="CV171">
        <v>0</v>
      </c>
      <c r="CW171" s="15">
        <f t="shared" si="237"/>
        <v>171</v>
      </c>
    </row>
    <row r="172" spans="1:101" x14ac:dyDescent="0.45">
      <c r="A172" s="2">
        <v>45369</v>
      </c>
      <c r="B172" s="14">
        <f t="shared" si="212"/>
        <v>64</v>
      </c>
      <c r="C172">
        <f>VLOOKUP(A172,'Stock wise daily sales'!$A$1:$AA$367,2,0)</f>
        <v>2</v>
      </c>
      <c r="D172">
        <v>0</v>
      </c>
      <c r="E172" s="15">
        <f t="shared" si="213"/>
        <v>62</v>
      </c>
      <c r="F172" s="14">
        <f t="shared" si="253"/>
        <v>39</v>
      </c>
      <c r="G172">
        <f>VLOOKUP(A172,'Stock wise daily sales'!$A$1:$AA$367,3,0)</f>
        <v>0</v>
      </c>
      <c r="H172">
        <v>0</v>
      </c>
      <c r="I172" s="15">
        <f t="shared" si="254"/>
        <v>39</v>
      </c>
      <c r="J172" s="14">
        <f t="shared" si="238"/>
        <v>9</v>
      </c>
      <c r="K172">
        <f>VLOOKUP(A172,'Stock wise daily sales'!$A$1:$AA$367,4,0)</f>
        <v>0</v>
      </c>
      <c r="L172">
        <v>0</v>
      </c>
      <c r="M172" s="15">
        <f t="shared" si="239"/>
        <v>9</v>
      </c>
      <c r="N172" s="14">
        <f t="shared" si="211"/>
        <v>23</v>
      </c>
      <c r="O172">
        <f>VLOOKUP(A172,'Stock wise daily sales'!$A$1:$AA$367,5,0)</f>
        <v>2</v>
      </c>
      <c r="P172">
        <v>0</v>
      </c>
      <c r="Q172" s="15">
        <f t="shared" si="240"/>
        <v>21</v>
      </c>
      <c r="R172" s="14">
        <f t="shared" si="218"/>
        <v>76</v>
      </c>
      <c r="S172">
        <f>VLOOKUP(A172,'Stock wise daily sales'!$A$1:$AA$367,6,0)</f>
        <v>7</v>
      </c>
      <c r="T172">
        <v>0</v>
      </c>
      <c r="U172" s="15">
        <f t="shared" si="219"/>
        <v>69</v>
      </c>
      <c r="V172" s="14">
        <f t="shared" si="259"/>
        <v>62</v>
      </c>
      <c r="W172">
        <f>VLOOKUP(A172,'Stock wise daily sales'!$A$1:$AA$367,7,0)</f>
        <v>0</v>
      </c>
      <c r="X172">
        <v>0</v>
      </c>
      <c r="Y172" s="15">
        <f t="shared" si="260"/>
        <v>62</v>
      </c>
      <c r="Z172" s="14">
        <f t="shared" si="220"/>
        <v>129</v>
      </c>
      <c r="AA172">
        <f>VLOOKUP(A172,'Stock wise daily sales'!$A$1:$AA$367,8,0)</f>
        <v>4</v>
      </c>
      <c r="AB172">
        <v>0</v>
      </c>
      <c r="AC172" s="15">
        <f t="shared" si="221"/>
        <v>125</v>
      </c>
      <c r="AD172" s="14">
        <f t="shared" si="214"/>
        <v>29</v>
      </c>
      <c r="AE172">
        <f>VLOOKUP(A172,'Stock wise daily sales'!$A$1:$AA$367,9,0)</f>
        <v>0</v>
      </c>
      <c r="AF172">
        <v>0</v>
      </c>
      <c r="AG172" s="15">
        <f t="shared" si="215"/>
        <v>29</v>
      </c>
      <c r="AH172" s="14">
        <f t="shared" si="243"/>
        <v>5</v>
      </c>
      <c r="AI172">
        <f>VLOOKUP(A172,'Stock wise daily sales'!$A$1:$AA$367,10,0)</f>
        <v>0</v>
      </c>
      <c r="AJ172">
        <v>0</v>
      </c>
      <c r="AK172" s="15">
        <f t="shared" si="244"/>
        <v>5</v>
      </c>
      <c r="AL172" s="14">
        <f t="shared" si="255"/>
        <v>44</v>
      </c>
      <c r="AM172">
        <f>VLOOKUP(A172,'Stock wise daily sales'!$A$1:$AA$367,11,0)</f>
        <v>0</v>
      </c>
      <c r="AN172">
        <v>0</v>
      </c>
      <c r="AO172" s="15">
        <f t="shared" si="256"/>
        <v>44</v>
      </c>
      <c r="AP172" s="14">
        <f t="shared" si="245"/>
        <v>3</v>
      </c>
      <c r="AQ172">
        <f>VLOOKUP(A172,'Stock wise daily sales'!$A$1:$AA$367,12,0)</f>
        <v>0</v>
      </c>
      <c r="AR172">
        <v>0</v>
      </c>
      <c r="AS172" s="15">
        <f t="shared" si="246"/>
        <v>3</v>
      </c>
      <c r="AT172" s="14">
        <f t="shared" si="247"/>
        <v>5</v>
      </c>
      <c r="AU172">
        <f>VLOOKUP(A172,'Stock wise daily sales'!$A$1:$AA$367,13,0)</f>
        <v>0</v>
      </c>
      <c r="AV172">
        <v>0</v>
      </c>
      <c r="AW172" s="15">
        <f t="shared" si="248"/>
        <v>5</v>
      </c>
      <c r="AX172" s="14">
        <f t="shared" si="222"/>
        <v>23</v>
      </c>
      <c r="AY172">
        <f>VLOOKUP(A172,'Stock wise daily sales'!$A$1:$AA$367,14,0)</f>
        <v>0</v>
      </c>
      <c r="AZ172">
        <v>0</v>
      </c>
      <c r="BA172" s="15">
        <f t="shared" si="223"/>
        <v>23</v>
      </c>
      <c r="BB172" s="14">
        <f t="shared" si="249"/>
        <v>8</v>
      </c>
      <c r="BC172">
        <f>VLOOKUP(A172,'Stock wise daily sales'!$A$1:$AA$367,15,0)</f>
        <v>0</v>
      </c>
      <c r="BD172">
        <v>0</v>
      </c>
      <c r="BE172" s="15">
        <f t="shared" si="250"/>
        <v>8</v>
      </c>
      <c r="BF172" s="14">
        <f t="shared" si="224"/>
        <v>78</v>
      </c>
      <c r="BG172">
        <f>VLOOKUP(A172,'Stock wise daily sales'!$A$1:$AA$367,16,0)</f>
        <v>0</v>
      </c>
      <c r="BH172">
        <v>0</v>
      </c>
      <c r="BI172" s="15">
        <f t="shared" si="225"/>
        <v>78</v>
      </c>
      <c r="BJ172" s="14">
        <f t="shared" si="230"/>
        <v>19</v>
      </c>
      <c r="BK172">
        <f>VLOOKUP(A172,'Stock wise daily sales'!$A$1:$AA$367,17,0)</f>
        <v>0</v>
      </c>
      <c r="BL172">
        <v>0</v>
      </c>
      <c r="BM172" s="15">
        <f t="shared" si="231"/>
        <v>19</v>
      </c>
      <c r="BN172" s="14">
        <f t="shared" si="226"/>
        <v>70</v>
      </c>
      <c r="BO172">
        <f>VLOOKUP(A172,'Stock wise daily sales'!$A$1:$AA$367,18,0)</f>
        <v>0</v>
      </c>
      <c r="BP172">
        <v>0</v>
      </c>
      <c r="BQ172" s="15">
        <f t="shared" si="227"/>
        <v>70</v>
      </c>
      <c r="BR172" s="14">
        <f t="shared" si="228"/>
        <v>8</v>
      </c>
      <c r="BS172">
        <f>VLOOKUP(A172,'Stock wise daily sales'!$A$1:$AA$367,19,0)</f>
        <v>8</v>
      </c>
      <c r="BT172">
        <v>0</v>
      </c>
      <c r="BU172" s="15">
        <f t="shared" si="229"/>
        <v>0</v>
      </c>
      <c r="BV172" s="14">
        <f t="shared" si="232"/>
        <v>14</v>
      </c>
      <c r="BW172">
        <f>VLOOKUP(A172,'Stock wise daily sales'!$A$1:$AA$367,20,0)</f>
        <v>0</v>
      </c>
      <c r="BX172">
        <v>0</v>
      </c>
      <c r="BY172" s="15">
        <f t="shared" si="233"/>
        <v>14</v>
      </c>
      <c r="BZ172" s="14">
        <f t="shared" si="216"/>
        <v>36</v>
      </c>
      <c r="CA172">
        <f>VLOOKUP(A172,'Stock wise daily sales'!$A$1:$AA$367,21,0)</f>
        <v>0</v>
      </c>
      <c r="CB172">
        <v>0</v>
      </c>
      <c r="CC172" s="15">
        <f t="shared" si="217"/>
        <v>36</v>
      </c>
      <c r="CD172" s="14">
        <f t="shared" si="257"/>
        <v>42</v>
      </c>
      <c r="CE172">
        <f>VLOOKUP(A172,'Stock wise daily sales'!$A$1:$AA$367,22,0)</f>
        <v>2</v>
      </c>
      <c r="CF172">
        <v>0</v>
      </c>
      <c r="CG172" s="15">
        <f t="shared" si="258"/>
        <v>40</v>
      </c>
      <c r="CH172" s="14">
        <f t="shared" si="241"/>
        <v>57</v>
      </c>
      <c r="CI172">
        <f>VLOOKUP(A172,'Stock wise daily sales'!$A$1:$AA$367,23,0)</f>
        <v>0</v>
      </c>
      <c r="CJ172">
        <v>0</v>
      </c>
      <c r="CK172" s="15">
        <f t="shared" si="242"/>
        <v>57</v>
      </c>
      <c r="CL172" s="14">
        <f t="shared" si="234"/>
        <v>16</v>
      </c>
      <c r="CM172">
        <f>VLOOKUP(A172,'Stock wise daily sales'!$A$1:$AA$367,24,0)</f>
        <v>0</v>
      </c>
      <c r="CN172">
        <v>0</v>
      </c>
      <c r="CO172" s="15">
        <f t="shared" si="235"/>
        <v>16</v>
      </c>
      <c r="CP172" s="14">
        <f t="shared" si="251"/>
        <v>2</v>
      </c>
      <c r="CQ172">
        <f>VLOOKUP(A172,'Stock wise daily sales'!$A$1:$AA$367,25,0)</f>
        <v>4</v>
      </c>
      <c r="CR172">
        <v>40</v>
      </c>
      <c r="CS172" s="15">
        <f t="shared" si="252"/>
        <v>38</v>
      </c>
      <c r="CT172" s="14">
        <f t="shared" si="236"/>
        <v>171</v>
      </c>
      <c r="CU172">
        <f>VLOOKUP(A172,'Stock wise daily sales'!$A$1:$AA$367,26,0)</f>
        <v>2</v>
      </c>
      <c r="CV172">
        <v>0</v>
      </c>
      <c r="CW172" s="15">
        <f t="shared" si="237"/>
        <v>169</v>
      </c>
    </row>
    <row r="173" spans="1:101" x14ac:dyDescent="0.45">
      <c r="A173" s="2">
        <v>45370</v>
      </c>
      <c r="B173" s="14">
        <f t="shared" si="212"/>
        <v>62</v>
      </c>
      <c r="C173">
        <f>VLOOKUP(A173,'Stock wise daily sales'!$A$1:$AA$367,2,0)</f>
        <v>0</v>
      </c>
      <c r="D173">
        <v>0</v>
      </c>
      <c r="E173" s="15">
        <f t="shared" si="213"/>
        <v>62</v>
      </c>
      <c r="F173" s="14">
        <f t="shared" si="253"/>
        <v>39</v>
      </c>
      <c r="G173">
        <f>VLOOKUP(A173,'Stock wise daily sales'!$A$1:$AA$367,3,0)</f>
        <v>0</v>
      </c>
      <c r="H173">
        <v>0</v>
      </c>
      <c r="I173" s="15">
        <f t="shared" si="254"/>
        <v>39</v>
      </c>
      <c r="J173" s="14">
        <f t="shared" si="238"/>
        <v>9</v>
      </c>
      <c r="K173">
        <f>VLOOKUP(A173,'Stock wise daily sales'!$A$1:$AA$367,4,0)</f>
        <v>0</v>
      </c>
      <c r="L173">
        <v>0</v>
      </c>
      <c r="M173" s="15">
        <f t="shared" si="239"/>
        <v>9</v>
      </c>
      <c r="N173" s="14">
        <f t="shared" si="211"/>
        <v>21</v>
      </c>
      <c r="O173">
        <f>VLOOKUP(A173,'Stock wise daily sales'!$A$1:$AA$367,5,0)</f>
        <v>0</v>
      </c>
      <c r="P173">
        <v>0</v>
      </c>
      <c r="Q173" s="15">
        <f t="shared" si="240"/>
        <v>21</v>
      </c>
      <c r="R173" s="14">
        <f t="shared" si="218"/>
        <v>69</v>
      </c>
      <c r="S173">
        <f>VLOOKUP(A173,'Stock wise daily sales'!$A$1:$AA$367,6,0)</f>
        <v>3</v>
      </c>
      <c r="T173">
        <v>0</v>
      </c>
      <c r="U173" s="15">
        <f t="shared" si="219"/>
        <v>66</v>
      </c>
      <c r="V173" s="14">
        <f t="shared" si="259"/>
        <v>62</v>
      </c>
      <c r="W173">
        <f>VLOOKUP(A173,'Stock wise daily sales'!$A$1:$AA$367,7,0)</f>
        <v>0</v>
      </c>
      <c r="X173">
        <v>0</v>
      </c>
      <c r="Y173" s="15">
        <f t="shared" si="260"/>
        <v>62</v>
      </c>
      <c r="Z173" s="14">
        <f t="shared" si="220"/>
        <v>125</v>
      </c>
      <c r="AA173">
        <f>VLOOKUP(A173,'Stock wise daily sales'!$A$1:$AA$367,8,0)</f>
        <v>2</v>
      </c>
      <c r="AB173">
        <v>0</v>
      </c>
      <c r="AC173" s="15">
        <f t="shared" si="221"/>
        <v>123</v>
      </c>
      <c r="AD173" s="14">
        <f t="shared" si="214"/>
        <v>29</v>
      </c>
      <c r="AE173">
        <f>VLOOKUP(A173,'Stock wise daily sales'!$A$1:$AA$367,9,0)</f>
        <v>0</v>
      </c>
      <c r="AF173">
        <v>0</v>
      </c>
      <c r="AG173" s="15">
        <f t="shared" si="215"/>
        <v>29</v>
      </c>
      <c r="AH173" s="14">
        <f t="shared" si="243"/>
        <v>5</v>
      </c>
      <c r="AI173">
        <f>VLOOKUP(A173,'Stock wise daily sales'!$A$1:$AA$367,10,0)</f>
        <v>0</v>
      </c>
      <c r="AJ173">
        <v>0</v>
      </c>
      <c r="AK173" s="15">
        <f t="shared" si="244"/>
        <v>5</v>
      </c>
      <c r="AL173" s="14">
        <f t="shared" si="255"/>
        <v>44</v>
      </c>
      <c r="AM173">
        <f>VLOOKUP(A173,'Stock wise daily sales'!$A$1:$AA$367,11,0)</f>
        <v>0</v>
      </c>
      <c r="AN173">
        <v>0</v>
      </c>
      <c r="AO173" s="15">
        <f t="shared" si="256"/>
        <v>44</v>
      </c>
      <c r="AP173" s="14">
        <f t="shared" si="245"/>
        <v>3</v>
      </c>
      <c r="AQ173">
        <f>VLOOKUP(A173,'Stock wise daily sales'!$A$1:$AA$367,12,0)</f>
        <v>2</v>
      </c>
      <c r="AR173">
        <v>0</v>
      </c>
      <c r="AS173" s="15">
        <f t="shared" si="246"/>
        <v>1</v>
      </c>
      <c r="AT173" s="14">
        <f t="shared" si="247"/>
        <v>5</v>
      </c>
      <c r="AU173">
        <f>VLOOKUP(A173,'Stock wise daily sales'!$A$1:$AA$367,13,0)</f>
        <v>4</v>
      </c>
      <c r="AV173">
        <v>0</v>
      </c>
      <c r="AW173" s="15">
        <f t="shared" si="248"/>
        <v>1</v>
      </c>
      <c r="AX173" s="14">
        <f t="shared" si="222"/>
        <v>23</v>
      </c>
      <c r="AY173">
        <f>VLOOKUP(A173,'Stock wise daily sales'!$A$1:$AA$367,14,0)</f>
        <v>0</v>
      </c>
      <c r="AZ173">
        <v>0</v>
      </c>
      <c r="BA173" s="15">
        <f t="shared" si="223"/>
        <v>23</v>
      </c>
      <c r="BB173" s="14">
        <f t="shared" si="249"/>
        <v>8</v>
      </c>
      <c r="BC173">
        <f>VLOOKUP(A173,'Stock wise daily sales'!$A$1:$AA$367,15,0)</f>
        <v>0</v>
      </c>
      <c r="BD173">
        <v>0</v>
      </c>
      <c r="BE173" s="15">
        <f t="shared" si="250"/>
        <v>8</v>
      </c>
      <c r="BF173" s="14">
        <f t="shared" si="224"/>
        <v>78</v>
      </c>
      <c r="BG173">
        <f>VLOOKUP(A173,'Stock wise daily sales'!$A$1:$AA$367,16,0)</f>
        <v>6</v>
      </c>
      <c r="BH173">
        <v>0</v>
      </c>
      <c r="BI173" s="15">
        <f t="shared" si="225"/>
        <v>72</v>
      </c>
      <c r="BJ173" s="14">
        <f t="shared" si="230"/>
        <v>19</v>
      </c>
      <c r="BK173">
        <f>VLOOKUP(A173,'Stock wise daily sales'!$A$1:$AA$367,17,0)</f>
        <v>0</v>
      </c>
      <c r="BL173">
        <v>0</v>
      </c>
      <c r="BM173" s="15">
        <f t="shared" si="231"/>
        <v>19</v>
      </c>
      <c r="BN173" s="14">
        <f t="shared" si="226"/>
        <v>70</v>
      </c>
      <c r="BO173">
        <f>VLOOKUP(A173,'Stock wise daily sales'!$A$1:$AA$367,18,0)</f>
        <v>0</v>
      </c>
      <c r="BP173">
        <v>0</v>
      </c>
      <c r="BQ173" s="15">
        <f t="shared" si="227"/>
        <v>70</v>
      </c>
      <c r="BR173" s="14">
        <f t="shared" si="228"/>
        <v>0</v>
      </c>
      <c r="BS173">
        <f>VLOOKUP(A173,'Stock wise daily sales'!$A$1:$AA$367,19,0)</f>
        <v>0</v>
      </c>
      <c r="BT173">
        <v>30</v>
      </c>
      <c r="BU173" s="15">
        <f t="shared" si="229"/>
        <v>30</v>
      </c>
      <c r="BV173" s="14">
        <f t="shared" si="232"/>
        <v>14</v>
      </c>
      <c r="BW173">
        <f>VLOOKUP(A173,'Stock wise daily sales'!$A$1:$AA$367,20,0)</f>
        <v>0</v>
      </c>
      <c r="BX173">
        <v>0</v>
      </c>
      <c r="BY173" s="15">
        <f t="shared" si="233"/>
        <v>14</v>
      </c>
      <c r="BZ173" s="14">
        <f t="shared" si="216"/>
        <v>36</v>
      </c>
      <c r="CA173">
        <f>VLOOKUP(A173,'Stock wise daily sales'!$A$1:$AA$367,21,0)</f>
        <v>0</v>
      </c>
      <c r="CB173">
        <v>0</v>
      </c>
      <c r="CC173" s="15">
        <f t="shared" si="217"/>
        <v>36</v>
      </c>
      <c r="CD173" s="14">
        <f t="shared" si="257"/>
        <v>40</v>
      </c>
      <c r="CE173">
        <f>VLOOKUP(A173,'Stock wise daily sales'!$A$1:$AA$367,22,0)</f>
        <v>0</v>
      </c>
      <c r="CF173">
        <v>0</v>
      </c>
      <c r="CG173" s="15">
        <f t="shared" si="258"/>
        <v>40</v>
      </c>
      <c r="CH173" s="14">
        <f t="shared" si="241"/>
        <v>57</v>
      </c>
      <c r="CI173">
        <f>VLOOKUP(A173,'Stock wise daily sales'!$A$1:$AA$367,23,0)</f>
        <v>6</v>
      </c>
      <c r="CJ173">
        <v>0</v>
      </c>
      <c r="CK173" s="15">
        <f t="shared" si="242"/>
        <v>51</v>
      </c>
      <c r="CL173" s="14">
        <f t="shared" si="234"/>
        <v>16</v>
      </c>
      <c r="CM173">
        <f>VLOOKUP(A173,'Stock wise daily sales'!$A$1:$AA$367,24,0)</f>
        <v>0</v>
      </c>
      <c r="CN173">
        <v>0</v>
      </c>
      <c r="CO173" s="15">
        <f t="shared" si="235"/>
        <v>16</v>
      </c>
      <c r="CP173" s="14">
        <f t="shared" si="251"/>
        <v>38</v>
      </c>
      <c r="CQ173">
        <f>VLOOKUP(A173,'Stock wise daily sales'!$A$1:$AA$367,25,0)</f>
        <v>0</v>
      </c>
      <c r="CR173">
        <v>0</v>
      </c>
      <c r="CS173" s="15">
        <f t="shared" si="252"/>
        <v>38</v>
      </c>
      <c r="CT173" s="14">
        <f t="shared" si="236"/>
        <v>169</v>
      </c>
      <c r="CU173">
        <f>VLOOKUP(A173,'Stock wise daily sales'!$A$1:$AA$367,26,0)</f>
        <v>0</v>
      </c>
      <c r="CV173">
        <v>0</v>
      </c>
      <c r="CW173" s="15">
        <f t="shared" si="237"/>
        <v>169</v>
      </c>
    </row>
    <row r="174" spans="1:101" x14ac:dyDescent="0.45">
      <c r="A174" s="2">
        <v>45371</v>
      </c>
      <c r="B174" s="14">
        <f t="shared" si="212"/>
        <v>62</v>
      </c>
      <c r="C174">
        <f>VLOOKUP(A174,'Stock wise daily sales'!$A$1:$AA$367,2,0)</f>
        <v>8</v>
      </c>
      <c r="D174">
        <v>0</v>
      </c>
      <c r="E174" s="15">
        <f t="shared" si="213"/>
        <v>54</v>
      </c>
      <c r="F174" s="14">
        <f t="shared" si="253"/>
        <v>39</v>
      </c>
      <c r="G174">
        <f>VLOOKUP(A174,'Stock wise daily sales'!$A$1:$AA$367,3,0)</f>
        <v>8</v>
      </c>
      <c r="H174">
        <v>0</v>
      </c>
      <c r="I174" s="15">
        <f t="shared" si="254"/>
        <v>31</v>
      </c>
      <c r="J174" s="14">
        <f t="shared" si="238"/>
        <v>9</v>
      </c>
      <c r="K174">
        <f>VLOOKUP(A174,'Stock wise daily sales'!$A$1:$AA$367,4,0)</f>
        <v>4</v>
      </c>
      <c r="L174">
        <v>0</v>
      </c>
      <c r="M174" s="15">
        <f t="shared" si="239"/>
        <v>5</v>
      </c>
      <c r="N174" s="14">
        <f t="shared" si="211"/>
        <v>21</v>
      </c>
      <c r="O174">
        <f>VLOOKUP(A174,'Stock wise daily sales'!$A$1:$AA$367,5,0)</f>
        <v>0</v>
      </c>
      <c r="P174">
        <v>0</v>
      </c>
      <c r="Q174" s="15">
        <f t="shared" si="240"/>
        <v>21</v>
      </c>
      <c r="R174" s="14">
        <f t="shared" si="218"/>
        <v>66</v>
      </c>
      <c r="S174">
        <f>VLOOKUP(A174,'Stock wise daily sales'!$A$1:$AA$367,6,0)</f>
        <v>0</v>
      </c>
      <c r="T174">
        <v>0</v>
      </c>
      <c r="U174" s="15">
        <f t="shared" si="219"/>
        <v>66</v>
      </c>
      <c r="V174" s="14">
        <f t="shared" si="259"/>
        <v>62</v>
      </c>
      <c r="W174">
        <f>VLOOKUP(A174,'Stock wise daily sales'!$A$1:$AA$367,7,0)</f>
        <v>8</v>
      </c>
      <c r="X174">
        <v>0</v>
      </c>
      <c r="Y174" s="15">
        <f t="shared" si="260"/>
        <v>54</v>
      </c>
      <c r="Z174" s="14">
        <f t="shared" si="220"/>
        <v>123</v>
      </c>
      <c r="AA174">
        <f>VLOOKUP(A174,'Stock wise daily sales'!$A$1:$AA$367,8,0)</f>
        <v>8</v>
      </c>
      <c r="AB174">
        <v>0</v>
      </c>
      <c r="AC174" s="15">
        <f t="shared" si="221"/>
        <v>115</v>
      </c>
      <c r="AD174" s="14">
        <f t="shared" si="214"/>
        <v>29</v>
      </c>
      <c r="AE174">
        <f>VLOOKUP(A174,'Stock wise daily sales'!$A$1:$AA$367,9,0)</f>
        <v>0</v>
      </c>
      <c r="AF174">
        <v>0</v>
      </c>
      <c r="AG174" s="15">
        <f t="shared" si="215"/>
        <v>29</v>
      </c>
      <c r="AH174" s="14">
        <f t="shared" si="243"/>
        <v>5</v>
      </c>
      <c r="AI174">
        <f>VLOOKUP(A174,'Stock wise daily sales'!$A$1:$AA$367,10,0)</f>
        <v>0</v>
      </c>
      <c r="AJ174">
        <v>0</v>
      </c>
      <c r="AK174" s="15">
        <f t="shared" si="244"/>
        <v>5</v>
      </c>
      <c r="AL174" s="14">
        <f t="shared" si="255"/>
        <v>44</v>
      </c>
      <c r="AM174">
        <f>VLOOKUP(A174,'Stock wise daily sales'!$A$1:$AA$367,11,0)</f>
        <v>5</v>
      </c>
      <c r="AN174">
        <v>0</v>
      </c>
      <c r="AO174" s="15">
        <f t="shared" si="256"/>
        <v>39</v>
      </c>
      <c r="AP174" s="14">
        <f t="shared" si="245"/>
        <v>1</v>
      </c>
      <c r="AQ174">
        <f>VLOOKUP(A174,'Stock wise daily sales'!$A$1:$AA$367,12,0)</f>
        <v>8</v>
      </c>
      <c r="AR174">
        <v>100</v>
      </c>
      <c r="AS174" s="15">
        <f t="shared" si="246"/>
        <v>93</v>
      </c>
      <c r="AT174" s="14">
        <f t="shared" si="247"/>
        <v>1</v>
      </c>
      <c r="AU174">
        <f>VLOOKUP(A174,'Stock wise daily sales'!$A$1:$AA$367,13,0)</f>
        <v>16</v>
      </c>
      <c r="AV174">
        <v>120</v>
      </c>
      <c r="AW174" s="15">
        <f t="shared" si="248"/>
        <v>105</v>
      </c>
      <c r="AX174" s="14">
        <f t="shared" si="222"/>
        <v>23</v>
      </c>
      <c r="AY174">
        <f>VLOOKUP(A174,'Stock wise daily sales'!$A$1:$AA$367,14,0)</f>
        <v>6</v>
      </c>
      <c r="AZ174">
        <v>0</v>
      </c>
      <c r="BA174" s="15">
        <f t="shared" si="223"/>
        <v>17</v>
      </c>
      <c r="BB174" s="14">
        <f t="shared" si="249"/>
        <v>8</v>
      </c>
      <c r="BC174">
        <f>VLOOKUP(A174,'Stock wise daily sales'!$A$1:$AA$367,15,0)</f>
        <v>0</v>
      </c>
      <c r="BD174">
        <v>0</v>
      </c>
      <c r="BE174" s="15">
        <f t="shared" si="250"/>
        <v>8</v>
      </c>
      <c r="BF174" s="14">
        <f t="shared" si="224"/>
        <v>72</v>
      </c>
      <c r="BG174">
        <f>VLOOKUP(A174,'Stock wise daily sales'!$A$1:$AA$367,16,0)</f>
        <v>5</v>
      </c>
      <c r="BH174">
        <v>0</v>
      </c>
      <c r="BI174" s="15">
        <f t="shared" si="225"/>
        <v>67</v>
      </c>
      <c r="BJ174" s="14">
        <f t="shared" si="230"/>
        <v>19</v>
      </c>
      <c r="BK174">
        <f>VLOOKUP(A174,'Stock wise daily sales'!$A$1:$AA$367,17,0)</f>
        <v>0</v>
      </c>
      <c r="BL174">
        <v>0</v>
      </c>
      <c r="BM174" s="15">
        <f t="shared" si="231"/>
        <v>19</v>
      </c>
      <c r="BN174" s="14">
        <f t="shared" si="226"/>
        <v>70</v>
      </c>
      <c r="BO174">
        <f>VLOOKUP(A174,'Stock wise daily sales'!$A$1:$AA$367,18,0)</f>
        <v>0</v>
      </c>
      <c r="BP174">
        <v>0</v>
      </c>
      <c r="BQ174" s="15">
        <f t="shared" si="227"/>
        <v>70</v>
      </c>
      <c r="BR174" s="14">
        <f t="shared" si="228"/>
        <v>30</v>
      </c>
      <c r="BS174">
        <f>VLOOKUP(A174,'Stock wise daily sales'!$A$1:$AA$367,19,0)</f>
        <v>0</v>
      </c>
      <c r="BT174">
        <v>0</v>
      </c>
      <c r="BU174" s="15">
        <f t="shared" si="229"/>
        <v>30</v>
      </c>
      <c r="BV174" s="14">
        <f t="shared" si="232"/>
        <v>14</v>
      </c>
      <c r="BW174">
        <f>VLOOKUP(A174,'Stock wise daily sales'!$A$1:$AA$367,20,0)</f>
        <v>0</v>
      </c>
      <c r="BX174">
        <v>0</v>
      </c>
      <c r="BY174" s="15">
        <f t="shared" si="233"/>
        <v>14</v>
      </c>
      <c r="BZ174" s="14">
        <f t="shared" si="216"/>
        <v>36</v>
      </c>
      <c r="CA174">
        <f>VLOOKUP(A174,'Stock wise daily sales'!$A$1:$AA$367,21,0)</f>
        <v>0</v>
      </c>
      <c r="CB174">
        <v>0</v>
      </c>
      <c r="CC174" s="15">
        <f t="shared" si="217"/>
        <v>36</v>
      </c>
      <c r="CD174" s="14">
        <f t="shared" si="257"/>
        <v>40</v>
      </c>
      <c r="CE174">
        <f>VLOOKUP(A174,'Stock wise daily sales'!$A$1:$AA$367,22,0)</f>
        <v>13</v>
      </c>
      <c r="CF174">
        <v>0</v>
      </c>
      <c r="CG174" s="15">
        <f t="shared" si="258"/>
        <v>27</v>
      </c>
      <c r="CH174" s="14">
        <f t="shared" si="241"/>
        <v>51</v>
      </c>
      <c r="CI174">
        <f>VLOOKUP(A174,'Stock wise daily sales'!$A$1:$AA$367,23,0)</f>
        <v>8</v>
      </c>
      <c r="CJ174">
        <v>0</v>
      </c>
      <c r="CK174" s="15">
        <f t="shared" si="242"/>
        <v>43</v>
      </c>
      <c r="CL174" s="14">
        <f t="shared" si="234"/>
        <v>16</v>
      </c>
      <c r="CM174">
        <f>VLOOKUP(A174,'Stock wise daily sales'!$A$1:$AA$367,24,0)</f>
        <v>2</v>
      </c>
      <c r="CN174">
        <v>0</v>
      </c>
      <c r="CO174" s="15">
        <f t="shared" si="235"/>
        <v>14</v>
      </c>
      <c r="CP174" s="14">
        <f t="shared" si="251"/>
        <v>38</v>
      </c>
      <c r="CQ174">
        <f>VLOOKUP(A174,'Stock wise daily sales'!$A$1:$AA$367,25,0)</f>
        <v>4</v>
      </c>
      <c r="CR174">
        <v>0</v>
      </c>
      <c r="CS174" s="15">
        <f t="shared" si="252"/>
        <v>34</v>
      </c>
      <c r="CT174" s="14">
        <f t="shared" si="236"/>
        <v>169</v>
      </c>
      <c r="CU174">
        <f>VLOOKUP(A174,'Stock wise daily sales'!$A$1:$AA$367,26,0)</f>
        <v>5</v>
      </c>
      <c r="CV174">
        <v>0</v>
      </c>
      <c r="CW174" s="15">
        <f t="shared" si="237"/>
        <v>164</v>
      </c>
    </row>
    <row r="175" spans="1:101" x14ac:dyDescent="0.45">
      <c r="A175" s="2">
        <v>45372</v>
      </c>
      <c r="B175" s="14">
        <f t="shared" si="212"/>
        <v>54</v>
      </c>
      <c r="C175">
        <f>VLOOKUP(A175,'Stock wise daily sales'!$A$1:$AA$367,2,0)</f>
        <v>40</v>
      </c>
      <c r="D175">
        <v>0</v>
      </c>
      <c r="E175" s="15">
        <f t="shared" si="213"/>
        <v>14</v>
      </c>
      <c r="F175" s="14">
        <f t="shared" si="253"/>
        <v>31</v>
      </c>
      <c r="G175">
        <f>VLOOKUP(A175,'Stock wise daily sales'!$A$1:$AA$367,3,0)</f>
        <v>4</v>
      </c>
      <c r="H175">
        <v>0</v>
      </c>
      <c r="I175" s="15">
        <f t="shared" si="254"/>
        <v>27</v>
      </c>
      <c r="J175" s="14">
        <f t="shared" si="238"/>
        <v>5</v>
      </c>
      <c r="K175">
        <f>VLOOKUP(A175,'Stock wise daily sales'!$A$1:$AA$367,4,0)</f>
        <v>0</v>
      </c>
      <c r="L175">
        <v>0</v>
      </c>
      <c r="M175" s="15">
        <f t="shared" si="239"/>
        <v>5</v>
      </c>
      <c r="N175" s="14">
        <f t="shared" si="211"/>
        <v>21</v>
      </c>
      <c r="O175">
        <f>VLOOKUP(A175,'Stock wise daily sales'!$A$1:$AA$367,5,0)</f>
        <v>0</v>
      </c>
      <c r="P175">
        <v>0</v>
      </c>
      <c r="Q175" s="15">
        <f t="shared" si="240"/>
        <v>21</v>
      </c>
      <c r="R175" s="14">
        <f t="shared" si="218"/>
        <v>66</v>
      </c>
      <c r="S175">
        <f>VLOOKUP(A175,'Stock wise daily sales'!$A$1:$AA$367,6,0)</f>
        <v>0</v>
      </c>
      <c r="T175">
        <v>0</v>
      </c>
      <c r="U175" s="15">
        <f t="shared" si="219"/>
        <v>66</v>
      </c>
      <c r="V175" s="14">
        <f t="shared" si="259"/>
        <v>54</v>
      </c>
      <c r="W175">
        <f>VLOOKUP(A175,'Stock wise daily sales'!$A$1:$AA$367,7,0)</f>
        <v>40</v>
      </c>
      <c r="X175">
        <v>0</v>
      </c>
      <c r="Y175" s="15">
        <f t="shared" si="260"/>
        <v>14</v>
      </c>
      <c r="Z175" s="14">
        <f t="shared" si="220"/>
        <v>115</v>
      </c>
      <c r="AA175">
        <f>VLOOKUP(A175,'Stock wise daily sales'!$A$1:$AA$367,8,0)</f>
        <v>0</v>
      </c>
      <c r="AB175">
        <v>0</v>
      </c>
      <c r="AC175" s="15">
        <f t="shared" si="221"/>
        <v>115</v>
      </c>
      <c r="AD175" s="14">
        <f t="shared" si="214"/>
        <v>29</v>
      </c>
      <c r="AE175">
        <f>VLOOKUP(A175,'Stock wise daily sales'!$A$1:$AA$367,9,0)</f>
        <v>0</v>
      </c>
      <c r="AF175">
        <v>0</v>
      </c>
      <c r="AG175" s="15">
        <f t="shared" si="215"/>
        <v>29</v>
      </c>
      <c r="AH175" s="14">
        <f t="shared" si="243"/>
        <v>5</v>
      </c>
      <c r="AI175">
        <f>VLOOKUP(A175,'Stock wise daily sales'!$A$1:$AA$367,10,0)</f>
        <v>0</v>
      </c>
      <c r="AJ175">
        <v>0</v>
      </c>
      <c r="AK175" s="15">
        <f t="shared" si="244"/>
        <v>5</v>
      </c>
      <c r="AL175" s="14">
        <f t="shared" si="255"/>
        <v>39</v>
      </c>
      <c r="AM175">
        <f>VLOOKUP(A175,'Stock wise daily sales'!$A$1:$AA$367,11,0)</f>
        <v>3</v>
      </c>
      <c r="AN175">
        <v>0</v>
      </c>
      <c r="AO175" s="15">
        <f t="shared" si="256"/>
        <v>36</v>
      </c>
      <c r="AP175" s="14">
        <f t="shared" si="245"/>
        <v>93</v>
      </c>
      <c r="AQ175">
        <f>VLOOKUP(A175,'Stock wise daily sales'!$A$1:$AA$367,12,0)</f>
        <v>0</v>
      </c>
      <c r="AR175">
        <v>0</v>
      </c>
      <c r="AS175" s="15">
        <f t="shared" si="246"/>
        <v>93</v>
      </c>
      <c r="AT175" s="14">
        <f t="shared" si="247"/>
        <v>105</v>
      </c>
      <c r="AU175">
        <f>VLOOKUP(A175,'Stock wise daily sales'!$A$1:$AA$367,13,0)</f>
        <v>0</v>
      </c>
      <c r="AV175">
        <v>0</v>
      </c>
      <c r="AW175" s="15">
        <f t="shared" si="248"/>
        <v>105</v>
      </c>
      <c r="AX175" s="14">
        <f t="shared" si="222"/>
        <v>17</v>
      </c>
      <c r="AY175">
        <f>VLOOKUP(A175,'Stock wise daily sales'!$A$1:$AA$367,14,0)</f>
        <v>0</v>
      </c>
      <c r="AZ175">
        <v>0</v>
      </c>
      <c r="BA175" s="15">
        <f t="shared" si="223"/>
        <v>17</v>
      </c>
      <c r="BB175" s="14">
        <f t="shared" si="249"/>
        <v>8</v>
      </c>
      <c r="BC175">
        <f>VLOOKUP(A175,'Stock wise daily sales'!$A$1:$AA$367,15,0)</f>
        <v>0</v>
      </c>
      <c r="BD175">
        <v>0</v>
      </c>
      <c r="BE175" s="15">
        <f t="shared" si="250"/>
        <v>8</v>
      </c>
      <c r="BF175" s="14">
        <f t="shared" si="224"/>
        <v>67</v>
      </c>
      <c r="BG175">
        <f>VLOOKUP(A175,'Stock wise daily sales'!$A$1:$AA$367,16,0)</f>
        <v>0</v>
      </c>
      <c r="BH175">
        <v>0</v>
      </c>
      <c r="BI175" s="15">
        <f t="shared" si="225"/>
        <v>67</v>
      </c>
      <c r="BJ175" s="14">
        <f t="shared" si="230"/>
        <v>19</v>
      </c>
      <c r="BK175">
        <f>VLOOKUP(A175,'Stock wise daily sales'!$A$1:$AA$367,17,0)</f>
        <v>0</v>
      </c>
      <c r="BL175">
        <v>0</v>
      </c>
      <c r="BM175" s="15">
        <f t="shared" si="231"/>
        <v>19</v>
      </c>
      <c r="BN175" s="14">
        <f t="shared" si="226"/>
        <v>70</v>
      </c>
      <c r="BO175">
        <f>VLOOKUP(A175,'Stock wise daily sales'!$A$1:$AA$367,18,0)</f>
        <v>46</v>
      </c>
      <c r="BP175">
        <v>0</v>
      </c>
      <c r="BQ175" s="15">
        <f t="shared" si="227"/>
        <v>24</v>
      </c>
      <c r="BR175" s="14">
        <f t="shared" si="228"/>
        <v>30</v>
      </c>
      <c r="BS175">
        <f>VLOOKUP(A175,'Stock wise daily sales'!$A$1:$AA$367,19,0)</f>
        <v>0</v>
      </c>
      <c r="BT175">
        <v>0</v>
      </c>
      <c r="BU175" s="15">
        <f t="shared" si="229"/>
        <v>30</v>
      </c>
      <c r="BV175" s="14">
        <f t="shared" si="232"/>
        <v>14</v>
      </c>
      <c r="BW175">
        <f>VLOOKUP(A175,'Stock wise daily sales'!$A$1:$AA$367,20,0)</f>
        <v>0</v>
      </c>
      <c r="BX175">
        <v>0</v>
      </c>
      <c r="BY175" s="15">
        <f t="shared" si="233"/>
        <v>14</v>
      </c>
      <c r="BZ175" s="14">
        <f t="shared" si="216"/>
        <v>36</v>
      </c>
      <c r="CA175">
        <f>VLOOKUP(A175,'Stock wise daily sales'!$A$1:$AA$367,21,0)</f>
        <v>20</v>
      </c>
      <c r="CB175">
        <v>0</v>
      </c>
      <c r="CC175" s="15">
        <f t="shared" si="217"/>
        <v>16</v>
      </c>
      <c r="CD175" s="14">
        <f t="shared" si="257"/>
        <v>27</v>
      </c>
      <c r="CE175">
        <f>VLOOKUP(A175,'Stock wise daily sales'!$A$1:$AA$367,22,0)</f>
        <v>0</v>
      </c>
      <c r="CF175">
        <v>0</v>
      </c>
      <c r="CG175" s="15">
        <f t="shared" si="258"/>
        <v>27</v>
      </c>
      <c r="CH175" s="14">
        <f t="shared" si="241"/>
        <v>43</v>
      </c>
      <c r="CI175">
        <f>VLOOKUP(A175,'Stock wise daily sales'!$A$1:$AA$367,23,0)</f>
        <v>0</v>
      </c>
      <c r="CJ175">
        <v>0</v>
      </c>
      <c r="CK175" s="15">
        <f t="shared" si="242"/>
        <v>43</v>
      </c>
      <c r="CL175" s="14">
        <f t="shared" si="234"/>
        <v>14</v>
      </c>
      <c r="CM175">
        <f>VLOOKUP(A175,'Stock wise daily sales'!$A$1:$AA$367,24,0)</f>
        <v>0</v>
      </c>
      <c r="CN175">
        <v>0</v>
      </c>
      <c r="CO175" s="15">
        <f t="shared" si="235"/>
        <v>14</v>
      </c>
      <c r="CP175" s="14">
        <f t="shared" si="251"/>
        <v>34</v>
      </c>
      <c r="CQ175">
        <f>VLOOKUP(A175,'Stock wise daily sales'!$A$1:$AA$367,25,0)</f>
        <v>0</v>
      </c>
      <c r="CR175">
        <v>0</v>
      </c>
      <c r="CS175" s="15">
        <f t="shared" si="252"/>
        <v>34</v>
      </c>
      <c r="CT175" s="14">
        <f t="shared" si="236"/>
        <v>164</v>
      </c>
      <c r="CU175">
        <f>VLOOKUP(A175,'Stock wise daily sales'!$A$1:$AA$367,26,0)</f>
        <v>0</v>
      </c>
      <c r="CV175">
        <v>0</v>
      </c>
      <c r="CW175" s="15">
        <f t="shared" si="237"/>
        <v>164</v>
      </c>
    </row>
    <row r="176" spans="1:101" x14ac:dyDescent="0.45">
      <c r="A176" s="2">
        <v>45373</v>
      </c>
      <c r="B176" s="14">
        <f t="shared" si="212"/>
        <v>14</v>
      </c>
      <c r="C176">
        <f>VLOOKUP(A176,'Stock wise daily sales'!$A$1:$AA$367,2,0)</f>
        <v>12</v>
      </c>
      <c r="D176">
        <v>0</v>
      </c>
      <c r="E176" s="15">
        <f t="shared" si="213"/>
        <v>2</v>
      </c>
      <c r="F176" s="14">
        <f t="shared" si="253"/>
        <v>27</v>
      </c>
      <c r="G176">
        <f>VLOOKUP(A176,'Stock wise daily sales'!$A$1:$AA$367,3,0)</f>
        <v>10</v>
      </c>
      <c r="H176">
        <v>0</v>
      </c>
      <c r="I176" s="15">
        <f t="shared" si="254"/>
        <v>17</v>
      </c>
      <c r="J176" s="14">
        <f t="shared" si="238"/>
        <v>5</v>
      </c>
      <c r="K176">
        <f>VLOOKUP(A176,'Stock wise daily sales'!$A$1:$AA$367,4,0)</f>
        <v>0</v>
      </c>
      <c r="L176">
        <v>0</v>
      </c>
      <c r="M176" s="15">
        <f t="shared" si="239"/>
        <v>5</v>
      </c>
      <c r="N176" s="14">
        <f t="shared" si="211"/>
        <v>21</v>
      </c>
      <c r="O176">
        <f>VLOOKUP(A176,'Stock wise daily sales'!$A$1:$AA$367,5,0)</f>
        <v>10</v>
      </c>
      <c r="P176">
        <v>0</v>
      </c>
      <c r="Q176" s="15">
        <f t="shared" si="240"/>
        <v>11</v>
      </c>
      <c r="R176" s="14">
        <f t="shared" si="218"/>
        <v>66</v>
      </c>
      <c r="S176">
        <f>VLOOKUP(A176,'Stock wise daily sales'!$A$1:$AA$367,6,0)</f>
        <v>2</v>
      </c>
      <c r="T176">
        <v>0</v>
      </c>
      <c r="U176" s="15">
        <f t="shared" si="219"/>
        <v>64</v>
      </c>
      <c r="V176" s="14">
        <f t="shared" si="259"/>
        <v>14</v>
      </c>
      <c r="W176">
        <f>VLOOKUP(A176,'Stock wise daily sales'!$A$1:$AA$367,7,0)</f>
        <v>10</v>
      </c>
      <c r="X176">
        <v>0</v>
      </c>
      <c r="Y176" s="15">
        <f t="shared" si="260"/>
        <v>4</v>
      </c>
      <c r="Z176" s="14">
        <f t="shared" si="220"/>
        <v>115</v>
      </c>
      <c r="AA176">
        <f>VLOOKUP(A176,'Stock wise daily sales'!$A$1:$AA$367,8,0)</f>
        <v>0</v>
      </c>
      <c r="AB176">
        <v>0</v>
      </c>
      <c r="AC176" s="15">
        <f t="shared" si="221"/>
        <v>115</v>
      </c>
      <c r="AD176" s="14">
        <f t="shared" si="214"/>
        <v>29</v>
      </c>
      <c r="AE176">
        <f>VLOOKUP(A176,'Stock wise daily sales'!$A$1:$AA$367,9,0)</f>
        <v>0</v>
      </c>
      <c r="AF176">
        <v>0</v>
      </c>
      <c r="AG176" s="15">
        <f t="shared" si="215"/>
        <v>29</v>
      </c>
      <c r="AH176" s="14">
        <f t="shared" si="243"/>
        <v>5</v>
      </c>
      <c r="AI176">
        <f>VLOOKUP(A176,'Stock wise daily sales'!$A$1:$AA$367,10,0)</f>
        <v>0</v>
      </c>
      <c r="AJ176">
        <v>0</v>
      </c>
      <c r="AK176" s="15">
        <f t="shared" si="244"/>
        <v>5</v>
      </c>
      <c r="AL176" s="14">
        <f t="shared" si="255"/>
        <v>36</v>
      </c>
      <c r="AM176">
        <f>VLOOKUP(A176,'Stock wise daily sales'!$A$1:$AA$367,11,0)</f>
        <v>0</v>
      </c>
      <c r="AN176">
        <v>0</v>
      </c>
      <c r="AO176" s="15">
        <f t="shared" si="256"/>
        <v>36</v>
      </c>
      <c r="AP176" s="14">
        <f t="shared" si="245"/>
        <v>93</v>
      </c>
      <c r="AQ176">
        <f>VLOOKUP(A176,'Stock wise daily sales'!$A$1:$AA$367,12,0)</f>
        <v>4</v>
      </c>
      <c r="AR176">
        <v>0</v>
      </c>
      <c r="AS176" s="15">
        <f t="shared" si="246"/>
        <v>89</v>
      </c>
      <c r="AT176" s="14">
        <f t="shared" si="247"/>
        <v>105</v>
      </c>
      <c r="AU176">
        <f>VLOOKUP(A176,'Stock wise daily sales'!$A$1:$AA$367,13,0)</f>
        <v>0</v>
      </c>
      <c r="AV176">
        <v>0</v>
      </c>
      <c r="AW176" s="15">
        <f t="shared" si="248"/>
        <v>105</v>
      </c>
      <c r="AX176" s="14">
        <f t="shared" si="222"/>
        <v>17</v>
      </c>
      <c r="AY176">
        <f>VLOOKUP(A176,'Stock wise daily sales'!$A$1:$AA$367,14,0)</f>
        <v>0</v>
      </c>
      <c r="AZ176">
        <v>0</v>
      </c>
      <c r="BA176" s="15">
        <f t="shared" si="223"/>
        <v>17</v>
      </c>
      <c r="BB176" s="14">
        <f t="shared" si="249"/>
        <v>8</v>
      </c>
      <c r="BC176">
        <f>VLOOKUP(A176,'Stock wise daily sales'!$A$1:$AA$367,15,0)</f>
        <v>6</v>
      </c>
      <c r="BD176">
        <v>0</v>
      </c>
      <c r="BE176" s="15">
        <f t="shared" si="250"/>
        <v>2</v>
      </c>
      <c r="BF176" s="14">
        <f t="shared" si="224"/>
        <v>67</v>
      </c>
      <c r="BG176">
        <f>VLOOKUP(A176,'Stock wise daily sales'!$A$1:$AA$367,16,0)</f>
        <v>0</v>
      </c>
      <c r="BH176">
        <v>0</v>
      </c>
      <c r="BI176" s="15">
        <f t="shared" si="225"/>
        <v>67</v>
      </c>
      <c r="BJ176" s="14">
        <f t="shared" si="230"/>
        <v>19</v>
      </c>
      <c r="BK176">
        <f>VLOOKUP(A176,'Stock wise daily sales'!$A$1:$AA$367,17,0)</f>
        <v>0</v>
      </c>
      <c r="BL176">
        <v>0</v>
      </c>
      <c r="BM176" s="15">
        <f t="shared" si="231"/>
        <v>19</v>
      </c>
      <c r="BN176" s="14">
        <f t="shared" si="226"/>
        <v>24</v>
      </c>
      <c r="BO176">
        <f>VLOOKUP(A176,'Stock wise daily sales'!$A$1:$AA$367,18,0)</f>
        <v>0</v>
      </c>
      <c r="BP176">
        <v>0</v>
      </c>
      <c r="BQ176" s="15">
        <f t="shared" si="227"/>
        <v>24</v>
      </c>
      <c r="BR176" s="14">
        <f t="shared" si="228"/>
        <v>30</v>
      </c>
      <c r="BS176">
        <f>VLOOKUP(A176,'Stock wise daily sales'!$A$1:$AA$367,19,0)</f>
        <v>0</v>
      </c>
      <c r="BT176">
        <v>0</v>
      </c>
      <c r="BU176" s="15">
        <f t="shared" si="229"/>
        <v>30</v>
      </c>
      <c r="BV176" s="14">
        <f t="shared" si="232"/>
        <v>14</v>
      </c>
      <c r="BW176">
        <f>VLOOKUP(A176,'Stock wise daily sales'!$A$1:$AA$367,20,0)</f>
        <v>0</v>
      </c>
      <c r="BX176">
        <v>0</v>
      </c>
      <c r="BY176" s="15">
        <f t="shared" si="233"/>
        <v>14</v>
      </c>
      <c r="BZ176" s="14">
        <f t="shared" si="216"/>
        <v>16</v>
      </c>
      <c r="CA176">
        <f>VLOOKUP(A176,'Stock wise daily sales'!$A$1:$AA$367,21,0)</f>
        <v>0</v>
      </c>
      <c r="CB176">
        <v>0</v>
      </c>
      <c r="CC176" s="15">
        <f t="shared" si="217"/>
        <v>16</v>
      </c>
      <c r="CD176" s="14">
        <f t="shared" si="257"/>
        <v>27</v>
      </c>
      <c r="CE176">
        <f>VLOOKUP(A176,'Stock wise daily sales'!$A$1:$AA$367,22,0)</f>
        <v>4</v>
      </c>
      <c r="CF176">
        <v>0</v>
      </c>
      <c r="CG176" s="15">
        <f t="shared" si="258"/>
        <v>23</v>
      </c>
      <c r="CH176" s="14">
        <f t="shared" si="241"/>
        <v>43</v>
      </c>
      <c r="CI176">
        <f>VLOOKUP(A176,'Stock wise daily sales'!$A$1:$AA$367,23,0)</f>
        <v>0</v>
      </c>
      <c r="CJ176">
        <v>0</v>
      </c>
      <c r="CK176" s="15">
        <f t="shared" si="242"/>
        <v>43</v>
      </c>
      <c r="CL176" s="14">
        <f t="shared" si="234"/>
        <v>14</v>
      </c>
      <c r="CM176">
        <f>VLOOKUP(A176,'Stock wise daily sales'!$A$1:$AA$367,24,0)</f>
        <v>0</v>
      </c>
      <c r="CN176">
        <v>0</v>
      </c>
      <c r="CO176" s="15">
        <f t="shared" si="235"/>
        <v>14</v>
      </c>
      <c r="CP176" s="14">
        <f t="shared" si="251"/>
        <v>34</v>
      </c>
      <c r="CQ176">
        <f>VLOOKUP(A176,'Stock wise daily sales'!$A$1:$AA$367,25,0)</f>
        <v>0</v>
      </c>
      <c r="CR176">
        <v>0</v>
      </c>
      <c r="CS176" s="15">
        <f t="shared" si="252"/>
        <v>34</v>
      </c>
      <c r="CT176" s="14">
        <f t="shared" si="236"/>
        <v>164</v>
      </c>
      <c r="CU176">
        <f>VLOOKUP(A176,'Stock wise daily sales'!$A$1:$AA$367,26,0)</f>
        <v>8</v>
      </c>
      <c r="CV176">
        <v>0</v>
      </c>
      <c r="CW176" s="15">
        <f t="shared" si="237"/>
        <v>156</v>
      </c>
    </row>
    <row r="177" spans="1:101" x14ac:dyDescent="0.45">
      <c r="A177" s="2">
        <v>45374</v>
      </c>
      <c r="B177" s="14">
        <f t="shared" si="212"/>
        <v>2</v>
      </c>
      <c r="C177">
        <f>VLOOKUP(A177,'Stock wise daily sales'!$A$1:$AA$367,2,0)</f>
        <v>0</v>
      </c>
      <c r="D177">
        <v>0</v>
      </c>
      <c r="E177" s="15">
        <f t="shared" si="213"/>
        <v>2</v>
      </c>
      <c r="F177" s="14">
        <f t="shared" si="253"/>
        <v>17</v>
      </c>
      <c r="G177">
        <f>VLOOKUP(A177,'Stock wise daily sales'!$A$1:$AA$367,3,0)</f>
        <v>10</v>
      </c>
      <c r="H177">
        <v>0</v>
      </c>
      <c r="I177" s="15">
        <f t="shared" si="254"/>
        <v>7</v>
      </c>
      <c r="J177" s="14">
        <f t="shared" si="238"/>
        <v>5</v>
      </c>
      <c r="K177">
        <f>VLOOKUP(A177,'Stock wise daily sales'!$A$1:$AA$367,4,0)</f>
        <v>0</v>
      </c>
      <c r="L177">
        <v>0</v>
      </c>
      <c r="M177" s="15">
        <f t="shared" si="239"/>
        <v>5</v>
      </c>
      <c r="N177" s="14">
        <f t="shared" si="211"/>
        <v>11</v>
      </c>
      <c r="O177">
        <f>VLOOKUP(A177,'Stock wise daily sales'!$A$1:$AA$367,5,0)</f>
        <v>0</v>
      </c>
      <c r="P177">
        <v>0</v>
      </c>
      <c r="Q177" s="15">
        <f t="shared" si="240"/>
        <v>11</v>
      </c>
      <c r="R177" s="14">
        <f t="shared" si="218"/>
        <v>64</v>
      </c>
      <c r="S177">
        <f>VLOOKUP(A177,'Stock wise daily sales'!$A$1:$AA$367,6,0)</f>
        <v>0</v>
      </c>
      <c r="T177">
        <v>0</v>
      </c>
      <c r="U177" s="15">
        <f t="shared" si="219"/>
        <v>64</v>
      </c>
      <c r="V177" s="14">
        <f t="shared" si="259"/>
        <v>4</v>
      </c>
      <c r="W177">
        <f>VLOOKUP(A177,'Stock wise daily sales'!$A$1:$AA$367,7,0)</f>
        <v>15</v>
      </c>
      <c r="X177">
        <v>170</v>
      </c>
      <c r="Y177" s="15">
        <f t="shared" si="260"/>
        <v>159</v>
      </c>
      <c r="Z177" s="14">
        <f t="shared" si="220"/>
        <v>115</v>
      </c>
      <c r="AA177">
        <f>VLOOKUP(A177,'Stock wise daily sales'!$A$1:$AA$367,8,0)</f>
        <v>20</v>
      </c>
      <c r="AB177">
        <v>0</v>
      </c>
      <c r="AC177" s="15">
        <f t="shared" si="221"/>
        <v>95</v>
      </c>
      <c r="AD177" s="14">
        <f t="shared" si="214"/>
        <v>29</v>
      </c>
      <c r="AE177">
        <f>VLOOKUP(A177,'Stock wise daily sales'!$A$1:$AA$367,9,0)</f>
        <v>0</v>
      </c>
      <c r="AF177">
        <v>0</v>
      </c>
      <c r="AG177" s="15">
        <f t="shared" si="215"/>
        <v>29</v>
      </c>
      <c r="AH177" s="14">
        <f t="shared" si="243"/>
        <v>5</v>
      </c>
      <c r="AI177">
        <f>VLOOKUP(A177,'Stock wise daily sales'!$A$1:$AA$367,10,0)</f>
        <v>0</v>
      </c>
      <c r="AJ177">
        <v>0</v>
      </c>
      <c r="AK177" s="15">
        <f t="shared" si="244"/>
        <v>5</v>
      </c>
      <c r="AL177" s="14">
        <f t="shared" si="255"/>
        <v>36</v>
      </c>
      <c r="AM177">
        <f>VLOOKUP(A177,'Stock wise daily sales'!$A$1:$AA$367,11,0)</f>
        <v>0</v>
      </c>
      <c r="AN177">
        <v>0</v>
      </c>
      <c r="AO177" s="15">
        <f t="shared" si="256"/>
        <v>36</v>
      </c>
      <c r="AP177" s="14">
        <f t="shared" si="245"/>
        <v>89</v>
      </c>
      <c r="AQ177">
        <f>VLOOKUP(A177,'Stock wise daily sales'!$A$1:$AA$367,12,0)</f>
        <v>10</v>
      </c>
      <c r="AR177">
        <v>0</v>
      </c>
      <c r="AS177" s="15">
        <f t="shared" si="246"/>
        <v>79</v>
      </c>
      <c r="AT177" s="14">
        <f t="shared" si="247"/>
        <v>105</v>
      </c>
      <c r="AU177">
        <f>VLOOKUP(A177,'Stock wise daily sales'!$A$1:$AA$367,13,0)</f>
        <v>20</v>
      </c>
      <c r="AV177">
        <v>0</v>
      </c>
      <c r="AW177" s="15">
        <f t="shared" si="248"/>
        <v>85</v>
      </c>
      <c r="AX177" s="14">
        <f t="shared" si="222"/>
        <v>17</v>
      </c>
      <c r="AY177">
        <f>VLOOKUP(A177,'Stock wise daily sales'!$A$1:$AA$367,14,0)</f>
        <v>0</v>
      </c>
      <c r="AZ177">
        <v>0</v>
      </c>
      <c r="BA177" s="15">
        <f t="shared" si="223"/>
        <v>17</v>
      </c>
      <c r="BB177" s="14">
        <f t="shared" si="249"/>
        <v>2</v>
      </c>
      <c r="BC177">
        <f>VLOOKUP(A177,'Stock wise daily sales'!$A$1:$AA$367,15,0)</f>
        <v>0</v>
      </c>
      <c r="BD177">
        <v>0</v>
      </c>
      <c r="BE177" s="15">
        <f t="shared" si="250"/>
        <v>2</v>
      </c>
      <c r="BF177" s="14">
        <f t="shared" si="224"/>
        <v>67</v>
      </c>
      <c r="BG177">
        <f>VLOOKUP(A177,'Stock wise daily sales'!$A$1:$AA$367,16,0)</f>
        <v>7</v>
      </c>
      <c r="BH177">
        <v>0</v>
      </c>
      <c r="BI177" s="15">
        <f t="shared" si="225"/>
        <v>60</v>
      </c>
      <c r="BJ177" s="14">
        <f t="shared" si="230"/>
        <v>19</v>
      </c>
      <c r="BK177">
        <f>VLOOKUP(A177,'Stock wise daily sales'!$A$1:$AA$367,17,0)</f>
        <v>0</v>
      </c>
      <c r="BL177">
        <v>0</v>
      </c>
      <c r="BM177" s="15">
        <f t="shared" si="231"/>
        <v>19</v>
      </c>
      <c r="BN177" s="14">
        <f t="shared" si="226"/>
        <v>24</v>
      </c>
      <c r="BO177">
        <f>VLOOKUP(A177,'Stock wise daily sales'!$A$1:$AA$367,18,0)</f>
        <v>0</v>
      </c>
      <c r="BP177">
        <v>0</v>
      </c>
      <c r="BQ177" s="15">
        <f t="shared" si="227"/>
        <v>24</v>
      </c>
      <c r="BR177" s="14">
        <f t="shared" si="228"/>
        <v>30</v>
      </c>
      <c r="BS177">
        <f>VLOOKUP(A177,'Stock wise daily sales'!$A$1:$AA$367,19,0)</f>
        <v>0</v>
      </c>
      <c r="BT177">
        <v>0</v>
      </c>
      <c r="BU177" s="15">
        <f t="shared" si="229"/>
        <v>30</v>
      </c>
      <c r="BV177" s="14">
        <f t="shared" si="232"/>
        <v>14</v>
      </c>
      <c r="BW177">
        <f>VLOOKUP(A177,'Stock wise daily sales'!$A$1:$AA$367,20,0)</f>
        <v>0</v>
      </c>
      <c r="BX177">
        <v>0</v>
      </c>
      <c r="BY177" s="15">
        <f t="shared" si="233"/>
        <v>14</v>
      </c>
      <c r="BZ177" s="14">
        <f t="shared" si="216"/>
        <v>16</v>
      </c>
      <c r="CA177">
        <f>VLOOKUP(A177,'Stock wise daily sales'!$A$1:$AA$367,21,0)</f>
        <v>0</v>
      </c>
      <c r="CB177">
        <v>0</v>
      </c>
      <c r="CC177" s="15">
        <f t="shared" si="217"/>
        <v>16</v>
      </c>
      <c r="CD177" s="14">
        <f t="shared" si="257"/>
        <v>23</v>
      </c>
      <c r="CE177">
        <f>VLOOKUP(A177,'Stock wise daily sales'!$A$1:$AA$367,22,0)</f>
        <v>10</v>
      </c>
      <c r="CF177">
        <v>0</v>
      </c>
      <c r="CG177" s="15">
        <f t="shared" si="258"/>
        <v>13</v>
      </c>
      <c r="CH177" s="14">
        <f t="shared" si="241"/>
        <v>43</v>
      </c>
      <c r="CI177">
        <f>VLOOKUP(A177,'Stock wise daily sales'!$A$1:$AA$367,23,0)</f>
        <v>10</v>
      </c>
      <c r="CJ177">
        <v>0</v>
      </c>
      <c r="CK177" s="15">
        <f t="shared" si="242"/>
        <v>33</v>
      </c>
      <c r="CL177" s="14">
        <f t="shared" si="234"/>
        <v>14</v>
      </c>
      <c r="CM177">
        <f>VLOOKUP(A177,'Stock wise daily sales'!$A$1:$AA$367,24,0)</f>
        <v>0</v>
      </c>
      <c r="CN177">
        <v>0</v>
      </c>
      <c r="CO177" s="15">
        <f t="shared" si="235"/>
        <v>14</v>
      </c>
      <c r="CP177" s="14">
        <f t="shared" si="251"/>
        <v>34</v>
      </c>
      <c r="CQ177">
        <f>VLOOKUP(A177,'Stock wise daily sales'!$A$1:$AA$367,25,0)</f>
        <v>0</v>
      </c>
      <c r="CR177">
        <v>0</v>
      </c>
      <c r="CS177" s="15">
        <f t="shared" si="252"/>
        <v>34</v>
      </c>
      <c r="CT177" s="14">
        <f t="shared" si="236"/>
        <v>156</v>
      </c>
      <c r="CU177">
        <f>VLOOKUP(A177,'Stock wise daily sales'!$A$1:$AA$367,26,0)</f>
        <v>0</v>
      </c>
      <c r="CV177">
        <v>0</v>
      </c>
      <c r="CW177" s="15">
        <f t="shared" si="237"/>
        <v>156</v>
      </c>
    </row>
    <row r="178" spans="1:101" x14ac:dyDescent="0.45">
      <c r="A178" s="2">
        <v>45375</v>
      </c>
      <c r="B178" s="14">
        <f t="shared" si="212"/>
        <v>2</v>
      </c>
      <c r="C178">
        <f>VLOOKUP(A178,'Stock wise daily sales'!$A$1:$AA$367,2,0)</f>
        <v>5</v>
      </c>
      <c r="D178">
        <v>100</v>
      </c>
      <c r="E178" s="15">
        <f t="shared" si="213"/>
        <v>97</v>
      </c>
      <c r="F178" s="14">
        <f t="shared" si="253"/>
        <v>7</v>
      </c>
      <c r="G178">
        <f>VLOOKUP(A178,'Stock wise daily sales'!$A$1:$AA$367,3,0)</f>
        <v>10</v>
      </c>
      <c r="H178">
        <v>150</v>
      </c>
      <c r="I178" s="15">
        <f t="shared" si="254"/>
        <v>147</v>
      </c>
      <c r="J178" s="14">
        <f t="shared" si="238"/>
        <v>5</v>
      </c>
      <c r="K178">
        <f>VLOOKUP(A178,'Stock wise daily sales'!$A$1:$AA$367,4,0)</f>
        <v>0</v>
      </c>
      <c r="L178">
        <v>0</v>
      </c>
      <c r="M178" s="15">
        <f t="shared" si="239"/>
        <v>5</v>
      </c>
      <c r="N178" s="14">
        <f t="shared" si="211"/>
        <v>11</v>
      </c>
      <c r="O178">
        <f>VLOOKUP(A178,'Stock wise daily sales'!$A$1:$AA$367,5,0)</f>
        <v>0</v>
      </c>
      <c r="P178">
        <v>0</v>
      </c>
      <c r="Q178" s="15">
        <f t="shared" si="240"/>
        <v>11</v>
      </c>
      <c r="R178" s="14">
        <f t="shared" si="218"/>
        <v>64</v>
      </c>
      <c r="S178">
        <f>VLOOKUP(A178,'Stock wise daily sales'!$A$1:$AA$367,6,0)</f>
        <v>4</v>
      </c>
      <c r="T178">
        <v>0</v>
      </c>
      <c r="U178" s="15">
        <f t="shared" si="219"/>
        <v>60</v>
      </c>
      <c r="V178" s="14">
        <f t="shared" si="259"/>
        <v>159</v>
      </c>
      <c r="W178">
        <f>VLOOKUP(A178,'Stock wise daily sales'!$A$1:$AA$367,7,0)</f>
        <v>5</v>
      </c>
      <c r="X178">
        <v>0</v>
      </c>
      <c r="Y178" s="15">
        <f t="shared" si="260"/>
        <v>154</v>
      </c>
      <c r="Z178" s="14">
        <f t="shared" si="220"/>
        <v>95</v>
      </c>
      <c r="AA178">
        <f>VLOOKUP(A178,'Stock wise daily sales'!$A$1:$AA$367,8,0)</f>
        <v>10</v>
      </c>
      <c r="AB178">
        <v>0</v>
      </c>
      <c r="AC178" s="15">
        <f t="shared" si="221"/>
        <v>85</v>
      </c>
      <c r="AD178" s="14">
        <f t="shared" si="214"/>
        <v>29</v>
      </c>
      <c r="AE178">
        <f>VLOOKUP(A178,'Stock wise daily sales'!$A$1:$AA$367,9,0)</f>
        <v>0</v>
      </c>
      <c r="AF178">
        <v>0</v>
      </c>
      <c r="AG178" s="15">
        <f t="shared" si="215"/>
        <v>29</v>
      </c>
      <c r="AH178" s="14">
        <f t="shared" si="243"/>
        <v>5</v>
      </c>
      <c r="AI178">
        <f>VLOOKUP(A178,'Stock wise daily sales'!$A$1:$AA$367,10,0)</f>
        <v>0</v>
      </c>
      <c r="AJ178">
        <v>0</v>
      </c>
      <c r="AK178" s="15">
        <f t="shared" si="244"/>
        <v>5</v>
      </c>
      <c r="AL178" s="14">
        <f t="shared" si="255"/>
        <v>36</v>
      </c>
      <c r="AM178">
        <f>VLOOKUP(A178,'Stock wise daily sales'!$A$1:$AA$367,11,0)</f>
        <v>0</v>
      </c>
      <c r="AN178">
        <v>0</v>
      </c>
      <c r="AO178" s="15">
        <f t="shared" si="256"/>
        <v>36</v>
      </c>
      <c r="AP178" s="14">
        <f t="shared" si="245"/>
        <v>79</v>
      </c>
      <c r="AQ178">
        <f>VLOOKUP(A178,'Stock wise daily sales'!$A$1:$AA$367,12,0)</f>
        <v>0</v>
      </c>
      <c r="AR178">
        <v>0</v>
      </c>
      <c r="AS178" s="15">
        <f t="shared" si="246"/>
        <v>79</v>
      </c>
      <c r="AT178" s="14">
        <f t="shared" si="247"/>
        <v>85</v>
      </c>
      <c r="AU178">
        <f>VLOOKUP(A178,'Stock wise daily sales'!$A$1:$AA$367,13,0)</f>
        <v>5</v>
      </c>
      <c r="AV178">
        <v>0</v>
      </c>
      <c r="AW178" s="15">
        <f t="shared" si="248"/>
        <v>80</v>
      </c>
      <c r="AX178" s="14">
        <f t="shared" si="222"/>
        <v>17</v>
      </c>
      <c r="AY178">
        <f>VLOOKUP(A178,'Stock wise daily sales'!$A$1:$AA$367,14,0)</f>
        <v>0</v>
      </c>
      <c r="AZ178">
        <v>0</v>
      </c>
      <c r="BA178" s="15">
        <f t="shared" si="223"/>
        <v>17</v>
      </c>
      <c r="BB178" s="14">
        <f t="shared" si="249"/>
        <v>2</v>
      </c>
      <c r="BC178">
        <f>VLOOKUP(A178,'Stock wise daily sales'!$A$1:$AA$367,15,0)</f>
        <v>0</v>
      </c>
      <c r="BD178">
        <v>0</v>
      </c>
      <c r="BE178" s="15">
        <f t="shared" si="250"/>
        <v>2</v>
      </c>
      <c r="BF178" s="14">
        <f t="shared" si="224"/>
        <v>60</v>
      </c>
      <c r="BG178">
        <f>VLOOKUP(A178,'Stock wise daily sales'!$A$1:$AA$367,16,0)</f>
        <v>4</v>
      </c>
      <c r="BH178">
        <v>0</v>
      </c>
      <c r="BI178" s="15">
        <f t="shared" si="225"/>
        <v>56</v>
      </c>
      <c r="BJ178" s="14">
        <f t="shared" si="230"/>
        <v>19</v>
      </c>
      <c r="BK178">
        <f>VLOOKUP(A178,'Stock wise daily sales'!$A$1:$AA$367,17,0)</f>
        <v>0</v>
      </c>
      <c r="BL178">
        <v>0</v>
      </c>
      <c r="BM178" s="15">
        <f t="shared" si="231"/>
        <v>19</v>
      </c>
      <c r="BN178" s="14">
        <f t="shared" si="226"/>
        <v>24</v>
      </c>
      <c r="BO178">
        <f>VLOOKUP(A178,'Stock wise daily sales'!$A$1:$AA$367,18,0)</f>
        <v>2</v>
      </c>
      <c r="BP178">
        <v>0</v>
      </c>
      <c r="BQ178" s="15">
        <f t="shared" si="227"/>
        <v>22</v>
      </c>
      <c r="BR178" s="14">
        <f t="shared" si="228"/>
        <v>30</v>
      </c>
      <c r="BS178">
        <f>VLOOKUP(A178,'Stock wise daily sales'!$A$1:$AA$367,19,0)</f>
        <v>0</v>
      </c>
      <c r="BT178">
        <v>0</v>
      </c>
      <c r="BU178" s="15">
        <f t="shared" si="229"/>
        <v>30</v>
      </c>
      <c r="BV178" s="14">
        <f t="shared" si="232"/>
        <v>14</v>
      </c>
      <c r="BW178">
        <f>VLOOKUP(A178,'Stock wise daily sales'!$A$1:$AA$367,20,0)</f>
        <v>0</v>
      </c>
      <c r="BX178">
        <v>0</v>
      </c>
      <c r="BY178" s="15">
        <f t="shared" si="233"/>
        <v>14</v>
      </c>
      <c r="BZ178" s="14">
        <f t="shared" si="216"/>
        <v>16</v>
      </c>
      <c r="CA178">
        <f>VLOOKUP(A178,'Stock wise daily sales'!$A$1:$AA$367,21,0)</f>
        <v>14</v>
      </c>
      <c r="CB178">
        <v>0</v>
      </c>
      <c r="CC178" s="15">
        <f t="shared" si="217"/>
        <v>2</v>
      </c>
      <c r="CD178" s="14">
        <f t="shared" si="257"/>
        <v>13</v>
      </c>
      <c r="CE178">
        <f>VLOOKUP(A178,'Stock wise daily sales'!$A$1:$AA$367,22,0)</f>
        <v>0</v>
      </c>
      <c r="CF178">
        <v>0</v>
      </c>
      <c r="CG178" s="15">
        <f t="shared" si="258"/>
        <v>13</v>
      </c>
      <c r="CH178" s="14">
        <f t="shared" si="241"/>
        <v>33</v>
      </c>
      <c r="CI178">
        <f>VLOOKUP(A178,'Stock wise daily sales'!$A$1:$AA$367,23,0)</f>
        <v>0</v>
      </c>
      <c r="CJ178">
        <v>0</v>
      </c>
      <c r="CK178" s="15">
        <f t="shared" si="242"/>
        <v>33</v>
      </c>
      <c r="CL178" s="14">
        <f t="shared" si="234"/>
        <v>14</v>
      </c>
      <c r="CM178">
        <f>VLOOKUP(A178,'Stock wise daily sales'!$A$1:$AA$367,24,0)</f>
        <v>2</v>
      </c>
      <c r="CN178">
        <v>0</v>
      </c>
      <c r="CO178" s="15">
        <f t="shared" si="235"/>
        <v>12</v>
      </c>
      <c r="CP178" s="14">
        <f t="shared" si="251"/>
        <v>34</v>
      </c>
      <c r="CQ178">
        <f>VLOOKUP(A178,'Stock wise daily sales'!$A$1:$AA$367,25,0)</f>
        <v>0</v>
      </c>
      <c r="CR178">
        <v>0</v>
      </c>
      <c r="CS178" s="15">
        <f t="shared" si="252"/>
        <v>34</v>
      </c>
      <c r="CT178" s="14">
        <f t="shared" si="236"/>
        <v>156</v>
      </c>
      <c r="CU178">
        <f>VLOOKUP(A178,'Stock wise daily sales'!$A$1:$AA$367,26,0)</f>
        <v>11</v>
      </c>
      <c r="CV178">
        <v>0</v>
      </c>
      <c r="CW178" s="15">
        <f t="shared" si="237"/>
        <v>145</v>
      </c>
    </row>
    <row r="179" spans="1:101" x14ac:dyDescent="0.45">
      <c r="A179" s="2">
        <v>45376</v>
      </c>
      <c r="B179" s="14">
        <f t="shared" si="212"/>
        <v>97</v>
      </c>
      <c r="C179">
        <f>VLOOKUP(A179,'Stock wise daily sales'!$A$1:$AA$367,2,0)</f>
        <v>0</v>
      </c>
      <c r="D179">
        <v>0</v>
      </c>
      <c r="E179" s="15">
        <f t="shared" si="213"/>
        <v>97</v>
      </c>
      <c r="F179" s="14">
        <f t="shared" si="253"/>
        <v>147</v>
      </c>
      <c r="G179">
        <f>VLOOKUP(A179,'Stock wise daily sales'!$A$1:$AA$367,3,0)</f>
        <v>0</v>
      </c>
      <c r="H179">
        <v>0</v>
      </c>
      <c r="I179" s="15">
        <f t="shared" si="254"/>
        <v>147</v>
      </c>
      <c r="J179" s="14">
        <f t="shared" si="238"/>
        <v>5</v>
      </c>
      <c r="K179">
        <f>VLOOKUP(A179,'Stock wise daily sales'!$A$1:$AA$367,4,0)</f>
        <v>0</v>
      </c>
      <c r="L179">
        <v>0</v>
      </c>
      <c r="M179" s="15">
        <f t="shared" si="239"/>
        <v>5</v>
      </c>
      <c r="N179" s="14">
        <f t="shared" si="211"/>
        <v>11</v>
      </c>
      <c r="O179">
        <f>VLOOKUP(A179,'Stock wise daily sales'!$A$1:$AA$367,5,0)</f>
        <v>0</v>
      </c>
      <c r="P179">
        <v>0</v>
      </c>
      <c r="Q179" s="15">
        <f t="shared" si="240"/>
        <v>11</v>
      </c>
      <c r="R179" s="14">
        <f t="shared" si="218"/>
        <v>60</v>
      </c>
      <c r="S179">
        <f>VLOOKUP(A179,'Stock wise daily sales'!$A$1:$AA$367,6,0)</f>
        <v>6</v>
      </c>
      <c r="T179">
        <v>0</v>
      </c>
      <c r="U179" s="15">
        <f t="shared" si="219"/>
        <v>54</v>
      </c>
      <c r="V179" s="14">
        <f t="shared" si="259"/>
        <v>154</v>
      </c>
      <c r="W179">
        <f>VLOOKUP(A179,'Stock wise daily sales'!$A$1:$AA$367,7,0)</f>
        <v>0</v>
      </c>
      <c r="X179">
        <v>0</v>
      </c>
      <c r="Y179" s="15">
        <f t="shared" si="260"/>
        <v>154</v>
      </c>
      <c r="Z179" s="14">
        <f t="shared" si="220"/>
        <v>85</v>
      </c>
      <c r="AA179">
        <f>VLOOKUP(A179,'Stock wise daily sales'!$A$1:$AA$367,8,0)</f>
        <v>0</v>
      </c>
      <c r="AB179">
        <v>0</v>
      </c>
      <c r="AC179" s="15">
        <f t="shared" si="221"/>
        <v>85</v>
      </c>
      <c r="AD179" s="14">
        <f t="shared" si="214"/>
        <v>29</v>
      </c>
      <c r="AE179">
        <f>VLOOKUP(A179,'Stock wise daily sales'!$A$1:$AA$367,9,0)</f>
        <v>0</v>
      </c>
      <c r="AF179">
        <v>0</v>
      </c>
      <c r="AG179" s="15">
        <f t="shared" si="215"/>
        <v>29</v>
      </c>
      <c r="AH179" s="14">
        <f t="shared" si="243"/>
        <v>5</v>
      </c>
      <c r="AI179">
        <f>VLOOKUP(A179,'Stock wise daily sales'!$A$1:$AA$367,10,0)</f>
        <v>0</v>
      </c>
      <c r="AJ179">
        <v>0</v>
      </c>
      <c r="AK179" s="15">
        <f t="shared" si="244"/>
        <v>5</v>
      </c>
      <c r="AL179" s="14">
        <f t="shared" si="255"/>
        <v>36</v>
      </c>
      <c r="AM179">
        <f>VLOOKUP(A179,'Stock wise daily sales'!$A$1:$AA$367,11,0)</f>
        <v>10</v>
      </c>
      <c r="AN179">
        <v>0</v>
      </c>
      <c r="AO179" s="15">
        <f t="shared" si="256"/>
        <v>26</v>
      </c>
      <c r="AP179" s="14">
        <f t="shared" si="245"/>
        <v>79</v>
      </c>
      <c r="AQ179">
        <f>VLOOKUP(A179,'Stock wise daily sales'!$A$1:$AA$367,12,0)</f>
        <v>5</v>
      </c>
      <c r="AR179">
        <v>0</v>
      </c>
      <c r="AS179" s="15">
        <f t="shared" si="246"/>
        <v>74</v>
      </c>
      <c r="AT179" s="14">
        <f t="shared" si="247"/>
        <v>80</v>
      </c>
      <c r="AU179">
        <f>VLOOKUP(A179,'Stock wise daily sales'!$A$1:$AA$367,13,0)</f>
        <v>15</v>
      </c>
      <c r="AV179">
        <v>0</v>
      </c>
      <c r="AW179" s="15">
        <f t="shared" si="248"/>
        <v>65</v>
      </c>
      <c r="AX179" s="14">
        <f t="shared" si="222"/>
        <v>17</v>
      </c>
      <c r="AY179">
        <f>VLOOKUP(A179,'Stock wise daily sales'!$A$1:$AA$367,14,0)</f>
        <v>0</v>
      </c>
      <c r="AZ179">
        <v>0</v>
      </c>
      <c r="BA179" s="15">
        <f t="shared" si="223"/>
        <v>17</v>
      </c>
      <c r="BB179" s="14">
        <f t="shared" si="249"/>
        <v>2</v>
      </c>
      <c r="BC179">
        <f>VLOOKUP(A179,'Stock wise daily sales'!$A$1:$AA$367,15,0)</f>
        <v>0</v>
      </c>
      <c r="BD179">
        <v>0</v>
      </c>
      <c r="BE179" s="15">
        <f t="shared" si="250"/>
        <v>2</v>
      </c>
      <c r="BF179" s="14">
        <f t="shared" si="224"/>
        <v>56</v>
      </c>
      <c r="BG179">
        <f>VLOOKUP(A179,'Stock wise daily sales'!$A$1:$AA$367,16,0)</f>
        <v>10</v>
      </c>
      <c r="BH179">
        <v>0</v>
      </c>
      <c r="BI179" s="15">
        <f t="shared" si="225"/>
        <v>46</v>
      </c>
      <c r="BJ179" s="14">
        <f t="shared" si="230"/>
        <v>19</v>
      </c>
      <c r="BK179">
        <f>VLOOKUP(A179,'Stock wise daily sales'!$A$1:$AA$367,17,0)</f>
        <v>0</v>
      </c>
      <c r="BL179">
        <v>0</v>
      </c>
      <c r="BM179" s="15">
        <f t="shared" si="231"/>
        <v>19</v>
      </c>
      <c r="BN179" s="14">
        <f t="shared" si="226"/>
        <v>22</v>
      </c>
      <c r="BO179">
        <f>VLOOKUP(A179,'Stock wise daily sales'!$A$1:$AA$367,18,0)</f>
        <v>0</v>
      </c>
      <c r="BP179">
        <v>0</v>
      </c>
      <c r="BQ179" s="15">
        <f t="shared" si="227"/>
        <v>22</v>
      </c>
      <c r="BR179" s="14">
        <f t="shared" si="228"/>
        <v>30</v>
      </c>
      <c r="BS179">
        <f>VLOOKUP(A179,'Stock wise daily sales'!$A$1:$AA$367,19,0)</f>
        <v>0</v>
      </c>
      <c r="BT179">
        <v>0</v>
      </c>
      <c r="BU179" s="15">
        <f t="shared" si="229"/>
        <v>30</v>
      </c>
      <c r="BV179" s="14">
        <f t="shared" si="232"/>
        <v>14</v>
      </c>
      <c r="BW179">
        <f>VLOOKUP(A179,'Stock wise daily sales'!$A$1:$AA$367,20,0)</f>
        <v>0</v>
      </c>
      <c r="BX179">
        <v>0</v>
      </c>
      <c r="BY179" s="15">
        <f t="shared" si="233"/>
        <v>14</v>
      </c>
      <c r="BZ179" s="14">
        <f t="shared" si="216"/>
        <v>2</v>
      </c>
      <c r="CA179">
        <f>VLOOKUP(A179,'Stock wise daily sales'!$A$1:$AA$367,21,0)</f>
        <v>7</v>
      </c>
      <c r="CB179">
        <v>80</v>
      </c>
      <c r="CC179" s="15">
        <f t="shared" si="217"/>
        <v>75</v>
      </c>
      <c r="CD179" s="14">
        <f t="shared" si="257"/>
        <v>13</v>
      </c>
      <c r="CE179">
        <f>VLOOKUP(A179,'Stock wise daily sales'!$A$1:$AA$367,22,0)</f>
        <v>0</v>
      </c>
      <c r="CF179">
        <v>0</v>
      </c>
      <c r="CG179" s="15">
        <f t="shared" si="258"/>
        <v>13</v>
      </c>
      <c r="CH179" s="14">
        <f t="shared" si="241"/>
        <v>33</v>
      </c>
      <c r="CI179">
        <f>VLOOKUP(A179,'Stock wise daily sales'!$A$1:$AA$367,23,0)</f>
        <v>0</v>
      </c>
      <c r="CJ179">
        <v>0</v>
      </c>
      <c r="CK179" s="15">
        <f t="shared" si="242"/>
        <v>33</v>
      </c>
      <c r="CL179" s="14">
        <f t="shared" si="234"/>
        <v>12</v>
      </c>
      <c r="CM179">
        <f>VLOOKUP(A179,'Stock wise daily sales'!$A$1:$AA$367,24,0)</f>
        <v>0</v>
      </c>
      <c r="CN179">
        <v>0</v>
      </c>
      <c r="CO179" s="15">
        <f t="shared" si="235"/>
        <v>12</v>
      </c>
      <c r="CP179" s="14">
        <f t="shared" si="251"/>
        <v>34</v>
      </c>
      <c r="CQ179">
        <f>VLOOKUP(A179,'Stock wise daily sales'!$A$1:$AA$367,25,0)</f>
        <v>5</v>
      </c>
      <c r="CR179">
        <v>0</v>
      </c>
      <c r="CS179" s="15">
        <f t="shared" si="252"/>
        <v>29</v>
      </c>
      <c r="CT179" s="14">
        <f t="shared" si="236"/>
        <v>145</v>
      </c>
      <c r="CU179">
        <f>VLOOKUP(A179,'Stock wise daily sales'!$A$1:$AA$367,26,0)</f>
        <v>12</v>
      </c>
      <c r="CV179">
        <v>0</v>
      </c>
      <c r="CW179" s="15">
        <f t="shared" si="237"/>
        <v>133</v>
      </c>
    </row>
    <row r="180" spans="1:101" x14ac:dyDescent="0.45">
      <c r="A180" s="2">
        <v>45377</v>
      </c>
      <c r="B180" s="14">
        <f t="shared" si="212"/>
        <v>97</v>
      </c>
      <c r="C180">
        <f>VLOOKUP(A180,'Stock wise daily sales'!$A$1:$AA$367,2,0)</f>
        <v>2</v>
      </c>
      <c r="D180">
        <v>0</v>
      </c>
      <c r="E180" s="15">
        <f t="shared" si="213"/>
        <v>95</v>
      </c>
      <c r="F180" s="14">
        <f t="shared" si="253"/>
        <v>147</v>
      </c>
      <c r="G180">
        <f>VLOOKUP(A180,'Stock wise daily sales'!$A$1:$AA$367,3,0)</f>
        <v>0</v>
      </c>
      <c r="H180">
        <v>0</v>
      </c>
      <c r="I180" s="15">
        <f t="shared" si="254"/>
        <v>147</v>
      </c>
      <c r="J180" s="14">
        <f t="shared" si="238"/>
        <v>5</v>
      </c>
      <c r="K180">
        <f>VLOOKUP(A180,'Stock wise daily sales'!$A$1:$AA$367,4,0)</f>
        <v>0</v>
      </c>
      <c r="L180">
        <v>0</v>
      </c>
      <c r="M180" s="15">
        <f t="shared" si="239"/>
        <v>5</v>
      </c>
      <c r="N180" s="14">
        <f t="shared" si="211"/>
        <v>11</v>
      </c>
      <c r="O180">
        <f>VLOOKUP(A180,'Stock wise daily sales'!$A$1:$AA$367,5,0)</f>
        <v>0</v>
      </c>
      <c r="P180">
        <v>0</v>
      </c>
      <c r="Q180" s="15">
        <f t="shared" si="240"/>
        <v>11</v>
      </c>
      <c r="R180" s="14">
        <f t="shared" si="218"/>
        <v>54</v>
      </c>
      <c r="S180">
        <f>VLOOKUP(A180,'Stock wise daily sales'!$A$1:$AA$367,6,0)</f>
        <v>0</v>
      </c>
      <c r="T180">
        <v>0</v>
      </c>
      <c r="U180" s="15">
        <f t="shared" si="219"/>
        <v>54</v>
      </c>
      <c r="V180" s="14">
        <f t="shared" si="259"/>
        <v>154</v>
      </c>
      <c r="W180">
        <f>VLOOKUP(A180,'Stock wise daily sales'!$A$1:$AA$367,7,0)</f>
        <v>0</v>
      </c>
      <c r="X180">
        <v>0</v>
      </c>
      <c r="Y180" s="15">
        <f t="shared" si="260"/>
        <v>154</v>
      </c>
      <c r="Z180" s="14">
        <f t="shared" si="220"/>
        <v>85</v>
      </c>
      <c r="AA180">
        <f>VLOOKUP(A180,'Stock wise daily sales'!$A$1:$AA$367,8,0)</f>
        <v>5</v>
      </c>
      <c r="AB180">
        <v>0</v>
      </c>
      <c r="AC180" s="15">
        <f t="shared" si="221"/>
        <v>80</v>
      </c>
      <c r="AD180" s="14">
        <f t="shared" si="214"/>
        <v>29</v>
      </c>
      <c r="AE180">
        <f>VLOOKUP(A180,'Stock wise daily sales'!$A$1:$AA$367,9,0)</f>
        <v>0</v>
      </c>
      <c r="AF180">
        <v>0</v>
      </c>
      <c r="AG180" s="15">
        <f t="shared" si="215"/>
        <v>29</v>
      </c>
      <c r="AH180" s="14">
        <f t="shared" si="243"/>
        <v>5</v>
      </c>
      <c r="AI180">
        <f>VLOOKUP(A180,'Stock wise daily sales'!$A$1:$AA$367,10,0)</f>
        <v>0</v>
      </c>
      <c r="AJ180">
        <v>0</v>
      </c>
      <c r="AK180" s="15">
        <f t="shared" si="244"/>
        <v>5</v>
      </c>
      <c r="AL180" s="14">
        <f t="shared" si="255"/>
        <v>26</v>
      </c>
      <c r="AM180">
        <f>VLOOKUP(A180,'Stock wise daily sales'!$A$1:$AA$367,11,0)</f>
        <v>0</v>
      </c>
      <c r="AN180">
        <v>0</v>
      </c>
      <c r="AO180" s="15">
        <f t="shared" si="256"/>
        <v>26</v>
      </c>
      <c r="AP180" s="14">
        <f t="shared" si="245"/>
        <v>74</v>
      </c>
      <c r="AQ180">
        <f>VLOOKUP(A180,'Stock wise daily sales'!$A$1:$AA$367,12,0)</f>
        <v>0</v>
      </c>
      <c r="AR180">
        <v>0</v>
      </c>
      <c r="AS180" s="15">
        <f t="shared" si="246"/>
        <v>74</v>
      </c>
      <c r="AT180" s="14">
        <f t="shared" si="247"/>
        <v>65</v>
      </c>
      <c r="AU180">
        <f>VLOOKUP(A180,'Stock wise daily sales'!$A$1:$AA$367,13,0)</f>
        <v>7</v>
      </c>
      <c r="AV180">
        <v>0</v>
      </c>
      <c r="AW180" s="15">
        <f t="shared" si="248"/>
        <v>58</v>
      </c>
      <c r="AX180" s="14">
        <f t="shared" si="222"/>
        <v>17</v>
      </c>
      <c r="AY180">
        <f>VLOOKUP(A180,'Stock wise daily sales'!$A$1:$AA$367,14,0)</f>
        <v>0</v>
      </c>
      <c r="AZ180">
        <v>0</v>
      </c>
      <c r="BA180" s="15">
        <f t="shared" si="223"/>
        <v>17</v>
      </c>
      <c r="BB180" s="14">
        <f t="shared" si="249"/>
        <v>2</v>
      </c>
      <c r="BC180">
        <f>VLOOKUP(A180,'Stock wise daily sales'!$A$1:$AA$367,15,0)</f>
        <v>0</v>
      </c>
      <c r="BD180">
        <v>0</v>
      </c>
      <c r="BE180" s="15">
        <f t="shared" si="250"/>
        <v>2</v>
      </c>
      <c r="BF180" s="14">
        <f t="shared" si="224"/>
        <v>46</v>
      </c>
      <c r="BG180">
        <f>VLOOKUP(A180,'Stock wise daily sales'!$A$1:$AA$367,16,0)</f>
        <v>0</v>
      </c>
      <c r="BH180">
        <v>0</v>
      </c>
      <c r="BI180" s="15">
        <f t="shared" si="225"/>
        <v>46</v>
      </c>
      <c r="BJ180" s="14">
        <f t="shared" si="230"/>
        <v>19</v>
      </c>
      <c r="BK180">
        <f>VLOOKUP(A180,'Stock wise daily sales'!$A$1:$AA$367,17,0)</f>
        <v>0</v>
      </c>
      <c r="BL180">
        <v>0</v>
      </c>
      <c r="BM180" s="15">
        <f t="shared" si="231"/>
        <v>19</v>
      </c>
      <c r="BN180" s="14">
        <f t="shared" si="226"/>
        <v>22</v>
      </c>
      <c r="BO180">
        <f>VLOOKUP(A180,'Stock wise daily sales'!$A$1:$AA$367,18,0)</f>
        <v>2</v>
      </c>
      <c r="BP180">
        <v>0</v>
      </c>
      <c r="BQ180" s="15">
        <f t="shared" si="227"/>
        <v>20</v>
      </c>
      <c r="BR180" s="14">
        <f t="shared" si="228"/>
        <v>30</v>
      </c>
      <c r="BS180">
        <f>VLOOKUP(A180,'Stock wise daily sales'!$A$1:$AA$367,19,0)</f>
        <v>0</v>
      </c>
      <c r="BT180">
        <v>0</v>
      </c>
      <c r="BU180" s="15">
        <f t="shared" si="229"/>
        <v>30</v>
      </c>
      <c r="BV180" s="14">
        <f t="shared" si="232"/>
        <v>14</v>
      </c>
      <c r="BW180">
        <f>VLOOKUP(A180,'Stock wise daily sales'!$A$1:$AA$367,20,0)</f>
        <v>0</v>
      </c>
      <c r="BX180">
        <v>0</v>
      </c>
      <c r="BY180" s="15">
        <f t="shared" si="233"/>
        <v>14</v>
      </c>
      <c r="BZ180" s="14">
        <f t="shared" si="216"/>
        <v>75</v>
      </c>
      <c r="CA180">
        <f>VLOOKUP(A180,'Stock wise daily sales'!$A$1:$AA$367,21,0)</f>
        <v>4</v>
      </c>
      <c r="CB180">
        <v>0</v>
      </c>
      <c r="CC180" s="15">
        <f t="shared" si="217"/>
        <v>71</v>
      </c>
      <c r="CD180" s="14">
        <f t="shared" si="257"/>
        <v>13</v>
      </c>
      <c r="CE180">
        <f>VLOOKUP(A180,'Stock wise daily sales'!$A$1:$AA$367,22,0)</f>
        <v>8</v>
      </c>
      <c r="CF180">
        <v>0</v>
      </c>
      <c r="CG180" s="15">
        <f t="shared" si="258"/>
        <v>5</v>
      </c>
      <c r="CH180" s="14">
        <f t="shared" si="241"/>
        <v>33</v>
      </c>
      <c r="CI180">
        <f>VLOOKUP(A180,'Stock wise daily sales'!$A$1:$AA$367,23,0)</f>
        <v>8</v>
      </c>
      <c r="CJ180">
        <v>0</v>
      </c>
      <c r="CK180" s="15">
        <f t="shared" si="242"/>
        <v>25</v>
      </c>
      <c r="CL180" s="14">
        <f t="shared" si="234"/>
        <v>12</v>
      </c>
      <c r="CM180">
        <f>VLOOKUP(A180,'Stock wise daily sales'!$A$1:$AA$367,24,0)</f>
        <v>0</v>
      </c>
      <c r="CN180">
        <v>0</v>
      </c>
      <c r="CO180" s="15">
        <f t="shared" si="235"/>
        <v>12</v>
      </c>
      <c r="CP180" s="14">
        <f t="shared" si="251"/>
        <v>29</v>
      </c>
      <c r="CQ180">
        <f>VLOOKUP(A180,'Stock wise daily sales'!$A$1:$AA$367,25,0)</f>
        <v>10</v>
      </c>
      <c r="CR180">
        <v>0</v>
      </c>
      <c r="CS180" s="15">
        <f t="shared" si="252"/>
        <v>19</v>
      </c>
      <c r="CT180" s="14">
        <f t="shared" si="236"/>
        <v>133</v>
      </c>
      <c r="CU180">
        <f>VLOOKUP(A180,'Stock wise daily sales'!$A$1:$AA$367,26,0)</f>
        <v>3</v>
      </c>
      <c r="CV180">
        <v>0</v>
      </c>
      <c r="CW180" s="15">
        <f t="shared" si="237"/>
        <v>130</v>
      </c>
    </row>
    <row r="181" spans="1:101" x14ac:dyDescent="0.45">
      <c r="A181" s="2">
        <v>45378</v>
      </c>
      <c r="B181" s="14">
        <f t="shared" si="212"/>
        <v>95</v>
      </c>
      <c r="C181">
        <f>VLOOKUP(A181,'Stock wise daily sales'!$A$1:$AA$367,2,0)</f>
        <v>0</v>
      </c>
      <c r="D181">
        <v>0</v>
      </c>
      <c r="E181" s="15">
        <f t="shared" si="213"/>
        <v>95</v>
      </c>
      <c r="F181" s="14">
        <f t="shared" si="253"/>
        <v>147</v>
      </c>
      <c r="G181">
        <f>VLOOKUP(A181,'Stock wise daily sales'!$A$1:$AA$367,3,0)</f>
        <v>0</v>
      </c>
      <c r="H181">
        <v>0</v>
      </c>
      <c r="I181" s="15">
        <f t="shared" si="254"/>
        <v>147</v>
      </c>
      <c r="J181" s="14">
        <f t="shared" si="238"/>
        <v>5</v>
      </c>
      <c r="K181">
        <f>VLOOKUP(A181,'Stock wise daily sales'!$A$1:$AA$367,4,0)</f>
        <v>0</v>
      </c>
      <c r="L181">
        <v>0</v>
      </c>
      <c r="M181" s="15">
        <f t="shared" si="239"/>
        <v>5</v>
      </c>
      <c r="N181" s="14">
        <f t="shared" si="211"/>
        <v>11</v>
      </c>
      <c r="O181">
        <f>VLOOKUP(A181,'Stock wise daily sales'!$A$1:$AA$367,5,0)</f>
        <v>0</v>
      </c>
      <c r="P181">
        <v>0</v>
      </c>
      <c r="Q181" s="15">
        <f t="shared" si="240"/>
        <v>11</v>
      </c>
      <c r="R181" s="14">
        <f t="shared" si="218"/>
        <v>54</v>
      </c>
      <c r="S181">
        <f>VLOOKUP(A181,'Stock wise daily sales'!$A$1:$AA$367,6,0)</f>
        <v>18</v>
      </c>
      <c r="T181">
        <v>0</v>
      </c>
      <c r="U181" s="15">
        <f t="shared" si="219"/>
        <v>36</v>
      </c>
      <c r="V181" s="14">
        <f t="shared" si="259"/>
        <v>154</v>
      </c>
      <c r="W181">
        <f>VLOOKUP(A181,'Stock wise daily sales'!$A$1:$AA$367,7,0)</f>
        <v>2</v>
      </c>
      <c r="X181">
        <v>0</v>
      </c>
      <c r="Y181" s="15">
        <f t="shared" si="260"/>
        <v>152</v>
      </c>
      <c r="Z181" s="14">
        <f t="shared" si="220"/>
        <v>80</v>
      </c>
      <c r="AA181">
        <f>VLOOKUP(A181,'Stock wise daily sales'!$A$1:$AA$367,8,0)</f>
        <v>0</v>
      </c>
      <c r="AB181">
        <v>0</v>
      </c>
      <c r="AC181" s="15">
        <f t="shared" si="221"/>
        <v>80</v>
      </c>
      <c r="AD181" s="14">
        <f t="shared" si="214"/>
        <v>29</v>
      </c>
      <c r="AE181">
        <f>VLOOKUP(A181,'Stock wise daily sales'!$A$1:$AA$367,9,0)</f>
        <v>0</v>
      </c>
      <c r="AF181">
        <v>0</v>
      </c>
      <c r="AG181" s="15">
        <f t="shared" si="215"/>
        <v>29</v>
      </c>
      <c r="AH181" s="14">
        <f t="shared" si="243"/>
        <v>5</v>
      </c>
      <c r="AI181">
        <f>VLOOKUP(A181,'Stock wise daily sales'!$A$1:$AA$367,10,0)</f>
        <v>2</v>
      </c>
      <c r="AJ181">
        <v>0</v>
      </c>
      <c r="AK181" s="15">
        <f t="shared" si="244"/>
        <v>3</v>
      </c>
      <c r="AL181" s="14">
        <f t="shared" si="255"/>
        <v>26</v>
      </c>
      <c r="AM181">
        <f>VLOOKUP(A181,'Stock wise daily sales'!$A$1:$AA$367,11,0)</f>
        <v>3</v>
      </c>
      <c r="AN181">
        <v>0</v>
      </c>
      <c r="AO181" s="15">
        <f t="shared" si="256"/>
        <v>23</v>
      </c>
      <c r="AP181" s="14">
        <f t="shared" si="245"/>
        <v>74</v>
      </c>
      <c r="AQ181">
        <f>VLOOKUP(A181,'Stock wise daily sales'!$A$1:$AA$367,12,0)</f>
        <v>2</v>
      </c>
      <c r="AR181">
        <v>0</v>
      </c>
      <c r="AS181" s="15">
        <f t="shared" si="246"/>
        <v>72</v>
      </c>
      <c r="AT181" s="14">
        <f t="shared" si="247"/>
        <v>58</v>
      </c>
      <c r="AU181">
        <f>VLOOKUP(A181,'Stock wise daily sales'!$A$1:$AA$367,13,0)</f>
        <v>35</v>
      </c>
      <c r="AV181">
        <v>0</v>
      </c>
      <c r="AW181" s="15">
        <f t="shared" si="248"/>
        <v>23</v>
      </c>
      <c r="AX181" s="14">
        <f t="shared" si="222"/>
        <v>17</v>
      </c>
      <c r="AY181">
        <f>VLOOKUP(A181,'Stock wise daily sales'!$A$1:$AA$367,14,0)</f>
        <v>10</v>
      </c>
      <c r="AZ181">
        <v>0</v>
      </c>
      <c r="BA181" s="15">
        <f t="shared" si="223"/>
        <v>7</v>
      </c>
      <c r="BB181" s="14">
        <f t="shared" si="249"/>
        <v>2</v>
      </c>
      <c r="BC181">
        <f>VLOOKUP(A181,'Stock wise daily sales'!$A$1:$AA$367,15,0)</f>
        <v>2</v>
      </c>
      <c r="BD181">
        <v>0</v>
      </c>
      <c r="BE181" s="15">
        <f t="shared" si="250"/>
        <v>0</v>
      </c>
      <c r="BF181" s="14">
        <f t="shared" si="224"/>
        <v>46</v>
      </c>
      <c r="BG181">
        <f>VLOOKUP(A181,'Stock wise daily sales'!$A$1:$AA$367,16,0)</f>
        <v>0</v>
      </c>
      <c r="BH181">
        <v>0</v>
      </c>
      <c r="BI181" s="15">
        <f t="shared" si="225"/>
        <v>46</v>
      </c>
      <c r="BJ181" s="14">
        <f t="shared" si="230"/>
        <v>19</v>
      </c>
      <c r="BK181">
        <f>VLOOKUP(A181,'Stock wise daily sales'!$A$1:$AA$367,17,0)</f>
        <v>0</v>
      </c>
      <c r="BL181">
        <v>0</v>
      </c>
      <c r="BM181" s="15">
        <f t="shared" si="231"/>
        <v>19</v>
      </c>
      <c r="BN181" s="14">
        <f t="shared" si="226"/>
        <v>20</v>
      </c>
      <c r="BO181">
        <f>VLOOKUP(A181,'Stock wise daily sales'!$A$1:$AA$367,18,0)</f>
        <v>0</v>
      </c>
      <c r="BP181">
        <v>0</v>
      </c>
      <c r="BQ181" s="15">
        <f t="shared" si="227"/>
        <v>20</v>
      </c>
      <c r="BR181" s="14">
        <f t="shared" si="228"/>
        <v>30</v>
      </c>
      <c r="BS181">
        <f>VLOOKUP(A181,'Stock wise daily sales'!$A$1:$AA$367,19,0)</f>
        <v>0</v>
      </c>
      <c r="BT181">
        <v>0</v>
      </c>
      <c r="BU181" s="15">
        <f t="shared" si="229"/>
        <v>30</v>
      </c>
      <c r="BV181" s="14">
        <f t="shared" si="232"/>
        <v>14</v>
      </c>
      <c r="BW181">
        <f>VLOOKUP(A181,'Stock wise daily sales'!$A$1:$AA$367,20,0)</f>
        <v>0</v>
      </c>
      <c r="BX181">
        <v>0</v>
      </c>
      <c r="BY181" s="15">
        <f t="shared" si="233"/>
        <v>14</v>
      </c>
      <c r="BZ181" s="14">
        <f t="shared" si="216"/>
        <v>71</v>
      </c>
      <c r="CA181">
        <f>VLOOKUP(A181,'Stock wise daily sales'!$A$1:$AA$367,21,0)</f>
        <v>25</v>
      </c>
      <c r="CB181">
        <v>0</v>
      </c>
      <c r="CC181" s="15">
        <f t="shared" si="217"/>
        <v>46</v>
      </c>
      <c r="CD181" s="14">
        <f t="shared" si="257"/>
        <v>5</v>
      </c>
      <c r="CE181">
        <f>VLOOKUP(A181,'Stock wise daily sales'!$A$1:$AA$367,22,0)</f>
        <v>0</v>
      </c>
      <c r="CF181">
        <v>0</v>
      </c>
      <c r="CG181" s="15">
        <f t="shared" si="258"/>
        <v>5</v>
      </c>
      <c r="CH181" s="14">
        <f t="shared" si="241"/>
        <v>25</v>
      </c>
      <c r="CI181">
        <f>VLOOKUP(A181,'Stock wise daily sales'!$A$1:$AA$367,23,0)</f>
        <v>0</v>
      </c>
      <c r="CJ181">
        <v>0</v>
      </c>
      <c r="CK181" s="15">
        <f t="shared" si="242"/>
        <v>25</v>
      </c>
      <c r="CL181" s="14">
        <f t="shared" si="234"/>
        <v>12</v>
      </c>
      <c r="CM181">
        <f>VLOOKUP(A181,'Stock wise daily sales'!$A$1:$AA$367,24,0)</f>
        <v>5</v>
      </c>
      <c r="CN181">
        <v>0</v>
      </c>
      <c r="CO181" s="15">
        <f t="shared" si="235"/>
        <v>7</v>
      </c>
      <c r="CP181" s="14">
        <f t="shared" si="251"/>
        <v>19</v>
      </c>
      <c r="CQ181">
        <f>VLOOKUP(A181,'Stock wise daily sales'!$A$1:$AA$367,25,0)</f>
        <v>5</v>
      </c>
      <c r="CR181">
        <v>0</v>
      </c>
      <c r="CS181" s="15">
        <f t="shared" si="252"/>
        <v>14</v>
      </c>
      <c r="CT181" s="14">
        <f t="shared" si="236"/>
        <v>130</v>
      </c>
      <c r="CU181">
        <f>VLOOKUP(A181,'Stock wise daily sales'!$A$1:$AA$367,26,0)</f>
        <v>0</v>
      </c>
      <c r="CV181">
        <v>0</v>
      </c>
      <c r="CW181" s="15">
        <f t="shared" si="237"/>
        <v>130</v>
      </c>
    </row>
    <row r="182" spans="1:101" x14ac:dyDescent="0.45">
      <c r="A182" s="2">
        <v>45379</v>
      </c>
      <c r="B182" s="14">
        <f t="shared" si="212"/>
        <v>95</v>
      </c>
      <c r="C182">
        <f>VLOOKUP(A182,'Stock wise daily sales'!$A$1:$AA$367,2,0)</f>
        <v>5</v>
      </c>
      <c r="D182">
        <v>0</v>
      </c>
      <c r="E182" s="15">
        <f t="shared" si="213"/>
        <v>90</v>
      </c>
      <c r="F182" s="14">
        <f t="shared" si="253"/>
        <v>147</v>
      </c>
      <c r="G182">
        <f>VLOOKUP(A182,'Stock wise daily sales'!$A$1:$AA$367,3,0)</f>
        <v>0</v>
      </c>
      <c r="H182">
        <v>0</v>
      </c>
      <c r="I182" s="15">
        <f t="shared" si="254"/>
        <v>147</v>
      </c>
      <c r="J182" s="14">
        <f t="shared" si="238"/>
        <v>5</v>
      </c>
      <c r="K182">
        <f>VLOOKUP(A182,'Stock wise daily sales'!$A$1:$AA$367,4,0)</f>
        <v>0</v>
      </c>
      <c r="L182">
        <v>0</v>
      </c>
      <c r="M182" s="15">
        <f t="shared" si="239"/>
        <v>5</v>
      </c>
      <c r="N182" s="14">
        <f t="shared" si="211"/>
        <v>11</v>
      </c>
      <c r="O182">
        <f>VLOOKUP(A182,'Stock wise daily sales'!$A$1:$AA$367,5,0)</f>
        <v>0</v>
      </c>
      <c r="P182">
        <v>0</v>
      </c>
      <c r="Q182" s="15">
        <f t="shared" si="240"/>
        <v>11</v>
      </c>
      <c r="R182" s="14">
        <f t="shared" si="218"/>
        <v>36</v>
      </c>
      <c r="S182">
        <f>VLOOKUP(A182,'Stock wise daily sales'!$A$1:$AA$367,6,0)</f>
        <v>0</v>
      </c>
      <c r="T182">
        <v>0</v>
      </c>
      <c r="U182" s="15">
        <f t="shared" si="219"/>
        <v>36</v>
      </c>
      <c r="V182" s="14">
        <f t="shared" si="259"/>
        <v>152</v>
      </c>
      <c r="W182">
        <f>VLOOKUP(A182,'Stock wise daily sales'!$A$1:$AA$367,7,0)</f>
        <v>0</v>
      </c>
      <c r="X182">
        <v>0</v>
      </c>
      <c r="Y182" s="15">
        <f t="shared" si="260"/>
        <v>152</v>
      </c>
      <c r="Z182" s="14">
        <f t="shared" si="220"/>
        <v>80</v>
      </c>
      <c r="AA182">
        <f>VLOOKUP(A182,'Stock wise daily sales'!$A$1:$AA$367,8,0)</f>
        <v>0</v>
      </c>
      <c r="AB182">
        <v>0</v>
      </c>
      <c r="AC182" s="15">
        <f t="shared" si="221"/>
        <v>80</v>
      </c>
      <c r="AD182" s="14">
        <f t="shared" si="214"/>
        <v>29</v>
      </c>
      <c r="AE182">
        <f>VLOOKUP(A182,'Stock wise daily sales'!$A$1:$AA$367,9,0)</f>
        <v>0</v>
      </c>
      <c r="AF182">
        <v>0</v>
      </c>
      <c r="AG182" s="15">
        <f t="shared" si="215"/>
        <v>29</v>
      </c>
      <c r="AH182" s="14">
        <f t="shared" si="243"/>
        <v>3</v>
      </c>
      <c r="AI182">
        <f>VLOOKUP(A182,'Stock wise daily sales'!$A$1:$AA$367,10,0)</f>
        <v>0</v>
      </c>
      <c r="AJ182">
        <v>0</v>
      </c>
      <c r="AK182" s="15">
        <f t="shared" si="244"/>
        <v>3</v>
      </c>
      <c r="AL182" s="14">
        <f t="shared" si="255"/>
        <v>23</v>
      </c>
      <c r="AM182">
        <f>VLOOKUP(A182,'Stock wise daily sales'!$A$1:$AA$367,11,0)</f>
        <v>25</v>
      </c>
      <c r="AN182">
        <v>120</v>
      </c>
      <c r="AO182" s="15">
        <f t="shared" si="256"/>
        <v>118</v>
      </c>
      <c r="AP182" s="14">
        <f t="shared" si="245"/>
        <v>72</v>
      </c>
      <c r="AQ182">
        <f>VLOOKUP(A182,'Stock wise daily sales'!$A$1:$AA$367,12,0)</f>
        <v>0</v>
      </c>
      <c r="AR182">
        <v>0</v>
      </c>
      <c r="AS182" s="15">
        <f t="shared" si="246"/>
        <v>72</v>
      </c>
      <c r="AT182" s="14">
        <f t="shared" si="247"/>
        <v>23</v>
      </c>
      <c r="AU182">
        <f>VLOOKUP(A182,'Stock wise daily sales'!$A$1:$AA$367,13,0)</f>
        <v>2</v>
      </c>
      <c r="AV182">
        <v>0</v>
      </c>
      <c r="AW182" s="15">
        <f t="shared" si="248"/>
        <v>21</v>
      </c>
      <c r="AX182" s="14">
        <f t="shared" si="222"/>
        <v>7</v>
      </c>
      <c r="AY182">
        <f>VLOOKUP(A182,'Stock wise daily sales'!$A$1:$AA$367,14,0)</f>
        <v>0</v>
      </c>
      <c r="AZ182">
        <v>0</v>
      </c>
      <c r="BA182" s="15">
        <f t="shared" si="223"/>
        <v>7</v>
      </c>
      <c r="BB182" s="14">
        <f t="shared" si="249"/>
        <v>0</v>
      </c>
      <c r="BC182">
        <f>VLOOKUP(A182,'Stock wise daily sales'!$A$1:$AA$367,15,0)</f>
        <v>0</v>
      </c>
      <c r="BD182">
        <v>25</v>
      </c>
      <c r="BE182" s="15">
        <f t="shared" si="250"/>
        <v>25</v>
      </c>
      <c r="BF182" s="14">
        <f t="shared" si="224"/>
        <v>46</v>
      </c>
      <c r="BG182">
        <f>VLOOKUP(A182,'Stock wise daily sales'!$A$1:$AA$367,16,0)</f>
        <v>10</v>
      </c>
      <c r="BH182">
        <v>0</v>
      </c>
      <c r="BI182" s="15">
        <f t="shared" si="225"/>
        <v>36</v>
      </c>
      <c r="BJ182" s="14">
        <f t="shared" si="230"/>
        <v>19</v>
      </c>
      <c r="BK182">
        <f>VLOOKUP(A182,'Stock wise daily sales'!$A$1:$AA$367,17,0)</f>
        <v>0</v>
      </c>
      <c r="BL182">
        <v>0</v>
      </c>
      <c r="BM182" s="15">
        <f t="shared" si="231"/>
        <v>19</v>
      </c>
      <c r="BN182" s="14">
        <f t="shared" si="226"/>
        <v>20</v>
      </c>
      <c r="BO182">
        <f>VLOOKUP(A182,'Stock wise daily sales'!$A$1:$AA$367,18,0)</f>
        <v>0</v>
      </c>
      <c r="BP182">
        <v>0</v>
      </c>
      <c r="BQ182" s="15">
        <f t="shared" si="227"/>
        <v>20</v>
      </c>
      <c r="BR182" s="14">
        <f t="shared" si="228"/>
        <v>30</v>
      </c>
      <c r="BS182">
        <f>VLOOKUP(A182,'Stock wise daily sales'!$A$1:$AA$367,19,0)</f>
        <v>0</v>
      </c>
      <c r="BT182">
        <v>0</v>
      </c>
      <c r="BU182" s="15">
        <f t="shared" si="229"/>
        <v>30</v>
      </c>
      <c r="BV182" s="14">
        <f t="shared" si="232"/>
        <v>14</v>
      </c>
      <c r="BW182">
        <f>VLOOKUP(A182,'Stock wise daily sales'!$A$1:$AA$367,20,0)</f>
        <v>0</v>
      </c>
      <c r="BX182">
        <v>0</v>
      </c>
      <c r="BY182" s="15">
        <f t="shared" si="233"/>
        <v>14</v>
      </c>
      <c r="BZ182" s="14">
        <f t="shared" si="216"/>
        <v>46</v>
      </c>
      <c r="CA182">
        <f>VLOOKUP(A182,'Stock wise daily sales'!$A$1:$AA$367,21,0)</f>
        <v>0</v>
      </c>
      <c r="CB182">
        <v>0</v>
      </c>
      <c r="CC182" s="15">
        <f t="shared" si="217"/>
        <v>46</v>
      </c>
      <c r="CD182" s="14">
        <f t="shared" si="257"/>
        <v>5</v>
      </c>
      <c r="CE182">
        <f>VLOOKUP(A182,'Stock wise daily sales'!$A$1:$AA$367,22,0)</f>
        <v>0</v>
      </c>
      <c r="CF182">
        <v>0</v>
      </c>
      <c r="CG182" s="15">
        <f t="shared" si="258"/>
        <v>5</v>
      </c>
      <c r="CH182" s="14">
        <f t="shared" si="241"/>
        <v>25</v>
      </c>
      <c r="CI182">
        <f>VLOOKUP(A182,'Stock wise daily sales'!$A$1:$AA$367,23,0)</f>
        <v>0</v>
      </c>
      <c r="CJ182">
        <v>0</v>
      </c>
      <c r="CK182" s="15">
        <f t="shared" si="242"/>
        <v>25</v>
      </c>
      <c r="CL182" s="14">
        <f t="shared" si="234"/>
        <v>7</v>
      </c>
      <c r="CM182">
        <f>VLOOKUP(A182,'Stock wise daily sales'!$A$1:$AA$367,24,0)</f>
        <v>0</v>
      </c>
      <c r="CN182">
        <v>0</v>
      </c>
      <c r="CO182" s="15">
        <f t="shared" si="235"/>
        <v>7</v>
      </c>
      <c r="CP182" s="14">
        <f t="shared" si="251"/>
        <v>14</v>
      </c>
      <c r="CQ182">
        <f>VLOOKUP(A182,'Stock wise daily sales'!$A$1:$AA$367,25,0)</f>
        <v>0</v>
      </c>
      <c r="CR182">
        <v>0</v>
      </c>
      <c r="CS182" s="15">
        <f t="shared" si="252"/>
        <v>14</v>
      </c>
      <c r="CT182" s="14">
        <f t="shared" si="236"/>
        <v>130</v>
      </c>
      <c r="CU182">
        <f>VLOOKUP(A182,'Stock wise daily sales'!$A$1:$AA$367,26,0)</f>
        <v>2</v>
      </c>
      <c r="CV182">
        <v>0</v>
      </c>
      <c r="CW182" s="15">
        <f t="shared" si="237"/>
        <v>128</v>
      </c>
    </row>
    <row r="183" spans="1:101" x14ac:dyDescent="0.45">
      <c r="A183" s="2">
        <v>45380</v>
      </c>
      <c r="B183" s="14">
        <f t="shared" si="212"/>
        <v>90</v>
      </c>
      <c r="C183">
        <f>VLOOKUP(A183,'Stock wise daily sales'!$A$1:$AA$367,2,0)</f>
        <v>8</v>
      </c>
      <c r="D183">
        <v>0</v>
      </c>
      <c r="E183" s="15">
        <f t="shared" si="213"/>
        <v>82</v>
      </c>
      <c r="F183" s="14">
        <f t="shared" si="253"/>
        <v>147</v>
      </c>
      <c r="G183">
        <f>VLOOKUP(A183,'Stock wise daily sales'!$A$1:$AA$367,3,0)</f>
        <v>0</v>
      </c>
      <c r="H183">
        <v>0</v>
      </c>
      <c r="I183" s="15">
        <f t="shared" si="254"/>
        <v>147</v>
      </c>
      <c r="J183" s="14">
        <f t="shared" si="238"/>
        <v>5</v>
      </c>
      <c r="K183">
        <f>VLOOKUP(A183,'Stock wise daily sales'!$A$1:$AA$367,4,0)</f>
        <v>0</v>
      </c>
      <c r="L183">
        <v>0</v>
      </c>
      <c r="M183" s="15">
        <f t="shared" si="239"/>
        <v>5</v>
      </c>
      <c r="N183" s="14">
        <f t="shared" si="211"/>
        <v>11</v>
      </c>
      <c r="O183">
        <f>VLOOKUP(A183,'Stock wise daily sales'!$A$1:$AA$367,5,0)</f>
        <v>0</v>
      </c>
      <c r="P183">
        <v>0</v>
      </c>
      <c r="Q183" s="15">
        <f t="shared" si="240"/>
        <v>11</v>
      </c>
      <c r="R183" s="14">
        <f t="shared" si="218"/>
        <v>36</v>
      </c>
      <c r="S183">
        <f>VLOOKUP(A183,'Stock wise daily sales'!$A$1:$AA$367,6,0)</f>
        <v>5</v>
      </c>
      <c r="T183">
        <v>0</v>
      </c>
      <c r="U183" s="15">
        <f t="shared" si="219"/>
        <v>31</v>
      </c>
      <c r="V183" s="14">
        <f t="shared" si="259"/>
        <v>152</v>
      </c>
      <c r="W183">
        <f>VLOOKUP(A183,'Stock wise daily sales'!$A$1:$AA$367,7,0)</f>
        <v>6</v>
      </c>
      <c r="X183">
        <v>0</v>
      </c>
      <c r="Y183" s="15">
        <f t="shared" si="260"/>
        <v>146</v>
      </c>
      <c r="Z183" s="14">
        <f t="shared" si="220"/>
        <v>80</v>
      </c>
      <c r="AA183">
        <f>VLOOKUP(A183,'Stock wise daily sales'!$A$1:$AA$367,8,0)</f>
        <v>5</v>
      </c>
      <c r="AB183">
        <v>0</v>
      </c>
      <c r="AC183" s="15">
        <f t="shared" si="221"/>
        <v>75</v>
      </c>
      <c r="AD183" s="14">
        <f t="shared" si="214"/>
        <v>29</v>
      </c>
      <c r="AE183">
        <f>VLOOKUP(A183,'Stock wise daily sales'!$A$1:$AA$367,9,0)</f>
        <v>0</v>
      </c>
      <c r="AF183">
        <v>0</v>
      </c>
      <c r="AG183" s="15">
        <f t="shared" si="215"/>
        <v>29</v>
      </c>
      <c r="AH183" s="14">
        <f t="shared" si="243"/>
        <v>3</v>
      </c>
      <c r="AI183">
        <f>VLOOKUP(A183,'Stock wise daily sales'!$A$1:$AA$367,10,0)</f>
        <v>0</v>
      </c>
      <c r="AJ183">
        <v>0</v>
      </c>
      <c r="AK183" s="15">
        <f t="shared" si="244"/>
        <v>3</v>
      </c>
      <c r="AL183" s="14">
        <f t="shared" si="255"/>
        <v>118</v>
      </c>
      <c r="AM183">
        <f>VLOOKUP(A183,'Stock wise daily sales'!$A$1:$AA$367,11,0)</f>
        <v>5</v>
      </c>
      <c r="AN183">
        <v>0</v>
      </c>
      <c r="AO183" s="15">
        <f t="shared" si="256"/>
        <v>113</v>
      </c>
      <c r="AP183" s="14">
        <f t="shared" si="245"/>
        <v>72</v>
      </c>
      <c r="AQ183">
        <f>VLOOKUP(A183,'Stock wise daily sales'!$A$1:$AA$367,12,0)</f>
        <v>4</v>
      </c>
      <c r="AR183">
        <v>0</v>
      </c>
      <c r="AS183" s="15">
        <f t="shared" si="246"/>
        <v>68</v>
      </c>
      <c r="AT183" s="14">
        <f t="shared" si="247"/>
        <v>21</v>
      </c>
      <c r="AU183">
        <f>VLOOKUP(A183,'Stock wise daily sales'!$A$1:$AA$367,13,0)</f>
        <v>5</v>
      </c>
      <c r="AV183">
        <v>0</v>
      </c>
      <c r="AW183" s="15">
        <f t="shared" si="248"/>
        <v>16</v>
      </c>
      <c r="AX183" s="14">
        <f t="shared" si="222"/>
        <v>7</v>
      </c>
      <c r="AY183">
        <f>VLOOKUP(A183,'Stock wise daily sales'!$A$1:$AA$367,14,0)</f>
        <v>0</v>
      </c>
      <c r="AZ183">
        <v>0</v>
      </c>
      <c r="BA183" s="15">
        <f t="shared" si="223"/>
        <v>7</v>
      </c>
      <c r="BB183" s="14">
        <f t="shared" si="249"/>
        <v>25</v>
      </c>
      <c r="BC183">
        <f>VLOOKUP(A183,'Stock wise daily sales'!$A$1:$AA$367,15,0)</f>
        <v>0</v>
      </c>
      <c r="BD183">
        <v>0</v>
      </c>
      <c r="BE183" s="15">
        <f t="shared" si="250"/>
        <v>25</v>
      </c>
      <c r="BF183" s="14">
        <f t="shared" si="224"/>
        <v>36</v>
      </c>
      <c r="BG183">
        <f>VLOOKUP(A183,'Stock wise daily sales'!$A$1:$AA$367,16,0)</f>
        <v>0</v>
      </c>
      <c r="BH183">
        <v>0</v>
      </c>
      <c r="BI183" s="15">
        <f t="shared" si="225"/>
        <v>36</v>
      </c>
      <c r="BJ183" s="14">
        <f t="shared" si="230"/>
        <v>19</v>
      </c>
      <c r="BK183">
        <f>VLOOKUP(A183,'Stock wise daily sales'!$A$1:$AA$367,17,0)</f>
        <v>0</v>
      </c>
      <c r="BL183">
        <v>0</v>
      </c>
      <c r="BM183" s="15">
        <f t="shared" si="231"/>
        <v>19</v>
      </c>
      <c r="BN183" s="14">
        <f t="shared" si="226"/>
        <v>20</v>
      </c>
      <c r="BO183">
        <f>VLOOKUP(A183,'Stock wise daily sales'!$A$1:$AA$367,18,0)</f>
        <v>0</v>
      </c>
      <c r="BP183">
        <v>0</v>
      </c>
      <c r="BQ183" s="15">
        <f t="shared" si="227"/>
        <v>20</v>
      </c>
      <c r="BR183" s="14">
        <f t="shared" si="228"/>
        <v>30</v>
      </c>
      <c r="BS183">
        <f>VLOOKUP(A183,'Stock wise daily sales'!$A$1:$AA$367,19,0)</f>
        <v>0</v>
      </c>
      <c r="BT183">
        <v>0</v>
      </c>
      <c r="BU183" s="15">
        <f t="shared" si="229"/>
        <v>30</v>
      </c>
      <c r="BV183" s="14">
        <f t="shared" si="232"/>
        <v>14</v>
      </c>
      <c r="BW183">
        <f>VLOOKUP(A183,'Stock wise daily sales'!$A$1:$AA$367,20,0)</f>
        <v>0</v>
      </c>
      <c r="BX183">
        <v>0</v>
      </c>
      <c r="BY183" s="15">
        <f t="shared" si="233"/>
        <v>14</v>
      </c>
      <c r="BZ183" s="14">
        <f t="shared" si="216"/>
        <v>46</v>
      </c>
      <c r="CA183">
        <f>VLOOKUP(A183,'Stock wise daily sales'!$A$1:$AA$367,21,0)</f>
        <v>4</v>
      </c>
      <c r="CB183">
        <v>0</v>
      </c>
      <c r="CC183" s="15">
        <f t="shared" si="217"/>
        <v>42</v>
      </c>
      <c r="CD183" s="14">
        <f t="shared" si="257"/>
        <v>5</v>
      </c>
      <c r="CE183">
        <f>VLOOKUP(A183,'Stock wise daily sales'!$A$1:$AA$367,22,0)</f>
        <v>0</v>
      </c>
      <c r="CF183">
        <v>0</v>
      </c>
      <c r="CG183" s="15">
        <f t="shared" si="258"/>
        <v>5</v>
      </c>
      <c r="CH183" s="14">
        <f t="shared" si="241"/>
        <v>25</v>
      </c>
      <c r="CI183">
        <f>VLOOKUP(A183,'Stock wise daily sales'!$A$1:$AA$367,23,0)</f>
        <v>0</v>
      </c>
      <c r="CJ183">
        <v>0</v>
      </c>
      <c r="CK183" s="15">
        <f t="shared" si="242"/>
        <v>25</v>
      </c>
      <c r="CL183" s="14">
        <f t="shared" si="234"/>
        <v>7</v>
      </c>
      <c r="CM183">
        <f>VLOOKUP(A183,'Stock wise daily sales'!$A$1:$AA$367,24,0)</f>
        <v>0</v>
      </c>
      <c r="CN183">
        <v>0</v>
      </c>
      <c r="CO183" s="15">
        <f t="shared" si="235"/>
        <v>7</v>
      </c>
      <c r="CP183" s="14">
        <f t="shared" si="251"/>
        <v>14</v>
      </c>
      <c r="CQ183">
        <f>VLOOKUP(A183,'Stock wise daily sales'!$A$1:$AA$367,25,0)</f>
        <v>0</v>
      </c>
      <c r="CR183">
        <v>0</v>
      </c>
      <c r="CS183" s="15">
        <f t="shared" si="252"/>
        <v>14</v>
      </c>
      <c r="CT183" s="14">
        <f t="shared" si="236"/>
        <v>128</v>
      </c>
      <c r="CU183">
        <f>VLOOKUP(A183,'Stock wise daily sales'!$A$1:$AA$367,26,0)</f>
        <v>0</v>
      </c>
      <c r="CV183">
        <v>0</v>
      </c>
      <c r="CW183" s="15">
        <f t="shared" si="237"/>
        <v>128</v>
      </c>
    </row>
    <row r="184" spans="1:101" x14ac:dyDescent="0.45">
      <c r="A184" s="2">
        <v>45381</v>
      </c>
      <c r="B184" s="14">
        <f t="shared" si="212"/>
        <v>82</v>
      </c>
      <c r="C184">
        <f>VLOOKUP(A184,'Stock wise daily sales'!$A$1:$AA$367,2,0)</f>
        <v>0</v>
      </c>
      <c r="D184">
        <v>0</v>
      </c>
      <c r="E184" s="15">
        <f t="shared" si="213"/>
        <v>82</v>
      </c>
      <c r="F184" s="14">
        <f t="shared" si="253"/>
        <v>147</v>
      </c>
      <c r="G184">
        <f>VLOOKUP(A184,'Stock wise daily sales'!$A$1:$AA$367,3,0)</f>
        <v>0</v>
      </c>
      <c r="H184">
        <v>0</v>
      </c>
      <c r="I184" s="15">
        <f t="shared" si="254"/>
        <v>147</v>
      </c>
      <c r="J184" s="14">
        <f t="shared" si="238"/>
        <v>5</v>
      </c>
      <c r="K184">
        <f>VLOOKUP(A184,'Stock wise daily sales'!$A$1:$AA$367,4,0)</f>
        <v>0</v>
      </c>
      <c r="L184">
        <v>0</v>
      </c>
      <c r="M184" s="15">
        <f t="shared" si="239"/>
        <v>5</v>
      </c>
      <c r="N184" s="14">
        <f t="shared" si="211"/>
        <v>11</v>
      </c>
      <c r="O184">
        <f>VLOOKUP(A184,'Stock wise daily sales'!$A$1:$AA$367,5,0)</f>
        <v>0</v>
      </c>
      <c r="P184">
        <v>0</v>
      </c>
      <c r="Q184" s="15">
        <f t="shared" si="240"/>
        <v>11</v>
      </c>
      <c r="R184" s="14">
        <f t="shared" si="218"/>
        <v>31</v>
      </c>
      <c r="S184">
        <f>VLOOKUP(A184,'Stock wise daily sales'!$A$1:$AA$367,6,0)</f>
        <v>4</v>
      </c>
      <c r="T184">
        <v>0</v>
      </c>
      <c r="U184" s="15">
        <f t="shared" si="219"/>
        <v>27</v>
      </c>
      <c r="V184" s="14">
        <f t="shared" si="259"/>
        <v>146</v>
      </c>
      <c r="W184">
        <f>VLOOKUP(A184,'Stock wise daily sales'!$A$1:$AA$367,7,0)</f>
        <v>0</v>
      </c>
      <c r="X184">
        <v>0</v>
      </c>
      <c r="Y184" s="15">
        <f t="shared" si="260"/>
        <v>146</v>
      </c>
      <c r="Z184" s="14">
        <f t="shared" si="220"/>
        <v>75</v>
      </c>
      <c r="AA184">
        <f>VLOOKUP(A184,'Stock wise daily sales'!$A$1:$AA$367,8,0)</f>
        <v>0</v>
      </c>
      <c r="AB184">
        <v>0</v>
      </c>
      <c r="AC184" s="15">
        <f t="shared" si="221"/>
        <v>75</v>
      </c>
      <c r="AD184" s="14">
        <f t="shared" si="214"/>
        <v>29</v>
      </c>
      <c r="AE184">
        <f>VLOOKUP(A184,'Stock wise daily sales'!$A$1:$AA$367,9,0)</f>
        <v>0</v>
      </c>
      <c r="AF184">
        <v>0</v>
      </c>
      <c r="AG184" s="15">
        <f t="shared" si="215"/>
        <v>29</v>
      </c>
      <c r="AH184" s="14">
        <f t="shared" si="243"/>
        <v>3</v>
      </c>
      <c r="AI184">
        <f>VLOOKUP(A184,'Stock wise daily sales'!$A$1:$AA$367,10,0)</f>
        <v>5</v>
      </c>
      <c r="AJ184">
        <v>20</v>
      </c>
      <c r="AK184" s="15">
        <f t="shared" si="244"/>
        <v>18</v>
      </c>
      <c r="AL184" s="14">
        <f t="shared" si="255"/>
        <v>113</v>
      </c>
      <c r="AM184">
        <f>VLOOKUP(A184,'Stock wise daily sales'!$A$1:$AA$367,11,0)</f>
        <v>100</v>
      </c>
      <c r="AN184">
        <v>0</v>
      </c>
      <c r="AO184" s="15">
        <f t="shared" si="256"/>
        <v>13</v>
      </c>
      <c r="AP184" s="14">
        <f t="shared" si="245"/>
        <v>68</v>
      </c>
      <c r="AQ184">
        <f>VLOOKUP(A184,'Stock wise daily sales'!$A$1:$AA$367,12,0)</f>
        <v>0</v>
      </c>
      <c r="AR184">
        <v>0</v>
      </c>
      <c r="AS184" s="15">
        <f t="shared" si="246"/>
        <v>68</v>
      </c>
      <c r="AT184" s="14">
        <f t="shared" si="247"/>
        <v>16</v>
      </c>
      <c r="AU184">
        <f>VLOOKUP(A184,'Stock wise daily sales'!$A$1:$AA$367,13,0)</f>
        <v>8</v>
      </c>
      <c r="AV184">
        <v>0</v>
      </c>
      <c r="AW184" s="15">
        <f t="shared" si="248"/>
        <v>8</v>
      </c>
      <c r="AX184" s="14">
        <f t="shared" si="222"/>
        <v>7</v>
      </c>
      <c r="AY184">
        <f>VLOOKUP(A184,'Stock wise daily sales'!$A$1:$AA$367,14,0)</f>
        <v>0</v>
      </c>
      <c r="AZ184">
        <v>0</v>
      </c>
      <c r="BA184" s="15">
        <f t="shared" si="223"/>
        <v>7</v>
      </c>
      <c r="BB184" s="14">
        <f t="shared" si="249"/>
        <v>25</v>
      </c>
      <c r="BC184">
        <f>VLOOKUP(A184,'Stock wise daily sales'!$A$1:$AA$367,15,0)</f>
        <v>0</v>
      </c>
      <c r="BD184">
        <v>0</v>
      </c>
      <c r="BE184" s="15">
        <f t="shared" si="250"/>
        <v>25</v>
      </c>
      <c r="BF184" s="14">
        <f t="shared" si="224"/>
        <v>36</v>
      </c>
      <c r="BG184">
        <f>VLOOKUP(A184,'Stock wise daily sales'!$A$1:$AA$367,16,0)</f>
        <v>2</v>
      </c>
      <c r="BH184">
        <v>0</v>
      </c>
      <c r="BI184" s="15">
        <f t="shared" si="225"/>
        <v>34</v>
      </c>
      <c r="BJ184" s="14">
        <f t="shared" si="230"/>
        <v>19</v>
      </c>
      <c r="BK184">
        <f>VLOOKUP(A184,'Stock wise daily sales'!$A$1:$AA$367,17,0)</f>
        <v>0</v>
      </c>
      <c r="BL184">
        <v>0</v>
      </c>
      <c r="BM184" s="15">
        <f t="shared" si="231"/>
        <v>19</v>
      </c>
      <c r="BN184" s="14">
        <f t="shared" si="226"/>
        <v>20</v>
      </c>
      <c r="BO184">
        <f>VLOOKUP(A184,'Stock wise daily sales'!$A$1:$AA$367,18,0)</f>
        <v>0</v>
      </c>
      <c r="BP184">
        <v>0</v>
      </c>
      <c r="BQ184" s="15">
        <f t="shared" si="227"/>
        <v>20</v>
      </c>
      <c r="BR184" s="14">
        <f t="shared" si="228"/>
        <v>30</v>
      </c>
      <c r="BS184">
        <f>VLOOKUP(A184,'Stock wise daily sales'!$A$1:$AA$367,19,0)</f>
        <v>0</v>
      </c>
      <c r="BT184">
        <v>0</v>
      </c>
      <c r="BU184" s="15">
        <f t="shared" si="229"/>
        <v>30</v>
      </c>
      <c r="BV184" s="14">
        <f t="shared" si="232"/>
        <v>14</v>
      </c>
      <c r="BW184">
        <f>VLOOKUP(A184,'Stock wise daily sales'!$A$1:$AA$367,20,0)</f>
        <v>0</v>
      </c>
      <c r="BX184">
        <v>0</v>
      </c>
      <c r="BY184" s="15">
        <f t="shared" si="233"/>
        <v>14</v>
      </c>
      <c r="BZ184" s="14">
        <f t="shared" si="216"/>
        <v>42</v>
      </c>
      <c r="CA184">
        <f>VLOOKUP(A184,'Stock wise daily sales'!$A$1:$AA$367,21,0)</f>
        <v>0</v>
      </c>
      <c r="CB184">
        <v>0</v>
      </c>
      <c r="CC184" s="15">
        <f t="shared" si="217"/>
        <v>42</v>
      </c>
      <c r="CD184" s="14">
        <f t="shared" si="257"/>
        <v>5</v>
      </c>
      <c r="CE184">
        <f>VLOOKUP(A184,'Stock wise daily sales'!$A$1:$AA$367,22,0)</f>
        <v>3</v>
      </c>
      <c r="CF184">
        <v>0</v>
      </c>
      <c r="CG184" s="15">
        <f t="shared" si="258"/>
        <v>2</v>
      </c>
      <c r="CH184" s="14">
        <f t="shared" si="241"/>
        <v>25</v>
      </c>
      <c r="CI184">
        <f>VLOOKUP(A184,'Stock wise daily sales'!$A$1:$AA$367,23,0)</f>
        <v>2</v>
      </c>
      <c r="CJ184">
        <v>0</v>
      </c>
      <c r="CK184" s="15">
        <f t="shared" si="242"/>
        <v>23</v>
      </c>
      <c r="CL184" s="14">
        <f t="shared" si="234"/>
        <v>7</v>
      </c>
      <c r="CM184">
        <f>VLOOKUP(A184,'Stock wise daily sales'!$A$1:$AA$367,24,0)</f>
        <v>0</v>
      </c>
      <c r="CN184">
        <v>0</v>
      </c>
      <c r="CO184" s="15">
        <f t="shared" si="235"/>
        <v>7</v>
      </c>
      <c r="CP184" s="14">
        <f t="shared" si="251"/>
        <v>14</v>
      </c>
      <c r="CQ184">
        <f>VLOOKUP(A184,'Stock wise daily sales'!$A$1:$AA$367,25,0)</f>
        <v>0</v>
      </c>
      <c r="CR184">
        <v>0</v>
      </c>
      <c r="CS184" s="15">
        <f t="shared" si="252"/>
        <v>14</v>
      </c>
      <c r="CT184" s="14">
        <f t="shared" si="236"/>
        <v>128</v>
      </c>
      <c r="CU184">
        <f>VLOOKUP(A184,'Stock wise daily sales'!$A$1:$AA$367,26,0)</f>
        <v>2</v>
      </c>
      <c r="CV184">
        <v>0</v>
      </c>
      <c r="CW184" s="15">
        <f t="shared" si="237"/>
        <v>126</v>
      </c>
    </row>
    <row r="185" spans="1:101" x14ac:dyDescent="0.45">
      <c r="A185" s="2">
        <v>45382</v>
      </c>
      <c r="B185" s="14">
        <f t="shared" si="212"/>
        <v>82</v>
      </c>
      <c r="C185">
        <f>VLOOKUP(A185,'Stock wise daily sales'!$A$1:$AA$367,2,0)</f>
        <v>0</v>
      </c>
      <c r="D185">
        <v>0</v>
      </c>
      <c r="E185" s="15">
        <f t="shared" si="213"/>
        <v>82</v>
      </c>
      <c r="F185" s="14">
        <f t="shared" si="253"/>
        <v>147</v>
      </c>
      <c r="G185">
        <f>VLOOKUP(A185,'Stock wise daily sales'!$A$1:$AA$367,3,0)</f>
        <v>0</v>
      </c>
      <c r="H185">
        <v>0</v>
      </c>
      <c r="I185" s="15">
        <f t="shared" si="254"/>
        <v>147</v>
      </c>
      <c r="J185" s="14">
        <f t="shared" si="238"/>
        <v>5</v>
      </c>
      <c r="K185">
        <f>VLOOKUP(A185,'Stock wise daily sales'!$A$1:$AA$367,4,0)</f>
        <v>0</v>
      </c>
      <c r="L185">
        <v>0</v>
      </c>
      <c r="M185" s="15">
        <f t="shared" si="239"/>
        <v>5</v>
      </c>
      <c r="N185" s="14">
        <f t="shared" si="211"/>
        <v>11</v>
      </c>
      <c r="O185">
        <f>VLOOKUP(A185,'Stock wise daily sales'!$A$1:$AA$367,5,0)</f>
        <v>0</v>
      </c>
      <c r="P185">
        <v>0</v>
      </c>
      <c r="Q185" s="15">
        <f t="shared" si="240"/>
        <v>11</v>
      </c>
      <c r="R185" s="14">
        <f t="shared" si="218"/>
        <v>27</v>
      </c>
      <c r="S185">
        <f>VLOOKUP(A185,'Stock wise daily sales'!$A$1:$AA$367,6,0)</f>
        <v>5</v>
      </c>
      <c r="T185">
        <v>0</v>
      </c>
      <c r="U185" s="15">
        <f t="shared" si="219"/>
        <v>22</v>
      </c>
      <c r="V185" s="14">
        <f t="shared" si="259"/>
        <v>146</v>
      </c>
      <c r="W185">
        <f>VLOOKUP(A185,'Stock wise daily sales'!$A$1:$AA$367,7,0)</f>
        <v>0</v>
      </c>
      <c r="X185">
        <v>0</v>
      </c>
      <c r="Y185" s="15">
        <f t="shared" si="260"/>
        <v>146</v>
      </c>
      <c r="Z185" s="14">
        <f t="shared" si="220"/>
        <v>75</v>
      </c>
      <c r="AA185">
        <f>VLOOKUP(A185,'Stock wise daily sales'!$A$1:$AA$367,8,0)</f>
        <v>4</v>
      </c>
      <c r="AB185">
        <v>0</v>
      </c>
      <c r="AC185" s="15">
        <f t="shared" si="221"/>
        <v>71</v>
      </c>
      <c r="AD185" s="14">
        <f t="shared" si="214"/>
        <v>29</v>
      </c>
      <c r="AE185">
        <f>VLOOKUP(A185,'Stock wise daily sales'!$A$1:$AA$367,9,0)</f>
        <v>0</v>
      </c>
      <c r="AF185">
        <v>0</v>
      </c>
      <c r="AG185" s="15">
        <f t="shared" si="215"/>
        <v>29</v>
      </c>
      <c r="AH185" s="14">
        <f t="shared" si="243"/>
        <v>18</v>
      </c>
      <c r="AI185">
        <f>VLOOKUP(A185,'Stock wise daily sales'!$A$1:$AA$367,10,0)</f>
        <v>0</v>
      </c>
      <c r="AJ185">
        <v>0</v>
      </c>
      <c r="AK185" s="15">
        <f t="shared" si="244"/>
        <v>18</v>
      </c>
      <c r="AL185" s="14">
        <f t="shared" si="255"/>
        <v>13</v>
      </c>
      <c r="AM185">
        <f>VLOOKUP(A185,'Stock wise daily sales'!$A$1:$AA$367,11,0)</f>
        <v>0</v>
      </c>
      <c r="AN185">
        <v>0</v>
      </c>
      <c r="AO185" s="15">
        <f t="shared" si="256"/>
        <v>13</v>
      </c>
      <c r="AP185" s="14">
        <f t="shared" si="245"/>
        <v>68</v>
      </c>
      <c r="AQ185">
        <f>VLOOKUP(A185,'Stock wise daily sales'!$A$1:$AA$367,12,0)</f>
        <v>7</v>
      </c>
      <c r="AR185">
        <v>0</v>
      </c>
      <c r="AS185" s="15">
        <f t="shared" si="246"/>
        <v>61</v>
      </c>
      <c r="AT185" s="14">
        <f t="shared" si="247"/>
        <v>8</v>
      </c>
      <c r="AU185">
        <f>VLOOKUP(A185,'Stock wise daily sales'!$A$1:$AA$367,13,0)</f>
        <v>20</v>
      </c>
      <c r="AV185">
        <v>150</v>
      </c>
      <c r="AW185" s="15">
        <f t="shared" si="248"/>
        <v>138</v>
      </c>
      <c r="AX185" s="14">
        <f t="shared" si="222"/>
        <v>7</v>
      </c>
      <c r="AY185">
        <f>VLOOKUP(A185,'Stock wise daily sales'!$A$1:$AA$367,14,0)</f>
        <v>0</v>
      </c>
      <c r="AZ185">
        <v>0</v>
      </c>
      <c r="BA185" s="15">
        <f t="shared" si="223"/>
        <v>7</v>
      </c>
      <c r="BB185" s="14">
        <f t="shared" si="249"/>
        <v>25</v>
      </c>
      <c r="BC185">
        <f>VLOOKUP(A185,'Stock wise daily sales'!$A$1:$AA$367,15,0)</f>
        <v>0</v>
      </c>
      <c r="BD185">
        <v>0</v>
      </c>
      <c r="BE185" s="15">
        <f t="shared" si="250"/>
        <v>25</v>
      </c>
      <c r="BF185" s="14">
        <f t="shared" si="224"/>
        <v>34</v>
      </c>
      <c r="BG185">
        <f>VLOOKUP(A185,'Stock wise daily sales'!$A$1:$AA$367,16,0)</f>
        <v>0</v>
      </c>
      <c r="BH185">
        <v>0</v>
      </c>
      <c r="BI185" s="15">
        <f t="shared" si="225"/>
        <v>34</v>
      </c>
      <c r="BJ185" s="14">
        <f t="shared" si="230"/>
        <v>19</v>
      </c>
      <c r="BK185">
        <f>VLOOKUP(A185,'Stock wise daily sales'!$A$1:$AA$367,17,0)</f>
        <v>0</v>
      </c>
      <c r="BL185">
        <v>0</v>
      </c>
      <c r="BM185" s="15">
        <f t="shared" si="231"/>
        <v>19</v>
      </c>
      <c r="BN185" s="14">
        <f t="shared" si="226"/>
        <v>20</v>
      </c>
      <c r="BO185">
        <f>VLOOKUP(A185,'Stock wise daily sales'!$A$1:$AA$367,18,0)</f>
        <v>0</v>
      </c>
      <c r="BP185">
        <v>0</v>
      </c>
      <c r="BQ185" s="15">
        <f t="shared" si="227"/>
        <v>20</v>
      </c>
      <c r="BR185" s="14">
        <f t="shared" si="228"/>
        <v>30</v>
      </c>
      <c r="BS185">
        <f>VLOOKUP(A185,'Stock wise daily sales'!$A$1:$AA$367,19,0)</f>
        <v>0</v>
      </c>
      <c r="BT185">
        <v>0</v>
      </c>
      <c r="BU185" s="15">
        <f t="shared" si="229"/>
        <v>30</v>
      </c>
      <c r="BV185" s="14">
        <f t="shared" si="232"/>
        <v>14</v>
      </c>
      <c r="BW185">
        <f>VLOOKUP(A185,'Stock wise daily sales'!$A$1:$AA$367,20,0)</f>
        <v>0</v>
      </c>
      <c r="BX185">
        <v>0</v>
      </c>
      <c r="BY185" s="15">
        <f t="shared" si="233"/>
        <v>14</v>
      </c>
      <c r="BZ185" s="14">
        <f t="shared" si="216"/>
        <v>42</v>
      </c>
      <c r="CA185">
        <f>VLOOKUP(A185,'Stock wise daily sales'!$A$1:$AA$367,21,0)</f>
        <v>2</v>
      </c>
      <c r="CB185">
        <v>0</v>
      </c>
      <c r="CC185" s="15">
        <f t="shared" si="217"/>
        <v>40</v>
      </c>
      <c r="CD185" s="14">
        <f t="shared" si="257"/>
        <v>2</v>
      </c>
      <c r="CE185">
        <f>VLOOKUP(A185,'Stock wise daily sales'!$A$1:$AA$367,22,0)</f>
        <v>0</v>
      </c>
      <c r="CF185">
        <v>0</v>
      </c>
      <c r="CG185" s="15">
        <f t="shared" si="258"/>
        <v>2</v>
      </c>
      <c r="CH185" s="14">
        <f t="shared" si="241"/>
        <v>23</v>
      </c>
      <c r="CI185">
        <f>VLOOKUP(A185,'Stock wise daily sales'!$A$1:$AA$367,23,0)</f>
        <v>0</v>
      </c>
      <c r="CJ185">
        <v>0</v>
      </c>
      <c r="CK185" s="15">
        <f t="shared" si="242"/>
        <v>23</v>
      </c>
      <c r="CL185" s="14">
        <f t="shared" si="234"/>
        <v>7</v>
      </c>
      <c r="CM185">
        <f>VLOOKUP(A185,'Stock wise daily sales'!$A$1:$AA$367,24,0)</f>
        <v>0</v>
      </c>
      <c r="CN185">
        <v>0</v>
      </c>
      <c r="CO185" s="15">
        <f t="shared" si="235"/>
        <v>7</v>
      </c>
      <c r="CP185" s="14">
        <f t="shared" si="251"/>
        <v>14</v>
      </c>
      <c r="CQ185">
        <f>VLOOKUP(A185,'Stock wise daily sales'!$A$1:$AA$367,25,0)</f>
        <v>0</v>
      </c>
      <c r="CR185">
        <v>0</v>
      </c>
      <c r="CS185" s="15">
        <f t="shared" si="252"/>
        <v>14</v>
      </c>
      <c r="CT185" s="14">
        <f t="shared" si="236"/>
        <v>126</v>
      </c>
      <c r="CU185">
        <f>VLOOKUP(A185,'Stock wise daily sales'!$A$1:$AA$367,26,0)</f>
        <v>10</v>
      </c>
      <c r="CV185">
        <v>0</v>
      </c>
      <c r="CW185" s="15">
        <f t="shared" si="237"/>
        <v>116</v>
      </c>
    </row>
    <row r="186" spans="1:101" x14ac:dyDescent="0.45">
      <c r="A186" s="2">
        <v>45383</v>
      </c>
      <c r="B186" s="14">
        <f t="shared" si="212"/>
        <v>82</v>
      </c>
      <c r="C186">
        <f>VLOOKUP(A186,'Stock wise daily sales'!$A$1:$AA$367,2,0)</f>
        <v>0</v>
      </c>
      <c r="D186">
        <v>0</v>
      </c>
      <c r="E186" s="15">
        <f t="shared" si="213"/>
        <v>82</v>
      </c>
      <c r="F186" s="14">
        <f t="shared" si="253"/>
        <v>147</v>
      </c>
      <c r="G186">
        <f>VLOOKUP(A186,'Stock wise daily sales'!$A$1:$AA$367,3,0)</f>
        <v>0</v>
      </c>
      <c r="H186">
        <v>0</v>
      </c>
      <c r="I186" s="15">
        <f t="shared" si="254"/>
        <v>147</v>
      </c>
      <c r="J186" s="14">
        <f t="shared" si="238"/>
        <v>5</v>
      </c>
      <c r="K186">
        <f>VLOOKUP(A186,'Stock wise daily sales'!$A$1:$AA$367,4,0)</f>
        <v>0</v>
      </c>
      <c r="L186">
        <v>0</v>
      </c>
      <c r="M186" s="15">
        <f t="shared" si="239"/>
        <v>5</v>
      </c>
      <c r="N186" s="14">
        <f t="shared" si="211"/>
        <v>11</v>
      </c>
      <c r="O186">
        <f>VLOOKUP(A186,'Stock wise daily sales'!$A$1:$AA$367,5,0)</f>
        <v>0</v>
      </c>
      <c r="P186">
        <v>0</v>
      </c>
      <c r="Q186" s="15">
        <f t="shared" si="240"/>
        <v>11</v>
      </c>
      <c r="R186" s="14">
        <f t="shared" si="218"/>
        <v>22</v>
      </c>
      <c r="S186">
        <f>VLOOKUP(A186,'Stock wise daily sales'!$A$1:$AA$367,6,0)</f>
        <v>10</v>
      </c>
      <c r="T186">
        <v>0</v>
      </c>
      <c r="U186" s="15">
        <f t="shared" si="219"/>
        <v>12</v>
      </c>
      <c r="V186" s="14">
        <f t="shared" si="259"/>
        <v>146</v>
      </c>
      <c r="W186">
        <f>VLOOKUP(A186,'Stock wise daily sales'!$A$1:$AA$367,7,0)</f>
        <v>0</v>
      </c>
      <c r="X186">
        <v>0</v>
      </c>
      <c r="Y186" s="15">
        <f t="shared" si="260"/>
        <v>146</v>
      </c>
      <c r="Z186" s="14">
        <f t="shared" si="220"/>
        <v>71</v>
      </c>
      <c r="AA186">
        <f>VLOOKUP(A186,'Stock wise daily sales'!$A$1:$AA$367,8,0)</f>
        <v>4</v>
      </c>
      <c r="AB186">
        <v>0</v>
      </c>
      <c r="AC186" s="15">
        <f t="shared" si="221"/>
        <v>67</v>
      </c>
      <c r="AD186" s="14">
        <f t="shared" si="214"/>
        <v>29</v>
      </c>
      <c r="AE186">
        <f>VLOOKUP(A186,'Stock wise daily sales'!$A$1:$AA$367,9,0)</f>
        <v>0</v>
      </c>
      <c r="AF186">
        <v>0</v>
      </c>
      <c r="AG186" s="15">
        <f t="shared" si="215"/>
        <v>29</v>
      </c>
      <c r="AH186" s="14">
        <f t="shared" si="243"/>
        <v>18</v>
      </c>
      <c r="AI186">
        <f>VLOOKUP(A186,'Stock wise daily sales'!$A$1:$AA$367,10,0)</f>
        <v>0</v>
      </c>
      <c r="AJ186">
        <v>0</v>
      </c>
      <c r="AK186" s="15">
        <f t="shared" si="244"/>
        <v>18</v>
      </c>
      <c r="AL186" s="14">
        <f t="shared" si="255"/>
        <v>13</v>
      </c>
      <c r="AM186">
        <f>VLOOKUP(A186,'Stock wise daily sales'!$A$1:$AA$367,11,0)</f>
        <v>0</v>
      </c>
      <c r="AN186">
        <v>0</v>
      </c>
      <c r="AO186" s="15">
        <f t="shared" si="256"/>
        <v>13</v>
      </c>
      <c r="AP186" s="14">
        <f t="shared" si="245"/>
        <v>61</v>
      </c>
      <c r="AQ186">
        <f>VLOOKUP(A186,'Stock wise daily sales'!$A$1:$AA$367,12,0)</f>
        <v>0</v>
      </c>
      <c r="AR186">
        <v>0</v>
      </c>
      <c r="AS186" s="15">
        <f t="shared" si="246"/>
        <v>61</v>
      </c>
      <c r="AT186" s="14">
        <f t="shared" si="247"/>
        <v>138</v>
      </c>
      <c r="AU186">
        <f>VLOOKUP(A186,'Stock wise daily sales'!$A$1:$AA$367,13,0)</f>
        <v>6</v>
      </c>
      <c r="AV186">
        <v>0</v>
      </c>
      <c r="AW186" s="15">
        <f t="shared" si="248"/>
        <v>132</v>
      </c>
      <c r="AX186" s="14">
        <f t="shared" si="222"/>
        <v>7</v>
      </c>
      <c r="AY186">
        <f>VLOOKUP(A186,'Stock wise daily sales'!$A$1:$AA$367,14,0)</f>
        <v>8</v>
      </c>
      <c r="AZ186">
        <v>40</v>
      </c>
      <c r="BA186" s="15">
        <f t="shared" si="223"/>
        <v>39</v>
      </c>
      <c r="BB186" s="14">
        <f t="shared" si="249"/>
        <v>25</v>
      </c>
      <c r="BC186">
        <f>VLOOKUP(A186,'Stock wise daily sales'!$A$1:$AA$367,15,0)</f>
        <v>0</v>
      </c>
      <c r="BD186">
        <v>0</v>
      </c>
      <c r="BE186" s="15">
        <f t="shared" si="250"/>
        <v>25</v>
      </c>
      <c r="BF186" s="14">
        <f t="shared" si="224"/>
        <v>34</v>
      </c>
      <c r="BG186">
        <f>VLOOKUP(A186,'Stock wise daily sales'!$A$1:$AA$367,16,0)</f>
        <v>1</v>
      </c>
      <c r="BH186">
        <v>0</v>
      </c>
      <c r="BI186" s="15">
        <f t="shared" si="225"/>
        <v>33</v>
      </c>
      <c r="BJ186" s="14">
        <f t="shared" si="230"/>
        <v>19</v>
      </c>
      <c r="BK186">
        <f>VLOOKUP(A186,'Stock wise daily sales'!$A$1:$AA$367,17,0)</f>
        <v>0</v>
      </c>
      <c r="BL186">
        <v>0</v>
      </c>
      <c r="BM186" s="15">
        <f t="shared" si="231"/>
        <v>19</v>
      </c>
      <c r="BN186" s="14">
        <f t="shared" si="226"/>
        <v>20</v>
      </c>
      <c r="BO186">
        <f>VLOOKUP(A186,'Stock wise daily sales'!$A$1:$AA$367,18,0)</f>
        <v>0</v>
      </c>
      <c r="BP186">
        <v>0</v>
      </c>
      <c r="BQ186" s="15">
        <f t="shared" si="227"/>
        <v>20</v>
      </c>
      <c r="BR186" s="14">
        <f t="shared" si="228"/>
        <v>30</v>
      </c>
      <c r="BS186">
        <f>VLOOKUP(A186,'Stock wise daily sales'!$A$1:$AA$367,19,0)</f>
        <v>2</v>
      </c>
      <c r="BT186">
        <v>0</v>
      </c>
      <c r="BU186" s="15">
        <f t="shared" si="229"/>
        <v>28</v>
      </c>
      <c r="BV186" s="14">
        <f t="shared" si="232"/>
        <v>14</v>
      </c>
      <c r="BW186">
        <f>VLOOKUP(A186,'Stock wise daily sales'!$A$1:$AA$367,20,0)</f>
        <v>0</v>
      </c>
      <c r="BX186">
        <v>0</v>
      </c>
      <c r="BY186" s="15">
        <f t="shared" si="233"/>
        <v>14</v>
      </c>
      <c r="BZ186" s="14">
        <f t="shared" si="216"/>
        <v>40</v>
      </c>
      <c r="CA186">
        <f>VLOOKUP(A186,'Stock wise daily sales'!$A$1:$AA$367,21,0)</f>
        <v>5</v>
      </c>
      <c r="CB186">
        <v>0</v>
      </c>
      <c r="CC186" s="15">
        <f t="shared" si="217"/>
        <v>35</v>
      </c>
      <c r="CD186" s="14">
        <f t="shared" si="257"/>
        <v>2</v>
      </c>
      <c r="CE186">
        <f>VLOOKUP(A186,'Stock wise daily sales'!$A$1:$AA$367,22,0)</f>
        <v>5</v>
      </c>
      <c r="CF186">
        <v>100</v>
      </c>
      <c r="CG186" s="15">
        <f t="shared" si="258"/>
        <v>97</v>
      </c>
      <c r="CH186" s="14">
        <f t="shared" si="241"/>
        <v>23</v>
      </c>
      <c r="CI186">
        <f>VLOOKUP(A186,'Stock wise daily sales'!$A$1:$AA$367,23,0)</f>
        <v>7</v>
      </c>
      <c r="CJ186">
        <v>0</v>
      </c>
      <c r="CK186" s="15">
        <f t="shared" si="242"/>
        <v>16</v>
      </c>
      <c r="CL186" s="14">
        <f t="shared" si="234"/>
        <v>7</v>
      </c>
      <c r="CM186">
        <f>VLOOKUP(A186,'Stock wise daily sales'!$A$1:$AA$367,24,0)</f>
        <v>0</v>
      </c>
      <c r="CN186">
        <v>0</v>
      </c>
      <c r="CO186" s="15">
        <f t="shared" si="235"/>
        <v>7</v>
      </c>
      <c r="CP186" s="14">
        <f t="shared" si="251"/>
        <v>14</v>
      </c>
      <c r="CQ186">
        <f>VLOOKUP(A186,'Stock wise daily sales'!$A$1:$AA$367,25,0)</f>
        <v>5</v>
      </c>
      <c r="CR186">
        <v>0</v>
      </c>
      <c r="CS186" s="15">
        <f t="shared" si="252"/>
        <v>9</v>
      </c>
      <c r="CT186" s="14">
        <f t="shared" si="236"/>
        <v>116</v>
      </c>
      <c r="CU186">
        <f>VLOOKUP(A186,'Stock wise daily sales'!$A$1:$AA$367,26,0)</f>
        <v>3</v>
      </c>
      <c r="CV186">
        <v>0</v>
      </c>
      <c r="CW186" s="15">
        <f t="shared" si="237"/>
        <v>113</v>
      </c>
    </row>
    <row r="187" spans="1:101" x14ac:dyDescent="0.45">
      <c r="A187" s="2">
        <v>45384</v>
      </c>
      <c r="B187" s="14">
        <f t="shared" si="212"/>
        <v>82</v>
      </c>
      <c r="C187">
        <f>VLOOKUP(A187,'Stock wise daily sales'!$A$1:$AA$367,2,0)</f>
        <v>45</v>
      </c>
      <c r="D187">
        <v>0</v>
      </c>
      <c r="E187" s="15">
        <f t="shared" si="213"/>
        <v>37</v>
      </c>
      <c r="F187" s="14">
        <f t="shared" si="253"/>
        <v>147</v>
      </c>
      <c r="G187">
        <f>VLOOKUP(A187,'Stock wise daily sales'!$A$1:$AA$367,3,0)</f>
        <v>10</v>
      </c>
      <c r="H187">
        <v>0</v>
      </c>
      <c r="I187" s="15">
        <f t="shared" si="254"/>
        <v>137</v>
      </c>
      <c r="J187" s="14">
        <f t="shared" si="238"/>
        <v>5</v>
      </c>
      <c r="K187">
        <f>VLOOKUP(A187,'Stock wise daily sales'!$A$1:$AA$367,4,0)</f>
        <v>10</v>
      </c>
      <c r="L187">
        <v>40</v>
      </c>
      <c r="M187" s="15">
        <f t="shared" si="239"/>
        <v>35</v>
      </c>
      <c r="N187" s="14">
        <f t="shared" si="211"/>
        <v>11</v>
      </c>
      <c r="O187">
        <f>VLOOKUP(A187,'Stock wise daily sales'!$A$1:$AA$367,5,0)</f>
        <v>0</v>
      </c>
      <c r="P187">
        <v>0</v>
      </c>
      <c r="Q187" s="15">
        <f t="shared" si="240"/>
        <v>11</v>
      </c>
      <c r="R187" s="14">
        <f t="shared" si="218"/>
        <v>12</v>
      </c>
      <c r="S187">
        <f>VLOOKUP(A187,'Stock wise daily sales'!$A$1:$AA$367,6,0)</f>
        <v>0</v>
      </c>
      <c r="T187">
        <v>0</v>
      </c>
      <c r="U187" s="15">
        <f t="shared" si="219"/>
        <v>12</v>
      </c>
      <c r="V187" s="14">
        <f t="shared" si="259"/>
        <v>146</v>
      </c>
      <c r="W187">
        <f>VLOOKUP(A187,'Stock wise daily sales'!$A$1:$AA$367,7,0)</f>
        <v>25</v>
      </c>
      <c r="X187">
        <v>0</v>
      </c>
      <c r="Y187" s="15">
        <f t="shared" si="260"/>
        <v>121</v>
      </c>
      <c r="Z187" s="14">
        <f t="shared" si="220"/>
        <v>67</v>
      </c>
      <c r="AA187">
        <f>VLOOKUP(A187,'Stock wise daily sales'!$A$1:$AA$367,8,0)</f>
        <v>35</v>
      </c>
      <c r="AB187">
        <v>0</v>
      </c>
      <c r="AC187" s="15">
        <f t="shared" si="221"/>
        <v>32</v>
      </c>
      <c r="AD187" s="14">
        <f t="shared" si="214"/>
        <v>29</v>
      </c>
      <c r="AE187">
        <f>VLOOKUP(A187,'Stock wise daily sales'!$A$1:$AA$367,9,0)</f>
        <v>10</v>
      </c>
      <c r="AF187">
        <v>0</v>
      </c>
      <c r="AG187" s="15">
        <f t="shared" si="215"/>
        <v>19</v>
      </c>
      <c r="AH187" s="14">
        <f t="shared" si="243"/>
        <v>18</v>
      </c>
      <c r="AI187">
        <f>VLOOKUP(A187,'Stock wise daily sales'!$A$1:$AA$367,10,0)</f>
        <v>0</v>
      </c>
      <c r="AJ187">
        <v>0</v>
      </c>
      <c r="AK187" s="15">
        <f t="shared" si="244"/>
        <v>18</v>
      </c>
      <c r="AL187" s="14">
        <f t="shared" si="255"/>
        <v>13</v>
      </c>
      <c r="AM187">
        <f>VLOOKUP(A187,'Stock wise daily sales'!$A$1:$AA$367,11,0)</f>
        <v>6</v>
      </c>
      <c r="AN187">
        <v>0</v>
      </c>
      <c r="AO187" s="15">
        <f t="shared" si="256"/>
        <v>7</v>
      </c>
      <c r="AP187" s="14">
        <f t="shared" si="245"/>
        <v>61</v>
      </c>
      <c r="AQ187">
        <f>VLOOKUP(A187,'Stock wise daily sales'!$A$1:$AA$367,12,0)</f>
        <v>7</v>
      </c>
      <c r="AR187">
        <v>0</v>
      </c>
      <c r="AS187" s="15">
        <f t="shared" si="246"/>
        <v>54</v>
      </c>
      <c r="AT187" s="14">
        <f t="shared" si="247"/>
        <v>132</v>
      </c>
      <c r="AU187">
        <f>VLOOKUP(A187,'Stock wise daily sales'!$A$1:$AA$367,13,0)</f>
        <v>5</v>
      </c>
      <c r="AV187">
        <v>0</v>
      </c>
      <c r="AW187" s="15">
        <f t="shared" si="248"/>
        <v>127</v>
      </c>
      <c r="AX187" s="14">
        <f t="shared" si="222"/>
        <v>39</v>
      </c>
      <c r="AY187">
        <f>VLOOKUP(A187,'Stock wise daily sales'!$A$1:$AA$367,14,0)</f>
        <v>0</v>
      </c>
      <c r="AZ187">
        <v>0</v>
      </c>
      <c r="BA187" s="15">
        <f t="shared" si="223"/>
        <v>39</v>
      </c>
      <c r="BB187" s="14">
        <f t="shared" si="249"/>
        <v>25</v>
      </c>
      <c r="BC187">
        <f>VLOOKUP(A187,'Stock wise daily sales'!$A$1:$AA$367,15,0)</f>
        <v>0</v>
      </c>
      <c r="BD187">
        <v>0</v>
      </c>
      <c r="BE187" s="15">
        <f t="shared" si="250"/>
        <v>25</v>
      </c>
      <c r="BF187" s="14">
        <f t="shared" si="224"/>
        <v>33</v>
      </c>
      <c r="BG187">
        <f>VLOOKUP(A187,'Stock wise daily sales'!$A$1:$AA$367,16,0)</f>
        <v>4</v>
      </c>
      <c r="BH187">
        <v>0</v>
      </c>
      <c r="BI187" s="15">
        <f t="shared" si="225"/>
        <v>29</v>
      </c>
      <c r="BJ187" s="14">
        <f t="shared" si="230"/>
        <v>19</v>
      </c>
      <c r="BK187">
        <f>VLOOKUP(A187,'Stock wise daily sales'!$A$1:$AA$367,17,0)</f>
        <v>0</v>
      </c>
      <c r="BL187">
        <v>0</v>
      </c>
      <c r="BM187" s="15">
        <f t="shared" si="231"/>
        <v>19</v>
      </c>
      <c r="BN187" s="14">
        <f t="shared" si="226"/>
        <v>20</v>
      </c>
      <c r="BO187">
        <f>VLOOKUP(A187,'Stock wise daily sales'!$A$1:$AA$367,18,0)</f>
        <v>50</v>
      </c>
      <c r="BP187">
        <v>100</v>
      </c>
      <c r="BQ187" s="15">
        <f t="shared" si="227"/>
        <v>70</v>
      </c>
      <c r="BR187" s="14">
        <f t="shared" si="228"/>
        <v>28</v>
      </c>
      <c r="BS187">
        <f>VLOOKUP(A187,'Stock wise daily sales'!$A$1:$AA$367,19,0)</f>
        <v>0</v>
      </c>
      <c r="BT187">
        <v>0</v>
      </c>
      <c r="BU187" s="15">
        <f t="shared" si="229"/>
        <v>28</v>
      </c>
      <c r="BV187" s="14">
        <f t="shared" si="232"/>
        <v>14</v>
      </c>
      <c r="BW187">
        <f>VLOOKUP(A187,'Stock wise daily sales'!$A$1:$AA$367,20,0)</f>
        <v>0</v>
      </c>
      <c r="BX187">
        <v>0</v>
      </c>
      <c r="BY187" s="15">
        <f t="shared" si="233"/>
        <v>14</v>
      </c>
      <c r="BZ187" s="14">
        <f t="shared" si="216"/>
        <v>35</v>
      </c>
      <c r="CA187">
        <f>VLOOKUP(A187,'Stock wise daily sales'!$A$1:$AA$367,21,0)</f>
        <v>20</v>
      </c>
      <c r="CB187">
        <v>0</v>
      </c>
      <c r="CC187" s="15">
        <f t="shared" si="217"/>
        <v>15</v>
      </c>
      <c r="CD187" s="14">
        <f t="shared" si="257"/>
        <v>97</v>
      </c>
      <c r="CE187">
        <f>VLOOKUP(A187,'Stock wise daily sales'!$A$1:$AA$367,22,0)</f>
        <v>0</v>
      </c>
      <c r="CF187">
        <v>0</v>
      </c>
      <c r="CG187" s="15">
        <f t="shared" si="258"/>
        <v>97</v>
      </c>
      <c r="CH187" s="14">
        <f t="shared" si="241"/>
        <v>16</v>
      </c>
      <c r="CI187">
        <f>VLOOKUP(A187,'Stock wise daily sales'!$A$1:$AA$367,23,0)</f>
        <v>3</v>
      </c>
      <c r="CJ187">
        <v>0</v>
      </c>
      <c r="CK187" s="15">
        <f t="shared" si="242"/>
        <v>13</v>
      </c>
      <c r="CL187" s="14">
        <f t="shared" si="234"/>
        <v>7</v>
      </c>
      <c r="CM187">
        <f>VLOOKUP(A187,'Stock wise daily sales'!$A$1:$AA$367,24,0)</f>
        <v>0</v>
      </c>
      <c r="CN187">
        <v>0</v>
      </c>
      <c r="CO187" s="15">
        <f t="shared" si="235"/>
        <v>7</v>
      </c>
      <c r="CP187" s="14">
        <f t="shared" si="251"/>
        <v>9</v>
      </c>
      <c r="CQ187">
        <f>VLOOKUP(A187,'Stock wise daily sales'!$A$1:$AA$367,25,0)</f>
        <v>5</v>
      </c>
      <c r="CR187">
        <v>0</v>
      </c>
      <c r="CS187" s="15">
        <f t="shared" si="252"/>
        <v>4</v>
      </c>
      <c r="CT187" s="14">
        <f t="shared" si="236"/>
        <v>113</v>
      </c>
      <c r="CU187">
        <f>VLOOKUP(A187,'Stock wise daily sales'!$A$1:$AA$367,26,0)</f>
        <v>4</v>
      </c>
      <c r="CV187">
        <v>0</v>
      </c>
      <c r="CW187" s="15">
        <f t="shared" si="237"/>
        <v>109</v>
      </c>
    </row>
    <row r="188" spans="1:101" x14ac:dyDescent="0.45">
      <c r="A188" s="2">
        <v>45385</v>
      </c>
      <c r="B188" s="14">
        <f t="shared" si="212"/>
        <v>37</v>
      </c>
      <c r="C188">
        <f>VLOOKUP(A188,'Stock wise daily sales'!$A$1:$AA$367,2,0)</f>
        <v>4</v>
      </c>
      <c r="D188">
        <v>0</v>
      </c>
      <c r="E188" s="15">
        <f t="shared" si="213"/>
        <v>33</v>
      </c>
      <c r="F188" s="14">
        <f t="shared" si="253"/>
        <v>137</v>
      </c>
      <c r="G188">
        <f>VLOOKUP(A188,'Stock wise daily sales'!$A$1:$AA$367,3,0)</f>
        <v>0</v>
      </c>
      <c r="H188">
        <v>0</v>
      </c>
      <c r="I188" s="15">
        <f t="shared" si="254"/>
        <v>137</v>
      </c>
      <c r="J188" s="14">
        <f t="shared" si="238"/>
        <v>35</v>
      </c>
      <c r="K188">
        <f>VLOOKUP(A188,'Stock wise daily sales'!$A$1:$AA$367,4,0)</f>
        <v>0</v>
      </c>
      <c r="L188">
        <v>0</v>
      </c>
      <c r="M188" s="15">
        <f t="shared" si="239"/>
        <v>35</v>
      </c>
      <c r="N188" s="14">
        <f t="shared" si="211"/>
        <v>11</v>
      </c>
      <c r="O188">
        <f>VLOOKUP(A188,'Stock wise daily sales'!$A$1:$AA$367,5,0)</f>
        <v>0</v>
      </c>
      <c r="P188">
        <v>0</v>
      </c>
      <c r="Q188" s="15">
        <f t="shared" si="240"/>
        <v>11</v>
      </c>
      <c r="R188" s="14">
        <f t="shared" si="218"/>
        <v>12</v>
      </c>
      <c r="S188">
        <f>VLOOKUP(A188,'Stock wise daily sales'!$A$1:$AA$367,6,0)</f>
        <v>16</v>
      </c>
      <c r="T188">
        <v>120</v>
      </c>
      <c r="U188" s="15">
        <f t="shared" si="219"/>
        <v>116</v>
      </c>
      <c r="V188" s="14">
        <f t="shared" si="259"/>
        <v>121</v>
      </c>
      <c r="W188">
        <f>VLOOKUP(A188,'Stock wise daily sales'!$A$1:$AA$367,7,0)</f>
        <v>0</v>
      </c>
      <c r="X188">
        <v>0</v>
      </c>
      <c r="Y188" s="15">
        <f t="shared" si="260"/>
        <v>121</v>
      </c>
      <c r="Z188" s="14">
        <f t="shared" si="220"/>
        <v>32</v>
      </c>
      <c r="AA188">
        <f>VLOOKUP(A188,'Stock wise daily sales'!$A$1:$AA$367,8,0)</f>
        <v>3</v>
      </c>
      <c r="AB188">
        <v>0</v>
      </c>
      <c r="AC188" s="15">
        <f t="shared" si="221"/>
        <v>29</v>
      </c>
      <c r="AD188" s="14">
        <f t="shared" si="214"/>
        <v>19</v>
      </c>
      <c r="AE188">
        <f>VLOOKUP(A188,'Stock wise daily sales'!$A$1:$AA$367,9,0)</f>
        <v>0</v>
      </c>
      <c r="AF188">
        <v>0</v>
      </c>
      <c r="AG188" s="15">
        <f t="shared" si="215"/>
        <v>19</v>
      </c>
      <c r="AH188" s="14">
        <f t="shared" si="243"/>
        <v>18</v>
      </c>
      <c r="AI188">
        <f>VLOOKUP(A188,'Stock wise daily sales'!$A$1:$AA$367,10,0)</f>
        <v>6</v>
      </c>
      <c r="AJ188">
        <v>0</v>
      </c>
      <c r="AK188" s="15">
        <f t="shared" si="244"/>
        <v>12</v>
      </c>
      <c r="AL188" s="14">
        <f t="shared" si="255"/>
        <v>7</v>
      </c>
      <c r="AM188">
        <f>VLOOKUP(A188,'Stock wise daily sales'!$A$1:$AA$367,11,0)</f>
        <v>6</v>
      </c>
      <c r="AN188">
        <v>0</v>
      </c>
      <c r="AO188" s="15">
        <f t="shared" si="256"/>
        <v>1</v>
      </c>
      <c r="AP188" s="14">
        <f t="shared" si="245"/>
        <v>54</v>
      </c>
      <c r="AQ188">
        <f>VLOOKUP(A188,'Stock wise daily sales'!$A$1:$AA$367,12,0)</f>
        <v>11</v>
      </c>
      <c r="AR188">
        <v>0</v>
      </c>
      <c r="AS188" s="15">
        <f t="shared" si="246"/>
        <v>43</v>
      </c>
      <c r="AT188" s="14">
        <f t="shared" si="247"/>
        <v>127</v>
      </c>
      <c r="AU188">
        <f>VLOOKUP(A188,'Stock wise daily sales'!$A$1:$AA$367,13,0)</f>
        <v>56</v>
      </c>
      <c r="AV188">
        <v>0</v>
      </c>
      <c r="AW188" s="15">
        <f t="shared" si="248"/>
        <v>71</v>
      </c>
      <c r="AX188" s="14">
        <f t="shared" si="222"/>
        <v>39</v>
      </c>
      <c r="AY188">
        <f>VLOOKUP(A188,'Stock wise daily sales'!$A$1:$AA$367,14,0)</f>
        <v>0</v>
      </c>
      <c r="AZ188">
        <v>0</v>
      </c>
      <c r="BA188" s="15">
        <f t="shared" si="223"/>
        <v>39</v>
      </c>
      <c r="BB188" s="14">
        <f t="shared" si="249"/>
        <v>25</v>
      </c>
      <c r="BC188">
        <f>VLOOKUP(A188,'Stock wise daily sales'!$A$1:$AA$367,15,0)</f>
        <v>0</v>
      </c>
      <c r="BD188">
        <v>0</v>
      </c>
      <c r="BE188" s="15">
        <f t="shared" si="250"/>
        <v>25</v>
      </c>
      <c r="BF188" s="14">
        <f t="shared" si="224"/>
        <v>29</v>
      </c>
      <c r="BG188">
        <f>VLOOKUP(A188,'Stock wise daily sales'!$A$1:$AA$367,16,0)</f>
        <v>26</v>
      </c>
      <c r="BH188">
        <v>0</v>
      </c>
      <c r="BI188" s="15">
        <f t="shared" si="225"/>
        <v>3</v>
      </c>
      <c r="BJ188" s="14">
        <f t="shared" si="230"/>
        <v>19</v>
      </c>
      <c r="BK188">
        <f>VLOOKUP(A188,'Stock wise daily sales'!$A$1:$AA$367,17,0)</f>
        <v>0</v>
      </c>
      <c r="BL188">
        <v>0</v>
      </c>
      <c r="BM188" s="15">
        <f t="shared" si="231"/>
        <v>19</v>
      </c>
      <c r="BN188" s="14">
        <f t="shared" si="226"/>
        <v>70</v>
      </c>
      <c r="BO188">
        <f>VLOOKUP(A188,'Stock wise daily sales'!$A$1:$AA$367,18,0)</f>
        <v>0</v>
      </c>
      <c r="BP188">
        <v>0</v>
      </c>
      <c r="BQ188" s="15">
        <f t="shared" si="227"/>
        <v>70</v>
      </c>
      <c r="BR188" s="14">
        <f t="shared" si="228"/>
        <v>28</v>
      </c>
      <c r="BS188">
        <f>VLOOKUP(A188,'Stock wise daily sales'!$A$1:$AA$367,19,0)</f>
        <v>0</v>
      </c>
      <c r="BT188">
        <v>0</v>
      </c>
      <c r="BU188" s="15">
        <f t="shared" si="229"/>
        <v>28</v>
      </c>
      <c r="BV188" s="14">
        <f t="shared" si="232"/>
        <v>14</v>
      </c>
      <c r="BW188">
        <f>VLOOKUP(A188,'Stock wise daily sales'!$A$1:$AA$367,20,0)</f>
        <v>0</v>
      </c>
      <c r="BX188">
        <v>0</v>
      </c>
      <c r="BY188" s="15">
        <f t="shared" si="233"/>
        <v>14</v>
      </c>
      <c r="BZ188" s="14">
        <f t="shared" si="216"/>
        <v>15</v>
      </c>
      <c r="CA188">
        <f>VLOOKUP(A188,'Stock wise daily sales'!$A$1:$AA$367,21,0)</f>
        <v>10</v>
      </c>
      <c r="CB188">
        <v>0</v>
      </c>
      <c r="CC188" s="15">
        <f t="shared" si="217"/>
        <v>5</v>
      </c>
      <c r="CD188" s="14">
        <f t="shared" si="257"/>
        <v>97</v>
      </c>
      <c r="CE188">
        <f>VLOOKUP(A188,'Stock wise daily sales'!$A$1:$AA$367,22,0)</f>
        <v>0</v>
      </c>
      <c r="CF188">
        <v>0</v>
      </c>
      <c r="CG188" s="15">
        <f t="shared" si="258"/>
        <v>97</v>
      </c>
      <c r="CH188" s="14">
        <f t="shared" si="241"/>
        <v>13</v>
      </c>
      <c r="CI188">
        <f>VLOOKUP(A188,'Stock wise daily sales'!$A$1:$AA$367,23,0)</f>
        <v>0</v>
      </c>
      <c r="CJ188">
        <v>0</v>
      </c>
      <c r="CK188" s="15">
        <f t="shared" si="242"/>
        <v>13</v>
      </c>
      <c r="CL188" s="14">
        <f t="shared" si="234"/>
        <v>7</v>
      </c>
      <c r="CM188">
        <f>VLOOKUP(A188,'Stock wise daily sales'!$A$1:$AA$367,24,0)</f>
        <v>4</v>
      </c>
      <c r="CN188">
        <v>0</v>
      </c>
      <c r="CO188" s="15">
        <f t="shared" si="235"/>
        <v>3</v>
      </c>
      <c r="CP188" s="14">
        <f t="shared" si="251"/>
        <v>4</v>
      </c>
      <c r="CQ188">
        <f>VLOOKUP(A188,'Stock wise daily sales'!$A$1:$AA$367,25,0)</f>
        <v>4</v>
      </c>
      <c r="CR188">
        <v>0</v>
      </c>
      <c r="CS188" s="15">
        <f t="shared" si="252"/>
        <v>0</v>
      </c>
      <c r="CT188" s="14">
        <f t="shared" si="236"/>
        <v>109</v>
      </c>
      <c r="CU188">
        <f>VLOOKUP(A188,'Stock wise daily sales'!$A$1:$AA$367,26,0)</f>
        <v>28</v>
      </c>
      <c r="CV188">
        <v>0</v>
      </c>
      <c r="CW188" s="15">
        <f t="shared" si="237"/>
        <v>81</v>
      </c>
    </row>
    <row r="189" spans="1:101" x14ac:dyDescent="0.45">
      <c r="A189" s="2">
        <v>45386</v>
      </c>
      <c r="B189" s="14">
        <f t="shared" si="212"/>
        <v>33</v>
      </c>
      <c r="C189">
        <f>VLOOKUP(A189,'Stock wise daily sales'!$A$1:$AA$367,2,0)</f>
        <v>0</v>
      </c>
      <c r="D189">
        <v>0</v>
      </c>
      <c r="E189" s="15">
        <f t="shared" si="213"/>
        <v>33</v>
      </c>
      <c r="F189" s="14">
        <f t="shared" si="253"/>
        <v>137</v>
      </c>
      <c r="G189">
        <f>VLOOKUP(A189,'Stock wise daily sales'!$A$1:$AA$367,3,0)</f>
        <v>50</v>
      </c>
      <c r="H189">
        <v>0</v>
      </c>
      <c r="I189" s="15">
        <f t="shared" si="254"/>
        <v>87</v>
      </c>
      <c r="J189" s="14">
        <f t="shared" si="238"/>
        <v>35</v>
      </c>
      <c r="K189">
        <f>VLOOKUP(A189,'Stock wise daily sales'!$A$1:$AA$367,4,0)</f>
        <v>0</v>
      </c>
      <c r="L189">
        <v>0</v>
      </c>
      <c r="M189" s="15">
        <f t="shared" si="239"/>
        <v>35</v>
      </c>
      <c r="N189" s="14">
        <f t="shared" si="211"/>
        <v>11</v>
      </c>
      <c r="O189">
        <f>VLOOKUP(A189,'Stock wise daily sales'!$A$1:$AA$367,5,0)</f>
        <v>5</v>
      </c>
      <c r="P189">
        <v>0</v>
      </c>
      <c r="Q189" s="15">
        <f t="shared" si="240"/>
        <v>6</v>
      </c>
      <c r="R189" s="14">
        <f t="shared" si="218"/>
        <v>116</v>
      </c>
      <c r="S189">
        <f>VLOOKUP(A189,'Stock wise daily sales'!$A$1:$AA$367,6,0)</f>
        <v>75</v>
      </c>
      <c r="T189">
        <v>0</v>
      </c>
      <c r="U189" s="15">
        <f t="shared" si="219"/>
        <v>41</v>
      </c>
      <c r="V189" s="14">
        <f t="shared" si="259"/>
        <v>121</v>
      </c>
      <c r="W189">
        <f>VLOOKUP(A189,'Stock wise daily sales'!$A$1:$AA$367,7,0)</f>
        <v>15</v>
      </c>
      <c r="X189">
        <v>0</v>
      </c>
      <c r="Y189" s="15">
        <f t="shared" si="260"/>
        <v>106</v>
      </c>
      <c r="Z189" s="14">
        <f t="shared" si="220"/>
        <v>29</v>
      </c>
      <c r="AA189">
        <f>VLOOKUP(A189,'Stock wise daily sales'!$A$1:$AA$367,8,0)</f>
        <v>0</v>
      </c>
      <c r="AB189">
        <v>0</v>
      </c>
      <c r="AC189" s="15">
        <f t="shared" si="221"/>
        <v>29</v>
      </c>
      <c r="AD189" s="14">
        <f t="shared" si="214"/>
        <v>19</v>
      </c>
      <c r="AE189">
        <f>VLOOKUP(A189,'Stock wise daily sales'!$A$1:$AA$367,9,0)</f>
        <v>0</v>
      </c>
      <c r="AF189">
        <v>0</v>
      </c>
      <c r="AG189" s="15">
        <f t="shared" si="215"/>
        <v>19</v>
      </c>
      <c r="AH189" s="14">
        <f t="shared" si="243"/>
        <v>12</v>
      </c>
      <c r="AI189">
        <f>VLOOKUP(A189,'Stock wise daily sales'!$A$1:$AA$367,10,0)</f>
        <v>0</v>
      </c>
      <c r="AJ189">
        <v>0</v>
      </c>
      <c r="AK189" s="15">
        <f t="shared" si="244"/>
        <v>12</v>
      </c>
      <c r="AL189" s="14">
        <f t="shared" si="255"/>
        <v>1</v>
      </c>
      <c r="AM189">
        <f>VLOOKUP(A189,'Stock wise daily sales'!$A$1:$AA$367,11,0)</f>
        <v>0</v>
      </c>
      <c r="AN189">
        <v>0</v>
      </c>
      <c r="AO189" s="15">
        <f t="shared" si="256"/>
        <v>1</v>
      </c>
      <c r="AP189" s="14">
        <f t="shared" si="245"/>
        <v>43</v>
      </c>
      <c r="AQ189">
        <f>VLOOKUP(A189,'Stock wise daily sales'!$A$1:$AA$367,12,0)</f>
        <v>5</v>
      </c>
      <c r="AR189">
        <v>0</v>
      </c>
      <c r="AS189" s="15">
        <f t="shared" si="246"/>
        <v>38</v>
      </c>
      <c r="AT189" s="14">
        <f t="shared" si="247"/>
        <v>71</v>
      </c>
      <c r="AU189">
        <f>VLOOKUP(A189,'Stock wise daily sales'!$A$1:$AA$367,13,0)</f>
        <v>0</v>
      </c>
      <c r="AV189">
        <v>0</v>
      </c>
      <c r="AW189" s="15">
        <f t="shared" si="248"/>
        <v>71</v>
      </c>
      <c r="AX189" s="14">
        <f t="shared" si="222"/>
        <v>39</v>
      </c>
      <c r="AY189">
        <f>VLOOKUP(A189,'Stock wise daily sales'!$A$1:$AA$367,14,0)</f>
        <v>0</v>
      </c>
      <c r="AZ189">
        <v>0</v>
      </c>
      <c r="BA189" s="15">
        <f t="shared" si="223"/>
        <v>39</v>
      </c>
      <c r="BB189" s="14">
        <f t="shared" si="249"/>
        <v>25</v>
      </c>
      <c r="BC189">
        <f>VLOOKUP(A189,'Stock wise daily sales'!$A$1:$AA$367,15,0)</f>
        <v>0</v>
      </c>
      <c r="BD189">
        <v>0</v>
      </c>
      <c r="BE189" s="15">
        <f t="shared" si="250"/>
        <v>25</v>
      </c>
      <c r="BF189" s="14">
        <f t="shared" si="224"/>
        <v>3</v>
      </c>
      <c r="BG189">
        <f>VLOOKUP(A189,'Stock wise daily sales'!$A$1:$AA$367,16,0)</f>
        <v>0</v>
      </c>
      <c r="BH189">
        <v>0</v>
      </c>
      <c r="BI189" s="15">
        <f t="shared" si="225"/>
        <v>3</v>
      </c>
      <c r="BJ189" s="14">
        <f t="shared" si="230"/>
        <v>19</v>
      </c>
      <c r="BK189">
        <f>VLOOKUP(A189,'Stock wise daily sales'!$A$1:$AA$367,17,0)</f>
        <v>10</v>
      </c>
      <c r="BL189">
        <v>0</v>
      </c>
      <c r="BM189" s="15">
        <f t="shared" si="231"/>
        <v>9</v>
      </c>
      <c r="BN189" s="14">
        <f t="shared" si="226"/>
        <v>70</v>
      </c>
      <c r="BO189">
        <f>VLOOKUP(A189,'Stock wise daily sales'!$A$1:$AA$367,18,0)</f>
        <v>10</v>
      </c>
      <c r="BP189">
        <v>0</v>
      </c>
      <c r="BQ189" s="15">
        <f t="shared" si="227"/>
        <v>60</v>
      </c>
      <c r="BR189" s="14">
        <f t="shared" si="228"/>
        <v>28</v>
      </c>
      <c r="BS189">
        <f>VLOOKUP(A189,'Stock wise daily sales'!$A$1:$AA$367,19,0)</f>
        <v>0</v>
      </c>
      <c r="BT189">
        <v>0</v>
      </c>
      <c r="BU189" s="15">
        <f t="shared" si="229"/>
        <v>28</v>
      </c>
      <c r="BV189" s="14">
        <f t="shared" si="232"/>
        <v>14</v>
      </c>
      <c r="BW189">
        <f>VLOOKUP(A189,'Stock wise daily sales'!$A$1:$AA$367,20,0)</f>
        <v>0</v>
      </c>
      <c r="BX189">
        <v>0</v>
      </c>
      <c r="BY189" s="15">
        <f t="shared" si="233"/>
        <v>14</v>
      </c>
      <c r="BZ189" s="14">
        <f t="shared" si="216"/>
        <v>5</v>
      </c>
      <c r="CA189">
        <f>VLOOKUP(A189,'Stock wise daily sales'!$A$1:$AA$367,21,0)</f>
        <v>5</v>
      </c>
      <c r="CB189">
        <v>0</v>
      </c>
      <c r="CC189" s="15">
        <f t="shared" si="217"/>
        <v>0</v>
      </c>
      <c r="CD189" s="14">
        <f t="shared" si="257"/>
        <v>97</v>
      </c>
      <c r="CE189">
        <f>VLOOKUP(A189,'Stock wise daily sales'!$A$1:$AA$367,22,0)</f>
        <v>10</v>
      </c>
      <c r="CF189">
        <v>0</v>
      </c>
      <c r="CG189" s="15">
        <f t="shared" si="258"/>
        <v>87</v>
      </c>
      <c r="CH189" s="14">
        <f t="shared" si="241"/>
        <v>13</v>
      </c>
      <c r="CI189">
        <f>VLOOKUP(A189,'Stock wise daily sales'!$A$1:$AA$367,23,0)</f>
        <v>5</v>
      </c>
      <c r="CJ189">
        <v>0</v>
      </c>
      <c r="CK189" s="15">
        <f t="shared" si="242"/>
        <v>8</v>
      </c>
      <c r="CL189" s="14">
        <f t="shared" si="234"/>
        <v>3</v>
      </c>
      <c r="CM189">
        <f>VLOOKUP(A189,'Stock wise daily sales'!$A$1:$AA$367,24,0)</f>
        <v>5</v>
      </c>
      <c r="CN189">
        <v>30</v>
      </c>
      <c r="CO189" s="15">
        <f t="shared" si="235"/>
        <v>28</v>
      </c>
      <c r="CP189" s="14">
        <f t="shared" si="251"/>
        <v>0</v>
      </c>
      <c r="CQ189">
        <f>VLOOKUP(A189,'Stock wise daily sales'!$A$1:$AA$367,25,0)</f>
        <v>5</v>
      </c>
      <c r="CR189">
        <v>40</v>
      </c>
      <c r="CS189" s="15">
        <f t="shared" si="252"/>
        <v>35</v>
      </c>
      <c r="CT189" s="14">
        <f t="shared" si="236"/>
        <v>81</v>
      </c>
      <c r="CU189">
        <f>VLOOKUP(A189,'Stock wise daily sales'!$A$1:$AA$367,26,0)</f>
        <v>0</v>
      </c>
      <c r="CV189">
        <v>0</v>
      </c>
      <c r="CW189" s="15">
        <f t="shared" si="237"/>
        <v>81</v>
      </c>
    </row>
    <row r="190" spans="1:101" x14ac:dyDescent="0.45">
      <c r="A190" s="2">
        <v>45387</v>
      </c>
      <c r="B190" s="14">
        <f t="shared" si="212"/>
        <v>33</v>
      </c>
      <c r="C190">
        <f>VLOOKUP(A190,'Stock wise daily sales'!$A$1:$AA$367,2,0)</f>
        <v>0</v>
      </c>
      <c r="D190">
        <v>0</v>
      </c>
      <c r="E190" s="15">
        <f t="shared" si="213"/>
        <v>33</v>
      </c>
      <c r="F190" s="14">
        <f t="shared" si="253"/>
        <v>87</v>
      </c>
      <c r="G190">
        <f>VLOOKUP(A190,'Stock wise daily sales'!$A$1:$AA$367,3,0)</f>
        <v>0</v>
      </c>
      <c r="H190">
        <v>0</v>
      </c>
      <c r="I190" s="15">
        <f t="shared" si="254"/>
        <v>87</v>
      </c>
      <c r="J190" s="14">
        <f t="shared" si="238"/>
        <v>35</v>
      </c>
      <c r="K190">
        <f>VLOOKUP(A190,'Stock wise daily sales'!$A$1:$AA$367,4,0)</f>
        <v>0</v>
      </c>
      <c r="L190">
        <v>0</v>
      </c>
      <c r="M190" s="15">
        <f t="shared" si="239"/>
        <v>35</v>
      </c>
      <c r="N190" s="14">
        <f t="shared" si="211"/>
        <v>6</v>
      </c>
      <c r="O190">
        <f>VLOOKUP(A190,'Stock wise daily sales'!$A$1:$AA$367,5,0)</f>
        <v>0</v>
      </c>
      <c r="P190">
        <v>0</v>
      </c>
      <c r="Q190" s="15">
        <f t="shared" si="240"/>
        <v>6</v>
      </c>
      <c r="R190" s="14">
        <f t="shared" si="218"/>
        <v>41</v>
      </c>
      <c r="S190">
        <f>VLOOKUP(A190,'Stock wise daily sales'!$A$1:$AA$367,6,0)</f>
        <v>0</v>
      </c>
      <c r="T190">
        <v>0</v>
      </c>
      <c r="U190" s="15">
        <f t="shared" si="219"/>
        <v>41</v>
      </c>
      <c r="V190" s="14">
        <f t="shared" si="259"/>
        <v>106</v>
      </c>
      <c r="W190">
        <f>VLOOKUP(A190,'Stock wise daily sales'!$A$1:$AA$367,7,0)</f>
        <v>0</v>
      </c>
      <c r="X190">
        <v>0</v>
      </c>
      <c r="Y190" s="15">
        <f t="shared" si="260"/>
        <v>106</v>
      </c>
      <c r="Z190" s="14">
        <f t="shared" si="220"/>
        <v>29</v>
      </c>
      <c r="AA190">
        <f>VLOOKUP(A190,'Stock wise daily sales'!$A$1:$AA$367,8,0)</f>
        <v>0</v>
      </c>
      <c r="AB190">
        <v>0</v>
      </c>
      <c r="AC190" s="15">
        <f t="shared" si="221"/>
        <v>29</v>
      </c>
      <c r="AD190" s="14">
        <f t="shared" si="214"/>
        <v>19</v>
      </c>
      <c r="AE190">
        <f>VLOOKUP(A190,'Stock wise daily sales'!$A$1:$AA$367,9,0)</f>
        <v>0</v>
      </c>
      <c r="AF190">
        <v>0</v>
      </c>
      <c r="AG190" s="15">
        <f t="shared" si="215"/>
        <v>19</v>
      </c>
      <c r="AH190" s="14">
        <f t="shared" si="243"/>
        <v>12</v>
      </c>
      <c r="AI190">
        <f>VLOOKUP(A190,'Stock wise daily sales'!$A$1:$AA$367,10,0)</f>
        <v>0</v>
      </c>
      <c r="AJ190">
        <v>0</v>
      </c>
      <c r="AK190" s="15">
        <f t="shared" si="244"/>
        <v>12</v>
      </c>
      <c r="AL190" s="14">
        <f t="shared" si="255"/>
        <v>1</v>
      </c>
      <c r="AM190">
        <f>VLOOKUP(A190,'Stock wise daily sales'!$A$1:$AA$367,11,0)</f>
        <v>0</v>
      </c>
      <c r="AN190">
        <v>0</v>
      </c>
      <c r="AO190" s="15">
        <f t="shared" si="256"/>
        <v>1</v>
      </c>
      <c r="AP190" s="14">
        <f t="shared" si="245"/>
        <v>38</v>
      </c>
      <c r="AQ190">
        <f>VLOOKUP(A190,'Stock wise daily sales'!$A$1:$AA$367,12,0)</f>
        <v>0</v>
      </c>
      <c r="AR190">
        <v>0</v>
      </c>
      <c r="AS190" s="15">
        <f t="shared" si="246"/>
        <v>38</v>
      </c>
      <c r="AT190" s="14">
        <f t="shared" si="247"/>
        <v>71</v>
      </c>
      <c r="AU190">
        <f>VLOOKUP(A190,'Stock wise daily sales'!$A$1:$AA$367,13,0)</f>
        <v>0</v>
      </c>
      <c r="AV190">
        <v>0</v>
      </c>
      <c r="AW190" s="15">
        <f t="shared" si="248"/>
        <v>71</v>
      </c>
      <c r="AX190" s="14">
        <f t="shared" si="222"/>
        <v>39</v>
      </c>
      <c r="AY190">
        <f>VLOOKUP(A190,'Stock wise daily sales'!$A$1:$AA$367,14,0)</f>
        <v>0</v>
      </c>
      <c r="AZ190">
        <v>0</v>
      </c>
      <c r="BA190" s="15">
        <f t="shared" si="223"/>
        <v>39</v>
      </c>
      <c r="BB190" s="14">
        <f t="shared" si="249"/>
        <v>25</v>
      </c>
      <c r="BC190">
        <f>VLOOKUP(A190,'Stock wise daily sales'!$A$1:$AA$367,15,0)</f>
        <v>2</v>
      </c>
      <c r="BD190">
        <v>0</v>
      </c>
      <c r="BE190" s="15">
        <f t="shared" si="250"/>
        <v>23</v>
      </c>
      <c r="BF190" s="14">
        <f t="shared" si="224"/>
        <v>3</v>
      </c>
      <c r="BG190">
        <f>VLOOKUP(A190,'Stock wise daily sales'!$A$1:$AA$367,16,0)</f>
        <v>0</v>
      </c>
      <c r="BH190">
        <v>0</v>
      </c>
      <c r="BI190" s="15">
        <f t="shared" si="225"/>
        <v>3</v>
      </c>
      <c r="BJ190" s="14">
        <f t="shared" si="230"/>
        <v>9</v>
      </c>
      <c r="BK190">
        <f>VLOOKUP(A190,'Stock wise daily sales'!$A$1:$AA$367,17,0)</f>
        <v>0</v>
      </c>
      <c r="BL190">
        <v>0</v>
      </c>
      <c r="BM190" s="15">
        <f t="shared" si="231"/>
        <v>9</v>
      </c>
      <c r="BN190" s="14">
        <f t="shared" si="226"/>
        <v>60</v>
      </c>
      <c r="BO190">
        <f>VLOOKUP(A190,'Stock wise daily sales'!$A$1:$AA$367,18,0)</f>
        <v>0</v>
      </c>
      <c r="BP190">
        <v>0</v>
      </c>
      <c r="BQ190" s="15">
        <f t="shared" si="227"/>
        <v>60</v>
      </c>
      <c r="BR190" s="14">
        <f t="shared" si="228"/>
        <v>28</v>
      </c>
      <c r="BS190">
        <f>VLOOKUP(A190,'Stock wise daily sales'!$A$1:$AA$367,19,0)</f>
        <v>0</v>
      </c>
      <c r="BT190">
        <v>0</v>
      </c>
      <c r="BU190" s="15">
        <f t="shared" si="229"/>
        <v>28</v>
      </c>
      <c r="BV190" s="14">
        <f t="shared" si="232"/>
        <v>14</v>
      </c>
      <c r="BW190">
        <f>VLOOKUP(A190,'Stock wise daily sales'!$A$1:$AA$367,20,0)</f>
        <v>0</v>
      </c>
      <c r="BX190">
        <v>0</v>
      </c>
      <c r="BY190" s="15">
        <f t="shared" si="233"/>
        <v>14</v>
      </c>
      <c r="BZ190" s="14">
        <f t="shared" si="216"/>
        <v>0</v>
      </c>
      <c r="CA190">
        <f>VLOOKUP(A190,'Stock wise daily sales'!$A$1:$AA$367,21,0)</f>
        <v>0</v>
      </c>
      <c r="CB190">
        <v>100</v>
      </c>
      <c r="CC190" s="15">
        <f t="shared" si="217"/>
        <v>100</v>
      </c>
      <c r="CD190" s="14">
        <f t="shared" si="257"/>
        <v>87</v>
      </c>
      <c r="CE190">
        <f>VLOOKUP(A190,'Stock wise daily sales'!$A$1:$AA$367,22,0)</f>
        <v>0</v>
      </c>
      <c r="CF190">
        <v>0</v>
      </c>
      <c r="CG190" s="15">
        <f t="shared" si="258"/>
        <v>87</v>
      </c>
      <c r="CH190" s="14">
        <f t="shared" si="241"/>
        <v>8</v>
      </c>
      <c r="CI190">
        <f>VLOOKUP(A190,'Stock wise daily sales'!$A$1:$AA$367,23,0)</f>
        <v>0</v>
      </c>
      <c r="CJ190">
        <v>0</v>
      </c>
      <c r="CK190" s="15">
        <f t="shared" si="242"/>
        <v>8</v>
      </c>
      <c r="CL190" s="14">
        <f t="shared" si="234"/>
        <v>28</v>
      </c>
      <c r="CM190">
        <f>VLOOKUP(A190,'Stock wise daily sales'!$A$1:$AA$367,24,0)</f>
        <v>0</v>
      </c>
      <c r="CN190">
        <v>0</v>
      </c>
      <c r="CO190" s="15">
        <f t="shared" si="235"/>
        <v>28</v>
      </c>
      <c r="CP190" s="14">
        <f t="shared" si="251"/>
        <v>35</v>
      </c>
      <c r="CQ190">
        <f>VLOOKUP(A190,'Stock wise daily sales'!$A$1:$AA$367,25,0)</f>
        <v>0</v>
      </c>
      <c r="CR190">
        <v>0</v>
      </c>
      <c r="CS190" s="15">
        <f t="shared" si="252"/>
        <v>35</v>
      </c>
      <c r="CT190" s="14">
        <f t="shared" si="236"/>
        <v>81</v>
      </c>
      <c r="CU190">
        <f>VLOOKUP(A190,'Stock wise daily sales'!$A$1:$AA$367,26,0)</f>
        <v>160</v>
      </c>
      <c r="CV190">
        <v>180</v>
      </c>
      <c r="CW190" s="15">
        <f t="shared" si="237"/>
        <v>101</v>
      </c>
    </row>
    <row r="191" spans="1:101" x14ac:dyDescent="0.45">
      <c r="A191" s="2">
        <v>45388</v>
      </c>
      <c r="B191" s="14">
        <f t="shared" si="212"/>
        <v>33</v>
      </c>
      <c r="C191">
        <f>VLOOKUP(A191,'Stock wise daily sales'!$A$1:$AA$367,2,0)</f>
        <v>0</v>
      </c>
      <c r="D191">
        <v>0</v>
      </c>
      <c r="E191" s="15">
        <f t="shared" si="213"/>
        <v>33</v>
      </c>
      <c r="F191" s="14">
        <f t="shared" si="253"/>
        <v>87</v>
      </c>
      <c r="G191">
        <f>VLOOKUP(A191,'Stock wise daily sales'!$A$1:$AA$367,3,0)</f>
        <v>15</v>
      </c>
      <c r="H191">
        <v>0</v>
      </c>
      <c r="I191" s="15">
        <f t="shared" si="254"/>
        <v>72</v>
      </c>
      <c r="J191" s="14">
        <f t="shared" si="238"/>
        <v>35</v>
      </c>
      <c r="K191">
        <f>VLOOKUP(A191,'Stock wise daily sales'!$A$1:$AA$367,4,0)</f>
        <v>0</v>
      </c>
      <c r="L191">
        <v>0</v>
      </c>
      <c r="M191" s="15">
        <f t="shared" si="239"/>
        <v>35</v>
      </c>
      <c r="N191" s="14">
        <f t="shared" si="211"/>
        <v>6</v>
      </c>
      <c r="O191">
        <f>VLOOKUP(A191,'Stock wise daily sales'!$A$1:$AA$367,5,0)</f>
        <v>0</v>
      </c>
      <c r="P191">
        <v>0</v>
      </c>
      <c r="Q191" s="15">
        <f t="shared" si="240"/>
        <v>6</v>
      </c>
      <c r="R191" s="14">
        <f t="shared" si="218"/>
        <v>41</v>
      </c>
      <c r="S191">
        <f>VLOOKUP(A191,'Stock wise daily sales'!$A$1:$AA$367,6,0)</f>
        <v>0</v>
      </c>
      <c r="T191">
        <v>0</v>
      </c>
      <c r="U191" s="15">
        <f t="shared" si="219"/>
        <v>41</v>
      </c>
      <c r="V191" s="14">
        <f t="shared" si="259"/>
        <v>106</v>
      </c>
      <c r="W191">
        <f>VLOOKUP(A191,'Stock wise daily sales'!$A$1:$AA$367,7,0)</f>
        <v>10</v>
      </c>
      <c r="X191">
        <v>0</v>
      </c>
      <c r="Y191" s="15">
        <f t="shared" si="260"/>
        <v>96</v>
      </c>
      <c r="Z191" s="14">
        <f t="shared" si="220"/>
        <v>29</v>
      </c>
      <c r="AA191">
        <f>VLOOKUP(A191,'Stock wise daily sales'!$A$1:$AA$367,8,0)</f>
        <v>15</v>
      </c>
      <c r="AB191">
        <v>0</v>
      </c>
      <c r="AC191" s="15">
        <f t="shared" si="221"/>
        <v>14</v>
      </c>
      <c r="AD191" s="14">
        <f t="shared" si="214"/>
        <v>19</v>
      </c>
      <c r="AE191">
        <f>VLOOKUP(A191,'Stock wise daily sales'!$A$1:$AA$367,9,0)</f>
        <v>0</v>
      </c>
      <c r="AF191">
        <v>0</v>
      </c>
      <c r="AG191" s="15">
        <f t="shared" si="215"/>
        <v>19</v>
      </c>
      <c r="AH191" s="14">
        <f t="shared" si="243"/>
        <v>12</v>
      </c>
      <c r="AI191">
        <f>VLOOKUP(A191,'Stock wise daily sales'!$A$1:$AA$367,10,0)</f>
        <v>0</v>
      </c>
      <c r="AJ191">
        <v>0</v>
      </c>
      <c r="AK191" s="15">
        <f t="shared" si="244"/>
        <v>12</v>
      </c>
      <c r="AL191" s="14">
        <f t="shared" si="255"/>
        <v>1</v>
      </c>
      <c r="AM191">
        <f>VLOOKUP(A191,'Stock wise daily sales'!$A$1:$AA$367,11,0)</f>
        <v>0</v>
      </c>
      <c r="AN191">
        <v>0</v>
      </c>
      <c r="AO191" s="15">
        <f t="shared" si="256"/>
        <v>1</v>
      </c>
      <c r="AP191" s="14">
        <f t="shared" si="245"/>
        <v>38</v>
      </c>
      <c r="AQ191">
        <f>VLOOKUP(A191,'Stock wise daily sales'!$A$1:$AA$367,12,0)</f>
        <v>0</v>
      </c>
      <c r="AR191">
        <v>0</v>
      </c>
      <c r="AS191" s="15">
        <f t="shared" si="246"/>
        <v>38</v>
      </c>
      <c r="AT191" s="14">
        <f t="shared" si="247"/>
        <v>71</v>
      </c>
      <c r="AU191">
        <f>VLOOKUP(A191,'Stock wise daily sales'!$A$1:$AA$367,13,0)</f>
        <v>15</v>
      </c>
      <c r="AV191">
        <v>0</v>
      </c>
      <c r="AW191" s="15">
        <f t="shared" si="248"/>
        <v>56</v>
      </c>
      <c r="AX191" s="14">
        <f t="shared" si="222"/>
        <v>39</v>
      </c>
      <c r="AY191">
        <f>VLOOKUP(A191,'Stock wise daily sales'!$A$1:$AA$367,14,0)</f>
        <v>14</v>
      </c>
      <c r="AZ191">
        <v>0</v>
      </c>
      <c r="BA191" s="15">
        <f t="shared" si="223"/>
        <v>25</v>
      </c>
      <c r="BB191" s="14">
        <f t="shared" si="249"/>
        <v>23</v>
      </c>
      <c r="BC191">
        <f>VLOOKUP(A191,'Stock wise daily sales'!$A$1:$AA$367,15,0)</f>
        <v>0</v>
      </c>
      <c r="BD191">
        <v>0</v>
      </c>
      <c r="BE191" s="15">
        <f t="shared" si="250"/>
        <v>23</v>
      </c>
      <c r="BF191" s="14">
        <f t="shared" si="224"/>
        <v>3</v>
      </c>
      <c r="BG191">
        <f>VLOOKUP(A191,'Stock wise daily sales'!$A$1:$AA$367,16,0)</f>
        <v>5</v>
      </c>
      <c r="BH191">
        <v>110</v>
      </c>
      <c r="BI191" s="15">
        <f t="shared" si="225"/>
        <v>108</v>
      </c>
      <c r="BJ191" s="14">
        <f t="shared" si="230"/>
        <v>9</v>
      </c>
      <c r="BK191">
        <f>VLOOKUP(A191,'Stock wise daily sales'!$A$1:$AA$367,17,0)</f>
        <v>0</v>
      </c>
      <c r="BL191">
        <v>0</v>
      </c>
      <c r="BM191" s="15">
        <f t="shared" si="231"/>
        <v>9</v>
      </c>
      <c r="BN191" s="14">
        <f t="shared" si="226"/>
        <v>60</v>
      </c>
      <c r="BO191">
        <f>VLOOKUP(A191,'Stock wise daily sales'!$A$1:$AA$367,18,0)</f>
        <v>4</v>
      </c>
      <c r="BP191">
        <v>0</v>
      </c>
      <c r="BQ191" s="15">
        <f t="shared" si="227"/>
        <v>56</v>
      </c>
      <c r="BR191" s="14">
        <f t="shared" si="228"/>
        <v>28</v>
      </c>
      <c r="BS191">
        <f>VLOOKUP(A191,'Stock wise daily sales'!$A$1:$AA$367,19,0)</f>
        <v>5</v>
      </c>
      <c r="BT191">
        <v>0</v>
      </c>
      <c r="BU191" s="15">
        <f t="shared" si="229"/>
        <v>23</v>
      </c>
      <c r="BV191" s="14">
        <f t="shared" si="232"/>
        <v>14</v>
      </c>
      <c r="BW191">
        <f>VLOOKUP(A191,'Stock wise daily sales'!$A$1:$AA$367,20,0)</f>
        <v>0</v>
      </c>
      <c r="BX191">
        <v>0</v>
      </c>
      <c r="BY191" s="15">
        <f t="shared" si="233"/>
        <v>14</v>
      </c>
      <c r="BZ191" s="14">
        <f t="shared" si="216"/>
        <v>100</v>
      </c>
      <c r="CA191">
        <f>VLOOKUP(A191,'Stock wise daily sales'!$A$1:$AA$367,21,0)</f>
        <v>2</v>
      </c>
      <c r="CB191">
        <v>0</v>
      </c>
      <c r="CC191" s="15">
        <f t="shared" si="217"/>
        <v>98</v>
      </c>
      <c r="CD191" s="14">
        <f t="shared" si="257"/>
        <v>87</v>
      </c>
      <c r="CE191">
        <f>VLOOKUP(A191,'Stock wise daily sales'!$A$1:$AA$367,22,0)</f>
        <v>10</v>
      </c>
      <c r="CF191">
        <v>0</v>
      </c>
      <c r="CG191" s="15">
        <f t="shared" si="258"/>
        <v>77</v>
      </c>
      <c r="CH191" s="14">
        <f t="shared" si="241"/>
        <v>8</v>
      </c>
      <c r="CI191">
        <f>VLOOKUP(A191,'Stock wise daily sales'!$A$1:$AA$367,23,0)</f>
        <v>10</v>
      </c>
      <c r="CJ191">
        <v>80</v>
      </c>
      <c r="CK191" s="15">
        <f t="shared" si="242"/>
        <v>78</v>
      </c>
      <c r="CL191" s="14">
        <f t="shared" si="234"/>
        <v>28</v>
      </c>
      <c r="CM191">
        <f>VLOOKUP(A191,'Stock wise daily sales'!$A$1:$AA$367,24,0)</f>
        <v>0</v>
      </c>
      <c r="CN191">
        <v>0</v>
      </c>
      <c r="CO191" s="15">
        <f t="shared" si="235"/>
        <v>28</v>
      </c>
      <c r="CP191" s="14">
        <f t="shared" si="251"/>
        <v>35</v>
      </c>
      <c r="CQ191">
        <f>VLOOKUP(A191,'Stock wise daily sales'!$A$1:$AA$367,25,0)</f>
        <v>0</v>
      </c>
      <c r="CR191">
        <v>0</v>
      </c>
      <c r="CS191" s="15">
        <f t="shared" si="252"/>
        <v>35</v>
      </c>
      <c r="CT191" s="14">
        <f t="shared" si="236"/>
        <v>101</v>
      </c>
      <c r="CU191">
        <f>VLOOKUP(A191,'Stock wise daily sales'!$A$1:$AA$367,26,0)</f>
        <v>0</v>
      </c>
      <c r="CV191">
        <v>0</v>
      </c>
      <c r="CW191" s="15">
        <f t="shared" si="237"/>
        <v>101</v>
      </c>
    </row>
    <row r="192" spans="1:101" x14ac:dyDescent="0.45">
      <c r="A192" s="2">
        <v>45389</v>
      </c>
      <c r="B192" s="14">
        <f t="shared" si="212"/>
        <v>33</v>
      </c>
      <c r="C192">
        <f>VLOOKUP(A192,'Stock wise daily sales'!$A$1:$AA$367,2,0)</f>
        <v>0</v>
      </c>
      <c r="D192">
        <v>0</v>
      </c>
      <c r="E192" s="15">
        <f t="shared" si="213"/>
        <v>33</v>
      </c>
      <c r="F192" s="14">
        <f t="shared" si="253"/>
        <v>72</v>
      </c>
      <c r="G192">
        <f>VLOOKUP(A192,'Stock wise daily sales'!$A$1:$AA$367,3,0)</f>
        <v>70</v>
      </c>
      <c r="H192">
        <v>0</v>
      </c>
      <c r="I192" s="15">
        <f t="shared" si="254"/>
        <v>2</v>
      </c>
      <c r="J192" s="14">
        <f t="shared" si="238"/>
        <v>35</v>
      </c>
      <c r="K192">
        <f>VLOOKUP(A192,'Stock wise daily sales'!$A$1:$AA$367,4,0)</f>
        <v>0</v>
      </c>
      <c r="L192">
        <v>0</v>
      </c>
      <c r="M192" s="15">
        <f t="shared" si="239"/>
        <v>35</v>
      </c>
      <c r="N192" s="14">
        <f t="shared" si="211"/>
        <v>6</v>
      </c>
      <c r="O192">
        <f>VLOOKUP(A192,'Stock wise daily sales'!$A$1:$AA$367,5,0)</f>
        <v>0</v>
      </c>
      <c r="P192">
        <v>0</v>
      </c>
      <c r="Q192" s="15">
        <f t="shared" si="240"/>
        <v>6</v>
      </c>
      <c r="R192" s="14">
        <f t="shared" si="218"/>
        <v>41</v>
      </c>
      <c r="S192">
        <f>VLOOKUP(A192,'Stock wise daily sales'!$A$1:$AA$367,6,0)</f>
        <v>79</v>
      </c>
      <c r="T192">
        <v>150</v>
      </c>
      <c r="U192" s="15">
        <f t="shared" si="219"/>
        <v>112</v>
      </c>
      <c r="V192" s="14">
        <f t="shared" si="259"/>
        <v>96</v>
      </c>
      <c r="W192">
        <f>VLOOKUP(A192,'Stock wise daily sales'!$A$1:$AA$367,7,0)</f>
        <v>15</v>
      </c>
      <c r="X192">
        <v>0</v>
      </c>
      <c r="Y192" s="15">
        <f t="shared" si="260"/>
        <v>81</v>
      </c>
      <c r="Z192" s="14">
        <f t="shared" si="220"/>
        <v>14</v>
      </c>
      <c r="AA192">
        <f>VLOOKUP(A192,'Stock wise daily sales'!$A$1:$AA$367,8,0)</f>
        <v>20</v>
      </c>
      <c r="AB192">
        <v>120</v>
      </c>
      <c r="AC192" s="15">
        <f t="shared" si="221"/>
        <v>114</v>
      </c>
      <c r="AD192" s="14">
        <f t="shared" si="214"/>
        <v>19</v>
      </c>
      <c r="AE192">
        <f>VLOOKUP(A192,'Stock wise daily sales'!$A$1:$AA$367,9,0)</f>
        <v>0</v>
      </c>
      <c r="AF192">
        <v>0</v>
      </c>
      <c r="AG192" s="15">
        <f t="shared" si="215"/>
        <v>19</v>
      </c>
      <c r="AH192" s="14">
        <f t="shared" si="243"/>
        <v>12</v>
      </c>
      <c r="AI192">
        <f>VLOOKUP(A192,'Stock wise daily sales'!$A$1:$AA$367,10,0)</f>
        <v>0</v>
      </c>
      <c r="AJ192">
        <v>0</v>
      </c>
      <c r="AK192" s="15">
        <f t="shared" si="244"/>
        <v>12</v>
      </c>
      <c r="AL192" s="14">
        <f t="shared" si="255"/>
        <v>1</v>
      </c>
      <c r="AM192">
        <f>VLOOKUP(A192,'Stock wise daily sales'!$A$1:$AA$367,11,0)</f>
        <v>0</v>
      </c>
      <c r="AN192">
        <v>0</v>
      </c>
      <c r="AO192" s="15">
        <f t="shared" si="256"/>
        <v>1</v>
      </c>
      <c r="AP192" s="14">
        <f t="shared" si="245"/>
        <v>38</v>
      </c>
      <c r="AQ192">
        <f>VLOOKUP(A192,'Stock wise daily sales'!$A$1:$AA$367,12,0)</f>
        <v>9</v>
      </c>
      <c r="AR192">
        <v>0</v>
      </c>
      <c r="AS192" s="15">
        <f t="shared" si="246"/>
        <v>29</v>
      </c>
      <c r="AT192" s="14">
        <f t="shared" si="247"/>
        <v>56</v>
      </c>
      <c r="AU192">
        <f>VLOOKUP(A192,'Stock wise daily sales'!$A$1:$AA$367,13,0)</f>
        <v>2</v>
      </c>
      <c r="AV192">
        <v>0</v>
      </c>
      <c r="AW192" s="15">
        <f t="shared" si="248"/>
        <v>54</v>
      </c>
      <c r="AX192" s="14">
        <f t="shared" si="222"/>
        <v>25</v>
      </c>
      <c r="AY192">
        <f>VLOOKUP(A192,'Stock wise daily sales'!$A$1:$AA$367,14,0)</f>
        <v>0</v>
      </c>
      <c r="AZ192">
        <v>0</v>
      </c>
      <c r="BA192" s="15">
        <f t="shared" si="223"/>
        <v>25</v>
      </c>
      <c r="BB192" s="14">
        <f t="shared" si="249"/>
        <v>23</v>
      </c>
      <c r="BC192">
        <f>VLOOKUP(A192,'Stock wise daily sales'!$A$1:$AA$367,15,0)</f>
        <v>0</v>
      </c>
      <c r="BD192">
        <v>0</v>
      </c>
      <c r="BE192" s="15">
        <f t="shared" si="250"/>
        <v>23</v>
      </c>
      <c r="BF192" s="14">
        <f t="shared" si="224"/>
        <v>108</v>
      </c>
      <c r="BG192">
        <f>VLOOKUP(A192,'Stock wise daily sales'!$A$1:$AA$367,16,0)</f>
        <v>0</v>
      </c>
      <c r="BH192">
        <v>0</v>
      </c>
      <c r="BI192" s="15">
        <f t="shared" si="225"/>
        <v>108</v>
      </c>
      <c r="BJ192" s="14">
        <f t="shared" si="230"/>
        <v>9</v>
      </c>
      <c r="BK192">
        <f>VLOOKUP(A192,'Stock wise daily sales'!$A$1:$AA$367,17,0)</f>
        <v>10</v>
      </c>
      <c r="BL192">
        <v>40</v>
      </c>
      <c r="BM192" s="15">
        <f t="shared" si="231"/>
        <v>39</v>
      </c>
      <c r="BN192" s="14">
        <f t="shared" si="226"/>
        <v>56</v>
      </c>
      <c r="BO192">
        <f>VLOOKUP(A192,'Stock wise daily sales'!$A$1:$AA$367,18,0)</f>
        <v>10</v>
      </c>
      <c r="BP192">
        <v>0</v>
      </c>
      <c r="BQ192" s="15">
        <f t="shared" si="227"/>
        <v>46</v>
      </c>
      <c r="BR192" s="14">
        <f t="shared" si="228"/>
        <v>23</v>
      </c>
      <c r="BS192">
        <f>VLOOKUP(A192,'Stock wise daily sales'!$A$1:$AA$367,19,0)</f>
        <v>0</v>
      </c>
      <c r="BT192">
        <v>0</v>
      </c>
      <c r="BU192" s="15">
        <f t="shared" si="229"/>
        <v>23</v>
      </c>
      <c r="BV192" s="14">
        <f t="shared" si="232"/>
        <v>14</v>
      </c>
      <c r="BW192">
        <f>VLOOKUP(A192,'Stock wise daily sales'!$A$1:$AA$367,20,0)</f>
        <v>0</v>
      </c>
      <c r="BX192">
        <v>0</v>
      </c>
      <c r="BY192" s="15">
        <f t="shared" si="233"/>
        <v>14</v>
      </c>
      <c r="BZ192" s="14">
        <f t="shared" si="216"/>
        <v>98</v>
      </c>
      <c r="CA192">
        <f>VLOOKUP(A192,'Stock wise daily sales'!$A$1:$AA$367,21,0)</f>
        <v>3</v>
      </c>
      <c r="CB192">
        <v>0</v>
      </c>
      <c r="CC192" s="15">
        <f t="shared" si="217"/>
        <v>95</v>
      </c>
      <c r="CD192" s="14">
        <f t="shared" si="257"/>
        <v>77</v>
      </c>
      <c r="CE192">
        <f>VLOOKUP(A192,'Stock wise daily sales'!$A$1:$AA$367,22,0)</f>
        <v>10</v>
      </c>
      <c r="CF192">
        <v>0</v>
      </c>
      <c r="CG192" s="15">
        <f t="shared" si="258"/>
        <v>67</v>
      </c>
      <c r="CH192" s="14">
        <f t="shared" si="241"/>
        <v>78</v>
      </c>
      <c r="CI192">
        <f>VLOOKUP(A192,'Stock wise daily sales'!$A$1:$AA$367,23,0)</f>
        <v>5</v>
      </c>
      <c r="CJ192">
        <v>0</v>
      </c>
      <c r="CK192" s="15">
        <f t="shared" si="242"/>
        <v>73</v>
      </c>
      <c r="CL192" s="14">
        <f t="shared" si="234"/>
        <v>28</v>
      </c>
      <c r="CM192">
        <f>VLOOKUP(A192,'Stock wise daily sales'!$A$1:$AA$367,24,0)</f>
        <v>5</v>
      </c>
      <c r="CN192">
        <v>0</v>
      </c>
      <c r="CO192" s="15">
        <f t="shared" si="235"/>
        <v>23</v>
      </c>
      <c r="CP192" s="14">
        <f t="shared" si="251"/>
        <v>35</v>
      </c>
      <c r="CQ192">
        <f>VLOOKUP(A192,'Stock wise daily sales'!$A$1:$AA$367,25,0)</f>
        <v>5</v>
      </c>
      <c r="CR192">
        <v>0</v>
      </c>
      <c r="CS192" s="15">
        <f t="shared" si="252"/>
        <v>30</v>
      </c>
      <c r="CT192" s="14">
        <f t="shared" si="236"/>
        <v>101</v>
      </c>
      <c r="CU192">
        <f>VLOOKUP(A192,'Stock wise daily sales'!$A$1:$AA$367,26,0)</f>
        <v>0</v>
      </c>
      <c r="CV192">
        <v>0</v>
      </c>
      <c r="CW192" s="15">
        <f t="shared" si="237"/>
        <v>101</v>
      </c>
    </row>
    <row r="193" spans="1:101" x14ac:dyDescent="0.45">
      <c r="A193" s="2">
        <v>45390</v>
      </c>
      <c r="B193" s="14">
        <f t="shared" si="212"/>
        <v>33</v>
      </c>
      <c r="C193">
        <f>VLOOKUP(A193,'Stock wise daily sales'!$A$1:$AA$367,2,0)</f>
        <v>0</v>
      </c>
      <c r="D193">
        <v>0</v>
      </c>
      <c r="E193" s="15">
        <f t="shared" si="213"/>
        <v>33</v>
      </c>
      <c r="F193" s="14">
        <f t="shared" si="253"/>
        <v>2</v>
      </c>
      <c r="G193">
        <f>VLOOKUP(A193,'Stock wise daily sales'!$A$1:$AA$367,3,0)</f>
        <v>5</v>
      </c>
      <c r="H193">
        <v>150</v>
      </c>
      <c r="I193" s="15">
        <f t="shared" si="254"/>
        <v>147</v>
      </c>
      <c r="J193" s="14">
        <f t="shared" si="238"/>
        <v>35</v>
      </c>
      <c r="K193">
        <f>VLOOKUP(A193,'Stock wise daily sales'!$A$1:$AA$367,4,0)</f>
        <v>0</v>
      </c>
      <c r="L193">
        <v>0</v>
      </c>
      <c r="M193" s="15">
        <f t="shared" si="239"/>
        <v>35</v>
      </c>
      <c r="N193" s="14">
        <f t="shared" si="211"/>
        <v>6</v>
      </c>
      <c r="O193">
        <f>VLOOKUP(A193,'Stock wise daily sales'!$A$1:$AA$367,5,0)</f>
        <v>0</v>
      </c>
      <c r="P193">
        <v>0</v>
      </c>
      <c r="Q193" s="15">
        <f t="shared" si="240"/>
        <v>6</v>
      </c>
      <c r="R193" s="14">
        <f t="shared" si="218"/>
        <v>112</v>
      </c>
      <c r="S193">
        <f>VLOOKUP(A193,'Stock wise daily sales'!$A$1:$AA$367,6,0)</f>
        <v>0</v>
      </c>
      <c r="T193">
        <v>0</v>
      </c>
      <c r="U193" s="15">
        <f t="shared" si="219"/>
        <v>112</v>
      </c>
      <c r="V193" s="14">
        <f t="shared" si="259"/>
        <v>81</v>
      </c>
      <c r="W193">
        <f>VLOOKUP(A193,'Stock wise daily sales'!$A$1:$AA$367,7,0)</f>
        <v>1</v>
      </c>
      <c r="X193">
        <v>0</v>
      </c>
      <c r="Y193" s="15">
        <f t="shared" si="260"/>
        <v>80</v>
      </c>
      <c r="Z193" s="14">
        <f t="shared" si="220"/>
        <v>114</v>
      </c>
      <c r="AA193">
        <f>VLOOKUP(A193,'Stock wise daily sales'!$A$1:$AA$367,8,0)</f>
        <v>11</v>
      </c>
      <c r="AB193">
        <v>0</v>
      </c>
      <c r="AC193" s="15">
        <f t="shared" si="221"/>
        <v>103</v>
      </c>
      <c r="AD193" s="14">
        <f t="shared" si="214"/>
        <v>19</v>
      </c>
      <c r="AE193">
        <f>VLOOKUP(A193,'Stock wise daily sales'!$A$1:$AA$367,9,0)</f>
        <v>0</v>
      </c>
      <c r="AF193">
        <v>0</v>
      </c>
      <c r="AG193" s="15">
        <f t="shared" si="215"/>
        <v>19</v>
      </c>
      <c r="AH193" s="14">
        <f t="shared" si="243"/>
        <v>12</v>
      </c>
      <c r="AI193">
        <f>VLOOKUP(A193,'Stock wise daily sales'!$A$1:$AA$367,10,0)</f>
        <v>0</v>
      </c>
      <c r="AJ193">
        <v>0</v>
      </c>
      <c r="AK193" s="15">
        <f t="shared" si="244"/>
        <v>12</v>
      </c>
      <c r="AL193" s="14">
        <f t="shared" si="255"/>
        <v>1</v>
      </c>
      <c r="AM193">
        <f>VLOOKUP(A193,'Stock wise daily sales'!$A$1:$AA$367,11,0)</f>
        <v>8</v>
      </c>
      <c r="AN193">
        <v>150</v>
      </c>
      <c r="AO193" s="15">
        <f t="shared" si="256"/>
        <v>143</v>
      </c>
      <c r="AP193" s="14">
        <f t="shared" si="245"/>
        <v>29</v>
      </c>
      <c r="AQ193">
        <f>VLOOKUP(A193,'Stock wise daily sales'!$A$1:$AA$367,12,0)</f>
        <v>2</v>
      </c>
      <c r="AR193">
        <v>0</v>
      </c>
      <c r="AS193" s="15">
        <f t="shared" si="246"/>
        <v>27</v>
      </c>
      <c r="AT193" s="14">
        <f t="shared" si="247"/>
        <v>54</v>
      </c>
      <c r="AU193">
        <f>VLOOKUP(A193,'Stock wise daily sales'!$A$1:$AA$367,13,0)</f>
        <v>2</v>
      </c>
      <c r="AV193">
        <v>0</v>
      </c>
      <c r="AW193" s="15">
        <f t="shared" si="248"/>
        <v>52</v>
      </c>
      <c r="AX193" s="14">
        <f t="shared" si="222"/>
        <v>25</v>
      </c>
      <c r="AY193">
        <f>VLOOKUP(A193,'Stock wise daily sales'!$A$1:$AA$367,14,0)</f>
        <v>0</v>
      </c>
      <c r="AZ193">
        <v>0</v>
      </c>
      <c r="BA193" s="15">
        <f t="shared" si="223"/>
        <v>25</v>
      </c>
      <c r="BB193" s="14">
        <f t="shared" si="249"/>
        <v>23</v>
      </c>
      <c r="BC193">
        <f>VLOOKUP(A193,'Stock wise daily sales'!$A$1:$AA$367,15,0)</f>
        <v>0</v>
      </c>
      <c r="BD193">
        <v>0</v>
      </c>
      <c r="BE193" s="15">
        <f t="shared" si="250"/>
        <v>23</v>
      </c>
      <c r="BF193" s="14">
        <f t="shared" si="224"/>
        <v>108</v>
      </c>
      <c r="BG193">
        <f>VLOOKUP(A193,'Stock wise daily sales'!$A$1:$AA$367,16,0)</f>
        <v>0</v>
      </c>
      <c r="BH193">
        <v>0</v>
      </c>
      <c r="BI193" s="15">
        <f t="shared" si="225"/>
        <v>108</v>
      </c>
      <c r="BJ193" s="14">
        <f t="shared" si="230"/>
        <v>39</v>
      </c>
      <c r="BK193">
        <f>VLOOKUP(A193,'Stock wise daily sales'!$A$1:$AA$367,17,0)</f>
        <v>0</v>
      </c>
      <c r="BL193">
        <v>0</v>
      </c>
      <c r="BM193" s="15">
        <f t="shared" si="231"/>
        <v>39</v>
      </c>
      <c r="BN193" s="14">
        <f t="shared" si="226"/>
        <v>46</v>
      </c>
      <c r="BO193">
        <f>VLOOKUP(A193,'Stock wise daily sales'!$A$1:$AA$367,18,0)</f>
        <v>0</v>
      </c>
      <c r="BP193">
        <v>0</v>
      </c>
      <c r="BQ193" s="15">
        <f t="shared" si="227"/>
        <v>46</v>
      </c>
      <c r="BR193" s="14">
        <f t="shared" si="228"/>
        <v>23</v>
      </c>
      <c r="BS193">
        <f>VLOOKUP(A193,'Stock wise daily sales'!$A$1:$AA$367,19,0)</f>
        <v>0</v>
      </c>
      <c r="BT193">
        <v>0</v>
      </c>
      <c r="BU193" s="15">
        <f t="shared" si="229"/>
        <v>23</v>
      </c>
      <c r="BV193" s="14">
        <f t="shared" si="232"/>
        <v>14</v>
      </c>
      <c r="BW193">
        <f>VLOOKUP(A193,'Stock wise daily sales'!$A$1:$AA$367,20,0)</f>
        <v>0</v>
      </c>
      <c r="BX193">
        <v>0</v>
      </c>
      <c r="BY193" s="15">
        <f t="shared" si="233"/>
        <v>14</v>
      </c>
      <c r="BZ193" s="14">
        <f t="shared" si="216"/>
        <v>95</v>
      </c>
      <c r="CA193">
        <f>VLOOKUP(A193,'Stock wise daily sales'!$A$1:$AA$367,21,0)</f>
        <v>10</v>
      </c>
      <c r="CB193">
        <v>0</v>
      </c>
      <c r="CC193" s="15">
        <f t="shared" si="217"/>
        <v>85</v>
      </c>
      <c r="CD193" s="14">
        <f t="shared" si="257"/>
        <v>67</v>
      </c>
      <c r="CE193">
        <f>VLOOKUP(A193,'Stock wise daily sales'!$A$1:$AA$367,22,0)</f>
        <v>0</v>
      </c>
      <c r="CF193">
        <v>0</v>
      </c>
      <c r="CG193" s="15">
        <f t="shared" si="258"/>
        <v>67</v>
      </c>
      <c r="CH193" s="14">
        <f t="shared" si="241"/>
        <v>73</v>
      </c>
      <c r="CI193">
        <f>VLOOKUP(A193,'Stock wise daily sales'!$A$1:$AA$367,23,0)</f>
        <v>0</v>
      </c>
      <c r="CJ193">
        <v>0</v>
      </c>
      <c r="CK193" s="15">
        <f t="shared" si="242"/>
        <v>73</v>
      </c>
      <c r="CL193" s="14">
        <f t="shared" si="234"/>
        <v>23</v>
      </c>
      <c r="CM193">
        <f>VLOOKUP(A193,'Stock wise daily sales'!$A$1:$AA$367,24,0)</f>
        <v>0</v>
      </c>
      <c r="CN193">
        <v>0</v>
      </c>
      <c r="CO193" s="15">
        <f t="shared" si="235"/>
        <v>23</v>
      </c>
      <c r="CP193" s="14">
        <f t="shared" si="251"/>
        <v>30</v>
      </c>
      <c r="CQ193">
        <f>VLOOKUP(A193,'Stock wise daily sales'!$A$1:$AA$367,25,0)</f>
        <v>0</v>
      </c>
      <c r="CR193">
        <v>0</v>
      </c>
      <c r="CS193" s="15">
        <f t="shared" si="252"/>
        <v>30</v>
      </c>
      <c r="CT193" s="14">
        <f t="shared" si="236"/>
        <v>101</v>
      </c>
      <c r="CU193">
        <f>VLOOKUP(A193,'Stock wise daily sales'!$A$1:$AA$367,26,0)</f>
        <v>0</v>
      </c>
      <c r="CV193">
        <v>0</v>
      </c>
      <c r="CW193" s="15">
        <f t="shared" si="237"/>
        <v>101</v>
      </c>
    </row>
    <row r="194" spans="1:101" x14ac:dyDescent="0.45">
      <c r="A194" s="2">
        <v>45391</v>
      </c>
      <c r="B194" s="14">
        <f t="shared" si="212"/>
        <v>33</v>
      </c>
      <c r="C194">
        <f>VLOOKUP(A194,'Stock wise daily sales'!$A$1:$AA$367,2,0)</f>
        <v>0</v>
      </c>
      <c r="D194">
        <v>0</v>
      </c>
      <c r="E194" s="15">
        <f t="shared" si="213"/>
        <v>33</v>
      </c>
      <c r="F194" s="14">
        <f t="shared" si="253"/>
        <v>147</v>
      </c>
      <c r="G194">
        <f>VLOOKUP(A194,'Stock wise daily sales'!$A$1:$AA$367,3,0)</f>
        <v>34</v>
      </c>
      <c r="H194">
        <v>0</v>
      </c>
      <c r="I194" s="15">
        <f t="shared" si="254"/>
        <v>113</v>
      </c>
      <c r="J194" s="14">
        <f t="shared" si="238"/>
        <v>35</v>
      </c>
      <c r="K194">
        <f>VLOOKUP(A194,'Stock wise daily sales'!$A$1:$AA$367,4,0)</f>
        <v>0</v>
      </c>
      <c r="L194">
        <v>0</v>
      </c>
      <c r="M194" s="15">
        <f t="shared" si="239"/>
        <v>35</v>
      </c>
      <c r="N194" s="14">
        <f t="shared" si="211"/>
        <v>6</v>
      </c>
      <c r="O194">
        <f>VLOOKUP(A194,'Stock wise daily sales'!$A$1:$AA$367,5,0)</f>
        <v>6</v>
      </c>
      <c r="P194">
        <v>30</v>
      </c>
      <c r="Q194" s="15">
        <f t="shared" si="240"/>
        <v>30</v>
      </c>
      <c r="R194" s="14">
        <f t="shared" si="218"/>
        <v>112</v>
      </c>
      <c r="S194">
        <f>VLOOKUP(A194,'Stock wise daily sales'!$A$1:$AA$367,6,0)</f>
        <v>5</v>
      </c>
      <c r="T194">
        <v>0</v>
      </c>
      <c r="U194" s="15">
        <f t="shared" si="219"/>
        <v>107</v>
      </c>
      <c r="V194" s="14">
        <f t="shared" si="259"/>
        <v>80</v>
      </c>
      <c r="W194">
        <f>VLOOKUP(A194,'Stock wise daily sales'!$A$1:$AA$367,7,0)</f>
        <v>0</v>
      </c>
      <c r="X194">
        <v>0</v>
      </c>
      <c r="Y194" s="15">
        <f t="shared" si="260"/>
        <v>80</v>
      </c>
      <c r="Z194" s="14">
        <f t="shared" si="220"/>
        <v>103</v>
      </c>
      <c r="AA194">
        <f>VLOOKUP(A194,'Stock wise daily sales'!$A$1:$AA$367,8,0)</f>
        <v>0</v>
      </c>
      <c r="AB194">
        <v>0</v>
      </c>
      <c r="AC194" s="15">
        <f t="shared" si="221"/>
        <v>103</v>
      </c>
      <c r="AD194" s="14">
        <f t="shared" si="214"/>
        <v>19</v>
      </c>
      <c r="AE194">
        <f>VLOOKUP(A194,'Stock wise daily sales'!$A$1:$AA$367,9,0)</f>
        <v>0</v>
      </c>
      <c r="AF194">
        <v>0</v>
      </c>
      <c r="AG194" s="15">
        <f t="shared" si="215"/>
        <v>19</v>
      </c>
      <c r="AH194" s="14">
        <f t="shared" si="243"/>
        <v>12</v>
      </c>
      <c r="AI194">
        <f>VLOOKUP(A194,'Stock wise daily sales'!$A$1:$AA$367,10,0)</f>
        <v>0</v>
      </c>
      <c r="AJ194">
        <v>0</v>
      </c>
      <c r="AK194" s="15">
        <f t="shared" si="244"/>
        <v>12</v>
      </c>
      <c r="AL194" s="14">
        <f t="shared" si="255"/>
        <v>143</v>
      </c>
      <c r="AM194">
        <f>VLOOKUP(A194,'Stock wise daily sales'!$A$1:$AA$367,11,0)</f>
        <v>54</v>
      </c>
      <c r="AN194">
        <v>0</v>
      </c>
      <c r="AO194" s="15">
        <f t="shared" si="256"/>
        <v>89</v>
      </c>
      <c r="AP194" s="14">
        <f t="shared" si="245"/>
        <v>27</v>
      </c>
      <c r="AQ194">
        <f>VLOOKUP(A194,'Stock wise daily sales'!$A$1:$AA$367,12,0)</f>
        <v>0</v>
      </c>
      <c r="AR194">
        <v>0</v>
      </c>
      <c r="AS194" s="15">
        <f t="shared" si="246"/>
        <v>27</v>
      </c>
      <c r="AT194" s="14">
        <f t="shared" si="247"/>
        <v>52</v>
      </c>
      <c r="AU194">
        <f>VLOOKUP(A194,'Stock wise daily sales'!$A$1:$AA$367,13,0)</f>
        <v>12</v>
      </c>
      <c r="AV194">
        <v>0</v>
      </c>
      <c r="AW194" s="15">
        <f t="shared" si="248"/>
        <v>40</v>
      </c>
      <c r="AX194" s="14">
        <f t="shared" si="222"/>
        <v>25</v>
      </c>
      <c r="AY194">
        <f>VLOOKUP(A194,'Stock wise daily sales'!$A$1:$AA$367,14,0)</f>
        <v>0</v>
      </c>
      <c r="AZ194">
        <v>0</v>
      </c>
      <c r="BA194" s="15">
        <f t="shared" si="223"/>
        <v>25</v>
      </c>
      <c r="BB194" s="14">
        <f t="shared" si="249"/>
        <v>23</v>
      </c>
      <c r="BC194">
        <f>VLOOKUP(A194,'Stock wise daily sales'!$A$1:$AA$367,15,0)</f>
        <v>6</v>
      </c>
      <c r="BD194">
        <v>0</v>
      </c>
      <c r="BE194" s="15">
        <f t="shared" si="250"/>
        <v>17</v>
      </c>
      <c r="BF194" s="14">
        <f t="shared" si="224"/>
        <v>108</v>
      </c>
      <c r="BG194">
        <f>VLOOKUP(A194,'Stock wise daily sales'!$A$1:$AA$367,16,0)</f>
        <v>0</v>
      </c>
      <c r="BH194">
        <v>0</v>
      </c>
      <c r="BI194" s="15">
        <f t="shared" si="225"/>
        <v>108</v>
      </c>
      <c r="BJ194" s="14">
        <f t="shared" si="230"/>
        <v>39</v>
      </c>
      <c r="BK194">
        <f>VLOOKUP(A194,'Stock wise daily sales'!$A$1:$AA$367,17,0)</f>
        <v>1</v>
      </c>
      <c r="BL194">
        <v>0</v>
      </c>
      <c r="BM194" s="15">
        <f t="shared" si="231"/>
        <v>38</v>
      </c>
      <c r="BN194" s="14">
        <f t="shared" si="226"/>
        <v>46</v>
      </c>
      <c r="BO194">
        <f>VLOOKUP(A194,'Stock wise daily sales'!$A$1:$AA$367,18,0)</f>
        <v>0</v>
      </c>
      <c r="BP194">
        <v>0</v>
      </c>
      <c r="BQ194" s="15">
        <f t="shared" si="227"/>
        <v>46</v>
      </c>
      <c r="BR194" s="14">
        <f t="shared" si="228"/>
        <v>23</v>
      </c>
      <c r="BS194">
        <f>VLOOKUP(A194,'Stock wise daily sales'!$A$1:$AA$367,19,0)</f>
        <v>0</v>
      </c>
      <c r="BT194">
        <v>0</v>
      </c>
      <c r="BU194" s="15">
        <f t="shared" si="229"/>
        <v>23</v>
      </c>
      <c r="BV194" s="14">
        <f t="shared" si="232"/>
        <v>14</v>
      </c>
      <c r="BW194">
        <f>VLOOKUP(A194,'Stock wise daily sales'!$A$1:$AA$367,20,0)</f>
        <v>0</v>
      </c>
      <c r="BX194">
        <v>0</v>
      </c>
      <c r="BY194" s="15">
        <f t="shared" si="233"/>
        <v>14</v>
      </c>
      <c r="BZ194" s="14">
        <f t="shared" si="216"/>
        <v>85</v>
      </c>
      <c r="CA194">
        <f>VLOOKUP(A194,'Stock wise daily sales'!$A$1:$AA$367,21,0)</f>
        <v>0</v>
      </c>
      <c r="CB194">
        <v>0</v>
      </c>
      <c r="CC194" s="15">
        <f t="shared" si="217"/>
        <v>85</v>
      </c>
      <c r="CD194" s="14">
        <f t="shared" si="257"/>
        <v>67</v>
      </c>
      <c r="CE194">
        <f>VLOOKUP(A194,'Stock wise daily sales'!$A$1:$AA$367,22,0)</f>
        <v>11</v>
      </c>
      <c r="CF194">
        <v>0</v>
      </c>
      <c r="CG194" s="15">
        <f t="shared" si="258"/>
        <v>56</v>
      </c>
      <c r="CH194" s="14">
        <f t="shared" si="241"/>
        <v>73</v>
      </c>
      <c r="CI194">
        <f>VLOOKUP(A194,'Stock wise daily sales'!$A$1:$AA$367,23,0)</f>
        <v>5</v>
      </c>
      <c r="CJ194">
        <v>0</v>
      </c>
      <c r="CK194" s="15">
        <f t="shared" si="242"/>
        <v>68</v>
      </c>
      <c r="CL194" s="14">
        <f t="shared" si="234"/>
        <v>23</v>
      </c>
      <c r="CM194">
        <f>VLOOKUP(A194,'Stock wise daily sales'!$A$1:$AA$367,24,0)</f>
        <v>2</v>
      </c>
      <c r="CN194">
        <v>0</v>
      </c>
      <c r="CO194" s="15">
        <f t="shared" si="235"/>
        <v>21</v>
      </c>
      <c r="CP194" s="14">
        <f t="shared" si="251"/>
        <v>30</v>
      </c>
      <c r="CQ194">
        <f>VLOOKUP(A194,'Stock wise daily sales'!$A$1:$AA$367,25,0)</f>
        <v>10</v>
      </c>
      <c r="CR194">
        <v>0</v>
      </c>
      <c r="CS194" s="15">
        <f t="shared" si="252"/>
        <v>20</v>
      </c>
      <c r="CT194" s="14">
        <f t="shared" si="236"/>
        <v>101</v>
      </c>
      <c r="CU194">
        <f>VLOOKUP(A194,'Stock wise daily sales'!$A$1:$AA$367,26,0)</f>
        <v>0</v>
      </c>
      <c r="CV194">
        <v>0</v>
      </c>
      <c r="CW194" s="15">
        <f t="shared" si="237"/>
        <v>101</v>
      </c>
    </row>
    <row r="195" spans="1:101" x14ac:dyDescent="0.45">
      <c r="A195" s="2">
        <v>45392</v>
      </c>
      <c r="B195" s="14">
        <f t="shared" si="212"/>
        <v>33</v>
      </c>
      <c r="C195">
        <f>VLOOKUP(A195,'Stock wise daily sales'!$A$1:$AA$367,2,0)</f>
        <v>0</v>
      </c>
      <c r="D195">
        <v>0</v>
      </c>
      <c r="E195" s="15">
        <f t="shared" si="213"/>
        <v>33</v>
      </c>
      <c r="F195" s="14">
        <f t="shared" si="253"/>
        <v>113</v>
      </c>
      <c r="G195">
        <f>VLOOKUP(A195,'Stock wise daily sales'!$A$1:$AA$367,3,0)</f>
        <v>4</v>
      </c>
      <c r="H195">
        <v>0</v>
      </c>
      <c r="I195" s="15">
        <f t="shared" si="254"/>
        <v>109</v>
      </c>
      <c r="J195" s="14">
        <f t="shared" si="238"/>
        <v>35</v>
      </c>
      <c r="K195">
        <f>VLOOKUP(A195,'Stock wise daily sales'!$A$1:$AA$367,4,0)</f>
        <v>0</v>
      </c>
      <c r="L195">
        <v>0</v>
      </c>
      <c r="M195" s="15">
        <f t="shared" si="239"/>
        <v>35</v>
      </c>
      <c r="N195" s="14">
        <f t="shared" si="211"/>
        <v>30</v>
      </c>
      <c r="O195">
        <f>VLOOKUP(A195,'Stock wise daily sales'!$A$1:$AA$367,5,0)</f>
        <v>0</v>
      </c>
      <c r="P195">
        <v>0</v>
      </c>
      <c r="Q195" s="15">
        <f t="shared" si="240"/>
        <v>30</v>
      </c>
      <c r="R195" s="14">
        <f t="shared" si="218"/>
        <v>107</v>
      </c>
      <c r="S195">
        <f>VLOOKUP(A195,'Stock wise daily sales'!$A$1:$AA$367,6,0)</f>
        <v>21</v>
      </c>
      <c r="T195">
        <v>0</v>
      </c>
      <c r="U195" s="15">
        <f t="shared" si="219"/>
        <v>86</v>
      </c>
      <c r="V195" s="14">
        <f t="shared" si="259"/>
        <v>80</v>
      </c>
      <c r="W195">
        <f>VLOOKUP(A195,'Stock wise daily sales'!$A$1:$AA$367,7,0)</f>
        <v>0</v>
      </c>
      <c r="X195">
        <v>0</v>
      </c>
      <c r="Y195" s="15">
        <f t="shared" si="260"/>
        <v>80</v>
      </c>
      <c r="Z195" s="14">
        <f t="shared" si="220"/>
        <v>103</v>
      </c>
      <c r="AA195">
        <f>VLOOKUP(A195,'Stock wise daily sales'!$A$1:$AA$367,8,0)</f>
        <v>35</v>
      </c>
      <c r="AB195">
        <v>0</v>
      </c>
      <c r="AC195" s="15">
        <f t="shared" si="221"/>
        <v>68</v>
      </c>
      <c r="AD195" s="14">
        <f t="shared" si="214"/>
        <v>19</v>
      </c>
      <c r="AE195">
        <f>VLOOKUP(A195,'Stock wise daily sales'!$A$1:$AA$367,9,0)</f>
        <v>0</v>
      </c>
      <c r="AF195">
        <v>0</v>
      </c>
      <c r="AG195" s="15">
        <f t="shared" si="215"/>
        <v>19</v>
      </c>
      <c r="AH195" s="14">
        <f t="shared" si="243"/>
        <v>12</v>
      </c>
      <c r="AI195">
        <f>VLOOKUP(A195,'Stock wise daily sales'!$A$1:$AA$367,10,0)</f>
        <v>5</v>
      </c>
      <c r="AJ195">
        <v>0</v>
      </c>
      <c r="AK195" s="15">
        <f t="shared" si="244"/>
        <v>7</v>
      </c>
      <c r="AL195" s="14">
        <f t="shared" si="255"/>
        <v>89</v>
      </c>
      <c r="AM195">
        <f>VLOOKUP(A195,'Stock wise daily sales'!$A$1:$AA$367,11,0)</f>
        <v>5</v>
      </c>
      <c r="AN195">
        <v>0</v>
      </c>
      <c r="AO195" s="15">
        <f t="shared" si="256"/>
        <v>84</v>
      </c>
      <c r="AP195" s="14">
        <f t="shared" si="245"/>
        <v>27</v>
      </c>
      <c r="AQ195">
        <f>VLOOKUP(A195,'Stock wise daily sales'!$A$1:$AA$367,12,0)</f>
        <v>10</v>
      </c>
      <c r="AR195">
        <v>0</v>
      </c>
      <c r="AS195" s="15">
        <f t="shared" si="246"/>
        <v>17</v>
      </c>
      <c r="AT195" s="14">
        <f t="shared" si="247"/>
        <v>40</v>
      </c>
      <c r="AU195">
        <f>VLOOKUP(A195,'Stock wise daily sales'!$A$1:$AA$367,13,0)</f>
        <v>0</v>
      </c>
      <c r="AV195">
        <v>0</v>
      </c>
      <c r="AW195" s="15">
        <f t="shared" si="248"/>
        <v>40</v>
      </c>
      <c r="AX195" s="14">
        <f t="shared" si="222"/>
        <v>25</v>
      </c>
      <c r="AY195">
        <f>VLOOKUP(A195,'Stock wise daily sales'!$A$1:$AA$367,14,0)</f>
        <v>4</v>
      </c>
      <c r="AZ195">
        <v>0</v>
      </c>
      <c r="BA195" s="15">
        <f t="shared" si="223"/>
        <v>21</v>
      </c>
      <c r="BB195" s="14">
        <f t="shared" si="249"/>
        <v>17</v>
      </c>
      <c r="BC195">
        <f>VLOOKUP(A195,'Stock wise daily sales'!$A$1:$AA$367,15,0)</f>
        <v>0</v>
      </c>
      <c r="BD195">
        <v>0</v>
      </c>
      <c r="BE195" s="15">
        <f t="shared" si="250"/>
        <v>17</v>
      </c>
      <c r="BF195" s="14">
        <f t="shared" si="224"/>
        <v>108</v>
      </c>
      <c r="BG195">
        <f>VLOOKUP(A195,'Stock wise daily sales'!$A$1:$AA$367,16,0)</f>
        <v>27</v>
      </c>
      <c r="BH195">
        <v>0</v>
      </c>
      <c r="BI195" s="15">
        <f t="shared" si="225"/>
        <v>81</v>
      </c>
      <c r="BJ195" s="14">
        <f t="shared" si="230"/>
        <v>38</v>
      </c>
      <c r="BK195">
        <f>VLOOKUP(A195,'Stock wise daily sales'!$A$1:$AA$367,17,0)</f>
        <v>0</v>
      </c>
      <c r="BL195">
        <v>0</v>
      </c>
      <c r="BM195" s="15">
        <f t="shared" si="231"/>
        <v>38</v>
      </c>
      <c r="BN195" s="14">
        <f t="shared" si="226"/>
        <v>46</v>
      </c>
      <c r="BO195">
        <f>VLOOKUP(A195,'Stock wise daily sales'!$A$1:$AA$367,18,0)</f>
        <v>4</v>
      </c>
      <c r="BP195">
        <v>0</v>
      </c>
      <c r="BQ195" s="15">
        <f t="shared" si="227"/>
        <v>42</v>
      </c>
      <c r="BR195" s="14">
        <f t="shared" si="228"/>
        <v>23</v>
      </c>
      <c r="BS195">
        <f>VLOOKUP(A195,'Stock wise daily sales'!$A$1:$AA$367,19,0)</f>
        <v>0</v>
      </c>
      <c r="BT195">
        <v>0</v>
      </c>
      <c r="BU195" s="15">
        <f t="shared" si="229"/>
        <v>23</v>
      </c>
      <c r="BV195" s="14">
        <f t="shared" si="232"/>
        <v>14</v>
      </c>
      <c r="BW195">
        <f>VLOOKUP(A195,'Stock wise daily sales'!$A$1:$AA$367,20,0)</f>
        <v>0</v>
      </c>
      <c r="BX195">
        <v>0</v>
      </c>
      <c r="BY195" s="15">
        <f t="shared" si="233"/>
        <v>14</v>
      </c>
      <c r="BZ195" s="14">
        <f t="shared" si="216"/>
        <v>85</v>
      </c>
      <c r="CA195">
        <f>VLOOKUP(A195,'Stock wise daily sales'!$A$1:$AA$367,21,0)</f>
        <v>2</v>
      </c>
      <c r="CB195">
        <v>0</v>
      </c>
      <c r="CC195" s="15">
        <f t="shared" si="217"/>
        <v>83</v>
      </c>
      <c r="CD195" s="14">
        <f t="shared" si="257"/>
        <v>56</v>
      </c>
      <c r="CE195">
        <f>VLOOKUP(A195,'Stock wise daily sales'!$A$1:$AA$367,22,0)</f>
        <v>10</v>
      </c>
      <c r="CF195">
        <v>0</v>
      </c>
      <c r="CG195" s="15">
        <f t="shared" si="258"/>
        <v>46</v>
      </c>
      <c r="CH195" s="14">
        <f t="shared" si="241"/>
        <v>68</v>
      </c>
      <c r="CI195">
        <f>VLOOKUP(A195,'Stock wise daily sales'!$A$1:$AA$367,23,0)</f>
        <v>8</v>
      </c>
      <c r="CJ195">
        <v>0</v>
      </c>
      <c r="CK195" s="15">
        <f t="shared" si="242"/>
        <v>60</v>
      </c>
      <c r="CL195" s="14">
        <f t="shared" si="234"/>
        <v>21</v>
      </c>
      <c r="CM195">
        <f>VLOOKUP(A195,'Stock wise daily sales'!$A$1:$AA$367,24,0)</f>
        <v>0</v>
      </c>
      <c r="CN195">
        <v>0</v>
      </c>
      <c r="CO195" s="15">
        <f t="shared" si="235"/>
        <v>21</v>
      </c>
      <c r="CP195" s="14">
        <f t="shared" si="251"/>
        <v>20</v>
      </c>
      <c r="CQ195">
        <f>VLOOKUP(A195,'Stock wise daily sales'!$A$1:$AA$367,25,0)</f>
        <v>0</v>
      </c>
      <c r="CR195">
        <v>0</v>
      </c>
      <c r="CS195" s="15">
        <f t="shared" si="252"/>
        <v>20</v>
      </c>
      <c r="CT195" s="14">
        <f t="shared" si="236"/>
        <v>101</v>
      </c>
      <c r="CU195">
        <f>VLOOKUP(A195,'Stock wise daily sales'!$A$1:$AA$367,26,0)</f>
        <v>2</v>
      </c>
      <c r="CV195">
        <v>0</v>
      </c>
      <c r="CW195" s="15">
        <f t="shared" si="237"/>
        <v>99</v>
      </c>
    </row>
    <row r="196" spans="1:101" x14ac:dyDescent="0.45">
      <c r="A196" s="2">
        <v>45393</v>
      </c>
      <c r="B196" s="14">
        <f t="shared" si="212"/>
        <v>33</v>
      </c>
      <c r="C196">
        <f>VLOOKUP(A196,'Stock wise daily sales'!$A$1:$AA$367,2,0)</f>
        <v>0</v>
      </c>
      <c r="D196">
        <v>0</v>
      </c>
      <c r="E196" s="15">
        <f t="shared" si="213"/>
        <v>33</v>
      </c>
      <c r="F196" s="14">
        <f t="shared" si="253"/>
        <v>109</v>
      </c>
      <c r="G196">
        <f>VLOOKUP(A196,'Stock wise daily sales'!$A$1:$AA$367,3,0)</f>
        <v>0</v>
      </c>
      <c r="H196">
        <v>0</v>
      </c>
      <c r="I196" s="15">
        <f t="shared" si="254"/>
        <v>109</v>
      </c>
      <c r="J196" s="14">
        <f t="shared" si="238"/>
        <v>35</v>
      </c>
      <c r="K196">
        <f>VLOOKUP(A196,'Stock wise daily sales'!$A$1:$AA$367,4,0)</f>
        <v>0</v>
      </c>
      <c r="L196">
        <v>0</v>
      </c>
      <c r="M196" s="15">
        <f t="shared" si="239"/>
        <v>35</v>
      </c>
      <c r="N196" s="14">
        <f t="shared" si="211"/>
        <v>30</v>
      </c>
      <c r="O196">
        <f>VLOOKUP(A196,'Stock wise daily sales'!$A$1:$AA$367,5,0)</f>
        <v>6</v>
      </c>
      <c r="P196">
        <v>0</v>
      </c>
      <c r="Q196" s="15">
        <f t="shared" si="240"/>
        <v>24</v>
      </c>
      <c r="R196" s="14">
        <f t="shared" si="218"/>
        <v>86</v>
      </c>
      <c r="S196">
        <f>VLOOKUP(A196,'Stock wise daily sales'!$A$1:$AA$367,6,0)</f>
        <v>20</v>
      </c>
      <c r="T196">
        <v>0</v>
      </c>
      <c r="U196" s="15">
        <f t="shared" si="219"/>
        <v>66</v>
      </c>
      <c r="V196" s="14">
        <f t="shared" si="259"/>
        <v>80</v>
      </c>
      <c r="W196">
        <f>VLOOKUP(A196,'Stock wise daily sales'!$A$1:$AA$367,7,0)</f>
        <v>0</v>
      </c>
      <c r="X196">
        <v>0</v>
      </c>
      <c r="Y196" s="15">
        <f t="shared" si="260"/>
        <v>80</v>
      </c>
      <c r="Z196" s="14">
        <f t="shared" si="220"/>
        <v>68</v>
      </c>
      <c r="AA196">
        <f>VLOOKUP(A196,'Stock wise daily sales'!$A$1:$AA$367,8,0)</f>
        <v>9</v>
      </c>
      <c r="AB196">
        <v>0</v>
      </c>
      <c r="AC196" s="15">
        <f t="shared" si="221"/>
        <v>59</v>
      </c>
      <c r="AD196" s="14">
        <f t="shared" si="214"/>
        <v>19</v>
      </c>
      <c r="AE196">
        <f>VLOOKUP(A196,'Stock wise daily sales'!$A$1:$AA$367,9,0)</f>
        <v>20</v>
      </c>
      <c r="AF196">
        <v>40</v>
      </c>
      <c r="AG196" s="15">
        <f t="shared" si="215"/>
        <v>39</v>
      </c>
      <c r="AH196" s="14">
        <f t="shared" si="243"/>
        <v>7</v>
      </c>
      <c r="AI196">
        <f>VLOOKUP(A196,'Stock wise daily sales'!$A$1:$AA$367,10,0)</f>
        <v>0</v>
      </c>
      <c r="AJ196">
        <v>0</v>
      </c>
      <c r="AK196" s="15">
        <f t="shared" si="244"/>
        <v>7</v>
      </c>
      <c r="AL196" s="14">
        <f t="shared" si="255"/>
        <v>84</v>
      </c>
      <c r="AM196">
        <f>VLOOKUP(A196,'Stock wise daily sales'!$A$1:$AA$367,11,0)</f>
        <v>23</v>
      </c>
      <c r="AN196">
        <v>0</v>
      </c>
      <c r="AO196" s="15">
        <f t="shared" si="256"/>
        <v>61</v>
      </c>
      <c r="AP196" s="14">
        <f t="shared" si="245"/>
        <v>17</v>
      </c>
      <c r="AQ196">
        <f>VLOOKUP(A196,'Stock wise daily sales'!$A$1:$AA$367,12,0)</f>
        <v>0</v>
      </c>
      <c r="AR196">
        <v>0</v>
      </c>
      <c r="AS196" s="15">
        <f t="shared" si="246"/>
        <v>17</v>
      </c>
      <c r="AT196" s="14">
        <f t="shared" si="247"/>
        <v>40</v>
      </c>
      <c r="AU196">
        <f>VLOOKUP(A196,'Stock wise daily sales'!$A$1:$AA$367,13,0)</f>
        <v>10</v>
      </c>
      <c r="AV196">
        <v>0</v>
      </c>
      <c r="AW196" s="15">
        <f t="shared" si="248"/>
        <v>30</v>
      </c>
      <c r="AX196" s="14">
        <f t="shared" si="222"/>
        <v>21</v>
      </c>
      <c r="AY196">
        <f>VLOOKUP(A196,'Stock wise daily sales'!$A$1:$AA$367,14,0)</f>
        <v>10</v>
      </c>
      <c r="AZ196">
        <v>0</v>
      </c>
      <c r="BA196" s="15">
        <f t="shared" si="223"/>
        <v>11</v>
      </c>
      <c r="BB196" s="14">
        <f t="shared" si="249"/>
        <v>17</v>
      </c>
      <c r="BC196">
        <f>VLOOKUP(A196,'Stock wise daily sales'!$A$1:$AA$367,15,0)</f>
        <v>0</v>
      </c>
      <c r="BD196">
        <v>0</v>
      </c>
      <c r="BE196" s="15">
        <f t="shared" si="250"/>
        <v>17</v>
      </c>
      <c r="BF196" s="14">
        <f t="shared" si="224"/>
        <v>81</v>
      </c>
      <c r="BG196">
        <f>VLOOKUP(A196,'Stock wise daily sales'!$A$1:$AA$367,16,0)</f>
        <v>0</v>
      </c>
      <c r="BH196">
        <v>0</v>
      </c>
      <c r="BI196" s="15">
        <f t="shared" si="225"/>
        <v>81</v>
      </c>
      <c r="BJ196" s="14">
        <f t="shared" si="230"/>
        <v>38</v>
      </c>
      <c r="BK196">
        <f>VLOOKUP(A196,'Stock wise daily sales'!$A$1:$AA$367,17,0)</f>
        <v>10</v>
      </c>
      <c r="BL196">
        <v>0</v>
      </c>
      <c r="BM196" s="15">
        <f t="shared" si="231"/>
        <v>28</v>
      </c>
      <c r="BN196" s="14">
        <f t="shared" si="226"/>
        <v>42</v>
      </c>
      <c r="BO196">
        <f>VLOOKUP(A196,'Stock wise daily sales'!$A$1:$AA$367,18,0)</f>
        <v>14</v>
      </c>
      <c r="BP196">
        <v>0</v>
      </c>
      <c r="BQ196" s="15">
        <f t="shared" si="227"/>
        <v>28</v>
      </c>
      <c r="BR196" s="14">
        <f t="shared" si="228"/>
        <v>23</v>
      </c>
      <c r="BS196">
        <f>VLOOKUP(A196,'Stock wise daily sales'!$A$1:$AA$367,19,0)</f>
        <v>10</v>
      </c>
      <c r="BT196">
        <v>0</v>
      </c>
      <c r="BU196" s="15">
        <f t="shared" si="229"/>
        <v>13</v>
      </c>
      <c r="BV196" s="14">
        <f t="shared" si="232"/>
        <v>14</v>
      </c>
      <c r="BW196">
        <f>VLOOKUP(A196,'Stock wise daily sales'!$A$1:$AA$367,20,0)</f>
        <v>0</v>
      </c>
      <c r="BX196">
        <v>0</v>
      </c>
      <c r="BY196" s="15">
        <f t="shared" si="233"/>
        <v>14</v>
      </c>
      <c r="BZ196" s="14">
        <f t="shared" si="216"/>
        <v>83</v>
      </c>
      <c r="CA196">
        <f>VLOOKUP(A196,'Stock wise daily sales'!$A$1:$AA$367,21,0)</f>
        <v>26</v>
      </c>
      <c r="CB196">
        <v>0</v>
      </c>
      <c r="CC196" s="15">
        <f t="shared" si="217"/>
        <v>57</v>
      </c>
      <c r="CD196" s="14">
        <f t="shared" si="257"/>
        <v>46</v>
      </c>
      <c r="CE196">
        <f>VLOOKUP(A196,'Stock wise daily sales'!$A$1:$AA$367,22,0)</f>
        <v>0</v>
      </c>
      <c r="CF196">
        <v>0</v>
      </c>
      <c r="CG196" s="15">
        <f t="shared" si="258"/>
        <v>46</v>
      </c>
      <c r="CH196" s="14">
        <f t="shared" si="241"/>
        <v>60</v>
      </c>
      <c r="CI196">
        <f>VLOOKUP(A196,'Stock wise daily sales'!$A$1:$AA$367,23,0)</f>
        <v>0</v>
      </c>
      <c r="CJ196">
        <v>0</v>
      </c>
      <c r="CK196" s="15">
        <f t="shared" si="242"/>
        <v>60</v>
      </c>
      <c r="CL196" s="14">
        <f t="shared" si="234"/>
        <v>21</v>
      </c>
      <c r="CM196">
        <f>VLOOKUP(A196,'Stock wise daily sales'!$A$1:$AA$367,24,0)</f>
        <v>0</v>
      </c>
      <c r="CN196">
        <v>0</v>
      </c>
      <c r="CO196" s="15">
        <f t="shared" si="235"/>
        <v>21</v>
      </c>
      <c r="CP196" s="14">
        <f t="shared" si="251"/>
        <v>20</v>
      </c>
      <c r="CQ196">
        <f>VLOOKUP(A196,'Stock wise daily sales'!$A$1:$AA$367,25,0)</f>
        <v>0</v>
      </c>
      <c r="CR196">
        <v>0</v>
      </c>
      <c r="CS196" s="15">
        <f t="shared" si="252"/>
        <v>20</v>
      </c>
      <c r="CT196" s="14">
        <f t="shared" si="236"/>
        <v>99</v>
      </c>
      <c r="CU196">
        <f>VLOOKUP(A196,'Stock wise daily sales'!$A$1:$AA$367,26,0)</f>
        <v>0</v>
      </c>
      <c r="CV196">
        <v>0</v>
      </c>
      <c r="CW196" s="15">
        <f t="shared" si="237"/>
        <v>99</v>
      </c>
    </row>
    <row r="197" spans="1:101" x14ac:dyDescent="0.45">
      <c r="A197" s="2">
        <v>45394</v>
      </c>
      <c r="B197" s="14">
        <f t="shared" si="212"/>
        <v>33</v>
      </c>
      <c r="C197">
        <f>VLOOKUP(A197,'Stock wise daily sales'!$A$1:$AA$367,2,0)</f>
        <v>4</v>
      </c>
      <c r="D197">
        <v>0</v>
      </c>
      <c r="E197" s="15">
        <f t="shared" si="213"/>
        <v>29</v>
      </c>
      <c r="F197" s="14">
        <f t="shared" si="253"/>
        <v>109</v>
      </c>
      <c r="G197">
        <f>VLOOKUP(A197,'Stock wise daily sales'!$A$1:$AA$367,3,0)</f>
        <v>15</v>
      </c>
      <c r="H197">
        <v>0</v>
      </c>
      <c r="I197" s="15">
        <f t="shared" si="254"/>
        <v>94</v>
      </c>
      <c r="J197" s="14">
        <f t="shared" si="238"/>
        <v>35</v>
      </c>
      <c r="K197">
        <f>VLOOKUP(A197,'Stock wise daily sales'!$A$1:$AA$367,4,0)</f>
        <v>0</v>
      </c>
      <c r="L197">
        <v>0</v>
      </c>
      <c r="M197" s="15">
        <f t="shared" si="239"/>
        <v>35</v>
      </c>
      <c r="N197" s="14">
        <f t="shared" ref="N197:N260" si="261">MAX(Q196,0)</f>
        <v>24</v>
      </c>
      <c r="O197">
        <f>VLOOKUP(A197,'Stock wise daily sales'!$A$1:$AA$367,5,0)</f>
        <v>0</v>
      </c>
      <c r="P197">
        <v>0</v>
      </c>
      <c r="Q197" s="15">
        <f t="shared" si="240"/>
        <v>24</v>
      </c>
      <c r="R197" s="14">
        <f t="shared" si="218"/>
        <v>66</v>
      </c>
      <c r="S197">
        <f>VLOOKUP(A197,'Stock wise daily sales'!$A$1:$AA$367,6,0)</f>
        <v>5</v>
      </c>
      <c r="T197">
        <v>0</v>
      </c>
      <c r="U197" s="15">
        <f t="shared" si="219"/>
        <v>61</v>
      </c>
      <c r="V197" s="14">
        <f t="shared" si="259"/>
        <v>80</v>
      </c>
      <c r="W197">
        <f>VLOOKUP(A197,'Stock wise daily sales'!$A$1:$AA$367,7,0)</f>
        <v>0</v>
      </c>
      <c r="X197">
        <v>0</v>
      </c>
      <c r="Y197" s="15">
        <f t="shared" si="260"/>
        <v>80</v>
      </c>
      <c r="Z197" s="14">
        <f t="shared" si="220"/>
        <v>59</v>
      </c>
      <c r="AA197">
        <f>VLOOKUP(A197,'Stock wise daily sales'!$A$1:$AA$367,8,0)</f>
        <v>10</v>
      </c>
      <c r="AB197">
        <v>0</v>
      </c>
      <c r="AC197" s="15">
        <f t="shared" si="221"/>
        <v>49</v>
      </c>
      <c r="AD197" s="14">
        <f t="shared" si="214"/>
        <v>39</v>
      </c>
      <c r="AE197">
        <f>VLOOKUP(A197,'Stock wise daily sales'!$A$1:$AA$367,9,0)</f>
        <v>0</v>
      </c>
      <c r="AF197">
        <v>0</v>
      </c>
      <c r="AG197" s="15">
        <f t="shared" si="215"/>
        <v>39</v>
      </c>
      <c r="AH197" s="14">
        <f t="shared" si="243"/>
        <v>7</v>
      </c>
      <c r="AI197">
        <f>VLOOKUP(A197,'Stock wise daily sales'!$A$1:$AA$367,10,0)</f>
        <v>0</v>
      </c>
      <c r="AJ197">
        <v>0</v>
      </c>
      <c r="AK197" s="15">
        <f t="shared" si="244"/>
        <v>7</v>
      </c>
      <c r="AL197" s="14">
        <f t="shared" si="255"/>
        <v>61</v>
      </c>
      <c r="AM197">
        <f>VLOOKUP(A197,'Stock wise daily sales'!$A$1:$AA$367,11,0)</f>
        <v>10</v>
      </c>
      <c r="AN197">
        <v>0</v>
      </c>
      <c r="AO197" s="15">
        <f t="shared" si="256"/>
        <v>51</v>
      </c>
      <c r="AP197" s="14">
        <f t="shared" si="245"/>
        <v>17</v>
      </c>
      <c r="AQ197">
        <f>VLOOKUP(A197,'Stock wise daily sales'!$A$1:$AA$367,12,0)</f>
        <v>16</v>
      </c>
      <c r="AR197">
        <v>0</v>
      </c>
      <c r="AS197" s="15">
        <f t="shared" si="246"/>
        <v>1</v>
      </c>
      <c r="AT197" s="14">
        <f t="shared" si="247"/>
        <v>30</v>
      </c>
      <c r="AU197">
        <f>VLOOKUP(A197,'Stock wise daily sales'!$A$1:$AA$367,13,0)</f>
        <v>16</v>
      </c>
      <c r="AV197">
        <v>0</v>
      </c>
      <c r="AW197" s="15">
        <f t="shared" si="248"/>
        <v>14</v>
      </c>
      <c r="AX197" s="14">
        <f t="shared" si="222"/>
        <v>11</v>
      </c>
      <c r="AY197">
        <f>VLOOKUP(A197,'Stock wise daily sales'!$A$1:$AA$367,14,0)</f>
        <v>10</v>
      </c>
      <c r="AZ197">
        <v>0</v>
      </c>
      <c r="BA197" s="15">
        <f t="shared" si="223"/>
        <v>1</v>
      </c>
      <c r="BB197" s="14">
        <f t="shared" si="249"/>
        <v>17</v>
      </c>
      <c r="BC197">
        <f>VLOOKUP(A197,'Stock wise daily sales'!$A$1:$AA$367,15,0)</f>
        <v>0</v>
      </c>
      <c r="BD197">
        <v>0</v>
      </c>
      <c r="BE197" s="15">
        <f t="shared" si="250"/>
        <v>17</v>
      </c>
      <c r="BF197" s="14">
        <f t="shared" si="224"/>
        <v>81</v>
      </c>
      <c r="BG197">
        <f>VLOOKUP(A197,'Stock wise daily sales'!$A$1:$AA$367,16,0)</f>
        <v>24</v>
      </c>
      <c r="BH197">
        <v>0</v>
      </c>
      <c r="BI197" s="15">
        <f t="shared" si="225"/>
        <v>57</v>
      </c>
      <c r="BJ197" s="14">
        <f t="shared" si="230"/>
        <v>28</v>
      </c>
      <c r="BK197">
        <f>VLOOKUP(A197,'Stock wise daily sales'!$A$1:$AA$367,17,0)</f>
        <v>0</v>
      </c>
      <c r="BL197">
        <v>0</v>
      </c>
      <c r="BM197" s="15">
        <f t="shared" si="231"/>
        <v>28</v>
      </c>
      <c r="BN197" s="14">
        <f t="shared" si="226"/>
        <v>28</v>
      </c>
      <c r="BO197">
        <f>VLOOKUP(A197,'Stock wise daily sales'!$A$1:$AA$367,18,0)</f>
        <v>2</v>
      </c>
      <c r="BP197">
        <v>0</v>
      </c>
      <c r="BQ197" s="15">
        <f t="shared" si="227"/>
        <v>26</v>
      </c>
      <c r="BR197" s="14">
        <f t="shared" si="228"/>
        <v>13</v>
      </c>
      <c r="BS197">
        <f>VLOOKUP(A197,'Stock wise daily sales'!$A$1:$AA$367,19,0)</f>
        <v>0</v>
      </c>
      <c r="BT197">
        <v>0</v>
      </c>
      <c r="BU197" s="15">
        <f t="shared" si="229"/>
        <v>13</v>
      </c>
      <c r="BV197" s="14">
        <f t="shared" si="232"/>
        <v>14</v>
      </c>
      <c r="BW197">
        <f>VLOOKUP(A197,'Stock wise daily sales'!$A$1:$AA$367,20,0)</f>
        <v>0</v>
      </c>
      <c r="BX197">
        <v>0</v>
      </c>
      <c r="BY197" s="15">
        <f t="shared" si="233"/>
        <v>14</v>
      </c>
      <c r="BZ197" s="14">
        <f t="shared" si="216"/>
        <v>57</v>
      </c>
      <c r="CA197">
        <f>VLOOKUP(A197,'Stock wise daily sales'!$A$1:$AA$367,21,0)</f>
        <v>11</v>
      </c>
      <c r="CB197">
        <v>0</v>
      </c>
      <c r="CC197" s="15">
        <f t="shared" si="217"/>
        <v>46</v>
      </c>
      <c r="CD197" s="14">
        <f t="shared" si="257"/>
        <v>46</v>
      </c>
      <c r="CE197">
        <f>VLOOKUP(A197,'Stock wise daily sales'!$A$1:$AA$367,22,0)</f>
        <v>15</v>
      </c>
      <c r="CF197">
        <v>0</v>
      </c>
      <c r="CG197" s="15">
        <f t="shared" si="258"/>
        <v>31</v>
      </c>
      <c r="CH197" s="14">
        <f t="shared" si="241"/>
        <v>60</v>
      </c>
      <c r="CI197">
        <f>VLOOKUP(A197,'Stock wise daily sales'!$A$1:$AA$367,23,0)</f>
        <v>15</v>
      </c>
      <c r="CJ197">
        <v>0</v>
      </c>
      <c r="CK197" s="15">
        <f t="shared" si="242"/>
        <v>45</v>
      </c>
      <c r="CL197" s="14">
        <f t="shared" si="234"/>
        <v>21</v>
      </c>
      <c r="CM197">
        <f>VLOOKUP(A197,'Stock wise daily sales'!$A$1:$AA$367,24,0)</f>
        <v>0</v>
      </c>
      <c r="CN197">
        <v>0</v>
      </c>
      <c r="CO197" s="15">
        <f t="shared" si="235"/>
        <v>21</v>
      </c>
      <c r="CP197" s="14">
        <f t="shared" si="251"/>
        <v>20</v>
      </c>
      <c r="CQ197">
        <f>VLOOKUP(A197,'Stock wise daily sales'!$A$1:$AA$367,25,0)</f>
        <v>0</v>
      </c>
      <c r="CR197">
        <v>0</v>
      </c>
      <c r="CS197" s="15">
        <f t="shared" si="252"/>
        <v>20</v>
      </c>
      <c r="CT197" s="14">
        <f t="shared" si="236"/>
        <v>99</v>
      </c>
      <c r="CU197">
        <f>VLOOKUP(A197,'Stock wise daily sales'!$A$1:$AA$367,26,0)</f>
        <v>5</v>
      </c>
      <c r="CV197">
        <v>0</v>
      </c>
      <c r="CW197" s="15">
        <f t="shared" si="237"/>
        <v>94</v>
      </c>
    </row>
    <row r="198" spans="1:101" x14ac:dyDescent="0.45">
      <c r="A198" s="2">
        <v>45395</v>
      </c>
      <c r="B198" s="14">
        <f t="shared" si="212"/>
        <v>29</v>
      </c>
      <c r="C198">
        <f>VLOOKUP(A198,'Stock wise daily sales'!$A$1:$AA$367,2,0)</f>
        <v>0</v>
      </c>
      <c r="D198">
        <v>0</v>
      </c>
      <c r="E198" s="15">
        <f t="shared" si="213"/>
        <v>29</v>
      </c>
      <c r="F198" s="14">
        <f t="shared" si="253"/>
        <v>94</v>
      </c>
      <c r="G198">
        <f>VLOOKUP(A198,'Stock wise daily sales'!$A$1:$AA$367,3,0)</f>
        <v>15</v>
      </c>
      <c r="H198">
        <v>0</v>
      </c>
      <c r="I198" s="15">
        <f t="shared" si="254"/>
        <v>79</v>
      </c>
      <c r="J198" s="14">
        <f t="shared" si="238"/>
        <v>35</v>
      </c>
      <c r="K198">
        <f>VLOOKUP(A198,'Stock wise daily sales'!$A$1:$AA$367,4,0)</f>
        <v>0</v>
      </c>
      <c r="L198">
        <v>0</v>
      </c>
      <c r="M198" s="15">
        <f t="shared" si="239"/>
        <v>35</v>
      </c>
      <c r="N198" s="14">
        <f t="shared" si="261"/>
        <v>24</v>
      </c>
      <c r="O198">
        <f>VLOOKUP(A198,'Stock wise daily sales'!$A$1:$AA$367,5,0)</f>
        <v>0</v>
      </c>
      <c r="P198">
        <v>0</v>
      </c>
      <c r="Q198" s="15">
        <f t="shared" si="240"/>
        <v>24</v>
      </c>
      <c r="R198" s="14">
        <f t="shared" si="218"/>
        <v>61</v>
      </c>
      <c r="S198">
        <f>VLOOKUP(A198,'Stock wise daily sales'!$A$1:$AA$367,6,0)</f>
        <v>10</v>
      </c>
      <c r="T198">
        <v>0</v>
      </c>
      <c r="U198" s="15">
        <f t="shared" si="219"/>
        <v>51</v>
      </c>
      <c r="V198" s="14">
        <f t="shared" si="259"/>
        <v>80</v>
      </c>
      <c r="W198">
        <f>VLOOKUP(A198,'Stock wise daily sales'!$A$1:$AA$367,7,0)</f>
        <v>35</v>
      </c>
      <c r="X198">
        <v>0</v>
      </c>
      <c r="Y198" s="15">
        <f t="shared" si="260"/>
        <v>45</v>
      </c>
      <c r="Z198" s="14">
        <f t="shared" si="220"/>
        <v>49</v>
      </c>
      <c r="AA198">
        <f>VLOOKUP(A198,'Stock wise daily sales'!$A$1:$AA$367,8,0)</f>
        <v>50</v>
      </c>
      <c r="AB198">
        <v>120</v>
      </c>
      <c r="AC198" s="15">
        <f t="shared" si="221"/>
        <v>119</v>
      </c>
      <c r="AD198" s="14">
        <f t="shared" si="214"/>
        <v>39</v>
      </c>
      <c r="AE198">
        <f>VLOOKUP(A198,'Stock wise daily sales'!$A$1:$AA$367,9,0)</f>
        <v>0</v>
      </c>
      <c r="AF198">
        <v>0</v>
      </c>
      <c r="AG198" s="15">
        <f t="shared" si="215"/>
        <v>39</v>
      </c>
      <c r="AH198" s="14">
        <f t="shared" si="243"/>
        <v>7</v>
      </c>
      <c r="AI198">
        <f>VLOOKUP(A198,'Stock wise daily sales'!$A$1:$AA$367,10,0)</f>
        <v>0</v>
      </c>
      <c r="AJ198">
        <v>0</v>
      </c>
      <c r="AK198" s="15">
        <f t="shared" si="244"/>
        <v>7</v>
      </c>
      <c r="AL198" s="14">
        <f t="shared" si="255"/>
        <v>51</v>
      </c>
      <c r="AM198">
        <f>VLOOKUP(A198,'Stock wise daily sales'!$A$1:$AA$367,11,0)</f>
        <v>0</v>
      </c>
      <c r="AN198">
        <v>0</v>
      </c>
      <c r="AO198" s="15">
        <f t="shared" si="256"/>
        <v>51</v>
      </c>
      <c r="AP198" s="14">
        <f t="shared" si="245"/>
        <v>1</v>
      </c>
      <c r="AQ198">
        <f>VLOOKUP(A198,'Stock wise daily sales'!$A$1:$AA$367,12,0)</f>
        <v>20</v>
      </c>
      <c r="AR198">
        <v>90</v>
      </c>
      <c r="AS198" s="15">
        <f t="shared" si="246"/>
        <v>71</v>
      </c>
      <c r="AT198" s="14">
        <f t="shared" si="247"/>
        <v>14</v>
      </c>
      <c r="AU198">
        <f>VLOOKUP(A198,'Stock wise daily sales'!$A$1:$AA$367,13,0)</f>
        <v>25</v>
      </c>
      <c r="AV198">
        <v>150</v>
      </c>
      <c r="AW198" s="15">
        <f t="shared" si="248"/>
        <v>139</v>
      </c>
      <c r="AX198" s="14">
        <f t="shared" si="222"/>
        <v>1</v>
      </c>
      <c r="AY198">
        <f>VLOOKUP(A198,'Stock wise daily sales'!$A$1:$AA$367,14,0)</f>
        <v>0</v>
      </c>
      <c r="AZ198">
        <v>0</v>
      </c>
      <c r="BA198" s="15">
        <f t="shared" si="223"/>
        <v>1</v>
      </c>
      <c r="BB198" s="14">
        <f t="shared" si="249"/>
        <v>17</v>
      </c>
      <c r="BC198">
        <f>VLOOKUP(A198,'Stock wise daily sales'!$A$1:$AA$367,15,0)</f>
        <v>0</v>
      </c>
      <c r="BD198">
        <v>0</v>
      </c>
      <c r="BE198" s="15">
        <f t="shared" si="250"/>
        <v>17</v>
      </c>
      <c r="BF198" s="14">
        <f t="shared" si="224"/>
        <v>57</v>
      </c>
      <c r="BG198">
        <f>VLOOKUP(A198,'Stock wise daily sales'!$A$1:$AA$367,16,0)</f>
        <v>5</v>
      </c>
      <c r="BH198">
        <v>0</v>
      </c>
      <c r="BI198" s="15">
        <f t="shared" si="225"/>
        <v>52</v>
      </c>
      <c r="BJ198" s="14">
        <f t="shared" si="230"/>
        <v>28</v>
      </c>
      <c r="BK198">
        <f>VLOOKUP(A198,'Stock wise daily sales'!$A$1:$AA$367,17,0)</f>
        <v>0</v>
      </c>
      <c r="BL198">
        <v>0</v>
      </c>
      <c r="BM198" s="15">
        <f t="shared" si="231"/>
        <v>28</v>
      </c>
      <c r="BN198" s="14">
        <f t="shared" si="226"/>
        <v>26</v>
      </c>
      <c r="BO198">
        <f>VLOOKUP(A198,'Stock wise daily sales'!$A$1:$AA$367,18,0)</f>
        <v>20</v>
      </c>
      <c r="BP198">
        <v>0</v>
      </c>
      <c r="BQ198" s="15">
        <f t="shared" si="227"/>
        <v>6</v>
      </c>
      <c r="BR198" s="14">
        <f t="shared" si="228"/>
        <v>13</v>
      </c>
      <c r="BS198">
        <f>VLOOKUP(A198,'Stock wise daily sales'!$A$1:$AA$367,19,0)</f>
        <v>0</v>
      </c>
      <c r="BT198">
        <v>0</v>
      </c>
      <c r="BU198" s="15">
        <f t="shared" si="229"/>
        <v>13</v>
      </c>
      <c r="BV198" s="14">
        <f t="shared" si="232"/>
        <v>14</v>
      </c>
      <c r="BW198">
        <f>VLOOKUP(A198,'Stock wise daily sales'!$A$1:$AA$367,20,0)</f>
        <v>0</v>
      </c>
      <c r="BX198">
        <v>0</v>
      </c>
      <c r="BY198" s="15">
        <f t="shared" si="233"/>
        <v>14</v>
      </c>
      <c r="BZ198" s="14">
        <f t="shared" si="216"/>
        <v>46</v>
      </c>
      <c r="CA198">
        <f>VLOOKUP(A198,'Stock wise daily sales'!$A$1:$AA$367,21,0)</f>
        <v>40</v>
      </c>
      <c r="CB198">
        <v>0</v>
      </c>
      <c r="CC198" s="15">
        <f t="shared" si="217"/>
        <v>6</v>
      </c>
      <c r="CD198" s="14">
        <f t="shared" si="257"/>
        <v>31</v>
      </c>
      <c r="CE198">
        <f>VLOOKUP(A198,'Stock wise daily sales'!$A$1:$AA$367,22,0)</f>
        <v>0</v>
      </c>
      <c r="CF198">
        <v>0</v>
      </c>
      <c r="CG198" s="15">
        <f t="shared" si="258"/>
        <v>31</v>
      </c>
      <c r="CH198" s="14">
        <f t="shared" si="241"/>
        <v>45</v>
      </c>
      <c r="CI198">
        <f>VLOOKUP(A198,'Stock wise daily sales'!$A$1:$AA$367,23,0)</f>
        <v>45</v>
      </c>
      <c r="CJ198">
        <v>0</v>
      </c>
      <c r="CK198" s="15">
        <f t="shared" si="242"/>
        <v>0</v>
      </c>
      <c r="CL198" s="14">
        <f t="shared" si="234"/>
        <v>21</v>
      </c>
      <c r="CM198">
        <f>VLOOKUP(A198,'Stock wise daily sales'!$A$1:$AA$367,24,0)</f>
        <v>5</v>
      </c>
      <c r="CN198">
        <v>0</v>
      </c>
      <c r="CO198" s="15">
        <f t="shared" si="235"/>
        <v>16</v>
      </c>
      <c r="CP198" s="14">
        <f t="shared" si="251"/>
        <v>20</v>
      </c>
      <c r="CQ198">
        <f>VLOOKUP(A198,'Stock wise daily sales'!$A$1:$AA$367,25,0)</f>
        <v>0</v>
      </c>
      <c r="CR198">
        <v>0</v>
      </c>
      <c r="CS198" s="15">
        <f t="shared" si="252"/>
        <v>20</v>
      </c>
      <c r="CT198" s="14">
        <f t="shared" si="236"/>
        <v>94</v>
      </c>
      <c r="CU198">
        <f>VLOOKUP(A198,'Stock wise daily sales'!$A$1:$AA$367,26,0)</f>
        <v>40</v>
      </c>
      <c r="CV198">
        <v>0</v>
      </c>
      <c r="CW198" s="15">
        <f t="shared" si="237"/>
        <v>54</v>
      </c>
    </row>
    <row r="199" spans="1:101" x14ac:dyDescent="0.45">
      <c r="A199" s="2">
        <v>45396</v>
      </c>
      <c r="B199" s="14">
        <f t="shared" si="212"/>
        <v>29</v>
      </c>
      <c r="C199">
        <f>VLOOKUP(A199,'Stock wise daily sales'!$A$1:$AA$367,2,0)</f>
        <v>47</v>
      </c>
      <c r="D199">
        <v>120</v>
      </c>
      <c r="E199" s="15">
        <f t="shared" si="213"/>
        <v>102</v>
      </c>
      <c r="F199" s="14">
        <f t="shared" si="253"/>
        <v>79</v>
      </c>
      <c r="G199">
        <f>VLOOKUP(A199,'Stock wise daily sales'!$A$1:$AA$367,3,0)</f>
        <v>10</v>
      </c>
      <c r="H199">
        <v>0</v>
      </c>
      <c r="I199" s="15">
        <f t="shared" si="254"/>
        <v>69</v>
      </c>
      <c r="J199" s="14">
        <f t="shared" si="238"/>
        <v>35</v>
      </c>
      <c r="K199">
        <f>VLOOKUP(A199,'Stock wise daily sales'!$A$1:$AA$367,4,0)</f>
        <v>0</v>
      </c>
      <c r="L199">
        <v>0</v>
      </c>
      <c r="M199" s="15">
        <f t="shared" si="239"/>
        <v>35</v>
      </c>
      <c r="N199" s="14">
        <f t="shared" si="261"/>
        <v>24</v>
      </c>
      <c r="O199">
        <f>VLOOKUP(A199,'Stock wise daily sales'!$A$1:$AA$367,5,0)</f>
        <v>0</v>
      </c>
      <c r="P199">
        <v>0</v>
      </c>
      <c r="Q199" s="15">
        <f t="shared" si="240"/>
        <v>24</v>
      </c>
      <c r="R199" s="14">
        <f t="shared" si="218"/>
        <v>51</v>
      </c>
      <c r="S199">
        <f>VLOOKUP(A199,'Stock wise daily sales'!$A$1:$AA$367,6,0)</f>
        <v>0</v>
      </c>
      <c r="T199">
        <v>0</v>
      </c>
      <c r="U199" s="15">
        <f t="shared" si="219"/>
        <v>51</v>
      </c>
      <c r="V199" s="14">
        <f t="shared" si="259"/>
        <v>45</v>
      </c>
      <c r="W199">
        <f>VLOOKUP(A199,'Stock wise daily sales'!$A$1:$AA$367,7,0)</f>
        <v>53</v>
      </c>
      <c r="X199">
        <v>120</v>
      </c>
      <c r="Y199" s="15">
        <f t="shared" si="260"/>
        <v>112</v>
      </c>
      <c r="Z199" s="14">
        <f t="shared" si="220"/>
        <v>119</v>
      </c>
      <c r="AA199">
        <f>VLOOKUP(A199,'Stock wise daily sales'!$A$1:$AA$367,8,0)</f>
        <v>0</v>
      </c>
      <c r="AB199">
        <v>0</v>
      </c>
      <c r="AC199" s="15">
        <f t="shared" si="221"/>
        <v>119</v>
      </c>
      <c r="AD199" s="14">
        <f t="shared" si="214"/>
        <v>39</v>
      </c>
      <c r="AE199">
        <f>VLOOKUP(A199,'Stock wise daily sales'!$A$1:$AA$367,9,0)</f>
        <v>0</v>
      </c>
      <c r="AF199">
        <v>0</v>
      </c>
      <c r="AG199" s="15">
        <f t="shared" si="215"/>
        <v>39</v>
      </c>
      <c r="AH199" s="14">
        <f t="shared" si="243"/>
        <v>7</v>
      </c>
      <c r="AI199">
        <f>VLOOKUP(A199,'Stock wise daily sales'!$A$1:$AA$367,10,0)</f>
        <v>0</v>
      </c>
      <c r="AJ199">
        <v>0</v>
      </c>
      <c r="AK199" s="15">
        <f t="shared" si="244"/>
        <v>7</v>
      </c>
      <c r="AL199" s="14">
        <f t="shared" si="255"/>
        <v>51</v>
      </c>
      <c r="AM199">
        <f>VLOOKUP(A199,'Stock wise daily sales'!$A$1:$AA$367,11,0)</f>
        <v>0</v>
      </c>
      <c r="AN199">
        <v>0</v>
      </c>
      <c r="AO199" s="15">
        <f t="shared" si="256"/>
        <v>51</v>
      </c>
      <c r="AP199" s="14">
        <f t="shared" si="245"/>
        <v>71</v>
      </c>
      <c r="AQ199">
        <f>VLOOKUP(A199,'Stock wise daily sales'!$A$1:$AA$367,12,0)</f>
        <v>8</v>
      </c>
      <c r="AR199">
        <v>0</v>
      </c>
      <c r="AS199" s="15">
        <f t="shared" si="246"/>
        <v>63</v>
      </c>
      <c r="AT199" s="14">
        <f t="shared" si="247"/>
        <v>139</v>
      </c>
      <c r="AU199">
        <f>VLOOKUP(A199,'Stock wise daily sales'!$A$1:$AA$367,13,0)</f>
        <v>0</v>
      </c>
      <c r="AV199">
        <v>0</v>
      </c>
      <c r="AW199" s="15">
        <f t="shared" si="248"/>
        <v>139</v>
      </c>
      <c r="AX199" s="14">
        <f t="shared" si="222"/>
        <v>1</v>
      </c>
      <c r="AY199">
        <f>VLOOKUP(A199,'Stock wise daily sales'!$A$1:$AA$367,14,0)</f>
        <v>0</v>
      </c>
      <c r="AZ199">
        <v>0</v>
      </c>
      <c r="BA199" s="15">
        <f t="shared" si="223"/>
        <v>1</v>
      </c>
      <c r="BB199" s="14">
        <f t="shared" si="249"/>
        <v>17</v>
      </c>
      <c r="BC199">
        <f>VLOOKUP(A199,'Stock wise daily sales'!$A$1:$AA$367,15,0)</f>
        <v>0</v>
      </c>
      <c r="BD199">
        <v>0</v>
      </c>
      <c r="BE199" s="15">
        <f t="shared" si="250"/>
        <v>17</v>
      </c>
      <c r="BF199" s="14">
        <f t="shared" si="224"/>
        <v>52</v>
      </c>
      <c r="BG199">
        <f>VLOOKUP(A199,'Stock wise daily sales'!$A$1:$AA$367,16,0)</f>
        <v>0</v>
      </c>
      <c r="BH199">
        <v>0</v>
      </c>
      <c r="BI199" s="15">
        <f t="shared" si="225"/>
        <v>52</v>
      </c>
      <c r="BJ199" s="14">
        <f t="shared" si="230"/>
        <v>28</v>
      </c>
      <c r="BK199">
        <f>VLOOKUP(A199,'Stock wise daily sales'!$A$1:$AA$367,17,0)</f>
        <v>2</v>
      </c>
      <c r="BL199">
        <v>0</v>
      </c>
      <c r="BM199" s="15">
        <f t="shared" si="231"/>
        <v>26</v>
      </c>
      <c r="BN199" s="14">
        <f t="shared" si="226"/>
        <v>6</v>
      </c>
      <c r="BO199">
        <f>VLOOKUP(A199,'Stock wise daily sales'!$A$1:$AA$367,18,0)</f>
        <v>0</v>
      </c>
      <c r="BP199">
        <v>0</v>
      </c>
      <c r="BQ199" s="15">
        <f t="shared" si="227"/>
        <v>6</v>
      </c>
      <c r="BR199" s="14">
        <f t="shared" si="228"/>
        <v>13</v>
      </c>
      <c r="BS199">
        <f>VLOOKUP(A199,'Stock wise daily sales'!$A$1:$AA$367,19,0)</f>
        <v>5</v>
      </c>
      <c r="BT199">
        <v>0</v>
      </c>
      <c r="BU199" s="15">
        <f t="shared" si="229"/>
        <v>8</v>
      </c>
      <c r="BV199" s="14">
        <f t="shared" si="232"/>
        <v>14</v>
      </c>
      <c r="BW199">
        <f>VLOOKUP(A199,'Stock wise daily sales'!$A$1:$AA$367,20,0)</f>
        <v>0</v>
      </c>
      <c r="BX199">
        <v>0</v>
      </c>
      <c r="BY199" s="15">
        <f t="shared" si="233"/>
        <v>14</v>
      </c>
      <c r="BZ199" s="14">
        <f t="shared" si="216"/>
        <v>6</v>
      </c>
      <c r="CA199">
        <f>VLOOKUP(A199,'Stock wise daily sales'!$A$1:$AA$367,21,0)</f>
        <v>0</v>
      </c>
      <c r="CB199">
        <v>0</v>
      </c>
      <c r="CC199" s="15">
        <f t="shared" si="217"/>
        <v>6</v>
      </c>
      <c r="CD199" s="14">
        <f t="shared" si="257"/>
        <v>31</v>
      </c>
      <c r="CE199">
        <f>VLOOKUP(A199,'Stock wise daily sales'!$A$1:$AA$367,22,0)</f>
        <v>25</v>
      </c>
      <c r="CF199">
        <v>0</v>
      </c>
      <c r="CG199" s="15">
        <f t="shared" si="258"/>
        <v>6</v>
      </c>
      <c r="CH199" s="14">
        <f t="shared" si="241"/>
        <v>0</v>
      </c>
      <c r="CI199">
        <f>VLOOKUP(A199,'Stock wise daily sales'!$A$1:$AA$367,23,0)</f>
        <v>0</v>
      </c>
      <c r="CJ199">
        <v>0</v>
      </c>
      <c r="CK199" s="15">
        <f t="shared" si="242"/>
        <v>0</v>
      </c>
      <c r="CL199" s="14">
        <f t="shared" si="234"/>
        <v>16</v>
      </c>
      <c r="CM199">
        <f>VLOOKUP(A199,'Stock wise daily sales'!$A$1:$AA$367,24,0)</f>
        <v>0</v>
      </c>
      <c r="CN199">
        <v>0</v>
      </c>
      <c r="CO199" s="15">
        <f t="shared" si="235"/>
        <v>16</v>
      </c>
      <c r="CP199" s="14">
        <f t="shared" si="251"/>
        <v>20</v>
      </c>
      <c r="CQ199">
        <f>VLOOKUP(A199,'Stock wise daily sales'!$A$1:$AA$367,25,0)</f>
        <v>0</v>
      </c>
      <c r="CR199">
        <v>0</v>
      </c>
      <c r="CS199" s="15">
        <f t="shared" si="252"/>
        <v>20</v>
      </c>
      <c r="CT199" s="14">
        <f t="shared" si="236"/>
        <v>54</v>
      </c>
      <c r="CU199">
        <f>VLOOKUP(A199,'Stock wise daily sales'!$A$1:$AA$367,26,0)</f>
        <v>0</v>
      </c>
      <c r="CV199">
        <v>0</v>
      </c>
      <c r="CW199" s="15">
        <f t="shared" si="237"/>
        <v>54</v>
      </c>
    </row>
    <row r="200" spans="1:101" x14ac:dyDescent="0.45">
      <c r="A200" s="2">
        <v>45397</v>
      </c>
      <c r="B200" s="14">
        <f t="shared" ref="B200:B227" si="262">MAX(E199,0)</f>
        <v>102</v>
      </c>
      <c r="C200">
        <f>VLOOKUP(A200,'Stock wise daily sales'!$A$1:$AA$367,2,0)</f>
        <v>0</v>
      </c>
      <c r="D200">
        <v>0</v>
      </c>
      <c r="E200" s="15">
        <f t="shared" ref="E200:E227" si="263">B200-C200+D200</f>
        <v>102</v>
      </c>
      <c r="F200" s="14">
        <f t="shared" si="253"/>
        <v>69</v>
      </c>
      <c r="G200">
        <f>VLOOKUP(A200,'Stock wise daily sales'!$A$1:$AA$367,3,0)</f>
        <v>15</v>
      </c>
      <c r="H200">
        <v>0</v>
      </c>
      <c r="I200" s="15">
        <f t="shared" si="254"/>
        <v>54</v>
      </c>
      <c r="J200" s="14">
        <f t="shared" si="238"/>
        <v>35</v>
      </c>
      <c r="K200">
        <f>VLOOKUP(A200,'Stock wise daily sales'!$A$1:$AA$367,4,0)</f>
        <v>0</v>
      </c>
      <c r="L200">
        <v>0</v>
      </c>
      <c r="M200" s="15">
        <f t="shared" si="239"/>
        <v>35</v>
      </c>
      <c r="N200" s="14">
        <f t="shared" si="261"/>
        <v>24</v>
      </c>
      <c r="O200">
        <f>VLOOKUP(A200,'Stock wise daily sales'!$A$1:$AA$367,5,0)</f>
        <v>0</v>
      </c>
      <c r="P200">
        <v>0</v>
      </c>
      <c r="Q200" s="15">
        <f t="shared" si="240"/>
        <v>24</v>
      </c>
      <c r="R200" s="14">
        <f t="shared" si="218"/>
        <v>51</v>
      </c>
      <c r="S200">
        <f>VLOOKUP(A200,'Stock wise daily sales'!$A$1:$AA$367,6,0)</f>
        <v>5</v>
      </c>
      <c r="T200">
        <v>0</v>
      </c>
      <c r="U200" s="15">
        <f t="shared" si="219"/>
        <v>46</v>
      </c>
      <c r="V200" s="14">
        <f t="shared" si="259"/>
        <v>112</v>
      </c>
      <c r="W200">
        <f>VLOOKUP(A200,'Stock wise daily sales'!$A$1:$AA$367,7,0)</f>
        <v>0</v>
      </c>
      <c r="X200">
        <v>0</v>
      </c>
      <c r="Y200" s="15">
        <f t="shared" si="260"/>
        <v>112</v>
      </c>
      <c r="Z200" s="14">
        <f t="shared" si="220"/>
        <v>119</v>
      </c>
      <c r="AA200">
        <f>VLOOKUP(A200,'Stock wise daily sales'!$A$1:$AA$367,8,0)</f>
        <v>5</v>
      </c>
      <c r="AB200">
        <v>0</v>
      </c>
      <c r="AC200" s="15">
        <f t="shared" si="221"/>
        <v>114</v>
      </c>
      <c r="AD200" s="14">
        <f t="shared" si="214"/>
        <v>39</v>
      </c>
      <c r="AE200">
        <f>VLOOKUP(A200,'Stock wise daily sales'!$A$1:$AA$367,9,0)</f>
        <v>0</v>
      </c>
      <c r="AF200">
        <v>0</v>
      </c>
      <c r="AG200" s="15">
        <f t="shared" si="215"/>
        <v>39</v>
      </c>
      <c r="AH200" s="14">
        <f t="shared" si="243"/>
        <v>7</v>
      </c>
      <c r="AI200">
        <f>VLOOKUP(A200,'Stock wise daily sales'!$A$1:$AA$367,10,0)</f>
        <v>0</v>
      </c>
      <c r="AJ200">
        <v>0</v>
      </c>
      <c r="AK200" s="15">
        <f t="shared" si="244"/>
        <v>7</v>
      </c>
      <c r="AL200" s="14">
        <f t="shared" si="255"/>
        <v>51</v>
      </c>
      <c r="AM200">
        <f>VLOOKUP(A200,'Stock wise daily sales'!$A$1:$AA$367,11,0)</f>
        <v>25</v>
      </c>
      <c r="AN200">
        <v>0</v>
      </c>
      <c r="AO200" s="15">
        <f t="shared" si="256"/>
        <v>26</v>
      </c>
      <c r="AP200" s="14">
        <f t="shared" si="245"/>
        <v>63</v>
      </c>
      <c r="AQ200">
        <f>VLOOKUP(A200,'Stock wise daily sales'!$A$1:$AA$367,12,0)</f>
        <v>0</v>
      </c>
      <c r="AR200">
        <v>0</v>
      </c>
      <c r="AS200" s="15">
        <f t="shared" si="246"/>
        <v>63</v>
      </c>
      <c r="AT200" s="14">
        <f t="shared" si="247"/>
        <v>139</v>
      </c>
      <c r="AU200">
        <f>VLOOKUP(A200,'Stock wise daily sales'!$A$1:$AA$367,13,0)</f>
        <v>3</v>
      </c>
      <c r="AV200">
        <v>0</v>
      </c>
      <c r="AW200" s="15">
        <f t="shared" si="248"/>
        <v>136</v>
      </c>
      <c r="AX200" s="14">
        <f t="shared" si="222"/>
        <v>1</v>
      </c>
      <c r="AY200">
        <f>VLOOKUP(A200,'Stock wise daily sales'!$A$1:$AA$367,14,0)</f>
        <v>0</v>
      </c>
      <c r="AZ200">
        <v>0</v>
      </c>
      <c r="BA200" s="15">
        <f t="shared" si="223"/>
        <v>1</v>
      </c>
      <c r="BB200" s="14">
        <f t="shared" si="249"/>
        <v>17</v>
      </c>
      <c r="BC200">
        <f>VLOOKUP(A200,'Stock wise daily sales'!$A$1:$AA$367,15,0)</f>
        <v>0</v>
      </c>
      <c r="BD200">
        <v>0</v>
      </c>
      <c r="BE200" s="15">
        <f t="shared" si="250"/>
        <v>17</v>
      </c>
      <c r="BF200" s="14">
        <f t="shared" si="224"/>
        <v>52</v>
      </c>
      <c r="BG200">
        <f>VLOOKUP(A200,'Stock wise daily sales'!$A$1:$AA$367,16,0)</f>
        <v>13</v>
      </c>
      <c r="BH200">
        <v>0</v>
      </c>
      <c r="BI200" s="15">
        <f t="shared" si="225"/>
        <v>39</v>
      </c>
      <c r="BJ200" s="14">
        <f t="shared" si="230"/>
        <v>26</v>
      </c>
      <c r="BK200">
        <f>VLOOKUP(A200,'Stock wise daily sales'!$A$1:$AA$367,17,0)</f>
        <v>0</v>
      </c>
      <c r="BL200">
        <v>0</v>
      </c>
      <c r="BM200" s="15">
        <f t="shared" si="231"/>
        <v>26</v>
      </c>
      <c r="BN200" s="14">
        <f t="shared" si="226"/>
        <v>6</v>
      </c>
      <c r="BO200">
        <f>VLOOKUP(A200,'Stock wise daily sales'!$A$1:$AA$367,18,0)</f>
        <v>0</v>
      </c>
      <c r="BP200">
        <v>0</v>
      </c>
      <c r="BQ200" s="15">
        <f t="shared" si="227"/>
        <v>6</v>
      </c>
      <c r="BR200" s="14">
        <f t="shared" si="228"/>
        <v>8</v>
      </c>
      <c r="BS200">
        <f>VLOOKUP(A200,'Stock wise daily sales'!$A$1:$AA$367,19,0)</f>
        <v>0</v>
      </c>
      <c r="BT200">
        <v>0</v>
      </c>
      <c r="BU200" s="15">
        <f t="shared" si="229"/>
        <v>8</v>
      </c>
      <c r="BV200" s="14">
        <f t="shared" si="232"/>
        <v>14</v>
      </c>
      <c r="BW200">
        <f>VLOOKUP(A200,'Stock wise daily sales'!$A$1:$AA$367,20,0)</f>
        <v>0</v>
      </c>
      <c r="BX200">
        <v>0</v>
      </c>
      <c r="BY200" s="15">
        <f t="shared" si="233"/>
        <v>14</v>
      </c>
      <c r="BZ200" s="14">
        <f t="shared" si="216"/>
        <v>6</v>
      </c>
      <c r="CA200">
        <f>VLOOKUP(A200,'Stock wise daily sales'!$A$1:$AA$367,21,0)</f>
        <v>0</v>
      </c>
      <c r="CB200">
        <v>0</v>
      </c>
      <c r="CC200" s="15">
        <f t="shared" si="217"/>
        <v>6</v>
      </c>
      <c r="CD200" s="14">
        <f t="shared" si="257"/>
        <v>6</v>
      </c>
      <c r="CE200">
        <f>VLOOKUP(A200,'Stock wise daily sales'!$A$1:$AA$367,22,0)</f>
        <v>0</v>
      </c>
      <c r="CF200">
        <v>0</v>
      </c>
      <c r="CG200" s="15">
        <f t="shared" si="258"/>
        <v>6</v>
      </c>
      <c r="CH200" s="14">
        <f t="shared" si="241"/>
        <v>0</v>
      </c>
      <c r="CI200">
        <f>VLOOKUP(A200,'Stock wise daily sales'!$A$1:$AA$367,23,0)</f>
        <v>0</v>
      </c>
      <c r="CJ200">
        <v>100</v>
      </c>
      <c r="CK200" s="15">
        <f t="shared" si="242"/>
        <v>100</v>
      </c>
      <c r="CL200" s="14">
        <f t="shared" si="234"/>
        <v>16</v>
      </c>
      <c r="CM200">
        <f>VLOOKUP(A200,'Stock wise daily sales'!$A$1:$AA$367,24,0)</f>
        <v>0</v>
      </c>
      <c r="CN200">
        <v>0</v>
      </c>
      <c r="CO200" s="15">
        <f t="shared" si="235"/>
        <v>16</v>
      </c>
      <c r="CP200" s="14">
        <f t="shared" si="251"/>
        <v>20</v>
      </c>
      <c r="CQ200">
        <f>VLOOKUP(A200,'Stock wise daily sales'!$A$1:$AA$367,25,0)</f>
        <v>5</v>
      </c>
      <c r="CR200">
        <v>0</v>
      </c>
      <c r="CS200" s="15">
        <f t="shared" si="252"/>
        <v>15</v>
      </c>
      <c r="CT200" s="14">
        <f t="shared" si="236"/>
        <v>54</v>
      </c>
      <c r="CU200">
        <f>VLOOKUP(A200,'Stock wise daily sales'!$A$1:$AA$367,26,0)</f>
        <v>5</v>
      </c>
      <c r="CV200">
        <v>0</v>
      </c>
      <c r="CW200" s="15">
        <f t="shared" si="237"/>
        <v>49</v>
      </c>
    </row>
    <row r="201" spans="1:101" x14ac:dyDescent="0.45">
      <c r="A201" s="2">
        <v>45398</v>
      </c>
      <c r="B201" s="14">
        <f t="shared" si="262"/>
        <v>102</v>
      </c>
      <c r="C201">
        <f>VLOOKUP(A201,'Stock wise daily sales'!$A$1:$AA$367,2,0)</f>
        <v>0</v>
      </c>
      <c r="D201">
        <v>0</v>
      </c>
      <c r="E201" s="15">
        <f t="shared" si="263"/>
        <v>102</v>
      </c>
      <c r="F201" s="14">
        <f t="shared" si="253"/>
        <v>54</v>
      </c>
      <c r="G201">
        <f>VLOOKUP(A201,'Stock wise daily sales'!$A$1:$AA$367,3,0)</f>
        <v>25</v>
      </c>
      <c r="H201">
        <v>0</v>
      </c>
      <c r="I201" s="15">
        <f t="shared" si="254"/>
        <v>29</v>
      </c>
      <c r="J201" s="14">
        <f t="shared" si="238"/>
        <v>35</v>
      </c>
      <c r="K201">
        <f>VLOOKUP(A201,'Stock wise daily sales'!$A$1:$AA$367,4,0)</f>
        <v>0</v>
      </c>
      <c r="L201">
        <v>0</v>
      </c>
      <c r="M201" s="15">
        <f t="shared" si="239"/>
        <v>35</v>
      </c>
      <c r="N201" s="14">
        <f t="shared" si="261"/>
        <v>24</v>
      </c>
      <c r="O201">
        <f>VLOOKUP(A201,'Stock wise daily sales'!$A$1:$AA$367,5,0)</f>
        <v>0</v>
      </c>
      <c r="P201">
        <v>0</v>
      </c>
      <c r="Q201" s="15">
        <f t="shared" si="240"/>
        <v>24</v>
      </c>
      <c r="R201" s="14">
        <f t="shared" si="218"/>
        <v>46</v>
      </c>
      <c r="S201">
        <f>VLOOKUP(A201,'Stock wise daily sales'!$A$1:$AA$367,6,0)</f>
        <v>0</v>
      </c>
      <c r="T201">
        <v>0</v>
      </c>
      <c r="U201" s="15">
        <f t="shared" si="219"/>
        <v>46</v>
      </c>
      <c r="V201" s="14">
        <f t="shared" si="259"/>
        <v>112</v>
      </c>
      <c r="W201">
        <f>VLOOKUP(A201,'Stock wise daily sales'!$A$1:$AA$367,7,0)</f>
        <v>0</v>
      </c>
      <c r="X201">
        <v>0</v>
      </c>
      <c r="Y201" s="15">
        <f t="shared" si="260"/>
        <v>112</v>
      </c>
      <c r="Z201" s="14">
        <f t="shared" si="220"/>
        <v>114</v>
      </c>
      <c r="AA201">
        <f>VLOOKUP(A201,'Stock wise daily sales'!$A$1:$AA$367,8,0)</f>
        <v>12</v>
      </c>
      <c r="AB201">
        <v>0</v>
      </c>
      <c r="AC201" s="15">
        <f t="shared" si="221"/>
        <v>102</v>
      </c>
      <c r="AD201" s="14">
        <f t="shared" si="214"/>
        <v>39</v>
      </c>
      <c r="AE201">
        <f>VLOOKUP(A201,'Stock wise daily sales'!$A$1:$AA$367,9,0)</f>
        <v>0</v>
      </c>
      <c r="AF201">
        <v>0</v>
      </c>
      <c r="AG201" s="15">
        <f t="shared" si="215"/>
        <v>39</v>
      </c>
      <c r="AH201" s="14">
        <f t="shared" si="243"/>
        <v>7</v>
      </c>
      <c r="AI201">
        <f>VLOOKUP(A201,'Stock wise daily sales'!$A$1:$AA$367,10,0)</f>
        <v>0</v>
      </c>
      <c r="AJ201">
        <v>0</v>
      </c>
      <c r="AK201" s="15">
        <f t="shared" si="244"/>
        <v>7</v>
      </c>
      <c r="AL201" s="14">
        <f t="shared" si="255"/>
        <v>26</v>
      </c>
      <c r="AM201">
        <f>VLOOKUP(A201,'Stock wise daily sales'!$A$1:$AA$367,11,0)</f>
        <v>0</v>
      </c>
      <c r="AN201">
        <v>0</v>
      </c>
      <c r="AO201" s="15">
        <f t="shared" si="256"/>
        <v>26</v>
      </c>
      <c r="AP201" s="14">
        <f t="shared" si="245"/>
        <v>63</v>
      </c>
      <c r="AQ201">
        <f>VLOOKUP(A201,'Stock wise daily sales'!$A$1:$AA$367,12,0)</f>
        <v>0</v>
      </c>
      <c r="AR201">
        <v>0</v>
      </c>
      <c r="AS201" s="15">
        <f t="shared" si="246"/>
        <v>63</v>
      </c>
      <c r="AT201" s="14">
        <f t="shared" si="247"/>
        <v>136</v>
      </c>
      <c r="AU201">
        <f>VLOOKUP(A201,'Stock wise daily sales'!$A$1:$AA$367,13,0)</f>
        <v>5</v>
      </c>
      <c r="AV201">
        <v>0</v>
      </c>
      <c r="AW201" s="15">
        <f t="shared" si="248"/>
        <v>131</v>
      </c>
      <c r="AX201" s="14">
        <f t="shared" si="222"/>
        <v>1</v>
      </c>
      <c r="AY201">
        <f>VLOOKUP(A201,'Stock wise daily sales'!$A$1:$AA$367,14,0)</f>
        <v>0</v>
      </c>
      <c r="AZ201">
        <v>0</v>
      </c>
      <c r="BA201" s="15">
        <f t="shared" si="223"/>
        <v>1</v>
      </c>
      <c r="BB201" s="14">
        <f t="shared" si="249"/>
        <v>17</v>
      </c>
      <c r="BC201">
        <f>VLOOKUP(A201,'Stock wise daily sales'!$A$1:$AA$367,15,0)</f>
        <v>0</v>
      </c>
      <c r="BD201">
        <v>0</v>
      </c>
      <c r="BE201" s="15">
        <f t="shared" si="250"/>
        <v>17</v>
      </c>
      <c r="BF201" s="14">
        <f t="shared" si="224"/>
        <v>39</v>
      </c>
      <c r="BG201">
        <f>VLOOKUP(A201,'Stock wise daily sales'!$A$1:$AA$367,16,0)</f>
        <v>0</v>
      </c>
      <c r="BH201">
        <v>0</v>
      </c>
      <c r="BI201" s="15">
        <f t="shared" si="225"/>
        <v>39</v>
      </c>
      <c r="BJ201" s="14">
        <f t="shared" si="230"/>
        <v>26</v>
      </c>
      <c r="BK201">
        <f>VLOOKUP(A201,'Stock wise daily sales'!$A$1:$AA$367,17,0)</f>
        <v>0</v>
      </c>
      <c r="BL201">
        <v>0</v>
      </c>
      <c r="BM201" s="15">
        <f t="shared" si="231"/>
        <v>26</v>
      </c>
      <c r="BN201" s="14">
        <f t="shared" si="226"/>
        <v>6</v>
      </c>
      <c r="BO201">
        <f>VLOOKUP(A201,'Stock wise daily sales'!$A$1:$AA$367,18,0)</f>
        <v>15</v>
      </c>
      <c r="BP201">
        <v>100</v>
      </c>
      <c r="BQ201" s="15">
        <f t="shared" si="227"/>
        <v>91</v>
      </c>
      <c r="BR201" s="14">
        <f t="shared" si="228"/>
        <v>8</v>
      </c>
      <c r="BS201">
        <f>VLOOKUP(A201,'Stock wise daily sales'!$A$1:$AA$367,19,0)</f>
        <v>0</v>
      </c>
      <c r="BT201">
        <v>0</v>
      </c>
      <c r="BU201" s="15">
        <f t="shared" si="229"/>
        <v>8</v>
      </c>
      <c r="BV201" s="14">
        <f t="shared" si="232"/>
        <v>14</v>
      </c>
      <c r="BW201">
        <f>VLOOKUP(A201,'Stock wise daily sales'!$A$1:$AA$367,20,0)</f>
        <v>0</v>
      </c>
      <c r="BX201">
        <v>0</v>
      </c>
      <c r="BY201" s="15">
        <f t="shared" si="233"/>
        <v>14</v>
      </c>
      <c r="BZ201" s="14">
        <f t="shared" si="216"/>
        <v>6</v>
      </c>
      <c r="CA201">
        <f>VLOOKUP(A201,'Stock wise daily sales'!$A$1:$AA$367,21,0)</f>
        <v>0</v>
      </c>
      <c r="CB201">
        <v>0</v>
      </c>
      <c r="CC201" s="15">
        <f t="shared" si="217"/>
        <v>6</v>
      </c>
      <c r="CD201" s="14">
        <f t="shared" si="257"/>
        <v>6</v>
      </c>
      <c r="CE201">
        <f>VLOOKUP(A201,'Stock wise daily sales'!$A$1:$AA$367,22,0)</f>
        <v>0</v>
      </c>
      <c r="CF201">
        <v>0</v>
      </c>
      <c r="CG201" s="15">
        <f t="shared" si="258"/>
        <v>6</v>
      </c>
      <c r="CH201" s="14">
        <f t="shared" si="241"/>
        <v>100</v>
      </c>
      <c r="CI201">
        <f>VLOOKUP(A201,'Stock wise daily sales'!$A$1:$AA$367,23,0)</f>
        <v>18</v>
      </c>
      <c r="CJ201">
        <v>0</v>
      </c>
      <c r="CK201" s="15">
        <f t="shared" si="242"/>
        <v>82</v>
      </c>
      <c r="CL201" s="14">
        <f t="shared" si="234"/>
        <v>16</v>
      </c>
      <c r="CM201">
        <f>VLOOKUP(A201,'Stock wise daily sales'!$A$1:$AA$367,24,0)</f>
        <v>4</v>
      </c>
      <c r="CN201">
        <v>0</v>
      </c>
      <c r="CO201" s="15">
        <f t="shared" si="235"/>
        <v>12</v>
      </c>
      <c r="CP201" s="14">
        <f t="shared" si="251"/>
        <v>15</v>
      </c>
      <c r="CQ201">
        <f>VLOOKUP(A201,'Stock wise daily sales'!$A$1:$AA$367,25,0)</f>
        <v>0</v>
      </c>
      <c r="CR201">
        <v>0</v>
      </c>
      <c r="CS201" s="15">
        <f t="shared" si="252"/>
        <v>15</v>
      </c>
      <c r="CT201" s="14">
        <f t="shared" si="236"/>
        <v>49</v>
      </c>
      <c r="CU201">
        <f>VLOOKUP(A201,'Stock wise daily sales'!$A$1:$AA$367,26,0)</f>
        <v>0</v>
      </c>
      <c r="CV201">
        <v>0</v>
      </c>
      <c r="CW201" s="15">
        <f t="shared" si="237"/>
        <v>49</v>
      </c>
    </row>
    <row r="202" spans="1:101" x14ac:dyDescent="0.45">
      <c r="A202" s="2">
        <v>45399</v>
      </c>
      <c r="B202" s="14">
        <f t="shared" si="262"/>
        <v>102</v>
      </c>
      <c r="C202">
        <f>VLOOKUP(A202,'Stock wise daily sales'!$A$1:$AA$367,2,0)</f>
        <v>0</v>
      </c>
      <c r="D202">
        <v>0</v>
      </c>
      <c r="E202" s="15">
        <f t="shared" si="263"/>
        <v>102</v>
      </c>
      <c r="F202" s="14">
        <f t="shared" si="253"/>
        <v>29</v>
      </c>
      <c r="G202">
        <f>VLOOKUP(A202,'Stock wise daily sales'!$A$1:$AA$367,3,0)</f>
        <v>30</v>
      </c>
      <c r="H202">
        <v>200</v>
      </c>
      <c r="I202" s="15">
        <f t="shared" si="254"/>
        <v>199</v>
      </c>
      <c r="J202" s="14">
        <f t="shared" si="238"/>
        <v>35</v>
      </c>
      <c r="K202">
        <f>VLOOKUP(A202,'Stock wise daily sales'!$A$1:$AA$367,4,0)</f>
        <v>0</v>
      </c>
      <c r="L202">
        <v>0</v>
      </c>
      <c r="M202" s="15">
        <f t="shared" si="239"/>
        <v>35</v>
      </c>
      <c r="N202" s="14">
        <f t="shared" si="261"/>
        <v>24</v>
      </c>
      <c r="O202">
        <f>VLOOKUP(A202,'Stock wise daily sales'!$A$1:$AA$367,5,0)</f>
        <v>0</v>
      </c>
      <c r="P202">
        <v>0</v>
      </c>
      <c r="Q202" s="15">
        <f t="shared" si="240"/>
        <v>24</v>
      </c>
      <c r="R202" s="14">
        <f t="shared" si="218"/>
        <v>46</v>
      </c>
      <c r="S202">
        <f>VLOOKUP(A202,'Stock wise daily sales'!$A$1:$AA$367,6,0)</f>
        <v>0</v>
      </c>
      <c r="T202">
        <v>0</v>
      </c>
      <c r="U202" s="15">
        <f t="shared" si="219"/>
        <v>46</v>
      </c>
      <c r="V202" s="14">
        <f t="shared" si="259"/>
        <v>112</v>
      </c>
      <c r="W202">
        <f>VLOOKUP(A202,'Stock wise daily sales'!$A$1:$AA$367,7,0)</f>
        <v>0</v>
      </c>
      <c r="X202">
        <v>0</v>
      </c>
      <c r="Y202" s="15">
        <f t="shared" si="260"/>
        <v>112</v>
      </c>
      <c r="Z202" s="14">
        <f t="shared" si="220"/>
        <v>102</v>
      </c>
      <c r="AA202">
        <f>VLOOKUP(A202,'Stock wise daily sales'!$A$1:$AA$367,8,0)</f>
        <v>44</v>
      </c>
      <c r="AB202">
        <v>0</v>
      </c>
      <c r="AC202" s="15">
        <f t="shared" si="221"/>
        <v>58</v>
      </c>
      <c r="AD202" s="14">
        <f t="shared" si="214"/>
        <v>39</v>
      </c>
      <c r="AE202">
        <f>VLOOKUP(A202,'Stock wise daily sales'!$A$1:$AA$367,9,0)</f>
        <v>0</v>
      </c>
      <c r="AF202">
        <v>0</v>
      </c>
      <c r="AG202" s="15">
        <f t="shared" si="215"/>
        <v>39</v>
      </c>
      <c r="AH202" s="14">
        <f t="shared" si="243"/>
        <v>7</v>
      </c>
      <c r="AI202">
        <f>VLOOKUP(A202,'Stock wise daily sales'!$A$1:$AA$367,10,0)</f>
        <v>0</v>
      </c>
      <c r="AJ202">
        <v>0</v>
      </c>
      <c r="AK202" s="15">
        <f t="shared" si="244"/>
        <v>7</v>
      </c>
      <c r="AL202" s="14">
        <f t="shared" si="255"/>
        <v>26</v>
      </c>
      <c r="AM202">
        <f>VLOOKUP(A202,'Stock wise daily sales'!$A$1:$AA$367,11,0)</f>
        <v>0</v>
      </c>
      <c r="AN202">
        <v>0</v>
      </c>
      <c r="AO202" s="15">
        <f t="shared" si="256"/>
        <v>26</v>
      </c>
      <c r="AP202" s="14">
        <f t="shared" si="245"/>
        <v>63</v>
      </c>
      <c r="AQ202">
        <f>VLOOKUP(A202,'Stock wise daily sales'!$A$1:$AA$367,12,0)</f>
        <v>0</v>
      </c>
      <c r="AR202">
        <v>0</v>
      </c>
      <c r="AS202" s="15">
        <f t="shared" si="246"/>
        <v>63</v>
      </c>
      <c r="AT202" s="14">
        <f t="shared" si="247"/>
        <v>131</v>
      </c>
      <c r="AU202">
        <f>VLOOKUP(A202,'Stock wise daily sales'!$A$1:$AA$367,13,0)</f>
        <v>40</v>
      </c>
      <c r="AV202">
        <v>0</v>
      </c>
      <c r="AW202" s="15">
        <f t="shared" si="248"/>
        <v>91</v>
      </c>
      <c r="AX202" s="14">
        <f t="shared" si="222"/>
        <v>1</v>
      </c>
      <c r="AY202">
        <f>VLOOKUP(A202,'Stock wise daily sales'!$A$1:$AA$367,14,0)</f>
        <v>0</v>
      </c>
      <c r="AZ202">
        <v>0</v>
      </c>
      <c r="BA202" s="15">
        <f t="shared" si="223"/>
        <v>1</v>
      </c>
      <c r="BB202" s="14">
        <f t="shared" si="249"/>
        <v>17</v>
      </c>
      <c r="BC202">
        <f>VLOOKUP(A202,'Stock wise daily sales'!$A$1:$AA$367,15,0)</f>
        <v>0</v>
      </c>
      <c r="BD202">
        <v>0</v>
      </c>
      <c r="BE202" s="15">
        <f t="shared" si="250"/>
        <v>17</v>
      </c>
      <c r="BF202" s="14">
        <f t="shared" si="224"/>
        <v>39</v>
      </c>
      <c r="BG202">
        <f>VLOOKUP(A202,'Stock wise daily sales'!$A$1:$AA$367,16,0)</f>
        <v>0</v>
      </c>
      <c r="BH202">
        <v>0</v>
      </c>
      <c r="BI202" s="15">
        <f t="shared" si="225"/>
        <v>39</v>
      </c>
      <c r="BJ202" s="14">
        <f t="shared" si="230"/>
        <v>26</v>
      </c>
      <c r="BK202">
        <f>VLOOKUP(A202,'Stock wise daily sales'!$A$1:$AA$367,17,0)</f>
        <v>0</v>
      </c>
      <c r="BL202">
        <v>0</v>
      </c>
      <c r="BM202" s="15">
        <f t="shared" si="231"/>
        <v>26</v>
      </c>
      <c r="BN202" s="14">
        <f t="shared" si="226"/>
        <v>91</v>
      </c>
      <c r="BO202">
        <f>VLOOKUP(A202,'Stock wise daily sales'!$A$1:$AA$367,18,0)</f>
        <v>50</v>
      </c>
      <c r="BP202">
        <v>0</v>
      </c>
      <c r="BQ202" s="15">
        <f t="shared" si="227"/>
        <v>41</v>
      </c>
      <c r="BR202" s="14">
        <f t="shared" si="228"/>
        <v>8</v>
      </c>
      <c r="BS202">
        <f>VLOOKUP(A202,'Stock wise daily sales'!$A$1:$AA$367,19,0)</f>
        <v>0</v>
      </c>
      <c r="BT202">
        <v>0</v>
      </c>
      <c r="BU202" s="15">
        <f t="shared" si="229"/>
        <v>8</v>
      </c>
      <c r="BV202" s="14">
        <f t="shared" si="232"/>
        <v>14</v>
      </c>
      <c r="BW202">
        <f>VLOOKUP(A202,'Stock wise daily sales'!$A$1:$AA$367,20,0)</f>
        <v>0</v>
      </c>
      <c r="BX202">
        <v>0</v>
      </c>
      <c r="BY202" s="15">
        <f t="shared" si="233"/>
        <v>14</v>
      </c>
      <c r="BZ202" s="14">
        <f t="shared" si="216"/>
        <v>6</v>
      </c>
      <c r="CA202">
        <f>VLOOKUP(A202,'Stock wise daily sales'!$A$1:$AA$367,21,0)</f>
        <v>25</v>
      </c>
      <c r="CB202">
        <v>120</v>
      </c>
      <c r="CC202" s="15">
        <f t="shared" si="217"/>
        <v>101</v>
      </c>
      <c r="CD202" s="14">
        <f t="shared" si="257"/>
        <v>6</v>
      </c>
      <c r="CE202">
        <f>VLOOKUP(A202,'Stock wise daily sales'!$A$1:$AA$367,22,0)</f>
        <v>0</v>
      </c>
      <c r="CF202">
        <v>0</v>
      </c>
      <c r="CG202" s="15">
        <f t="shared" si="258"/>
        <v>6</v>
      </c>
      <c r="CH202" s="14">
        <f t="shared" si="241"/>
        <v>82</v>
      </c>
      <c r="CI202">
        <f>VLOOKUP(A202,'Stock wise daily sales'!$A$1:$AA$367,23,0)</f>
        <v>0</v>
      </c>
      <c r="CJ202">
        <v>0</v>
      </c>
      <c r="CK202" s="15">
        <f t="shared" si="242"/>
        <v>82</v>
      </c>
      <c r="CL202" s="14">
        <f t="shared" si="234"/>
        <v>12</v>
      </c>
      <c r="CM202">
        <f>VLOOKUP(A202,'Stock wise daily sales'!$A$1:$AA$367,24,0)</f>
        <v>0</v>
      </c>
      <c r="CN202">
        <v>0</v>
      </c>
      <c r="CO202" s="15">
        <f t="shared" si="235"/>
        <v>12</v>
      </c>
      <c r="CP202" s="14">
        <f t="shared" si="251"/>
        <v>15</v>
      </c>
      <c r="CQ202">
        <f>VLOOKUP(A202,'Stock wise daily sales'!$A$1:$AA$367,25,0)</f>
        <v>0</v>
      </c>
      <c r="CR202">
        <v>0</v>
      </c>
      <c r="CS202" s="15">
        <f t="shared" si="252"/>
        <v>15</v>
      </c>
      <c r="CT202" s="14">
        <f t="shared" si="236"/>
        <v>49</v>
      </c>
      <c r="CU202">
        <f>VLOOKUP(A202,'Stock wise daily sales'!$A$1:$AA$367,26,0)</f>
        <v>20</v>
      </c>
      <c r="CV202">
        <v>0</v>
      </c>
      <c r="CW202" s="15">
        <f t="shared" si="237"/>
        <v>29</v>
      </c>
    </row>
    <row r="203" spans="1:101" x14ac:dyDescent="0.45">
      <c r="A203" s="2">
        <v>45400</v>
      </c>
      <c r="B203" s="14">
        <f t="shared" si="262"/>
        <v>102</v>
      </c>
      <c r="C203">
        <f>VLOOKUP(A203,'Stock wise daily sales'!$A$1:$AA$367,2,0)</f>
        <v>31</v>
      </c>
      <c r="D203">
        <v>0</v>
      </c>
      <c r="E203" s="15">
        <f t="shared" si="263"/>
        <v>71</v>
      </c>
      <c r="F203" s="14">
        <f t="shared" si="253"/>
        <v>199</v>
      </c>
      <c r="G203">
        <f>VLOOKUP(A203,'Stock wise daily sales'!$A$1:$AA$367,3,0)</f>
        <v>60</v>
      </c>
      <c r="H203">
        <v>0</v>
      </c>
      <c r="I203" s="15">
        <f t="shared" si="254"/>
        <v>139</v>
      </c>
      <c r="J203" s="14">
        <f t="shared" si="238"/>
        <v>35</v>
      </c>
      <c r="K203">
        <f>VLOOKUP(A203,'Stock wise daily sales'!$A$1:$AA$367,4,0)</f>
        <v>0</v>
      </c>
      <c r="L203">
        <v>0</v>
      </c>
      <c r="M203" s="15">
        <f t="shared" si="239"/>
        <v>35</v>
      </c>
      <c r="N203" s="14">
        <f t="shared" si="261"/>
        <v>24</v>
      </c>
      <c r="O203">
        <f>VLOOKUP(A203,'Stock wise daily sales'!$A$1:$AA$367,5,0)</f>
        <v>0</v>
      </c>
      <c r="P203">
        <v>0</v>
      </c>
      <c r="Q203" s="15">
        <f t="shared" si="240"/>
        <v>24</v>
      </c>
      <c r="R203" s="14">
        <f t="shared" si="218"/>
        <v>46</v>
      </c>
      <c r="S203">
        <f>VLOOKUP(A203,'Stock wise daily sales'!$A$1:$AA$367,6,0)</f>
        <v>0</v>
      </c>
      <c r="T203">
        <v>0</v>
      </c>
      <c r="U203" s="15">
        <f t="shared" si="219"/>
        <v>46</v>
      </c>
      <c r="V203" s="14">
        <f t="shared" si="259"/>
        <v>112</v>
      </c>
      <c r="W203">
        <f>VLOOKUP(A203,'Stock wise daily sales'!$A$1:$AA$367,7,0)</f>
        <v>20</v>
      </c>
      <c r="X203">
        <v>0</v>
      </c>
      <c r="Y203" s="15">
        <f t="shared" si="260"/>
        <v>92</v>
      </c>
      <c r="Z203" s="14">
        <f t="shared" si="220"/>
        <v>58</v>
      </c>
      <c r="AA203">
        <f>VLOOKUP(A203,'Stock wise daily sales'!$A$1:$AA$367,8,0)</f>
        <v>50</v>
      </c>
      <c r="AB203">
        <v>0</v>
      </c>
      <c r="AC203" s="15">
        <f t="shared" si="221"/>
        <v>8</v>
      </c>
      <c r="AD203" s="14">
        <f t="shared" si="214"/>
        <v>39</v>
      </c>
      <c r="AE203">
        <f>VLOOKUP(A203,'Stock wise daily sales'!$A$1:$AA$367,9,0)</f>
        <v>0</v>
      </c>
      <c r="AF203">
        <v>0</v>
      </c>
      <c r="AG203" s="15">
        <f t="shared" si="215"/>
        <v>39</v>
      </c>
      <c r="AH203" s="14">
        <f t="shared" si="243"/>
        <v>7</v>
      </c>
      <c r="AI203">
        <f>VLOOKUP(A203,'Stock wise daily sales'!$A$1:$AA$367,10,0)</f>
        <v>0</v>
      </c>
      <c r="AJ203">
        <v>0</v>
      </c>
      <c r="AK203" s="15">
        <f t="shared" si="244"/>
        <v>7</v>
      </c>
      <c r="AL203" s="14">
        <f t="shared" si="255"/>
        <v>26</v>
      </c>
      <c r="AM203">
        <f>VLOOKUP(A203,'Stock wise daily sales'!$A$1:$AA$367,11,0)</f>
        <v>10</v>
      </c>
      <c r="AN203">
        <v>0</v>
      </c>
      <c r="AO203" s="15">
        <f t="shared" si="256"/>
        <v>16</v>
      </c>
      <c r="AP203" s="14">
        <f t="shared" si="245"/>
        <v>63</v>
      </c>
      <c r="AQ203">
        <f>VLOOKUP(A203,'Stock wise daily sales'!$A$1:$AA$367,12,0)</f>
        <v>6</v>
      </c>
      <c r="AR203">
        <v>0</v>
      </c>
      <c r="AS203" s="15">
        <f t="shared" si="246"/>
        <v>57</v>
      </c>
      <c r="AT203" s="14">
        <f t="shared" si="247"/>
        <v>91</v>
      </c>
      <c r="AU203">
        <f>VLOOKUP(A203,'Stock wise daily sales'!$A$1:$AA$367,13,0)</f>
        <v>0</v>
      </c>
      <c r="AV203">
        <v>0</v>
      </c>
      <c r="AW203" s="15">
        <f t="shared" si="248"/>
        <v>91</v>
      </c>
      <c r="AX203" s="14">
        <f t="shared" si="222"/>
        <v>1</v>
      </c>
      <c r="AY203">
        <f>VLOOKUP(A203,'Stock wise daily sales'!$A$1:$AA$367,14,0)</f>
        <v>0</v>
      </c>
      <c r="AZ203">
        <v>0</v>
      </c>
      <c r="BA203" s="15">
        <f t="shared" si="223"/>
        <v>1</v>
      </c>
      <c r="BB203" s="14">
        <f t="shared" si="249"/>
        <v>17</v>
      </c>
      <c r="BC203">
        <f>VLOOKUP(A203,'Stock wise daily sales'!$A$1:$AA$367,15,0)</f>
        <v>0</v>
      </c>
      <c r="BD203">
        <v>0</v>
      </c>
      <c r="BE203" s="15">
        <f t="shared" si="250"/>
        <v>17</v>
      </c>
      <c r="BF203" s="14">
        <f t="shared" si="224"/>
        <v>39</v>
      </c>
      <c r="BG203">
        <f>VLOOKUP(A203,'Stock wise daily sales'!$A$1:$AA$367,16,0)</f>
        <v>0</v>
      </c>
      <c r="BH203">
        <v>0</v>
      </c>
      <c r="BI203" s="15">
        <f t="shared" si="225"/>
        <v>39</v>
      </c>
      <c r="BJ203" s="14">
        <f t="shared" si="230"/>
        <v>26</v>
      </c>
      <c r="BK203">
        <f>VLOOKUP(A203,'Stock wise daily sales'!$A$1:$AA$367,17,0)</f>
        <v>0</v>
      </c>
      <c r="BL203">
        <v>0</v>
      </c>
      <c r="BM203" s="15">
        <f t="shared" si="231"/>
        <v>26</v>
      </c>
      <c r="BN203" s="14">
        <f t="shared" si="226"/>
        <v>41</v>
      </c>
      <c r="BO203">
        <f>VLOOKUP(A203,'Stock wise daily sales'!$A$1:$AA$367,18,0)</f>
        <v>0</v>
      </c>
      <c r="BP203">
        <v>0</v>
      </c>
      <c r="BQ203" s="15">
        <f t="shared" si="227"/>
        <v>41</v>
      </c>
      <c r="BR203" s="14">
        <f t="shared" si="228"/>
        <v>8</v>
      </c>
      <c r="BS203">
        <f>VLOOKUP(A203,'Stock wise daily sales'!$A$1:$AA$367,19,0)</f>
        <v>0</v>
      </c>
      <c r="BT203">
        <v>0</v>
      </c>
      <c r="BU203" s="15">
        <f t="shared" si="229"/>
        <v>8</v>
      </c>
      <c r="BV203" s="14">
        <f t="shared" si="232"/>
        <v>14</v>
      </c>
      <c r="BW203">
        <f>VLOOKUP(A203,'Stock wise daily sales'!$A$1:$AA$367,20,0)</f>
        <v>0</v>
      </c>
      <c r="BX203">
        <v>0</v>
      </c>
      <c r="BY203" s="15">
        <f t="shared" si="233"/>
        <v>14</v>
      </c>
      <c r="BZ203" s="14">
        <f t="shared" si="216"/>
        <v>101</v>
      </c>
      <c r="CA203">
        <f>VLOOKUP(A203,'Stock wise daily sales'!$A$1:$AA$367,21,0)</f>
        <v>0</v>
      </c>
      <c r="CB203">
        <v>0</v>
      </c>
      <c r="CC203" s="15">
        <f t="shared" si="217"/>
        <v>101</v>
      </c>
      <c r="CD203" s="14">
        <f t="shared" si="257"/>
        <v>6</v>
      </c>
      <c r="CE203">
        <f>VLOOKUP(A203,'Stock wise daily sales'!$A$1:$AA$367,22,0)</f>
        <v>20</v>
      </c>
      <c r="CF203">
        <v>100</v>
      </c>
      <c r="CG203" s="15">
        <f t="shared" si="258"/>
        <v>86</v>
      </c>
      <c r="CH203" s="14">
        <f t="shared" si="241"/>
        <v>82</v>
      </c>
      <c r="CI203">
        <f>VLOOKUP(A203,'Stock wise daily sales'!$A$1:$AA$367,23,0)</f>
        <v>30</v>
      </c>
      <c r="CJ203">
        <v>0</v>
      </c>
      <c r="CK203" s="15">
        <f t="shared" si="242"/>
        <v>52</v>
      </c>
      <c r="CL203" s="14">
        <f t="shared" si="234"/>
        <v>12</v>
      </c>
      <c r="CM203">
        <f>VLOOKUP(A203,'Stock wise daily sales'!$A$1:$AA$367,24,0)</f>
        <v>0</v>
      </c>
      <c r="CN203">
        <v>0</v>
      </c>
      <c r="CO203" s="15">
        <f t="shared" si="235"/>
        <v>12</v>
      </c>
      <c r="CP203" s="14">
        <f t="shared" si="251"/>
        <v>15</v>
      </c>
      <c r="CQ203">
        <f>VLOOKUP(A203,'Stock wise daily sales'!$A$1:$AA$367,25,0)</f>
        <v>0</v>
      </c>
      <c r="CR203">
        <v>0</v>
      </c>
      <c r="CS203" s="15">
        <f t="shared" si="252"/>
        <v>15</v>
      </c>
      <c r="CT203" s="14">
        <f t="shared" si="236"/>
        <v>29</v>
      </c>
      <c r="CU203">
        <f>VLOOKUP(A203,'Stock wise daily sales'!$A$1:$AA$367,26,0)</f>
        <v>20</v>
      </c>
      <c r="CV203">
        <v>0</v>
      </c>
      <c r="CW203" s="15">
        <f t="shared" si="237"/>
        <v>9</v>
      </c>
    </row>
    <row r="204" spans="1:101" x14ac:dyDescent="0.45">
      <c r="A204" s="2">
        <v>45401</v>
      </c>
      <c r="B204" s="14">
        <f t="shared" si="262"/>
        <v>71</v>
      </c>
      <c r="C204">
        <f>VLOOKUP(A204,'Stock wise daily sales'!$A$1:$AA$367,2,0)</f>
        <v>2</v>
      </c>
      <c r="D204">
        <v>0</v>
      </c>
      <c r="E204" s="15">
        <f t="shared" si="263"/>
        <v>69</v>
      </c>
      <c r="F204" s="14">
        <f t="shared" si="253"/>
        <v>139</v>
      </c>
      <c r="G204">
        <f>VLOOKUP(A204,'Stock wise daily sales'!$A$1:$AA$367,3,0)</f>
        <v>20</v>
      </c>
      <c r="H204">
        <v>0</v>
      </c>
      <c r="I204" s="15">
        <f t="shared" si="254"/>
        <v>119</v>
      </c>
      <c r="J204" s="14">
        <f t="shared" si="238"/>
        <v>35</v>
      </c>
      <c r="K204">
        <f>VLOOKUP(A204,'Stock wise daily sales'!$A$1:$AA$367,4,0)</f>
        <v>0</v>
      </c>
      <c r="L204">
        <v>0</v>
      </c>
      <c r="M204" s="15">
        <f t="shared" si="239"/>
        <v>35</v>
      </c>
      <c r="N204" s="14">
        <f t="shared" si="261"/>
        <v>24</v>
      </c>
      <c r="O204">
        <f>VLOOKUP(A204,'Stock wise daily sales'!$A$1:$AA$367,5,0)</f>
        <v>0</v>
      </c>
      <c r="P204">
        <v>0</v>
      </c>
      <c r="Q204" s="15">
        <f t="shared" si="240"/>
        <v>24</v>
      </c>
      <c r="R204" s="14">
        <f t="shared" si="218"/>
        <v>46</v>
      </c>
      <c r="S204">
        <f>VLOOKUP(A204,'Stock wise daily sales'!$A$1:$AA$367,6,0)</f>
        <v>10</v>
      </c>
      <c r="T204">
        <v>0</v>
      </c>
      <c r="U204" s="15">
        <f t="shared" si="219"/>
        <v>36</v>
      </c>
      <c r="V204" s="14">
        <f t="shared" si="259"/>
        <v>92</v>
      </c>
      <c r="W204">
        <f>VLOOKUP(A204,'Stock wise daily sales'!$A$1:$AA$367,7,0)</f>
        <v>0</v>
      </c>
      <c r="X204">
        <v>0</v>
      </c>
      <c r="Y204" s="15">
        <f t="shared" si="260"/>
        <v>92</v>
      </c>
      <c r="Z204" s="14">
        <f t="shared" si="220"/>
        <v>8</v>
      </c>
      <c r="AA204">
        <f>VLOOKUP(A204,'Stock wise daily sales'!$A$1:$AA$367,8,0)</f>
        <v>0</v>
      </c>
      <c r="AB204">
        <v>0</v>
      </c>
      <c r="AC204" s="15">
        <f t="shared" si="221"/>
        <v>8</v>
      </c>
      <c r="AD204" s="14">
        <f t="shared" si="214"/>
        <v>39</v>
      </c>
      <c r="AE204">
        <f>VLOOKUP(A204,'Stock wise daily sales'!$A$1:$AA$367,9,0)</f>
        <v>8</v>
      </c>
      <c r="AF204">
        <v>0</v>
      </c>
      <c r="AG204" s="15">
        <f t="shared" si="215"/>
        <v>31</v>
      </c>
      <c r="AH204" s="14">
        <f t="shared" si="243"/>
        <v>7</v>
      </c>
      <c r="AI204">
        <f>VLOOKUP(A204,'Stock wise daily sales'!$A$1:$AA$367,10,0)</f>
        <v>0</v>
      </c>
      <c r="AJ204">
        <v>0</v>
      </c>
      <c r="AK204" s="15">
        <f t="shared" si="244"/>
        <v>7</v>
      </c>
      <c r="AL204" s="14">
        <f t="shared" si="255"/>
        <v>16</v>
      </c>
      <c r="AM204">
        <f>VLOOKUP(A204,'Stock wise daily sales'!$A$1:$AA$367,11,0)</f>
        <v>0</v>
      </c>
      <c r="AN204">
        <v>0</v>
      </c>
      <c r="AO204" s="15">
        <f t="shared" si="256"/>
        <v>16</v>
      </c>
      <c r="AP204" s="14">
        <f t="shared" si="245"/>
        <v>57</v>
      </c>
      <c r="AQ204">
        <f>VLOOKUP(A204,'Stock wise daily sales'!$A$1:$AA$367,12,0)</f>
        <v>0</v>
      </c>
      <c r="AR204">
        <v>0</v>
      </c>
      <c r="AS204" s="15">
        <f t="shared" si="246"/>
        <v>57</v>
      </c>
      <c r="AT204" s="14">
        <f t="shared" si="247"/>
        <v>91</v>
      </c>
      <c r="AU204">
        <f>VLOOKUP(A204,'Stock wise daily sales'!$A$1:$AA$367,13,0)</f>
        <v>15</v>
      </c>
      <c r="AV204">
        <v>0</v>
      </c>
      <c r="AW204" s="15">
        <f t="shared" si="248"/>
        <v>76</v>
      </c>
      <c r="AX204" s="14">
        <f t="shared" si="222"/>
        <v>1</v>
      </c>
      <c r="AY204">
        <f>VLOOKUP(A204,'Stock wise daily sales'!$A$1:$AA$367,14,0)</f>
        <v>0</v>
      </c>
      <c r="AZ204">
        <v>0</v>
      </c>
      <c r="BA204" s="15">
        <f t="shared" si="223"/>
        <v>1</v>
      </c>
      <c r="BB204" s="14">
        <f t="shared" si="249"/>
        <v>17</v>
      </c>
      <c r="BC204">
        <f>VLOOKUP(A204,'Stock wise daily sales'!$A$1:$AA$367,15,0)</f>
        <v>0</v>
      </c>
      <c r="BD204">
        <v>0</v>
      </c>
      <c r="BE204" s="15">
        <f t="shared" si="250"/>
        <v>17</v>
      </c>
      <c r="BF204" s="14">
        <f t="shared" si="224"/>
        <v>39</v>
      </c>
      <c r="BG204">
        <f>VLOOKUP(A204,'Stock wise daily sales'!$A$1:$AA$367,16,0)</f>
        <v>10</v>
      </c>
      <c r="BH204">
        <v>0</v>
      </c>
      <c r="BI204" s="15">
        <f t="shared" si="225"/>
        <v>29</v>
      </c>
      <c r="BJ204" s="14">
        <f t="shared" si="230"/>
        <v>26</v>
      </c>
      <c r="BK204">
        <f>VLOOKUP(A204,'Stock wise daily sales'!$A$1:$AA$367,17,0)</f>
        <v>0</v>
      </c>
      <c r="BL204">
        <v>0</v>
      </c>
      <c r="BM204" s="15">
        <f t="shared" si="231"/>
        <v>26</v>
      </c>
      <c r="BN204" s="14">
        <f t="shared" si="226"/>
        <v>41</v>
      </c>
      <c r="BO204">
        <f>VLOOKUP(A204,'Stock wise daily sales'!$A$1:$AA$367,18,0)</f>
        <v>0</v>
      </c>
      <c r="BP204">
        <v>0</v>
      </c>
      <c r="BQ204" s="15">
        <f t="shared" si="227"/>
        <v>41</v>
      </c>
      <c r="BR204" s="14">
        <f t="shared" si="228"/>
        <v>8</v>
      </c>
      <c r="BS204">
        <f>VLOOKUP(A204,'Stock wise daily sales'!$A$1:$AA$367,19,0)</f>
        <v>0</v>
      </c>
      <c r="BT204">
        <v>0</v>
      </c>
      <c r="BU204" s="15">
        <f t="shared" si="229"/>
        <v>8</v>
      </c>
      <c r="BV204" s="14">
        <f t="shared" si="232"/>
        <v>14</v>
      </c>
      <c r="BW204">
        <f>VLOOKUP(A204,'Stock wise daily sales'!$A$1:$AA$367,20,0)</f>
        <v>0</v>
      </c>
      <c r="BX204">
        <v>0</v>
      </c>
      <c r="BY204" s="15">
        <f t="shared" si="233"/>
        <v>14</v>
      </c>
      <c r="BZ204" s="14">
        <f t="shared" si="216"/>
        <v>101</v>
      </c>
      <c r="CA204">
        <f>VLOOKUP(A204,'Stock wise daily sales'!$A$1:$AA$367,21,0)</f>
        <v>0</v>
      </c>
      <c r="CB204">
        <v>0</v>
      </c>
      <c r="CC204" s="15">
        <f t="shared" si="217"/>
        <v>101</v>
      </c>
      <c r="CD204" s="14">
        <f t="shared" si="257"/>
        <v>86</v>
      </c>
      <c r="CE204">
        <f>VLOOKUP(A204,'Stock wise daily sales'!$A$1:$AA$367,22,0)</f>
        <v>0</v>
      </c>
      <c r="CF204">
        <v>0</v>
      </c>
      <c r="CG204" s="15">
        <f t="shared" si="258"/>
        <v>86</v>
      </c>
      <c r="CH204" s="14">
        <f t="shared" si="241"/>
        <v>52</v>
      </c>
      <c r="CI204">
        <f>VLOOKUP(A204,'Stock wise daily sales'!$A$1:$AA$367,23,0)</f>
        <v>0</v>
      </c>
      <c r="CJ204">
        <v>0</v>
      </c>
      <c r="CK204" s="15">
        <f t="shared" si="242"/>
        <v>52</v>
      </c>
      <c r="CL204" s="14">
        <f t="shared" si="234"/>
        <v>12</v>
      </c>
      <c r="CM204">
        <f>VLOOKUP(A204,'Stock wise daily sales'!$A$1:$AA$367,24,0)</f>
        <v>0</v>
      </c>
      <c r="CN204">
        <v>0</v>
      </c>
      <c r="CO204" s="15">
        <f t="shared" si="235"/>
        <v>12</v>
      </c>
      <c r="CP204" s="14">
        <f t="shared" si="251"/>
        <v>15</v>
      </c>
      <c r="CQ204">
        <f>VLOOKUP(A204,'Stock wise daily sales'!$A$1:$AA$367,25,0)</f>
        <v>0</v>
      </c>
      <c r="CR204">
        <v>0</v>
      </c>
      <c r="CS204" s="15">
        <f t="shared" si="252"/>
        <v>15</v>
      </c>
      <c r="CT204" s="14">
        <f t="shared" si="236"/>
        <v>9</v>
      </c>
      <c r="CU204">
        <f>VLOOKUP(A204,'Stock wise daily sales'!$A$1:$AA$367,26,0)</f>
        <v>0</v>
      </c>
      <c r="CV204">
        <v>0</v>
      </c>
      <c r="CW204" s="15">
        <f t="shared" si="237"/>
        <v>9</v>
      </c>
    </row>
    <row r="205" spans="1:101" x14ac:dyDescent="0.45">
      <c r="A205" s="2">
        <v>45402</v>
      </c>
      <c r="B205" s="14">
        <f t="shared" si="262"/>
        <v>69</v>
      </c>
      <c r="C205">
        <f>VLOOKUP(A205,'Stock wise daily sales'!$A$1:$AA$367,2,0)</f>
        <v>8</v>
      </c>
      <c r="D205">
        <v>0</v>
      </c>
      <c r="E205" s="15">
        <f t="shared" si="263"/>
        <v>61</v>
      </c>
      <c r="F205" s="14">
        <f t="shared" si="253"/>
        <v>119</v>
      </c>
      <c r="G205">
        <f>VLOOKUP(A205,'Stock wise daily sales'!$A$1:$AA$367,3,0)</f>
        <v>5</v>
      </c>
      <c r="H205">
        <v>0</v>
      </c>
      <c r="I205" s="15">
        <f t="shared" si="254"/>
        <v>114</v>
      </c>
      <c r="J205" s="14">
        <f t="shared" si="238"/>
        <v>35</v>
      </c>
      <c r="K205">
        <f>VLOOKUP(A205,'Stock wise daily sales'!$A$1:$AA$367,4,0)</f>
        <v>14</v>
      </c>
      <c r="L205">
        <v>0</v>
      </c>
      <c r="M205" s="15">
        <f t="shared" si="239"/>
        <v>21</v>
      </c>
      <c r="N205" s="14">
        <f t="shared" si="261"/>
        <v>24</v>
      </c>
      <c r="O205">
        <f>VLOOKUP(A205,'Stock wise daily sales'!$A$1:$AA$367,5,0)</f>
        <v>2</v>
      </c>
      <c r="P205">
        <v>0</v>
      </c>
      <c r="Q205" s="15">
        <f t="shared" si="240"/>
        <v>22</v>
      </c>
      <c r="R205" s="14">
        <f t="shared" si="218"/>
        <v>36</v>
      </c>
      <c r="S205">
        <f>VLOOKUP(A205,'Stock wise daily sales'!$A$1:$AA$367,6,0)</f>
        <v>10</v>
      </c>
      <c r="T205">
        <v>0</v>
      </c>
      <c r="U205" s="15">
        <f t="shared" si="219"/>
        <v>26</v>
      </c>
      <c r="V205" s="14">
        <f t="shared" si="259"/>
        <v>92</v>
      </c>
      <c r="W205">
        <f>VLOOKUP(A205,'Stock wise daily sales'!$A$1:$AA$367,7,0)</f>
        <v>8</v>
      </c>
      <c r="X205">
        <v>0</v>
      </c>
      <c r="Y205" s="15">
        <f t="shared" si="260"/>
        <v>84</v>
      </c>
      <c r="Z205" s="14">
        <f t="shared" si="220"/>
        <v>8</v>
      </c>
      <c r="AA205">
        <f>VLOOKUP(A205,'Stock wise daily sales'!$A$1:$AA$367,8,0)</f>
        <v>10</v>
      </c>
      <c r="AB205">
        <v>180</v>
      </c>
      <c r="AC205" s="15">
        <f t="shared" si="221"/>
        <v>178</v>
      </c>
      <c r="AD205" s="14">
        <f t="shared" si="214"/>
        <v>31</v>
      </c>
      <c r="AE205">
        <f>VLOOKUP(A205,'Stock wise daily sales'!$A$1:$AA$367,9,0)</f>
        <v>8</v>
      </c>
      <c r="AF205">
        <v>0</v>
      </c>
      <c r="AG205" s="15">
        <f t="shared" si="215"/>
        <v>23</v>
      </c>
      <c r="AH205" s="14">
        <f t="shared" si="243"/>
        <v>7</v>
      </c>
      <c r="AI205">
        <f>VLOOKUP(A205,'Stock wise daily sales'!$A$1:$AA$367,10,0)</f>
        <v>2</v>
      </c>
      <c r="AJ205">
        <v>0</v>
      </c>
      <c r="AK205" s="15">
        <f t="shared" si="244"/>
        <v>5</v>
      </c>
      <c r="AL205" s="14">
        <f t="shared" si="255"/>
        <v>16</v>
      </c>
      <c r="AM205">
        <f>VLOOKUP(A205,'Stock wise daily sales'!$A$1:$AA$367,11,0)</f>
        <v>0</v>
      </c>
      <c r="AN205">
        <v>0</v>
      </c>
      <c r="AO205" s="15">
        <f t="shared" si="256"/>
        <v>16</v>
      </c>
      <c r="AP205" s="14">
        <f t="shared" si="245"/>
        <v>57</v>
      </c>
      <c r="AQ205">
        <f>VLOOKUP(A205,'Stock wise daily sales'!$A$1:$AA$367,12,0)</f>
        <v>10</v>
      </c>
      <c r="AR205">
        <v>0</v>
      </c>
      <c r="AS205" s="15">
        <f t="shared" si="246"/>
        <v>47</v>
      </c>
      <c r="AT205" s="14">
        <f t="shared" si="247"/>
        <v>76</v>
      </c>
      <c r="AU205">
        <f>VLOOKUP(A205,'Stock wise daily sales'!$A$1:$AA$367,13,0)</f>
        <v>10</v>
      </c>
      <c r="AV205">
        <v>0</v>
      </c>
      <c r="AW205" s="15">
        <f t="shared" si="248"/>
        <v>66</v>
      </c>
      <c r="AX205" s="14">
        <f t="shared" si="222"/>
        <v>1</v>
      </c>
      <c r="AY205">
        <f>VLOOKUP(A205,'Stock wise daily sales'!$A$1:$AA$367,14,0)</f>
        <v>8</v>
      </c>
      <c r="AZ205">
        <v>35</v>
      </c>
      <c r="BA205" s="15">
        <f t="shared" si="223"/>
        <v>28</v>
      </c>
      <c r="BB205" s="14">
        <f t="shared" si="249"/>
        <v>17</v>
      </c>
      <c r="BC205">
        <f>VLOOKUP(A205,'Stock wise daily sales'!$A$1:$AA$367,15,0)</f>
        <v>0</v>
      </c>
      <c r="BD205">
        <v>0</v>
      </c>
      <c r="BE205" s="15">
        <f t="shared" si="250"/>
        <v>17</v>
      </c>
      <c r="BF205" s="14">
        <f t="shared" si="224"/>
        <v>29</v>
      </c>
      <c r="BG205">
        <f>VLOOKUP(A205,'Stock wise daily sales'!$A$1:$AA$367,16,0)</f>
        <v>0</v>
      </c>
      <c r="BH205">
        <v>0</v>
      </c>
      <c r="BI205" s="15">
        <f t="shared" si="225"/>
        <v>29</v>
      </c>
      <c r="BJ205" s="14">
        <f t="shared" si="230"/>
        <v>26</v>
      </c>
      <c r="BK205">
        <f>VLOOKUP(A205,'Stock wise daily sales'!$A$1:$AA$367,17,0)</f>
        <v>0</v>
      </c>
      <c r="BL205">
        <v>0</v>
      </c>
      <c r="BM205" s="15">
        <f t="shared" si="231"/>
        <v>26</v>
      </c>
      <c r="BN205" s="14">
        <f t="shared" si="226"/>
        <v>41</v>
      </c>
      <c r="BO205">
        <f>VLOOKUP(A205,'Stock wise daily sales'!$A$1:$AA$367,18,0)</f>
        <v>0</v>
      </c>
      <c r="BP205">
        <v>0</v>
      </c>
      <c r="BQ205" s="15">
        <f t="shared" si="227"/>
        <v>41</v>
      </c>
      <c r="BR205" s="14">
        <f t="shared" si="228"/>
        <v>8</v>
      </c>
      <c r="BS205">
        <f>VLOOKUP(A205,'Stock wise daily sales'!$A$1:$AA$367,19,0)</f>
        <v>10</v>
      </c>
      <c r="BT205">
        <v>30</v>
      </c>
      <c r="BU205" s="15">
        <v>20</v>
      </c>
      <c r="BV205" s="14">
        <f t="shared" si="232"/>
        <v>14</v>
      </c>
      <c r="BW205">
        <f>VLOOKUP(A205,'Stock wise daily sales'!$A$1:$AA$367,20,0)</f>
        <v>0</v>
      </c>
      <c r="BX205">
        <v>0</v>
      </c>
      <c r="BY205" s="15">
        <f t="shared" si="233"/>
        <v>14</v>
      </c>
      <c r="BZ205" s="14">
        <f t="shared" si="216"/>
        <v>101</v>
      </c>
      <c r="CA205">
        <f>VLOOKUP(A205,'Stock wise daily sales'!$A$1:$AA$367,21,0)</f>
        <v>0</v>
      </c>
      <c r="CB205">
        <v>0</v>
      </c>
      <c r="CC205" s="15">
        <f t="shared" si="217"/>
        <v>101</v>
      </c>
      <c r="CD205" s="14">
        <f t="shared" si="257"/>
        <v>86</v>
      </c>
      <c r="CE205">
        <f>VLOOKUP(A205,'Stock wise daily sales'!$A$1:$AA$367,22,0)</f>
        <v>5</v>
      </c>
      <c r="CF205">
        <v>0</v>
      </c>
      <c r="CG205" s="15">
        <f t="shared" si="258"/>
        <v>81</v>
      </c>
      <c r="CH205" s="14">
        <f t="shared" si="241"/>
        <v>52</v>
      </c>
      <c r="CI205">
        <f>VLOOKUP(A205,'Stock wise daily sales'!$A$1:$AA$367,23,0)</f>
        <v>5</v>
      </c>
      <c r="CJ205">
        <v>0</v>
      </c>
      <c r="CK205" s="15">
        <f t="shared" si="242"/>
        <v>47</v>
      </c>
      <c r="CL205" s="14">
        <f t="shared" si="234"/>
        <v>12</v>
      </c>
      <c r="CM205">
        <f>VLOOKUP(A205,'Stock wise daily sales'!$A$1:$AA$367,24,0)</f>
        <v>0</v>
      </c>
      <c r="CN205">
        <v>0</v>
      </c>
      <c r="CO205" s="15">
        <f t="shared" si="235"/>
        <v>12</v>
      </c>
      <c r="CP205" s="14">
        <f t="shared" si="251"/>
        <v>15</v>
      </c>
      <c r="CQ205">
        <f>VLOOKUP(A205,'Stock wise daily sales'!$A$1:$AA$367,25,0)</f>
        <v>0</v>
      </c>
      <c r="CR205">
        <v>0</v>
      </c>
      <c r="CS205" s="15">
        <f t="shared" si="252"/>
        <v>15</v>
      </c>
      <c r="CT205" s="14">
        <f t="shared" si="236"/>
        <v>9</v>
      </c>
      <c r="CU205">
        <f>VLOOKUP(A205,'Stock wise daily sales'!$A$1:$AA$367,26,0)</f>
        <v>10</v>
      </c>
      <c r="CV205">
        <v>170</v>
      </c>
      <c r="CW205" s="15">
        <f t="shared" si="237"/>
        <v>169</v>
      </c>
    </row>
    <row r="206" spans="1:101" x14ac:dyDescent="0.45">
      <c r="A206" s="2">
        <v>45403</v>
      </c>
      <c r="B206" s="14">
        <f t="shared" si="262"/>
        <v>61</v>
      </c>
      <c r="C206">
        <f>VLOOKUP(A206,'Stock wise daily sales'!$A$1:$AA$367,2,0)</f>
        <v>20</v>
      </c>
      <c r="D206">
        <v>0</v>
      </c>
      <c r="E206" s="15">
        <f t="shared" si="263"/>
        <v>41</v>
      </c>
      <c r="F206" s="14">
        <f t="shared" si="253"/>
        <v>114</v>
      </c>
      <c r="G206">
        <f>VLOOKUP(A206,'Stock wise daily sales'!$A$1:$AA$367,3,0)</f>
        <v>20</v>
      </c>
      <c r="H206">
        <v>0</v>
      </c>
      <c r="I206" s="15">
        <f t="shared" si="254"/>
        <v>94</v>
      </c>
      <c r="J206" s="14">
        <f t="shared" si="238"/>
        <v>21</v>
      </c>
      <c r="K206">
        <f>VLOOKUP(A206,'Stock wise daily sales'!$A$1:$AA$367,4,0)</f>
        <v>5</v>
      </c>
      <c r="L206">
        <v>0</v>
      </c>
      <c r="M206" s="15">
        <f t="shared" si="239"/>
        <v>16</v>
      </c>
      <c r="N206" s="14">
        <f t="shared" si="261"/>
        <v>22</v>
      </c>
      <c r="O206">
        <f>VLOOKUP(A206,'Stock wise daily sales'!$A$1:$AA$367,5,0)</f>
        <v>0</v>
      </c>
      <c r="P206">
        <v>0</v>
      </c>
      <c r="Q206" s="15">
        <f t="shared" si="240"/>
        <v>22</v>
      </c>
      <c r="R206" s="14">
        <f t="shared" si="218"/>
        <v>26</v>
      </c>
      <c r="S206">
        <f>VLOOKUP(A206,'Stock wise daily sales'!$A$1:$AA$367,6,0)</f>
        <v>25</v>
      </c>
      <c r="T206">
        <v>0</v>
      </c>
      <c r="U206" s="15">
        <f t="shared" si="219"/>
        <v>1</v>
      </c>
      <c r="V206" s="14">
        <f t="shared" si="259"/>
        <v>84</v>
      </c>
      <c r="W206">
        <f>VLOOKUP(A206,'Stock wise daily sales'!$A$1:$AA$367,7,0)</f>
        <v>20</v>
      </c>
      <c r="X206">
        <v>0</v>
      </c>
      <c r="Y206" s="15">
        <f t="shared" si="260"/>
        <v>64</v>
      </c>
      <c r="Z206" s="14">
        <f t="shared" si="220"/>
        <v>178</v>
      </c>
      <c r="AA206">
        <f>VLOOKUP(A206,'Stock wise daily sales'!$A$1:$AA$367,8,0)</f>
        <v>20</v>
      </c>
      <c r="AB206">
        <v>0</v>
      </c>
      <c r="AC206" s="15">
        <f t="shared" si="221"/>
        <v>158</v>
      </c>
      <c r="AD206" s="14">
        <f t="shared" si="214"/>
        <v>23</v>
      </c>
      <c r="AE206">
        <f>VLOOKUP(A206,'Stock wise daily sales'!$A$1:$AA$367,9,0)</f>
        <v>10</v>
      </c>
      <c r="AF206">
        <v>0</v>
      </c>
      <c r="AG206" s="15">
        <f t="shared" si="215"/>
        <v>13</v>
      </c>
      <c r="AH206" s="14">
        <f t="shared" si="243"/>
        <v>5</v>
      </c>
      <c r="AI206">
        <f>VLOOKUP(A206,'Stock wise daily sales'!$A$1:$AA$367,10,0)</f>
        <v>0</v>
      </c>
      <c r="AJ206">
        <v>0</v>
      </c>
      <c r="AK206" s="15">
        <f t="shared" si="244"/>
        <v>5</v>
      </c>
      <c r="AL206" s="14">
        <f t="shared" si="255"/>
        <v>16</v>
      </c>
      <c r="AM206">
        <f>VLOOKUP(A206,'Stock wise daily sales'!$A$1:$AA$367,11,0)</f>
        <v>10</v>
      </c>
      <c r="AN206">
        <v>0</v>
      </c>
      <c r="AO206" s="15">
        <f t="shared" si="256"/>
        <v>6</v>
      </c>
      <c r="AP206" s="14">
        <f t="shared" si="245"/>
        <v>47</v>
      </c>
      <c r="AQ206">
        <f>VLOOKUP(A206,'Stock wise daily sales'!$A$1:$AA$367,12,0)</f>
        <v>10</v>
      </c>
      <c r="AR206">
        <v>0</v>
      </c>
      <c r="AS206" s="15">
        <f t="shared" si="246"/>
        <v>37</v>
      </c>
      <c r="AT206" s="14">
        <f t="shared" si="247"/>
        <v>66</v>
      </c>
      <c r="AU206">
        <f>VLOOKUP(A206,'Stock wise daily sales'!$A$1:$AA$367,13,0)</f>
        <v>6</v>
      </c>
      <c r="AV206">
        <v>0</v>
      </c>
      <c r="AW206" s="15">
        <f t="shared" si="248"/>
        <v>60</v>
      </c>
      <c r="AX206" s="14">
        <f t="shared" si="222"/>
        <v>28</v>
      </c>
      <c r="AY206">
        <f>VLOOKUP(A206,'Stock wise daily sales'!$A$1:$AA$367,14,0)</f>
        <v>10</v>
      </c>
      <c r="AZ206">
        <v>0</v>
      </c>
      <c r="BA206" s="15">
        <f t="shared" si="223"/>
        <v>18</v>
      </c>
      <c r="BB206" s="14">
        <f t="shared" si="249"/>
        <v>17</v>
      </c>
      <c r="BC206">
        <f>VLOOKUP(A206,'Stock wise daily sales'!$A$1:$AA$367,15,0)</f>
        <v>0</v>
      </c>
      <c r="BD206">
        <v>0</v>
      </c>
      <c r="BE206" s="15">
        <f t="shared" si="250"/>
        <v>17</v>
      </c>
      <c r="BF206" s="14">
        <f t="shared" si="224"/>
        <v>29</v>
      </c>
      <c r="BG206">
        <f>VLOOKUP(A206,'Stock wise daily sales'!$A$1:$AA$367,16,0)</f>
        <v>0</v>
      </c>
      <c r="BH206">
        <v>0</v>
      </c>
      <c r="BI206" s="15">
        <f t="shared" si="225"/>
        <v>29</v>
      </c>
      <c r="BJ206" s="14">
        <f t="shared" si="230"/>
        <v>26</v>
      </c>
      <c r="BK206">
        <f>VLOOKUP(A206,'Stock wise daily sales'!$A$1:$AA$367,17,0)</f>
        <v>10</v>
      </c>
      <c r="BL206">
        <v>0</v>
      </c>
      <c r="BM206" s="15">
        <f t="shared" si="231"/>
        <v>16</v>
      </c>
      <c r="BN206" s="14">
        <f t="shared" si="226"/>
        <v>41</v>
      </c>
      <c r="BO206">
        <f>VLOOKUP(A206,'Stock wise daily sales'!$A$1:$AA$367,18,0)</f>
        <v>10</v>
      </c>
      <c r="BP206">
        <v>0</v>
      </c>
      <c r="BQ206" s="15">
        <f t="shared" si="227"/>
        <v>31</v>
      </c>
      <c r="BR206" s="14">
        <f t="shared" si="228"/>
        <v>20</v>
      </c>
      <c r="BS206">
        <f>VLOOKUP(A206,'Stock wise daily sales'!$A$1:$AA$367,19,0)</f>
        <v>0</v>
      </c>
      <c r="BT206">
        <v>0</v>
      </c>
      <c r="BU206" s="15">
        <f t="shared" si="229"/>
        <v>20</v>
      </c>
      <c r="BV206" s="14">
        <f t="shared" si="232"/>
        <v>14</v>
      </c>
      <c r="BW206">
        <f>VLOOKUP(A206,'Stock wise daily sales'!$A$1:$AA$367,20,0)</f>
        <v>0</v>
      </c>
      <c r="BX206">
        <v>0</v>
      </c>
      <c r="BY206" s="15">
        <f t="shared" si="233"/>
        <v>14</v>
      </c>
      <c r="BZ206" s="14">
        <f t="shared" si="216"/>
        <v>101</v>
      </c>
      <c r="CA206">
        <f>VLOOKUP(A206,'Stock wise daily sales'!$A$1:$AA$367,21,0)</f>
        <v>10</v>
      </c>
      <c r="CB206">
        <v>0</v>
      </c>
      <c r="CC206" s="15">
        <f t="shared" si="217"/>
        <v>91</v>
      </c>
      <c r="CD206" s="14">
        <f t="shared" si="257"/>
        <v>81</v>
      </c>
      <c r="CE206">
        <f>VLOOKUP(A206,'Stock wise daily sales'!$A$1:$AA$367,22,0)</f>
        <v>10</v>
      </c>
      <c r="CF206">
        <v>0</v>
      </c>
      <c r="CG206" s="15">
        <f t="shared" si="258"/>
        <v>71</v>
      </c>
      <c r="CH206" s="14">
        <f t="shared" si="241"/>
        <v>47</v>
      </c>
      <c r="CI206">
        <f>VLOOKUP(A206,'Stock wise daily sales'!$A$1:$AA$367,23,0)</f>
        <v>10</v>
      </c>
      <c r="CJ206">
        <v>0</v>
      </c>
      <c r="CK206" s="15">
        <f t="shared" si="242"/>
        <v>37</v>
      </c>
      <c r="CL206" s="14">
        <f t="shared" si="234"/>
        <v>12</v>
      </c>
      <c r="CM206">
        <f>VLOOKUP(A206,'Stock wise daily sales'!$A$1:$AA$367,24,0)</f>
        <v>0</v>
      </c>
      <c r="CN206">
        <v>0</v>
      </c>
      <c r="CO206" s="15">
        <f t="shared" si="235"/>
        <v>12</v>
      </c>
      <c r="CP206" s="14">
        <f t="shared" si="251"/>
        <v>15</v>
      </c>
      <c r="CQ206">
        <f>VLOOKUP(A206,'Stock wise daily sales'!$A$1:$AA$367,25,0)</f>
        <v>0</v>
      </c>
      <c r="CR206">
        <v>0</v>
      </c>
      <c r="CS206" s="15">
        <f t="shared" si="252"/>
        <v>15</v>
      </c>
      <c r="CT206" s="14">
        <f t="shared" si="236"/>
        <v>169</v>
      </c>
      <c r="CU206">
        <f>VLOOKUP(A206,'Stock wise daily sales'!$A$1:$AA$367,26,0)</f>
        <v>2</v>
      </c>
      <c r="CV206">
        <v>0</v>
      </c>
      <c r="CW206" s="15">
        <f t="shared" si="237"/>
        <v>167</v>
      </c>
    </row>
    <row r="207" spans="1:101" x14ac:dyDescent="0.45">
      <c r="A207" s="2">
        <v>45404</v>
      </c>
      <c r="B207" s="14">
        <f t="shared" si="262"/>
        <v>41</v>
      </c>
      <c r="C207">
        <f>VLOOKUP(A207,'Stock wise daily sales'!$A$1:$AA$367,2,0)</f>
        <v>8</v>
      </c>
      <c r="D207">
        <v>0</v>
      </c>
      <c r="E207" s="15">
        <f t="shared" si="263"/>
        <v>33</v>
      </c>
      <c r="F207" s="14">
        <f t="shared" si="253"/>
        <v>94</v>
      </c>
      <c r="G207">
        <f>VLOOKUP(A207,'Stock wise daily sales'!$A$1:$AA$367,3,0)</f>
        <v>0</v>
      </c>
      <c r="H207">
        <v>0</v>
      </c>
      <c r="I207" s="15">
        <f t="shared" si="254"/>
        <v>94</v>
      </c>
      <c r="J207" s="14">
        <f t="shared" si="238"/>
        <v>16</v>
      </c>
      <c r="K207">
        <f>VLOOKUP(A207,'Stock wise daily sales'!$A$1:$AA$367,4,0)</f>
        <v>0</v>
      </c>
      <c r="L207">
        <v>0</v>
      </c>
      <c r="M207" s="15">
        <f t="shared" si="239"/>
        <v>16</v>
      </c>
      <c r="N207" s="14">
        <f t="shared" si="261"/>
        <v>22</v>
      </c>
      <c r="O207">
        <f>VLOOKUP(A207,'Stock wise daily sales'!$A$1:$AA$367,5,0)</f>
        <v>0</v>
      </c>
      <c r="P207">
        <v>0</v>
      </c>
      <c r="Q207" s="15">
        <f t="shared" si="240"/>
        <v>22</v>
      </c>
      <c r="R207" s="14">
        <f t="shared" si="218"/>
        <v>1</v>
      </c>
      <c r="S207">
        <f>VLOOKUP(A207,'Stock wise daily sales'!$A$1:$AA$367,6,0)</f>
        <v>5</v>
      </c>
      <c r="T207">
        <v>150</v>
      </c>
      <c r="U207" s="15">
        <f t="shared" si="219"/>
        <v>146</v>
      </c>
      <c r="V207" s="14">
        <f t="shared" si="259"/>
        <v>64</v>
      </c>
      <c r="W207">
        <f>VLOOKUP(A207,'Stock wise daily sales'!$A$1:$AA$367,7,0)</f>
        <v>11</v>
      </c>
      <c r="X207">
        <v>0</v>
      </c>
      <c r="Y207" s="15">
        <f t="shared" si="260"/>
        <v>53</v>
      </c>
      <c r="Z207" s="14">
        <f t="shared" si="220"/>
        <v>158</v>
      </c>
      <c r="AA207">
        <f>VLOOKUP(A207,'Stock wise daily sales'!$A$1:$AA$367,8,0)</f>
        <v>25</v>
      </c>
      <c r="AB207">
        <v>0</v>
      </c>
      <c r="AC207" s="15">
        <f t="shared" si="221"/>
        <v>133</v>
      </c>
      <c r="AD207" s="14">
        <f t="shared" ref="AD207:AD270" si="264">MAX(AG206,0)</f>
        <v>13</v>
      </c>
      <c r="AE207">
        <f>VLOOKUP(A207,'Stock wise daily sales'!$A$1:$AA$367,9,0)</f>
        <v>0</v>
      </c>
      <c r="AF207">
        <v>0</v>
      </c>
      <c r="AG207" s="15">
        <f t="shared" ref="AG207:AG270" si="265">AD207-AE207+AF207</f>
        <v>13</v>
      </c>
      <c r="AH207" s="14">
        <f t="shared" si="243"/>
        <v>5</v>
      </c>
      <c r="AI207">
        <f>VLOOKUP(A207,'Stock wise daily sales'!$A$1:$AA$367,10,0)</f>
        <v>0</v>
      </c>
      <c r="AJ207">
        <v>0</v>
      </c>
      <c r="AK207" s="15">
        <f t="shared" si="244"/>
        <v>5</v>
      </c>
      <c r="AL207" s="14">
        <f t="shared" si="255"/>
        <v>6</v>
      </c>
      <c r="AM207">
        <f>VLOOKUP(A207,'Stock wise daily sales'!$A$1:$AA$367,11,0)</f>
        <v>10</v>
      </c>
      <c r="AN207">
        <v>150</v>
      </c>
      <c r="AO207" s="15">
        <f t="shared" si="256"/>
        <v>146</v>
      </c>
      <c r="AP207" s="14">
        <f t="shared" si="245"/>
        <v>37</v>
      </c>
      <c r="AQ207">
        <f>VLOOKUP(A207,'Stock wise daily sales'!$A$1:$AA$367,12,0)</f>
        <v>18</v>
      </c>
      <c r="AR207">
        <v>0</v>
      </c>
      <c r="AS207" s="15">
        <f t="shared" si="246"/>
        <v>19</v>
      </c>
      <c r="AT207" s="14">
        <f t="shared" si="247"/>
        <v>60</v>
      </c>
      <c r="AU207">
        <f>VLOOKUP(A207,'Stock wise daily sales'!$A$1:$AA$367,13,0)</f>
        <v>25</v>
      </c>
      <c r="AV207">
        <v>0</v>
      </c>
      <c r="AW207" s="15">
        <f t="shared" si="248"/>
        <v>35</v>
      </c>
      <c r="AX207" s="14">
        <f t="shared" si="222"/>
        <v>18</v>
      </c>
      <c r="AY207">
        <f>VLOOKUP(A207,'Stock wise daily sales'!$A$1:$AA$367,14,0)</f>
        <v>0</v>
      </c>
      <c r="AZ207">
        <v>0</v>
      </c>
      <c r="BA207" s="15">
        <f t="shared" si="223"/>
        <v>18</v>
      </c>
      <c r="BB207" s="14">
        <f t="shared" si="249"/>
        <v>17</v>
      </c>
      <c r="BC207">
        <f>VLOOKUP(A207,'Stock wise daily sales'!$A$1:$AA$367,15,0)</f>
        <v>0</v>
      </c>
      <c r="BD207">
        <v>0</v>
      </c>
      <c r="BE207" s="15">
        <f t="shared" si="250"/>
        <v>17</v>
      </c>
      <c r="BF207" s="14">
        <f t="shared" si="224"/>
        <v>29</v>
      </c>
      <c r="BG207">
        <f>VLOOKUP(A207,'Stock wise daily sales'!$A$1:$AA$367,16,0)</f>
        <v>9</v>
      </c>
      <c r="BH207">
        <v>0</v>
      </c>
      <c r="BI207" s="15">
        <f t="shared" si="225"/>
        <v>20</v>
      </c>
      <c r="BJ207" s="14">
        <f t="shared" si="230"/>
        <v>16</v>
      </c>
      <c r="BK207">
        <f>VLOOKUP(A207,'Stock wise daily sales'!$A$1:$AA$367,17,0)</f>
        <v>0</v>
      </c>
      <c r="BL207">
        <v>0</v>
      </c>
      <c r="BM207" s="15">
        <f t="shared" si="231"/>
        <v>16</v>
      </c>
      <c r="BN207" s="14">
        <f t="shared" si="226"/>
        <v>31</v>
      </c>
      <c r="BO207">
        <f>VLOOKUP(A207,'Stock wise daily sales'!$A$1:$AA$367,18,0)</f>
        <v>0</v>
      </c>
      <c r="BP207">
        <v>0</v>
      </c>
      <c r="BQ207" s="15">
        <f t="shared" si="227"/>
        <v>31</v>
      </c>
      <c r="BR207" s="14">
        <f t="shared" si="228"/>
        <v>20</v>
      </c>
      <c r="BS207">
        <f>VLOOKUP(A207,'Stock wise daily sales'!$A$1:$AA$367,19,0)</f>
        <v>0</v>
      </c>
      <c r="BT207">
        <v>0</v>
      </c>
      <c r="BU207" s="15">
        <f t="shared" si="229"/>
        <v>20</v>
      </c>
      <c r="BV207" s="14">
        <f t="shared" si="232"/>
        <v>14</v>
      </c>
      <c r="BW207">
        <f>VLOOKUP(A207,'Stock wise daily sales'!$A$1:$AA$367,20,0)</f>
        <v>0</v>
      </c>
      <c r="BX207">
        <v>0</v>
      </c>
      <c r="BY207" s="15">
        <f t="shared" si="233"/>
        <v>14</v>
      </c>
      <c r="BZ207" s="14">
        <f t="shared" si="216"/>
        <v>91</v>
      </c>
      <c r="CA207">
        <f>VLOOKUP(A207,'Stock wise daily sales'!$A$1:$AA$367,21,0)</f>
        <v>0</v>
      </c>
      <c r="CB207">
        <v>0</v>
      </c>
      <c r="CC207" s="15">
        <f t="shared" si="217"/>
        <v>91</v>
      </c>
      <c r="CD207" s="14">
        <f t="shared" si="257"/>
        <v>71</v>
      </c>
      <c r="CE207">
        <f>VLOOKUP(A207,'Stock wise daily sales'!$A$1:$AA$367,22,0)</f>
        <v>0</v>
      </c>
      <c r="CF207">
        <v>0</v>
      </c>
      <c r="CG207" s="15">
        <f t="shared" si="258"/>
        <v>71</v>
      </c>
      <c r="CH207" s="14">
        <f t="shared" si="241"/>
        <v>37</v>
      </c>
      <c r="CI207">
        <f>VLOOKUP(A207,'Stock wise daily sales'!$A$1:$AA$367,23,0)</f>
        <v>0</v>
      </c>
      <c r="CJ207">
        <v>0</v>
      </c>
      <c r="CK207" s="15">
        <f t="shared" si="242"/>
        <v>37</v>
      </c>
      <c r="CL207" s="14">
        <f t="shared" si="234"/>
        <v>12</v>
      </c>
      <c r="CM207">
        <f>VLOOKUP(A207,'Stock wise daily sales'!$A$1:$AA$367,24,0)</f>
        <v>0</v>
      </c>
      <c r="CN207">
        <v>0</v>
      </c>
      <c r="CO207" s="15">
        <f t="shared" si="235"/>
        <v>12</v>
      </c>
      <c r="CP207" s="14">
        <f t="shared" si="251"/>
        <v>15</v>
      </c>
      <c r="CQ207">
        <f>VLOOKUP(A207,'Stock wise daily sales'!$A$1:$AA$367,25,0)</f>
        <v>0</v>
      </c>
      <c r="CR207">
        <v>0</v>
      </c>
      <c r="CS207" s="15">
        <f t="shared" si="252"/>
        <v>15</v>
      </c>
      <c r="CT207" s="14">
        <f t="shared" si="236"/>
        <v>167</v>
      </c>
      <c r="CU207">
        <f>VLOOKUP(A207,'Stock wise daily sales'!$A$1:$AA$367,26,0)</f>
        <v>0</v>
      </c>
      <c r="CV207">
        <v>0</v>
      </c>
      <c r="CW207" s="15">
        <f t="shared" si="237"/>
        <v>167</v>
      </c>
    </row>
    <row r="208" spans="1:101" x14ac:dyDescent="0.45">
      <c r="A208" s="2">
        <v>45405</v>
      </c>
      <c r="B208" s="14">
        <f t="shared" si="262"/>
        <v>33</v>
      </c>
      <c r="C208">
        <f>VLOOKUP(A208,'Stock wise daily sales'!$A$1:$AA$367,2,0)</f>
        <v>0</v>
      </c>
      <c r="D208">
        <v>0</v>
      </c>
      <c r="E208" s="15">
        <f t="shared" si="263"/>
        <v>33</v>
      </c>
      <c r="F208" s="14">
        <f t="shared" si="253"/>
        <v>94</v>
      </c>
      <c r="G208">
        <f>VLOOKUP(A208,'Stock wise daily sales'!$A$1:$AA$367,3,0)</f>
        <v>0</v>
      </c>
      <c r="H208">
        <v>0</v>
      </c>
      <c r="I208" s="15">
        <f t="shared" si="254"/>
        <v>94</v>
      </c>
      <c r="J208" s="14">
        <f t="shared" si="238"/>
        <v>16</v>
      </c>
      <c r="K208">
        <f>VLOOKUP(A208,'Stock wise daily sales'!$A$1:$AA$367,4,0)</f>
        <v>0</v>
      </c>
      <c r="L208">
        <v>0</v>
      </c>
      <c r="M208" s="15">
        <f t="shared" si="239"/>
        <v>16</v>
      </c>
      <c r="N208" s="14">
        <f t="shared" si="261"/>
        <v>22</v>
      </c>
      <c r="O208">
        <f>VLOOKUP(A208,'Stock wise daily sales'!$A$1:$AA$367,5,0)</f>
        <v>0</v>
      </c>
      <c r="P208">
        <v>0</v>
      </c>
      <c r="Q208" s="15">
        <f t="shared" si="240"/>
        <v>22</v>
      </c>
      <c r="R208" s="14">
        <f t="shared" si="218"/>
        <v>146</v>
      </c>
      <c r="S208">
        <f>VLOOKUP(A208,'Stock wise daily sales'!$A$1:$AA$367,6,0)</f>
        <v>4</v>
      </c>
      <c r="T208">
        <v>0</v>
      </c>
      <c r="U208" s="15">
        <f t="shared" si="219"/>
        <v>142</v>
      </c>
      <c r="V208" s="14">
        <f t="shared" si="259"/>
        <v>53</v>
      </c>
      <c r="W208">
        <f>VLOOKUP(A208,'Stock wise daily sales'!$A$1:$AA$367,7,0)</f>
        <v>4</v>
      </c>
      <c r="X208">
        <v>0</v>
      </c>
      <c r="Y208" s="15">
        <f t="shared" si="260"/>
        <v>49</v>
      </c>
      <c r="Z208" s="14">
        <f t="shared" si="220"/>
        <v>133</v>
      </c>
      <c r="AA208">
        <f>VLOOKUP(A208,'Stock wise daily sales'!$A$1:$AA$367,8,0)</f>
        <v>4</v>
      </c>
      <c r="AB208">
        <v>0</v>
      </c>
      <c r="AC208" s="15">
        <f t="shared" si="221"/>
        <v>129</v>
      </c>
      <c r="AD208" s="14">
        <f t="shared" si="264"/>
        <v>13</v>
      </c>
      <c r="AE208">
        <f>VLOOKUP(A208,'Stock wise daily sales'!$A$1:$AA$367,9,0)</f>
        <v>4</v>
      </c>
      <c r="AF208">
        <v>0</v>
      </c>
      <c r="AG208" s="15">
        <f t="shared" si="265"/>
        <v>9</v>
      </c>
      <c r="AH208" s="14">
        <f t="shared" si="243"/>
        <v>5</v>
      </c>
      <c r="AI208">
        <f>VLOOKUP(A208,'Stock wise daily sales'!$A$1:$AA$367,10,0)</f>
        <v>5</v>
      </c>
      <c r="AJ208">
        <v>25</v>
      </c>
      <c r="AK208" s="15">
        <f t="shared" si="244"/>
        <v>25</v>
      </c>
      <c r="AL208" s="14">
        <f t="shared" si="255"/>
        <v>146</v>
      </c>
      <c r="AM208">
        <f>VLOOKUP(A208,'Stock wise daily sales'!$A$1:$AA$367,11,0)</f>
        <v>2</v>
      </c>
      <c r="AN208">
        <v>0</v>
      </c>
      <c r="AO208" s="15">
        <f t="shared" si="256"/>
        <v>144</v>
      </c>
      <c r="AP208" s="14">
        <f t="shared" si="245"/>
        <v>19</v>
      </c>
      <c r="AQ208">
        <f>VLOOKUP(A208,'Stock wise daily sales'!$A$1:$AA$367,12,0)</f>
        <v>0</v>
      </c>
      <c r="AR208">
        <v>0</v>
      </c>
      <c r="AS208" s="15">
        <f t="shared" si="246"/>
        <v>19</v>
      </c>
      <c r="AT208" s="14">
        <f t="shared" si="247"/>
        <v>35</v>
      </c>
      <c r="AU208">
        <f>VLOOKUP(A208,'Stock wise daily sales'!$A$1:$AA$367,13,0)</f>
        <v>8</v>
      </c>
      <c r="AV208">
        <v>0</v>
      </c>
      <c r="AW208" s="15">
        <f t="shared" si="248"/>
        <v>27</v>
      </c>
      <c r="AX208" s="14">
        <f t="shared" si="222"/>
        <v>18</v>
      </c>
      <c r="AY208">
        <f>VLOOKUP(A208,'Stock wise daily sales'!$A$1:$AA$367,14,0)</f>
        <v>0</v>
      </c>
      <c r="AZ208">
        <v>0</v>
      </c>
      <c r="BA208" s="15">
        <f t="shared" si="223"/>
        <v>18</v>
      </c>
      <c r="BB208" s="14">
        <f t="shared" si="249"/>
        <v>17</v>
      </c>
      <c r="BC208">
        <f>VLOOKUP(A208,'Stock wise daily sales'!$A$1:$AA$367,15,0)</f>
        <v>0</v>
      </c>
      <c r="BD208">
        <v>0</v>
      </c>
      <c r="BE208" s="15">
        <f t="shared" si="250"/>
        <v>17</v>
      </c>
      <c r="BF208" s="14">
        <f t="shared" si="224"/>
        <v>20</v>
      </c>
      <c r="BG208">
        <f>VLOOKUP(A208,'Stock wise daily sales'!$A$1:$AA$367,16,0)</f>
        <v>2</v>
      </c>
      <c r="BH208">
        <v>0</v>
      </c>
      <c r="BI208" s="15">
        <f t="shared" si="225"/>
        <v>18</v>
      </c>
      <c r="BJ208" s="14">
        <f t="shared" si="230"/>
        <v>16</v>
      </c>
      <c r="BK208">
        <f>VLOOKUP(A208,'Stock wise daily sales'!$A$1:$AA$367,17,0)</f>
        <v>2</v>
      </c>
      <c r="BL208">
        <v>0</v>
      </c>
      <c r="BM208" s="15">
        <f t="shared" si="231"/>
        <v>14</v>
      </c>
      <c r="BN208" s="14">
        <f t="shared" si="226"/>
        <v>31</v>
      </c>
      <c r="BO208">
        <f>VLOOKUP(A208,'Stock wise daily sales'!$A$1:$AA$367,18,0)</f>
        <v>2</v>
      </c>
      <c r="BP208">
        <v>0</v>
      </c>
      <c r="BQ208" s="15">
        <f t="shared" si="227"/>
        <v>29</v>
      </c>
      <c r="BR208" s="14">
        <f t="shared" si="228"/>
        <v>20</v>
      </c>
      <c r="BS208">
        <f>VLOOKUP(A208,'Stock wise daily sales'!$A$1:$AA$367,19,0)</f>
        <v>0</v>
      </c>
      <c r="BT208">
        <v>0</v>
      </c>
      <c r="BU208" s="15">
        <f t="shared" si="229"/>
        <v>20</v>
      </c>
      <c r="BV208" s="14">
        <f t="shared" si="232"/>
        <v>14</v>
      </c>
      <c r="BW208">
        <f>VLOOKUP(A208,'Stock wise daily sales'!$A$1:$AA$367,20,0)</f>
        <v>0</v>
      </c>
      <c r="BX208">
        <v>0</v>
      </c>
      <c r="BY208" s="15">
        <f t="shared" si="233"/>
        <v>14</v>
      </c>
      <c r="BZ208" s="14">
        <f t="shared" si="216"/>
        <v>91</v>
      </c>
      <c r="CA208">
        <f>VLOOKUP(A208,'Stock wise daily sales'!$A$1:$AA$367,21,0)</f>
        <v>0</v>
      </c>
      <c r="CB208">
        <v>0</v>
      </c>
      <c r="CC208" s="15">
        <f t="shared" si="217"/>
        <v>91</v>
      </c>
      <c r="CD208" s="14">
        <f t="shared" si="257"/>
        <v>71</v>
      </c>
      <c r="CE208">
        <f>VLOOKUP(A208,'Stock wise daily sales'!$A$1:$AA$367,22,0)</f>
        <v>3</v>
      </c>
      <c r="CF208">
        <v>0</v>
      </c>
      <c r="CG208" s="15">
        <f t="shared" si="258"/>
        <v>68</v>
      </c>
      <c r="CH208" s="14">
        <f t="shared" si="241"/>
        <v>37</v>
      </c>
      <c r="CI208">
        <f>VLOOKUP(A208,'Stock wise daily sales'!$A$1:$AA$367,23,0)</f>
        <v>2</v>
      </c>
      <c r="CJ208">
        <v>0</v>
      </c>
      <c r="CK208" s="15">
        <f t="shared" si="242"/>
        <v>35</v>
      </c>
      <c r="CL208" s="14">
        <f t="shared" si="234"/>
        <v>12</v>
      </c>
      <c r="CM208">
        <f>VLOOKUP(A208,'Stock wise daily sales'!$A$1:$AA$367,24,0)</f>
        <v>0</v>
      </c>
      <c r="CN208">
        <v>0</v>
      </c>
      <c r="CO208" s="15">
        <f t="shared" si="235"/>
        <v>12</v>
      </c>
      <c r="CP208" s="14">
        <f t="shared" si="251"/>
        <v>15</v>
      </c>
      <c r="CQ208">
        <f>VLOOKUP(A208,'Stock wise daily sales'!$A$1:$AA$367,25,0)</f>
        <v>0</v>
      </c>
      <c r="CR208">
        <v>0</v>
      </c>
      <c r="CS208" s="15">
        <f t="shared" si="252"/>
        <v>15</v>
      </c>
      <c r="CT208" s="14">
        <f t="shared" si="236"/>
        <v>167</v>
      </c>
      <c r="CU208">
        <f>VLOOKUP(A208,'Stock wise daily sales'!$A$1:$AA$367,26,0)</f>
        <v>2</v>
      </c>
      <c r="CV208">
        <v>0</v>
      </c>
      <c r="CW208" s="15">
        <f t="shared" si="237"/>
        <v>165</v>
      </c>
    </row>
    <row r="209" spans="1:101" x14ac:dyDescent="0.45">
      <c r="A209" s="2">
        <v>45406</v>
      </c>
      <c r="B209" s="14">
        <f t="shared" si="262"/>
        <v>33</v>
      </c>
      <c r="C209">
        <f>VLOOKUP(A209,'Stock wise daily sales'!$A$1:$AA$367,2,0)</f>
        <v>2</v>
      </c>
      <c r="D209">
        <v>0</v>
      </c>
      <c r="E209" s="15">
        <f t="shared" si="263"/>
        <v>31</v>
      </c>
      <c r="F209" s="14">
        <f t="shared" si="253"/>
        <v>94</v>
      </c>
      <c r="G209">
        <f>VLOOKUP(A209,'Stock wise daily sales'!$A$1:$AA$367,3,0)</f>
        <v>0</v>
      </c>
      <c r="H209">
        <v>0</v>
      </c>
      <c r="I209" s="15">
        <f t="shared" si="254"/>
        <v>94</v>
      </c>
      <c r="J209" s="14">
        <f t="shared" si="238"/>
        <v>16</v>
      </c>
      <c r="K209">
        <f>VLOOKUP(A209,'Stock wise daily sales'!$A$1:$AA$367,4,0)</f>
        <v>0</v>
      </c>
      <c r="L209">
        <v>0</v>
      </c>
      <c r="M209" s="15">
        <f t="shared" si="239"/>
        <v>16</v>
      </c>
      <c r="N209" s="14">
        <f t="shared" si="261"/>
        <v>22</v>
      </c>
      <c r="O209">
        <f>VLOOKUP(A209,'Stock wise daily sales'!$A$1:$AA$367,5,0)</f>
        <v>0</v>
      </c>
      <c r="P209">
        <v>0</v>
      </c>
      <c r="Q209" s="15">
        <f t="shared" si="240"/>
        <v>22</v>
      </c>
      <c r="R209" s="14">
        <f t="shared" si="218"/>
        <v>142</v>
      </c>
      <c r="S209">
        <f>VLOOKUP(A209,'Stock wise daily sales'!$A$1:$AA$367,6,0)</f>
        <v>0</v>
      </c>
      <c r="T209">
        <v>0</v>
      </c>
      <c r="U209" s="15">
        <f t="shared" si="219"/>
        <v>142</v>
      </c>
      <c r="V209" s="14">
        <f t="shared" si="259"/>
        <v>49</v>
      </c>
      <c r="W209">
        <f>VLOOKUP(A209,'Stock wise daily sales'!$A$1:$AA$367,7,0)</f>
        <v>0</v>
      </c>
      <c r="X209">
        <v>0</v>
      </c>
      <c r="Y209" s="15">
        <f t="shared" si="260"/>
        <v>49</v>
      </c>
      <c r="Z209" s="14">
        <f t="shared" si="220"/>
        <v>129</v>
      </c>
      <c r="AA209">
        <f>VLOOKUP(A209,'Stock wise daily sales'!$A$1:$AA$367,8,0)</f>
        <v>5</v>
      </c>
      <c r="AB209">
        <v>0</v>
      </c>
      <c r="AC209" s="15">
        <f t="shared" si="221"/>
        <v>124</v>
      </c>
      <c r="AD209" s="14">
        <f t="shared" si="264"/>
        <v>9</v>
      </c>
      <c r="AE209">
        <f>VLOOKUP(A209,'Stock wise daily sales'!$A$1:$AA$367,9,0)</f>
        <v>0</v>
      </c>
      <c r="AF209">
        <v>0</v>
      </c>
      <c r="AG209" s="15">
        <f t="shared" si="265"/>
        <v>9</v>
      </c>
      <c r="AH209" s="14">
        <f t="shared" si="243"/>
        <v>25</v>
      </c>
      <c r="AI209">
        <f>VLOOKUP(A209,'Stock wise daily sales'!$A$1:$AA$367,10,0)</f>
        <v>5</v>
      </c>
      <c r="AJ209">
        <v>0</v>
      </c>
      <c r="AK209" s="15">
        <f t="shared" si="244"/>
        <v>20</v>
      </c>
      <c r="AL209" s="14">
        <f t="shared" si="255"/>
        <v>144</v>
      </c>
      <c r="AM209">
        <f>VLOOKUP(A209,'Stock wise daily sales'!$A$1:$AA$367,11,0)</f>
        <v>10</v>
      </c>
      <c r="AN209">
        <v>0</v>
      </c>
      <c r="AO209" s="15">
        <f t="shared" si="256"/>
        <v>134</v>
      </c>
      <c r="AP209" s="14">
        <f t="shared" si="245"/>
        <v>19</v>
      </c>
      <c r="AQ209">
        <f>VLOOKUP(A209,'Stock wise daily sales'!$A$1:$AA$367,12,0)</f>
        <v>0</v>
      </c>
      <c r="AR209">
        <v>0</v>
      </c>
      <c r="AS209" s="15">
        <f t="shared" si="246"/>
        <v>19</v>
      </c>
      <c r="AT209" s="14">
        <f t="shared" si="247"/>
        <v>27</v>
      </c>
      <c r="AU209">
        <f>VLOOKUP(A209,'Stock wise daily sales'!$A$1:$AA$367,13,0)</f>
        <v>27</v>
      </c>
      <c r="AV209">
        <v>0</v>
      </c>
      <c r="AW209" s="15">
        <f t="shared" si="248"/>
        <v>0</v>
      </c>
      <c r="AX209" s="14">
        <f t="shared" si="222"/>
        <v>18</v>
      </c>
      <c r="AY209">
        <f>VLOOKUP(A209,'Stock wise daily sales'!$A$1:$AA$367,14,0)</f>
        <v>0</v>
      </c>
      <c r="AZ209">
        <v>0</v>
      </c>
      <c r="BA209" s="15">
        <f t="shared" si="223"/>
        <v>18</v>
      </c>
      <c r="BB209" s="14">
        <f t="shared" si="249"/>
        <v>17</v>
      </c>
      <c r="BC209">
        <f>VLOOKUP(A209,'Stock wise daily sales'!$A$1:$AA$367,15,0)</f>
        <v>0</v>
      </c>
      <c r="BD209">
        <v>0</v>
      </c>
      <c r="BE209" s="15">
        <f t="shared" si="250"/>
        <v>17</v>
      </c>
      <c r="BF209" s="14">
        <f t="shared" si="224"/>
        <v>18</v>
      </c>
      <c r="BG209">
        <f>VLOOKUP(A209,'Stock wise daily sales'!$A$1:$AA$367,16,0)</f>
        <v>5</v>
      </c>
      <c r="BH209">
        <v>0</v>
      </c>
      <c r="BI209" s="15">
        <f t="shared" si="225"/>
        <v>13</v>
      </c>
      <c r="BJ209" s="14">
        <f t="shared" si="230"/>
        <v>14</v>
      </c>
      <c r="BK209">
        <f>VLOOKUP(A209,'Stock wise daily sales'!$A$1:$AA$367,17,0)</f>
        <v>0</v>
      </c>
      <c r="BL209">
        <v>0</v>
      </c>
      <c r="BM209" s="15">
        <f t="shared" si="231"/>
        <v>14</v>
      </c>
      <c r="BN209" s="14">
        <f t="shared" si="226"/>
        <v>29</v>
      </c>
      <c r="BO209">
        <f>VLOOKUP(A209,'Stock wise daily sales'!$A$1:$AA$367,18,0)</f>
        <v>0</v>
      </c>
      <c r="BP209">
        <v>0</v>
      </c>
      <c r="BQ209" s="15">
        <f t="shared" si="227"/>
        <v>29</v>
      </c>
      <c r="BR209" s="14">
        <f t="shared" si="228"/>
        <v>20</v>
      </c>
      <c r="BS209">
        <f>VLOOKUP(A209,'Stock wise daily sales'!$A$1:$AA$367,19,0)</f>
        <v>0</v>
      </c>
      <c r="BT209">
        <v>0</v>
      </c>
      <c r="BU209" s="15">
        <f t="shared" si="229"/>
        <v>20</v>
      </c>
      <c r="BV209" s="14">
        <f t="shared" si="232"/>
        <v>14</v>
      </c>
      <c r="BW209">
        <f>VLOOKUP(A209,'Stock wise daily sales'!$A$1:$AA$367,20,0)</f>
        <v>0</v>
      </c>
      <c r="BX209">
        <v>0</v>
      </c>
      <c r="BY209" s="15">
        <f t="shared" si="233"/>
        <v>14</v>
      </c>
      <c r="BZ209" s="14">
        <f t="shared" si="216"/>
        <v>91</v>
      </c>
      <c r="CA209">
        <f>VLOOKUP(A209,'Stock wise daily sales'!$A$1:$AA$367,21,0)</f>
        <v>0</v>
      </c>
      <c r="CB209">
        <v>0</v>
      </c>
      <c r="CC209" s="15">
        <f t="shared" si="217"/>
        <v>91</v>
      </c>
      <c r="CD209" s="14">
        <f t="shared" si="257"/>
        <v>68</v>
      </c>
      <c r="CE209">
        <f>VLOOKUP(A209,'Stock wise daily sales'!$A$1:$AA$367,22,0)</f>
        <v>0</v>
      </c>
      <c r="CF209">
        <v>0</v>
      </c>
      <c r="CG209" s="15">
        <f t="shared" si="258"/>
        <v>68</v>
      </c>
      <c r="CH209" s="14">
        <f t="shared" si="241"/>
        <v>35</v>
      </c>
      <c r="CI209">
        <f>VLOOKUP(A209,'Stock wise daily sales'!$A$1:$AA$367,23,0)</f>
        <v>0</v>
      </c>
      <c r="CJ209">
        <v>0</v>
      </c>
      <c r="CK209" s="15">
        <f t="shared" si="242"/>
        <v>35</v>
      </c>
      <c r="CL209" s="14">
        <f t="shared" si="234"/>
        <v>12</v>
      </c>
      <c r="CM209">
        <f>VLOOKUP(A209,'Stock wise daily sales'!$A$1:$AA$367,24,0)</f>
        <v>0</v>
      </c>
      <c r="CN209">
        <v>0</v>
      </c>
      <c r="CO209" s="15">
        <f t="shared" si="235"/>
        <v>12</v>
      </c>
      <c r="CP209" s="14">
        <f t="shared" si="251"/>
        <v>15</v>
      </c>
      <c r="CQ209">
        <f>VLOOKUP(A209,'Stock wise daily sales'!$A$1:$AA$367,25,0)</f>
        <v>0</v>
      </c>
      <c r="CR209">
        <v>0</v>
      </c>
      <c r="CS209" s="15">
        <f t="shared" si="252"/>
        <v>15</v>
      </c>
      <c r="CT209" s="14">
        <f t="shared" si="236"/>
        <v>165</v>
      </c>
      <c r="CU209">
        <f>VLOOKUP(A209,'Stock wise daily sales'!$A$1:$AA$367,26,0)</f>
        <v>2</v>
      </c>
      <c r="CV209">
        <v>0</v>
      </c>
      <c r="CW209" s="15">
        <f t="shared" si="237"/>
        <v>163</v>
      </c>
    </row>
    <row r="210" spans="1:101" x14ac:dyDescent="0.45">
      <c r="A210" s="2">
        <v>45407</v>
      </c>
      <c r="B210" s="14">
        <f t="shared" si="262"/>
        <v>31</v>
      </c>
      <c r="C210">
        <f>VLOOKUP(A210,'Stock wise daily sales'!$A$1:$AA$367,2,0)</f>
        <v>0</v>
      </c>
      <c r="D210">
        <v>0</v>
      </c>
      <c r="E210" s="15">
        <f t="shared" si="263"/>
        <v>31</v>
      </c>
      <c r="F210" s="14">
        <f t="shared" si="253"/>
        <v>94</v>
      </c>
      <c r="G210">
        <f>VLOOKUP(A210,'Stock wise daily sales'!$A$1:$AA$367,3,0)</f>
        <v>0</v>
      </c>
      <c r="H210">
        <v>0</v>
      </c>
      <c r="I210" s="15">
        <f t="shared" si="254"/>
        <v>94</v>
      </c>
      <c r="J210" s="14">
        <f t="shared" si="238"/>
        <v>16</v>
      </c>
      <c r="K210">
        <f>VLOOKUP(A210,'Stock wise daily sales'!$A$1:$AA$367,4,0)</f>
        <v>0</v>
      </c>
      <c r="L210">
        <v>0</v>
      </c>
      <c r="M210" s="15">
        <f t="shared" si="239"/>
        <v>16</v>
      </c>
      <c r="N210" s="14">
        <f t="shared" si="261"/>
        <v>22</v>
      </c>
      <c r="O210">
        <f>VLOOKUP(A210,'Stock wise daily sales'!$A$1:$AA$367,5,0)</f>
        <v>0</v>
      </c>
      <c r="P210">
        <v>0</v>
      </c>
      <c r="Q210" s="15">
        <f t="shared" si="240"/>
        <v>22</v>
      </c>
      <c r="R210" s="14">
        <f t="shared" si="218"/>
        <v>142</v>
      </c>
      <c r="S210">
        <f>VLOOKUP(A210,'Stock wise daily sales'!$A$1:$AA$367,6,0)</f>
        <v>0</v>
      </c>
      <c r="T210">
        <v>0</v>
      </c>
      <c r="U210" s="15">
        <f t="shared" si="219"/>
        <v>142</v>
      </c>
      <c r="V210" s="14">
        <f t="shared" si="259"/>
        <v>49</v>
      </c>
      <c r="W210">
        <f>VLOOKUP(A210,'Stock wise daily sales'!$A$1:$AA$367,7,0)</f>
        <v>0</v>
      </c>
      <c r="X210">
        <v>0</v>
      </c>
      <c r="Y210" s="15">
        <f t="shared" si="260"/>
        <v>49</v>
      </c>
      <c r="Z210" s="14">
        <f t="shared" si="220"/>
        <v>124</v>
      </c>
      <c r="AA210">
        <f>VLOOKUP(A210,'Stock wise daily sales'!$A$1:$AA$367,8,0)</f>
        <v>0</v>
      </c>
      <c r="AB210">
        <v>0</v>
      </c>
      <c r="AC210" s="15">
        <f t="shared" si="221"/>
        <v>124</v>
      </c>
      <c r="AD210" s="14">
        <f t="shared" si="264"/>
        <v>9</v>
      </c>
      <c r="AE210">
        <f>VLOOKUP(A210,'Stock wise daily sales'!$A$1:$AA$367,9,0)</f>
        <v>0</v>
      </c>
      <c r="AF210">
        <v>0</v>
      </c>
      <c r="AG210" s="15">
        <f t="shared" si="265"/>
        <v>9</v>
      </c>
      <c r="AH210" s="14">
        <f t="shared" si="243"/>
        <v>20</v>
      </c>
      <c r="AI210">
        <f>VLOOKUP(A210,'Stock wise daily sales'!$A$1:$AA$367,10,0)</f>
        <v>2</v>
      </c>
      <c r="AJ210">
        <v>0</v>
      </c>
      <c r="AK210" s="15">
        <f t="shared" si="244"/>
        <v>18</v>
      </c>
      <c r="AL210" s="14">
        <f t="shared" si="255"/>
        <v>134</v>
      </c>
      <c r="AM210">
        <f>VLOOKUP(A210,'Stock wise daily sales'!$A$1:$AA$367,11,0)</f>
        <v>0</v>
      </c>
      <c r="AN210">
        <v>0</v>
      </c>
      <c r="AO210" s="15">
        <f t="shared" si="256"/>
        <v>134</v>
      </c>
      <c r="AP210" s="14">
        <f t="shared" si="245"/>
        <v>19</v>
      </c>
      <c r="AQ210">
        <f>VLOOKUP(A210,'Stock wise daily sales'!$A$1:$AA$367,12,0)</f>
        <v>11</v>
      </c>
      <c r="AR210">
        <v>0</v>
      </c>
      <c r="AS210" s="15">
        <f t="shared" si="246"/>
        <v>8</v>
      </c>
      <c r="AT210" s="14">
        <f t="shared" si="247"/>
        <v>0</v>
      </c>
      <c r="AU210">
        <f>VLOOKUP(A210,'Stock wise daily sales'!$A$1:$AA$367,13,0)</f>
        <v>0</v>
      </c>
      <c r="AV210">
        <v>140</v>
      </c>
      <c r="AW210" s="15">
        <f t="shared" si="248"/>
        <v>140</v>
      </c>
      <c r="AX210" s="14">
        <f t="shared" si="222"/>
        <v>18</v>
      </c>
      <c r="AY210">
        <f>VLOOKUP(A210,'Stock wise daily sales'!$A$1:$AA$367,14,0)</f>
        <v>0</v>
      </c>
      <c r="AZ210">
        <v>0</v>
      </c>
      <c r="BA210" s="15">
        <f t="shared" si="223"/>
        <v>18</v>
      </c>
      <c r="BB210" s="14">
        <f t="shared" si="249"/>
        <v>17</v>
      </c>
      <c r="BC210">
        <f>VLOOKUP(A210,'Stock wise daily sales'!$A$1:$AA$367,15,0)</f>
        <v>5</v>
      </c>
      <c r="BD210">
        <v>0</v>
      </c>
      <c r="BE210" s="15">
        <f t="shared" si="250"/>
        <v>12</v>
      </c>
      <c r="BF210" s="14">
        <f t="shared" si="224"/>
        <v>13</v>
      </c>
      <c r="BG210">
        <f>VLOOKUP(A210,'Stock wise daily sales'!$A$1:$AA$367,16,0)</f>
        <v>10</v>
      </c>
      <c r="BH210">
        <v>0</v>
      </c>
      <c r="BI210" s="15">
        <f t="shared" si="225"/>
        <v>3</v>
      </c>
      <c r="BJ210" s="14">
        <f t="shared" si="230"/>
        <v>14</v>
      </c>
      <c r="BK210">
        <f>VLOOKUP(A210,'Stock wise daily sales'!$A$1:$AA$367,17,0)</f>
        <v>0</v>
      </c>
      <c r="BL210">
        <v>0</v>
      </c>
      <c r="BM210" s="15">
        <f t="shared" si="231"/>
        <v>14</v>
      </c>
      <c r="BN210" s="14">
        <f t="shared" si="226"/>
        <v>29</v>
      </c>
      <c r="BO210">
        <f>VLOOKUP(A210,'Stock wise daily sales'!$A$1:$AA$367,18,0)</f>
        <v>0</v>
      </c>
      <c r="BP210">
        <v>0</v>
      </c>
      <c r="BQ210" s="15">
        <f t="shared" si="227"/>
        <v>29</v>
      </c>
      <c r="BR210" s="14">
        <f t="shared" si="228"/>
        <v>20</v>
      </c>
      <c r="BS210">
        <f>VLOOKUP(A210,'Stock wise daily sales'!$A$1:$AA$367,19,0)</f>
        <v>0</v>
      </c>
      <c r="BT210">
        <v>0</v>
      </c>
      <c r="BU210" s="15">
        <f t="shared" si="229"/>
        <v>20</v>
      </c>
      <c r="BV210" s="14">
        <f t="shared" si="232"/>
        <v>14</v>
      </c>
      <c r="BW210">
        <f>VLOOKUP(A210,'Stock wise daily sales'!$A$1:$AA$367,20,0)</f>
        <v>0</v>
      </c>
      <c r="BX210">
        <v>0</v>
      </c>
      <c r="BY210" s="15">
        <f t="shared" si="233"/>
        <v>14</v>
      </c>
      <c r="BZ210" s="14">
        <f t="shared" si="216"/>
        <v>91</v>
      </c>
      <c r="CA210">
        <f>VLOOKUP(A210,'Stock wise daily sales'!$A$1:$AA$367,21,0)</f>
        <v>2</v>
      </c>
      <c r="CB210">
        <v>0</v>
      </c>
      <c r="CC210" s="15">
        <f t="shared" si="217"/>
        <v>89</v>
      </c>
      <c r="CD210" s="14">
        <f t="shared" si="257"/>
        <v>68</v>
      </c>
      <c r="CE210">
        <f>VLOOKUP(A210,'Stock wise daily sales'!$A$1:$AA$367,22,0)</f>
        <v>0</v>
      </c>
      <c r="CF210">
        <v>0</v>
      </c>
      <c r="CG210" s="15">
        <f t="shared" si="258"/>
        <v>68</v>
      </c>
      <c r="CH210" s="14">
        <f t="shared" si="241"/>
        <v>35</v>
      </c>
      <c r="CI210">
        <f>VLOOKUP(A210,'Stock wise daily sales'!$A$1:$AA$367,23,0)</f>
        <v>0</v>
      </c>
      <c r="CJ210">
        <v>0</v>
      </c>
      <c r="CK210" s="15">
        <f t="shared" si="242"/>
        <v>35</v>
      </c>
      <c r="CL210" s="14">
        <f t="shared" si="234"/>
        <v>12</v>
      </c>
      <c r="CM210">
        <f>VLOOKUP(A210,'Stock wise daily sales'!$A$1:$AA$367,24,0)</f>
        <v>0</v>
      </c>
      <c r="CN210">
        <v>0</v>
      </c>
      <c r="CO210" s="15">
        <f t="shared" si="235"/>
        <v>12</v>
      </c>
      <c r="CP210" s="14">
        <f t="shared" si="251"/>
        <v>15</v>
      </c>
      <c r="CQ210">
        <f>VLOOKUP(A210,'Stock wise daily sales'!$A$1:$AA$367,25,0)</f>
        <v>0</v>
      </c>
      <c r="CR210">
        <v>0</v>
      </c>
      <c r="CS210" s="15">
        <f t="shared" si="252"/>
        <v>15</v>
      </c>
      <c r="CT210" s="14">
        <f t="shared" si="236"/>
        <v>163</v>
      </c>
      <c r="CU210">
        <f>VLOOKUP(A210,'Stock wise daily sales'!$A$1:$AA$367,26,0)</f>
        <v>0</v>
      </c>
      <c r="CV210">
        <v>0</v>
      </c>
      <c r="CW210" s="15">
        <f t="shared" si="237"/>
        <v>163</v>
      </c>
    </row>
    <row r="211" spans="1:101" x14ac:dyDescent="0.45">
      <c r="A211" s="2">
        <v>45408</v>
      </c>
      <c r="B211" s="14">
        <f t="shared" si="262"/>
        <v>31</v>
      </c>
      <c r="C211">
        <f>VLOOKUP(A211,'Stock wise daily sales'!$A$1:$AA$367,2,0)</f>
        <v>0</v>
      </c>
      <c r="D211">
        <v>0</v>
      </c>
      <c r="E211" s="15">
        <f t="shared" si="263"/>
        <v>31</v>
      </c>
      <c r="F211" s="14">
        <f t="shared" si="253"/>
        <v>94</v>
      </c>
      <c r="G211">
        <f>VLOOKUP(A211,'Stock wise daily sales'!$A$1:$AA$367,3,0)</f>
        <v>0</v>
      </c>
      <c r="H211">
        <v>0</v>
      </c>
      <c r="I211" s="15">
        <f t="shared" si="254"/>
        <v>94</v>
      </c>
      <c r="J211" s="14">
        <f t="shared" si="238"/>
        <v>16</v>
      </c>
      <c r="K211">
        <f>VLOOKUP(A211,'Stock wise daily sales'!$A$1:$AA$367,4,0)</f>
        <v>0</v>
      </c>
      <c r="L211">
        <v>0</v>
      </c>
      <c r="M211" s="15">
        <f t="shared" si="239"/>
        <v>16</v>
      </c>
      <c r="N211" s="14">
        <f t="shared" si="261"/>
        <v>22</v>
      </c>
      <c r="O211">
        <f>VLOOKUP(A211,'Stock wise daily sales'!$A$1:$AA$367,5,0)</f>
        <v>0</v>
      </c>
      <c r="P211">
        <v>0</v>
      </c>
      <c r="Q211" s="15">
        <f t="shared" si="240"/>
        <v>22</v>
      </c>
      <c r="R211" s="14">
        <f t="shared" si="218"/>
        <v>142</v>
      </c>
      <c r="S211">
        <f>VLOOKUP(A211,'Stock wise daily sales'!$A$1:$AA$367,6,0)</f>
        <v>74</v>
      </c>
      <c r="T211">
        <v>0</v>
      </c>
      <c r="U211" s="15">
        <f t="shared" si="219"/>
        <v>68</v>
      </c>
      <c r="V211" s="14">
        <f t="shared" si="259"/>
        <v>49</v>
      </c>
      <c r="W211">
        <f>VLOOKUP(A211,'Stock wise daily sales'!$A$1:$AA$367,7,0)</f>
        <v>0</v>
      </c>
      <c r="X211">
        <v>0</v>
      </c>
      <c r="Y211" s="15">
        <f t="shared" si="260"/>
        <v>49</v>
      </c>
      <c r="Z211" s="14">
        <f t="shared" si="220"/>
        <v>124</v>
      </c>
      <c r="AA211">
        <f>VLOOKUP(A211,'Stock wise daily sales'!$A$1:$AA$367,8,0)</f>
        <v>15</v>
      </c>
      <c r="AB211">
        <v>0</v>
      </c>
      <c r="AC211" s="15">
        <f t="shared" si="221"/>
        <v>109</v>
      </c>
      <c r="AD211" s="14">
        <f t="shared" si="264"/>
        <v>9</v>
      </c>
      <c r="AE211">
        <f>VLOOKUP(A211,'Stock wise daily sales'!$A$1:$AA$367,9,0)</f>
        <v>4</v>
      </c>
      <c r="AF211">
        <v>0</v>
      </c>
      <c r="AG211" s="15">
        <f t="shared" si="265"/>
        <v>5</v>
      </c>
      <c r="AH211" s="14">
        <f t="shared" si="243"/>
        <v>18</v>
      </c>
      <c r="AI211">
        <f>VLOOKUP(A211,'Stock wise daily sales'!$A$1:$AA$367,10,0)</f>
        <v>0</v>
      </c>
      <c r="AJ211">
        <v>0</v>
      </c>
      <c r="AK211" s="15">
        <f t="shared" si="244"/>
        <v>18</v>
      </c>
      <c r="AL211" s="14">
        <f t="shared" si="255"/>
        <v>134</v>
      </c>
      <c r="AM211">
        <f>VLOOKUP(A211,'Stock wise daily sales'!$A$1:$AA$367,11,0)</f>
        <v>5</v>
      </c>
      <c r="AN211">
        <v>0</v>
      </c>
      <c r="AO211" s="15">
        <f t="shared" si="256"/>
        <v>129</v>
      </c>
      <c r="AP211" s="14">
        <f t="shared" si="245"/>
        <v>8</v>
      </c>
      <c r="AQ211">
        <f>VLOOKUP(A211,'Stock wise daily sales'!$A$1:$AA$367,12,0)</f>
        <v>10</v>
      </c>
      <c r="AR211">
        <v>80</v>
      </c>
      <c r="AS211" s="15">
        <f t="shared" si="246"/>
        <v>78</v>
      </c>
      <c r="AT211" s="14">
        <f t="shared" si="247"/>
        <v>140</v>
      </c>
      <c r="AU211">
        <f>VLOOKUP(A211,'Stock wise daily sales'!$A$1:$AA$367,13,0)</f>
        <v>0</v>
      </c>
      <c r="AV211">
        <v>0</v>
      </c>
      <c r="AW211" s="15">
        <f t="shared" si="248"/>
        <v>140</v>
      </c>
      <c r="AX211" s="14">
        <f t="shared" si="222"/>
        <v>18</v>
      </c>
      <c r="AY211">
        <f>VLOOKUP(A211,'Stock wise daily sales'!$A$1:$AA$367,14,0)</f>
        <v>6</v>
      </c>
      <c r="AZ211">
        <v>0</v>
      </c>
      <c r="BA211" s="15">
        <f t="shared" si="223"/>
        <v>12</v>
      </c>
      <c r="BB211" s="14">
        <f t="shared" si="249"/>
        <v>12</v>
      </c>
      <c r="BC211">
        <f>VLOOKUP(A211,'Stock wise daily sales'!$A$1:$AA$367,15,0)</f>
        <v>0</v>
      </c>
      <c r="BD211">
        <v>0</v>
      </c>
      <c r="BE211" s="15">
        <f t="shared" si="250"/>
        <v>12</v>
      </c>
      <c r="BF211" s="14">
        <f t="shared" si="224"/>
        <v>3</v>
      </c>
      <c r="BG211">
        <f>VLOOKUP(A211,'Stock wise daily sales'!$A$1:$AA$367,16,0)</f>
        <v>2</v>
      </c>
      <c r="BH211">
        <v>0</v>
      </c>
      <c r="BI211" s="15">
        <f t="shared" si="225"/>
        <v>1</v>
      </c>
      <c r="BJ211" s="14">
        <f t="shared" si="230"/>
        <v>14</v>
      </c>
      <c r="BK211">
        <f>VLOOKUP(A211,'Stock wise daily sales'!$A$1:$AA$367,17,0)</f>
        <v>11</v>
      </c>
      <c r="BL211">
        <v>0</v>
      </c>
      <c r="BM211" s="15">
        <f t="shared" si="231"/>
        <v>3</v>
      </c>
      <c r="BN211" s="14">
        <f t="shared" si="226"/>
        <v>29</v>
      </c>
      <c r="BO211">
        <f>VLOOKUP(A211,'Stock wise daily sales'!$A$1:$AA$367,18,0)</f>
        <v>42</v>
      </c>
      <c r="BP211">
        <v>110</v>
      </c>
      <c r="BQ211" s="15">
        <f t="shared" si="227"/>
        <v>97</v>
      </c>
      <c r="BR211" s="14">
        <f t="shared" si="228"/>
        <v>20</v>
      </c>
      <c r="BS211">
        <f>VLOOKUP(A211,'Stock wise daily sales'!$A$1:$AA$367,19,0)</f>
        <v>0</v>
      </c>
      <c r="BT211">
        <v>0</v>
      </c>
      <c r="BU211" s="15">
        <f t="shared" si="229"/>
        <v>20</v>
      </c>
      <c r="BV211" s="14">
        <f t="shared" si="232"/>
        <v>14</v>
      </c>
      <c r="BW211">
        <f>VLOOKUP(A211,'Stock wise daily sales'!$A$1:$AA$367,20,0)</f>
        <v>5</v>
      </c>
      <c r="BX211">
        <v>0</v>
      </c>
      <c r="BY211" s="15">
        <f t="shared" si="233"/>
        <v>9</v>
      </c>
      <c r="BZ211" s="14">
        <f t="shared" ref="BZ211:BZ274" si="266">MAX(CC210,0)</f>
        <v>89</v>
      </c>
      <c r="CA211">
        <f>VLOOKUP(A211,'Stock wise daily sales'!$A$1:$AA$367,21,0)</f>
        <v>12</v>
      </c>
      <c r="CB211">
        <v>0</v>
      </c>
      <c r="CC211" s="15">
        <f t="shared" ref="CC211:CC274" si="267">BZ211-CA211+CB211</f>
        <v>77</v>
      </c>
      <c r="CD211" s="14">
        <f t="shared" si="257"/>
        <v>68</v>
      </c>
      <c r="CE211">
        <f>VLOOKUP(A211,'Stock wise daily sales'!$A$1:$AA$367,22,0)</f>
        <v>10</v>
      </c>
      <c r="CF211">
        <v>0</v>
      </c>
      <c r="CG211" s="15">
        <f t="shared" si="258"/>
        <v>58</v>
      </c>
      <c r="CH211" s="14">
        <f t="shared" si="241"/>
        <v>35</v>
      </c>
      <c r="CI211">
        <f>VLOOKUP(A211,'Stock wise daily sales'!$A$1:$AA$367,23,0)</f>
        <v>8</v>
      </c>
      <c r="CJ211">
        <v>0</v>
      </c>
      <c r="CK211" s="15">
        <f t="shared" si="242"/>
        <v>27</v>
      </c>
      <c r="CL211" s="14">
        <f t="shared" si="234"/>
        <v>12</v>
      </c>
      <c r="CM211">
        <f>VLOOKUP(A211,'Stock wise daily sales'!$A$1:$AA$367,24,0)</f>
        <v>0</v>
      </c>
      <c r="CN211">
        <v>0</v>
      </c>
      <c r="CO211" s="15">
        <f t="shared" si="235"/>
        <v>12</v>
      </c>
      <c r="CP211" s="14">
        <f t="shared" si="251"/>
        <v>15</v>
      </c>
      <c r="CQ211">
        <f>VLOOKUP(A211,'Stock wise daily sales'!$A$1:$AA$367,25,0)</f>
        <v>0</v>
      </c>
      <c r="CR211">
        <v>0</v>
      </c>
      <c r="CS211" s="15">
        <f t="shared" si="252"/>
        <v>15</v>
      </c>
      <c r="CT211" s="14">
        <f t="shared" si="236"/>
        <v>163</v>
      </c>
      <c r="CU211">
        <f>VLOOKUP(A211,'Stock wise daily sales'!$A$1:$AA$367,26,0)</f>
        <v>2</v>
      </c>
      <c r="CV211">
        <v>0</v>
      </c>
      <c r="CW211" s="15">
        <f t="shared" si="237"/>
        <v>161</v>
      </c>
    </row>
    <row r="212" spans="1:101" x14ac:dyDescent="0.45">
      <c r="A212" s="2">
        <v>45409</v>
      </c>
      <c r="B212" s="14">
        <f t="shared" si="262"/>
        <v>31</v>
      </c>
      <c r="C212">
        <f>VLOOKUP(A212,'Stock wise daily sales'!$A$1:$AA$367,2,0)</f>
        <v>0</v>
      </c>
      <c r="D212">
        <v>0</v>
      </c>
      <c r="E212" s="15">
        <f t="shared" si="263"/>
        <v>31</v>
      </c>
      <c r="F212" s="14">
        <f t="shared" si="253"/>
        <v>94</v>
      </c>
      <c r="G212">
        <f>VLOOKUP(A212,'Stock wise daily sales'!$A$1:$AA$367,3,0)</f>
        <v>40</v>
      </c>
      <c r="H212">
        <v>0</v>
      </c>
      <c r="I212" s="15">
        <f t="shared" si="254"/>
        <v>54</v>
      </c>
      <c r="J212" s="14">
        <f t="shared" si="238"/>
        <v>16</v>
      </c>
      <c r="K212">
        <f>VLOOKUP(A212,'Stock wise daily sales'!$A$1:$AA$367,4,0)</f>
        <v>3</v>
      </c>
      <c r="L212">
        <v>0</v>
      </c>
      <c r="M212" s="15">
        <f t="shared" si="239"/>
        <v>13</v>
      </c>
      <c r="N212" s="14">
        <f t="shared" si="261"/>
        <v>22</v>
      </c>
      <c r="O212">
        <f>VLOOKUP(A212,'Stock wise daily sales'!$A$1:$AA$367,5,0)</f>
        <v>4</v>
      </c>
      <c r="P212">
        <v>0</v>
      </c>
      <c r="Q212" s="15">
        <f t="shared" si="240"/>
        <v>18</v>
      </c>
      <c r="R212" s="14">
        <f t="shared" ref="R212:R275" si="268">MAX(U211,0)</f>
        <v>68</v>
      </c>
      <c r="S212">
        <f>VLOOKUP(A212,'Stock wise daily sales'!$A$1:$AA$367,6,0)</f>
        <v>20</v>
      </c>
      <c r="T212">
        <v>0</v>
      </c>
      <c r="U212" s="15">
        <f t="shared" ref="U212:U275" si="269">R212-S212+T212</f>
        <v>48</v>
      </c>
      <c r="V212" s="14">
        <f t="shared" si="259"/>
        <v>49</v>
      </c>
      <c r="W212">
        <f>VLOOKUP(A212,'Stock wise daily sales'!$A$1:$AA$367,7,0)</f>
        <v>25</v>
      </c>
      <c r="X212">
        <v>0</v>
      </c>
      <c r="Y212" s="15">
        <f t="shared" si="260"/>
        <v>24</v>
      </c>
      <c r="Z212" s="14">
        <f t="shared" ref="Z212:Z275" si="270">MAX(AC211,0)</f>
        <v>109</v>
      </c>
      <c r="AA212">
        <f>VLOOKUP(A212,'Stock wise daily sales'!$A$1:$AA$367,8,0)</f>
        <v>0</v>
      </c>
      <c r="AB212">
        <v>0</v>
      </c>
      <c r="AC212" s="15">
        <f t="shared" ref="AC212:AC275" si="271">Z212-AA212+AB212</f>
        <v>109</v>
      </c>
      <c r="AD212" s="14">
        <f t="shared" si="264"/>
        <v>5</v>
      </c>
      <c r="AE212">
        <f>VLOOKUP(A212,'Stock wise daily sales'!$A$1:$AA$367,9,0)</f>
        <v>10</v>
      </c>
      <c r="AF212">
        <v>50</v>
      </c>
      <c r="AG212" s="15">
        <f t="shared" si="265"/>
        <v>45</v>
      </c>
      <c r="AH212" s="14">
        <f t="shared" si="243"/>
        <v>18</v>
      </c>
      <c r="AI212">
        <f>VLOOKUP(A212,'Stock wise daily sales'!$A$1:$AA$367,10,0)</f>
        <v>0</v>
      </c>
      <c r="AJ212">
        <v>0</v>
      </c>
      <c r="AK212" s="15">
        <f t="shared" si="244"/>
        <v>18</v>
      </c>
      <c r="AL212" s="14">
        <f t="shared" si="255"/>
        <v>129</v>
      </c>
      <c r="AM212">
        <f>VLOOKUP(A212,'Stock wise daily sales'!$A$1:$AA$367,11,0)</f>
        <v>0</v>
      </c>
      <c r="AN212">
        <v>0</v>
      </c>
      <c r="AO212" s="15">
        <f t="shared" si="256"/>
        <v>129</v>
      </c>
      <c r="AP212" s="14">
        <f t="shared" si="245"/>
        <v>78</v>
      </c>
      <c r="AQ212">
        <f>VLOOKUP(A212,'Stock wise daily sales'!$A$1:$AA$367,12,0)</f>
        <v>0</v>
      </c>
      <c r="AR212">
        <v>0</v>
      </c>
      <c r="AS212" s="15">
        <f t="shared" si="246"/>
        <v>78</v>
      </c>
      <c r="AT212" s="14">
        <f t="shared" si="247"/>
        <v>140</v>
      </c>
      <c r="AU212">
        <f>VLOOKUP(A212,'Stock wise daily sales'!$A$1:$AA$367,13,0)</f>
        <v>0</v>
      </c>
      <c r="AV212">
        <v>0</v>
      </c>
      <c r="AW212" s="15">
        <f t="shared" si="248"/>
        <v>140</v>
      </c>
      <c r="AX212" s="14">
        <f t="shared" ref="AX212:AX275" si="272">MAX(BA211,0)</f>
        <v>12</v>
      </c>
      <c r="AY212">
        <f>VLOOKUP(A212,'Stock wise daily sales'!$A$1:$AA$367,14,0)</f>
        <v>0</v>
      </c>
      <c r="AZ212">
        <v>0</v>
      </c>
      <c r="BA212" s="15">
        <f t="shared" ref="BA212:BA275" si="273">AX212-AY212+AZ212</f>
        <v>12</v>
      </c>
      <c r="BB212" s="14">
        <f t="shared" si="249"/>
        <v>12</v>
      </c>
      <c r="BC212">
        <f>VLOOKUP(A212,'Stock wise daily sales'!$A$1:$AA$367,15,0)</f>
        <v>0</v>
      </c>
      <c r="BD212">
        <v>0</v>
      </c>
      <c r="BE212" s="15">
        <f t="shared" si="250"/>
        <v>12</v>
      </c>
      <c r="BF212" s="14">
        <f t="shared" ref="BF212:BF275" si="274">MAX(BI211,0)</f>
        <v>1</v>
      </c>
      <c r="BG212">
        <f>VLOOKUP(A212,'Stock wise daily sales'!$A$1:$AA$367,16,0)</f>
        <v>0</v>
      </c>
      <c r="BH212">
        <v>0</v>
      </c>
      <c r="BI212" s="15">
        <f t="shared" ref="BI212:BI275" si="275">BF212-BG212+BH212</f>
        <v>1</v>
      </c>
      <c r="BJ212" s="14">
        <f t="shared" si="230"/>
        <v>3</v>
      </c>
      <c r="BK212">
        <f>VLOOKUP(A212,'Stock wise daily sales'!$A$1:$AA$367,17,0)</f>
        <v>0</v>
      </c>
      <c r="BL212">
        <v>0</v>
      </c>
      <c r="BM212" s="15">
        <f t="shared" si="231"/>
        <v>3</v>
      </c>
      <c r="BN212" s="14">
        <f t="shared" ref="BN212:BN275" si="276">MAX(BQ211,0)</f>
        <v>97</v>
      </c>
      <c r="BO212">
        <f>VLOOKUP(A212,'Stock wise daily sales'!$A$1:$AA$367,18,0)</f>
        <v>15</v>
      </c>
      <c r="BP212">
        <v>0</v>
      </c>
      <c r="BQ212" s="15">
        <f t="shared" ref="BQ212:BQ275" si="277">BN212-BO212+BP212</f>
        <v>82</v>
      </c>
      <c r="BR212" s="14">
        <f t="shared" ref="BR212:BR275" si="278">MAX(BU211,0)</f>
        <v>20</v>
      </c>
      <c r="BS212">
        <f>VLOOKUP(A212,'Stock wise daily sales'!$A$1:$AA$367,19,0)</f>
        <v>5</v>
      </c>
      <c r="BT212">
        <v>0</v>
      </c>
      <c r="BU212" s="15">
        <f t="shared" ref="BU212:BU275" si="279">BR212-BS212+BT212</f>
        <v>15</v>
      </c>
      <c r="BV212" s="14">
        <f t="shared" si="232"/>
        <v>9</v>
      </c>
      <c r="BW212">
        <f>VLOOKUP(A212,'Stock wise daily sales'!$A$1:$AA$367,20,0)</f>
        <v>10</v>
      </c>
      <c r="BX212">
        <v>20</v>
      </c>
      <c r="BY212" s="15">
        <f t="shared" si="233"/>
        <v>19</v>
      </c>
      <c r="BZ212" s="14">
        <f t="shared" si="266"/>
        <v>77</v>
      </c>
      <c r="CA212">
        <f>VLOOKUP(A212,'Stock wise daily sales'!$A$1:$AA$367,21,0)</f>
        <v>10</v>
      </c>
      <c r="CB212">
        <v>0</v>
      </c>
      <c r="CC212" s="15">
        <f t="shared" si="267"/>
        <v>67</v>
      </c>
      <c r="CD212" s="14">
        <f t="shared" si="257"/>
        <v>58</v>
      </c>
      <c r="CE212">
        <f>VLOOKUP(A212,'Stock wise daily sales'!$A$1:$AA$367,22,0)</f>
        <v>0</v>
      </c>
      <c r="CF212">
        <v>0</v>
      </c>
      <c r="CG212" s="15">
        <f t="shared" si="258"/>
        <v>58</v>
      </c>
      <c r="CH212" s="14">
        <f t="shared" si="241"/>
        <v>27</v>
      </c>
      <c r="CI212">
        <f>VLOOKUP(A212,'Stock wise daily sales'!$A$1:$AA$367,23,0)</f>
        <v>0</v>
      </c>
      <c r="CJ212">
        <v>0</v>
      </c>
      <c r="CK212" s="15">
        <f t="shared" si="242"/>
        <v>27</v>
      </c>
      <c r="CL212" s="14">
        <f t="shared" si="234"/>
        <v>12</v>
      </c>
      <c r="CM212">
        <f>VLOOKUP(A212,'Stock wise daily sales'!$A$1:$AA$367,24,0)</f>
        <v>0</v>
      </c>
      <c r="CN212">
        <v>0</v>
      </c>
      <c r="CO212" s="15">
        <f t="shared" si="235"/>
        <v>12</v>
      </c>
      <c r="CP212" s="14">
        <f t="shared" si="251"/>
        <v>15</v>
      </c>
      <c r="CQ212">
        <f>VLOOKUP(A212,'Stock wise daily sales'!$A$1:$AA$367,25,0)</f>
        <v>0</v>
      </c>
      <c r="CR212">
        <v>0</v>
      </c>
      <c r="CS212" s="15">
        <f t="shared" si="252"/>
        <v>15</v>
      </c>
      <c r="CT212" s="14">
        <f t="shared" si="236"/>
        <v>161</v>
      </c>
      <c r="CU212">
        <f>VLOOKUP(A212,'Stock wise daily sales'!$A$1:$AA$367,26,0)</f>
        <v>10</v>
      </c>
      <c r="CV212">
        <v>0</v>
      </c>
      <c r="CW212" s="15">
        <f t="shared" si="237"/>
        <v>151</v>
      </c>
    </row>
    <row r="213" spans="1:101" x14ac:dyDescent="0.45">
      <c r="A213" s="2">
        <v>45410</v>
      </c>
      <c r="B213" s="14">
        <f t="shared" si="262"/>
        <v>31</v>
      </c>
      <c r="C213">
        <f>VLOOKUP(A213,'Stock wise daily sales'!$A$1:$AA$367,2,0)</f>
        <v>30</v>
      </c>
      <c r="D213">
        <v>0</v>
      </c>
      <c r="E213" s="15">
        <f t="shared" si="263"/>
        <v>1</v>
      </c>
      <c r="F213" s="14">
        <f t="shared" si="253"/>
        <v>54</v>
      </c>
      <c r="G213">
        <f>VLOOKUP(A213,'Stock wise daily sales'!$A$1:$AA$367,3,0)</f>
        <v>0</v>
      </c>
      <c r="H213">
        <v>0</v>
      </c>
      <c r="I213" s="15">
        <f t="shared" si="254"/>
        <v>54</v>
      </c>
      <c r="J213" s="14">
        <f t="shared" si="238"/>
        <v>13</v>
      </c>
      <c r="K213">
        <f>VLOOKUP(A213,'Stock wise daily sales'!$A$1:$AA$367,4,0)</f>
        <v>0</v>
      </c>
      <c r="L213">
        <v>0</v>
      </c>
      <c r="M213" s="15">
        <f t="shared" si="239"/>
        <v>13</v>
      </c>
      <c r="N213" s="14">
        <f t="shared" si="261"/>
        <v>18</v>
      </c>
      <c r="O213">
        <f>VLOOKUP(A213,'Stock wise daily sales'!$A$1:$AA$367,5,0)</f>
        <v>3</v>
      </c>
      <c r="P213">
        <v>0</v>
      </c>
      <c r="Q213" s="15">
        <f t="shared" si="240"/>
        <v>15</v>
      </c>
      <c r="R213" s="14">
        <f t="shared" si="268"/>
        <v>48</v>
      </c>
      <c r="S213">
        <f>VLOOKUP(A213,'Stock wise daily sales'!$A$1:$AA$367,6,0)</f>
        <v>20</v>
      </c>
      <c r="T213">
        <v>0</v>
      </c>
      <c r="U213" s="15">
        <f t="shared" si="269"/>
        <v>28</v>
      </c>
      <c r="V213" s="14">
        <f t="shared" si="259"/>
        <v>24</v>
      </c>
      <c r="W213">
        <f>VLOOKUP(A213,'Stock wise daily sales'!$A$1:$AA$367,7,0)</f>
        <v>20</v>
      </c>
      <c r="X213">
        <v>0</v>
      </c>
      <c r="Y213" s="15">
        <f t="shared" si="260"/>
        <v>4</v>
      </c>
      <c r="Z213" s="14">
        <f t="shared" si="270"/>
        <v>109</v>
      </c>
      <c r="AA213">
        <f>VLOOKUP(A213,'Stock wise daily sales'!$A$1:$AA$367,8,0)</f>
        <v>0</v>
      </c>
      <c r="AB213">
        <v>0</v>
      </c>
      <c r="AC213" s="15">
        <f t="shared" si="271"/>
        <v>109</v>
      </c>
      <c r="AD213" s="14">
        <f t="shared" si="264"/>
        <v>45</v>
      </c>
      <c r="AE213">
        <f>VLOOKUP(A213,'Stock wise daily sales'!$A$1:$AA$367,9,0)</f>
        <v>0</v>
      </c>
      <c r="AF213">
        <v>0</v>
      </c>
      <c r="AG213" s="15">
        <f t="shared" si="265"/>
        <v>45</v>
      </c>
      <c r="AH213" s="14">
        <f t="shared" si="243"/>
        <v>18</v>
      </c>
      <c r="AI213">
        <f>VLOOKUP(A213,'Stock wise daily sales'!$A$1:$AA$367,10,0)</f>
        <v>0</v>
      </c>
      <c r="AJ213">
        <v>0</v>
      </c>
      <c r="AK213" s="15">
        <f t="shared" si="244"/>
        <v>18</v>
      </c>
      <c r="AL213" s="14">
        <f t="shared" si="255"/>
        <v>129</v>
      </c>
      <c r="AM213">
        <f>VLOOKUP(A213,'Stock wise daily sales'!$A$1:$AA$367,11,0)</f>
        <v>2</v>
      </c>
      <c r="AN213">
        <v>0</v>
      </c>
      <c r="AO213" s="15">
        <f t="shared" si="256"/>
        <v>127</v>
      </c>
      <c r="AP213" s="14">
        <f t="shared" si="245"/>
        <v>78</v>
      </c>
      <c r="AQ213">
        <f>VLOOKUP(A213,'Stock wise daily sales'!$A$1:$AA$367,12,0)</f>
        <v>0</v>
      </c>
      <c r="AR213">
        <v>0</v>
      </c>
      <c r="AS213" s="15">
        <f t="shared" si="246"/>
        <v>78</v>
      </c>
      <c r="AT213" s="14">
        <f t="shared" si="247"/>
        <v>140</v>
      </c>
      <c r="AU213">
        <f>VLOOKUP(A213,'Stock wise daily sales'!$A$1:$AA$367,13,0)</f>
        <v>3</v>
      </c>
      <c r="AV213">
        <v>0</v>
      </c>
      <c r="AW213" s="15">
        <f t="shared" si="248"/>
        <v>137</v>
      </c>
      <c r="AX213" s="14">
        <f t="shared" si="272"/>
        <v>12</v>
      </c>
      <c r="AY213">
        <f>VLOOKUP(A213,'Stock wise daily sales'!$A$1:$AA$367,14,0)</f>
        <v>0</v>
      </c>
      <c r="AZ213">
        <v>0</v>
      </c>
      <c r="BA213" s="15">
        <f t="shared" si="273"/>
        <v>12</v>
      </c>
      <c r="BB213" s="14">
        <f t="shared" si="249"/>
        <v>12</v>
      </c>
      <c r="BC213">
        <f>VLOOKUP(A213,'Stock wise daily sales'!$A$1:$AA$367,15,0)</f>
        <v>0</v>
      </c>
      <c r="BD213">
        <v>0</v>
      </c>
      <c r="BE213" s="15">
        <f t="shared" si="250"/>
        <v>12</v>
      </c>
      <c r="BF213" s="14">
        <f t="shared" si="274"/>
        <v>1</v>
      </c>
      <c r="BG213">
        <f>VLOOKUP(A213,'Stock wise daily sales'!$A$1:$AA$367,16,0)</f>
        <v>0</v>
      </c>
      <c r="BH213">
        <v>0</v>
      </c>
      <c r="BI213" s="15">
        <f t="shared" si="275"/>
        <v>1</v>
      </c>
      <c r="BJ213" s="14">
        <f t="shared" ref="BJ213:BJ276" si="280">MAX(BM212,0)</f>
        <v>3</v>
      </c>
      <c r="BK213">
        <f>VLOOKUP(A213,'Stock wise daily sales'!$A$1:$AA$367,17,0)</f>
        <v>0</v>
      </c>
      <c r="BL213">
        <v>0</v>
      </c>
      <c r="BM213" s="15">
        <f t="shared" ref="BM213:BM276" si="281">BJ213-BK213+BL213</f>
        <v>3</v>
      </c>
      <c r="BN213" s="14">
        <f t="shared" si="276"/>
        <v>82</v>
      </c>
      <c r="BO213">
        <f>VLOOKUP(A213,'Stock wise daily sales'!$A$1:$AA$367,18,0)</f>
        <v>0</v>
      </c>
      <c r="BP213">
        <v>0</v>
      </c>
      <c r="BQ213" s="15">
        <f t="shared" si="277"/>
        <v>82</v>
      </c>
      <c r="BR213" s="14">
        <f t="shared" si="278"/>
        <v>15</v>
      </c>
      <c r="BS213">
        <f>VLOOKUP(A213,'Stock wise daily sales'!$A$1:$AA$367,19,0)</f>
        <v>0</v>
      </c>
      <c r="BT213">
        <v>0</v>
      </c>
      <c r="BU213" s="15">
        <f t="shared" si="279"/>
        <v>15</v>
      </c>
      <c r="BV213" s="14">
        <f t="shared" ref="BV213:BV276" si="282">MAX(BY212,0)</f>
        <v>19</v>
      </c>
      <c r="BW213">
        <f>VLOOKUP(A213,'Stock wise daily sales'!$A$1:$AA$367,20,0)</f>
        <v>0</v>
      </c>
      <c r="BX213">
        <v>0</v>
      </c>
      <c r="BY213" s="15">
        <f t="shared" ref="BY213:BY276" si="283">BV213-BW213+BX213</f>
        <v>19</v>
      </c>
      <c r="BZ213" s="14">
        <f t="shared" si="266"/>
        <v>67</v>
      </c>
      <c r="CA213">
        <f>VLOOKUP(A213,'Stock wise daily sales'!$A$1:$AA$367,21,0)</f>
        <v>0</v>
      </c>
      <c r="CB213">
        <v>0</v>
      </c>
      <c r="CC213" s="15">
        <f t="shared" si="267"/>
        <v>67</v>
      </c>
      <c r="CD213" s="14">
        <f t="shared" si="257"/>
        <v>58</v>
      </c>
      <c r="CE213">
        <f>VLOOKUP(A213,'Stock wise daily sales'!$A$1:$AA$367,22,0)</f>
        <v>15</v>
      </c>
      <c r="CF213">
        <v>0</v>
      </c>
      <c r="CG213" s="15">
        <f t="shared" si="258"/>
        <v>43</v>
      </c>
      <c r="CH213" s="14">
        <f t="shared" si="241"/>
        <v>27</v>
      </c>
      <c r="CI213">
        <f>VLOOKUP(A213,'Stock wise daily sales'!$A$1:$AA$367,23,0)</f>
        <v>8</v>
      </c>
      <c r="CJ213">
        <v>0</v>
      </c>
      <c r="CK213" s="15">
        <f t="shared" si="242"/>
        <v>19</v>
      </c>
      <c r="CL213" s="14">
        <f t="shared" ref="CL213:CL276" si="284">MAX(CO212,0)</f>
        <v>12</v>
      </c>
      <c r="CM213">
        <f>VLOOKUP(A213,'Stock wise daily sales'!$A$1:$AA$367,24,0)</f>
        <v>5</v>
      </c>
      <c r="CN213">
        <v>0</v>
      </c>
      <c r="CO213" s="15">
        <f t="shared" ref="CO213:CO276" si="285">CL213-CM213+CN213</f>
        <v>7</v>
      </c>
      <c r="CP213" s="14">
        <f t="shared" si="251"/>
        <v>15</v>
      </c>
      <c r="CQ213">
        <f>VLOOKUP(A213,'Stock wise daily sales'!$A$1:$AA$367,25,0)</f>
        <v>0</v>
      </c>
      <c r="CR213">
        <v>0</v>
      </c>
      <c r="CS213" s="15">
        <f t="shared" si="252"/>
        <v>15</v>
      </c>
      <c r="CT213" s="14">
        <f t="shared" ref="CT213:CT276" si="286">MAX(CW212,0)</f>
        <v>151</v>
      </c>
      <c r="CU213">
        <f>VLOOKUP(A213,'Stock wise daily sales'!$A$1:$AA$367,26,0)</f>
        <v>40</v>
      </c>
      <c r="CV213">
        <v>0</v>
      </c>
      <c r="CW213" s="15">
        <f t="shared" ref="CW213:CW276" si="287">CT213-CU213+CV213</f>
        <v>111</v>
      </c>
    </row>
    <row r="214" spans="1:101" x14ac:dyDescent="0.45">
      <c r="A214" s="2">
        <v>45411</v>
      </c>
      <c r="B214" s="14">
        <f t="shared" si="262"/>
        <v>1</v>
      </c>
      <c r="C214">
        <f>VLOOKUP(A214,'Stock wise daily sales'!$A$1:$AA$367,2,0)</f>
        <v>6</v>
      </c>
      <c r="D214">
        <v>120</v>
      </c>
      <c r="E214" s="15">
        <f t="shared" si="263"/>
        <v>115</v>
      </c>
      <c r="F214" s="14">
        <f t="shared" si="253"/>
        <v>54</v>
      </c>
      <c r="G214">
        <f>VLOOKUP(A214,'Stock wise daily sales'!$A$1:$AA$367,3,0)</f>
        <v>10</v>
      </c>
      <c r="H214">
        <v>0</v>
      </c>
      <c r="I214" s="15">
        <f t="shared" si="254"/>
        <v>44</v>
      </c>
      <c r="J214" s="14">
        <f t="shared" ref="J214:J277" si="288">MAX(M213,0)</f>
        <v>13</v>
      </c>
      <c r="K214">
        <f>VLOOKUP(A214,'Stock wise daily sales'!$A$1:$AA$367,4,0)</f>
        <v>0</v>
      </c>
      <c r="L214">
        <v>0</v>
      </c>
      <c r="M214" s="15">
        <f t="shared" ref="M214:M277" si="289">J214-K214+L214</f>
        <v>13</v>
      </c>
      <c r="N214" s="14">
        <f t="shared" si="261"/>
        <v>15</v>
      </c>
      <c r="O214">
        <f>VLOOKUP(A214,'Stock wise daily sales'!$A$1:$AA$367,5,0)</f>
        <v>0</v>
      </c>
      <c r="P214">
        <v>0</v>
      </c>
      <c r="Q214" s="15">
        <f t="shared" ref="Q214:Q277" si="290">N214-O214+P214</f>
        <v>15</v>
      </c>
      <c r="R214" s="14">
        <f t="shared" si="268"/>
        <v>28</v>
      </c>
      <c r="S214">
        <f>VLOOKUP(A214,'Stock wise daily sales'!$A$1:$AA$367,6,0)</f>
        <v>0</v>
      </c>
      <c r="T214">
        <v>0</v>
      </c>
      <c r="U214" s="15">
        <f t="shared" si="269"/>
        <v>28</v>
      </c>
      <c r="V214" s="14">
        <f t="shared" si="259"/>
        <v>4</v>
      </c>
      <c r="W214">
        <f>VLOOKUP(A214,'Stock wise daily sales'!$A$1:$AA$367,7,0)</f>
        <v>0</v>
      </c>
      <c r="X214">
        <v>0</v>
      </c>
      <c r="Y214" s="15">
        <f t="shared" si="260"/>
        <v>4</v>
      </c>
      <c r="Z214" s="14">
        <f t="shared" si="270"/>
        <v>109</v>
      </c>
      <c r="AA214">
        <f>VLOOKUP(A214,'Stock wise daily sales'!$A$1:$AA$367,8,0)</f>
        <v>10</v>
      </c>
      <c r="AB214">
        <v>0</v>
      </c>
      <c r="AC214" s="15">
        <f t="shared" si="271"/>
        <v>99</v>
      </c>
      <c r="AD214" s="14">
        <f t="shared" si="264"/>
        <v>45</v>
      </c>
      <c r="AE214">
        <f>VLOOKUP(A214,'Stock wise daily sales'!$A$1:$AA$367,9,0)</f>
        <v>0</v>
      </c>
      <c r="AF214">
        <v>0</v>
      </c>
      <c r="AG214" s="15">
        <f t="shared" si="265"/>
        <v>45</v>
      </c>
      <c r="AH214" s="14">
        <f t="shared" si="243"/>
        <v>18</v>
      </c>
      <c r="AI214">
        <f>VLOOKUP(A214,'Stock wise daily sales'!$A$1:$AA$367,10,0)</f>
        <v>4</v>
      </c>
      <c r="AJ214">
        <v>0</v>
      </c>
      <c r="AK214" s="15">
        <f t="shared" si="244"/>
        <v>14</v>
      </c>
      <c r="AL214" s="14">
        <f t="shared" si="255"/>
        <v>127</v>
      </c>
      <c r="AM214">
        <f>VLOOKUP(A214,'Stock wise daily sales'!$A$1:$AA$367,11,0)</f>
        <v>21</v>
      </c>
      <c r="AN214">
        <v>0</v>
      </c>
      <c r="AO214" s="15">
        <f t="shared" si="256"/>
        <v>106</v>
      </c>
      <c r="AP214" s="14">
        <f t="shared" si="245"/>
        <v>78</v>
      </c>
      <c r="AQ214">
        <f>VLOOKUP(A214,'Stock wise daily sales'!$A$1:$AA$367,12,0)</f>
        <v>6</v>
      </c>
      <c r="AR214">
        <v>0</v>
      </c>
      <c r="AS214" s="15">
        <f t="shared" si="246"/>
        <v>72</v>
      </c>
      <c r="AT214" s="14">
        <f t="shared" si="247"/>
        <v>137</v>
      </c>
      <c r="AU214">
        <f>VLOOKUP(A214,'Stock wise daily sales'!$A$1:$AA$367,13,0)</f>
        <v>0</v>
      </c>
      <c r="AV214">
        <v>0</v>
      </c>
      <c r="AW214" s="15">
        <f t="shared" si="248"/>
        <v>137</v>
      </c>
      <c r="AX214" s="14">
        <f t="shared" si="272"/>
        <v>12</v>
      </c>
      <c r="AY214">
        <f>VLOOKUP(A214,'Stock wise daily sales'!$A$1:$AA$367,14,0)</f>
        <v>0</v>
      </c>
      <c r="AZ214">
        <v>0</v>
      </c>
      <c r="BA214" s="15">
        <f t="shared" si="273"/>
        <v>12</v>
      </c>
      <c r="BB214" s="14">
        <f t="shared" si="249"/>
        <v>12</v>
      </c>
      <c r="BC214">
        <f>VLOOKUP(A214,'Stock wise daily sales'!$A$1:$AA$367,15,0)</f>
        <v>0</v>
      </c>
      <c r="BD214">
        <v>0</v>
      </c>
      <c r="BE214" s="15">
        <f t="shared" si="250"/>
        <v>12</v>
      </c>
      <c r="BF214" s="14">
        <f t="shared" si="274"/>
        <v>1</v>
      </c>
      <c r="BG214">
        <f>VLOOKUP(A214,'Stock wise daily sales'!$A$1:$AA$367,16,0)</f>
        <v>10</v>
      </c>
      <c r="BH214">
        <v>100</v>
      </c>
      <c r="BI214" s="15">
        <f t="shared" si="275"/>
        <v>91</v>
      </c>
      <c r="BJ214" s="14">
        <f t="shared" si="280"/>
        <v>3</v>
      </c>
      <c r="BK214">
        <f>VLOOKUP(A214,'Stock wise daily sales'!$A$1:$AA$367,17,0)</f>
        <v>0</v>
      </c>
      <c r="BL214">
        <v>0</v>
      </c>
      <c r="BM214" s="15">
        <f t="shared" si="281"/>
        <v>3</v>
      </c>
      <c r="BN214" s="14">
        <f t="shared" si="276"/>
        <v>82</v>
      </c>
      <c r="BO214">
        <f>VLOOKUP(A214,'Stock wise daily sales'!$A$1:$AA$367,18,0)</f>
        <v>0</v>
      </c>
      <c r="BP214">
        <v>0</v>
      </c>
      <c r="BQ214" s="15">
        <f t="shared" si="277"/>
        <v>82</v>
      </c>
      <c r="BR214" s="14">
        <f t="shared" si="278"/>
        <v>15</v>
      </c>
      <c r="BS214">
        <f>VLOOKUP(A214,'Stock wise daily sales'!$A$1:$AA$367,19,0)</f>
        <v>0</v>
      </c>
      <c r="BT214">
        <v>0</v>
      </c>
      <c r="BU214" s="15">
        <f t="shared" si="279"/>
        <v>15</v>
      </c>
      <c r="BV214" s="14">
        <f t="shared" si="282"/>
        <v>19</v>
      </c>
      <c r="BW214">
        <f>VLOOKUP(A214,'Stock wise daily sales'!$A$1:$AA$367,20,0)</f>
        <v>0</v>
      </c>
      <c r="BX214">
        <v>0</v>
      </c>
      <c r="BY214" s="15">
        <f t="shared" si="283"/>
        <v>19</v>
      </c>
      <c r="BZ214" s="14">
        <f t="shared" si="266"/>
        <v>67</v>
      </c>
      <c r="CA214">
        <f>VLOOKUP(A214,'Stock wise daily sales'!$A$1:$AA$367,21,0)</f>
        <v>0</v>
      </c>
      <c r="CB214">
        <v>0</v>
      </c>
      <c r="CC214" s="15">
        <f t="shared" si="267"/>
        <v>67</v>
      </c>
      <c r="CD214" s="14">
        <f t="shared" si="257"/>
        <v>43</v>
      </c>
      <c r="CE214">
        <f>VLOOKUP(A214,'Stock wise daily sales'!$A$1:$AA$367,22,0)</f>
        <v>0</v>
      </c>
      <c r="CF214">
        <v>0</v>
      </c>
      <c r="CG214" s="15">
        <f t="shared" si="258"/>
        <v>43</v>
      </c>
      <c r="CH214" s="14">
        <f t="shared" ref="CH214:CH277" si="291">MAX(CK213,0)</f>
        <v>19</v>
      </c>
      <c r="CI214">
        <f>VLOOKUP(A214,'Stock wise daily sales'!$A$1:$AA$367,23,0)</f>
        <v>10</v>
      </c>
      <c r="CJ214">
        <v>0</v>
      </c>
      <c r="CK214" s="15">
        <f t="shared" ref="CK214:CK277" si="292">CH214-CI214+CJ214</f>
        <v>9</v>
      </c>
      <c r="CL214" s="14">
        <f t="shared" si="284"/>
        <v>7</v>
      </c>
      <c r="CM214">
        <f>VLOOKUP(A214,'Stock wise daily sales'!$A$1:$AA$367,24,0)</f>
        <v>0</v>
      </c>
      <c r="CN214">
        <v>0</v>
      </c>
      <c r="CO214" s="15">
        <f t="shared" si="285"/>
        <v>7</v>
      </c>
      <c r="CP214" s="14">
        <f t="shared" si="251"/>
        <v>15</v>
      </c>
      <c r="CQ214">
        <f>VLOOKUP(A214,'Stock wise daily sales'!$A$1:$AA$367,25,0)</f>
        <v>0</v>
      </c>
      <c r="CR214">
        <v>0</v>
      </c>
      <c r="CS214" s="15">
        <f t="shared" si="252"/>
        <v>15</v>
      </c>
      <c r="CT214" s="14">
        <f t="shared" si="286"/>
        <v>111</v>
      </c>
      <c r="CU214">
        <f>VLOOKUP(A214,'Stock wise daily sales'!$A$1:$AA$367,26,0)</f>
        <v>0</v>
      </c>
      <c r="CV214">
        <v>0</v>
      </c>
      <c r="CW214" s="15">
        <f t="shared" si="287"/>
        <v>111</v>
      </c>
    </row>
    <row r="215" spans="1:101" x14ac:dyDescent="0.45">
      <c r="A215" s="2">
        <v>45412</v>
      </c>
      <c r="B215" s="14">
        <f t="shared" si="262"/>
        <v>115</v>
      </c>
      <c r="C215">
        <f>VLOOKUP(A215,'Stock wise daily sales'!$A$1:$AA$367,2,0)</f>
        <v>10</v>
      </c>
      <c r="D215">
        <v>0</v>
      </c>
      <c r="E215" s="15">
        <f t="shared" si="263"/>
        <v>105</v>
      </c>
      <c r="F215" s="14">
        <f t="shared" si="253"/>
        <v>44</v>
      </c>
      <c r="G215">
        <f>VLOOKUP(A215,'Stock wise daily sales'!$A$1:$AA$367,3,0)</f>
        <v>10</v>
      </c>
      <c r="H215">
        <v>0</v>
      </c>
      <c r="I215" s="15">
        <f t="shared" si="254"/>
        <v>34</v>
      </c>
      <c r="J215" s="14">
        <f t="shared" si="288"/>
        <v>13</v>
      </c>
      <c r="K215">
        <f>VLOOKUP(A215,'Stock wise daily sales'!$A$1:$AA$367,4,0)</f>
        <v>0</v>
      </c>
      <c r="L215">
        <v>0</v>
      </c>
      <c r="M215" s="15">
        <f t="shared" si="289"/>
        <v>13</v>
      </c>
      <c r="N215" s="14">
        <f t="shared" si="261"/>
        <v>15</v>
      </c>
      <c r="O215">
        <f>VLOOKUP(A215,'Stock wise daily sales'!$A$1:$AA$367,5,0)</f>
        <v>0</v>
      </c>
      <c r="P215">
        <v>0</v>
      </c>
      <c r="Q215" s="15">
        <f t="shared" si="290"/>
        <v>15</v>
      </c>
      <c r="R215" s="14">
        <f t="shared" si="268"/>
        <v>28</v>
      </c>
      <c r="S215">
        <f>VLOOKUP(A215,'Stock wise daily sales'!$A$1:$AA$367,6,0)</f>
        <v>0</v>
      </c>
      <c r="T215">
        <v>0</v>
      </c>
      <c r="U215" s="15">
        <f t="shared" si="269"/>
        <v>28</v>
      </c>
      <c r="V215" s="14">
        <f t="shared" si="259"/>
        <v>4</v>
      </c>
      <c r="W215">
        <f>VLOOKUP(A215,'Stock wise daily sales'!$A$1:$AA$367,7,0)</f>
        <v>5</v>
      </c>
      <c r="X215">
        <v>100</v>
      </c>
      <c r="Y215" s="15">
        <f t="shared" si="260"/>
        <v>99</v>
      </c>
      <c r="Z215" s="14">
        <f t="shared" si="270"/>
        <v>99</v>
      </c>
      <c r="AA215">
        <f>VLOOKUP(A215,'Stock wise daily sales'!$A$1:$AA$367,8,0)</f>
        <v>5</v>
      </c>
      <c r="AB215">
        <v>0</v>
      </c>
      <c r="AC215" s="15">
        <f t="shared" si="271"/>
        <v>94</v>
      </c>
      <c r="AD215" s="14">
        <f t="shared" si="264"/>
        <v>45</v>
      </c>
      <c r="AE215">
        <f>VLOOKUP(A215,'Stock wise daily sales'!$A$1:$AA$367,9,0)</f>
        <v>0</v>
      </c>
      <c r="AF215">
        <v>0</v>
      </c>
      <c r="AG215" s="15">
        <f t="shared" si="265"/>
        <v>45</v>
      </c>
      <c r="AH215" s="14">
        <f t="shared" ref="AH215:AH278" si="293">MAX(AK214,0)</f>
        <v>14</v>
      </c>
      <c r="AI215">
        <f>VLOOKUP(A215,'Stock wise daily sales'!$A$1:$AA$367,10,0)</f>
        <v>7</v>
      </c>
      <c r="AJ215">
        <v>0</v>
      </c>
      <c r="AK215" s="15">
        <f t="shared" ref="AK215:AK278" si="294">AH215-AI215+AJ215</f>
        <v>7</v>
      </c>
      <c r="AL215" s="14">
        <f t="shared" si="255"/>
        <v>106</v>
      </c>
      <c r="AM215">
        <f>VLOOKUP(A215,'Stock wise daily sales'!$A$1:$AA$367,11,0)</f>
        <v>5</v>
      </c>
      <c r="AN215">
        <v>0</v>
      </c>
      <c r="AO215" s="15">
        <f t="shared" si="256"/>
        <v>101</v>
      </c>
      <c r="AP215" s="14">
        <f t="shared" ref="AP215:AP278" si="295">MAX(AS214,0)</f>
        <v>72</v>
      </c>
      <c r="AQ215">
        <f>VLOOKUP(A215,'Stock wise daily sales'!$A$1:$AA$367,12,0)</f>
        <v>5</v>
      </c>
      <c r="AR215">
        <v>0</v>
      </c>
      <c r="AS215" s="15">
        <f t="shared" ref="AS215:AS278" si="296">AP215-AQ215+AR215</f>
        <v>67</v>
      </c>
      <c r="AT215" s="14">
        <f t="shared" ref="AT215:AT278" si="297">MAX(AW214,0)</f>
        <v>137</v>
      </c>
      <c r="AU215">
        <f>VLOOKUP(A215,'Stock wise daily sales'!$A$1:$AA$367,13,0)</f>
        <v>2</v>
      </c>
      <c r="AV215">
        <v>0</v>
      </c>
      <c r="AW215" s="15">
        <f t="shared" ref="AW215:AW278" si="298">AT215-AU215+AV215</f>
        <v>135</v>
      </c>
      <c r="AX215" s="14">
        <f t="shared" si="272"/>
        <v>12</v>
      </c>
      <c r="AY215">
        <f>VLOOKUP(A215,'Stock wise daily sales'!$A$1:$AA$367,14,0)</f>
        <v>0</v>
      </c>
      <c r="AZ215">
        <v>0</v>
      </c>
      <c r="BA215" s="15">
        <f t="shared" si="273"/>
        <v>12</v>
      </c>
      <c r="BB215" s="14">
        <f t="shared" ref="BB215:BB278" si="299">MAX(BE214,0)</f>
        <v>12</v>
      </c>
      <c r="BC215">
        <f>VLOOKUP(A215,'Stock wise daily sales'!$A$1:$AA$367,15,0)</f>
        <v>4</v>
      </c>
      <c r="BD215">
        <v>0</v>
      </c>
      <c r="BE215" s="15">
        <f t="shared" ref="BE215:BE278" si="300">BB215-BC215+BD215</f>
        <v>8</v>
      </c>
      <c r="BF215" s="14">
        <f t="shared" si="274"/>
        <v>91</v>
      </c>
      <c r="BG215">
        <f>VLOOKUP(A215,'Stock wise daily sales'!$A$1:$AA$367,16,0)</f>
        <v>5</v>
      </c>
      <c r="BH215">
        <v>0</v>
      </c>
      <c r="BI215" s="15">
        <f t="shared" si="275"/>
        <v>86</v>
      </c>
      <c r="BJ215" s="14">
        <f t="shared" si="280"/>
        <v>3</v>
      </c>
      <c r="BK215">
        <f>VLOOKUP(A215,'Stock wise daily sales'!$A$1:$AA$367,17,0)</f>
        <v>0</v>
      </c>
      <c r="BL215">
        <v>0</v>
      </c>
      <c r="BM215" s="15">
        <f t="shared" si="281"/>
        <v>3</v>
      </c>
      <c r="BN215" s="14">
        <f t="shared" si="276"/>
        <v>82</v>
      </c>
      <c r="BO215">
        <f>VLOOKUP(A215,'Stock wise daily sales'!$A$1:$AA$367,18,0)</f>
        <v>0</v>
      </c>
      <c r="BP215">
        <v>0</v>
      </c>
      <c r="BQ215" s="15">
        <f t="shared" si="277"/>
        <v>82</v>
      </c>
      <c r="BR215" s="14">
        <f t="shared" si="278"/>
        <v>15</v>
      </c>
      <c r="BS215">
        <f>VLOOKUP(A215,'Stock wise daily sales'!$A$1:$AA$367,19,0)</f>
        <v>0</v>
      </c>
      <c r="BT215">
        <v>0</v>
      </c>
      <c r="BU215" s="15">
        <f t="shared" si="279"/>
        <v>15</v>
      </c>
      <c r="BV215" s="14">
        <f t="shared" si="282"/>
        <v>19</v>
      </c>
      <c r="BW215">
        <f>VLOOKUP(A215,'Stock wise daily sales'!$A$1:$AA$367,20,0)</f>
        <v>0</v>
      </c>
      <c r="BX215">
        <v>0</v>
      </c>
      <c r="BY215" s="15">
        <f t="shared" si="283"/>
        <v>19</v>
      </c>
      <c r="BZ215" s="14">
        <f t="shared" si="266"/>
        <v>67</v>
      </c>
      <c r="CA215">
        <f>VLOOKUP(A215,'Stock wise daily sales'!$A$1:$AA$367,21,0)</f>
        <v>0</v>
      </c>
      <c r="CB215">
        <v>0</v>
      </c>
      <c r="CC215" s="15">
        <f t="shared" si="267"/>
        <v>67</v>
      </c>
      <c r="CD215" s="14">
        <f t="shared" si="257"/>
        <v>43</v>
      </c>
      <c r="CE215">
        <f>VLOOKUP(A215,'Stock wise daily sales'!$A$1:$AA$367,22,0)</f>
        <v>0</v>
      </c>
      <c r="CF215">
        <v>0</v>
      </c>
      <c r="CG215" s="15">
        <f t="shared" si="258"/>
        <v>43</v>
      </c>
      <c r="CH215" s="14">
        <f t="shared" si="291"/>
        <v>9</v>
      </c>
      <c r="CI215">
        <f>VLOOKUP(A215,'Stock wise daily sales'!$A$1:$AA$367,23,0)</f>
        <v>0</v>
      </c>
      <c r="CJ215">
        <v>0</v>
      </c>
      <c r="CK215" s="15">
        <f t="shared" si="292"/>
        <v>9</v>
      </c>
      <c r="CL215" s="14">
        <f t="shared" si="284"/>
        <v>7</v>
      </c>
      <c r="CM215">
        <f>VLOOKUP(A215,'Stock wise daily sales'!$A$1:$AA$367,24,0)</f>
        <v>0</v>
      </c>
      <c r="CN215">
        <v>0</v>
      </c>
      <c r="CO215" s="15">
        <f t="shared" si="285"/>
        <v>7</v>
      </c>
      <c r="CP215" s="14">
        <f t="shared" ref="CP215:CP278" si="301">MAX(CS214,0)</f>
        <v>15</v>
      </c>
      <c r="CQ215">
        <f>VLOOKUP(A215,'Stock wise daily sales'!$A$1:$AA$367,25,0)</f>
        <v>0</v>
      </c>
      <c r="CR215">
        <v>0</v>
      </c>
      <c r="CS215" s="15">
        <f t="shared" ref="CS215:CS278" si="302">CP215-CQ215+CR215</f>
        <v>15</v>
      </c>
      <c r="CT215" s="14">
        <f t="shared" si="286"/>
        <v>111</v>
      </c>
      <c r="CU215">
        <f>VLOOKUP(A215,'Stock wise daily sales'!$A$1:$AA$367,26,0)</f>
        <v>0</v>
      </c>
      <c r="CV215">
        <v>0</v>
      </c>
      <c r="CW215" s="15">
        <f t="shared" si="287"/>
        <v>111</v>
      </c>
    </row>
    <row r="216" spans="1:101" x14ac:dyDescent="0.45">
      <c r="A216" s="2">
        <v>45413</v>
      </c>
      <c r="B216" s="14">
        <f t="shared" si="262"/>
        <v>105</v>
      </c>
      <c r="C216">
        <f>VLOOKUP(A216,'Stock wise daily sales'!$A$1:$AA$367,2,0)</f>
        <v>0</v>
      </c>
      <c r="D216">
        <v>0</v>
      </c>
      <c r="E216" s="15">
        <f t="shared" si="263"/>
        <v>105</v>
      </c>
      <c r="F216" s="14">
        <f t="shared" ref="F216:F279" si="303">MAX(I215,0)</f>
        <v>34</v>
      </c>
      <c r="G216">
        <f>VLOOKUP(A216,'Stock wise daily sales'!$A$1:$AA$367,3,0)</f>
        <v>0</v>
      </c>
      <c r="H216">
        <v>0</v>
      </c>
      <c r="I216" s="15">
        <f t="shared" ref="I216:I279" si="304">F216-G216+H216</f>
        <v>34</v>
      </c>
      <c r="J216" s="14">
        <f t="shared" si="288"/>
        <v>13</v>
      </c>
      <c r="K216">
        <f>VLOOKUP(A216,'Stock wise daily sales'!$A$1:$AA$367,4,0)</f>
        <v>0</v>
      </c>
      <c r="L216">
        <v>0</v>
      </c>
      <c r="M216" s="15">
        <f t="shared" si="289"/>
        <v>13</v>
      </c>
      <c r="N216" s="14">
        <f t="shared" si="261"/>
        <v>15</v>
      </c>
      <c r="O216">
        <f>VLOOKUP(A216,'Stock wise daily sales'!$A$1:$AA$367,5,0)</f>
        <v>0</v>
      </c>
      <c r="P216">
        <v>0</v>
      </c>
      <c r="Q216" s="15">
        <f t="shared" si="290"/>
        <v>15</v>
      </c>
      <c r="R216" s="14">
        <f t="shared" si="268"/>
        <v>28</v>
      </c>
      <c r="S216">
        <f>VLOOKUP(A216,'Stock wise daily sales'!$A$1:$AA$367,6,0)</f>
        <v>54</v>
      </c>
      <c r="T216">
        <v>120</v>
      </c>
      <c r="U216" s="15">
        <f t="shared" si="269"/>
        <v>94</v>
      </c>
      <c r="V216" s="14">
        <f t="shared" si="259"/>
        <v>99</v>
      </c>
      <c r="W216">
        <f>VLOOKUP(A216,'Stock wise daily sales'!$A$1:$AA$367,7,0)</f>
        <v>0</v>
      </c>
      <c r="X216">
        <v>0</v>
      </c>
      <c r="Y216" s="15">
        <f t="shared" si="260"/>
        <v>99</v>
      </c>
      <c r="Z216" s="14">
        <f t="shared" si="270"/>
        <v>94</v>
      </c>
      <c r="AA216">
        <f>VLOOKUP(A216,'Stock wise daily sales'!$A$1:$AA$367,8,0)</f>
        <v>0</v>
      </c>
      <c r="AB216">
        <v>0</v>
      </c>
      <c r="AC216" s="15">
        <f t="shared" si="271"/>
        <v>94</v>
      </c>
      <c r="AD216" s="14">
        <f t="shared" si="264"/>
        <v>45</v>
      </c>
      <c r="AE216">
        <f>VLOOKUP(A216,'Stock wise daily sales'!$A$1:$AA$367,9,0)</f>
        <v>0</v>
      </c>
      <c r="AF216">
        <v>0</v>
      </c>
      <c r="AG216" s="15">
        <f t="shared" si="265"/>
        <v>45</v>
      </c>
      <c r="AH216" s="14">
        <f t="shared" si="293"/>
        <v>7</v>
      </c>
      <c r="AI216">
        <f>VLOOKUP(A216,'Stock wise daily sales'!$A$1:$AA$367,10,0)</f>
        <v>0</v>
      </c>
      <c r="AJ216">
        <v>0</v>
      </c>
      <c r="AK216" s="15">
        <f t="shared" si="294"/>
        <v>7</v>
      </c>
      <c r="AL216" s="14">
        <f t="shared" ref="AL216:AL279" si="305">MAX(AO215,0)</f>
        <v>101</v>
      </c>
      <c r="AM216">
        <f>VLOOKUP(A216,'Stock wise daily sales'!$A$1:$AA$367,11,0)</f>
        <v>25</v>
      </c>
      <c r="AN216">
        <v>0</v>
      </c>
      <c r="AO216" s="15">
        <f t="shared" ref="AO216:AO279" si="306">AL216-AM216+AN216</f>
        <v>76</v>
      </c>
      <c r="AP216" s="14">
        <f t="shared" si="295"/>
        <v>67</v>
      </c>
      <c r="AQ216">
        <f>VLOOKUP(A216,'Stock wise daily sales'!$A$1:$AA$367,12,0)</f>
        <v>0</v>
      </c>
      <c r="AR216">
        <v>0</v>
      </c>
      <c r="AS216" s="15">
        <f t="shared" si="296"/>
        <v>67</v>
      </c>
      <c r="AT216" s="14">
        <f t="shared" si="297"/>
        <v>135</v>
      </c>
      <c r="AU216">
        <f>VLOOKUP(A216,'Stock wise daily sales'!$A$1:$AA$367,13,0)</f>
        <v>0</v>
      </c>
      <c r="AV216">
        <v>0</v>
      </c>
      <c r="AW216" s="15">
        <f t="shared" si="298"/>
        <v>135</v>
      </c>
      <c r="AX216" s="14">
        <f t="shared" si="272"/>
        <v>12</v>
      </c>
      <c r="AY216">
        <f>VLOOKUP(A216,'Stock wise daily sales'!$A$1:$AA$367,14,0)</f>
        <v>2</v>
      </c>
      <c r="AZ216">
        <v>0</v>
      </c>
      <c r="BA216" s="15">
        <f t="shared" si="273"/>
        <v>10</v>
      </c>
      <c r="BB216" s="14">
        <f t="shared" si="299"/>
        <v>8</v>
      </c>
      <c r="BC216">
        <f>VLOOKUP(A216,'Stock wise daily sales'!$A$1:$AA$367,15,0)</f>
        <v>0</v>
      </c>
      <c r="BD216">
        <v>0</v>
      </c>
      <c r="BE216" s="15">
        <f t="shared" si="300"/>
        <v>8</v>
      </c>
      <c r="BF216" s="14">
        <f t="shared" si="274"/>
        <v>86</v>
      </c>
      <c r="BG216">
        <f>VLOOKUP(A216,'Stock wise daily sales'!$A$1:$AA$367,16,0)</f>
        <v>10</v>
      </c>
      <c r="BH216">
        <v>0</v>
      </c>
      <c r="BI216" s="15">
        <f t="shared" si="275"/>
        <v>76</v>
      </c>
      <c r="BJ216" s="14">
        <f t="shared" si="280"/>
        <v>3</v>
      </c>
      <c r="BK216">
        <f>VLOOKUP(A216,'Stock wise daily sales'!$A$1:$AA$367,17,0)</f>
        <v>0</v>
      </c>
      <c r="BL216">
        <v>0</v>
      </c>
      <c r="BM216" s="15">
        <f t="shared" si="281"/>
        <v>3</v>
      </c>
      <c r="BN216" s="14">
        <f t="shared" si="276"/>
        <v>82</v>
      </c>
      <c r="BO216">
        <f>VLOOKUP(A216,'Stock wise daily sales'!$A$1:$AA$367,18,0)</f>
        <v>0</v>
      </c>
      <c r="BP216">
        <v>0</v>
      </c>
      <c r="BQ216" s="15">
        <f t="shared" si="277"/>
        <v>82</v>
      </c>
      <c r="BR216" s="14">
        <f t="shared" si="278"/>
        <v>15</v>
      </c>
      <c r="BS216">
        <f>VLOOKUP(A216,'Stock wise daily sales'!$A$1:$AA$367,19,0)</f>
        <v>0</v>
      </c>
      <c r="BT216">
        <v>0</v>
      </c>
      <c r="BU216" s="15">
        <f t="shared" si="279"/>
        <v>15</v>
      </c>
      <c r="BV216" s="14">
        <f t="shared" si="282"/>
        <v>19</v>
      </c>
      <c r="BW216">
        <f>VLOOKUP(A216,'Stock wise daily sales'!$A$1:$AA$367,20,0)</f>
        <v>5</v>
      </c>
      <c r="BX216">
        <v>0</v>
      </c>
      <c r="BY216" s="15">
        <f t="shared" si="283"/>
        <v>14</v>
      </c>
      <c r="BZ216" s="14">
        <f t="shared" si="266"/>
        <v>67</v>
      </c>
      <c r="CA216">
        <f>VLOOKUP(A216,'Stock wise daily sales'!$A$1:$AA$367,21,0)</f>
        <v>10</v>
      </c>
      <c r="CB216">
        <v>0</v>
      </c>
      <c r="CC216" s="15">
        <f t="shared" si="267"/>
        <v>57</v>
      </c>
      <c r="CD216" s="14">
        <f t="shared" si="257"/>
        <v>43</v>
      </c>
      <c r="CE216">
        <f>VLOOKUP(A216,'Stock wise daily sales'!$A$1:$AA$367,22,0)</f>
        <v>0</v>
      </c>
      <c r="CF216">
        <v>0</v>
      </c>
      <c r="CG216" s="15">
        <f t="shared" si="258"/>
        <v>43</v>
      </c>
      <c r="CH216" s="14">
        <f t="shared" si="291"/>
        <v>9</v>
      </c>
      <c r="CI216">
        <f>VLOOKUP(A216,'Stock wise daily sales'!$A$1:$AA$367,23,0)</f>
        <v>0</v>
      </c>
      <c r="CJ216">
        <v>0</v>
      </c>
      <c r="CK216" s="15">
        <f t="shared" si="292"/>
        <v>9</v>
      </c>
      <c r="CL216" s="14">
        <f t="shared" si="284"/>
        <v>7</v>
      </c>
      <c r="CM216">
        <f>VLOOKUP(A216,'Stock wise daily sales'!$A$1:$AA$367,24,0)</f>
        <v>0</v>
      </c>
      <c r="CN216">
        <v>0</v>
      </c>
      <c r="CO216" s="15">
        <f t="shared" si="285"/>
        <v>7</v>
      </c>
      <c r="CP216" s="14">
        <f t="shared" si="301"/>
        <v>15</v>
      </c>
      <c r="CQ216">
        <f>VLOOKUP(A216,'Stock wise daily sales'!$A$1:$AA$367,25,0)</f>
        <v>0</v>
      </c>
      <c r="CR216">
        <v>0</v>
      </c>
      <c r="CS216" s="15">
        <f t="shared" si="302"/>
        <v>15</v>
      </c>
      <c r="CT216" s="14">
        <f t="shared" si="286"/>
        <v>111</v>
      </c>
      <c r="CU216">
        <f>VLOOKUP(A216,'Stock wise daily sales'!$A$1:$AA$367,26,0)</f>
        <v>2</v>
      </c>
      <c r="CV216">
        <v>0</v>
      </c>
      <c r="CW216" s="15">
        <f t="shared" si="287"/>
        <v>109</v>
      </c>
    </row>
    <row r="217" spans="1:101" x14ac:dyDescent="0.45">
      <c r="A217" s="2">
        <v>45414</v>
      </c>
      <c r="B217" s="14">
        <f t="shared" si="262"/>
        <v>105</v>
      </c>
      <c r="C217">
        <f>VLOOKUP(A217,'Stock wise daily sales'!$A$1:$AA$367,2,0)</f>
        <v>6</v>
      </c>
      <c r="D217">
        <v>0</v>
      </c>
      <c r="E217" s="15">
        <f t="shared" si="263"/>
        <v>99</v>
      </c>
      <c r="F217" s="14">
        <f t="shared" si="303"/>
        <v>34</v>
      </c>
      <c r="G217">
        <f>VLOOKUP(A217,'Stock wise daily sales'!$A$1:$AA$367,3,0)</f>
        <v>5</v>
      </c>
      <c r="H217">
        <v>0</v>
      </c>
      <c r="I217" s="15">
        <f t="shared" si="304"/>
        <v>29</v>
      </c>
      <c r="J217" s="14">
        <f t="shared" si="288"/>
        <v>13</v>
      </c>
      <c r="K217">
        <f>VLOOKUP(A217,'Stock wise daily sales'!$A$1:$AA$367,4,0)</f>
        <v>0</v>
      </c>
      <c r="L217">
        <v>0</v>
      </c>
      <c r="M217" s="15">
        <f t="shared" si="289"/>
        <v>13</v>
      </c>
      <c r="N217" s="14">
        <f t="shared" si="261"/>
        <v>15</v>
      </c>
      <c r="O217">
        <f>VLOOKUP(A217,'Stock wise daily sales'!$A$1:$AA$367,5,0)</f>
        <v>0</v>
      </c>
      <c r="P217">
        <v>0</v>
      </c>
      <c r="Q217" s="15">
        <f t="shared" si="290"/>
        <v>15</v>
      </c>
      <c r="R217" s="14">
        <f t="shared" si="268"/>
        <v>94</v>
      </c>
      <c r="S217">
        <f>VLOOKUP(A217,'Stock wise daily sales'!$A$1:$AA$367,6,0)</f>
        <v>5</v>
      </c>
      <c r="T217">
        <v>0</v>
      </c>
      <c r="U217" s="15">
        <f t="shared" si="269"/>
        <v>89</v>
      </c>
      <c r="V217" s="14">
        <f t="shared" si="259"/>
        <v>99</v>
      </c>
      <c r="W217">
        <f>VLOOKUP(A217,'Stock wise daily sales'!$A$1:$AA$367,7,0)</f>
        <v>10</v>
      </c>
      <c r="X217">
        <v>0</v>
      </c>
      <c r="Y217" s="15">
        <f t="shared" si="260"/>
        <v>89</v>
      </c>
      <c r="Z217" s="14">
        <f t="shared" si="270"/>
        <v>94</v>
      </c>
      <c r="AA217">
        <f>VLOOKUP(A217,'Stock wise daily sales'!$A$1:$AA$367,8,0)</f>
        <v>20</v>
      </c>
      <c r="AB217">
        <v>0</v>
      </c>
      <c r="AC217" s="15">
        <f t="shared" si="271"/>
        <v>74</v>
      </c>
      <c r="AD217" s="14">
        <f t="shared" si="264"/>
        <v>45</v>
      </c>
      <c r="AE217">
        <f>VLOOKUP(A217,'Stock wise daily sales'!$A$1:$AA$367,9,0)</f>
        <v>0</v>
      </c>
      <c r="AF217">
        <v>0</v>
      </c>
      <c r="AG217" s="15">
        <f t="shared" si="265"/>
        <v>45</v>
      </c>
      <c r="AH217" s="14">
        <f t="shared" si="293"/>
        <v>7</v>
      </c>
      <c r="AI217">
        <f>VLOOKUP(A217,'Stock wise daily sales'!$A$1:$AA$367,10,0)</f>
        <v>0</v>
      </c>
      <c r="AJ217">
        <v>0</v>
      </c>
      <c r="AK217" s="15">
        <f t="shared" si="294"/>
        <v>7</v>
      </c>
      <c r="AL217" s="14">
        <f t="shared" si="305"/>
        <v>76</v>
      </c>
      <c r="AM217">
        <f>VLOOKUP(A217,'Stock wise daily sales'!$A$1:$AA$367,11,0)</f>
        <v>20</v>
      </c>
      <c r="AN217">
        <v>0</v>
      </c>
      <c r="AO217" s="15">
        <f t="shared" si="306"/>
        <v>56</v>
      </c>
      <c r="AP217" s="14">
        <f t="shared" si="295"/>
        <v>67</v>
      </c>
      <c r="AQ217">
        <f>VLOOKUP(A217,'Stock wise daily sales'!$A$1:$AA$367,12,0)</f>
        <v>12</v>
      </c>
      <c r="AR217">
        <v>0</v>
      </c>
      <c r="AS217" s="15">
        <f t="shared" si="296"/>
        <v>55</v>
      </c>
      <c r="AT217" s="14">
        <f t="shared" si="297"/>
        <v>135</v>
      </c>
      <c r="AU217">
        <f>VLOOKUP(A217,'Stock wise daily sales'!$A$1:$AA$367,13,0)</f>
        <v>5</v>
      </c>
      <c r="AV217">
        <v>0</v>
      </c>
      <c r="AW217" s="15">
        <f t="shared" si="298"/>
        <v>130</v>
      </c>
      <c r="AX217" s="14">
        <f t="shared" si="272"/>
        <v>10</v>
      </c>
      <c r="AY217">
        <f>VLOOKUP(A217,'Stock wise daily sales'!$A$1:$AA$367,14,0)</f>
        <v>0</v>
      </c>
      <c r="AZ217">
        <v>0</v>
      </c>
      <c r="BA217" s="15">
        <f t="shared" si="273"/>
        <v>10</v>
      </c>
      <c r="BB217" s="14">
        <f t="shared" si="299"/>
        <v>8</v>
      </c>
      <c r="BC217">
        <f>VLOOKUP(A217,'Stock wise daily sales'!$A$1:$AA$367,15,0)</f>
        <v>0</v>
      </c>
      <c r="BD217">
        <v>0</v>
      </c>
      <c r="BE217" s="15">
        <f t="shared" si="300"/>
        <v>8</v>
      </c>
      <c r="BF217" s="14">
        <f t="shared" si="274"/>
        <v>76</v>
      </c>
      <c r="BG217">
        <f>VLOOKUP(A217,'Stock wise daily sales'!$A$1:$AA$367,16,0)</f>
        <v>10</v>
      </c>
      <c r="BH217">
        <v>0</v>
      </c>
      <c r="BI217" s="15">
        <f t="shared" si="275"/>
        <v>66</v>
      </c>
      <c r="BJ217" s="14">
        <f t="shared" si="280"/>
        <v>3</v>
      </c>
      <c r="BK217">
        <f>VLOOKUP(A217,'Stock wise daily sales'!$A$1:$AA$367,17,0)</f>
        <v>0</v>
      </c>
      <c r="BL217">
        <v>0</v>
      </c>
      <c r="BM217" s="15">
        <f t="shared" si="281"/>
        <v>3</v>
      </c>
      <c r="BN217" s="14">
        <f t="shared" si="276"/>
        <v>82</v>
      </c>
      <c r="BO217">
        <f>VLOOKUP(A217,'Stock wise daily sales'!$A$1:$AA$367,18,0)</f>
        <v>0</v>
      </c>
      <c r="BP217">
        <v>0</v>
      </c>
      <c r="BQ217" s="15">
        <f t="shared" si="277"/>
        <v>82</v>
      </c>
      <c r="BR217" s="14">
        <f t="shared" si="278"/>
        <v>15</v>
      </c>
      <c r="BS217">
        <f>VLOOKUP(A217,'Stock wise daily sales'!$A$1:$AA$367,19,0)</f>
        <v>0</v>
      </c>
      <c r="BT217">
        <v>0</v>
      </c>
      <c r="BU217" s="15">
        <f t="shared" si="279"/>
        <v>15</v>
      </c>
      <c r="BV217" s="14">
        <f t="shared" si="282"/>
        <v>14</v>
      </c>
      <c r="BW217">
        <f>VLOOKUP(A217,'Stock wise daily sales'!$A$1:$AA$367,20,0)</f>
        <v>0</v>
      </c>
      <c r="BX217">
        <v>0</v>
      </c>
      <c r="BY217" s="15">
        <f t="shared" si="283"/>
        <v>14</v>
      </c>
      <c r="BZ217" s="14">
        <f t="shared" si="266"/>
        <v>57</v>
      </c>
      <c r="CA217">
        <f>VLOOKUP(A217,'Stock wise daily sales'!$A$1:$AA$367,21,0)</f>
        <v>0</v>
      </c>
      <c r="CB217">
        <v>0</v>
      </c>
      <c r="CC217" s="15">
        <f t="shared" si="267"/>
        <v>57</v>
      </c>
      <c r="CD217" s="14">
        <f t="shared" si="257"/>
        <v>43</v>
      </c>
      <c r="CE217">
        <f>VLOOKUP(A217,'Stock wise daily sales'!$A$1:$AA$367,22,0)</f>
        <v>0</v>
      </c>
      <c r="CF217">
        <v>0</v>
      </c>
      <c r="CG217" s="15">
        <f t="shared" si="258"/>
        <v>43</v>
      </c>
      <c r="CH217" s="14">
        <f t="shared" si="291"/>
        <v>9</v>
      </c>
      <c r="CI217">
        <f>VLOOKUP(A217,'Stock wise daily sales'!$A$1:$AA$367,23,0)</f>
        <v>0</v>
      </c>
      <c r="CJ217">
        <v>0</v>
      </c>
      <c r="CK217" s="15">
        <f t="shared" si="292"/>
        <v>9</v>
      </c>
      <c r="CL217" s="14">
        <f t="shared" si="284"/>
        <v>7</v>
      </c>
      <c r="CM217">
        <f>VLOOKUP(A217,'Stock wise daily sales'!$A$1:$AA$367,24,0)</f>
        <v>0</v>
      </c>
      <c r="CN217">
        <v>0</v>
      </c>
      <c r="CO217" s="15">
        <f t="shared" si="285"/>
        <v>7</v>
      </c>
      <c r="CP217" s="14">
        <f t="shared" si="301"/>
        <v>15</v>
      </c>
      <c r="CQ217">
        <f>VLOOKUP(A217,'Stock wise daily sales'!$A$1:$AA$367,25,0)</f>
        <v>0</v>
      </c>
      <c r="CR217">
        <v>0</v>
      </c>
      <c r="CS217" s="15">
        <f t="shared" si="302"/>
        <v>15</v>
      </c>
      <c r="CT217" s="14">
        <f t="shared" si="286"/>
        <v>109</v>
      </c>
      <c r="CU217">
        <f>VLOOKUP(A217,'Stock wise daily sales'!$A$1:$AA$367,26,0)</f>
        <v>0</v>
      </c>
      <c r="CV217">
        <v>0</v>
      </c>
      <c r="CW217" s="15">
        <f t="shared" si="287"/>
        <v>109</v>
      </c>
    </row>
    <row r="218" spans="1:101" x14ac:dyDescent="0.45">
      <c r="A218" s="2">
        <v>45415</v>
      </c>
      <c r="B218" s="14">
        <f t="shared" si="262"/>
        <v>99</v>
      </c>
      <c r="C218">
        <f>VLOOKUP(A218,'Stock wise daily sales'!$A$1:$AA$367,2,0)</f>
        <v>20</v>
      </c>
      <c r="D218">
        <v>0</v>
      </c>
      <c r="E218" s="15">
        <f t="shared" si="263"/>
        <v>79</v>
      </c>
      <c r="F218" s="14">
        <f t="shared" si="303"/>
        <v>29</v>
      </c>
      <c r="G218">
        <f>VLOOKUP(A218,'Stock wise daily sales'!$A$1:$AA$367,3,0)</f>
        <v>50</v>
      </c>
      <c r="H218">
        <v>170</v>
      </c>
      <c r="I218" s="15">
        <f t="shared" si="304"/>
        <v>149</v>
      </c>
      <c r="J218" s="14">
        <f t="shared" si="288"/>
        <v>13</v>
      </c>
      <c r="K218">
        <f>VLOOKUP(A218,'Stock wise daily sales'!$A$1:$AA$367,4,0)</f>
        <v>1</v>
      </c>
      <c r="L218">
        <v>0</v>
      </c>
      <c r="M218" s="15">
        <f t="shared" si="289"/>
        <v>12</v>
      </c>
      <c r="N218" s="14">
        <f t="shared" si="261"/>
        <v>15</v>
      </c>
      <c r="O218">
        <f>VLOOKUP(A218,'Stock wise daily sales'!$A$1:$AA$367,5,0)</f>
        <v>10</v>
      </c>
      <c r="P218">
        <v>0</v>
      </c>
      <c r="Q218" s="15">
        <f t="shared" si="290"/>
        <v>5</v>
      </c>
      <c r="R218" s="14">
        <f t="shared" si="268"/>
        <v>89</v>
      </c>
      <c r="S218">
        <f>VLOOKUP(A218,'Stock wise daily sales'!$A$1:$AA$367,6,0)</f>
        <v>63</v>
      </c>
      <c r="T218">
        <v>0</v>
      </c>
      <c r="U218" s="15">
        <f t="shared" si="269"/>
        <v>26</v>
      </c>
      <c r="V218" s="14">
        <f t="shared" si="259"/>
        <v>89</v>
      </c>
      <c r="W218">
        <f>VLOOKUP(A218,'Stock wise daily sales'!$A$1:$AA$367,7,0)</f>
        <v>27</v>
      </c>
      <c r="X218">
        <v>0</v>
      </c>
      <c r="Y218" s="15">
        <f t="shared" si="260"/>
        <v>62</v>
      </c>
      <c r="Z218" s="14">
        <f t="shared" si="270"/>
        <v>74</v>
      </c>
      <c r="AA218">
        <f>VLOOKUP(A218,'Stock wise daily sales'!$A$1:$AA$367,8,0)</f>
        <v>2</v>
      </c>
      <c r="AB218">
        <v>0</v>
      </c>
      <c r="AC218" s="15">
        <f t="shared" si="271"/>
        <v>72</v>
      </c>
      <c r="AD218" s="14">
        <f t="shared" si="264"/>
        <v>45</v>
      </c>
      <c r="AE218">
        <f>VLOOKUP(A218,'Stock wise daily sales'!$A$1:$AA$367,9,0)</f>
        <v>9</v>
      </c>
      <c r="AF218">
        <v>0</v>
      </c>
      <c r="AG218" s="15">
        <f t="shared" si="265"/>
        <v>36</v>
      </c>
      <c r="AH218" s="14">
        <f t="shared" si="293"/>
        <v>7</v>
      </c>
      <c r="AI218">
        <f>VLOOKUP(A218,'Stock wise daily sales'!$A$1:$AA$367,10,0)</f>
        <v>0</v>
      </c>
      <c r="AJ218">
        <v>0</v>
      </c>
      <c r="AK218" s="15">
        <f t="shared" si="294"/>
        <v>7</v>
      </c>
      <c r="AL218" s="14">
        <f t="shared" si="305"/>
        <v>56</v>
      </c>
      <c r="AM218">
        <f>VLOOKUP(A218,'Stock wise daily sales'!$A$1:$AA$367,11,0)</f>
        <v>0</v>
      </c>
      <c r="AN218">
        <v>0</v>
      </c>
      <c r="AO218" s="15">
        <f t="shared" si="306"/>
        <v>56</v>
      </c>
      <c r="AP218" s="14">
        <f t="shared" si="295"/>
        <v>55</v>
      </c>
      <c r="AQ218">
        <f>VLOOKUP(A218,'Stock wise daily sales'!$A$1:$AA$367,12,0)</f>
        <v>10</v>
      </c>
      <c r="AR218">
        <v>0</v>
      </c>
      <c r="AS218" s="15">
        <f t="shared" si="296"/>
        <v>45</v>
      </c>
      <c r="AT218" s="14">
        <f t="shared" si="297"/>
        <v>130</v>
      </c>
      <c r="AU218">
        <f>VLOOKUP(A218,'Stock wise daily sales'!$A$1:$AA$367,13,0)</f>
        <v>14</v>
      </c>
      <c r="AV218">
        <v>0</v>
      </c>
      <c r="AW218" s="15">
        <f t="shared" si="298"/>
        <v>116</v>
      </c>
      <c r="AX218" s="14">
        <f t="shared" si="272"/>
        <v>10</v>
      </c>
      <c r="AY218">
        <f>VLOOKUP(A218,'Stock wise daily sales'!$A$1:$AA$367,14,0)</f>
        <v>10</v>
      </c>
      <c r="AZ218">
        <v>0</v>
      </c>
      <c r="BA218" s="15">
        <f t="shared" si="273"/>
        <v>0</v>
      </c>
      <c r="BB218" s="14">
        <f t="shared" si="299"/>
        <v>8</v>
      </c>
      <c r="BC218">
        <f>VLOOKUP(A218,'Stock wise daily sales'!$A$1:$AA$367,15,0)</f>
        <v>0</v>
      </c>
      <c r="BD218">
        <v>0</v>
      </c>
      <c r="BE218" s="15">
        <f t="shared" si="300"/>
        <v>8</v>
      </c>
      <c r="BF218" s="14">
        <f t="shared" si="274"/>
        <v>66</v>
      </c>
      <c r="BG218">
        <f>VLOOKUP(A218,'Stock wise daily sales'!$A$1:$AA$367,16,0)</f>
        <v>0</v>
      </c>
      <c r="BH218">
        <v>0</v>
      </c>
      <c r="BI218" s="15">
        <f t="shared" si="275"/>
        <v>66</v>
      </c>
      <c r="BJ218" s="14">
        <f t="shared" si="280"/>
        <v>3</v>
      </c>
      <c r="BK218">
        <f>VLOOKUP(A218,'Stock wise daily sales'!$A$1:$AA$367,17,0)</f>
        <v>0</v>
      </c>
      <c r="BL218">
        <v>0</v>
      </c>
      <c r="BM218" s="15">
        <f t="shared" si="281"/>
        <v>3</v>
      </c>
      <c r="BN218" s="14">
        <f t="shared" si="276"/>
        <v>82</v>
      </c>
      <c r="BO218">
        <f>VLOOKUP(A218,'Stock wise daily sales'!$A$1:$AA$367,18,0)</f>
        <v>0</v>
      </c>
      <c r="BP218">
        <v>0</v>
      </c>
      <c r="BQ218" s="15">
        <f t="shared" si="277"/>
        <v>82</v>
      </c>
      <c r="BR218" s="14">
        <f t="shared" si="278"/>
        <v>15</v>
      </c>
      <c r="BS218">
        <f>VLOOKUP(A218,'Stock wise daily sales'!$A$1:$AA$367,19,0)</f>
        <v>5</v>
      </c>
      <c r="BT218">
        <v>0</v>
      </c>
      <c r="BU218" s="15">
        <f t="shared" si="279"/>
        <v>10</v>
      </c>
      <c r="BV218" s="14">
        <f t="shared" si="282"/>
        <v>14</v>
      </c>
      <c r="BW218">
        <f>VLOOKUP(A218,'Stock wise daily sales'!$A$1:$AA$367,20,0)</f>
        <v>5</v>
      </c>
      <c r="BX218">
        <v>0</v>
      </c>
      <c r="BY218" s="15">
        <f t="shared" si="283"/>
        <v>9</v>
      </c>
      <c r="BZ218" s="14">
        <f t="shared" si="266"/>
        <v>57</v>
      </c>
      <c r="CA218">
        <f>VLOOKUP(A218,'Stock wise daily sales'!$A$1:$AA$367,21,0)</f>
        <v>10</v>
      </c>
      <c r="CB218">
        <v>0</v>
      </c>
      <c r="CC218" s="15">
        <f t="shared" si="267"/>
        <v>47</v>
      </c>
      <c r="CD218" s="14">
        <f t="shared" si="257"/>
        <v>43</v>
      </c>
      <c r="CE218">
        <f>VLOOKUP(A218,'Stock wise daily sales'!$A$1:$AA$367,22,0)</f>
        <v>15</v>
      </c>
      <c r="CF218">
        <v>0</v>
      </c>
      <c r="CG218" s="15">
        <f t="shared" si="258"/>
        <v>28</v>
      </c>
      <c r="CH218" s="14">
        <f t="shared" si="291"/>
        <v>9</v>
      </c>
      <c r="CI218">
        <f>VLOOKUP(A218,'Stock wise daily sales'!$A$1:$AA$367,23,0)</f>
        <v>15</v>
      </c>
      <c r="CJ218">
        <v>100</v>
      </c>
      <c r="CK218" s="15">
        <f t="shared" si="292"/>
        <v>94</v>
      </c>
      <c r="CL218" s="14">
        <f t="shared" si="284"/>
        <v>7</v>
      </c>
      <c r="CM218">
        <f>VLOOKUP(A218,'Stock wise daily sales'!$A$1:$AA$367,24,0)</f>
        <v>0</v>
      </c>
      <c r="CN218">
        <v>0</v>
      </c>
      <c r="CO218" s="15">
        <f t="shared" si="285"/>
        <v>7</v>
      </c>
      <c r="CP218" s="14">
        <f t="shared" si="301"/>
        <v>15</v>
      </c>
      <c r="CQ218">
        <f>VLOOKUP(A218,'Stock wise daily sales'!$A$1:$AA$367,25,0)</f>
        <v>0</v>
      </c>
      <c r="CR218">
        <v>0</v>
      </c>
      <c r="CS218" s="15">
        <f t="shared" si="302"/>
        <v>15</v>
      </c>
      <c r="CT218" s="14">
        <f t="shared" si="286"/>
        <v>109</v>
      </c>
      <c r="CU218">
        <f>VLOOKUP(A218,'Stock wise daily sales'!$A$1:$AA$367,26,0)</f>
        <v>2</v>
      </c>
      <c r="CV218">
        <v>0</v>
      </c>
      <c r="CW218" s="15">
        <f t="shared" si="287"/>
        <v>107</v>
      </c>
    </row>
    <row r="219" spans="1:101" x14ac:dyDescent="0.45">
      <c r="A219" s="2">
        <v>45416</v>
      </c>
      <c r="B219" s="14">
        <f t="shared" si="262"/>
        <v>79</v>
      </c>
      <c r="C219">
        <f>VLOOKUP(A219,'Stock wise daily sales'!$A$1:$AA$367,2,0)</f>
        <v>10</v>
      </c>
      <c r="D219">
        <v>0</v>
      </c>
      <c r="E219" s="15">
        <f t="shared" si="263"/>
        <v>69</v>
      </c>
      <c r="F219" s="14">
        <f t="shared" si="303"/>
        <v>149</v>
      </c>
      <c r="G219">
        <f>VLOOKUP(A219,'Stock wise daily sales'!$A$1:$AA$367,3,0)</f>
        <v>10</v>
      </c>
      <c r="H219">
        <v>0</v>
      </c>
      <c r="I219" s="15">
        <f t="shared" si="304"/>
        <v>139</v>
      </c>
      <c r="J219" s="14">
        <f t="shared" si="288"/>
        <v>12</v>
      </c>
      <c r="K219">
        <f>VLOOKUP(A219,'Stock wise daily sales'!$A$1:$AA$367,4,0)</f>
        <v>0</v>
      </c>
      <c r="L219">
        <v>0</v>
      </c>
      <c r="M219" s="15">
        <f t="shared" si="289"/>
        <v>12</v>
      </c>
      <c r="N219" s="14">
        <f t="shared" si="261"/>
        <v>5</v>
      </c>
      <c r="O219">
        <f>VLOOKUP(A219,'Stock wise daily sales'!$A$1:$AA$367,5,0)</f>
        <v>0</v>
      </c>
      <c r="P219">
        <v>0</v>
      </c>
      <c r="Q219" s="15">
        <f t="shared" si="290"/>
        <v>5</v>
      </c>
      <c r="R219" s="14">
        <f t="shared" si="268"/>
        <v>26</v>
      </c>
      <c r="S219">
        <f>VLOOKUP(A219,'Stock wise daily sales'!$A$1:$AA$367,6,0)</f>
        <v>0</v>
      </c>
      <c r="T219">
        <v>0</v>
      </c>
      <c r="U219" s="15">
        <f t="shared" si="269"/>
        <v>26</v>
      </c>
      <c r="V219" s="14">
        <f t="shared" si="259"/>
        <v>62</v>
      </c>
      <c r="W219">
        <f>VLOOKUP(A219,'Stock wise daily sales'!$A$1:$AA$367,7,0)</f>
        <v>0</v>
      </c>
      <c r="X219">
        <v>0</v>
      </c>
      <c r="Y219" s="15">
        <f t="shared" si="260"/>
        <v>62</v>
      </c>
      <c r="Z219" s="14">
        <f t="shared" si="270"/>
        <v>72</v>
      </c>
      <c r="AA219">
        <f>VLOOKUP(A219,'Stock wise daily sales'!$A$1:$AA$367,8,0)</f>
        <v>0</v>
      </c>
      <c r="AB219">
        <v>0</v>
      </c>
      <c r="AC219" s="15">
        <f t="shared" si="271"/>
        <v>72</v>
      </c>
      <c r="AD219" s="14">
        <f t="shared" si="264"/>
        <v>36</v>
      </c>
      <c r="AE219">
        <f>VLOOKUP(A219,'Stock wise daily sales'!$A$1:$AA$367,9,0)</f>
        <v>0</v>
      </c>
      <c r="AF219">
        <v>0</v>
      </c>
      <c r="AG219" s="15">
        <f t="shared" si="265"/>
        <v>36</v>
      </c>
      <c r="AH219" s="14">
        <f t="shared" si="293"/>
        <v>7</v>
      </c>
      <c r="AI219">
        <f>VLOOKUP(A219,'Stock wise daily sales'!$A$1:$AA$367,10,0)</f>
        <v>0</v>
      </c>
      <c r="AJ219">
        <v>0</v>
      </c>
      <c r="AK219" s="15">
        <f t="shared" si="294"/>
        <v>7</v>
      </c>
      <c r="AL219" s="14">
        <f t="shared" si="305"/>
        <v>56</v>
      </c>
      <c r="AM219">
        <f>VLOOKUP(A219,'Stock wise daily sales'!$A$1:$AA$367,11,0)</f>
        <v>3</v>
      </c>
      <c r="AN219">
        <v>0</v>
      </c>
      <c r="AO219" s="15">
        <f t="shared" si="306"/>
        <v>53</v>
      </c>
      <c r="AP219" s="14">
        <f t="shared" si="295"/>
        <v>45</v>
      </c>
      <c r="AQ219">
        <f>VLOOKUP(A219,'Stock wise daily sales'!$A$1:$AA$367,12,0)</f>
        <v>10</v>
      </c>
      <c r="AR219">
        <v>0</v>
      </c>
      <c r="AS219" s="15">
        <f t="shared" si="296"/>
        <v>35</v>
      </c>
      <c r="AT219" s="14">
        <f t="shared" si="297"/>
        <v>116</v>
      </c>
      <c r="AU219">
        <f>VLOOKUP(A219,'Stock wise daily sales'!$A$1:$AA$367,13,0)</f>
        <v>10</v>
      </c>
      <c r="AV219">
        <v>0</v>
      </c>
      <c r="AW219" s="15">
        <f t="shared" si="298"/>
        <v>106</v>
      </c>
      <c r="AX219" s="14">
        <f t="shared" si="272"/>
        <v>0</v>
      </c>
      <c r="AY219">
        <f>VLOOKUP(A219,'Stock wise daily sales'!$A$1:$AA$367,14,0)</f>
        <v>0</v>
      </c>
      <c r="AZ219">
        <v>40</v>
      </c>
      <c r="BA219" s="15">
        <f t="shared" si="273"/>
        <v>40</v>
      </c>
      <c r="BB219" s="14">
        <f t="shared" si="299"/>
        <v>8</v>
      </c>
      <c r="BC219">
        <f>VLOOKUP(A219,'Stock wise daily sales'!$A$1:$AA$367,15,0)</f>
        <v>0</v>
      </c>
      <c r="BD219">
        <v>0</v>
      </c>
      <c r="BE219" s="15">
        <f t="shared" si="300"/>
        <v>8</v>
      </c>
      <c r="BF219" s="14">
        <f t="shared" si="274"/>
        <v>66</v>
      </c>
      <c r="BG219">
        <f>VLOOKUP(A219,'Stock wise daily sales'!$A$1:$AA$367,16,0)</f>
        <v>10</v>
      </c>
      <c r="BH219">
        <v>0</v>
      </c>
      <c r="BI219" s="15">
        <f t="shared" si="275"/>
        <v>56</v>
      </c>
      <c r="BJ219" s="14">
        <f t="shared" si="280"/>
        <v>3</v>
      </c>
      <c r="BK219">
        <f>VLOOKUP(A219,'Stock wise daily sales'!$A$1:$AA$367,17,0)</f>
        <v>0</v>
      </c>
      <c r="BL219">
        <v>0</v>
      </c>
      <c r="BM219" s="15">
        <f t="shared" si="281"/>
        <v>3</v>
      </c>
      <c r="BN219" s="14">
        <f t="shared" si="276"/>
        <v>82</v>
      </c>
      <c r="BO219">
        <f>VLOOKUP(A219,'Stock wise daily sales'!$A$1:$AA$367,18,0)</f>
        <v>0</v>
      </c>
      <c r="BP219">
        <v>0</v>
      </c>
      <c r="BQ219" s="15">
        <f t="shared" si="277"/>
        <v>82</v>
      </c>
      <c r="BR219" s="14">
        <f t="shared" si="278"/>
        <v>10</v>
      </c>
      <c r="BS219">
        <f>VLOOKUP(A219,'Stock wise daily sales'!$A$1:$AA$367,19,0)</f>
        <v>0</v>
      </c>
      <c r="BT219">
        <v>0</v>
      </c>
      <c r="BU219" s="15">
        <f t="shared" si="279"/>
        <v>10</v>
      </c>
      <c r="BV219" s="14">
        <f t="shared" si="282"/>
        <v>9</v>
      </c>
      <c r="BW219">
        <f>VLOOKUP(A219,'Stock wise daily sales'!$A$1:$AA$367,20,0)</f>
        <v>0</v>
      </c>
      <c r="BX219">
        <v>0</v>
      </c>
      <c r="BY219" s="15">
        <f t="shared" si="283"/>
        <v>9</v>
      </c>
      <c r="BZ219" s="14">
        <f t="shared" si="266"/>
        <v>47</v>
      </c>
      <c r="CA219">
        <f>VLOOKUP(A219,'Stock wise daily sales'!$A$1:$AA$367,21,0)</f>
        <v>25</v>
      </c>
      <c r="CB219">
        <v>0</v>
      </c>
      <c r="CC219" s="15">
        <f t="shared" si="267"/>
        <v>22</v>
      </c>
      <c r="CD219" s="14">
        <f t="shared" si="257"/>
        <v>28</v>
      </c>
      <c r="CE219">
        <f>VLOOKUP(A219,'Stock wise daily sales'!$A$1:$AA$367,22,0)</f>
        <v>10</v>
      </c>
      <c r="CF219">
        <v>0</v>
      </c>
      <c r="CG219" s="15">
        <f t="shared" si="258"/>
        <v>18</v>
      </c>
      <c r="CH219" s="14">
        <f t="shared" si="291"/>
        <v>94</v>
      </c>
      <c r="CI219">
        <f>VLOOKUP(A219,'Stock wise daily sales'!$A$1:$AA$367,23,0)</f>
        <v>10</v>
      </c>
      <c r="CJ219">
        <v>0</v>
      </c>
      <c r="CK219" s="15">
        <f t="shared" si="292"/>
        <v>84</v>
      </c>
      <c r="CL219" s="14">
        <f t="shared" si="284"/>
        <v>7</v>
      </c>
      <c r="CM219">
        <f>VLOOKUP(A219,'Stock wise daily sales'!$A$1:$AA$367,24,0)</f>
        <v>0</v>
      </c>
      <c r="CN219">
        <v>0</v>
      </c>
      <c r="CO219" s="15">
        <f t="shared" si="285"/>
        <v>7</v>
      </c>
      <c r="CP219" s="14">
        <f t="shared" si="301"/>
        <v>15</v>
      </c>
      <c r="CQ219">
        <f>VLOOKUP(A219,'Stock wise daily sales'!$A$1:$AA$367,25,0)</f>
        <v>0</v>
      </c>
      <c r="CR219">
        <v>0</v>
      </c>
      <c r="CS219" s="15">
        <f t="shared" si="302"/>
        <v>15</v>
      </c>
      <c r="CT219" s="14">
        <f t="shared" si="286"/>
        <v>107</v>
      </c>
      <c r="CU219">
        <f>VLOOKUP(A219,'Stock wise daily sales'!$A$1:$AA$367,26,0)</f>
        <v>10</v>
      </c>
      <c r="CV219">
        <v>0</v>
      </c>
      <c r="CW219" s="15">
        <f t="shared" si="287"/>
        <v>97</v>
      </c>
    </row>
    <row r="220" spans="1:101" x14ac:dyDescent="0.45">
      <c r="A220" s="2">
        <v>45417</v>
      </c>
      <c r="B220" s="14">
        <f t="shared" si="262"/>
        <v>69</v>
      </c>
      <c r="C220">
        <f>VLOOKUP(A220,'Stock wise daily sales'!$A$1:$AA$367,2,0)</f>
        <v>0</v>
      </c>
      <c r="D220">
        <v>0</v>
      </c>
      <c r="E220" s="15">
        <f t="shared" si="263"/>
        <v>69</v>
      </c>
      <c r="F220" s="14">
        <f t="shared" si="303"/>
        <v>139</v>
      </c>
      <c r="G220">
        <f>VLOOKUP(A220,'Stock wise daily sales'!$A$1:$AA$367,3,0)</f>
        <v>11</v>
      </c>
      <c r="H220">
        <v>0</v>
      </c>
      <c r="I220" s="15">
        <f t="shared" si="304"/>
        <v>128</v>
      </c>
      <c r="J220" s="14">
        <f t="shared" si="288"/>
        <v>12</v>
      </c>
      <c r="K220">
        <f>VLOOKUP(A220,'Stock wise daily sales'!$A$1:$AA$367,4,0)</f>
        <v>0</v>
      </c>
      <c r="L220">
        <v>0</v>
      </c>
      <c r="M220" s="15">
        <f t="shared" si="289"/>
        <v>12</v>
      </c>
      <c r="N220" s="14">
        <f t="shared" si="261"/>
        <v>5</v>
      </c>
      <c r="O220">
        <f>VLOOKUP(A220,'Stock wise daily sales'!$A$1:$AA$367,5,0)</f>
        <v>5</v>
      </c>
      <c r="P220">
        <v>40</v>
      </c>
      <c r="Q220" s="15">
        <f t="shared" si="290"/>
        <v>40</v>
      </c>
      <c r="R220" s="14">
        <f t="shared" si="268"/>
        <v>26</v>
      </c>
      <c r="S220">
        <f>VLOOKUP(A220,'Stock wise daily sales'!$A$1:$AA$367,6,0)</f>
        <v>0</v>
      </c>
      <c r="T220">
        <v>0</v>
      </c>
      <c r="U220" s="15">
        <f t="shared" si="269"/>
        <v>26</v>
      </c>
      <c r="V220" s="14">
        <f t="shared" si="259"/>
        <v>62</v>
      </c>
      <c r="W220">
        <f>VLOOKUP(A220,'Stock wise daily sales'!$A$1:$AA$367,7,0)</f>
        <v>25</v>
      </c>
      <c r="X220">
        <v>0</v>
      </c>
      <c r="Y220" s="15">
        <f t="shared" si="260"/>
        <v>37</v>
      </c>
      <c r="Z220" s="14">
        <f t="shared" si="270"/>
        <v>72</v>
      </c>
      <c r="AA220">
        <f>VLOOKUP(A220,'Stock wise daily sales'!$A$1:$AA$367,8,0)</f>
        <v>23</v>
      </c>
      <c r="AB220">
        <v>0</v>
      </c>
      <c r="AC220" s="15">
        <f t="shared" si="271"/>
        <v>49</v>
      </c>
      <c r="AD220" s="14">
        <f t="shared" si="264"/>
        <v>36</v>
      </c>
      <c r="AE220">
        <f>VLOOKUP(A220,'Stock wise daily sales'!$A$1:$AA$367,9,0)</f>
        <v>0</v>
      </c>
      <c r="AF220">
        <v>0</v>
      </c>
      <c r="AG220" s="15">
        <f t="shared" si="265"/>
        <v>36</v>
      </c>
      <c r="AH220" s="14">
        <f t="shared" si="293"/>
        <v>7</v>
      </c>
      <c r="AI220">
        <f>VLOOKUP(A220,'Stock wise daily sales'!$A$1:$AA$367,10,0)</f>
        <v>0</v>
      </c>
      <c r="AJ220">
        <v>0</v>
      </c>
      <c r="AK220" s="15">
        <f t="shared" si="294"/>
        <v>7</v>
      </c>
      <c r="AL220" s="14">
        <f t="shared" si="305"/>
        <v>53</v>
      </c>
      <c r="AM220">
        <f>VLOOKUP(A220,'Stock wise daily sales'!$A$1:$AA$367,11,0)</f>
        <v>5</v>
      </c>
      <c r="AN220">
        <v>0</v>
      </c>
      <c r="AO220" s="15">
        <f t="shared" si="306"/>
        <v>48</v>
      </c>
      <c r="AP220" s="14">
        <f t="shared" si="295"/>
        <v>35</v>
      </c>
      <c r="AQ220">
        <f>VLOOKUP(A220,'Stock wise daily sales'!$A$1:$AA$367,12,0)</f>
        <v>20</v>
      </c>
      <c r="AR220">
        <v>0</v>
      </c>
      <c r="AS220" s="15">
        <f t="shared" si="296"/>
        <v>15</v>
      </c>
      <c r="AT220" s="14">
        <f t="shared" si="297"/>
        <v>106</v>
      </c>
      <c r="AU220">
        <f>VLOOKUP(A220,'Stock wise daily sales'!$A$1:$AA$367,13,0)</f>
        <v>47</v>
      </c>
      <c r="AV220">
        <v>0</v>
      </c>
      <c r="AW220" s="15">
        <f t="shared" si="298"/>
        <v>59</v>
      </c>
      <c r="AX220" s="14">
        <f t="shared" si="272"/>
        <v>40</v>
      </c>
      <c r="AY220">
        <f>VLOOKUP(A220,'Stock wise daily sales'!$A$1:$AA$367,14,0)</f>
        <v>0</v>
      </c>
      <c r="AZ220">
        <v>0</v>
      </c>
      <c r="BA220" s="15">
        <f t="shared" si="273"/>
        <v>40</v>
      </c>
      <c r="BB220" s="14">
        <f t="shared" si="299"/>
        <v>8</v>
      </c>
      <c r="BC220">
        <f>VLOOKUP(A220,'Stock wise daily sales'!$A$1:$AA$367,15,0)</f>
        <v>0</v>
      </c>
      <c r="BD220">
        <v>0</v>
      </c>
      <c r="BE220" s="15">
        <f t="shared" si="300"/>
        <v>8</v>
      </c>
      <c r="BF220" s="14">
        <f t="shared" si="274"/>
        <v>56</v>
      </c>
      <c r="BG220">
        <f>VLOOKUP(A220,'Stock wise daily sales'!$A$1:$AA$367,16,0)</f>
        <v>18</v>
      </c>
      <c r="BH220">
        <v>0</v>
      </c>
      <c r="BI220" s="15">
        <f t="shared" si="275"/>
        <v>38</v>
      </c>
      <c r="BJ220" s="14">
        <f t="shared" si="280"/>
        <v>3</v>
      </c>
      <c r="BK220">
        <f>VLOOKUP(A220,'Stock wise daily sales'!$A$1:$AA$367,17,0)</f>
        <v>0</v>
      </c>
      <c r="BL220">
        <v>0</v>
      </c>
      <c r="BM220" s="15">
        <f t="shared" si="281"/>
        <v>3</v>
      </c>
      <c r="BN220" s="14">
        <f t="shared" si="276"/>
        <v>82</v>
      </c>
      <c r="BO220">
        <f>VLOOKUP(A220,'Stock wise daily sales'!$A$1:$AA$367,18,0)</f>
        <v>0</v>
      </c>
      <c r="BP220">
        <v>0</v>
      </c>
      <c r="BQ220" s="15">
        <f t="shared" si="277"/>
        <v>82</v>
      </c>
      <c r="BR220" s="14">
        <f t="shared" si="278"/>
        <v>10</v>
      </c>
      <c r="BS220">
        <f>VLOOKUP(A220,'Stock wise daily sales'!$A$1:$AA$367,19,0)</f>
        <v>0</v>
      </c>
      <c r="BT220">
        <v>0</v>
      </c>
      <c r="BU220" s="15">
        <f t="shared" si="279"/>
        <v>10</v>
      </c>
      <c r="BV220" s="14">
        <f t="shared" si="282"/>
        <v>9</v>
      </c>
      <c r="BW220">
        <f>VLOOKUP(A220,'Stock wise daily sales'!$A$1:$AA$367,20,0)</f>
        <v>0</v>
      </c>
      <c r="BX220">
        <v>0</v>
      </c>
      <c r="BY220" s="15">
        <f t="shared" si="283"/>
        <v>9</v>
      </c>
      <c r="BZ220" s="14">
        <f t="shared" si="266"/>
        <v>22</v>
      </c>
      <c r="CA220">
        <f>VLOOKUP(A220,'Stock wise daily sales'!$A$1:$AA$367,21,0)</f>
        <v>0</v>
      </c>
      <c r="CB220">
        <v>0</v>
      </c>
      <c r="CC220" s="15">
        <f t="shared" si="267"/>
        <v>22</v>
      </c>
      <c r="CD220" s="14">
        <f t="shared" ref="CD220:CD283" si="307">MAX(CG219,0)</f>
        <v>18</v>
      </c>
      <c r="CE220">
        <f>VLOOKUP(A220,'Stock wise daily sales'!$A$1:$AA$367,22,0)</f>
        <v>5</v>
      </c>
      <c r="CF220">
        <v>0</v>
      </c>
      <c r="CG220" s="15">
        <f t="shared" ref="CG220:CG283" si="308">CD220-CE220+CF220</f>
        <v>13</v>
      </c>
      <c r="CH220" s="14">
        <f t="shared" si="291"/>
        <v>84</v>
      </c>
      <c r="CI220">
        <f>VLOOKUP(A220,'Stock wise daily sales'!$A$1:$AA$367,23,0)</f>
        <v>5</v>
      </c>
      <c r="CJ220">
        <v>0</v>
      </c>
      <c r="CK220" s="15">
        <f t="shared" si="292"/>
        <v>79</v>
      </c>
      <c r="CL220" s="14">
        <f t="shared" si="284"/>
        <v>7</v>
      </c>
      <c r="CM220">
        <f>VLOOKUP(A220,'Stock wise daily sales'!$A$1:$AA$367,24,0)</f>
        <v>0</v>
      </c>
      <c r="CN220">
        <v>0</v>
      </c>
      <c r="CO220" s="15">
        <f t="shared" si="285"/>
        <v>7</v>
      </c>
      <c r="CP220" s="14">
        <f t="shared" si="301"/>
        <v>15</v>
      </c>
      <c r="CQ220">
        <f>VLOOKUP(A220,'Stock wise daily sales'!$A$1:$AA$367,25,0)</f>
        <v>0</v>
      </c>
      <c r="CR220">
        <v>0</v>
      </c>
      <c r="CS220" s="15">
        <f t="shared" si="302"/>
        <v>15</v>
      </c>
      <c r="CT220" s="14">
        <f t="shared" si="286"/>
        <v>97</v>
      </c>
      <c r="CU220">
        <f>VLOOKUP(A220,'Stock wise daily sales'!$A$1:$AA$367,26,0)</f>
        <v>13</v>
      </c>
      <c r="CV220">
        <v>0</v>
      </c>
      <c r="CW220" s="15">
        <f t="shared" si="287"/>
        <v>84</v>
      </c>
    </row>
    <row r="221" spans="1:101" x14ac:dyDescent="0.45">
      <c r="A221" s="2">
        <v>45418</v>
      </c>
      <c r="B221" s="14">
        <f t="shared" si="262"/>
        <v>69</v>
      </c>
      <c r="C221">
        <f>VLOOKUP(A221,'Stock wise daily sales'!$A$1:$AA$367,2,0)</f>
        <v>0</v>
      </c>
      <c r="D221">
        <v>0</v>
      </c>
      <c r="E221" s="15">
        <f t="shared" si="263"/>
        <v>69</v>
      </c>
      <c r="F221" s="14">
        <f t="shared" si="303"/>
        <v>128</v>
      </c>
      <c r="G221">
        <f>VLOOKUP(A221,'Stock wise daily sales'!$A$1:$AA$367,3,0)</f>
        <v>5</v>
      </c>
      <c r="H221">
        <v>0</v>
      </c>
      <c r="I221" s="15">
        <f t="shared" si="304"/>
        <v>123</v>
      </c>
      <c r="J221" s="14">
        <f t="shared" si="288"/>
        <v>12</v>
      </c>
      <c r="K221">
        <f>VLOOKUP(A221,'Stock wise daily sales'!$A$1:$AA$367,4,0)</f>
        <v>4</v>
      </c>
      <c r="L221">
        <v>0</v>
      </c>
      <c r="M221" s="15">
        <f t="shared" si="289"/>
        <v>8</v>
      </c>
      <c r="N221" s="14">
        <f t="shared" si="261"/>
        <v>40</v>
      </c>
      <c r="O221">
        <f>VLOOKUP(A221,'Stock wise daily sales'!$A$1:$AA$367,5,0)</f>
        <v>15</v>
      </c>
      <c r="P221">
        <v>0</v>
      </c>
      <c r="Q221" s="15">
        <f t="shared" si="290"/>
        <v>25</v>
      </c>
      <c r="R221" s="14">
        <f t="shared" si="268"/>
        <v>26</v>
      </c>
      <c r="S221">
        <f>VLOOKUP(A221,'Stock wise daily sales'!$A$1:$AA$367,6,0)</f>
        <v>0</v>
      </c>
      <c r="T221">
        <v>0</v>
      </c>
      <c r="U221" s="15">
        <f t="shared" si="269"/>
        <v>26</v>
      </c>
      <c r="V221" s="14">
        <f t="shared" si="259"/>
        <v>37</v>
      </c>
      <c r="W221">
        <f>VLOOKUP(A221,'Stock wise daily sales'!$A$1:$AA$367,7,0)</f>
        <v>0</v>
      </c>
      <c r="X221">
        <v>0</v>
      </c>
      <c r="Y221" s="15">
        <f t="shared" si="260"/>
        <v>37</v>
      </c>
      <c r="Z221" s="14">
        <f t="shared" si="270"/>
        <v>49</v>
      </c>
      <c r="AA221">
        <f>VLOOKUP(A221,'Stock wise daily sales'!$A$1:$AA$367,8,0)</f>
        <v>0</v>
      </c>
      <c r="AB221">
        <v>0</v>
      </c>
      <c r="AC221" s="15">
        <f t="shared" si="271"/>
        <v>49</v>
      </c>
      <c r="AD221" s="14">
        <f t="shared" si="264"/>
        <v>36</v>
      </c>
      <c r="AE221">
        <f>VLOOKUP(A221,'Stock wise daily sales'!$A$1:$AA$367,9,0)</f>
        <v>1</v>
      </c>
      <c r="AF221">
        <v>0</v>
      </c>
      <c r="AG221" s="15">
        <f t="shared" si="265"/>
        <v>35</v>
      </c>
      <c r="AH221" s="14">
        <f t="shared" si="293"/>
        <v>7</v>
      </c>
      <c r="AI221">
        <f>VLOOKUP(A221,'Stock wise daily sales'!$A$1:$AA$367,10,0)</f>
        <v>0</v>
      </c>
      <c r="AJ221">
        <v>0</v>
      </c>
      <c r="AK221" s="15">
        <f t="shared" si="294"/>
        <v>7</v>
      </c>
      <c r="AL221" s="14">
        <f t="shared" si="305"/>
        <v>48</v>
      </c>
      <c r="AM221">
        <f>VLOOKUP(A221,'Stock wise daily sales'!$A$1:$AA$367,11,0)</f>
        <v>0</v>
      </c>
      <c r="AN221">
        <v>0</v>
      </c>
      <c r="AO221" s="15">
        <f t="shared" si="306"/>
        <v>48</v>
      </c>
      <c r="AP221" s="14">
        <f t="shared" si="295"/>
        <v>15</v>
      </c>
      <c r="AQ221">
        <f>VLOOKUP(A221,'Stock wise daily sales'!$A$1:$AA$367,12,0)</f>
        <v>4</v>
      </c>
      <c r="AR221">
        <v>0</v>
      </c>
      <c r="AS221" s="15">
        <f t="shared" si="296"/>
        <v>11</v>
      </c>
      <c r="AT221" s="14">
        <f t="shared" si="297"/>
        <v>59</v>
      </c>
      <c r="AU221">
        <f>VLOOKUP(A221,'Stock wise daily sales'!$A$1:$AA$367,13,0)</f>
        <v>10</v>
      </c>
      <c r="AV221">
        <v>0</v>
      </c>
      <c r="AW221" s="15">
        <f t="shared" si="298"/>
        <v>49</v>
      </c>
      <c r="AX221" s="14">
        <f t="shared" si="272"/>
        <v>40</v>
      </c>
      <c r="AY221">
        <f>VLOOKUP(A221,'Stock wise daily sales'!$A$1:$AA$367,14,0)</f>
        <v>0</v>
      </c>
      <c r="AZ221">
        <v>0</v>
      </c>
      <c r="BA221" s="15">
        <f t="shared" si="273"/>
        <v>40</v>
      </c>
      <c r="BB221" s="14">
        <f t="shared" si="299"/>
        <v>8</v>
      </c>
      <c r="BC221">
        <f>VLOOKUP(A221,'Stock wise daily sales'!$A$1:$AA$367,15,0)</f>
        <v>0</v>
      </c>
      <c r="BD221">
        <v>0</v>
      </c>
      <c r="BE221" s="15">
        <f t="shared" si="300"/>
        <v>8</v>
      </c>
      <c r="BF221" s="14">
        <f t="shared" si="274"/>
        <v>38</v>
      </c>
      <c r="BG221">
        <f>VLOOKUP(A221,'Stock wise daily sales'!$A$1:$AA$367,16,0)</f>
        <v>0</v>
      </c>
      <c r="BH221">
        <v>0</v>
      </c>
      <c r="BI221" s="15">
        <f t="shared" si="275"/>
        <v>38</v>
      </c>
      <c r="BJ221" s="14">
        <f t="shared" si="280"/>
        <v>3</v>
      </c>
      <c r="BK221">
        <f>VLOOKUP(A221,'Stock wise daily sales'!$A$1:$AA$367,17,0)</f>
        <v>0</v>
      </c>
      <c r="BL221">
        <v>0</v>
      </c>
      <c r="BM221" s="15">
        <f t="shared" si="281"/>
        <v>3</v>
      </c>
      <c r="BN221" s="14">
        <f t="shared" si="276"/>
        <v>82</v>
      </c>
      <c r="BO221">
        <f>VLOOKUP(A221,'Stock wise daily sales'!$A$1:$AA$367,18,0)</f>
        <v>0</v>
      </c>
      <c r="BP221">
        <v>0</v>
      </c>
      <c r="BQ221" s="15">
        <f t="shared" si="277"/>
        <v>82</v>
      </c>
      <c r="BR221" s="14">
        <f t="shared" si="278"/>
        <v>10</v>
      </c>
      <c r="BS221">
        <f>VLOOKUP(A221,'Stock wise daily sales'!$A$1:$AA$367,19,0)</f>
        <v>6</v>
      </c>
      <c r="BT221">
        <v>0</v>
      </c>
      <c r="BU221" s="15">
        <f t="shared" si="279"/>
        <v>4</v>
      </c>
      <c r="BV221" s="14">
        <f t="shared" si="282"/>
        <v>9</v>
      </c>
      <c r="BW221">
        <f>VLOOKUP(A221,'Stock wise daily sales'!$A$1:$AA$367,20,0)</f>
        <v>0</v>
      </c>
      <c r="BX221">
        <v>0</v>
      </c>
      <c r="BY221" s="15">
        <f t="shared" si="283"/>
        <v>9</v>
      </c>
      <c r="BZ221" s="14">
        <f t="shared" si="266"/>
        <v>22</v>
      </c>
      <c r="CA221">
        <f>VLOOKUP(A221,'Stock wise daily sales'!$A$1:$AA$367,21,0)</f>
        <v>0</v>
      </c>
      <c r="CB221">
        <v>0</v>
      </c>
      <c r="CC221" s="15">
        <f t="shared" si="267"/>
        <v>22</v>
      </c>
      <c r="CD221" s="14">
        <f t="shared" si="307"/>
        <v>13</v>
      </c>
      <c r="CE221">
        <f>VLOOKUP(A221,'Stock wise daily sales'!$A$1:$AA$367,22,0)</f>
        <v>6</v>
      </c>
      <c r="CF221">
        <v>0</v>
      </c>
      <c r="CG221" s="15">
        <f t="shared" si="308"/>
        <v>7</v>
      </c>
      <c r="CH221" s="14">
        <f t="shared" si="291"/>
        <v>79</v>
      </c>
      <c r="CI221">
        <f>VLOOKUP(A221,'Stock wise daily sales'!$A$1:$AA$367,23,0)</f>
        <v>0</v>
      </c>
      <c r="CJ221">
        <v>0</v>
      </c>
      <c r="CK221" s="15">
        <f t="shared" si="292"/>
        <v>79</v>
      </c>
      <c r="CL221" s="14">
        <f t="shared" si="284"/>
        <v>7</v>
      </c>
      <c r="CM221">
        <f>VLOOKUP(A221,'Stock wise daily sales'!$A$1:$AA$367,24,0)</f>
        <v>0</v>
      </c>
      <c r="CN221">
        <v>0</v>
      </c>
      <c r="CO221" s="15">
        <f t="shared" si="285"/>
        <v>7</v>
      </c>
      <c r="CP221" s="14">
        <f t="shared" si="301"/>
        <v>15</v>
      </c>
      <c r="CQ221">
        <f>VLOOKUP(A221,'Stock wise daily sales'!$A$1:$AA$367,25,0)</f>
        <v>10</v>
      </c>
      <c r="CR221">
        <v>0</v>
      </c>
      <c r="CS221" s="15">
        <f t="shared" si="302"/>
        <v>5</v>
      </c>
      <c r="CT221" s="14">
        <f t="shared" si="286"/>
        <v>84</v>
      </c>
      <c r="CU221">
        <f>VLOOKUP(A221,'Stock wise daily sales'!$A$1:$AA$367,26,0)</f>
        <v>0</v>
      </c>
      <c r="CV221">
        <v>0</v>
      </c>
      <c r="CW221" s="15">
        <f t="shared" si="287"/>
        <v>84</v>
      </c>
    </row>
    <row r="222" spans="1:101" x14ac:dyDescent="0.45">
      <c r="A222" s="2">
        <v>45419</v>
      </c>
      <c r="B222" s="14">
        <f t="shared" si="262"/>
        <v>69</v>
      </c>
      <c r="C222">
        <f>VLOOKUP(A222,'Stock wise daily sales'!$A$1:$AA$367,2,0)</f>
        <v>11</v>
      </c>
      <c r="D222">
        <v>0</v>
      </c>
      <c r="E222" s="15">
        <f t="shared" si="263"/>
        <v>58</v>
      </c>
      <c r="F222" s="14">
        <f t="shared" si="303"/>
        <v>123</v>
      </c>
      <c r="G222">
        <f>VLOOKUP(A222,'Stock wise daily sales'!$A$1:$AA$367,3,0)</f>
        <v>5</v>
      </c>
      <c r="H222">
        <v>0</v>
      </c>
      <c r="I222" s="15">
        <f t="shared" si="304"/>
        <v>118</v>
      </c>
      <c r="J222" s="14">
        <f t="shared" si="288"/>
        <v>8</v>
      </c>
      <c r="K222">
        <f>VLOOKUP(A222,'Stock wise daily sales'!$A$1:$AA$367,4,0)</f>
        <v>0</v>
      </c>
      <c r="L222">
        <v>0</v>
      </c>
      <c r="M222" s="15">
        <f t="shared" si="289"/>
        <v>8</v>
      </c>
      <c r="N222" s="14">
        <f t="shared" si="261"/>
        <v>25</v>
      </c>
      <c r="O222">
        <f>VLOOKUP(A222,'Stock wise daily sales'!$A$1:$AA$367,5,0)</f>
        <v>0</v>
      </c>
      <c r="P222">
        <v>0</v>
      </c>
      <c r="Q222" s="15">
        <f t="shared" si="290"/>
        <v>25</v>
      </c>
      <c r="R222" s="14">
        <f t="shared" si="268"/>
        <v>26</v>
      </c>
      <c r="S222">
        <f>VLOOKUP(A222,'Stock wise daily sales'!$A$1:$AA$367,6,0)</f>
        <v>2</v>
      </c>
      <c r="T222">
        <v>0</v>
      </c>
      <c r="U222" s="15">
        <f t="shared" si="269"/>
        <v>24</v>
      </c>
      <c r="V222" s="14">
        <f t="shared" si="259"/>
        <v>37</v>
      </c>
      <c r="W222">
        <f>VLOOKUP(A222,'Stock wise daily sales'!$A$1:$AA$367,7,0)</f>
        <v>8</v>
      </c>
      <c r="X222">
        <v>0</v>
      </c>
      <c r="Y222" s="15">
        <f t="shared" si="260"/>
        <v>29</v>
      </c>
      <c r="Z222" s="14">
        <f t="shared" si="270"/>
        <v>49</v>
      </c>
      <c r="AA222">
        <f>VLOOKUP(A222,'Stock wise daily sales'!$A$1:$AA$367,8,0)</f>
        <v>13</v>
      </c>
      <c r="AB222">
        <v>0</v>
      </c>
      <c r="AC222" s="15">
        <f t="shared" si="271"/>
        <v>36</v>
      </c>
      <c r="AD222" s="14">
        <f t="shared" si="264"/>
        <v>35</v>
      </c>
      <c r="AE222">
        <f>VLOOKUP(A222,'Stock wise daily sales'!$A$1:$AA$367,9,0)</f>
        <v>0</v>
      </c>
      <c r="AF222">
        <v>0</v>
      </c>
      <c r="AG222" s="15">
        <f t="shared" si="265"/>
        <v>35</v>
      </c>
      <c r="AH222" s="14">
        <f t="shared" si="293"/>
        <v>7</v>
      </c>
      <c r="AI222">
        <f>VLOOKUP(A222,'Stock wise daily sales'!$A$1:$AA$367,10,0)</f>
        <v>0</v>
      </c>
      <c r="AJ222">
        <v>0</v>
      </c>
      <c r="AK222" s="15">
        <f t="shared" si="294"/>
        <v>7</v>
      </c>
      <c r="AL222" s="14">
        <f t="shared" si="305"/>
        <v>48</v>
      </c>
      <c r="AM222">
        <f>VLOOKUP(A222,'Stock wise daily sales'!$A$1:$AA$367,11,0)</f>
        <v>2</v>
      </c>
      <c r="AN222">
        <v>0</v>
      </c>
      <c r="AO222" s="15">
        <f t="shared" si="306"/>
        <v>46</v>
      </c>
      <c r="AP222" s="14">
        <f t="shared" si="295"/>
        <v>11</v>
      </c>
      <c r="AQ222">
        <f>VLOOKUP(A222,'Stock wise daily sales'!$A$1:$AA$367,12,0)</f>
        <v>5</v>
      </c>
      <c r="AR222">
        <v>0</v>
      </c>
      <c r="AS222" s="15">
        <f t="shared" si="296"/>
        <v>6</v>
      </c>
      <c r="AT222" s="14">
        <f t="shared" si="297"/>
        <v>49</v>
      </c>
      <c r="AU222">
        <f>VLOOKUP(A222,'Stock wise daily sales'!$A$1:$AA$367,13,0)</f>
        <v>0</v>
      </c>
      <c r="AV222">
        <v>0</v>
      </c>
      <c r="AW222" s="15">
        <f t="shared" si="298"/>
        <v>49</v>
      </c>
      <c r="AX222" s="14">
        <f t="shared" si="272"/>
        <v>40</v>
      </c>
      <c r="AY222">
        <f>VLOOKUP(A222,'Stock wise daily sales'!$A$1:$AA$367,14,0)</f>
        <v>0</v>
      </c>
      <c r="AZ222">
        <v>0</v>
      </c>
      <c r="BA222" s="15">
        <f t="shared" si="273"/>
        <v>40</v>
      </c>
      <c r="BB222" s="14">
        <f t="shared" si="299"/>
        <v>8</v>
      </c>
      <c r="BC222">
        <f>VLOOKUP(A222,'Stock wise daily sales'!$A$1:$AA$367,15,0)</f>
        <v>0</v>
      </c>
      <c r="BD222">
        <v>0</v>
      </c>
      <c r="BE222" s="15">
        <f t="shared" si="300"/>
        <v>8</v>
      </c>
      <c r="BF222" s="14">
        <f t="shared" si="274"/>
        <v>38</v>
      </c>
      <c r="BG222">
        <f>VLOOKUP(A222,'Stock wise daily sales'!$A$1:$AA$367,16,0)</f>
        <v>2</v>
      </c>
      <c r="BH222">
        <v>0</v>
      </c>
      <c r="BI222" s="15">
        <f t="shared" si="275"/>
        <v>36</v>
      </c>
      <c r="BJ222" s="14">
        <f t="shared" si="280"/>
        <v>3</v>
      </c>
      <c r="BK222">
        <f>VLOOKUP(A222,'Stock wise daily sales'!$A$1:$AA$367,17,0)</f>
        <v>0</v>
      </c>
      <c r="BL222">
        <v>0</v>
      </c>
      <c r="BM222" s="15">
        <f t="shared" si="281"/>
        <v>3</v>
      </c>
      <c r="BN222" s="14">
        <f t="shared" si="276"/>
        <v>82</v>
      </c>
      <c r="BO222">
        <f>VLOOKUP(A222,'Stock wise daily sales'!$A$1:$AA$367,18,0)</f>
        <v>0</v>
      </c>
      <c r="BP222">
        <v>0</v>
      </c>
      <c r="BQ222" s="15">
        <f t="shared" si="277"/>
        <v>82</v>
      </c>
      <c r="BR222" s="14">
        <f t="shared" si="278"/>
        <v>4</v>
      </c>
      <c r="BS222">
        <f>VLOOKUP(A222,'Stock wise daily sales'!$A$1:$AA$367,19,0)</f>
        <v>0</v>
      </c>
      <c r="BT222">
        <v>0</v>
      </c>
      <c r="BU222" s="15">
        <f t="shared" si="279"/>
        <v>4</v>
      </c>
      <c r="BV222" s="14">
        <f t="shared" si="282"/>
        <v>9</v>
      </c>
      <c r="BW222">
        <f>VLOOKUP(A222,'Stock wise daily sales'!$A$1:$AA$367,20,0)</f>
        <v>0</v>
      </c>
      <c r="BX222">
        <v>0</v>
      </c>
      <c r="BY222" s="15">
        <f t="shared" si="283"/>
        <v>9</v>
      </c>
      <c r="BZ222" s="14">
        <f t="shared" si="266"/>
        <v>22</v>
      </c>
      <c r="CA222">
        <f>VLOOKUP(A222,'Stock wise daily sales'!$A$1:$AA$367,21,0)</f>
        <v>0</v>
      </c>
      <c r="CB222">
        <v>0</v>
      </c>
      <c r="CC222" s="15">
        <f t="shared" si="267"/>
        <v>22</v>
      </c>
      <c r="CD222" s="14">
        <f t="shared" si="307"/>
        <v>7</v>
      </c>
      <c r="CE222">
        <f>VLOOKUP(A222,'Stock wise daily sales'!$A$1:$AA$367,22,0)</f>
        <v>0</v>
      </c>
      <c r="CF222">
        <v>0</v>
      </c>
      <c r="CG222" s="15">
        <f t="shared" si="308"/>
        <v>7</v>
      </c>
      <c r="CH222" s="14">
        <f t="shared" si="291"/>
        <v>79</v>
      </c>
      <c r="CI222">
        <f>VLOOKUP(A222,'Stock wise daily sales'!$A$1:$AA$367,23,0)</f>
        <v>10</v>
      </c>
      <c r="CJ222">
        <v>0</v>
      </c>
      <c r="CK222" s="15">
        <f t="shared" si="292"/>
        <v>69</v>
      </c>
      <c r="CL222" s="14">
        <f t="shared" si="284"/>
        <v>7</v>
      </c>
      <c r="CM222">
        <f>VLOOKUP(A222,'Stock wise daily sales'!$A$1:$AA$367,24,0)</f>
        <v>0</v>
      </c>
      <c r="CN222">
        <v>0</v>
      </c>
      <c r="CO222" s="15">
        <f t="shared" si="285"/>
        <v>7</v>
      </c>
      <c r="CP222" s="14">
        <f t="shared" si="301"/>
        <v>5</v>
      </c>
      <c r="CQ222">
        <f>VLOOKUP(A222,'Stock wise daily sales'!$A$1:$AA$367,25,0)</f>
        <v>0</v>
      </c>
      <c r="CR222">
        <v>0</v>
      </c>
      <c r="CS222" s="15">
        <f t="shared" si="302"/>
        <v>5</v>
      </c>
      <c r="CT222" s="14">
        <f t="shared" si="286"/>
        <v>84</v>
      </c>
      <c r="CU222">
        <f>VLOOKUP(A222,'Stock wise daily sales'!$A$1:$AA$367,26,0)</f>
        <v>0</v>
      </c>
      <c r="CV222">
        <v>0</v>
      </c>
      <c r="CW222" s="15">
        <f t="shared" si="287"/>
        <v>84</v>
      </c>
    </row>
    <row r="223" spans="1:101" x14ac:dyDescent="0.45">
      <c r="A223" s="2">
        <v>45420</v>
      </c>
      <c r="B223" s="14">
        <f t="shared" si="262"/>
        <v>58</v>
      </c>
      <c r="C223">
        <f>VLOOKUP(A223,'Stock wise daily sales'!$A$1:$AA$367,2,0)</f>
        <v>10</v>
      </c>
      <c r="D223">
        <v>0</v>
      </c>
      <c r="E223" s="15">
        <f t="shared" si="263"/>
        <v>48</v>
      </c>
      <c r="F223" s="14">
        <f t="shared" si="303"/>
        <v>118</v>
      </c>
      <c r="G223">
        <f>VLOOKUP(A223,'Stock wise daily sales'!$A$1:$AA$367,3,0)</f>
        <v>0</v>
      </c>
      <c r="H223">
        <v>0</v>
      </c>
      <c r="I223" s="15">
        <f t="shared" si="304"/>
        <v>118</v>
      </c>
      <c r="J223" s="14">
        <f t="shared" si="288"/>
        <v>8</v>
      </c>
      <c r="K223">
        <f>VLOOKUP(A223,'Stock wise daily sales'!$A$1:$AA$367,4,0)</f>
        <v>0</v>
      </c>
      <c r="L223">
        <v>0</v>
      </c>
      <c r="M223" s="15">
        <f t="shared" si="289"/>
        <v>8</v>
      </c>
      <c r="N223" s="14">
        <f t="shared" si="261"/>
        <v>25</v>
      </c>
      <c r="O223">
        <f>VLOOKUP(A223,'Stock wise daily sales'!$A$1:$AA$367,5,0)</f>
        <v>0</v>
      </c>
      <c r="P223">
        <v>0</v>
      </c>
      <c r="Q223" s="15">
        <f t="shared" si="290"/>
        <v>25</v>
      </c>
      <c r="R223" s="14">
        <f t="shared" si="268"/>
        <v>24</v>
      </c>
      <c r="S223">
        <f>VLOOKUP(A223,'Stock wise daily sales'!$A$1:$AA$367,6,0)</f>
        <v>20</v>
      </c>
      <c r="T223">
        <v>0</v>
      </c>
      <c r="U223" s="15">
        <f t="shared" si="269"/>
        <v>4</v>
      </c>
      <c r="V223" s="14">
        <f t="shared" si="259"/>
        <v>29</v>
      </c>
      <c r="W223">
        <f>VLOOKUP(A223,'Stock wise daily sales'!$A$1:$AA$367,7,0)</f>
        <v>10</v>
      </c>
      <c r="X223">
        <v>0</v>
      </c>
      <c r="Y223" s="15">
        <f t="shared" si="260"/>
        <v>19</v>
      </c>
      <c r="Z223" s="14">
        <f t="shared" si="270"/>
        <v>36</v>
      </c>
      <c r="AA223">
        <f>VLOOKUP(A223,'Stock wise daily sales'!$A$1:$AA$367,8,0)</f>
        <v>25</v>
      </c>
      <c r="AB223">
        <v>0</v>
      </c>
      <c r="AC223" s="15">
        <f t="shared" si="271"/>
        <v>11</v>
      </c>
      <c r="AD223" s="14">
        <f t="shared" si="264"/>
        <v>35</v>
      </c>
      <c r="AE223">
        <f>VLOOKUP(A223,'Stock wise daily sales'!$A$1:$AA$367,9,0)</f>
        <v>0</v>
      </c>
      <c r="AF223">
        <v>0</v>
      </c>
      <c r="AG223" s="15">
        <f t="shared" si="265"/>
        <v>35</v>
      </c>
      <c r="AH223" s="14">
        <f t="shared" si="293"/>
        <v>7</v>
      </c>
      <c r="AI223">
        <f>VLOOKUP(A223,'Stock wise daily sales'!$A$1:$AA$367,10,0)</f>
        <v>0</v>
      </c>
      <c r="AJ223">
        <v>0</v>
      </c>
      <c r="AK223" s="15">
        <f t="shared" si="294"/>
        <v>7</v>
      </c>
      <c r="AL223" s="14">
        <f t="shared" si="305"/>
        <v>46</v>
      </c>
      <c r="AM223">
        <f>VLOOKUP(A223,'Stock wise daily sales'!$A$1:$AA$367,11,0)</f>
        <v>0</v>
      </c>
      <c r="AN223">
        <v>0</v>
      </c>
      <c r="AO223" s="15">
        <f t="shared" si="306"/>
        <v>46</v>
      </c>
      <c r="AP223" s="14">
        <f t="shared" si="295"/>
        <v>6</v>
      </c>
      <c r="AQ223">
        <f>VLOOKUP(A223,'Stock wise daily sales'!$A$1:$AA$367,12,0)</f>
        <v>0</v>
      </c>
      <c r="AR223">
        <v>0</v>
      </c>
      <c r="AS223" s="15">
        <f t="shared" si="296"/>
        <v>6</v>
      </c>
      <c r="AT223" s="14">
        <f t="shared" si="297"/>
        <v>49</v>
      </c>
      <c r="AU223">
        <f>VLOOKUP(A223,'Stock wise daily sales'!$A$1:$AA$367,13,0)</f>
        <v>10</v>
      </c>
      <c r="AV223">
        <v>0</v>
      </c>
      <c r="AW223" s="15">
        <f t="shared" si="298"/>
        <v>39</v>
      </c>
      <c r="AX223" s="14">
        <f t="shared" si="272"/>
        <v>40</v>
      </c>
      <c r="AY223">
        <f>VLOOKUP(A223,'Stock wise daily sales'!$A$1:$AA$367,14,0)</f>
        <v>0</v>
      </c>
      <c r="AZ223">
        <v>0</v>
      </c>
      <c r="BA223" s="15">
        <f t="shared" si="273"/>
        <v>40</v>
      </c>
      <c r="BB223" s="14">
        <f t="shared" si="299"/>
        <v>8</v>
      </c>
      <c r="BC223">
        <f>VLOOKUP(A223,'Stock wise daily sales'!$A$1:$AA$367,15,0)</f>
        <v>0</v>
      </c>
      <c r="BD223">
        <v>0</v>
      </c>
      <c r="BE223" s="15">
        <f t="shared" si="300"/>
        <v>8</v>
      </c>
      <c r="BF223" s="14">
        <f t="shared" si="274"/>
        <v>36</v>
      </c>
      <c r="BG223">
        <f>VLOOKUP(A223,'Stock wise daily sales'!$A$1:$AA$367,16,0)</f>
        <v>0</v>
      </c>
      <c r="BH223">
        <v>0</v>
      </c>
      <c r="BI223" s="15">
        <f t="shared" si="275"/>
        <v>36</v>
      </c>
      <c r="BJ223" s="14">
        <f t="shared" si="280"/>
        <v>3</v>
      </c>
      <c r="BK223">
        <f>VLOOKUP(A223,'Stock wise daily sales'!$A$1:$AA$367,17,0)</f>
        <v>10</v>
      </c>
      <c r="BL223">
        <v>30</v>
      </c>
      <c r="BM223" s="15">
        <f t="shared" si="281"/>
        <v>23</v>
      </c>
      <c r="BN223" s="14">
        <f t="shared" si="276"/>
        <v>82</v>
      </c>
      <c r="BO223">
        <f>VLOOKUP(A223,'Stock wise daily sales'!$A$1:$AA$367,18,0)</f>
        <v>20</v>
      </c>
      <c r="BP223">
        <v>0</v>
      </c>
      <c r="BQ223" s="15">
        <f t="shared" si="277"/>
        <v>62</v>
      </c>
      <c r="BR223" s="14">
        <f t="shared" si="278"/>
        <v>4</v>
      </c>
      <c r="BS223">
        <f>VLOOKUP(A223,'Stock wise daily sales'!$A$1:$AA$367,19,0)</f>
        <v>0</v>
      </c>
      <c r="BT223">
        <v>0</v>
      </c>
      <c r="BU223" s="15">
        <f t="shared" si="279"/>
        <v>4</v>
      </c>
      <c r="BV223" s="14">
        <f t="shared" si="282"/>
        <v>9</v>
      </c>
      <c r="BW223">
        <f>VLOOKUP(A223,'Stock wise daily sales'!$A$1:$AA$367,20,0)</f>
        <v>0</v>
      </c>
      <c r="BX223">
        <v>0</v>
      </c>
      <c r="BY223" s="15">
        <f t="shared" si="283"/>
        <v>9</v>
      </c>
      <c r="BZ223" s="14">
        <f t="shared" si="266"/>
        <v>22</v>
      </c>
      <c r="CA223">
        <f>VLOOKUP(A223,'Stock wise daily sales'!$A$1:$AA$367,21,0)</f>
        <v>10</v>
      </c>
      <c r="CB223">
        <v>0</v>
      </c>
      <c r="CC223" s="15">
        <f t="shared" si="267"/>
        <v>12</v>
      </c>
      <c r="CD223" s="14">
        <f t="shared" si="307"/>
        <v>7</v>
      </c>
      <c r="CE223">
        <f>VLOOKUP(A223,'Stock wise daily sales'!$A$1:$AA$367,22,0)</f>
        <v>0</v>
      </c>
      <c r="CF223">
        <v>0</v>
      </c>
      <c r="CG223" s="15">
        <f t="shared" si="308"/>
        <v>7</v>
      </c>
      <c r="CH223" s="14">
        <f t="shared" si="291"/>
        <v>69</v>
      </c>
      <c r="CI223">
        <f>VLOOKUP(A223,'Stock wise daily sales'!$A$1:$AA$367,23,0)</f>
        <v>0</v>
      </c>
      <c r="CJ223">
        <v>0</v>
      </c>
      <c r="CK223" s="15">
        <f t="shared" si="292"/>
        <v>69</v>
      </c>
      <c r="CL223" s="14">
        <f t="shared" si="284"/>
        <v>7</v>
      </c>
      <c r="CM223">
        <f>VLOOKUP(A223,'Stock wise daily sales'!$A$1:$AA$367,24,0)</f>
        <v>0</v>
      </c>
      <c r="CN223">
        <v>0</v>
      </c>
      <c r="CO223" s="15">
        <f t="shared" si="285"/>
        <v>7</v>
      </c>
      <c r="CP223" s="14">
        <f t="shared" si="301"/>
        <v>5</v>
      </c>
      <c r="CQ223">
        <f>VLOOKUP(A223,'Stock wise daily sales'!$A$1:$AA$367,25,0)</f>
        <v>0</v>
      </c>
      <c r="CR223">
        <v>0</v>
      </c>
      <c r="CS223" s="15">
        <f t="shared" si="302"/>
        <v>5</v>
      </c>
      <c r="CT223" s="14">
        <f t="shared" si="286"/>
        <v>84</v>
      </c>
      <c r="CU223">
        <f>VLOOKUP(A223,'Stock wise daily sales'!$A$1:$AA$367,26,0)</f>
        <v>0</v>
      </c>
      <c r="CV223">
        <v>0</v>
      </c>
      <c r="CW223" s="15">
        <f t="shared" si="287"/>
        <v>84</v>
      </c>
    </row>
    <row r="224" spans="1:101" x14ac:dyDescent="0.45">
      <c r="A224" s="2">
        <v>45421</v>
      </c>
      <c r="B224" s="14">
        <f t="shared" si="262"/>
        <v>48</v>
      </c>
      <c r="C224">
        <f>VLOOKUP(A224,'Stock wise daily sales'!$A$1:$AA$367,2,0)</f>
        <v>3</v>
      </c>
      <c r="D224">
        <v>0</v>
      </c>
      <c r="E224" s="15">
        <f t="shared" si="263"/>
        <v>45</v>
      </c>
      <c r="F224" s="14">
        <f t="shared" si="303"/>
        <v>118</v>
      </c>
      <c r="G224">
        <f>VLOOKUP(A224,'Stock wise daily sales'!$A$1:$AA$367,3,0)</f>
        <v>0</v>
      </c>
      <c r="H224">
        <v>0</v>
      </c>
      <c r="I224" s="15">
        <f t="shared" si="304"/>
        <v>118</v>
      </c>
      <c r="J224" s="14">
        <f t="shared" si="288"/>
        <v>8</v>
      </c>
      <c r="K224">
        <f>VLOOKUP(A224,'Stock wise daily sales'!$A$1:$AA$367,4,0)</f>
        <v>0</v>
      </c>
      <c r="L224">
        <v>0</v>
      </c>
      <c r="M224" s="15">
        <f t="shared" si="289"/>
        <v>8</v>
      </c>
      <c r="N224" s="14">
        <f t="shared" si="261"/>
        <v>25</v>
      </c>
      <c r="O224">
        <f>VLOOKUP(A224,'Stock wise daily sales'!$A$1:$AA$367,5,0)</f>
        <v>0</v>
      </c>
      <c r="P224">
        <v>0</v>
      </c>
      <c r="Q224" s="15">
        <f t="shared" si="290"/>
        <v>25</v>
      </c>
      <c r="R224" s="14">
        <f t="shared" si="268"/>
        <v>4</v>
      </c>
      <c r="S224">
        <f>VLOOKUP(A224,'Stock wise daily sales'!$A$1:$AA$367,6,0)</f>
        <v>63</v>
      </c>
      <c r="T224">
        <v>200</v>
      </c>
      <c r="U224" s="15">
        <f t="shared" si="269"/>
        <v>141</v>
      </c>
      <c r="V224" s="14">
        <f t="shared" si="259"/>
        <v>19</v>
      </c>
      <c r="W224">
        <f>VLOOKUP(A224,'Stock wise daily sales'!$A$1:$AA$367,7,0)</f>
        <v>0</v>
      </c>
      <c r="X224">
        <v>0</v>
      </c>
      <c r="Y224" s="15">
        <f t="shared" si="260"/>
        <v>19</v>
      </c>
      <c r="Z224" s="14">
        <f t="shared" si="270"/>
        <v>11</v>
      </c>
      <c r="AA224">
        <f>VLOOKUP(A224,'Stock wise daily sales'!$A$1:$AA$367,8,0)</f>
        <v>10</v>
      </c>
      <c r="AB224">
        <v>0</v>
      </c>
      <c r="AC224" s="15">
        <f t="shared" si="271"/>
        <v>1</v>
      </c>
      <c r="AD224" s="14">
        <f t="shared" si="264"/>
        <v>35</v>
      </c>
      <c r="AE224">
        <f>VLOOKUP(A224,'Stock wise daily sales'!$A$1:$AA$367,9,0)</f>
        <v>0</v>
      </c>
      <c r="AF224">
        <v>0</v>
      </c>
      <c r="AG224" s="15">
        <f t="shared" si="265"/>
        <v>35</v>
      </c>
      <c r="AH224" s="14">
        <f t="shared" si="293"/>
        <v>7</v>
      </c>
      <c r="AI224">
        <f>VLOOKUP(A224,'Stock wise daily sales'!$A$1:$AA$367,10,0)</f>
        <v>0</v>
      </c>
      <c r="AJ224">
        <v>0</v>
      </c>
      <c r="AK224" s="15">
        <f t="shared" si="294"/>
        <v>7</v>
      </c>
      <c r="AL224" s="14">
        <f t="shared" si="305"/>
        <v>46</v>
      </c>
      <c r="AM224">
        <f>VLOOKUP(A224,'Stock wise daily sales'!$A$1:$AA$367,11,0)</f>
        <v>0</v>
      </c>
      <c r="AN224">
        <v>0</v>
      </c>
      <c r="AO224" s="15">
        <f t="shared" si="306"/>
        <v>46</v>
      </c>
      <c r="AP224" s="14">
        <f t="shared" si="295"/>
        <v>6</v>
      </c>
      <c r="AQ224">
        <f>VLOOKUP(A224,'Stock wise daily sales'!$A$1:$AA$367,12,0)</f>
        <v>0</v>
      </c>
      <c r="AR224">
        <v>0</v>
      </c>
      <c r="AS224" s="15">
        <f t="shared" si="296"/>
        <v>6</v>
      </c>
      <c r="AT224" s="14">
        <f t="shared" si="297"/>
        <v>39</v>
      </c>
      <c r="AU224">
        <f>VLOOKUP(A224,'Stock wise daily sales'!$A$1:$AA$367,13,0)</f>
        <v>0</v>
      </c>
      <c r="AV224">
        <v>0</v>
      </c>
      <c r="AW224" s="15">
        <f t="shared" si="298"/>
        <v>39</v>
      </c>
      <c r="AX224" s="14">
        <f t="shared" si="272"/>
        <v>40</v>
      </c>
      <c r="AY224">
        <f>VLOOKUP(A224,'Stock wise daily sales'!$A$1:$AA$367,14,0)</f>
        <v>0</v>
      </c>
      <c r="AZ224">
        <v>0</v>
      </c>
      <c r="BA224" s="15">
        <f t="shared" si="273"/>
        <v>40</v>
      </c>
      <c r="BB224" s="14">
        <f t="shared" si="299"/>
        <v>8</v>
      </c>
      <c r="BC224">
        <f>VLOOKUP(A224,'Stock wise daily sales'!$A$1:$AA$367,15,0)</f>
        <v>0</v>
      </c>
      <c r="BD224">
        <v>0</v>
      </c>
      <c r="BE224" s="15">
        <f t="shared" si="300"/>
        <v>8</v>
      </c>
      <c r="BF224" s="14">
        <f t="shared" si="274"/>
        <v>36</v>
      </c>
      <c r="BG224">
        <f>VLOOKUP(A224,'Stock wise daily sales'!$A$1:$AA$367,16,0)</f>
        <v>27</v>
      </c>
      <c r="BH224">
        <v>0</v>
      </c>
      <c r="BI224" s="15">
        <f t="shared" si="275"/>
        <v>9</v>
      </c>
      <c r="BJ224" s="14">
        <f t="shared" si="280"/>
        <v>23</v>
      </c>
      <c r="BK224">
        <f>VLOOKUP(A224,'Stock wise daily sales'!$A$1:$AA$367,17,0)</f>
        <v>0</v>
      </c>
      <c r="BL224">
        <v>0</v>
      </c>
      <c r="BM224" s="15">
        <f t="shared" si="281"/>
        <v>23</v>
      </c>
      <c r="BN224" s="14">
        <f t="shared" si="276"/>
        <v>62</v>
      </c>
      <c r="BO224">
        <f>VLOOKUP(A224,'Stock wise daily sales'!$A$1:$AA$367,18,0)</f>
        <v>0</v>
      </c>
      <c r="BP224">
        <v>0</v>
      </c>
      <c r="BQ224" s="15">
        <f t="shared" si="277"/>
        <v>62</v>
      </c>
      <c r="BR224" s="14">
        <f t="shared" si="278"/>
        <v>4</v>
      </c>
      <c r="BS224">
        <f>VLOOKUP(A224,'Stock wise daily sales'!$A$1:$AA$367,19,0)</f>
        <v>0</v>
      </c>
      <c r="BT224">
        <v>0</v>
      </c>
      <c r="BU224" s="15">
        <f t="shared" si="279"/>
        <v>4</v>
      </c>
      <c r="BV224" s="14">
        <f t="shared" si="282"/>
        <v>9</v>
      </c>
      <c r="BW224">
        <f>VLOOKUP(A224,'Stock wise daily sales'!$A$1:$AA$367,20,0)</f>
        <v>0</v>
      </c>
      <c r="BX224">
        <v>0</v>
      </c>
      <c r="BY224" s="15">
        <f t="shared" si="283"/>
        <v>9</v>
      </c>
      <c r="BZ224" s="14">
        <f t="shared" si="266"/>
        <v>12</v>
      </c>
      <c r="CA224">
        <f>VLOOKUP(A224,'Stock wise daily sales'!$A$1:$AA$367,21,0)</f>
        <v>6</v>
      </c>
      <c r="CB224">
        <v>0</v>
      </c>
      <c r="CC224" s="15">
        <f t="shared" si="267"/>
        <v>6</v>
      </c>
      <c r="CD224" s="14">
        <f t="shared" si="307"/>
        <v>7</v>
      </c>
      <c r="CE224">
        <f>VLOOKUP(A224,'Stock wise daily sales'!$A$1:$AA$367,22,0)</f>
        <v>0</v>
      </c>
      <c r="CF224">
        <v>0</v>
      </c>
      <c r="CG224" s="15">
        <f t="shared" si="308"/>
        <v>7</v>
      </c>
      <c r="CH224" s="14">
        <f t="shared" si="291"/>
        <v>69</v>
      </c>
      <c r="CI224">
        <f>VLOOKUP(A224,'Stock wise daily sales'!$A$1:$AA$367,23,0)</f>
        <v>0</v>
      </c>
      <c r="CJ224">
        <v>0</v>
      </c>
      <c r="CK224" s="15">
        <f t="shared" si="292"/>
        <v>69</v>
      </c>
      <c r="CL224" s="14">
        <f t="shared" si="284"/>
        <v>7</v>
      </c>
      <c r="CM224">
        <f>VLOOKUP(A224,'Stock wise daily sales'!$A$1:$AA$367,24,0)</f>
        <v>2</v>
      </c>
      <c r="CN224">
        <v>0</v>
      </c>
      <c r="CO224" s="15">
        <f t="shared" si="285"/>
        <v>5</v>
      </c>
      <c r="CP224" s="14">
        <f t="shared" si="301"/>
        <v>5</v>
      </c>
      <c r="CQ224">
        <f>VLOOKUP(A224,'Stock wise daily sales'!$A$1:$AA$367,25,0)</f>
        <v>0</v>
      </c>
      <c r="CR224">
        <v>0</v>
      </c>
      <c r="CS224" s="15">
        <f t="shared" si="302"/>
        <v>5</v>
      </c>
      <c r="CT224" s="14">
        <f t="shared" si="286"/>
        <v>84</v>
      </c>
      <c r="CU224">
        <f>VLOOKUP(A224,'Stock wise daily sales'!$A$1:$AA$367,26,0)</f>
        <v>5</v>
      </c>
      <c r="CV224">
        <v>0</v>
      </c>
      <c r="CW224" s="15">
        <f t="shared" si="287"/>
        <v>79</v>
      </c>
    </row>
    <row r="225" spans="1:101" x14ac:dyDescent="0.45">
      <c r="A225" s="2">
        <v>45422</v>
      </c>
      <c r="B225" s="14">
        <f t="shared" si="262"/>
        <v>45</v>
      </c>
      <c r="C225">
        <f>VLOOKUP(A225,'Stock wise daily sales'!$A$1:$AA$367,2,0)</f>
        <v>0</v>
      </c>
      <c r="D225">
        <v>0</v>
      </c>
      <c r="E225" s="15">
        <f t="shared" si="263"/>
        <v>45</v>
      </c>
      <c r="F225" s="14">
        <f t="shared" si="303"/>
        <v>118</v>
      </c>
      <c r="G225">
        <f>VLOOKUP(A225,'Stock wise daily sales'!$A$1:$AA$367,3,0)</f>
        <v>0</v>
      </c>
      <c r="H225">
        <v>0</v>
      </c>
      <c r="I225" s="15">
        <f t="shared" si="304"/>
        <v>118</v>
      </c>
      <c r="J225" s="14">
        <f t="shared" si="288"/>
        <v>8</v>
      </c>
      <c r="K225">
        <f>VLOOKUP(A225,'Stock wise daily sales'!$A$1:$AA$367,4,0)</f>
        <v>0</v>
      </c>
      <c r="L225">
        <v>0</v>
      </c>
      <c r="M225" s="15">
        <f t="shared" si="289"/>
        <v>8</v>
      </c>
      <c r="N225" s="14">
        <f t="shared" si="261"/>
        <v>25</v>
      </c>
      <c r="O225">
        <f>VLOOKUP(A225,'Stock wise daily sales'!$A$1:$AA$367,5,0)</f>
        <v>0</v>
      </c>
      <c r="P225">
        <v>0</v>
      </c>
      <c r="Q225" s="15">
        <f t="shared" si="290"/>
        <v>25</v>
      </c>
      <c r="R225" s="14">
        <f t="shared" si="268"/>
        <v>141</v>
      </c>
      <c r="S225">
        <f>VLOOKUP(A225,'Stock wise daily sales'!$A$1:$AA$367,6,0)</f>
        <v>0</v>
      </c>
      <c r="T225">
        <v>0</v>
      </c>
      <c r="U225" s="15">
        <f t="shared" si="269"/>
        <v>141</v>
      </c>
      <c r="V225" s="14">
        <f t="shared" si="259"/>
        <v>19</v>
      </c>
      <c r="W225">
        <f>VLOOKUP(A225,'Stock wise daily sales'!$A$1:$AA$367,7,0)</f>
        <v>0</v>
      </c>
      <c r="X225">
        <v>0</v>
      </c>
      <c r="Y225" s="15">
        <f t="shared" si="260"/>
        <v>19</v>
      </c>
      <c r="Z225" s="14">
        <f t="shared" si="270"/>
        <v>1</v>
      </c>
      <c r="AA225">
        <f>VLOOKUP(A225,'Stock wise daily sales'!$A$1:$AA$367,8,0)</f>
        <v>0</v>
      </c>
      <c r="AB225">
        <v>0</v>
      </c>
      <c r="AC225" s="15">
        <f t="shared" si="271"/>
        <v>1</v>
      </c>
      <c r="AD225" s="14">
        <f t="shared" si="264"/>
        <v>35</v>
      </c>
      <c r="AE225">
        <f>VLOOKUP(A225,'Stock wise daily sales'!$A$1:$AA$367,9,0)</f>
        <v>0</v>
      </c>
      <c r="AF225">
        <v>0</v>
      </c>
      <c r="AG225" s="15">
        <f t="shared" si="265"/>
        <v>35</v>
      </c>
      <c r="AH225" s="14">
        <f t="shared" si="293"/>
        <v>7</v>
      </c>
      <c r="AI225">
        <f>VLOOKUP(A225,'Stock wise daily sales'!$A$1:$AA$367,10,0)</f>
        <v>0</v>
      </c>
      <c r="AJ225">
        <v>0</v>
      </c>
      <c r="AK225" s="15">
        <f t="shared" si="294"/>
        <v>7</v>
      </c>
      <c r="AL225" s="14">
        <f t="shared" si="305"/>
        <v>46</v>
      </c>
      <c r="AM225">
        <f>VLOOKUP(A225,'Stock wise daily sales'!$A$1:$AA$367,11,0)</f>
        <v>0</v>
      </c>
      <c r="AN225">
        <v>0</v>
      </c>
      <c r="AO225" s="15">
        <f t="shared" si="306"/>
        <v>46</v>
      </c>
      <c r="AP225" s="14">
        <f t="shared" si="295"/>
        <v>6</v>
      </c>
      <c r="AQ225">
        <f>VLOOKUP(A225,'Stock wise daily sales'!$A$1:$AA$367,12,0)</f>
        <v>0</v>
      </c>
      <c r="AR225">
        <v>0</v>
      </c>
      <c r="AS225" s="15">
        <f t="shared" si="296"/>
        <v>6</v>
      </c>
      <c r="AT225" s="14">
        <f t="shared" si="297"/>
        <v>39</v>
      </c>
      <c r="AU225">
        <f>VLOOKUP(A225,'Stock wise daily sales'!$A$1:$AA$367,13,0)</f>
        <v>0</v>
      </c>
      <c r="AV225">
        <v>0</v>
      </c>
      <c r="AW225" s="15">
        <f t="shared" si="298"/>
        <v>39</v>
      </c>
      <c r="AX225" s="14">
        <f t="shared" si="272"/>
        <v>40</v>
      </c>
      <c r="AY225">
        <f>VLOOKUP(A225,'Stock wise daily sales'!$A$1:$AA$367,14,0)</f>
        <v>0</v>
      </c>
      <c r="AZ225">
        <v>0</v>
      </c>
      <c r="BA225" s="15">
        <f t="shared" si="273"/>
        <v>40</v>
      </c>
      <c r="BB225" s="14">
        <f t="shared" si="299"/>
        <v>8</v>
      </c>
      <c r="BC225">
        <f>VLOOKUP(A225,'Stock wise daily sales'!$A$1:$AA$367,15,0)</f>
        <v>0</v>
      </c>
      <c r="BD225">
        <v>0</v>
      </c>
      <c r="BE225" s="15">
        <f t="shared" si="300"/>
        <v>8</v>
      </c>
      <c r="BF225" s="14">
        <f t="shared" si="274"/>
        <v>9</v>
      </c>
      <c r="BG225">
        <f>VLOOKUP(A225,'Stock wise daily sales'!$A$1:$AA$367,16,0)</f>
        <v>0</v>
      </c>
      <c r="BH225">
        <v>0</v>
      </c>
      <c r="BI225" s="15">
        <f t="shared" si="275"/>
        <v>9</v>
      </c>
      <c r="BJ225" s="14">
        <f t="shared" si="280"/>
        <v>23</v>
      </c>
      <c r="BK225">
        <f>VLOOKUP(A225,'Stock wise daily sales'!$A$1:$AA$367,17,0)</f>
        <v>0</v>
      </c>
      <c r="BL225">
        <v>0</v>
      </c>
      <c r="BM225" s="15">
        <f t="shared" si="281"/>
        <v>23</v>
      </c>
      <c r="BN225" s="14">
        <f t="shared" si="276"/>
        <v>62</v>
      </c>
      <c r="BO225">
        <f>VLOOKUP(A225,'Stock wise daily sales'!$A$1:$AA$367,18,0)</f>
        <v>2</v>
      </c>
      <c r="BP225">
        <v>0</v>
      </c>
      <c r="BQ225" s="15">
        <f t="shared" si="277"/>
        <v>60</v>
      </c>
      <c r="BR225" s="14">
        <f t="shared" si="278"/>
        <v>4</v>
      </c>
      <c r="BS225">
        <f>VLOOKUP(A225,'Stock wise daily sales'!$A$1:$AA$367,19,0)</f>
        <v>0</v>
      </c>
      <c r="BT225">
        <v>0</v>
      </c>
      <c r="BU225" s="15">
        <f t="shared" si="279"/>
        <v>4</v>
      </c>
      <c r="BV225" s="14">
        <f t="shared" si="282"/>
        <v>9</v>
      </c>
      <c r="BW225">
        <f>VLOOKUP(A225,'Stock wise daily sales'!$A$1:$AA$367,20,0)</f>
        <v>0</v>
      </c>
      <c r="BX225">
        <v>0</v>
      </c>
      <c r="BY225" s="15">
        <f t="shared" si="283"/>
        <v>9</v>
      </c>
      <c r="BZ225" s="14">
        <f t="shared" si="266"/>
        <v>6</v>
      </c>
      <c r="CA225">
        <f>VLOOKUP(A225,'Stock wise daily sales'!$A$1:$AA$367,21,0)</f>
        <v>5</v>
      </c>
      <c r="CB225">
        <v>0</v>
      </c>
      <c r="CC225" s="15">
        <f t="shared" si="267"/>
        <v>1</v>
      </c>
      <c r="CD225" s="14">
        <f t="shared" si="307"/>
        <v>7</v>
      </c>
      <c r="CE225">
        <f>VLOOKUP(A225,'Stock wise daily sales'!$A$1:$AA$367,22,0)</f>
        <v>0</v>
      </c>
      <c r="CF225">
        <v>0</v>
      </c>
      <c r="CG225" s="15">
        <f t="shared" si="308"/>
        <v>7</v>
      </c>
      <c r="CH225" s="14">
        <f t="shared" si="291"/>
        <v>69</v>
      </c>
      <c r="CI225">
        <f>VLOOKUP(A225,'Stock wise daily sales'!$A$1:$AA$367,23,0)</f>
        <v>6</v>
      </c>
      <c r="CJ225">
        <v>0</v>
      </c>
      <c r="CK225" s="15">
        <f t="shared" si="292"/>
        <v>63</v>
      </c>
      <c r="CL225" s="14">
        <f t="shared" si="284"/>
        <v>5</v>
      </c>
      <c r="CM225">
        <f>VLOOKUP(A225,'Stock wise daily sales'!$A$1:$AA$367,24,0)</f>
        <v>0</v>
      </c>
      <c r="CN225">
        <v>0</v>
      </c>
      <c r="CO225" s="15">
        <f t="shared" si="285"/>
        <v>5</v>
      </c>
      <c r="CP225" s="14">
        <f t="shared" si="301"/>
        <v>5</v>
      </c>
      <c r="CQ225">
        <f>VLOOKUP(A225,'Stock wise daily sales'!$A$1:$AA$367,25,0)</f>
        <v>0</v>
      </c>
      <c r="CR225">
        <v>0</v>
      </c>
      <c r="CS225" s="15">
        <f t="shared" si="302"/>
        <v>5</v>
      </c>
      <c r="CT225" s="14">
        <f t="shared" si="286"/>
        <v>79</v>
      </c>
      <c r="CU225">
        <f>VLOOKUP(A225,'Stock wise daily sales'!$A$1:$AA$367,26,0)</f>
        <v>150</v>
      </c>
      <c r="CV225">
        <v>200</v>
      </c>
      <c r="CW225" s="15">
        <f t="shared" si="287"/>
        <v>129</v>
      </c>
    </row>
    <row r="226" spans="1:101" x14ac:dyDescent="0.45">
      <c r="A226" s="2">
        <v>45423</v>
      </c>
      <c r="B226" s="14">
        <f t="shared" si="262"/>
        <v>45</v>
      </c>
      <c r="C226">
        <f>VLOOKUP(A226,'Stock wise daily sales'!$A$1:$AA$367,2,0)</f>
        <v>0</v>
      </c>
      <c r="D226">
        <v>0</v>
      </c>
      <c r="E226" s="15">
        <f t="shared" si="263"/>
        <v>45</v>
      </c>
      <c r="F226" s="14">
        <f t="shared" si="303"/>
        <v>118</v>
      </c>
      <c r="G226">
        <f>VLOOKUP(A226,'Stock wise daily sales'!$A$1:$AA$367,3,0)</f>
        <v>0</v>
      </c>
      <c r="H226">
        <v>0</v>
      </c>
      <c r="I226" s="15">
        <f t="shared" si="304"/>
        <v>118</v>
      </c>
      <c r="J226" s="14">
        <f t="shared" si="288"/>
        <v>8</v>
      </c>
      <c r="K226">
        <f>VLOOKUP(A226,'Stock wise daily sales'!$A$1:$AA$367,4,0)</f>
        <v>0</v>
      </c>
      <c r="L226">
        <v>0</v>
      </c>
      <c r="M226" s="15">
        <f t="shared" si="289"/>
        <v>8</v>
      </c>
      <c r="N226" s="14">
        <f t="shared" si="261"/>
        <v>25</v>
      </c>
      <c r="O226">
        <f>VLOOKUP(A226,'Stock wise daily sales'!$A$1:$AA$367,5,0)</f>
        <v>0</v>
      </c>
      <c r="P226">
        <v>0</v>
      </c>
      <c r="Q226" s="15">
        <f t="shared" si="290"/>
        <v>25</v>
      </c>
      <c r="R226" s="14">
        <f t="shared" si="268"/>
        <v>141</v>
      </c>
      <c r="S226">
        <f>VLOOKUP(A226,'Stock wise daily sales'!$A$1:$AA$367,6,0)</f>
        <v>12</v>
      </c>
      <c r="T226">
        <v>0</v>
      </c>
      <c r="U226" s="15">
        <f t="shared" si="269"/>
        <v>129</v>
      </c>
      <c r="V226" s="14">
        <f t="shared" si="259"/>
        <v>19</v>
      </c>
      <c r="W226">
        <f>VLOOKUP(A226,'Stock wise daily sales'!$A$1:$AA$367,7,0)</f>
        <v>0</v>
      </c>
      <c r="X226">
        <v>0</v>
      </c>
      <c r="Y226" s="15">
        <f t="shared" si="260"/>
        <v>19</v>
      </c>
      <c r="Z226" s="14">
        <f t="shared" si="270"/>
        <v>1</v>
      </c>
      <c r="AA226">
        <f>VLOOKUP(A226,'Stock wise daily sales'!$A$1:$AA$367,8,0)</f>
        <v>0</v>
      </c>
      <c r="AB226">
        <v>0</v>
      </c>
      <c r="AC226" s="15">
        <f t="shared" si="271"/>
        <v>1</v>
      </c>
      <c r="AD226" s="14">
        <f t="shared" si="264"/>
        <v>35</v>
      </c>
      <c r="AE226">
        <f>VLOOKUP(A226,'Stock wise daily sales'!$A$1:$AA$367,9,0)</f>
        <v>0</v>
      </c>
      <c r="AF226">
        <v>0</v>
      </c>
      <c r="AG226" s="15">
        <f t="shared" si="265"/>
        <v>35</v>
      </c>
      <c r="AH226" s="14">
        <f t="shared" si="293"/>
        <v>7</v>
      </c>
      <c r="AI226">
        <f>VLOOKUP(A226,'Stock wise daily sales'!$A$1:$AA$367,10,0)</f>
        <v>4</v>
      </c>
      <c r="AJ226">
        <v>0</v>
      </c>
      <c r="AK226" s="15">
        <f t="shared" si="294"/>
        <v>3</v>
      </c>
      <c r="AL226" s="14">
        <f t="shared" si="305"/>
        <v>46</v>
      </c>
      <c r="AM226">
        <f>VLOOKUP(A226,'Stock wise daily sales'!$A$1:$AA$367,11,0)</f>
        <v>0</v>
      </c>
      <c r="AN226">
        <v>0</v>
      </c>
      <c r="AO226" s="15">
        <f t="shared" si="306"/>
        <v>46</v>
      </c>
      <c r="AP226" s="14">
        <f t="shared" si="295"/>
        <v>6</v>
      </c>
      <c r="AQ226">
        <f>VLOOKUP(A226,'Stock wise daily sales'!$A$1:$AA$367,12,0)</f>
        <v>0</v>
      </c>
      <c r="AR226">
        <v>0</v>
      </c>
      <c r="AS226" s="15">
        <f t="shared" si="296"/>
        <v>6</v>
      </c>
      <c r="AT226" s="14">
        <f t="shared" si="297"/>
        <v>39</v>
      </c>
      <c r="AU226">
        <f>VLOOKUP(A226,'Stock wise daily sales'!$A$1:$AA$367,13,0)</f>
        <v>0</v>
      </c>
      <c r="AV226">
        <v>0</v>
      </c>
      <c r="AW226" s="15">
        <f t="shared" si="298"/>
        <v>39</v>
      </c>
      <c r="AX226" s="14">
        <f t="shared" si="272"/>
        <v>40</v>
      </c>
      <c r="AY226">
        <f>VLOOKUP(A226,'Stock wise daily sales'!$A$1:$AA$367,14,0)</f>
        <v>0</v>
      </c>
      <c r="AZ226">
        <v>0</v>
      </c>
      <c r="BA226" s="15">
        <f t="shared" si="273"/>
        <v>40</v>
      </c>
      <c r="BB226" s="14">
        <f t="shared" si="299"/>
        <v>8</v>
      </c>
      <c r="BC226">
        <f>VLOOKUP(A226,'Stock wise daily sales'!$A$1:$AA$367,15,0)</f>
        <v>0</v>
      </c>
      <c r="BD226">
        <v>0</v>
      </c>
      <c r="BE226" s="15">
        <f t="shared" si="300"/>
        <v>8</v>
      </c>
      <c r="BF226" s="14">
        <f t="shared" si="274"/>
        <v>9</v>
      </c>
      <c r="BG226">
        <f>VLOOKUP(A226,'Stock wise daily sales'!$A$1:$AA$367,16,0)</f>
        <v>0</v>
      </c>
      <c r="BH226">
        <v>0</v>
      </c>
      <c r="BI226" s="15">
        <f t="shared" si="275"/>
        <v>9</v>
      </c>
      <c r="BJ226" s="14">
        <f t="shared" si="280"/>
        <v>23</v>
      </c>
      <c r="BK226">
        <f>VLOOKUP(A226,'Stock wise daily sales'!$A$1:$AA$367,17,0)</f>
        <v>0</v>
      </c>
      <c r="BL226">
        <v>0</v>
      </c>
      <c r="BM226" s="15">
        <f t="shared" si="281"/>
        <v>23</v>
      </c>
      <c r="BN226" s="14">
        <f t="shared" si="276"/>
        <v>60</v>
      </c>
      <c r="BO226">
        <f>VLOOKUP(A226,'Stock wise daily sales'!$A$1:$AA$367,18,0)</f>
        <v>0</v>
      </c>
      <c r="BP226">
        <v>0</v>
      </c>
      <c r="BQ226" s="15">
        <f t="shared" si="277"/>
        <v>60</v>
      </c>
      <c r="BR226" s="14">
        <f t="shared" si="278"/>
        <v>4</v>
      </c>
      <c r="BS226">
        <f>VLOOKUP(A226,'Stock wise daily sales'!$A$1:$AA$367,19,0)</f>
        <v>0</v>
      </c>
      <c r="BT226">
        <v>0</v>
      </c>
      <c r="BU226" s="15">
        <f t="shared" si="279"/>
        <v>4</v>
      </c>
      <c r="BV226" s="14">
        <f t="shared" si="282"/>
        <v>9</v>
      </c>
      <c r="BW226">
        <f>VLOOKUP(A226,'Stock wise daily sales'!$A$1:$AA$367,20,0)</f>
        <v>0</v>
      </c>
      <c r="BX226">
        <v>0</v>
      </c>
      <c r="BY226" s="15">
        <f t="shared" si="283"/>
        <v>9</v>
      </c>
      <c r="BZ226" s="14">
        <f t="shared" si="266"/>
        <v>1</v>
      </c>
      <c r="CA226">
        <f>VLOOKUP(A226,'Stock wise daily sales'!$A$1:$AA$367,21,0)</f>
        <v>18</v>
      </c>
      <c r="CB226">
        <v>120</v>
      </c>
      <c r="CC226" s="15">
        <f t="shared" si="267"/>
        <v>103</v>
      </c>
      <c r="CD226" s="14">
        <f t="shared" si="307"/>
        <v>7</v>
      </c>
      <c r="CE226">
        <f>VLOOKUP(A226,'Stock wise daily sales'!$A$1:$AA$367,22,0)</f>
        <v>0</v>
      </c>
      <c r="CF226">
        <v>0</v>
      </c>
      <c r="CG226" s="15">
        <f t="shared" si="308"/>
        <v>7</v>
      </c>
      <c r="CH226" s="14">
        <f t="shared" si="291"/>
        <v>63</v>
      </c>
      <c r="CI226">
        <f>VLOOKUP(A226,'Stock wise daily sales'!$A$1:$AA$367,23,0)</f>
        <v>0</v>
      </c>
      <c r="CJ226">
        <v>0</v>
      </c>
      <c r="CK226" s="15">
        <f t="shared" si="292"/>
        <v>63</v>
      </c>
      <c r="CL226" s="14">
        <f t="shared" si="284"/>
        <v>5</v>
      </c>
      <c r="CM226">
        <f>VLOOKUP(A226,'Stock wise daily sales'!$A$1:$AA$367,24,0)</f>
        <v>0</v>
      </c>
      <c r="CN226">
        <v>0</v>
      </c>
      <c r="CO226" s="15">
        <f t="shared" si="285"/>
        <v>5</v>
      </c>
      <c r="CP226" s="14">
        <f t="shared" si="301"/>
        <v>5</v>
      </c>
      <c r="CQ226">
        <f>VLOOKUP(A226,'Stock wise daily sales'!$A$1:$AA$367,25,0)</f>
        <v>0</v>
      </c>
      <c r="CR226">
        <v>0</v>
      </c>
      <c r="CS226" s="15">
        <f t="shared" si="302"/>
        <v>5</v>
      </c>
      <c r="CT226" s="14">
        <f t="shared" si="286"/>
        <v>129</v>
      </c>
      <c r="CU226">
        <f>VLOOKUP(A226,'Stock wise daily sales'!$A$1:$AA$367,26,0)</f>
        <v>0</v>
      </c>
      <c r="CV226">
        <v>0</v>
      </c>
      <c r="CW226" s="15">
        <f t="shared" si="287"/>
        <v>129</v>
      </c>
    </row>
    <row r="227" spans="1:101" x14ac:dyDescent="0.45">
      <c r="A227" s="2">
        <v>45424</v>
      </c>
      <c r="B227" s="14">
        <f t="shared" si="262"/>
        <v>45</v>
      </c>
      <c r="C227">
        <f>VLOOKUP(A227,'Stock wise daily sales'!$A$1:$AA$367,2,0)</f>
        <v>5</v>
      </c>
      <c r="D227">
        <v>0</v>
      </c>
      <c r="E227" s="15">
        <f t="shared" si="263"/>
        <v>40</v>
      </c>
      <c r="F227" s="14">
        <f t="shared" si="303"/>
        <v>118</v>
      </c>
      <c r="G227">
        <f>VLOOKUP(A227,'Stock wise daily sales'!$A$1:$AA$367,3,0)</f>
        <v>10</v>
      </c>
      <c r="H227">
        <v>0</v>
      </c>
      <c r="I227" s="15">
        <f t="shared" si="304"/>
        <v>108</v>
      </c>
      <c r="J227" s="14">
        <f t="shared" si="288"/>
        <v>8</v>
      </c>
      <c r="K227">
        <f>VLOOKUP(A227,'Stock wise daily sales'!$A$1:$AA$367,4,0)</f>
        <v>0</v>
      </c>
      <c r="L227">
        <v>0</v>
      </c>
      <c r="M227" s="15">
        <f t="shared" si="289"/>
        <v>8</v>
      </c>
      <c r="N227" s="14">
        <f t="shared" si="261"/>
        <v>25</v>
      </c>
      <c r="O227">
        <f>VLOOKUP(A227,'Stock wise daily sales'!$A$1:$AA$367,5,0)</f>
        <v>0</v>
      </c>
      <c r="P227">
        <v>0</v>
      </c>
      <c r="Q227" s="15">
        <f t="shared" si="290"/>
        <v>25</v>
      </c>
      <c r="R227" s="14">
        <f t="shared" si="268"/>
        <v>129</v>
      </c>
      <c r="S227">
        <f>VLOOKUP(A227,'Stock wise daily sales'!$A$1:$AA$367,6,0)</f>
        <v>10</v>
      </c>
      <c r="T227">
        <v>0</v>
      </c>
      <c r="U227" s="15">
        <f t="shared" si="269"/>
        <v>119</v>
      </c>
      <c r="V227" s="14">
        <f t="shared" ref="V227:V290" si="309">MAX(Y226,0)</f>
        <v>19</v>
      </c>
      <c r="W227">
        <f>VLOOKUP(A227,'Stock wise daily sales'!$A$1:$AA$367,7,0)</f>
        <v>0</v>
      </c>
      <c r="X227">
        <v>0</v>
      </c>
      <c r="Y227" s="15">
        <f t="shared" ref="Y227:Y290" si="310">V227-W227+X227</f>
        <v>19</v>
      </c>
      <c r="Z227" s="14">
        <f t="shared" si="270"/>
        <v>1</v>
      </c>
      <c r="AA227">
        <f>VLOOKUP(A227,'Stock wise daily sales'!$A$1:$AA$367,8,0)</f>
        <v>6</v>
      </c>
      <c r="AB227">
        <v>160</v>
      </c>
      <c r="AC227" s="15">
        <f t="shared" si="271"/>
        <v>155</v>
      </c>
      <c r="AD227" s="14">
        <f t="shared" si="264"/>
        <v>35</v>
      </c>
      <c r="AE227">
        <f>VLOOKUP(A227,'Stock wise daily sales'!$A$1:$AA$367,9,0)</f>
        <v>0</v>
      </c>
      <c r="AF227">
        <v>0</v>
      </c>
      <c r="AG227" s="15">
        <f t="shared" si="265"/>
        <v>35</v>
      </c>
      <c r="AH227" s="14">
        <f t="shared" si="293"/>
        <v>3</v>
      </c>
      <c r="AI227">
        <f>VLOOKUP(A227,'Stock wise daily sales'!$A$1:$AA$367,10,0)</f>
        <v>0</v>
      </c>
      <c r="AJ227">
        <v>0</v>
      </c>
      <c r="AK227" s="15">
        <f t="shared" si="294"/>
        <v>3</v>
      </c>
      <c r="AL227" s="14">
        <f t="shared" si="305"/>
        <v>46</v>
      </c>
      <c r="AM227">
        <f>VLOOKUP(A227,'Stock wise daily sales'!$A$1:$AA$367,11,0)</f>
        <v>0</v>
      </c>
      <c r="AN227">
        <v>0</v>
      </c>
      <c r="AO227" s="15">
        <f t="shared" si="306"/>
        <v>46</v>
      </c>
      <c r="AP227" s="14">
        <f t="shared" si="295"/>
        <v>6</v>
      </c>
      <c r="AQ227">
        <f>VLOOKUP(A227,'Stock wise daily sales'!$A$1:$AA$367,12,0)</f>
        <v>8</v>
      </c>
      <c r="AR227">
        <v>110</v>
      </c>
      <c r="AS227" s="15">
        <f t="shared" si="296"/>
        <v>108</v>
      </c>
      <c r="AT227" s="14">
        <f t="shared" si="297"/>
        <v>39</v>
      </c>
      <c r="AU227">
        <f>VLOOKUP(A227,'Stock wise daily sales'!$A$1:$AA$367,13,0)</f>
        <v>0</v>
      </c>
      <c r="AV227">
        <v>0</v>
      </c>
      <c r="AW227" s="15">
        <f t="shared" si="298"/>
        <v>39</v>
      </c>
      <c r="AX227" s="14">
        <f t="shared" si="272"/>
        <v>40</v>
      </c>
      <c r="AY227">
        <f>VLOOKUP(A227,'Stock wise daily sales'!$A$1:$AA$367,14,0)</f>
        <v>6</v>
      </c>
      <c r="AZ227">
        <v>0</v>
      </c>
      <c r="BA227" s="15">
        <f t="shared" si="273"/>
        <v>34</v>
      </c>
      <c r="BB227" s="14">
        <f t="shared" si="299"/>
        <v>8</v>
      </c>
      <c r="BC227">
        <f>VLOOKUP(A227,'Stock wise daily sales'!$A$1:$AA$367,15,0)</f>
        <v>0</v>
      </c>
      <c r="BD227">
        <v>0</v>
      </c>
      <c r="BE227" s="15">
        <f t="shared" si="300"/>
        <v>8</v>
      </c>
      <c r="BF227" s="14">
        <f t="shared" si="274"/>
        <v>9</v>
      </c>
      <c r="BG227">
        <f>VLOOKUP(A227,'Stock wise daily sales'!$A$1:$AA$367,16,0)</f>
        <v>3</v>
      </c>
      <c r="BH227">
        <v>0</v>
      </c>
      <c r="BI227" s="15">
        <f t="shared" si="275"/>
        <v>6</v>
      </c>
      <c r="BJ227" s="14">
        <f t="shared" si="280"/>
        <v>23</v>
      </c>
      <c r="BK227">
        <f>VLOOKUP(A227,'Stock wise daily sales'!$A$1:$AA$367,17,0)</f>
        <v>0</v>
      </c>
      <c r="BL227">
        <v>0</v>
      </c>
      <c r="BM227" s="15">
        <f t="shared" si="281"/>
        <v>23</v>
      </c>
      <c r="BN227" s="14">
        <f t="shared" si="276"/>
        <v>60</v>
      </c>
      <c r="BO227">
        <f>VLOOKUP(A227,'Stock wise daily sales'!$A$1:$AA$367,18,0)</f>
        <v>0</v>
      </c>
      <c r="BP227">
        <v>0</v>
      </c>
      <c r="BQ227" s="15">
        <f t="shared" si="277"/>
        <v>60</v>
      </c>
      <c r="BR227" s="14">
        <f t="shared" si="278"/>
        <v>4</v>
      </c>
      <c r="BS227">
        <f>VLOOKUP(A227,'Stock wise daily sales'!$A$1:$AA$367,19,0)</f>
        <v>0</v>
      </c>
      <c r="BT227">
        <v>0</v>
      </c>
      <c r="BU227" s="15">
        <f t="shared" si="279"/>
        <v>4</v>
      </c>
      <c r="BV227" s="14">
        <f t="shared" si="282"/>
        <v>9</v>
      </c>
      <c r="BW227">
        <f>VLOOKUP(A227,'Stock wise daily sales'!$A$1:$AA$367,20,0)</f>
        <v>0</v>
      </c>
      <c r="BX227">
        <v>0</v>
      </c>
      <c r="BY227" s="15">
        <f t="shared" si="283"/>
        <v>9</v>
      </c>
      <c r="BZ227" s="14">
        <f t="shared" si="266"/>
        <v>103</v>
      </c>
      <c r="CA227">
        <f>VLOOKUP(A227,'Stock wise daily sales'!$A$1:$AA$367,21,0)</f>
        <v>0</v>
      </c>
      <c r="CB227">
        <v>0</v>
      </c>
      <c r="CC227" s="15">
        <f t="shared" si="267"/>
        <v>103</v>
      </c>
      <c r="CD227" s="14">
        <f t="shared" si="307"/>
        <v>7</v>
      </c>
      <c r="CE227">
        <f>VLOOKUP(A227,'Stock wise daily sales'!$A$1:$AA$367,22,0)</f>
        <v>0</v>
      </c>
      <c r="CF227">
        <v>0</v>
      </c>
      <c r="CG227" s="15">
        <f t="shared" si="308"/>
        <v>7</v>
      </c>
      <c r="CH227" s="14">
        <f t="shared" si="291"/>
        <v>63</v>
      </c>
      <c r="CI227">
        <f>VLOOKUP(A227,'Stock wise daily sales'!$A$1:$AA$367,23,0)</f>
        <v>0</v>
      </c>
      <c r="CJ227">
        <v>0</v>
      </c>
      <c r="CK227" s="15">
        <f t="shared" si="292"/>
        <v>63</v>
      </c>
      <c r="CL227" s="14">
        <f t="shared" si="284"/>
        <v>5</v>
      </c>
      <c r="CM227">
        <f>VLOOKUP(A227,'Stock wise daily sales'!$A$1:$AA$367,24,0)</f>
        <v>0</v>
      </c>
      <c r="CN227">
        <v>0</v>
      </c>
      <c r="CO227" s="15">
        <f t="shared" si="285"/>
        <v>5</v>
      </c>
      <c r="CP227" s="14">
        <f t="shared" si="301"/>
        <v>5</v>
      </c>
      <c r="CQ227">
        <f>VLOOKUP(A227,'Stock wise daily sales'!$A$1:$AA$367,25,0)</f>
        <v>0</v>
      </c>
      <c r="CR227">
        <v>0</v>
      </c>
      <c r="CS227" s="15">
        <f t="shared" si="302"/>
        <v>5</v>
      </c>
      <c r="CT227" s="14">
        <f t="shared" si="286"/>
        <v>129</v>
      </c>
      <c r="CU227">
        <f>VLOOKUP(A227,'Stock wise daily sales'!$A$1:$AA$367,26,0)</f>
        <v>2</v>
      </c>
      <c r="CV227">
        <v>0</v>
      </c>
      <c r="CW227" s="15">
        <f t="shared" si="287"/>
        <v>127</v>
      </c>
    </row>
    <row r="228" spans="1:101" x14ac:dyDescent="0.45">
      <c r="A228" s="2">
        <v>45425</v>
      </c>
      <c r="B228" s="14">
        <f t="shared" ref="B228:B237" si="311">MAX(E227,0)</f>
        <v>40</v>
      </c>
      <c r="C228">
        <f>VLOOKUP(A228,'Stock wise daily sales'!$A$1:$AA$367,2,0)</f>
        <v>0</v>
      </c>
      <c r="D228">
        <v>0</v>
      </c>
      <c r="E228" s="15">
        <f t="shared" ref="E228:E237" si="312">B228-C228+D228</f>
        <v>40</v>
      </c>
      <c r="F228" s="14">
        <f t="shared" si="303"/>
        <v>108</v>
      </c>
      <c r="G228">
        <f>VLOOKUP(A228,'Stock wise daily sales'!$A$1:$AA$367,3,0)</f>
        <v>0</v>
      </c>
      <c r="H228">
        <v>0</v>
      </c>
      <c r="I228" s="15">
        <f t="shared" si="304"/>
        <v>108</v>
      </c>
      <c r="J228" s="14">
        <f t="shared" si="288"/>
        <v>8</v>
      </c>
      <c r="K228">
        <f>VLOOKUP(A228,'Stock wise daily sales'!$A$1:$AA$367,4,0)</f>
        <v>0</v>
      </c>
      <c r="L228">
        <v>0</v>
      </c>
      <c r="M228" s="15">
        <f t="shared" si="289"/>
        <v>8</v>
      </c>
      <c r="N228" s="14">
        <f t="shared" si="261"/>
        <v>25</v>
      </c>
      <c r="O228">
        <f>VLOOKUP(A228,'Stock wise daily sales'!$A$1:$AA$367,5,0)</f>
        <v>0</v>
      </c>
      <c r="P228">
        <v>0</v>
      </c>
      <c r="Q228" s="15">
        <f t="shared" si="290"/>
        <v>25</v>
      </c>
      <c r="R228" s="14">
        <f t="shared" si="268"/>
        <v>119</v>
      </c>
      <c r="S228">
        <f>VLOOKUP(A228,'Stock wise daily sales'!$A$1:$AA$367,6,0)</f>
        <v>0</v>
      </c>
      <c r="T228">
        <v>0</v>
      </c>
      <c r="U228" s="15">
        <f t="shared" si="269"/>
        <v>119</v>
      </c>
      <c r="V228" s="14">
        <f t="shared" si="309"/>
        <v>19</v>
      </c>
      <c r="W228">
        <f>VLOOKUP(A228,'Stock wise daily sales'!$A$1:$AA$367,7,0)</f>
        <v>13</v>
      </c>
      <c r="X228">
        <v>0</v>
      </c>
      <c r="Y228" s="15">
        <f t="shared" si="310"/>
        <v>6</v>
      </c>
      <c r="Z228" s="14">
        <f t="shared" si="270"/>
        <v>155</v>
      </c>
      <c r="AA228">
        <f>VLOOKUP(A228,'Stock wise daily sales'!$A$1:$AA$367,8,0)</f>
        <v>10</v>
      </c>
      <c r="AB228">
        <v>0</v>
      </c>
      <c r="AC228" s="15">
        <f t="shared" si="271"/>
        <v>145</v>
      </c>
      <c r="AD228" s="14">
        <f t="shared" si="264"/>
        <v>35</v>
      </c>
      <c r="AE228">
        <f>VLOOKUP(A228,'Stock wise daily sales'!$A$1:$AA$367,9,0)</f>
        <v>0</v>
      </c>
      <c r="AF228">
        <v>0</v>
      </c>
      <c r="AG228" s="15">
        <f t="shared" si="265"/>
        <v>35</v>
      </c>
      <c r="AH228" s="14">
        <f t="shared" si="293"/>
        <v>3</v>
      </c>
      <c r="AI228">
        <f>VLOOKUP(A228,'Stock wise daily sales'!$A$1:$AA$367,10,0)</f>
        <v>0</v>
      </c>
      <c r="AJ228">
        <v>0</v>
      </c>
      <c r="AK228" s="15">
        <f t="shared" si="294"/>
        <v>3</v>
      </c>
      <c r="AL228" s="14">
        <f t="shared" si="305"/>
        <v>46</v>
      </c>
      <c r="AM228">
        <f>VLOOKUP(A228,'Stock wise daily sales'!$A$1:$AA$367,11,0)</f>
        <v>10</v>
      </c>
      <c r="AN228">
        <v>0</v>
      </c>
      <c r="AO228" s="15">
        <f t="shared" si="306"/>
        <v>36</v>
      </c>
      <c r="AP228" s="14">
        <f t="shared" si="295"/>
        <v>108</v>
      </c>
      <c r="AQ228">
        <f>VLOOKUP(A228,'Stock wise daily sales'!$A$1:$AA$367,12,0)</f>
        <v>9</v>
      </c>
      <c r="AR228">
        <v>0</v>
      </c>
      <c r="AS228" s="15">
        <f t="shared" si="296"/>
        <v>99</v>
      </c>
      <c r="AT228" s="14">
        <f t="shared" si="297"/>
        <v>39</v>
      </c>
      <c r="AU228">
        <f>VLOOKUP(A228,'Stock wise daily sales'!$A$1:$AA$367,13,0)</f>
        <v>0</v>
      </c>
      <c r="AV228">
        <v>0</v>
      </c>
      <c r="AW228" s="15">
        <f t="shared" si="298"/>
        <v>39</v>
      </c>
      <c r="AX228" s="14">
        <f t="shared" si="272"/>
        <v>34</v>
      </c>
      <c r="AY228">
        <f>VLOOKUP(A228,'Stock wise daily sales'!$A$1:$AA$367,14,0)</f>
        <v>0</v>
      </c>
      <c r="AZ228">
        <v>0</v>
      </c>
      <c r="BA228" s="15">
        <f t="shared" si="273"/>
        <v>34</v>
      </c>
      <c r="BB228" s="14">
        <f t="shared" si="299"/>
        <v>8</v>
      </c>
      <c r="BC228">
        <f>VLOOKUP(A228,'Stock wise daily sales'!$A$1:$AA$367,15,0)</f>
        <v>0</v>
      </c>
      <c r="BD228">
        <v>0</v>
      </c>
      <c r="BE228" s="15">
        <f t="shared" si="300"/>
        <v>8</v>
      </c>
      <c r="BF228" s="14">
        <f t="shared" si="274"/>
        <v>6</v>
      </c>
      <c r="BG228">
        <f>VLOOKUP(A228,'Stock wise daily sales'!$A$1:$AA$367,16,0)</f>
        <v>6</v>
      </c>
      <c r="BH228">
        <v>0</v>
      </c>
      <c r="BI228" s="15">
        <f t="shared" si="275"/>
        <v>0</v>
      </c>
      <c r="BJ228" s="14">
        <f t="shared" si="280"/>
        <v>23</v>
      </c>
      <c r="BK228">
        <f>VLOOKUP(A228,'Stock wise daily sales'!$A$1:$AA$367,17,0)</f>
        <v>0</v>
      </c>
      <c r="BL228">
        <v>0</v>
      </c>
      <c r="BM228" s="15">
        <f t="shared" si="281"/>
        <v>23</v>
      </c>
      <c r="BN228" s="14">
        <f t="shared" si="276"/>
        <v>60</v>
      </c>
      <c r="BO228">
        <f>VLOOKUP(A228,'Stock wise daily sales'!$A$1:$AA$367,18,0)</f>
        <v>0</v>
      </c>
      <c r="BP228">
        <v>0</v>
      </c>
      <c r="BQ228" s="15">
        <f t="shared" si="277"/>
        <v>60</v>
      </c>
      <c r="BR228" s="14">
        <f t="shared" si="278"/>
        <v>4</v>
      </c>
      <c r="BS228">
        <f>VLOOKUP(A228,'Stock wise daily sales'!$A$1:$AA$367,19,0)</f>
        <v>0</v>
      </c>
      <c r="BT228">
        <v>0</v>
      </c>
      <c r="BU228" s="15">
        <f t="shared" si="279"/>
        <v>4</v>
      </c>
      <c r="BV228" s="14">
        <f t="shared" si="282"/>
        <v>9</v>
      </c>
      <c r="BW228">
        <f>VLOOKUP(A228,'Stock wise daily sales'!$A$1:$AA$367,20,0)</f>
        <v>0</v>
      </c>
      <c r="BX228">
        <v>0</v>
      </c>
      <c r="BY228" s="15">
        <f t="shared" si="283"/>
        <v>9</v>
      </c>
      <c r="BZ228" s="14">
        <f t="shared" si="266"/>
        <v>103</v>
      </c>
      <c r="CA228">
        <f>VLOOKUP(A228,'Stock wise daily sales'!$A$1:$AA$367,21,0)</f>
        <v>8</v>
      </c>
      <c r="CB228">
        <v>0</v>
      </c>
      <c r="CC228" s="15">
        <f t="shared" si="267"/>
        <v>95</v>
      </c>
      <c r="CD228" s="14">
        <f t="shared" si="307"/>
        <v>7</v>
      </c>
      <c r="CE228">
        <f>VLOOKUP(A228,'Stock wise daily sales'!$A$1:$AA$367,22,0)</f>
        <v>7</v>
      </c>
      <c r="CF228">
        <v>0</v>
      </c>
      <c r="CG228" s="15">
        <f t="shared" si="308"/>
        <v>0</v>
      </c>
      <c r="CH228" s="14">
        <f t="shared" si="291"/>
        <v>63</v>
      </c>
      <c r="CI228">
        <f>VLOOKUP(A228,'Stock wise daily sales'!$A$1:$AA$367,23,0)</f>
        <v>10</v>
      </c>
      <c r="CJ228">
        <v>0</v>
      </c>
      <c r="CK228" s="15">
        <f t="shared" si="292"/>
        <v>53</v>
      </c>
      <c r="CL228" s="14">
        <f t="shared" si="284"/>
        <v>5</v>
      </c>
      <c r="CM228">
        <f>VLOOKUP(A228,'Stock wise daily sales'!$A$1:$AA$367,24,0)</f>
        <v>0</v>
      </c>
      <c r="CN228">
        <v>0</v>
      </c>
      <c r="CO228" s="15">
        <f t="shared" si="285"/>
        <v>5</v>
      </c>
      <c r="CP228" s="14">
        <f t="shared" si="301"/>
        <v>5</v>
      </c>
      <c r="CQ228">
        <f>VLOOKUP(A228,'Stock wise daily sales'!$A$1:$AA$367,25,0)</f>
        <v>0</v>
      </c>
      <c r="CR228">
        <v>0</v>
      </c>
      <c r="CS228" s="15">
        <f t="shared" si="302"/>
        <v>5</v>
      </c>
      <c r="CT228" s="14">
        <f t="shared" si="286"/>
        <v>127</v>
      </c>
      <c r="CU228">
        <f>VLOOKUP(A228,'Stock wise daily sales'!$A$1:$AA$367,26,0)</f>
        <v>5</v>
      </c>
      <c r="CV228">
        <v>0</v>
      </c>
      <c r="CW228" s="15">
        <f t="shared" si="287"/>
        <v>122</v>
      </c>
    </row>
    <row r="229" spans="1:101" x14ac:dyDescent="0.45">
      <c r="A229" s="2">
        <v>45426</v>
      </c>
      <c r="B229" s="14">
        <f t="shared" si="311"/>
        <v>40</v>
      </c>
      <c r="C229">
        <f>VLOOKUP(A229,'Stock wise daily sales'!$A$1:$AA$367,2,0)</f>
        <v>0</v>
      </c>
      <c r="D229">
        <v>0</v>
      </c>
      <c r="E229" s="15">
        <f t="shared" si="312"/>
        <v>40</v>
      </c>
      <c r="F229" s="14">
        <f t="shared" si="303"/>
        <v>108</v>
      </c>
      <c r="G229">
        <f>VLOOKUP(A229,'Stock wise daily sales'!$A$1:$AA$367,3,0)</f>
        <v>25</v>
      </c>
      <c r="H229">
        <v>0</v>
      </c>
      <c r="I229" s="15">
        <f t="shared" si="304"/>
        <v>83</v>
      </c>
      <c r="J229" s="14">
        <f t="shared" si="288"/>
        <v>8</v>
      </c>
      <c r="K229">
        <f>VLOOKUP(A229,'Stock wise daily sales'!$A$1:$AA$367,4,0)</f>
        <v>0</v>
      </c>
      <c r="L229">
        <v>0</v>
      </c>
      <c r="M229" s="15">
        <f t="shared" si="289"/>
        <v>8</v>
      </c>
      <c r="N229" s="14">
        <f t="shared" si="261"/>
        <v>25</v>
      </c>
      <c r="O229">
        <f>VLOOKUP(A229,'Stock wise daily sales'!$A$1:$AA$367,5,0)</f>
        <v>0</v>
      </c>
      <c r="P229">
        <v>0</v>
      </c>
      <c r="Q229" s="15">
        <f t="shared" si="290"/>
        <v>25</v>
      </c>
      <c r="R229" s="14">
        <f t="shared" si="268"/>
        <v>119</v>
      </c>
      <c r="S229">
        <f>VLOOKUP(A229,'Stock wise daily sales'!$A$1:$AA$367,6,0)</f>
        <v>0</v>
      </c>
      <c r="T229">
        <v>0</v>
      </c>
      <c r="U229" s="15">
        <f t="shared" si="269"/>
        <v>119</v>
      </c>
      <c r="V229" s="14">
        <f t="shared" si="309"/>
        <v>6</v>
      </c>
      <c r="W229">
        <f>VLOOKUP(A229,'Stock wise daily sales'!$A$1:$AA$367,7,0)</f>
        <v>0</v>
      </c>
      <c r="X229">
        <v>0</v>
      </c>
      <c r="Y229" s="15">
        <f t="shared" si="310"/>
        <v>6</v>
      </c>
      <c r="Z229" s="14">
        <f t="shared" si="270"/>
        <v>145</v>
      </c>
      <c r="AA229">
        <f>VLOOKUP(A229,'Stock wise daily sales'!$A$1:$AA$367,8,0)</f>
        <v>24</v>
      </c>
      <c r="AB229">
        <v>0</v>
      </c>
      <c r="AC229" s="15">
        <f t="shared" si="271"/>
        <v>121</v>
      </c>
      <c r="AD229" s="14">
        <f t="shared" si="264"/>
        <v>35</v>
      </c>
      <c r="AE229">
        <f>VLOOKUP(A229,'Stock wise daily sales'!$A$1:$AA$367,9,0)</f>
        <v>0</v>
      </c>
      <c r="AF229">
        <v>0</v>
      </c>
      <c r="AG229" s="15">
        <f t="shared" si="265"/>
        <v>35</v>
      </c>
      <c r="AH229" s="14">
        <f t="shared" si="293"/>
        <v>3</v>
      </c>
      <c r="AI229">
        <f>VLOOKUP(A229,'Stock wise daily sales'!$A$1:$AA$367,10,0)</f>
        <v>0</v>
      </c>
      <c r="AJ229">
        <v>0</v>
      </c>
      <c r="AK229" s="15">
        <f t="shared" si="294"/>
        <v>3</v>
      </c>
      <c r="AL229" s="14">
        <f t="shared" si="305"/>
        <v>36</v>
      </c>
      <c r="AM229">
        <f>VLOOKUP(A229,'Stock wise daily sales'!$A$1:$AA$367,11,0)</f>
        <v>2</v>
      </c>
      <c r="AN229">
        <v>0</v>
      </c>
      <c r="AO229" s="15">
        <f t="shared" si="306"/>
        <v>34</v>
      </c>
      <c r="AP229" s="14">
        <f t="shared" si="295"/>
        <v>99</v>
      </c>
      <c r="AQ229">
        <f>VLOOKUP(A229,'Stock wise daily sales'!$A$1:$AA$367,12,0)</f>
        <v>0</v>
      </c>
      <c r="AR229">
        <v>0</v>
      </c>
      <c r="AS229" s="15">
        <f t="shared" si="296"/>
        <v>99</v>
      </c>
      <c r="AT229" s="14">
        <f t="shared" si="297"/>
        <v>39</v>
      </c>
      <c r="AU229">
        <f>VLOOKUP(A229,'Stock wise daily sales'!$A$1:$AA$367,13,0)</f>
        <v>0</v>
      </c>
      <c r="AV229">
        <v>0</v>
      </c>
      <c r="AW229" s="15">
        <f t="shared" si="298"/>
        <v>39</v>
      </c>
      <c r="AX229" s="14">
        <f t="shared" si="272"/>
        <v>34</v>
      </c>
      <c r="AY229">
        <f>VLOOKUP(A229,'Stock wise daily sales'!$A$1:$AA$367,14,0)</f>
        <v>0</v>
      </c>
      <c r="AZ229">
        <v>0</v>
      </c>
      <c r="BA229" s="15">
        <f t="shared" si="273"/>
        <v>34</v>
      </c>
      <c r="BB229" s="14">
        <f t="shared" si="299"/>
        <v>8</v>
      </c>
      <c r="BC229">
        <f>VLOOKUP(A229,'Stock wise daily sales'!$A$1:$AA$367,15,0)</f>
        <v>0</v>
      </c>
      <c r="BD229">
        <v>0</v>
      </c>
      <c r="BE229" s="15">
        <f t="shared" si="300"/>
        <v>8</v>
      </c>
      <c r="BF229" s="14">
        <f t="shared" si="274"/>
        <v>0</v>
      </c>
      <c r="BG229">
        <f>VLOOKUP(A229,'Stock wise daily sales'!$A$1:$AA$367,16,0)</f>
        <v>0</v>
      </c>
      <c r="BH229">
        <v>100</v>
      </c>
      <c r="BI229" s="15">
        <f t="shared" si="275"/>
        <v>100</v>
      </c>
      <c r="BJ229" s="14">
        <f t="shared" si="280"/>
        <v>23</v>
      </c>
      <c r="BK229">
        <f>VLOOKUP(A229,'Stock wise daily sales'!$A$1:$AA$367,17,0)</f>
        <v>0</v>
      </c>
      <c r="BL229">
        <v>0</v>
      </c>
      <c r="BM229" s="15">
        <f t="shared" si="281"/>
        <v>23</v>
      </c>
      <c r="BN229" s="14">
        <f t="shared" si="276"/>
        <v>60</v>
      </c>
      <c r="BO229">
        <f>VLOOKUP(A229,'Stock wise daily sales'!$A$1:$AA$367,18,0)</f>
        <v>51</v>
      </c>
      <c r="BP229">
        <v>0</v>
      </c>
      <c r="BQ229" s="15">
        <f t="shared" si="277"/>
        <v>9</v>
      </c>
      <c r="BR229" s="14">
        <f t="shared" si="278"/>
        <v>4</v>
      </c>
      <c r="BS229">
        <f>VLOOKUP(A229,'Stock wise daily sales'!$A$1:$AA$367,19,0)</f>
        <v>0</v>
      </c>
      <c r="BT229">
        <v>0</v>
      </c>
      <c r="BU229" s="15">
        <f t="shared" si="279"/>
        <v>4</v>
      </c>
      <c r="BV229" s="14">
        <f t="shared" si="282"/>
        <v>9</v>
      </c>
      <c r="BW229">
        <f>VLOOKUP(A229,'Stock wise daily sales'!$A$1:$AA$367,20,0)</f>
        <v>0</v>
      </c>
      <c r="BX229">
        <v>0</v>
      </c>
      <c r="BY229" s="15">
        <f t="shared" si="283"/>
        <v>9</v>
      </c>
      <c r="BZ229" s="14">
        <f t="shared" si="266"/>
        <v>95</v>
      </c>
      <c r="CA229">
        <f>VLOOKUP(A229,'Stock wise daily sales'!$A$1:$AA$367,21,0)</f>
        <v>6</v>
      </c>
      <c r="CB229">
        <v>0</v>
      </c>
      <c r="CC229" s="15">
        <f t="shared" si="267"/>
        <v>89</v>
      </c>
      <c r="CD229" s="14">
        <f t="shared" si="307"/>
        <v>0</v>
      </c>
      <c r="CE229">
        <f>VLOOKUP(A229,'Stock wise daily sales'!$A$1:$AA$367,22,0)</f>
        <v>0</v>
      </c>
      <c r="CF229">
        <v>120</v>
      </c>
      <c r="CG229" s="15">
        <f t="shared" si="308"/>
        <v>120</v>
      </c>
      <c r="CH229" s="14">
        <f t="shared" si="291"/>
        <v>53</v>
      </c>
      <c r="CI229">
        <f>VLOOKUP(A229,'Stock wise daily sales'!$A$1:$AA$367,23,0)</f>
        <v>25</v>
      </c>
      <c r="CJ229">
        <v>0</v>
      </c>
      <c r="CK229" s="15">
        <f t="shared" si="292"/>
        <v>28</v>
      </c>
      <c r="CL229" s="14">
        <f t="shared" si="284"/>
        <v>5</v>
      </c>
      <c r="CM229">
        <f>VLOOKUP(A229,'Stock wise daily sales'!$A$1:$AA$367,24,0)</f>
        <v>0</v>
      </c>
      <c r="CN229">
        <v>0</v>
      </c>
      <c r="CO229" s="15">
        <f t="shared" si="285"/>
        <v>5</v>
      </c>
      <c r="CP229" s="14">
        <f t="shared" si="301"/>
        <v>5</v>
      </c>
      <c r="CQ229">
        <f>VLOOKUP(A229,'Stock wise daily sales'!$A$1:$AA$367,25,0)</f>
        <v>0</v>
      </c>
      <c r="CR229">
        <v>0</v>
      </c>
      <c r="CS229" s="15">
        <f t="shared" si="302"/>
        <v>5</v>
      </c>
      <c r="CT229" s="14">
        <f t="shared" si="286"/>
        <v>122</v>
      </c>
      <c r="CU229">
        <f>VLOOKUP(A229,'Stock wise daily sales'!$A$1:$AA$367,26,0)</f>
        <v>0</v>
      </c>
      <c r="CV229">
        <v>0</v>
      </c>
      <c r="CW229" s="15">
        <f t="shared" si="287"/>
        <v>122</v>
      </c>
    </row>
    <row r="230" spans="1:101" x14ac:dyDescent="0.45">
      <c r="A230" s="2">
        <v>45427</v>
      </c>
      <c r="B230" s="14">
        <f t="shared" si="311"/>
        <v>40</v>
      </c>
      <c r="C230">
        <f>VLOOKUP(A230,'Stock wise daily sales'!$A$1:$AA$367,2,0)</f>
        <v>22</v>
      </c>
      <c r="D230">
        <v>0</v>
      </c>
      <c r="E230" s="15">
        <f t="shared" si="312"/>
        <v>18</v>
      </c>
      <c r="F230" s="14">
        <f t="shared" si="303"/>
        <v>83</v>
      </c>
      <c r="G230">
        <f>VLOOKUP(A230,'Stock wise daily sales'!$A$1:$AA$367,3,0)</f>
        <v>14</v>
      </c>
      <c r="H230">
        <v>0</v>
      </c>
      <c r="I230" s="15">
        <f t="shared" si="304"/>
        <v>69</v>
      </c>
      <c r="J230" s="14">
        <f t="shared" si="288"/>
        <v>8</v>
      </c>
      <c r="K230">
        <f>VLOOKUP(A230,'Stock wise daily sales'!$A$1:$AA$367,4,0)</f>
        <v>0</v>
      </c>
      <c r="L230">
        <v>0</v>
      </c>
      <c r="M230" s="15">
        <f t="shared" si="289"/>
        <v>8</v>
      </c>
      <c r="N230" s="14">
        <f t="shared" si="261"/>
        <v>25</v>
      </c>
      <c r="O230">
        <f>VLOOKUP(A230,'Stock wise daily sales'!$A$1:$AA$367,5,0)</f>
        <v>6</v>
      </c>
      <c r="P230">
        <v>0</v>
      </c>
      <c r="Q230" s="15">
        <f t="shared" si="290"/>
        <v>19</v>
      </c>
      <c r="R230" s="14">
        <f t="shared" si="268"/>
        <v>119</v>
      </c>
      <c r="S230">
        <f>VLOOKUP(A230,'Stock wise daily sales'!$A$1:$AA$367,6,0)</f>
        <v>0</v>
      </c>
      <c r="T230">
        <v>0</v>
      </c>
      <c r="U230" s="15">
        <f t="shared" si="269"/>
        <v>119</v>
      </c>
      <c r="V230" s="14">
        <f t="shared" si="309"/>
        <v>6</v>
      </c>
      <c r="W230">
        <f>VLOOKUP(A230,'Stock wise daily sales'!$A$1:$AA$367,7,0)</f>
        <v>0</v>
      </c>
      <c r="X230">
        <v>0</v>
      </c>
      <c r="Y230" s="15">
        <f t="shared" si="310"/>
        <v>6</v>
      </c>
      <c r="Z230" s="14">
        <f t="shared" si="270"/>
        <v>121</v>
      </c>
      <c r="AA230">
        <f>VLOOKUP(A230,'Stock wise daily sales'!$A$1:$AA$367,8,0)</f>
        <v>21</v>
      </c>
      <c r="AB230">
        <v>0</v>
      </c>
      <c r="AC230" s="15">
        <f t="shared" si="271"/>
        <v>100</v>
      </c>
      <c r="AD230" s="14">
        <f t="shared" si="264"/>
        <v>35</v>
      </c>
      <c r="AE230">
        <f>VLOOKUP(A230,'Stock wise daily sales'!$A$1:$AA$367,9,0)</f>
        <v>3</v>
      </c>
      <c r="AF230">
        <v>0</v>
      </c>
      <c r="AG230" s="15">
        <f t="shared" si="265"/>
        <v>32</v>
      </c>
      <c r="AH230" s="14">
        <f t="shared" si="293"/>
        <v>3</v>
      </c>
      <c r="AI230">
        <f>VLOOKUP(A230,'Stock wise daily sales'!$A$1:$AA$367,10,0)</f>
        <v>0</v>
      </c>
      <c r="AJ230">
        <v>0</v>
      </c>
      <c r="AK230" s="15">
        <f t="shared" si="294"/>
        <v>3</v>
      </c>
      <c r="AL230" s="14">
        <f t="shared" si="305"/>
        <v>34</v>
      </c>
      <c r="AM230">
        <f>VLOOKUP(A230,'Stock wise daily sales'!$A$1:$AA$367,11,0)</f>
        <v>0</v>
      </c>
      <c r="AN230">
        <v>0</v>
      </c>
      <c r="AO230" s="15">
        <f t="shared" si="306"/>
        <v>34</v>
      </c>
      <c r="AP230" s="14">
        <f t="shared" si="295"/>
        <v>99</v>
      </c>
      <c r="AQ230">
        <f>VLOOKUP(A230,'Stock wise daily sales'!$A$1:$AA$367,12,0)</f>
        <v>0</v>
      </c>
      <c r="AR230">
        <v>0</v>
      </c>
      <c r="AS230" s="15">
        <f t="shared" si="296"/>
        <v>99</v>
      </c>
      <c r="AT230" s="14">
        <f t="shared" si="297"/>
        <v>39</v>
      </c>
      <c r="AU230">
        <f>VLOOKUP(A230,'Stock wise daily sales'!$A$1:$AA$367,13,0)</f>
        <v>0</v>
      </c>
      <c r="AV230">
        <v>0</v>
      </c>
      <c r="AW230" s="15">
        <f t="shared" si="298"/>
        <v>39</v>
      </c>
      <c r="AX230" s="14">
        <f t="shared" si="272"/>
        <v>34</v>
      </c>
      <c r="AY230">
        <f>VLOOKUP(A230,'Stock wise daily sales'!$A$1:$AA$367,14,0)</f>
        <v>0</v>
      </c>
      <c r="AZ230">
        <v>0</v>
      </c>
      <c r="BA230" s="15">
        <f t="shared" si="273"/>
        <v>34</v>
      </c>
      <c r="BB230" s="14">
        <f t="shared" si="299"/>
        <v>8</v>
      </c>
      <c r="BC230">
        <f>VLOOKUP(A230,'Stock wise daily sales'!$A$1:$AA$367,15,0)</f>
        <v>8</v>
      </c>
      <c r="BD230">
        <v>0</v>
      </c>
      <c r="BE230" s="15">
        <f t="shared" si="300"/>
        <v>0</v>
      </c>
      <c r="BF230" s="14">
        <f t="shared" si="274"/>
        <v>100</v>
      </c>
      <c r="BG230">
        <f>VLOOKUP(A230,'Stock wise daily sales'!$A$1:$AA$367,16,0)</f>
        <v>8</v>
      </c>
      <c r="BH230">
        <v>0</v>
      </c>
      <c r="BI230" s="15">
        <f t="shared" si="275"/>
        <v>92</v>
      </c>
      <c r="BJ230" s="14">
        <f t="shared" si="280"/>
        <v>23</v>
      </c>
      <c r="BK230">
        <f>VLOOKUP(A230,'Stock wise daily sales'!$A$1:$AA$367,17,0)</f>
        <v>6</v>
      </c>
      <c r="BL230">
        <v>0</v>
      </c>
      <c r="BM230" s="15">
        <f t="shared" si="281"/>
        <v>17</v>
      </c>
      <c r="BN230" s="14">
        <f t="shared" si="276"/>
        <v>9</v>
      </c>
      <c r="BO230">
        <f>VLOOKUP(A230,'Stock wise daily sales'!$A$1:$AA$367,18,0)</f>
        <v>0</v>
      </c>
      <c r="BP230">
        <v>0</v>
      </c>
      <c r="BQ230" s="15">
        <f t="shared" si="277"/>
        <v>9</v>
      </c>
      <c r="BR230" s="14">
        <f t="shared" si="278"/>
        <v>4</v>
      </c>
      <c r="BS230">
        <f>VLOOKUP(A230,'Stock wise daily sales'!$A$1:$AA$367,19,0)</f>
        <v>0</v>
      </c>
      <c r="BT230">
        <v>0</v>
      </c>
      <c r="BU230" s="15">
        <f t="shared" si="279"/>
        <v>4</v>
      </c>
      <c r="BV230" s="14">
        <f t="shared" si="282"/>
        <v>9</v>
      </c>
      <c r="BW230">
        <f>VLOOKUP(A230,'Stock wise daily sales'!$A$1:$AA$367,20,0)</f>
        <v>0</v>
      </c>
      <c r="BX230">
        <v>0</v>
      </c>
      <c r="BY230" s="15">
        <f t="shared" si="283"/>
        <v>9</v>
      </c>
      <c r="BZ230" s="14">
        <f t="shared" si="266"/>
        <v>89</v>
      </c>
      <c r="CA230">
        <f>VLOOKUP(A230,'Stock wise daily sales'!$A$1:$AA$367,21,0)</f>
        <v>0</v>
      </c>
      <c r="CB230">
        <v>0</v>
      </c>
      <c r="CC230" s="15">
        <f t="shared" si="267"/>
        <v>89</v>
      </c>
      <c r="CD230" s="14">
        <f t="shared" si="307"/>
        <v>120</v>
      </c>
      <c r="CE230">
        <f>VLOOKUP(A230,'Stock wise daily sales'!$A$1:$AA$367,22,0)</f>
        <v>0</v>
      </c>
      <c r="CF230">
        <v>0</v>
      </c>
      <c r="CG230" s="15">
        <f t="shared" si="308"/>
        <v>120</v>
      </c>
      <c r="CH230" s="14">
        <f t="shared" si="291"/>
        <v>28</v>
      </c>
      <c r="CI230">
        <f>VLOOKUP(A230,'Stock wise daily sales'!$A$1:$AA$367,23,0)</f>
        <v>0</v>
      </c>
      <c r="CJ230">
        <v>0</v>
      </c>
      <c r="CK230" s="15">
        <f t="shared" si="292"/>
        <v>28</v>
      </c>
      <c r="CL230" s="14">
        <f t="shared" si="284"/>
        <v>5</v>
      </c>
      <c r="CM230">
        <f>VLOOKUP(A230,'Stock wise daily sales'!$A$1:$AA$367,24,0)</f>
        <v>0</v>
      </c>
      <c r="CN230">
        <v>0</v>
      </c>
      <c r="CO230" s="15">
        <f t="shared" si="285"/>
        <v>5</v>
      </c>
      <c r="CP230" s="14">
        <f t="shared" si="301"/>
        <v>5</v>
      </c>
      <c r="CQ230">
        <f>VLOOKUP(A230,'Stock wise daily sales'!$A$1:$AA$367,25,0)</f>
        <v>8</v>
      </c>
      <c r="CR230">
        <v>35</v>
      </c>
      <c r="CS230" s="15">
        <f t="shared" si="302"/>
        <v>32</v>
      </c>
      <c r="CT230" s="14">
        <f t="shared" si="286"/>
        <v>122</v>
      </c>
      <c r="CU230">
        <f>VLOOKUP(A230,'Stock wise daily sales'!$A$1:$AA$367,26,0)</f>
        <v>0</v>
      </c>
      <c r="CV230">
        <v>0</v>
      </c>
      <c r="CW230" s="15">
        <f t="shared" si="287"/>
        <v>122</v>
      </c>
    </row>
    <row r="231" spans="1:101" x14ac:dyDescent="0.45">
      <c r="A231" s="2">
        <v>45428</v>
      </c>
      <c r="B231" s="14">
        <f t="shared" si="311"/>
        <v>18</v>
      </c>
      <c r="C231">
        <f>VLOOKUP(A231,'Stock wise daily sales'!$A$1:$AA$367,2,0)</f>
        <v>0</v>
      </c>
      <c r="D231">
        <v>0</v>
      </c>
      <c r="E231" s="15">
        <f t="shared" si="312"/>
        <v>18</v>
      </c>
      <c r="F231" s="14">
        <f t="shared" si="303"/>
        <v>69</v>
      </c>
      <c r="G231">
        <f>VLOOKUP(A231,'Stock wise daily sales'!$A$1:$AA$367,3,0)</f>
        <v>15</v>
      </c>
      <c r="H231">
        <v>0</v>
      </c>
      <c r="I231" s="15">
        <f t="shared" si="304"/>
        <v>54</v>
      </c>
      <c r="J231" s="14">
        <f t="shared" si="288"/>
        <v>8</v>
      </c>
      <c r="K231">
        <f>VLOOKUP(A231,'Stock wise daily sales'!$A$1:$AA$367,4,0)</f>
        <v>0</v>
      </c>
      <c r="L231">
        <v>0</v>
      </c>
      <c r="M231" s="15">
        <f t="shared" si="289"/>
        <v>8</v>
      </c>
      <c r="N231" s="14">
        <f t="shared" si="261"/>
        <v>19</v>
      </c>
      <c r="O231">
        <f>VLOOKUP(A231,'Stock wise daily sales'!$A$1:$AA$367,5,0)</f>
        <v>0</v>
      </c>
      <c r="P231">
        <v>0</v>
      </c>
      <c r="Q231" s="15">
        <f t="shared" si="290"/>
        <v>19</v>
      </c>
      <c r="R231" s="14">
        <f t="shared" si="268"/>
        <v>119</v>
      </c>
      <c r="S231">
        <f>VLOOKUP(A231,'Stock wise daily sales'!$A$1:$AA$367,6,0)</f>
        <v>6</v>
      </c>
      <c r="T231">
        <v>0</v>
      </c>
      <c r="U231" s="15">
        <f t="shared" si="269"/>
        <v>113</v>
      </c>
      <c r="V231" s="14">
        <f t="shared" si="309"/>
        <v>6</v>
      </c>
      <c r="W231">
        <f>VLOOKUP(A231,'Stock wise daily sales'!$A$1:$AA$367,7,0)</f>
        <v>13</v>
      </c>
      <c r="X231">
        <v>120</v>
      </c>
      <c r="Y231" s="15">
        <f t="shared" si="310"/>
        <v>113</v>
      </c>
      <c r="Z231" s="14">
        <f t="shared" si="270"/>
        <v>100</v>
      </c>
      <c r="AA231">
        <f>VLOOKUP(A231,'Stock wise daily sales'!$A$1:$AA$367,8,0)</f>
        <v>10</v>
      </c>
      <c r="AB231">
        <v>0</v>
      </c>
      <c r="AC231" s="15">
        <f t="shared" si="271"/>
        <v>90</v>
      </c>
      <c r="AD231" s="14">
        <f t="shared" si="264"/>
        <v>32</v>
      </c>
      <c r="AE231">
        <f>VLOOKUP(A231,'Stock wise daily sales'!$A$1:$AA$367,9,0)</f>
        <v>0</v>
      </c>
      <c r="AF231">
        <v>0</v>
      </c>
      <c r="AG231" s="15">
        <f t="shared" si="265"/>
        <v>32</v>
      </c>
      <c r="AH231" s="14">
        <f t="shared" si="293"/>
        <v>3</v>
      </c>
      <c r="AI231">
        <f>VLOOKUP(A231,'Stock wise daily sales'!$A$1:$AA$367,10,0)</f>
        <v>0</v>
      </c>
      <c r="AJ231">
        <v>0</v>
      </c>
      <c r="AK231" s="15">
        <f t="shared" si="294"/>
        <v>3</v>
      </c>
      <c r="AL231" s="14">
        <f t="shared" si="305"/>
        <v>34</v>
      </c>
      <c r="AM231">
        <f>VLOOKUP(A231,'Stock wise daily sales'!$A$1:$AA$367,11,0)</f>
        <v>0</v>
      </c>
      <c r="AN231">
        <v>0</v>
      </c>
      <c r="AO231" s="15">
        <f t="shared" si="306"/>
        <v>34</v>
      </c>
      <c r="AP231" s="14">
        <f t="shared" si="295"/>
        <v>99</v>
      </c>
      <c r="AQ231">
        <f>VLOOKUP(A231,'Stock wise daily sales'!$A$1:$AA$367,12,0)</f>
        <v>5</v>
      </c>
      <c r="AR231">
        <v>0</v>
      </c>
      <c r="AS231" s="15">
        <f t="shared" si="296"/>
        <v>94</v>
      </c>
      <c r="AT231" s="14">
        <f t="shared" si="297"/>
        <v>39</v>
      </c>
      <c r="AU231">
        <f>VLOOKUP(A231,'Stock wise daily sales'!$A$1:$AA$367,13,0)</f>
        <v>10</v>
      </c>
      <c r="AV231">
        <v>0</v>
      </c>
      <c r="AW231" s="15">
        <f t="shared" si="298"/>
        <v>29</v>
      </c>
      <c r="AX231" s="14">
        <f t="shared" si="272"/>
        <v>34</v>
      </c>
      <c r="AY231">
        <f>VLOOKUP(A231,'Stock wise daily sales'!$A$1:$AA$367,14,0)</f>
        <v>0</v>
      </c>
      <c r="AZ231">
        <v>0</v>
      </c>
      <c r="BA231" s="15">
        <f t="shared" si="273"/>
        <v>34</v>
      </c>
      <c r="BB231" s="14">
        <f t="shared" si="299"/>
        <v>0</v>
      </c>
      <c r="BC231">
        <f>VLOOKUP(A231,'Stock wise daily sales'!$A$1:$AA$367,15,0)</f>
        <v>0</v>
      </c>
      <c r="BD231">
        <v>30</v>
      </c>
      <c r="BE231" s="15">
        <f t="shared" si="300"/>
        <v>30</v>
      </c>
      <c r="BF231" s="14">
        <f t="shared" si="274"/>
        <v>92</v>
      </c>
      <c r="BG231">
        <f>VLOOKUP(A231,'Stock wise daily sales'!$A$1:$AA$367,16,0)</f>
        <v>0</v>
      </c>
      <c r="BH231">
        <v>0</v>
      </c>
      <c r="BI231" s="15">
        <f t="shared" si="275"/>
        <v>92</v>
      </c>
      <c r="BJ231" s="14">
        <f t="shared" si="280"/>
        <v>17</v>
      </c>
      <c r="BK231">
        <f>VLOOKUP(A231,'Stock wise daily sales'!$A$1:$AA$367,17,0)</f>
        <v>0</v>
      </c>
      <c r="BL231">
        <v>0</v>
      </c>
      <c r="BM231" s="15">
        <f t="shared" si="281"/>
        <v>17</v>
      </c>
      <c r="BN231" s="14">
        <f t="shared" si="276"/>
        <v>9</v>
      </c>
      <c r="BO231">
        <f>VLOOKUP(A231,'Stock wise daily sales'!$A$1:$AA$367,18,0)</f>
        <v>0</v>
      </c>
      <c r="BP231">
        <v>0</v>
      </c>
      <c r="BQ231" s="15">
        <f t="shared" si="277"/>
        <v>9</v>
      </c>
      <c r="BR231" s="14">
        <f t="shared" si="278"/>
        <v>4</v>
      </c>
      <c r="BS231">
        <f>VLOOKUP(A231,'Stock wise daily sales'!$A$1:$AA$367,19,0)</f>
        <v>0</v>
      </c>
      <c r="BT231">
        <v>0</v>
      </c>
      <c r="BU231" s="15">
        <f t="shared" si="279"/>
        <v>4</v>
      </c>
      <c r="BV231" s="14">
        <f t="shared" si="282"/>
        <v>9</v>
      </c>
      <c r="BW231">
        <f>VLOOKUP(A231,'Stock wise daily sales'!$A$1:$AA$367,20,0)</f>
        <v>0</v>
      </c>
      <c r="BX231">
        <v>0</v>
      </c>
      <c r="BY231" s="15">
        <f t="shared" si="283"/>
        <v>9</v>
      </c>
      <c r="BZ231" s="14">
        <f t="shared" si="266"/>
        <v>89</v>
      </c>
      <c r="CA231">
        <f>VLOOKUP(A231,'Stock wise daily sales'!$A$1:$AA$367,21,0)</f>
        <v>10</v>
      </c>
      <c r="CB231">
        <v>0</v>
      </c>
      <c r="CC231" s="15">
        <f t="shared" si="267"/>
        <v>79</v>
      </c>
      <c r="CD231" s="14">
        <f t="shared" si="307"/>
        <v>120</v>
      </c>
      <c r="CE231">
        <f>VLOOKUP(A231,'Stock wise daily sales'!$A$1:$AA$367,22,0)</f>
        <v>5</v>
      </c>
      <c r="CF231">
        <v>0</v>
      </c>
      <c r="CG231" s="15">
        <f t="shared" si="308"/>
        <v>115</v>
      </c>
      <c r="CH231" s="14">
        <f t="shared" si="291"/>
        <v>28</v>
      </c>
      <c r="CI231">
        <f>VLOOKUP(A231,'Stock wise daily sales'!$A$1:$AA$367,23,0)</f>
        <v>10</v>
      </c>
      <c r="CJ231">
        <v>0</v>
      </c>
      <c r="CK231" s="15">
        <f t="shared" si="292"/>
        <v>18</v>
      </c>
      <c r="CL231" s="14">
        <f t="shared" si="284"/>
        <v>5</v>
      </c>
      <c r="CM231">
        <f>VLOOKUP(A231,'Stock wise daily sales'!$A$1:$AA$367,24,0)</f>
        <v>0</v>
      </c>
      <c r="CN231">
        <v>0</v>
      </c>
      <c r="CO231" s="15">
        <f t="shared" si="285"/>
        <v>5</v>
      </c>
      <c r="CP231" s="14">
        <f t="shared" si="301"/>
        <v>32</v>
      </c>
      <c r="CQ231">
        <f>VLOOKUP(A231,'Stock wise daily sales'!$A$1:$AA$367,25,0)</f>
        <v>0</v>
      </c>
      <c r="CR231">
        <v>0</v>
      </c>
      <c r="CS231" s="15">
        <f t="shared" si="302"/>
        <v>32</v>
      </c>
      <c r="CT231" s="14">
        <f t="shared" si="286"/>
        <v>122</v>
      </c>
      <c r="CU231">
        <f>VLOOKUP(A231,'Stock wise daily sales'!$A$1:$AA$367,26,0)</f>
        <v>0</v>
      </c>
      <c r="CV231">
        <v>0</v>
      </c>
      <c r="CW231" s="15">
        <f t="shared" si="287"/>
        <v>122</v>
      </c>
    </row>
    <row r="232" spans="1:101" x14ac:dyDescent="0.45">
      <c r="A232" s="2">
        <v>45429</v>
      </c>
      <c r="B232" s="14">
        <f t="shared" si="311"/>
        <v>18</v>
      </c>
      <c r="C232">
        <f>VLOOKUP(A232,'Stock wise daily sales'!$A$1:$AA$367,2,0)</f>
        <v>0</v>
      </c>
      <c r="D232">
        <v>0</v>
      </c>
      <c r="E232" s="15">
        <f t="shared" si="312"/>
        <v>18</v>
      </c>
      <c r="F232" s="14">
        <f t="shared" si="303"/>
        <v>54</v>
      </c>
      <c r="G232">
        <f>VLOOKUP(A232,'Stock wise daily sales'!$A$1:$AA$367,3,0)</f>
        <v>8</v>
      </c>
      <c r="H232">
        <v>0</v>
      </c>
      <c r="I232" s="15">
        <f t="shared" si="304"/>
        <v>46</v>
      </c>
      <c r="J232" s="14">
        <f t="shared" si="288"/>
        <v>8</v>
      </c>
      <c r="K232">
        <f>VLOOKUP(A232,'Stock wise daily sales'!$A$1:$AA$367,4,0)</f>
        <v>0</v>
      </c>
      <c r="L232">
        <v>0</v>
      </c>
      <c r="M232" s="15">
        <f t="shared" si="289"/>
        <v>8</v>
      </c>
      <c r="N232" s="14">
        <f t="shared" si="261"/>
        <v>19</v>
      </c>
      <c r="O232">
        <f>VLOOKUP(A232,'Stock wise daily sales'!$A$1:$AA$367,5,0)</f>
        <v>0</v>
      </c>
      <c r="P232">
        <v>0</v>
      </c>
      <c r="Q232" s="15">
        <f t="shared" si="290"/>
        <v>19</v>
      </c>
      <c r="R232" s="14">
        <f t="shared" si="268"/>
        <v>113</v>
      </c>
      <c r="S232">
        <f>VLOOKUP(A232,'Stock wise daily sales'!$A$1:$AA$367,6,0)</f>
        <v>2</v>
      </c>
      <c r="T232">
        <v>0</v>
      </c>
      <c r="U232" s="15">
        <f t="shared" si="269"/>
        <v>111</v>
      </c>
      <c r="V232" s="14">
        <f t="shared" si="309"/>
        <v>113</v>
      </c>
      <c r="W232">
        <f>VLOOKUP(A232,'Stock wise daily sales'!$A$1:$AA$367,7,0)</f>
        <v>0</v>
      </c>
      <c r="X232">
        <v>0</v>
      </c>
      <c r="Y232" s="15">
        <f t="shared" si="310"/>
        <v>113</v>
      </c>
      <c r="Z232" s="14">
        <f t="shared" si="270"/>
        <v>90</v>
      </c>
      <c r="AA232">
        <f>VLOOKUP(A232,'Stock wise daily sales'!$A$1:$AA$367,8,0)</f>
        <v>8</v>
      </c>
      <c r="AB232">
        <v>0</v>
      </c>
      <c r="AC232" s="15">
        <f t="shared" si="271"/>
        <v>82</v>
      </c>
      <c r="AD232" s="14">
        <f t="shared" si="264"/>
        <v>32</v>
      </c>
      <c r="AE232">
        <f>VLOOKUP(A232,'Stock wise daily sales'!$A$1:$AA$367,9,0)</f>
        <v>0</v>
      </c>
      <c r="AF232">
        <v>0</v>
      </c>
      <c r="AG232" s="15">
        <f t="shared" si="265"/>
        <v>32</v>
      </c>
      <c r="AH232" s="14">
        <f t="shared" si="293"/>
        <v>3</v>
      </c>
      <c r="AI232">
        <f>VLOOKUP(A232,'Stock wise daily sales'!$A$1:$AA$367,10,0)</f>
        <v>0</v>
      </c>
      <c r="AJ232">
        <v>0</v>
      </c>
      <c r="AK232" s="15">
        <f t="shared" si="294"/>
        <v>3</v>
      </c>
      <c r="AL232" s="14">
        <f t="shared" si="305"/>
        <v>34</v>
      </c>
      <c r="AM232">
        <f>VLOOKUP(A232,'Stock wise daily sales'!$A$1:$AA$367,11,0)</f>
        <v>2</v>
      </c>
      <c r="AN232">
        <v>0</v>
      </c>
      <c r="AO232" s="15">
        <f t="shared" si="306"/>
        <v>32</v>
      </c>
      <c r="AP232" s="14">
        <f t="shared" si="295"/>
        <v>94</v>
      </c>
      <c r="AQ232">
        <f>VLOOKUP(A232,'Stock wise daily sales'!$A$1:$AA$367,12,0)</f>
        <v>0</v>
      </c>
      <c r="AR232">
        <v>0</v>
      </c>
      <c r="AS232" s="15">
        <f t="shared" si="296"/>
        <v>94</v>
      </c>
      <c r="AT232" s="14">
        <f t="shared" si="297"/>
        <v>29</v>
      </c>
      <c r="AU232">
        <f>VLOOKUP(A232,'Stock wise daily sales'!$A$1:$AA$367,13,0)</f>
        <v>8</v>
      </c>
      <c r="AV232">
        <v>0</v>
      </c>
      <c r="AW232" s="15">
        <f t="shared" si="298"/>
        <v>21</v>
      </c>
      <c r="AX232" s="14">
        <f t="shared" si="272"/>
        <v>34</v>
      </c>
      <c r="AY232">
        <f>VLOOKUP(A232,'Stock wise daily sales'!$A$1:$AA$367,14,0)</f>
        <v>0</v>
      </c>
      <c r="AZ232">
        <v>0</v>
      </c>
      <c r="BA232" s="15">
        <f t="shared" si="273"/>
        <v>34</v>
      </c>
      <c r="BB232" s="14">
        <f t="shared" si="299"/>
        <v>30</v>
      </c>
      <c r="BC232">
        <f>VLOOKUP(A232,'Stock wise daily sales'!$A$1:$AA$367,15,0)</f>
        <v>0</v>
      </c>
      <c r="BD232">
        <v>0</v>
      </c>
      <c r="BE232" s="15">
        <f t="shared" si="300"/>
        <v>30</v>
      </c>
      <c r="BF232" s="14">
        <f t="shared" si="274"/>
        <v>92</v>
      </c>
      <c r="BG232">
        <f>VLOOKUP(A232,'Stock wise daily sales'!$A$1:$AA$367,16,0)</f>
        <v>4</v>
      </c>
      <c r="BH232">
        <v>0</v>
      </c>
      <c r="BI232" s="15">
        <f t="shared" si="275"/>
        <v>88</v>
      </c>
      <c r="BJ232" s="14">
        <f t="shared" si="280"/>
        <v>17</v>
      </c>
      <c r="BK232">
        <f>VLOOKUP(A232,'Stock wise daily sales'!$A$1:$AA$367,17,0)</f>
        <v>0</v>
      </c>
      <c r="BL232">
        <v>0</v>
      </c>
      <c r="BM232" s="15">
        <f t="shared" si="281"/>
        <v>17</v>
      </c>
      <c r="BN232" s="14">
        <f t="shared" si="276"/>
        <v>9</v>
      </c>
      <c r="BO232">
        <f>VLOOKUP(A232,'Stock wise daily sales'!$A$1:$AA$367,18,0)</f>
        <v>0</v>
      </c>
      <c r="BP232">
        <v>0</v>
      </c>
      <c r="BQ232" s="15">
        <f t="shared" si="277"/>
        <v>9</v>
      </c>
      <c r="BR232" s="14">
        <f t="shared" si="278"/>
        <v>4</v>
      </c>
      <c r="BS232">
        <f>VLOOKUP(A232,'Stock wise daily sales'!$A$1:$AA$367,19,0)</f>
        <v>0</v>
      </c>
      <c r="BT232">
        <v>0</v>
      </c>
      <c r="BU232" s="15">
        <f t="shared" si="279"/>
        <v>4</v>
      </c>
      <c r="BV232" s="14">
        <f t="shared" si="282"/>
        <v>9</v>
      </c>
      <c r="BW232">
        <f>VLOOKUP(A232,'Stock wise daily sales'!$A$1:$AA$367,20,0)</f>
        <v>0</v>
      </c>
      <c r="BX232">
        <v>0</v>
      </c>
      <c r="BY232" s="15">
        <f t="shared" si="283"/>
        <v>9</v>
      </c>
      <c r="BZ232" s="14">
        <f t="shared" si="266"/>
        <v>79</v>
      </c>
      <c r="CA232">
        <f>VLOOKUP(A232,'Stock wise daily sales'!$A$1:$AA$367,21,0)</f>
        <v>0</v>
      </c>
      <c r="CB232">
        <v>0</v>
      </c>
      <c r="CC232" s="15">
        <f t="shared" si="267"/>
        <v>79</v>
      </c>
      <c r="CD232" s="14">
        <f t="shared" si="307"/>
        <v>115</v>
      </c>
      <c r="CE232">
        <f>VLOOKUP(A232,'Stock wise daily sales'!$A$1:$AA$367,22,0)</f>
        <v>0</v>
      </c>
      <c r="CF232">
        <v>0</v>
      </c>
      <c r="CG232" s="15">
        <f t="shared" si="308"/>
        <v>115</v>
      </c>
      <c r="CH232" s="14">
        <f t="shared" si="291"/>
        <v>18</v>
      </c>
      <c r="CI232">
        <f>VLOOKUP(A232,'Stock wise daily sales'!$A$1:$AA$367,23,0)</f>
        <v>5</v>
      </c>
      <c r="CJ232">
        <v>0</v>
      </c>
      <c r="CK232" s="15">
        <f t="shared" si="292"/>
        <v>13</v>
      </c>
      <c r="CL232" s="14">
        <f t="shared" si="284"/>
        <v>5</v>
      </c>
      <c r="CM232">
        <f>VLOOKUP(A232,'Stock wise daily sales'!$A$1:$AA$367,24,0)</f>
        <v>0</v>
      </c>
      <c r="CN232">
        <v>0</v>
      </c>
      <c r="CO232" s="15">
        <f t="shared" si="285"/>
        <v>5</v>
      </c>
      <c r="CP232" s="14">
        <f t="shared" si="301"/>
        <v>32</v>
      </c>
      <c r="CQ232">
        <f>VLOOKUP(A232,'Stock wise daily sales'!$A$1:$AA$367,25,0)</f>
        <v>0</v>
      </c>
      <c r="CR232">
        <v>0</v>
      </c>
      <c r="CS232" s="15">
        <f t="shared" si="302"/>
        <v>32</v>
      </c>
      <c r="CT232" s="14">
        <f t="shared" si="286"/>
        <v>122</v>
      </c>
      <c r="CU232">
        <f>VLOOKUP(A232,'Stock wise daily sales'!$A$1:$AA$367,26,0)</f>
        <v>10</v>
      </c>
      <c r="CV232">
        <v>0</v>
      </c>
      <c r="CW232" s="15">
        <f t="shared" si="287"/>
        <v>112</v>
      </c>
    </row>
    <row r="233" spans="1:101" x14ac:dyDescent="0.45">
      <c r="A233" s="2">
        <v>45430</v>
      </c>
      <c r="B233" s="14">
        <f t="shared" si="311"/>
        <v>18</v>
      </c>
      <c r="C233">
        <f>VLOOKUP(A233,'Stock wise daily sales'!$A$1:$AA$367,2,0)</f>
        <v>0</v>
      </c>
      <c r="D233">
        <v>0</v>
      </c>
      <c r="E233" s="15">
        <f t="shared" si="312"/>
        <v>18</v>
      </c>
      <c r="F233" s="14">
        <f t="shared" si="303"/>
        <v>46</v>
      </c>
      <c r="G233">
        <f>VLOOKUP(A233,'Stock wise daily sales'!$A$1:$AA$367,3,0)</f>
        <v>47</v>
      </c>
      <c r="H233">
        <v>160</v>
      </c>
      <c r="I233" s="15">
        <f t="shared" si="304"/>
        <v>159</v>
      </c>
      <c r="J233" s="14">
        <f t="shared" si="288"/>
        <v>8</v>
      </c>
      <c r="K233">
        <f>VLOOKUP(A233,'Stock wise daily sales'!$A$1:$AA$367,4,0)</f>
        <v>0</v>
      </c>
      <c r="L233">
        <v>0</v>
      </c>
      <c r="M233" s="15">
        <f t="shared" si="289"/>
        <v>8</v>
      </c>
      <c r="N233" s="14">
        <f t="shared" si="261"/>
        <v>19</v>
      </c>
      <c r="O233">
        <f>VLOOKUP(A233,'Stock wise daily sales'!$A$1:$AA$367,5,0)</f>
        <v>0</v>
      </c>
      <c r="P233">
        <v>0</v>
      </c>
      <c r="Q233" s="15">
        <f t="shared" si="290"/>
        <v>19</v>
      </c>
      <c r="R233" s="14">
        <f t="shared" si="268"/>
        <v>111</v>
      </c>
      <c r="S233">
        <f>VLOOKUP(A233,'Stock wise daily sales'!$A$1:$AA$367,6,0)</f>
        <v>0</v>
      </c>
      <c r="T233">
        <v>0</v>
      </c>
      <c r="U233" s="15">
        <f t="shared" si="269"/>
        <v>111</v>
      </c>
      <c r="V233" s="14">
        <f t="shared" si="309"/>
        <v>113</v>
      </c>
      <c r="W233">
        <f>VLOOKUP(A233,'Stock wise daily sales'!$A$1:$AA$367,7,0)</f>
        <v>10</v>
      </c>
      <c r="X233">
        <v>0</v>
      </c>
      <c r="Y233" s="15">
        <f t="shared" si="310"/>
        <v>103</v>
      </c>
      <c r="Z233" s="14">
        <f t="shared" si="270"/>
        <v>82</v>
      </c>
      <c r="AA233">
        <f>VLOOKUP(A233,'Stock wise daily sales'!$A$1:$AA$367,8,0)</f>
        <v>50</v>
      </c>
      <c r="AB233">
        <v>0</v>
      </c>
      <c r="AC233" s="15">
        <f t="shared" si="271"/>
        <v>32</v>
      </c>
      <c r="AD233" s="14">
        <f t="shared" si="264"/>
        <v>32</v>
      </c>
      <c r="AE233">
        <f>VLOOKUP(A233,'Stock wise daily sales'!$A$1:$AA$367,9,0)</f>
        <v>2</v>
      </c>
      <c r="AF233">
        <v>0</v>
      </c>
      <c r="AG233" s="15">
        <f t="shared" si="265"/>
        <v>30</v>
      </c>
      <c r="AH233" s="14">
        <f t="shared" si="293"/>
        <v>3</v>
      </c>
      <c r="AI233">
        <f>VLOOKUP(A233,'Stock wise daily sales'!$A$1:$AA$367,10,0)</f>
        <v>2</v>
      </c>
      <c r="AJ233">
        <v>0</v>
      </c>
      <c r="AK233" s="15">
        <f t="shared" si="294"/>
        <v>1</v>
      </c>
      <c r="AL233" s="14">
        <f t="shared" si="305"/>
        <v>32</v>
      </c>
      <c r="AM233">
        <f>VLOOKUP(A233,'Stock wise daily sales'!$A$1:$AA$367,11,0)</f>
        <v>0</v>
      </c>
      <c r="AN233">
        <v>0</v>
      </c>
      <c r="AO233" s="15">
        <f t="shared" si="306"/>
        <v>32</v>
      </c>
      <c r="AP233" s="14">
        <f t="shared" si="295"/>
        <v>94</v>
      </c>
      <c r="AQ233">
        <f>VLOOKUP(A233,'Stock wise daily sales'!$A$1:$AA$367,12,0)</f>
        <v>10</v>
      </c>
      <c r="AR233">
        <v>0</v>
      </c>
      <c r="AS233" s="15">
        <f t="shared" si="296"/>
        <v>84</v>
      </c>
      <c r="AT233" s="14">
        <f t="shared" si="297"/>
        <v>21</v>
      </c>
      <c r="AU233">
        <f>VLOOKUP(A233,'Stock wise daily sales'!$A$1:$AA$367,13,0)</f>
        <v>25</v>
      </c>
      <c r="AV233">
        <v>120</v>
      </c>
      <c r="AW233" s="15">
        <f t="shared" si="298"/>
        <v>116</v>
      </c>
      <c r="AX233" s="14">
        <f t="shared" si="272"/>
        <v>34</v>
      </c>
      <c r="AY233">
        <f>VLOOKUP(A233,'Stock wise daily sales'!$A$1:$AA$367,14,0)</f>
        <v>4</v>
      </c>
      <c r="AZ233">
        <v>0</v>
      </c>
      <c r="BA233" s="15">
        <f t="shared" si="273"/>
        <v>30</v>
      </c>
      <c r="BB233" s="14">
        <f t="shared" si="299"/>
        <v>30</v>
      </c>
      <c r="BC233">
        <f>VLOOKUP(A233,'Stock wise daily sales'!$A$1:$AA$367,15,0)</f>
        <v>2</v>
      </c>
      <c r="BD233">
        <v>0</v>
      </c>
      <c r="BE233" s="15">
        <f t="shared" si="300"/>
        <v>28</v>
      </c>
      <c r="BF233" s="14">
        <f t="shared" si="274"/>
        <v>88</v>
      </c>
      <c r="BG233">
        <f>VLOOKUP(A233,'Stock wise daily sales'!$A$1:$AA$367,16,0)</f>
        <v>1</v>
      </c>
      <c r="BH233">
        <v>0</v>
      </c>
      <c r="BI233" s="15">
        <f t="shared" si="275"/>
        <v>87</v>
      </c>
      <c r="BJ233" s="14">
        <f t="shared" si="280"/>
        <v>17</v>
      </c>
      <c r="BK233">
        <f>VLOOKUP(A233,'Stock wise daily sales'!$A$1:$AA$367,17,0)</f>
        <v>10</v>
      </c>
      <c r="BL233">
        <v>0</v>
      </c>
      <c r="BM233" s="15">
        <f t="shared" si="281"/>
        <v>7</v>
      </c>
      <c r="BN233" s="14">
        <f t="shared" si="276"/>
        <v>9</v>
      </c>
      <c r="BO233">
        <f>VLOOKUP(A233,'Stock wise daily sales'!$A$1:$AA$367,18,0)</f>
        <v>0</v>
      </c>
      <c r="BP233">
        <v>0</v>
      </c>
      <c r="BQ233" s="15">
        <f t="shared" si="277"/>
        <v>9</v>
      </c>
      <c r="BR233" s="14">
        <f t="shared" si="278"/>
        <v>4</v>
      </c>
      <c r="BS233">
        <f>VLOOKUP(A233,'Stock wise daily sales'!$A$1:$AA$367,19,0)</f>
        <v>0</v>
      </c>
      <c r="BT233">
        <v>0</v>
      </c>
      <c r="BU233" s="15">
        <f t="shared" si="279"/>
        <v>4</v>
      </c>
      <c r="BV233" s="14">
        <f t="shared" si="282"/>
        <v>9</v>
      </c>
      <c r="BW233">
        <f>VLOOKUP(A233,'Stock wise daily sales'!$A$1:$AA$367,20,0)</f>
        <v>0</v>
      </c>
      <c r="BX233">
        <v>0</v>
      </c>
      <c r="BY233" s="15">
        <f t="shared" si="283"/>
        <v>9</v>
      </c>
      <c r="BZ233" s="14">
        <f t="shared" si="266"/>
        <v>79</v>
      </c>
      <c r="CA233">
        <f>VLOOKUP(A233,'Stock wise daily sales'!$A$1:$AA$367,21,0)</f>
        <v>20</v>
      </c>
      <c r="CB233">
        <v>0</v>
      </c>
      <c r="CC233" s="15">
        <f t="shared" si="267"/>
        <v>59</v>
      </c>
      <c r="CD233" s="14">
        <f t="shared" si="307"/>
        <v>115</v>
      </c>
      <c r="CE233">
        <f>VLOOKUP(A233,'Stock wise daily sales'!$A$1:$AA$367,22,0)</f>
        <v>20</v>
      </c>
      <c r="CF233">
        <v>0</v>
      </c>
      <c r="CG233" s="15">
        <f t="shared" si="308"/>
        <v>95</v>
      </c>
      <c r="CH233" s="14">
        <f t="shared" si="291"/>
        <v>13</v>
      </c>
      <c r="CI233">
        <f>VLOOKUP(A233,'Stock wise daily sales'!$A$1:$AA$367,23,0)</f>
        <v>27</v>
      </c>
      <c r="CJ233">
        <v>120</v>
      </c>
      <c r="CK233" s="15">
        <f t="shared" si="292"/>
        <v>106</v>
      </c>
      <c r="CL233" s="14">
        <f t="shared" si="284"/>
        <v>5</v>
      </c>
      <c r="CM233">
        <f>VLOOKUP(A233,'Stock wise daily sales'!$A$1:$AA$367,24,0)</f>
        <v>0</v>
      </c>
      <c r="CN233">
        <v>0</v>
      </c>
      <c r="CO233" s="15">
        <f t="shared" si="285"/>
        <v>5</v>
      </c>
      <c r="CP233" s="14">
        <f t="shared" si="301"/>
        <v>32</v>
      </c>
      <c r="CQ233">
        <f>VLOOKUP(A233,'Stock wise daily sales'!$A$1:$AA$367,25,0)</f>
        <v>0</v>
      </c>
      <c r="CR233">
        <v>0</v>
      </c>
      <c r="CS233" s="15">
        <f t="shared" si="302"/>
        <v>32</v>
      </c>
      <c r="CT233" s="14">
        <f t="shared" si="286"/>
        <v>112</v>
      </c>
      <c r="CU233">
        <f>VLOOKUP(A233,'Stock wise daily sales'!$A$1:$AA$367,26,0)</f>
        <v>50</v>
      </c>
      <c r="CV233">
        <v>0</v>
      </c>
      <c r="CW233" s="15">
        <f t="shared" si="287"/>
        <v>62</v>
      </c>
    </row>
    <row r="234" spans="1:101" x14ac:dyDescent="0.45">
      <c r="A234" s="2">
        <v>45431</v>
      </c>
      <c r="B234" s="14">
        <f t="shared" si="311"/>
        <v>18</v>
      </c>
      <c r="C234">
        <f>VLOOKUP(A234,'Stock wise daily sales'!$A$1:$AA$367,2,0)</f>
        <v>3</v>
      </c>
      <c r="D234">
        <v>0</v>
      </c>
      <c r="E234" s="15">
        <f t="shared" si="312"/>
        <v>15</v>
      </c>
      <c r="F234" s="14">
        <f t="shared" si="303"/>
        <v>159</v>
      </c>
      <c r="G234">
        <f>VLOOKUP(A234,'Stock wise daily sales'!$A$1:$AA$367,3,0)</f>
        <v>4</v>
      </c>
      <c r="H234">
        <v>0</v>
      </c>
      <c r="I234" s="15">
        <f t="shared" si="304"/>
        <v>155</v>
      </c>
      <c r="J234" s="14">
        <f t="shared" si="288"/>
        <v>8</v>
      </c>
      <c r="K234">
        <f>VLOOKUP(A234,'Stock wise daily sales'!$A$1:$AA$367,4,0)</f>
        <v>0</v>
      </c>
      <c r="L234">
        <v>0</v>
      </c>
      <c r="M234" s="15">
        <f t="shared" si="289"/>
        <v>8</v>
      </c>
      <c r="N234" s="14">
        <f t="shared" si="261"/>
        <v>19</v>
      </c>
      <c r="O234">
        <f>VLOOKUP(A234,'Stock wise daily sales'!$A$1:$AA$367,5,0)</f>
        <v>0</v>
      </c>
      <c r="P234">
        <v>0</v>
      </c>
      <c r="Q234" s="15">
        <f t="shared" si="290"/>
        <v>19</v>
      </c>
      <c r="R234" s="14">
        <f t="shared" si="268"/>
        <v>111</v>
      </c>
      <c r="S234">
        <f>VLOOKUP(A234,'Stock wise daily sales'!$A$1:$AA$367,6,0)</f>
        <v>10</v>
      </c>
      <c r="T234">
        <v>0</v>
      </c>
      <c r="U234" s="15">
        <f t="shared" si="269"/>
        <v>101</v>
      </c>
      <c r="V234" s="14">
        <f t="shared" si="309"/>
        <v>103</v>
      </c>
      <c r="W234">
        <f>VLOOKUP(A234,'Stock wise daily sales'!$A$1:$AA$367,7,0)</f>
        <v>3</v>
      </c>
      <c r="X234">
        <v>0</v>
      </c>
      <c r="Y234" s="15">
        <f t="shared" si="310"/>
        <v>100</v>
      </c>
      <c r="Z234" s="14">
        <f t="shared" si="270"/>
        <v>32</v>
      </c>
      <c r="AA234">
        <f>VLOOKUP(A234,'Stock wise daily sales'!$A$1:$AA$367,8,0)</f>
        <v>3</v>
      </c>
      <c r="AB234">
        <v>0</v>
      </c>
      <c r="AC234" s="15">
        <f t="shared" si="271"/>
        <v>29</v>
      </c>
      <c r="AD234" s="14">
        <f t="shared" si="264"/>
        <v>30</v>
      </c>
      <c r="AE234">
        <f>VLOOKUP(A234,'Stock wise daily sales'!$A$1:$AA$367,9,0)</f>
        <v>0</v>
      </c>
      <c r="AF234">
        <v>0</v>
      </c>
      <c r="AG234" s="15">
        <f t="shared" si="265"/>
        <v>30</v>
      </c>
      <c r="AH234" s="14">
        <f t="shared" si="293"/>
        <v>1</v>
      </c>
      <c r="AI234">
        <f>VLOOKUP(A234,'Stock wise daily sales'!$A$1:$AA$367,10,0)</f>
        <v>0</v>
      </c>
      <c r="AJ234">
        <v>0</v>
      </c>
      <c r="AK234" s="15">
        <f t="shared" si="294"/>
        <v>1</v>
      </c>
      <c r="AL234" s="14">
        <f t="shared" si="305"/>
        <v>32</v>
      </c>
      <c r="AM234">
        <f>VLOOKUP(A234,'Stock wise daily sales'!$A$1:$AA$367,11,0)</f>
        <v>0</v>
      </c>
      <c r="AN234">
        <v>0</v>
      </c>
      <c r="AO234" s="15">
        <f t="shared" si="306"/>
        <v>32</v>
      </c>
      <c r="AP234" s="14">
        <f t="shared" si="295"/>
        <v>84</v>
      </c>
      <c r="AQ234">
        <f>VLOOKUP(A234,'Stock wise daily sales'!$A$1:$AA$367,12,0)</f>
        <v>6</v>
      </c>
      <c r="AR234">
        <v>0</v>
      </c>
      <c r="AS234" s="15">
        <f t="shared" si="296"/>
        <v>78</v>
      </c>
      <c r="AT234" s="14">
        <f t="shared" si="297"/>
        <v>116</v>
      </c>
      <c r="AU234">
        <f>VLOOKUP(A234,'Stock wise daily sales'!$A$1:$AA$367,13,0)</f>
        <v>6</v>
      </c>
      <c r="AV234">
        <v>0</v>
      </c>
      <c r="AW234" s="15">
        <f t="shared" si="298"/>
        <v>110</v>
      </c>
      <c r="AX234" s="14">
        <f t="shared" si="272"/>
        <v>30</v>
      </c>
      <c r="AY234">
        <f>VLOOKUP(A234,'Stock wise daily sales'!$A$1:$AA$367,14,0)</f>
        <v>0</v>
      </c>
      <c r="AZ234">
        <v>0</v>
      </c>
      <c r="BA234" s="15">
        <f t="shared" si="273"/>
        <v>30</v>
      </c>
      <c r="BB234" s="14">
        <f t="shared" si="299"/>
        <v>28</v>
      </c>
      <c r="BC234">
        <f>VLOOKUP(A234,'Stock wise daily sales'!$A$1:$AA$367,15,0)</f>
        <v>0</v>
      </c>
      <c r="BD234">
        <v>0</v>
      </c>
      <c r="BE234" s="15">
        <f t="shared" si="300"/>
        <v>28</v>
      </c>
      <c r="BF234" s="14">
        <f t="shared" si="274"/>
        <v>87</v>
      </c>
      <c r="BG234">
        <f>VLOOKUP(A234,'Stock wise daily sales'!$A$1:$AA$367,16,0)</f>
        <v>3</v>
      </c>
      <c r="BH234">
        <v>0</v>
      </c>
      <c r="BI234" s="15">
        <f t="shared" si="275"/>
        <v>84</v>
      </c>
      <c r="BJ234" s="14">
        <f t="shared" si="280"/>
        <v>7</v>
      </c>
      <c r="BK234">
        <f>VLOOKUP(A234,'Stock wise daily sales'!$A$1:$AA$367,17,0)</f>
        <v>1</v>
      </c>
      <c r="BL234">
        <v>0</v>
      </c>
      <c r="BM234" s="15">
        <f t="shared" si="281"/>
        <v>6</v>
      </c>
      <c r="BN234" s="14">
        <f t="shared" si="276"/>
        <v>9</v>
      </c>
      <c r="BO234">
        <f>VLOOKUP(A234,'Stock wise daily sales'!$A$1:$AA$367,18,0)</f>
        <v>1</v>
      </c>
      <c r="BP234">
        <v>0</v>
      </c>
      <c r="BQ234" s="15">
        <f t="shared" si="277"/>
        <v>8</v>
      </c>
      <c r="BR234" s="14">
        <f t="shared" si="278"/>
        <v>4</v>
      </c>
      <c r="BS234">
        <f>VLOOKUP(A234,'Stock wise daily sales'!$A$1:$AA$367,19,0)</f>
        <v>0</v>
      </c>
      <c r="BT234">
        <v>0</v>
      </c>
      <c r="BU234" s="15">
        <f t="shared" si="279"/>
        <v>4</v>
      </c>
      <c r="BV234" s="14">
        <f t="shared" si="282"/>
        <v>9</v>
      </c>
      <c r="BW234">
        <f>VLOOKUP(A234,'Stock wise daily sales'!$A$1:$AA$367,20,0)</f>
        <v>0</v>
      </c>
      <c r="BX234">
        <v>0</v>
      </c>
      <c r="BY234" s="15">
        <f t="shared" si="283"/>
        <v>9</v>
      </c>
      <c r="BZ234" s="14">
        <f t="shared" si="266"/>
        <v>59</v>
      </c>
      <c r="CA234">
        <f>VLOOKUP(A234,'Stock wise daily sales'!$A$1:$AA$367,21,0)</f>
        <v>10</v>
      </c>
      <c r="CB234">
        <v>0</v>
      </c>
      <c r="CC234" s="15">
        <f t="shared" si="267"/>
        <v>49</v>
      </c>
      <c r="CD234" s="14">
        <f t="shared" si="307"/>
        <v>95</v>
      </c>
      <c r="CE234">
        <f>VLOOKUP(A234,'Stock wise daily sales'!$A$1:$AA$367,22,0)</f>
        <v>0</v>
      </c>
      <c r="CF234">
        <v>0</v>
      </c>
      <c r="CG234" s="15">
        <f t="shared" si="308"/>
        <v>95</v>
      </c>
      <c r="CH234" s="14">
        <f t="shared" si="291"/>
        <v>106</v>
      </c>
      <c r="CI234">
        <f>VLOOKUP(A234,'Stock wise daily sales'!$A$1:$AA$367,23,0)</f>
        <v>0</v>
      </c>
      <c r="CJ234">
        <v>0</v>
      </c>
      <c r="CK234" s="15">
        <f t="shared" si="292"/>
        <v>106</v>
      </c>
      <c r="CL234" s="14">
        <f t="shared" si="284"/>
        <v>5</v>
      </c>
      <c r="CM234">
        <f>VLOOKUP(A234,'Stock wise daily sales'!$A$1:$AA$367,24,0)</f>
        <v>0</v>
      </c>
      <c r="CN234">
        <v>0</v>
      </c>
      <c r="CO234" s="15">
        <f t="shared" si="285"/>
        <v>5</v>
      </c>
      <c r="CP234" s="14">
        <f t="shared" si="301"/>
        <v>32</v>
      </c>
      <c r="CQ234">
        <f>VLOOKUP(A234,'Stock wise daily sales'!$A$1:$AA$367,25,0)</f>
        <v>0</v>
      </c>
      <c r="CR234">
        <v>0</v>
      </c>
      <c r="CS234" s="15">
        <f t="shared" si="302"/>
        <v>32</v>
      </c>
      <c r="CT234" s="14">
        <f t="shared" si="286"/>
        <v>62</v>
      </c>
      <c r="CU234">
        <f>VLOOKUP(A234,'Stock wise daily sales'!$A$1:$AA$367,26,0)</f>
        <v>0</v>
      </c>
      <c r="CV234">
        <v>0</v>
      </c>
      <c r="CW234" s="15">
        <f t="shared" si="287"/>
        <v>62</v>
      </c>
    </row>
    <row r="235" spans="1:101" x14ac:dyDescent="0.45">
      <c r="A235" s="2">
        <v>45432</v>
      </c>
      <c r="B235" s="14">
        <f t="shared" si="311"/>
        <v>15</v>
      </c>
      <c r="C235">
        <f>VLOOKUP(A235,'Stock wise daily sales'!$A$1:$AA$367,2,0)</f>
        <v>5</v>
      </c>
      <c r="D235">
        <v>0</v>
      </c>
      <c r="E235" s="15">
        <f t="shared" si="312"/>
        <v>10</v>
      </c>
      <c r="F235" s="14">
        <f t="shared" si="303"/>
        <v>155</v>
      </c>
      <c r="G235">
        <f>VLOOKUP(A235,'Stock wise daily sales'!$A$1:$AA$367,3,0)</f>
        <v>40</v>
      </c>
      <c r="H235">
        <v>0</v>
      </c>
      <c r="I235" s="15">
        <f t="shared" si="304"/>
        <v>115</v>
      </c>
      <c r="J235" s="14">
        <f t="shared" si="288"/>
        <v>8</v>
      </c>
      <c r="K235">
        <f>VLOOKUP(A235,'Stock wise daily sales'!$A$1:$AA$367,4,0)</f>
        <v>0</v>
      </c>
      <c r="L235">
        <v>0</v>
      </c>
      <c r="M235" s="15">
        <f t="shared" si="289"/>
        <v>8</v>
      </c>
      <c r="N235" s="14">
        <f t="shared" si="261"/>
        <v>19</v>
      </c>
      <c r="O235">
        <f>VLOOKUP(A235,'Stock wise daily sales'!$A$1:$AA$367,5,0)</f>
        <v>0</v>
      </c>
      <c r="P235">
        <v>0</v>
      </c>
      <c r="Q235" s="15">
        <f t="shared" si="290"/>
        <v>19</v>
      </c>
      <c r="R235" s="14">
        <f t="shared" si="268"/>
        <v>101</v>
      </c>
      <c r="S235">
        <f>VLOOKUP(A235,'Stock wise daily sales'!$A$1:$AA$367,6,0)</f>
        <v>6</v>
      </c>
      <c r="T235">
        <v>0</v>
      </c>
      <c r="U235" s="15">
        <f t="shared" si="269"/>
        <v>95</v>
      </c>
      <c r="V235" s="14">
        <f t="shared" si="309"/>
        <v>100</v>
      </c>
      <c r="W235">
        <f>VLOOKUP(A235,'Stock wise daily sales'!$A$1:$AA$367,7,0)</f>
        <v>40</v>
      </c>
      <c r="X235">
        <v>0</v>
      </c>
      <c r="Y235" s="15">
        <f t="shared" si="310"/>
        <v>60</v>
      </c>
      <c r="Z235" s="14">
        <f t="shared" si="270"/>
        <v>29</v>
      </c>
      <c r="AA235">
        <f>VLOOKUP(A235,'Stock wise daily sales'!$A$1:$AA$367,8,0)</f>
        <v>30</v>
      </c>
      <c r="AB235">
        <v>150</v>
      </c>
      <c r="AC235" s="15">
        <f t="shared" si="271"/>
        <v>149</v>
      </c>
      <c r="AD235" s="14">
        <f t="shared" si="264"/>
        <v>30</v>
      </c>
      <c r="AE235">
        <f>VLOOKUP(A235,'Stock wise daily sales'!$A$1:$AA$367,9,0)</f>
        <v>19</v>
      </c>
      <c r="AF235">
        <v>0</v>
      </c>
      <c r="AG235" s="15">
        <f t="shared" si="265"/>
        <v>11</v>
      </c>
      <c r="AH235" s="14">
        <f t="shared" si="293"/>
        <v>1</v>
      </c>
      <c r="AI235">
        <f>VLOOKUP(A235,'Stock wise daily sales'!$A$1:$AA$367,10,0)</f>
        <v>0</v>
      </c>
      <c r="AJ235">
        <v>0</v>
      </c>
      <c r="AK235" s="15">
        <f t="shared" si="294"/>
        <v>1</v>
      </c>
      <c r="AL235" s="14">
        <f t="shared" si="305"/>
        <v>32</v>
      </c>
      <c r="AM235">
        <f>VLOOKUP(A235,'Stock wise daily sales'!$A$1:$AA$367,11,0)</f>
        <v>32</v>
      </c>
      <c r="AN235">
        <v>130</v>
      </c>
      <c r="AO235" s="15">
        <f t="shared" si="306"/>
        <v>130</v>
      </c>
      <c r="AP235" s="14">
        <f t="shared" si="295"/>
        <v>78</v>
      </c>
      <c r="AQ235">
        <f>VLOOKUP(A235,'Stock wise daily sales'!$A$1:$AA$367,12,0)</f>
        <v>20</v>
      </c>
      <c r="AR235">
        <v>0</v>
      </c>
      <c r="AS235" s="15">
        <f t="shared" si="296"/>
        <v>58</v>
      </c>
      <c r="AT235" s="14">
        <f t="shared" si="297"/>
        <v>110</v>
      </c>
      <c r="AU235">
        <f>VLOOKUP(A235,'Stock wise daily sales'!$A$1:$AA$367,13,0)</f>
        <v>20</v>
      </c>
      <c r="AV235">
        <v>0</v>
      </c>
      <c r="AW235" s="15">
        <f t="shared" si="298"/>
        <v>90</v>
      </c>
      <c r="AX235" s="14">
        <f t="shared" si="272"/>
        <v>30</v>
      </c>
      <c r="AY235">
        <f>VLOOKUP(A235,'Stock wise daily sales'!$A$1:$AA$367,14,0)</f>
        <v>0</v>
      </c>
      <c r="AZ235">
        <v>0</v>
      </c>
      <c r="BA235" s="15">
        <f t="shared" si="273"/>
        <v>30</v>
      </c>
      <c r="BB235" s="14">
        <f t="shared" si="299"/>
        <v>28</v>
      </c>
      <c r="BC235">
        <f>VLOOKUP(A235,'Stock wise daily sales'!$A$1:$AA$367,15,0)</f>
        <v>0</v>
      </c>
      <c r="BD235">
        <v>0</v>
      </c>
      <c r="BE235" s="15">
        <f t="shared" si="300"/>
        <v>28</v>
      </c>
      <c r="BF235" s="14">
        <f t="shared" si="274"/>
        <v>84</v>
      </c>
      <c r="BG235">
        <f>VLOOKUP(A235,'Stock wise daily sales'!$A$1:$AA$367,16,0)</f>
        <v>0</v>
      </c>
      <c r="BH235">
        <v>0</v>
      </c>
      <c r="BI235" s="15">
        <f t="shared" si="275"/>
        <v>84</v>
      </c>
      <c r="BJ235" s="14">
        <f t="shared" si="280"/>
        <v>6</v>
      </c>
      <c r="BK235">
        <f>VLOOKUP(A235,'Stock wise daily sales'!$A$1:$AA$367,17,0)</f>
        <v>0</v>
      </c>
      <c r="BL235">
        <v>0</v>
      </c>
      <c r="BM235" s="15">
        <f t="shared" si="281"/>
        <v>6</v>
      </c>
      <c r="BN235" s="14">
        <f t="shared" si="276"/>
        <v>8</v>
      </c>
      <c r="BO235">
        <f>VLOOKUP(A235,'Stock wise daily sales'!$A$1:$AA$367,18,0)</f>
        <v>0</v>
      </c>
      <c r="BP235">
        <v>0</v>
      </c>
      <c r="BQ235" s="15">
        <f t="shared" si="277"/>
        <v>8</v>
      </c>
      <c r="BR235" s="14">
        <f t="shared" si="278"/>
        <v>4</v>
      </c>
      <c r="BS235">
        <f>VLOOKUP(A235,'Stock wise daily sales'!$A$1:$AA$367,19,0)</f>
        <v>0</v>
      </c>
      <c r="BT235">
        <v>0</v>
      </c>
      <c r="BU235" s="15">
        <f t="shared" si="279"/>
        <v>4</v>
      </c>
      <c r="BV235" s="14">
        <f t="shared" si="282"/>
        <v>9</v>
      </c>
      <c r="BW235">
        <f>VLOOKUP(A235,'Stock wise daily sales'!$A$1:$AA$367,20,0)</f>
        <v>0</v>
      </c>
      <c r="BX235">
        <v>0</v>
      </c>
      <c r="BY235" s="15">
        <f t="shared" si="283"/>
        <v>9</v>
      </c>
      <c r="BZ235" s="14">
        <f t="shared" si="266"/>
        <v>49</v>
      </c>
      <c r="CA235">
        <f>VLOOKUP(A235,'Stock wise daily sales'!$A$1:$AA$367,21,0)</f>
        <v>0</v>
      </c>
      <c r="CB235">
        <v>0</v>
      </c>
      <c r="CC235" s="15">
        <f t="shared" si="267"/>
        <v>49</v>
      </c>
      <c r="CD235" s="14">
        <f t="shared" si="307"/>
        <v>95</v>
      </c>
      <c r="CE235">
        <f>VLOOKUP(A235,'Stock wise daily sales'!$A$1:$AA$367,22,0)</f>
        <v>10</v>
      </c>
      <c r="CF235">
        <v>0</v>
      </c>
      <c r="CG235" s="15">
        <f t="shared" si="308"/>
        <v>85</v>
      </c>
      <c r="CH235" s="14">
        <f t="shared" si="291"/>
        <v>106</v>
      </c>
      <c r="CI235">
        <f>VLOOKUP(A235,'Stock wise daily sales'!$A$1:$AA$367,23,0)</f>
        <v>7</v>
      </c>
      <c r="CJ235">
        <v>0</v>
      </c>
      <c r="CK235" s="15">
        <f t="shared" si="292"/>
        <v>99</v>
      </c>
      <c r="CL235" s="14">
        <f t="shared" si="284"/>
        <v>5</v>
      </c>
      <c r="CM235">
        <f>VLOOKUP(A235,'Stock wise daily sales'!$A$1:$AA$367,24,0)</f>
        <v>0</v>
      </c>
      <c r="CN235">
        <v>0</v>
      </c>
      <c r="CO235" s="15">
        <f t="shared" si="285"/>
        <v>5</v>
      </c>
      <c r="CP235" s="14">
        <f t="shared" si="301"/>
        <v>32</v>
      </c>
      <c r="CQ235">
        <f>VLOOKUP(A235,'Stock wise daily sales'!$A$1:$AA$367,25,0)</f>
        <v>0</v>
      </c>
      <c r="CR235">
        <v>0</v>
      </c>
      <c r="CS235" s="15">
        <f t="shared" si="302"/>
        <v>32</v>
      </c>
      <c r="CT235" s="14">
        <f t="shared" si="286"/>
        <v>62</v>
      </c>
      <c r="CU235">
        <f>VLOOKUP(A235,'Stock wise daily sales'!$A$1:$AA$367,26,0)</f>
        <v>20</v>
      </c>
      <c r="CV235">
        <v>0</v>
      </c>
      <c r="CW235" s="15">
        <f t="shared" si="287"/>
        <v>42</v>
      </c>
    </row>
    <row r="236" spans="1:101" x14ac:dyDescent="0.45">
      <c r="A236" s="2">
        <v>45433</v>
      </c>
      <c r="B236" s="14">
        <f t="shared" si="311"/>
        <v>10</v>
      </c>
      <c r="C236">
        <f>VLOOKUP(A236,'Stock wise daily sales'!$A$1:$AA$367,2,0)</f>
        <v>0</v>
      </c>
      <c r="D236">
        <v>0</v>
      </c>
      <c r="E236" s="15">
        <f t="shared" si="312"/>
        <v>10</v>
      </c>
      <c r="F236" s="14">
        <f t="shared" si="303"/>
        <v>115</v>
      </c>
      <c r="G236">
        <f>VLOOKUP(A236,'Stock wise daily sales'!$A$1:$AA$367,3,0)</f>
        <v>0</v>
      </c>
      <c r="H236">
        <v>0</v>
      </c>
      <c r="I236" s="15">
        <f t="shared" si="304"/>
        <v>115</v>
      </c>
      <c r="J236" s="14">
        <f t="shared" si="288"/>
        <v>8</v>
      </c>
      <c r="K236">
        <f>VLOOKUP(A236,'Stock wise daily sales'!$A$1:$AA$367,4,0)</f>
        <v>8</v>
      </c>
      <c r="L236">
        <v>0</v>
      </c>
      <c r="M236" s="15">
        <f t="shared" si="289"/>
        <v>0</v>
      </c>
      <c r="N236" s="14">
        <f t="shared" si="261"/>
        <v>19</v>
      </c>
      <c r="O236">
        <f>VLOOKUP(A236,'Stock wise daily sales'!$A$1:$AA$367,5,0)</f>
        <v>0</v>
      </c>
      <c r="P236">
        <v>0</v>
      </c>
      <c r="Q236" s="15">
        <f t="shared" si="290"/>
        <v>19</v>
      </c>
      <c r="R236" s="14">
        <f t="shared" si="268"/>
        <v>95</v>
      </c>
      <c r="S236">
        <f>VLOOKUP(A236,'Stock wise daily sales'!$A$1:$AA$367,6,0)</f>
        <v>8</v>
      </c>
      <c r="T236">
        <v>0</v>
      </c>
      <c r="U236" s="15">
        <f t="shared" si="269"/>
        <v>87</v>
      </c>
      <c r="V236" s="14">
        <f t="shared" si="309"/>
        <v>60</v>
      </c>
      <c r="W236">
        <f>VLOOKUP(A236,'Stock wise daily sales'!$A$1:$AA$367,7,0)</f>
        <v>10</v>
      </c>
      <c r="X236">
        <v>0</v>
      </c>
      <c r="Y236" s="15">
        <f t="shared" si="310"/>
        <v>50</v>
      </c>
      <c r="Z236" s="14">
        <f t="shared" si="270"/>
        <v>149</v>
      </c>
      <c r="AA236">
        <f>VLOOKUP(A236,'Stock wise daily sales'!$A$1:$AA$367,8,0)</f>
        <v>0</v>
      </c>
      <c r="AB236">
        <v>0</v>
      </c>
      <c r="AC236" s="15">
        <f t="shared" si="271"/>
        <v>149</v>
      </c>
      <c r="AD236" s="14">
        <f t="shared" si="264"/>
        <v>11</v>
      </c>
      <c r="AE236">
        <f>VLOOKUP(A236,'Stock wise daily sales'!$A$1:$AA$367,9,0)</f>
        <v>0</v>
      </c>
      <c r="AF236">
        <v>0</v>
      </c>
      <c r="AG236" s="15">
        <f t="shared" si="265"/>
        <v>11</v>
      </c>
      <c r="AH236" s="14">
        <f t="shared" si="293"/>
        <v>1</v>
      </c>
      <c r="AI236">
        <f>VLOOKUP(A236,'Stock wise daily sales'!$A$1:$AA$367,10,0)</f>
        <v>8</v>
      </c>
      <c r="AJ236">
        <v>30</v>
      </c>
      <c r="AK236" s="15">
        <f t="shared" si="294"/>
        <v>23</v>
      </c>
      <c r="AL236" s="14">
        <f t="shared" si="305"/>
        <v>130</v>
      </c>
      <c r="AM236">
        <f>VLOOKUP(A236,'Stock wise daily sales'!$A$1:$AA$367,11,0)</f>
        <v>0</v>
      </c>
      <c r="AN236">
        <v>0</v>
      </c>
      <c r="AO236" s="15">
        <f t="shared" si="306"/>
        <v>130</v>
      </c>
      <c r="AP236" s="14">
        <f t="shared" si="295"/>
        <v>58</v>
      </c>
      <c r="AQ236">
        <f>VLOOKUP(A236,'Stock wise daily sales'!$A$1:$AA$367,12,0)</f>
        <v>2</v>
      </c>
      <c r="AR236">
        <v>0</v>
      </c>
      <c r="AS236" s="15">
        <f t="shared" si="296"/>
        <v>56</v>
      </c>
      <c r="AT236" s="14">
        <f t="shared" si="297"/>
        <v>90</v>
      </c>
      <c r="AU236">
        <f>VLOOKUP(A236,'Stock wise daily sales'!$A$1:$AA$367,13,0)</f>
        <v>5</v>
      </c>
      <c r="AV236">
        <v>0</v>
      </c>
      <c r="AW236" s="15">
        <f t="shared" si="298"/>
        <v>85</v>
      </c>
      <c r="AX236" s="14">
        <f t="shared" si="272"/>
        <v>30</v>
      </c>
      <c r="AY236">
        <f>VLOOKUP(A236,'Stock wise daily sales'!$A$1:$AA$367,14,0)</f>
        <v>14</v>
      </c>
      <c r="AZ236">
        <v>0</v>
      </c>
      <c r="BA236" s="15">
        <f t="shared" si="273"/>
        <v>16</v>
      </c>
      <c r="BB236" s="14">
        <f t="shared" si="299"/>
        <v>28</v>
      </c>
      <c r="BC236">
        <f>VLOOKUP(A236,'Stock wise daily sales'!$A$1:$AA$367,15,0)</f>
        <v>2</v>
      </c>
      <c r="BD236">
        <v>0</v>
      </c>
      <c r="BE236" s="15">
        <f t="shared" si="300"/>
        <v>26</v>
      </c>
      <c r="BF236" s="14">
        <f t="shared" si="274"/>
        <v>84</v>
      </c>
      <c r="BG236">
        <f>VLOOKUP(A236,'Stock wise daily sales'!$A$1:$AA$367,16,0)</f>
        <v>0</v>
      </c>
      <c r="BH236">
        <v>0</v>
      </c>
      <c r="BI236" s="15">
        <f t="shared" si="275"/>
        <v>84</v>
      </c>
      <c r="BJ236" s="14">
        <f t="shared" si="280"/>
        <v>6</v>
      </c>
      <c r="BK236">
        <f>VLOOKUP(A236,'Stock wise daily sales'!$A$1:$AA$367,17,0)</f>
        <v>0</v>
      </c>
      <c r="BL236">
        <v>0</v>
      </c>
      <c r="BM236" s="15">
        <f t="shared" si="281"/>
        <v>6</v>
      </c>
      <c r="BN236" s="14">
        <f t="shared" si="276"/>
        <v>8</v>
      </c>
      <c r="BO236">
        <f>VLOOKUP(A236,'Stock wise daily sales'!$A$1:$AA$367,18,0)</f>
        <v>0</v>
      </c>
      <c r="BP236">
        <v>0</v>
      </c>
      <c r="BQ236" s="15">
        <f t="shared" si="277"/>
        <v>8</v>
      </c>
      <c r="BR236" s="14">
        <f t="shared" si="278"/>
        <v>4</v>
      </c>
      <c r="BS236">
        <f>VLOOKUP(A236,'Stock wise daily sales'!$A$1:$AA$367,19,0)</f>
        <v>0</v>
      </c>
      <c r="BT236">
        <v>0</v>
      </c>
      <c r="BU236" s="15">
        <f t="shared" si="279"/>
        <v>4</v>
      </c>
      <c r="BV236" s="14">
        <f t="shared" si="282"/>
        <v>9</v>
      </c>
      <c r="BW236">
        <f>VLOOKUP(A236,'Stock wise daily sales'!$A$1:$AA$367,20,0)</f>
        <v>0</v>
      </c>
      <c r="BX236">
        <v>0</v>
      </c>
      <c r="BY236" s="15">
        <f t="shared" si="283"/>
        <v>9</v>
      </c>
      <c r="BZ236" s="14">
        <f t="shared" si="266"/>
        <v>49</v>
      </c>
      <c r="CA236">
        <f>VLOOKUP(A236,'Stock wise daily sales'!$A$1:$AA$367,21,0)</f>
        <v>0</v>
      </c>
      <c r="CB236">
        <v>0</v>
      </c>
      <c r="CC236" s="15">
        <f t="shared" si="267"/>
        <v>49</v>
      </c>
      <c r="CD236" s="14">
        <f t="shared" si="307"/>
        <v>85</v>
      </c>
      <c r="CE236">
        <f>VLOOKUP(A236,'Stock wise daily sales'!$A$1:$AA$367,22,0)</f>
        <v>0</v>
      </c>
      <c r="CF236">
        <v>0</v>
      </c>
      <c r="CG236" s="15">
        <f t="shared" si="308"/>
        <v>85</v>
      </c>
      <c r="CH236" s="14">
        <f t="shared" si="291"/>
        <v>99</v>
      </c>
      <c r="CI236">
        <f>VLOOKUP(A236,'Stock wise daily sales'!$A$1:$AA$367,23,0)</f>
        <v>0</v>
      </c>
      <c r="CJ236">
        <v>0</v>
      </c>
      <c r="CK236" s="15">
        <f t="shared" si="292"/>
        <v>99</v>
      </c>
      <c r="CL236" s="14">
        <f t="shared" si="284"/>
        <v>5</v>
      </c>
      <c r="CM236">
        <f>VLOOKUP(A236,'Stock wise daily sales'!$A$1:$AA$367,24,0)</f>
        <v>5</v>
      </c>
      <c r="CN236">
        <v>0</v>
      </c>
      <c r="CO236" s="15">
        <f t="shared" si="285"/>
        <v>0</v>
      </c>
      <c r="CP236" s="14">
        <f t="shared" si="301"/>
        <v>32</v>
      </c>
      <c r="CQ236">
        <f>VLOOKUP(A236,'Stock wise daily sales'!$A$1:$AA$367,25,0)</f>
        <v>5</v>
      </c>
      <c r="CR236">
        <v>0</v>
      </c>
      <c r="CS236" s="15">
        <f t="shared" si="302"/>
        <v>27</v>
      </c>
      <c r="CT236" s="14">
        <f t="shared" si="286"/>
        <v>42</v>
      </c>
      <c r="CU236">
        <f>VLOOKUP(A236,'Stock wise daily sales'!$A$1:$AA$367,26,0)</f>
        <v>0</v>
      </c>
      <c r="CV236">
        <v>0</v>
      </c>
      <c r="CW236" s="15">
        <f t="shared" si="287"/>
        <v>42</v>
      </c>
    </row>
    <row r="237" spans="1:101" x14ac:dyDescent="0.45">
      <c r="A237" s="2">
        <v>45434</v>
      </c>
      <c r="B237" s="14">
        <f t="shared" si="311"/>
        <v>10</v>
      </c>
      <c r="C237">
        <f>VLOOKUP(A237,'Stock wise daily sales'!$A$1:$AA$367,2,0)</f>
        <v>0</v>
      </c>
      <c r="D237">
        <v>0</v>
      </c>
      <c r="E237" s="15">
        <f t="shared" si="312"/>
        <v>10</v>
      </c>
      <c r="F237" s="14">
        <f t="shared" si="303"/>
        <v>115</v>
      </c>
      <c r="G237">
        <f>VLOOKUP(A237,'Stock wise daily sales'!$A$1:$AA$367,3,0)</f>
        <v>0</v>
      </c>
      <c r="H237">
        <v>0</v>
      </c>
      <c r="I237" s="15">
        <f t="shared" si="304"/>
        <v>115</v>
      </c>
      <c r="J237" s="14">
        <f t="shared" si="288"/>
        <v>0</v>
      </c>
      <c r="K237">
        <f>VLOOKUP(A237,'Stock wise daily sales'!$A$1:$AA$367,4,0)</f>
        <v>0</v>
      </c>
      <c r="L237">
        <v>0</v>
      </c>
      <c r="M237" s="15">
        <f t="shared" si="289"/>
        <v>0</v>
      </c>
      <c r="N237" s="14">
        <f t="shared" si="261"/>
        <v>19</v>
      </c>
      <c r="O237">
        <f>VLOOKUP(A237,'Stock wise daily sales'!$A$1:$AA$367,5,0)</f>
        <v>0</v>
      </c>
      <c r="P237">
        <v>0</v>
      </c>
      <c r="Q237" s="15">
        <f t="shared" si="290"/>
        <v>19</v>
      </c>
      <c r="R237" s="14">
        <f t="shared" si="268"/>
        <v>87</v>
      </c>
      <c r="S237">
        <f>VLOOKUP(A237,'Stock wise daily sales'!$A$1:$AA$367,6,0)</f>
        <v>18</v>
      </c>
      <c r="T237">
        <v>0</v>
      </c>
      <c r="U237" s="15">
        <f t="shared" si="269"/>
        <v>69</v>
      </c>
      <c r="V237" s="14">
        <f t="shared" si="309"/>
        <v>50</v>
      </c>
      <c r="W237">
        <f>VLOOKUP(A237,'Stock wise daily sales'!$A$1:$AA$367,7,0)</f>
        <v>0</v>
      </c>
      <c r="X237">
        <v>0</v>
      </c>
      <c r="Y237" s="15">
        <f t="shared" si="310"/>
        <v>50</v>
      </c>
      <c r="Z237" s="14">
        <f t="shared" si="270"/>
        <v>149</v>
      </c>
      <c r="AA237">
        <f>VLOOKUP(A237,'Stock wise daily sales'!$A$1:$AA$367,8,0)</f>
        <v>0</v>
      </c>
      <c r="AB237">
        <v>0</v>
      </c>
      <c r="AC237" s="15">
        <f t="shared" si="271"/>
        <v>149</v>
      </c>
      <c r="AD237" s="14">
        <f t="shared" si="264"/>
        <v>11</v>
      </c>
      <c r="AE237">
        <f>VLOOKUP(A237,'Stock wise daily sales'!$A$1:$AA$367,9,0)</f>
        <v>0</v>
      </c>
      <c r="AF237">
        <v>0</v>
      </c>
      <c r="AG237" s="15">
        <f t="shared" si="265"/>
        <v>11</v>
      </c>
      <c r="AH237" s="14">
        <f t="shared" si="293"/>
        <v>23</v>
      </c>
      <c r="AI237">
        <f>VLOOKUP(A237,'Stock wise daily sales'!$A$1:$AA$367,10,0)</f>
        <v>0</v>
      </c>
      <c r="AJ237">
        <v>0</v>
      </c>
      <c r="AK237" s="15">
        <f t="shared" si="294"/>
        <v>23</v>
      </c>
      <c r="AL237" s="14">
        <f t="shared" si="305"/>
        <v>130</v>
      </c>
      <c r="AM237">
        <f>VLOOKUP(A237,'Stock wise daily sales'!$A$1:$AA$367,11,0)</f>
        <v>3</v>
      </c>
      <c r="AN237">
        <v>0</v>
      </c>
      <c r="AO237" s="15">
        <f t="shared" si="306"/>
        <v>127</v>
      </c>
      <c r="AP237" s="14">
        <f t="shared" si="295"/>
        <v>56</v>
      </c>
      <c r="AQ237">
        <f>VLOOKUP(A237,'Stock wise daily sales'!$A$1:$AA$367,12,0)</f>
        <v>0</v>
      </c>
      <c r="AR237">
        <v>0</v>
      </c>
      <c r="AS237" s="15">
        <f t="shared" si="296"/>
        <v>56</v>
      </c>
      <c r="AT237" s="14">
        <f t="shared" si="297"/>
        <v>85</v>
      </c>
      <c r="AU237">
        <f>VLOOKUP(A237,'Stock wise daily sales'!$A$1:$AA$367,13,0)</f>
        <v>30</v>
      </c>
      <c r="AV237">
        <v>0</v>
      </c>
      <c r="AW237" s="15">
        <f t="shared" si="298"/>
        <v>55</v>
      </c>
      <c r="AX237" s="14">
        <f t="shared" si="272"/>
        <v>16</v>
      </c>
      <c r="AY237">
        <f>VLOOKUP(A237,'Stock wise daily sales'!$A$1:$AA$367,14,0)</f>
        <v>0</v>
      </c>
      <c r="AZ237">
        <v>0</v>
      </c>
      <c r="BA237" s="15">
        <f t="shared" si="273"/>
        <v>16</v>
      </c>
      <c r="BB237" s="14">
        <f t="shared" si="299"/>
        <v>26</v>
      </c>
      <c r="BC237">
        <f>VLOOKUP(A237,'Stock wise daily sales'!$A$1:$AA$367,15,0)</f>
        <v>0</v>
      </c>
      <c r="BD237">
        <v>0</v>
      </c>
      <c r="BE237" s="15">
        <f t="shared" si="300"/>
        <v>26</v>
      </c>
      <c r="BF237" s="14">
        <f t="shared" si="274"/>
        <v>84</v>
      </c>
      <c r="BG237">
        <f>VLOOKUP(A237,'Stock wise daily sales'!$A$1:$AA$367,16,0)</f>
        <v>0</v>
      </c>
      <c r="BH237">
        <v>0</v>
      </c>
      <c r="BI237" s="15">
        <f t="shared" si="275"/>
        <v>84</v>
      </c>
      <c r="BJ237" s="14">
        <f t="shared" si="280"/>
        <v>6</v>
      </c>
      <c r="BK237">
        <f>VLOOKUP(A237,'Stock wise daily sales'!$A$1:$AA$367,17,0)</f>
        <v>0</v>
      </c>
      <c r="BL237">
        <v>0</v>
      </c>
      <c r="BM237" s="15">
        <f t="shared" si="281"/>
        <v>6</v>
      </c>
      <c r="BN237" s="14">
        <f t="shared" si="276"/>
        <v>8</v>
      </c>
      <c r="BO237">
        <f>VLOOKUP(A237,'Stock wise daily sales'!$A$1:$AA$367,18,0)</f>
        <v>0</v>
      </c>
      <c r="BP237">
        <v>0</v>
      </c>
      <c r="BQ237" s="15">
        <f t="shared" si="277"/>
        <v>8</v>
      </c>
      <c r="BR237" s="14">
        <f t="shared" si="278"/>
        <v>4</v>
      </c>
      <c r="BS237">
        <f>VLOOKUP(A237,'Stock wise daily sales'!$A$1:$AA$367,19,0)</f>
        <v>0</v>
      </c>
      <c r="BT237">
        <v>0</v>
      </c>
      <c r="BU237" s="15">
        <f t="shared" si="279"/>
        <v>4</v>
      </c>
      <c r="BV237" s="14">
        <f t="shared" si="282"/>
        <v>9</v>
      </c>
      <c r="BW237">
        <f>VLOOKUP(A237,'Stock wise daily sales'!$A$1:$AA$367,20,0)</f>
        <v>0</v>
      </c>
      <c r="BX237">
        <v>0</v>
      </c>
      <c r="BY237" s="15">
        <f t="shared" si="283"/>
        <v>9</v>
      </c>
      <c r="BZ237" s="14">
        <f t="shared" si="266"/>
        <v>49</v>
      </c>
      <c r="CA237">
        <f>VLOOKUP(A237,'Stock wise daily sales'!$A$1:$AA$367,21,0)</f>
        <v>29</v>
      </c>
      <c r="CB237">
        <v>0</v>
      </c>
      <c r="CC237" s="15">
        <f t="shared" si="267"/>
        <v>20</v>
      </c>
      <c r="CD237" s="14">
        <f t="shared" si="307"/>
        <v>85</v>
      </c>
      <c r="CE237">
        <f>VLOOKUP(A237,'Stock wise daily sales'!$A$1:$AA$367,22,0)</f>
        <v>0</v>
      </c>
      <c r="CF237">
        <v>0</v>
      </c>
      <c r="CG237" s="15">
        <f t="shared" si="308"/>
        <v>85</v>
      </c>
      <c r="CH237" s="14">
        <f t="shared" si="291"/>
        <v>99</v>
      </c>
      <c r="CI237">
        <f>VLOOKUP(A237,'Stock wise daily sales'!$A$1:$AA$367,23,0)</f>
        <v>0</v>
      </c>
      <c r="CJ237">
        <v>0</v>
      </c>
      <c r="CK237" s="15">
        <f t="shared" si="292"/>
        <v>99</v>
      </c>
      <c r="CL237" s="14">
        <f t="shared" si="284"/>
        <v>0</v>
      </c>
      <c r="CM237">
        <f>VLOOKUP(A237,'Stock wise daily sales'!$A$1:$AA$367,24,0)</f>
        <v>0</v>
      </c>
      <c r="CN237">
        <v>20</v>
      </c>
      <c r="CO237" s="15">
        <f t="shared" si="285"/>
        <v>20</v>
      </c>
      <c r="CP237" s="14">
        <f t="shared" si="301"/>
        <v>27</v>
      </c>
      <c r="CQ237">
        <f>VLOOKUP(A237,'Stock wise daily sales'!$A$1:$AA$367,25,0)</f>
        <v>0</v>
      </c>
      <c r="CR237">
        <v>0</v>
      </c>
      <c r="CS237" s="15">
        <f t="shared" si="302"/>
        <v>27</v>
      </c>
      <c r="CT237" s="14">
        <f t="shared" si="286"/>
        <v>42</v>
      </c>
      <c r="CU237">
        <f>VLOOKUP(A237,'Stock wise daily sales'!$A$1:$AA$367,26,0)</f>
        <v>3</v>
      </c>
      <c r="CV237">
        <v>0</v>
      </c>
      <c r="CW237" s="15">
        <f t="shared" si="287"/>
        <v>39</v>
      </c>
    </row>
    <row r="238" spans="1:101" x14ac:dyDescent="0.45">
      <c r="A238" s="2">
        <v>45435</v>
      </c>
      <c r="B238" s="14">
        <f t="shared" ref="B238:B242" si="313">MAX(E237,0)</f>
        <v>10</v>
      </c>
      <c r="C238">
        <f>VLOOKUP(A238,'Stock wise daily sales'!$A$1:$AA$367,2,0)</f>
        <v>2</v>
      </c>
      <c r="D238">
        <v>100</v>
      </c>
      <c r="E238" s="15">
        <f t="shared" ref="E238:E242" si="314">B238-C238+D238</f>
        <v>108</v>
      </c>
      <c r="F238" s="14">
        <f t="shared" si="303"/>
        <v>115</v>
      </c>
      <c r="G238">
        <f>VLOOKUP(A238,'Stock wise daily sales'!$A$1:$AA$367,3,0)</f>
        <v>0</v>
      </c>
      <c r="H238">
        <v>0</v>
      </c>
      <c r="I238" s="15">
        <f t="shared" si="304"/>
        <v>115</v>
      </c>
      <c r="J238" s="14">
        <f t="shared" si="288"/>
        <v>0</v>
      </c>
      <c r="K238">
        <f>VLOOKUP(A238,'Stock wise daily sales'!$A$1:$AA$367,4,0)</f>
        <v>0</v>
      </c>
      <c r="L238">
        <v>0</v>
      </c>
      <c r="M238" s="15">
        <f t="shared" si="289"/>
        <v>0</v>
      </c>
      <c r="N238" s="14">
        <f t="shared" si="261"/>
        <v>19</v>
      </c>
      <c r="O238">
        <f>VLOOKUP(A238,'Stock wise daily sales'!$A$1:$AA$367,5,0)</f>
        <v>0</v>
      </c>
      <c r="P238">
        <v>0</v>
      </c>
      <c r="Q238" s="15">
        <f t="shared" si="290"/>
        <v>19</v>
      </c>
      <c r="R238" s="14">
        <f t="shared" si="268"/>
        <v>69</v>
      </c>
      <c r="S238">
        <f>VLOOKUP(A238,'Stock wise daily sales'!$A$1:$AA$367,6,0)</f>
        <v>0</v>
      </c>
      <c r="T238">
        <v>0</v>
      </c>
      <c r="U238" s="15">
        <f t="shared" si="269"/>
        <v>69</v>
      </c>
      <c r="V238" s="14">
        <f t="shared" si="309"/>
        <v>50</v>
      </c>
      <c r="W238">
        <f>VLOOKUP(A238,'Stock wise daily sales'!$A$1:$AA$367,7,0)</f>
        <v>0</v>
      </c>
      <c r="X238">
        <v>0</v>
      </c>
      <c r="Y238" s="15">
        <f t="shared" si="310"/>
        <v>50</v>
      </c>
      <c r="Z238" s="14">
        <f t="shared" si="270"/>
        <v>149</v>
      </c>
      <c r="AA238">
        <f>VLOOKUP(A238,'Stock wise daily sales'!$A$1:$AA$367,8,0)</f>
        <v>5</v>
      </c>
      <c r="AB238">
        <v>0</v>
      </c>
      <c r="AC238" s="15">
        <f t="shared" si="271"/>
        <v>144</v>
      </c>
      <c r="AD238" s="14">
        <f t="shared" si="264"/>
        <v>11</v>
      </c>
      <c r="AE238">
        <f>VLOOKUP(A238,'Stock wise daily sales'!$A$1:$AA$367,9,0)</f>
        <v>0</v>
      </c>
      <c r="AF238">
        <v>0</v>
      </c>
      <c r="AG238" s="15">
        <f t="shared" si="265"/>
        <v>11</v>
      </c>
      <c r="AH238" s="14">
        <f t="shared" si="293"/>
        <v>23</v>
      </c>
      <c r="AI238">
        <f>VLOOKUP(A238,'Stock wise daily sales'!$A$1:$AA$367,10,0)</f>
        <v>0</v>
      </c>
      <c r="AJ238">
        <v>0</v>
      </c>
      <c r="AK238" s="15">
        <f t="shared" si="294"/>
        <v>23</v>
      </c>
      <c r="AL238" s="14">
        <f t="shared" si="305"/>
        <v>127</v>
      </c>
      <c r="AM238">
        <f>VLOOKUP(A238,'Stock wise daily sales'!$A$1:$AA$367,11,0)</f>
        <v>0</v>
      </c>
      <c r="AN238">
        <v>0</v>
      </c>
      <c r="AO238" s="15">
        <f t="shared" si="306"/>
        <v>127</v>
      </c>
      <c r="AP238" s="14">
        <f t="shared" si="295"/>
        <v>56</v>
      </c>
      <c r="AQ238">
        <f>VLOOKUP(A238,'Stock wise daily sales'!$A$1:$AA$367,12,0)</f>
        <v>0</v>
      </c>
      <c r="AR238">
        <v>0</v>
      </c>
      <c r="AS238" s="15">
        <f t="shared" si="296"/>
        <v>56</v>
      </c>
      <c r="AT238" s="14">
        <f t="shared" si="297"/>
        <v>55</v>
      </c>
      <c r="AU238">
        <f>VLOOKUP(A238,'Stock wise daily sales'!$A$1:$AA$367,13,0)</f>
        <v>7</v>
      </c>
      <c r="AV238">
        <v>0</v>
      </c>
      <c r="AW238" s="15">
        <f t="shared" si="298"/>
        <v>48</v>
      </c>
      <c r="AX238" s="14">
        <f t="shared" si="272"/>
        <v>16</v>
      </c>
      <c r="AY238">
        <f>VLOOKUP(A238,'Stock wise daily sales'!$A$1:$AA$367,14,0)</f>
        <v>0</v>
      </c>
      <c r="AZ238">
        <v>0</v>
      </c>
      <c r="BA238" s="15">
        <f t="shared" si="273"/>
        <v>16</v>
      </c>
      <c r="BB238" s="14">
        <f t="shared" si="299"/>
        <v>26</v>
      </c>
      <c r="BC238">
        <f>VLOOKUP(A238,'Stock wise daily sales'!$A$1:$AA$367,15,0)</f>
        <v>0</v>
      </c>
      <c r="BD238">
        <v>0</v>
      </c>
      <c r="BE238" s="15">
        <f t="shared" si="300"/>
        <v>26</v>
      </c>
      <c r="BF238" s="14">
        <f t="shared" si="274"/>
        <v>84</v>
      </c>
      <c r="BG238">
        <f>VLOOKUP(A238,'Stock wise daily sales'!$A$1:$AA$367,16,0)</f>
        <v>0</v>
      </c>
      <c r="BH238">
        <v>0</v>
      </c>
      <c r="BI238" s="15">
        <f t="shared" si="275"/>
        <v>84</v>
      </c>
      <c r="BJ238" s="14">
        <f t="shared" si="280"/>
        <v>6</v>
      </c>
      <c r="BK238">
        <f>VLOOKUP(A238,'Stock wise daily sales'!$A$1:$AA$367,17,0)</f>
        <v>0</v>
      </c>
      <c r="BL238">
        <v>0</v>
      </c>
      <c r="BM238" s="15">
        <f t="shared" si="281"/>
        <v>6</v>
      </c>
      <c r="BN238" s="14">
        <f t="shared" si="276"/>
        <v>8</v>
      </c>
      <c r="BO238">
        <f>VLOOKUP(A238,'Stock wise daily sales'!$A$1:$AA$367,18,0)</f>
        <v>1</v>
      </c>
      <c r="BP238">
        <v>0</v>
      </c>
      <c r="BQ238" s="15">
        <f t="shared" si="277"/>
        <v>7</v>
      </c>
      <c r="BR238" s="14">
        <f t="shared" si="278"/>
        <v>4</v>
      </c>
      <c r="BS238">
        <f>VLOOKUP(A238,'Stock wise daily sales'!$A$1:$AA$367,19,0)</f>
        <v>0</v>
      </c>
      <c r="BT238">
        <v>0</v>
      </c>
      <c r="BU238" s="15">
        <f t="shared" si="279"/>
        <v>4</v>
      </c>
      <c r="BV238" s="14">
        <f t="shared" si="282"/>
        <v>9</v>
      </c>
      <c r="BW238">
        <f>VLOOKUP(A238,'Stock wise daily sales'!$A$1:$AA$367,20,0)</f>
        <v>0</v>
      </c>
      <c r="BX238">
        <v>0</v>
      </c>
      <c r="BY238" s="15">
        <f t="shared" si="283"/>
        <v>9</v>
      </c>
      <c r="BZ238" s="14">
        <f t="shared" si="266"/>
        <v>20</v>
      </c>
      <c r="CA238">
        <f>VLOOKUP(A238,'Stock wise daily sales'!$A$1:$AA$367,21,0)</f>
        <v>0</v>
      </c>
      <c r="CB238">
        <v>0</v>
      </c>
      <c r="CC238" s="15">
        <f t="shared" si="267"/>
        <v>20</v>
      </c>
      <c r="CD238" s="14">
        <f t="shared" si="307"/>
        <v>85</v>
      </c>
      <c r="CE238">
        <f>VLOOKUP(A238,'Stock wise daily sales'!$A$1:$AA$367,22,0)</f>
        <v>8</v>
      </c>
      <c r="CF238">
        <v>0</v>
      </c>
      <c r="CG238" s="15">
        <f t="shared" si="308"/>
        <v>77</v>
      </c>
      <c r="CH238" s="14">
        <f t="shared" si="291"/>
        <v>99</v>
      </c>
      <c r="CI238">
        <f>VLOOKUP(A238,'Stock wise daily sales'!$A$1:$AA$367,23,0)</f>
        <v>8</v>
      </c>
      <c r="CJ238">
        <v>0</v>
      </c>
      <c r="CK238" s="15">
        <f t="shared" si="292"/>
        <v>91</v>
      </c>
      <c r="CL238" s="14">
        <f t="shared" si="284"/>
        <v>20</v>
      </c>
      <c r="CM238">
        <f>VLOOKUP(A238,'Stock wise daily sales'!$A$1:$AA$367,24,0)</f>
        <v>0</v>
      </c>
      <c r="CN238">
        <v>0</v>
      </c>
      <c r="CO238" s="15">
        <f t="shared" si="285"/>
        <v>20</v>
      </c>
      <c r="CP238" s="14">
        <f t="shared" si="301"/>
        <v>27</v>
      </c>
      <c r="CQ238">
        <f>VLOOKUP(A238,'Stock wise daily sales'!$A$1:$AA$367,25,0)</f>
        <v>10</v>
      </c>
      <c r="CR238">
        <v>0</v>
      </c>
      <c r="CS238" s="15">
        <f t="shared" si="302"/>
        <v>17</v>
      </c>
      <c r="CT238" s="14">
        <f t="shared" si="286"/>
        <v>39</v>
      </c>
      <c r="CU238">
        <f>VLOOKUP(A238,'Stock wise daily sales'!$A$1:$AA$367,26,0)</f>
        <v>0</v>
      </c>
      <c r="CV238">
        <v>0</v>
      </c>
      <c r="CW238" s="15">
        <f t="shared" si="287"/>
        <v>39</v>
      </c>
    </row>
    <row r="239" spans="1:101" x14ac:dyDescent="0.45">
      <c r="A239" s="2">
        <v>45436</v>
      </c>
      <c r="B239" s="14">
        <f t="shared" si="313"/>
        <v>108</v>
      </c>
      <c r="C239">
        <f>VLOOKUP(A239,'Stock wise daily sales'!$A$1:$AA$367,2,0)</f>
        <v>10</v>
      </c>
      <c r="D239">
        <v>0</v>
      </c>
      <c r="E239" s="15">
        <f t="shared" si="314"/>
        <v>98</v>
      </c>
      <c r="F239" s="14">
        <f t="shared" si="303"/>
        <v>115</v>
      </c>
      <c r="G239">
        <f>VLOOKUP(A239,'Stock wise daily sales'!$A$1:$AA$367,3,0)</f>
        <v>10</v>
      </c>
      <c r="H239">
        <v>0</v>
      </c>
      <c r="I239" s="15">
        <f t="shared" si="304"/>
        <v>105</v>
      </c>
      <c r="J239" s="14">
        <f t="shared" si="288"/>
        <v>0</v>
      </c>
      <c r="K239">
        <f>VLOOKUP(A239,'Stock wise daily sales'!$A$1:$AA$367,4,0)</f>
        <v>0</v>
      </c>
      <c r="L239">
        <v>0</v>
      </c>
      <c r="M239" s="15">
        <f t="shared" si="289"/>
        <v>0</v>
      </c>
      <c r="N239" s="14">
        <f t="shared" si="261"/>
        <v>19</v>
      </c>
      <c r="O239">
        <f>VLOOKUP(A239,'Stock wise daily sales'!$A$1:$AA$367,5,0)</f>
        <v>0</v>
      </c>
      <c r="P239">
        <v>0</v>
      </c>
      <c r="Q239" s="15">
        <f t="shared" si="290"/>
        <v>19</v>
      </c>
      <c r="R239" s="14">
        <f t="shared" si="268"/>
        <v>69</v>
      </c>
      <c r="S239">
        <f>VLOOKUP(A239,'Stock wise daily sales'!$A$1:$AA$367,6,0)</f>
        <v>0</v>
      </c>
      <c r="T239">
        <v>0</v>
      </c>
      <c r="U239" s="15">
        <f t="shared" si="269"/>
        <v>69</v>
      </c>
      <c r="V239" s="14">
        <f t="shared" si="309"/>
        <v>50</v>
      </c>
      <c r="W239">
        <f>VLOOKUP(A239,'Stock wise daily sales'!$A$1:$AA$367,7,0)</f>
        <v>8</v>
      </c>
      <c r="X239">
        <v>0</v>
      </c>
      <c r="Y239" s="15">
        <f t="shared" si="310"/>
        <v>42</v>
      </c>
      <c r="Z239" s="14">
        <f t="shared" si="270"/>
        <v>144</v>
      </c>
      <c r="AA239">
        <f>VLOOKUP(A239,'Stock wise daily sales'!$A$1:$AA$367,8,0)</f>
        <v>10</v>
      </c>
      <c r="AB239">
        <v>0</v>
      </c>
      <c r="AC239" s="15">
        <f t="shared" si="271"/>
        <v>134</v>
      </c>
      <c r="AD239" s="14">
        <f t="shared" si="264"/>
        <v>11</v>
      </c>
      <c r="AE239">
        <f>VLOOKUP(A239,'Stock wise daily sales'!$A$1:$AA$367,9,0)</f>
        <v>0</v>
      </c>
      <c r="AF239">
        <v>0</v>
      </c>
      <c r="AG239" s="15">
        <f t="shared" si="265"/>
        <v>11</v>
      </c>
      <c r="AH239" s="14">
        <f t="shared" si="293"/>
        <v>23</v>
      </c>
      <c r="AI239">
        <f>VLOOKUP(A239,'Stock wise daily sales'!$A$1:$AA$367,10,0)</f>
        <v>0</v>
      </c>
      <c r="AJ239">
        <v>0</v>
      </c>
      <c r="AK239" s="15">
        <f t="shared" si="294"/>
        <v>23</v>
      </c>
      <c r="AL239" s="14">
        <f t="shared" si="305"/>
        <v>127</v>
      </c>
      <c r="AM239">
        <f>VLOOKUP(A239,'Stock wise daily sales'!$A$1:$AA$367,11,0)</f>
        <v>0</v>
      </c>
      <c r="AN239">
        <v>0</v>
      </c>
      <c r="AO239" s="15">
        <f t="shared" si="306"/>
        <v>127</v>
      </c>
      <c r="AP239" s="14">
        <f t="shared" si="295"/>
        <v>56</v>
      </c>
      <c r="AQ239">
        <f>VLOOKUP(A239,'Stock wise daily sales'!$A$1:$AA$367,12,0)</f>
        <v>6</v>
      </c>
      <c r="AR239">
        <v>0</v>
      </c>
      <c r="AS239" s="15">
        <f t="shared" si="296"/>
        <v>50</v>
      </c>
      <c r="AT239" s="14">
        <f t="shared" si="297"/>
        <v>48</v>
      </c>
      <c r="AU239">
        <f>VLOOKUP(A239,'Stock wise daily sales'!$A$1:$AA$367,13,0)</f>
        <v>0</v>
      </c>
      <c r="AV239">
        <v>0</v>
      </c>
      <c r="AW239" s="15">
        <f t="shared" si="298"/>
        <v>48</v>
      </c>
      <c r="AX239" s="14">
        <f t="shared" si="272"/>
        <v>16</v>
      </c>
      <c r="AY239">
        <f>VLOOKUP(A239,'Stock wise daily sales'!$A$1:$AA$367,14,0)</f>
        <v>6</v>
      </c>
      <c r="AZ239">
        <v>0</v>
      </c>
      <c r="BA239" s="15">
        <f t="shared" si="273"/>
        <v>10</v>
      </c>
      <c r="BB239" s="14">
        <f t="shared" si="299"/>
        <v>26</v>
      </c>
      <c r="BC239">
        <f>VLOOKUP(A239,'Stock wise daily sales'!$A$1:$AA$367,15,0)</f>
        <v>0</v>
      </c>
      <c r="BD239">
        <v>0</v>
      </c>
      <c r="BE239" s="15">
        <f t="shared" si="300"/>
        <v>26</v>
      </c>
      <c r="BF239" s="14">
        <f t="shared" si="274"/>
        <v>84</v>
      </c>
      <c r="BG239">
        <f>VLOOKUP(A239,'Stock wise daily sales'!$A$1:$AA$367,16,0)</f>
        <v>0</v>
      </c>
      <c r="BH239">
        <v>0</v>
      </c>
      <c r="BI239" s="15">
        <f t="shared" si="275"/>
        <v>84</v>
      </c>
      <c r="BJ239" s="14">
        <f t="shared" si="280"/>
        <v>6</v>
      </c>
      <c r="BK239">
        <f>VLOOKUP(A239,'Stock wise daily sales'!$A$1:$AA$367,17,0)</f>
        <v>0</v>
      </c>
      <c r="BL239">
        <v>0</v>
      </c>
      <c r="BM239" s="15">
        <f t="shared" si="281"/>
        <v>6</v>
      </c>
      <c r="BN239" s="14">
        <f t="shared" si="276"/>
        <v>7</v>
      </c>
      <c r="BO239">
        <f>VLOOKUP(A239,'Stock wise daily sales'!$A$1:$AA$367,18,0)</f>
        <v>0</v>
      </c>
      <c r="BP239">
        <v>0</v>
      </c>
      <c r="BQ239" s="15">
        <f t="shared" si="277"/>
        <v>7</v>
      </c>
      <c r="BR239" s="14">
        <f t="shared" si="278"/>
        <v>4</v>
      </c>
      <c r="BS239">
        <f>VLOOKUP(A239,'Stock wise daily sales'!$A$1:$AA$367,19,0)</f>
        <v>0</v>
      </c>
      <c r="BT239">
        <v>0</v>
      </c>
      <c r="BU239" s="15">
        <f t="shared" si="279"/>
        <v>4</v>
      </c>
      <c r="BV239" s="14">
        <f t="shared" si="282"/>
        <v>9</v>
      </c>
      <c r="BW239">
        <f>VLOOKUP(A239,'Stock wise daily sales'!$A$1:$AA$367,20,0)</f>
        <v>0</v>
      </c>
      <c r="BX239">
        <v>0</v>
      </c>
      <c r="BY239" s="15">
        <f t="shared" si="283"/>
        <v>9</v>
      </c>
      <c r="BZ239" s="14">
        <f t="shared" si="266"/>
        <v>20</v>
      </c>
      <c r="CA239">
        <f>VLOOKUP(A239,'Stock wise daily sales'!$A$1:$AA$367,21,0)</f>
        <v>0</v>
      </c>
      <c r="CB239">
        <v>0</v>
      </c>
      <c r="CC239" s="15">
        <f t="shared" si="267"/>
        <v>20</v>
      </c>
      <c r="CD239" s="14">
        <f t="shared" si="307"/>
        <v>77</v>
      </c>
      <c r="CE239">
        <f>VLOOKUP(A239,'Stock wise daily sales'!$A$1:$AA$367,22,0)</f>
        <v>5</v>
      </c>
      <c r="CF239">
        <v>0</v>
      </c>
      <c r="CG239" s="15">
        <f t="shared" si="308"/>
        <v>72</v>
      </c>
      <c r="CH239" s="14">
        <f t="shared" si="291"/>
        <v>91</v>
      </c>
      <c r="CI239">
        <f>VLOOKUP(A239,'Stock wise daily sales'!$A$1:$AA$367,23,0)</f>
        <v>5</v>
      </c>
      <c r="CJ239">
        <v>0</v>
      </c>
      <c r="CK239" s="15">
        <f t="shared" si="292"/>
        <v>86</v>
      </c>
      <c r="CL239" s="14">
        <f t="shared" si="284"/>
        <v>20</v>
      </c>
      <c r="CM239">
        <f>VLOOKUP(A239,'Stock wise daily sales'!$A$1:$AA$367,24,0)</f>
        <v>0</v>
      </c>
      <c r="CN239">
        <v>0</v>
      </c>
      <c r="CO239" s="15">
        <f t="shared" si="285"/>
        <v>20</v>
      </c>
      <c r="CP239" s="14">
        <f t="shared" si="301"/>
        <v>17</v>
      </c>
      <c r="CQ239">
        <f>VLOOKUP(A239,'Stock wise daily sales'!$A$1:$AA$367,25,0)</f>
        <v>5</v>
      </c>
      <c r="CR239">
        <v>0</v>
      </c>
      <c r="CS239" s="15">
        <f t="shared" si="302"/>
        <v>12</v>
      </c>
      <c r="CT239" s="14">
        <f t="shared" si="286"/>
        <v>39</v>
      </c>
      <c r="CU239">
        <f>VLOOKUP(A239,'Stock wise daily sales'!$A$1:$AA$367,26,0)</f>
        <v>0</v>
      </c>
      <c r="CV239">
        <v>0</v>
      </c>
      <c r="CW239" s="15">
        <f t="shared" si="287"/>
        <v>39</v>
      </c>
    </row>
    <row r="240" spans="1:101" x14ac:dyDescent="0.45">
      <c r="A240" s="2">
        <v>45437</v>
      </c>
      <c r="B240" s="14">
        <f t="shared" si="313"/>
        <v>98</v>
      </c>
      <c r="C240">
        <f>VLOOKUP(A240,'Stock wise daily sales'!$A$1:$AA$367,2,0)</f>
        <v>5</v>
      </c>
      <c r="D240">
        <v>0</v>
      </c>
      <c r="E240" s="15">
        <f t="shared" si="314"/>
        <v>93</v>
      </c>
      <c r="F240" s="14">
        <f t="shared" si="303"/>
        <v>105</v>
      </c>
      <c r="G240">
        <f>VLOOKUP(A240,'Stock wise daily sales'!$A$1:$AA$367,3,0)</f>
        <v>10</v>
      </c>
      <c r="H240">
        <v>0</v>
      </c>
      <c r="I240" s="15">
        <f t="shared" si="304"/>
        <v>95</v>
      </c>
      <c r="J240" s="14">
        <f t="shared" si="288"/>
        <v>0</v>
      </c>
      <c r="K240">
        <f>VLOOKUP(A240,'Stock wise daily sales'!$A$1:$AA$367,4,0)</f>
        <v>0</v>
      </c>
      <c r="L240">
        <v>0</v>
      </c>
      <c r="M240" s="15">
        <f t="shared" si="289"/>
        <v>0</v>
      </c>
      <c r="N240" s="14">
        <f t="shared" si="261"/>
        <v>19</v>
      </c>
      <c r="O240">
        <f>VLOOKUP(A240,'Stock wise daily sales'!$A$1:$AA$367,5,0)</f>
        <v>0</v>
      </c>
      <c r="P240">
        <v>0</v>
      </c>
      <c r="Q240" s="15">
        <f t="shared" si="290"/>
        <v>19</v>
      </c>
      <c r="R240" s="14">
        <f t="shared" si="268"/>
        <v>69</v>
      </c>
      <c r="S240">
        <f>VLOOKUP(A240,'Stock wise daily sales'!$A$1:$AA$367,6,0)</f>
        <v>4</v>
      </c>
      <c r="T240">
        <v>0</v>
      </c>
      <c r="U240" s="15">
        <f t="shared" si="269"/>
        <v>65</v>
      </c>
      <c r="V240" s="14">
        <f t="shared" si="309"/>
        <v>42</v>
      </c>
      <c r="W240">
        <f>VLOOKUP(A240,'Stock wise daily sales'!$A$1:$AA$367,7,0)</f>
        <v>5</v>
      </c>
      <c r="X240">
        <v>0</v>
      </c>
      <c r="Y240" s="15">
        <f t="shared" si="310"/>
        <v>37</v>
      </c>
      <c r="Z240" s="14">
        <f t="shared" si="270"/>
        <v>134</v>
      </c>
      <c r="AA240">
        <f>VLOOKUP(A240,'Stock wise daily sales'!$A$1:$AA$367,8,0)</f>
        <v>10</v>
      </c>
      <c r="AB240">
        <v>0</v>
      </c>
      <c r="AC240" s="15">
        <f t="shared" si="271"/>
        <v>124</v>
      </c>
      <c r="AD240" s="14">
        <f t="shared" si="264"/>
        <v>11</v>
      </c>
      <c r="AE240">
        <f>VLOOKUP(A240,'Stock wise daily sales'!$A$1:$AA$367,9,0)</f>
        <v>0</v>
      </c>
      <c r="AF240">
        <v>0</v>
      </c>
      <c r="AG240" s="15">
        <f t="shared" si="265"/>
        <v>11</v>
      </c>
      <c r="AH240" s="14">
        <f t="shared" si="293"/>
        <v>23</v>
      </c>
      <c r="AI240">
        <f>VLOOKUP(A240,'Stock wise daily sales'!$A$1:$AA$367,10,0)</f>
        <v>0</v>
      </c>
      <c r="AJ240">
        <v>0</v>
      </c>
      <c r="AK240" s="15">
        <f t="shared" si="294"/>
        <v>23</v>
      </c>
      <c r="AL240" s="14">
        <f t="shared" si="305"/>
        <v>127</v>
      </c>
      <c r="AM240">
        <f>VLOOKUP(A240,'Stock wise daily sales'!$A$1:$AA$367,11,0)</f>
        <v>10</v>
      </c>
      <c r="AN240">
        <v>0</v>
      </c>
      <c r="AO240" s="15">
        <f t="shared" si="306"/>
        <v>117</v>
      </c>
      <c r="AP240" s="14">
        <f t="shared" si="295"/>
        <v>50</v>
      </c>
      <c r="AQ240">
        <f>VLOOKUP(A240,'Stock wise daily sales'!$A$1:$AA$367,12,0)</f>
        <v>5</v>
      </c>
      <c r="AR240">
        <v>0</v>
      </c>
      <c r="AS240" s="15">
        <f t="shared" si="296"/>
        <v>45</v>
      </c>
      <c r="AT240" s="14">
        <f t="shared" si="297"/>
        <v>48</v>
      </c>
      <c r="AU240">
        <f>VLOOKUP(A240,'Stock wise daily sales'!$A$1:$AA$367,13,0)</f>
        <v>20</v>
      </c>
      <c r="AV240">
        <v>0</v>
      </c>
      <c r="AW240" s="15">
        <f t="shared" si="298"/>
        <v>28</v>
      </c>
      <c r="AX240" s="14">
        <f t="shared" si="272"/>
        <v>10</v>
      </c>
      <c r="AY240">
        <f>VLOOKUP(A240,'Stock wise daily sales'!$A$1:$AA$367,14,0)</f>
        <v>0</v>
      </c>
      <c r="AZ240">
        <v>0</v>
      </c>
      <c r="BA240" s="15">
        <f t="shared" si="273"/>
        <v>10</v>
      </c>
      <c r="BB240" s="14">
        <f t="shared" si="299"/>
        <v>26</v>
      </c>
      <c r="BC240">
        <f>VLOOKUP(A240,'Stock wise daily sales'!$A$1:$AA$367,15,0)</f>
        <v>0</v>
      </c>
      <c r="BD240">
        <v>0</v>
      </c>
      <c r="BE240" s="15">
        <f t="shared" si="300"/>
        <v>26</v>
      </c>
      <c r="BF240" s="14">
        <f t="shared" si="274"/>
        <v>84</v>
      </c>
      <c r="BG240">
        <f>VLOOKUP(A240,'Stock wise daily sales'!$A$1:$AA$367,16,0)</f>
        <v>14</v>
      </c>
      <c r="BH240">
        <v>0</v>
      </c>
      <c r="BI240" s="15">
        <f t="shared" si="275"/>
        <v>70</v>
      </c>
      <c r="BJ240" s="14">
        <f t="shared" si="280"/>
        <v>6</v>
      </c>
      <c r="BK240">
        <f>VLOOKUP(A240,'Stock wise daily sales'!$A$1:$AA$367,17,0)</f>
        <v>0</v>
      </c>
      <c r="BL240">
        <v>0</v>
      </c>
      <c r="BM240" s="15">
        <f t="shared" si="281"/>
        <v>6</v>
      </c>
      <c r="BN240" s="14">
        <f t="shared" si="276"/>
        <v>7</v>
      </c>
      <c r="BO240">
        <f>VLOOKUP(A240,'Stock wise daily sales'!$A$1:$AA$367,18,0)</f>
        <v>2</v>
      </c>
      <c r="BP240">
        <v>0</v>
      </c>
      <c r="BQ240" s="15">
        <f t="shared" si="277"/>
        <v>5</v>
      </c>
      <c r="BR240" s="14">
        <f t="shared" si="278"/>
        <v>4</v>
      </c>
      <c r="BS240">
        <f>VLOOKUP(A240,'Stock wise daily sales'!$A$1:$AA$367,19,0)</f>
        <v>0</v>
      </c>
      <c r="BT240">
        <v>0</v>
      </c>
      <c r="BU240" s="15">
        <f t="shared" si="279"/>
        <v>4</v>
      </c>
      <c r="BV240" s="14">
        <f t="shared" si="282"/>
        <v>9</v>
      </c>
      <c r="BW240">
        <f>VLOOKUP(A240,'Stock wise daily sales'!$A$1:$AA$367,20,0)</f>
        <v>0</v>
      </c>
      <c r="BX240">
        <v>0</v>
      </c>
      <c r="BY240" s="15">
        <f t="shared" si="283"/>
        <v>9</v>
      </c>
      <c r="BZ240" s="14">
        <f t="shared" si="266"/>
        <v>20</v>
      </c>
      <c r="CA240">
        <f>VLOOKUP(A240,'Stock wise daily sales'!$A$1:$AA$367,21,0)</f>
        <v>0</v>
      </c>
      <c r="CB240">
        <v>0</v>
      </c>
      <c r="CC240" s="15">
        <f t="shared" si="267"/>
        <v>20</v>
      </c>
      <c r="CD240" s="14">
        <f t="shared" si="307"/>
        <v>72</v>
      </c>
      <c r="CE240">
        <f>VLOOKUP(A240,'Stock wise daily sales'!$A$1:$AA$367,22,0)</f>
        <v>0</v>
      </c>
      <c r="CF240">
        <v>0</v>
      </c>
      <c r="CG240" s="15">
        <f t="shared" si="308"/>
        <v>72</v>
      </c>
      <c r="CH240" s="14">
        <f t="shared" si="291"/>
        <v>86</v>
      </c>
      <c r="CI240">
        <f>VLOOKUP(A240,'Stock wise daily sales'!$A$1:$AA$367,23,0)</f>
        <v>0</v>
      </c>
      <c r="CJ240">
        <v>0</v>
      </c>
      <c r="CK240" s="15">
        <f t="shared" si="292"/>
        <v>86</v>
      </c>
      <c r="CL240" s="14">
        <f t="shared" si="284"/>
        <v>20</v>
      </c>
      <c r="CM240">
        <f>VLOOKUP(A240,'Stock wise daily sales'!$A$1:$AA$367,24,0)</f>
        <v>2</v>
      </c>
      <c r="CN240">
        <v>0</v>
      </c>
      <c r="CO240" s="15">
        <f t="shared" si="285"/>
        <v>18</v>
      </c>
      <c r="CP240" s="14">
        <f t="shared" si="301"/>
        <v>12</v>
      </c>
      <c r="CQ240">
        <f>VLOOKUP(A240,'Stock wise daily sales'!$A$1:$AA$367,25,0)</f>
        <v>5</v>
      </c>
      <c r="CR240">
        <v>0</v>
      </c>
      <c r="CS240" s="15">
        <f t="shared" si="302"/>
        <v>7</v>
      </c>
      <c r="CT240" s="14">
        <f t="shared" si="286"/>
        <v>39</v>
      </c>
      <c r="CU240">
        <f>VLOOKUP(A240,'Stock wise daily sales'!$A$1:$AA$367,26,0)</f>
        <v>14</v>
      </c>
      <c r="CV240">
        <v>0</v>
      </c>
      <c r="CW240" s="15">
        <f t="shared" si="287"/>
        <v>25</v>
      </c>
    </row>
    <row r="241" spans="1:101" x14ac:dyDescent="0.45">
      <c r="A241" s="2">
        <v>45438</v>
      </c>
      <c r="B241" s="14">
        <f t="shared" si="313"/>
        <v>93</v>
      </c>
      <c r="C241">
        <f>VLOOKUP(A241,'Stock wise daily sales'!$A$1:$AA$367,2,0)</f>
        <v>0</v>
      </c>
      <c r="D241">
        <v>0</v>
      </c>
      <c r="E241" s="15">
        <f t="shared" si="314"/>
        <v>93</v>
      </c>
      <c r="F241" s="14">
        <f t="shared" si="303"/>
        <v>95</v>
      </c>
      <c r="G241">
        <f>VLOOKUP(A241,'Stock wise daily sales'!$A$1:$AA$367,3,0)</f>
        <v>6</v>
      </c>
      <c r="H241">
        <v>0</v>
      </c>
      <c r="I241" s="15">
        <f t="shared" si="304"/>
        <v>89</v>
      </c>
      <c r="J241" s="14">
        <f t="shared" si="288"/>
        <v>0</v>
      </c>
      <c r="K241">
        <f>VLOOKUP(A241,'Stock wise daily sales'!$A$1:$AA$367,4,0)</f>
        <v>8</v>
      </c>
      <c r="L241">
        <v>30</v>
      </c>
      <c r="M241" s="15">
        <f t="shared" si="289"/>
        <v>22</v>
      </c>
      <c r="N241" s="14">
        <f t="shared" si="261"/>
        <v>19</v>
      </c>
      <c r="O241">
        <f>VLOOKUP(A241,'Stock wise daily sales'!$A$1:$AA$367,5,0)</f>
        <v>0</v>
      </c>
      <c r="P241">
        <v>0</v>
      </c>
      <c r="Q241" s="15">
        <f t="shared" si="290"/>
        <v>19</v>
      </c>
      <c r="R241" s="14">
        <f t="shared" si="268"/>
        <v>65</v>
      </c>
      <c r="S241">
        <f>VLOOKUP(A241,'Stock wise daily sales'!$A$1:$AA$367,6,0)</f>
        <v>0</v>
      </c>
      <c r="T241">
        <v>0</v>
      </c>
      <c r="U241" s="15">
        <f t="shared" si="269"/>
        <v>65</v>
      </c>
      <c r="V241" s="14">
        <f t="shared" si="309"/>
        <v>37</v>
      </c>
      <c r="W241">
        <f>VLOOKUP(A241,'Stock wise daily sales'!$A$1:$AA$367,7,0)</f>
        <v>0</v>
      </c>
      <c r="X241">
        <v>0</v>
      </c>
      <c r="Y241" s="15">
        <f t="shared" si="310"/>
        <v>37</v>
      </c>
      <c r="Z241" s="14">
        <f t="shared" si="270"/>
        <v>124</v>
      </c>
      <c r="AA241">
        <f>VLOOKUP(A241,'Stock wise daily sales'!$A$1:$AA$367,8,0)</f>
        <v>0</v>
      </c>
      <c r="AB241">
        <v>0</v>
      </c>
      <c r="AC241" s="15">
        <f t="shared" si="271"/>
        <v>124</v>
      </c>
      <c r="AD241" s="14">
        <f t="shared" si="264"/>
        <v>11</v>
      </c>
      <c r="AE241">
        <f>VLOOKUP(A241,'Stock wise daily sales'!$A$1:$AA$367,9,0)</f>
        <v>0</v>
      </c>
      <c r="AF241">
        <v>0</v>
      </c>
      <c r="AG241" s="15">
        <f t="shared" si="265"/>
        <v>11</v>
      </c>
      <c r="AH241" s="14">
        <f t="shared" si="293"/>
        <v>23</v>
      </c>
      <c r="AI241">
        <f>VLOOKUP(A241,'Stock wise daily sales'!$A$1:$AA$367,10,0)</f>
        <v>0</v>
      </c>
      <c r="AJ241">
        <v>0</v>
      </c>
      <c r="AK241" s="15">
        <f t="shared" si="294"/>
        <v>23</v>
      </c>
      <c r="AL241" s="14">
        <f t="shared" si="305"/>
        <v>117</v>
      </c>
      <c r="AM241">
        <f>VLOOKUP(A241,'Stock wise daily sales'!$A$1:$AA$367,11,0)</f>
        <v>0</v>
      </c>
      <c r="AN241">
        <v>0</v>
      </c>
      <c r="AO241" s="15">
        <f t="shared" si="306"/>
        <v>117</v>
      </c>
      <c r="AP241" s="14">
        <f t="shared" si="295"/>
        <v>45</v>
      </c>
      <c r="AQ241">
        <f>VLOOKUP(A241,'Stock wise daily sales'!$A$1:$AA$367,12,0)</f>
        <v>0</v>
      </c>
      <c r="AR241">
        <v>0</v>
      </c>
      <c r="AS241" s="15">
        <f t="shared" si="296"/>
        <v>45</v>
      </c>
      <c r="AT241" s="14">
        <f t="shared" si="297"/>
        <v>28</v>
      </c>
      <c r="AU241">
        <f>VLOOKUP(A241,'Stock wise daily sales'!$A$1:$AA$367,13,0)</f>
        <v>0</v>
      </c>
      <c r="AV241">
        <v>0</v>
      </c>
      <c r="AW241" s="15">
        <f t="shared" si="298"/>
        <v>28</v>
      </c>
      <c r="AX241" s="14">
        <f t="shared" si="272"/>
        <v>10</v>
      </c>
      <c r="AY241">
        <f>VLOOKUP(A241,'Stock wise daily sales'!$A$1:$AA$367,14,0)</f>
        <v>4</v>
      </c>
      <c r="AZ241">
        <v>0</v>
      </c>
      <c r="BA241" s="15">
        <f t="shared" si="273"/>
        <v>6</v>
      </c>
      <c r="BB241" s="14">
        <f t="shared" si="299"/>
        <v>26</v>
      </c>
      <c r="BC241">
        <f>VLOOKUP(A241,'Stock wise daily sales'!$A$1:$AA$367,15,0)</f>
        <v>0</v>
      </c>
      <c r="BD241">
        <v>0</v>
      </c>
      <c r="BE241" s="15">
        <f t="shared" si="300"/>
        <v>26</v>
      </c>
      <c r="BF241" s="14">
        <f t="shared" si="274"/>
        <v>70</v>
      </c>
      <c r="BG241">
        <f>VLOOKUP(A241,'Stock wise daily sales'!$A$1:$AA$367,16,0)</f>
        <v>0</v>
      </c>
      <c r="BH241">
        <v>0</v>
      </c>
      <c r="BI241" s="15">
        <f t="shared" si="275"/>
        <v>70</v>
      </c>
      <c r="BJ241" s="14">
        <f t="shared" si="280"/>
        <v>6</v>
      </c>
      <c r="BK241">
        <f>VLOOKUP(A241,'Stock wise daily sales'!$A$1:$AA$367,17,0)</f>
        <v>0</v>
      </c>
      <c r="BL241">
        <v>0</v>
      </c>
      <c r="BM241" s="15">
        <f t="shared" si="281"/>
        <v>6</v>
      </c>
      <c r="BN241" s="14">
        <f t="shared" si="276"/>
        <v>5</v>
      </c>
      <c r="BO241">
        <f>VLOOKUP(A241,'Stock wise daily sales'!$A$1:$AA$367,18,0)</f>
        <v>0</v>
      </c>
      <c r="BP241">
        <v>0</v>
      </c>
      <c r="BQ241" s="15">
        <f t="shared" si="277"/>
        <v>5</v>
      </c>
      <c r="BR241" s="14">
        <f t="shared" si="278"/>
        <v>4</v>
      </c>
      <c r="BS241">
        <f>VLOOKUP(A241,'Stock wise daily sales'!$A$1:$AA$367,19,0)</f>
        <v>8</v>
      </c>
      <c r="BT241">
        <v>20</v>
      </c>
      <c r="BU241" s="15">
        <f t="shared" si="279"/>
        <v>16</v>
      </c>
      <c r="BV241" s="14">
        <f t="shared" si="282"/>
        <v>9</v>
      </c>
      <c r="BW241">
        <f>VLOOKUP(A241,'Stock wise daily sales'!$A$1:$AA$367,20,0)</f>
        <v>0</v>
      </c>
      <c r="BX241">
        <v>0</v>
      </c>
      <c r="BY241" s="15">
        <f t="shared" si="283"/>
        <v>9</v>
      </c>
      <c r="BZ241" s="14">
        <f t="shared" si="266"/>
        <v>20</v>
      </c>
      <c r="CA241">
        <f>VLOOKUP(A241,'Stock wise daily sales'!$A$1:$AA$367,21,0)</f>
        <v>1</v>
      </c>
      <c r="CB241">
        <v>0</v>
      </c>
      <c r="CC241" s="15">
        <f t="shared" si="267"/>
        <v>19</v>
      </c>
      <c r="CD241" s="14">
        <f t="shared" si="307"/>
        <v>72</v>
      </c>
      <c r="CE241">
        <f>VLOOKUP(A241,'Stock wise daily sales'!$A$1:$AA$367,22,0)</f>
        <v>0</v>
      </c>
      <c r="CF241">
        <v>0</v>
      </c>
      <c r="CG241" s="15">
        <f t="shared" si="308"/>
        <v>72</v>
      </c>
      <c r="CH241" s="14">
        <f t="shared" si="291"/>
        <v>86</v>
      </c>
      <c r="CI241">
        <f>VLOOKUP(A241,'Stock wise daily sales'!$A$1:$AA$367,23,0)</f>
        <v>0</v>
      </c>
      <c r="CJ241">
        <v>0</v>
      </c>
      <c r="CK241" s="15">
        <f t="shared" si="292"/>
        <v>86</v>
      </c>
      <c r="CL241" s="14">
        <f t="shared" si="284"/>
        <v>18</v>
      </c>
      <c r="CM241">
        <f>VLOOKUP(A241,'Stock wise daily sales'!$A$1:$AA$367,24,0)</f>
        <v>0</v>
      </c>
      <c r="CN241">
        <v>0</v>
      </c>
      <c r="CO241" s="15">
        <f t="shared" si="285"/>
        <v>18</v>
      </c>
      <c r="CP241" s="14">
        <f t="shared" si="301"/>
        <v>7</v>
      </c>
      <c r="CQ241">
        <f>VLOOKUP(A241,'Stock wise daily sales'!$A$1:$AA$367,25,0)</f>
        <v>0</v>
      </c>
      <c r="CR241">
        <v>0</v>
      </c>
      <c r="CS241" s="15">
        <f t="shared" si="302"/>
        <v>7</v>
      </c>
      <c r="CT241" s="14">
        <f t="shared" si="286"/>
        <v>25</v>
      </c>
      <c r="CU241">
        <f>VLOOKUP(A241,'Stock wise daily sales'!$A$1:$AA$367,26,0)</f>
        <v>1</v>
      </c>
      <c r="CV241">
        <v>0</v>
      </c>
      <c r="CW241" s="15">
        <f t="shared" si="287"/>
        <v>24</v>
      </c>
    </row>
    <row r="242" spans="1:101" x14ac:dyDescent="0.45">
      <c r="A242" s="2">
        <v>45439</v>
      </c>
      <c r="B242" s="14">
        <f t="shared" si="313"/>
        <v>93</v>
      </c>
      <c r="C242">
        <f>VLOOKUP(A242,'Stock wise daily sales'!$A$1:$AA$367,2,0)</f>
        <v>0</v>
      </c>
      <c r="D242">
        <v>0</v>
      </c>
      <c r="E242" s="15">
        <f t="shared" si="314"/>
        <v>93</v>
      </c>
      <c r="F242" s="14">
        <f t="shared" si="303"/>
        <v>89</v>
      </c>
      <c r="G242">
        <f>VLOOKUP(A242,'Stock wise daily sales'!$A$1:$AA$367,3,0)</f>
        <v>10</v>
      </c>
      <c r="H242">
        <v>0</v>
      </c>
      <c r="I242" s="15">
        <f t="shared" si="304"/>
        <v>79</v>
      </c>
      <c r="J242" s="14">
        <f t="shared" si="288"/>
        <v>22</v>
      </c>
      <c r="K242">
        <f>VLOOKUP(A242,'Stock wise daily sales'!$A$1:$AA$367,4,0)</f>
        <v>0</v>
      </c>
      <c r="L242">
        <v>0</v>
      </c>
      <c r="M242" s="15">
        <f t="shared" si="289"/>
        <v>22</v>
      </c>
      <c r="N242" s="14">
        <f t="shared" si="261"/>
        <v>19</v>
      </c>
      <c r="O242">
        <f>VLOOKUP(A242,'Stock wise daily sales'!$A$1:$AA$367,5,0)</f>
        <v>0</v>
      </c>
      <c r="P242">
        <v>0</v>
      </c>
      <c r="Q242" s="15">
        <f t="shared" si="290"/>
        <v>19</v>
      </c>
      <c r="R242" s="14">
        <f t="shared" si="268"/>
        <v>65</v>
      </c>
      <c r="S242">
        <f>VLOOKUP(A242,'Stock wise daily sales'!$A$1:$AA$367,6,0)</f>
        <v>0</v>
      </c>
      <c r="T242">
        <v>0</v>
      </c>
      <c r="U242" s="15">
        <f t="shared" si="269"/>
        <v>65</v>
      </c>
      <c r="V242" s="14">
        <f t="shared" si="309"/>
        <v>37</v>
      </c>
      <c r="W242">
        <f>VLOOKUP(A242,'Stock wise daily sales'!$A$1:$AA$367,7,0)</f>
        <v>15</v>
      </c>
      <c r="X242">
        <v>0</v>
      </c>
      <c r="Y242" s="15">
        <f t="shared" si="310"/>
        <v>22</v>
      </c>
      <c r="Z242" s="14">
        <f t="shared" si="270"/>
        <v>124</v>
      </c>
      <c r="AA242">
        <f>VLOOKUP(A242,'Stock wise daily sales'!$A$1:$AA$367,8,0)</f>
        <v>20</v>
      </c>
      <c r="AB242">
        <v>0</v>
      </c>
      <c r="AC242" s="15">
        <f t="shared" si="271"/>
        <v>104</v>
      </c>
      <c r="AD242" s="14">
        <f t="shared" si="264"/>
        <v>11</v>
      </c>
      <c r="AE242">
        <f>VLOOKUP(A242,'Stock wise daily sales'!$A$1:$AA$367,9,0)</f>
        <v>0</v>
      </c>
      <c r="AF242">
        <v>0</v>
      </c>
      <c r="AG242" s="15">
        <f t="shared" si="265"/>
        <v>11</v>
      </c>
      <c r="AH242" s="14">
        <f t="shared" si="293"/>
        <v>23</v>
      </c>
      <c r="AI242">
        <f>VLOOKUP(A242,'Stock wise daily sales'!$A$1:$AA$367,10,0)</f>
        <v>0</v>
      </c>
      <c r="AJ242">
        <v>0</v>
      </c>
      <c r="AK242" s="15">
        <f t="shared" si="294"/>
        <v>23</v>
      </c>
      <c r="AL242" s="14">
        <f t="shared" si="305"/>
        <v>117</v>
      </c>
      <c r="AM242">
        <f>VLOOKUP(A242,'Stock wise daily sales'!$A$1:$AA$367,11,0)</f>
        <v>0</v>
      </c>
      <c r="AN242">
        <v>0</v>
      </c>
      <c r="AO242" s="15">
        <f t="shared" si="306"/>
        <v>117</v>
      </c>
      <c r="AP242" s="14">
        <f t="shared" si="295"/>
        <v>45</v>
      </c>
      <c r="AQ242">
        <f>VLOOKUP(A242,'Stock wise daily sales'!$A$1:$AA$367,12,0)</f>
        <v>10</v>
      </c>
      <c r="AR242">
        <v>0</v>
      </c>
      <c r="AS242" s="15">
        <f t="shared" si="296"/>
        <v>35</v>
      </c>
      <c r="AT242" s="14">
        <f t="shared" si="297"/>
        <v>28</v>
      </c>
      <c r="AU242">
        <f>VLOOKUP(A242,'Stock wise daily sales'!$A$1:$AA$367,13,0)</f>
        <v>20</v>
      </c>
      <c r="AV242">
        <v>0</v>
      </c>
      <c r="AW242" s="15">
        <f t="shared" si="298"/>
        <v>8</v>
      </c>
      <c r="AX242" s="14">
        <f t="shared" si="272"/>
        <v>6</v>
      </c>
      <c r="AY242">
        <f>VLOOKUP(A242,'Stock wise daily sales'!$A$1:$AA$367,14,0)</f>
        <v>0</v>
      </c>
      <c r="AZ242">
        <v>0</v>
      </c>
      <c r="BA242" s="15">
        <f t="shared" si="273"/>
        <v>6</v>
      </c>
      <c r="BB242" s="14">
        <f t="shared" si="299"/>
        <v>26</v>
      </c>
      <c r="BC242">
        <f>VLOOKUP(A242,'Stock wise daily sales'!$A$1:$AA$367,15,0)</f>
        <v>0</v>
      </c>
      <c r="BD242">
        <v>0</v>
      </c>
      <c r="BE242" s="15">
        <f t="shared" si="300"/>
        <v>26</v>
      </c>
      <c r="BF242" s="14">
        <f t="shared" si="274"/>
        <v>70</v>
      </c>
      <c r="BG242">
        <f>VLOOKUP(A242,'Stock wise daily sales'!$A$1:$AA$367,16,0)</f>
        <v>7</v>
      </c>
      <c r="BH242">
        <v>0</v>
      </c>
      <c r="BI242" s="15">
        <f t="shared" si="275"/>
        <v>63</v>
      </c>
      <c r="BJ242" s="14">
        <f t="shared" si="280"/>
        <v>6</v>
      </c>
      <c r="BK242">
        <f>VLOOKUP(A242,'Stock wise daily sales'!$A$1:$AA$367,17,0)</f>
        <v>0</v>
      </c>
      <c r="BL242">
        <v>0</v>
      </c>
      <c r="BM242" s="15">
        <f t="shared" si="281"/>
        <v>6</v>
      </c>
      <c r="BN242" s="14">
        <f t="shared" si="276"/>
        <v>5</v>
      </c>
      <c r="BO242">
        <f>VLOOKUP(A242,'Stock wise daily sales'!$A$1:$AA$367,18,0)</f>
        <v>0</v>
      </c>
      <c r="BP242">
        <v>0</v>
      </c>
      <c r="BQ242" s="15">
        <f t="shared" si="277"/>
        <v>5</v>
      </c>
      <c r="BR242" s="14">
        <f t="shared" si="278"/>
        <v>16</v>
      </c>
      <c r="BS242">
        <f>VLOOKUP(A242,'Stock wise daily sales'!$A$1:$AA$367,19,0)</f>
        <v>0</v>
      </c>
      <c r="BT242">
        <v>0</v>
      </c>
      <c r="BU242" s="15">
        <f t="shared" si="279"/>
        <v>16</v>
      </c>
      <c r="BV242" s="14">
        <f t="shared" si="282"/>
        <v>9</v>
      </c>
      <c r="BW242">
        <f>VLOOKUP(A242,'Stock wise daily sales'!$A$1:$AA$367,20,0)</f>
        <v>0</v>
      </c>
      <c r="BX242">
        <v>0</v>
      </c>
      <c r="BY242" s="15">
        <f t="shared" si="283"/>
        <v>9</v>
      </c>
      <c r="BZ242" s="14">
        <f t="shared" si="266"/>
        <v>19</v>
      </c>
      <c r="CA242">
        <f>VLOOKUP(A242,'Stock wise daily sales'!$A$1:$AA$367,21,0)</f>
        <v>14</v>
      </c>
      <c r="CB242">
        <v>0</v>
      </c>
      <c r="CC242" s="15">
        <f t="shared" si="267"/>
        <v>5</v>
      </c>
      <c r="CD242" s="14">
        <f t="shared" si="307"/>
        <v>72</v>
      </c>
      <c r="CE242">
        <f>VLOOKUP(A242,'Stock wise daily sales'!$A$1:$AA$367,22,0)</f>
        <v>10</v>
      </c>
      <c r="CF242">
        <v>0</v>
      </c>
      <c r="CG242" s="15">
        <f t="shared" si="308"/>
        <v>62</v>
      </c>
      <c r="CH242" s="14">
        <f t="shared" si="291"/>
        <v>86</v>
      </c>
      <c r="CI242">
        <f>VLOOKUP(A242,'Stock wise daily sales'!$A$1:$AA$367,23,0)</f>
        <v>10</v>
      </c>
      <c r="CJ242">
        <v>0</v>
      </c>
      <c r="CK242" s="15">
        <f t="shared" si="292"/>
        <v>76</v>
      </c>
      <c r="CL242" s="14">
        <f t="shared" si="284"/>
        <v>18</v>
      </c>
      <c r="CM242">
        <f>VLOOKUP(A242,'Stock wise daily sales'!$A$1:$AA$367,24,0)</f>
        <v>0</v>
      </c>
      <c r="CN242">
        <v>0</v>
      </c>
      <c r="CO242" s="15">
        <f t="shared" si="285"/>
        <v>18</v>
      </c>
      <c r="CP242" s="14">
        <f t="shared" si="301"/>
        <v>7</v>
      </c>
      <c r="CQ242">
        <f>VLOOKUP(A242,'Stock wise daily sales'!$A$1:$AA$367,25,0)</f>
        <v>0</v>
      </c>
      <c r="CR242">
        <v>0</v>
      </c>
      <c r="CS242" s="15">
        <f t="shared" si="302"/>
        <v>7</v>
      </c>
      <c r="CT242" s="14">
        <f t="shared" si="286"/>
        <v>24</v>
      </c>
      <c r="CU242">
        <f>VLOOKUP(A242,'Stock wise daily sales'!$A$1:$AA$367,26,0)</f>
        <v>7</v>
      </c>
      <c r="CV242">
        <v>0</v>
      </c>
      <c r="CW242" s="15">
        <f t="shared" si="287"/>
        <v>17</v>
      </c>
    </row>
    <row r="243" spans="1:101" x14ac:dyDescent="0.45">
      <c r="A243" s="2">
        <v>45440</v>
      </c>
      <c r="B243" s="14">
        <f t="shared" ref="B243:B289" si="315">MAX(E242,0)</f>
        <v>93</v>
      </c>
      <c r="C243">
        <f>VLOOKUP(A243,'Stock wise daily sales'!$A$1:$AA$367,2,0)</f>
        <v>0</v>
      </c>
      <c r="D243">
        <v>0</v>
      </c>
      <c r="E243" s="15">
        <f t="shared" ref="E243:E289" si="316">B243-C243+D243</f>
        <v>93</v>
      </c>
      <c r="F243" s="14">
        <f t="shared" si="303"/>
        <v>79</v>
      </c>
      <c r="G243">
        <f>VLOOKUP(A243,'Stock wise daily sales'!$A$1:$AA$367,3,0)</f>
        <v>10</v>
      </c>
      <c r="H243">
        <v>0</v>
      </c>
      <c r="I243" s="15">
        <f t="shared" si="304"/>
        <v>69</v>
      </c>
      <c r="J243" s="14">
        <f t="shared" si="288"/>
        <v>22</v>
      </c>
      <c r="K243">
        <f>VLOOKUP(A243,'Stock wise daily sales'!$A$1:$AA$367,4,0)</f>
        <v>0</v>
      </c>
      <c r="L243">
        <v>0</v>
      </c>
      <c r="M243" s="15">
        <f t="shared" si="289"/>
        <v>22</v>
      </c>
      <c r="N243" s="14">
        <f t="shared" si="261"/>
        <v>19</v>
      </c>
      <c r="O243">
        <f>VLOOKUP(A243,'Stock wise daily sales'!$A$1:$AA$367,5,0)</f>
        <v>0</v>
      </c>
      <c r="P243">
        <v>0</v>
      </c>
      <c r="Q243" s="15">
        <f t="shared" si="290"/>
        <v>19</v>
      </c>
      <c r="R243" s="14">
        <f t="shared" si="268"/>
        <v>65</v>
      </c>
      <c r="S243">
        <f>VLOOKUP(A243,'Stock wise daily sales'!$A$1:$AA$367,6,0)</f>
        <v>0</v>
      </c>
      <c r="T243">
        <v>0</v>
      </c>
      <c r="U243" s="15">
        <f t="shared" si="269"/>
        <v>65</v>
      </c>
      <c r="V243" s="14">
        <f t="shared" si="309"/>
        <v>22</v>
      </c>
      <c r="W243">
        <f>VLOOKUP(A243,'Stock wise daily sales'!$A$1:$AA$367,7,0)</f>
        <v>10</v>
      </c>
      <c r="X243">
        <v>0</v>
      </c>
      <c r="Y243" s="15">
        <f t="shared" si="310"/>
        <v>12</v>
      </c>
      <c r="Z243" s="14">
        <f t="shared" si="270"/>
        <v>104</v>
      </c>
      <c r="AA243">
        <f>VLOOKUP(A243,'Stock wise daily sales'!$A$1:$AA$367,8,0)</f>
        <v>10</v>
      </c>
      <c r="AB243">
        <v>0</v>
      </c>
      <c r="AC243" s="15">
        <f t="shared" si="271"/>
        <v>94</v>
      </c>
      <c r="AD243" s="14">
        <f t="shared" si="264"/>
        <v>11</v>
      </c>
      <c r="AE243">
        <f>VLOOKUP(A243,'Stock wise daily sales'!$A$1:$AA$367,9,0)</f>
        <v>0</v>
      </c>
      <c r="AF243">
        <v>0</v>
      </c>
      <c r="AG243" s="15">
        <f t="shared" si="265"/>
        <v>11</v>
      </c>
      <c r="AH243" s="14">
        <f t="shared" si="293"/>
        <v>23</v>
      </c>
      <c r="AI243">
        <f>VLOOKUP(A243,'Stock wise daily sales'!$A$1:$AA$367,10,0)</f>
        <v>0</v>
      </c>
      <c r="AJ243">
        <v>0</v>
      </c>
      <c r="AK243" s="15">
        <f t="shared" si="294"/>
        <v>23</v>
      </c>
      <c r="AL243" s="14">
        <f t="shared" si="305"/>
        <v>117</v>
      </c>
      <c r="AM243">
        <f>VLOOKUP(A243,'Stock wise daily sales'!$A$1:$AA$367,11,0)</f>
        <v>65</v>
      </c>
      <c r="AN243">
        <v>0</v>
      </c>
      <c r="AO243" s="15">
        <f t="shared" si="306"/>
        <v>52</v>
      </c>
      <c r="AP243" s="14">
        <f t="shared" si="295"/>
        <v>35</v>
      </c>
      <c r="AQ243">
        <f>VLOOKUP(A243,'Stock wise daily sales'!$A$1:$AA$367,12,0)</f>
        <v>9</v>
      </c>
      <c r="AR243">
        <v>0</v>
      </c>
      <c r="AS243" s="15">
        <f t="shared" si="296"/>
        <v>26</v>
      </c>
      <c r="AT243" s="14">
        <f t="shared" si="297"/>
        <v>8</v>
      </c>
      <c r="AU243">
        <f>VLOOKUP(A243,'Stock wise daily sales'!$A$1:$AA$367,13,0)</f>
        <v>10</v>
      </c>
      <c r="AV243">
        <v>160</v>
      </c>
      <c r="AW243" s="15">
        <f t="shared" si="298"/>
        <v>158</v>
      </c>
      <c r="AX243" s="14">
        <f t="shared" si="272"/>
        <v>6</v>
      </c>
      <c r="AY243">
        <f>VLOOKUP(A243,'Stock wise daily sales'!$A$1:$AA$367,14,0)</f>
        <v>0</v>
      </c>
      <c r="AZ243">
        <v>0</v>
      </c>
      <c r="BA243" s="15">
        <f t="shared" si="273"/>
        <v>6</v>
      </c>
      <c r="BB243" s="14">
        <f t="shared" si="299"/>
        <v>26</v>
      </c>
      <c r="BC243">
        <f>VLOOKUP(A243,'Stock wise daily sales'!$A$1:$AA$367,15,0)</f>
        <v>0</v>
      </c>
      <c r="BD243">
        <v>0</v>
      </c>
      <c r="BE243" s="15">
        <f t="shared" si="300"/>
        <v>26</v>
      </c>
      <c r="BF243" s="14">
        <f t="shared" si="274"/>
        <v>63</v>
      </c>
      <c r="BG243">
        <f>VLOOKUP(A243,'Stock wise daily sales'!$A$1:$AA$367,16,0)</f>
        <v>0</v>
      </c>
      <c r="BH243">
        <v>0</v>
      </c>
      <c r="BI243" s="15">
        <f t="shared" si="275"/>
        <v>63</v>
      </c>
      <c r="BJ243" s="14">
        <f t="shared" si="280"/>
        <v>6</v>
      </c>
      <c r="BK243">
        <f>VLOOKUP(A243,'Stock wise daily sales'!$A$1:$AA$367,17,0)</f>
        <v>0</v>
      </c>
      <c r="BL243">
        <v>0</v>
      </c>
      <c r="BM243" s="15">
        <f t="shared" si="281"/>
        <v>6</v>
      </c>
      <c r="BN243" s="14">
        <f t="shared" si="276"/>
        <v>5</v>
      </c>
      <c r="BO243">
        <f>VLOOKUP(A243,'Stock wise daily sales'!$A$1:$AA$367,18,0)</f>
        <v>0</v>
      </c>
      <c r="BP243">
        <v>0</v>
      </c>
      <c r="BQ243" s="15">
        <f t="shared" si="277"/>
        <v>5</v>
      </c>
      <c r="BR243" s="14">
        <f t="shared" si="278"/>
        <v>16</v>
      </c>
      <c r="BS243">
        <f>VLOOKUP(A243,'Stock wise daily sales'!$A$1:$AA$367,19,0)</f>
        <v>0</v>
      </c>
      <c r="BT243">
        <v>0</v>
      </c>
      <c r="BU243" s="15">
        <f t="shared" si="279"/>
        <v>16</v>
      </c>
      <c r="BV243" s="14">
        <f t="shared" si="282"/>
        <v>9</v>
      </c>
      <c r="BW243">
        <f>VLOOKUP(A243,'Stock wise daily sales'!$A$1:$AA$367,20,0)</f>
        <v>0</v>
      </c>
      <c r="BX243">
        <v>0</v>
      </c>
      <c r="BY243" s="15">
        <f t="shared" si="283"/>
        <v>9</v>
      </c>
      <c r="BZ243" s="14">
        <f t="shared" si="266"/>
        <v>5</v>
      </c>
      <c r="CA243">
        <f>VLOOKUP(A243,'Stock wise daily sales'!$A$1:$AA$367,21,0)</f>
        <v>0</v>
      </c>
      <c r="CB243">
        <v>0</v>
      </c>
      <c r="CC243" s="15">
        <f t="shared" si="267"/>
        <v>5</v>
      </c>
      <c r="CD243" s="14">
        <f t="shared" si="307"/>
        <v>62</v>
      </c>
      <c r="CE243">
        <f>VLOOKUP(A243,'Stock wise daily sales'!$A$1:$AA$367,22,0)</f>
        <v>0</v>
      </c>
      <c r="CF243">
        <v>0</v>
      </c>
      <c r="CG243" s="15">
        <f t="shared" si="308"/>
        <v>62</v>
      </c>
      <c r="CH243" s="14">
        <f t="shared" si="291"/>
        <v>76</v>
      </c>
      <c r="CI243">
        <f>VLOOKUP(A243,'Stock wise daily sales'!$A$1:$AA$367,23,0)</f>
        <v>6</v>
      </c>
      <c r="CJ243">
        <v>0</v>
      </c>
      <c r="CK243" s="15">
        <f t="shared" si="292"/>
        <v>70</v>
      </c>
      <c r="CL243" s="14">
        <f t="shared" si="284"/>
        <v>18</v>
      </c>
      <c r="CM243">
        <f>VLOOKUP(A243,'Stock wise daily sales'!$A$1:$AA$367,24,0)</f>
        <v>0</v>
      </c>
      <c r="CN243">
        <v>0</v>
      </c>
      <c r="CO243" s="15">
        <f t="shared" si="285"/>
        <v>18</v>
      </c>
      <c r="CP243" s="14">
        <f t="shared" si="301"/>
        <v>7</v>
      </c>
      <c r="CQ243">
        <f>VLOOKUP(A243,'Stock wise daily sales'!$A$1:$AA$367,25,0)</f>
        <v>0</v>
      </c>
      <c r="CR243">
        <v>0</v>
      </c>
      <c r="CS243" s="15">
        <f t="shared" si="302"/>
        <v>7</v>
      </c>
      <c r="CT243" s="14">
        <f t="shared" si="286"/>
        <v>17</v>
      </c>
      <c r="CU243">
        <f>VLOOKUP(A243,'Stock wise daily sales'!$A$1:$AA$367,26,0)</f>
        <v>10</v>
      </c>
      <c r="CV243">
        <v>0</v>
      </c>
      <c r="CW243" s="15">
        <f t="shared" si="287"/>
        <v>7</v>
      </c>
    </row>
    <row r="244" spans="1:101" x14ac:dyDescent="0.45">
      <c r="A244" s="2">
        <v>45441</v>
      </c>
      <c r="B244" s="14">
        <f t="shared" si="315"/>
        <v>93</v>
      </c>
      <c r="C244">
        <f>VLOOKUP(A244,'Stock wise daily sales'!$A$1:$AA$367,2,0)</f>
        <v>1</v>
      </c>
      <c r="D244">
        <v>0</v>
      </c>
      <c r="E244" s="15">
        <f t="shared" si="316"/>
        <v>92</v>
      </c>
      <c r="F244" s="14">
        <f t="shared" si="303"/>
        <v>69</v>
      </c>
      <c r="G244">
        <f>VLOOKUP(A244,'Stock wise daily sales'!$A$1:$AA$367,3,0)</f>
        <v>0</v>
      </c>
      <c r="H244">
        <v>0</v>
      </c>
      <c r="I244" s="15">
        <f t="shared" si="304"/>
        <v>69</v>
      </c>
      <c r="J244" s="14">
        <f t="shared" si="288"/>
        <v>22</v>
      </c>
      <c r="K244">
        <f>VLOOKUP(A244,'Stock wise daily sales'!$A$1:$AA$367,4,0)</f>
        <v>0</v>
      </c>
      <c r="L244">
        <v>0</v>
      </c>
      <c r="M244" s="15">
        <f t="shared" si="289"/>
        <v>22</v>
      </c>
      <c r="N244" s="14">
        <f t="shared" si="261"/>
        <v>19</v>
      </c>
      <c r="O244">
        <f>VLOOKUP(A244,'Stock wise daily sales'!$A$1:$AA$367,5,0)</f>
        <v>15</v>
      </c>
      <c r="P244">
        <v>0</v>
      </c>
      <c r="Q244" s="15">
        <f t="shared" si="290"/>
        <v>4</v>
      </c>
      <c r="R244" s="14">
        <f t="shared" si="268"/>
        <v>65</v>
      </c>
      <c r="S244">
        <f>VLOOKUP(A244,'Stock wise daily sales'!$A$1:$AA$367,6,0)</f>
        <v>13</v>
      </c>
      <c r="T244">
        <v>0</v>
      </c>
      <c r="U244" s="15">
        <f t="shared" si="269"/>
        <v>52</v>
      </c>
      <c r="V244" s="14">
        <f t="shared" si="309"/>
        <v>12</v>
      </c>
      <c r="W244">
        <f>VLOOKUP(A244,'Stock wise daily sales'!$A$1:$AA$367,7,0)</f>
        <v>0</v>
      </c>
      <c r="X244">
        <v>0</v>
      </c>
      <c r="Y244" s="15">
        <f t="shared" si="310"/>
        <v>12</v>
      </c>
      <c r="Z244" s="14">
        <f t="shared" si="270"/>
        <v>94</v>
      </c>
      <c r="AA244">
        <f>VLOOKUP(A244,'Stock wise daily sales'!$A$1:$AA$367,8,0)</f>
        <v>17</v>
      </c>
      <c r="AB244">
        <v>0</v>
      </c>
      <c r="AC244" s="15">
        <f t="shared" si="271"/>
        <v>77</v>
      </c>
      <c r="AD244" s="14">
        <f t="shared" si="264"/>
        <v>11</v>
      </c>
      <c r="AE244">
        <f>VLOOKUP(A244,'Stock wise daily sales'!$A$1:$AA$367,9,0)</f>
        <v>0</v>
      </c>
      <c r="AF244">
        <v>0</v>
      </c>
      <c r="AG244" s="15">
        <f t="shared" si="265"/>
        <v>11</v>
      </c>
      <c r="AH244" s="14">
        <f t="shared" si="293"/>
        <v>23</v>
      </c>
      <c r="AI244">
        <f>VLOOKUP(A244,'Stock wise daily sales'!$A$1:$AA$367,10,0)</f>
        <v>0</v>
      </c>
      <c r="AJ244">
        <v>0</v>
      </c>
      <c r="AK244" s="15">
        <f t="shared" si="294"/>
        <v>23</v>
      </c>
      <c r="AL244" s="14">
        <f t="shared" si="305"/>
        <v>52</v>
      </c>
      <c r="AM244">
        <f>VLOOKUP(A244,'Stock wise daily sales'!$A$1:$AA$367,11,0)</f>
        <v>0</v>
      </c>
      <c r="AN244">
        <v>0</v>
      </c>
      <c r="AO244" s="15">
        <f t="shared" si="306"/>
        <v>52</v>
      </c>
      <c r="AP244" s="14">
        <f t="shared" si="295"/>
        <v>26</v>
      </c>
      <c r="AQ244">
        <f>VLOOKUP(A244,'Stock wise daily sales'!$A$1:$AA$367,12,0)</f>
        <v>5</v>
      </c>
      <c r="AR244">
        <v>0</v>
      </c>
      <c r="AS244" s="15">
        <f t="shared" si="296"/>
        <v>21</v>
      </c>
      <c r="AT244" s="14">
        <f t="shared" si="297"/>
        <v>158</v>
      </c>
      <c r="AU244">
        <f>VLOOKUP(A244,'Stock wise daily sales'!$A$1:$AA$367,13,0)</f>
        <v>1</v>
      </c>
      <c r="AV244">
        <v>0</v>
      </c>
      <c r="AW244" s="15">
        <f t="shared" si="298"/>
        <v>157</v>
      </c>
      <c r="AX244" s="14">
        <f t="shared" si="272"/>
        <v>6</v>
      </c>
      <c r="AY244">
        <f>VLOOKUP(A244,'Stock wise daily sales'!$A$1:$AA$367,14,0)</f>
        <v>0</v>
      </c>
      <c r="AZ244">
        <v>0</v>
      </c>
      <c r="BA244" s="15">
        <f t="shared" si="273"/>
        <v>6</v>
      </c>
      <c r="BB244" s="14">
        <f t="shared" si="299"/>
        <v>26</v>
      </c>
      <c r="BC244">
        <f>VLOOKUP(A244,'Stock wise daily sales'!$A$1:$AA$367,15,0)</f>
        <v>3</v>
      </c>
      <c r="BD244">
        <v>0</v>
      </c>
      <c r="BE244" s="15">
        <f t="shared" si="300"/>
        <v>23</v>
      </c>
      <c r="BF244" s="14">
        <f t="shared" si="274"/>
        <v>63</v>
      </c>
      <c r="BG244">
        <f>VLOOKUP(A244,'Stock wise daily sales'!$A$1:$AA$367,16,0)</f>
        <v>0</v>
      </c>
      <c r="BH244">
        <v>0</v>
      </c>
      <c r="BI244" s="15">
        <f t="shared" si="275"/>
        <v>63</v>
      </c>
      <c r="BJ244" s="14">
        <f t="shared" si="280"/>
        <v>6</v>
      </c>
      <c r="BK244">
        <f>VLOOKUP(A244,'Stock wise daily sales'!$A$1:$AA$367,17,0)</f>
        <v>0</v>
      </c>
      <c r="BL244">
        <v>0</v>
      </c>
      <c r="BM244" s="15">
        <f t="shared" si="281"/>
        <v>6</v>
      </c>
      <c r="BN244" s="14">
        <f t="shared" si="276"/>
        <v>5</v>
      </c>
      <c r="BO244">
        <f>VLOOKUP(A244,'Stock wise daily sales'!$A$1:$AA$367,18,0)</f>
        <v>0</v>
      </c>
      <c r="BP244">
        <v>0</v>
      </c>
      <c r="BQ244" s="15">
        <f t="shared" si="277"/>
        <v>5</v>
      </c>
      <c r="BR244" s="14">
        <f t="shared" si="278"/>
        <v>16</v>
      </c>
      <c r="BS244">
        <f>VLOOKUP(A244,'Stock wise daily sales'!$A$1:$AA$367,19,0)</f>
        <v>0</v>
      </c>
      <c r="BT244">
        <v>0</v>
      </c>
      <c r="BU244" s="15">
        <f t="shared" si="279"/>
        <v>16</v>
      </c>
      <c r="BV244" s="14">
        <f t="shared" si="282"/>
        <v>9</v>
      </c>
      <c r="BW244">
        <f>VLOOKUP(A244,'Stock wise daily sales'!$A$1:$AA$367,20,0)</f>
        <v>0</v>
      </c>
      <c r="BX244">
        <v>0</v>
      </c>
      <c r="BY244" s="15">
        <f t="shared" si="283"/>
        <v>9</v>
      </c>
      <c r="BZ244" s="14">
        <f t="shared" si="266"/>
        <v>5</v>
      </c>
      <c r="CA244">
        <f>VLOOKUP(A244,'Stock wise daily sales'!$A$1:$AA$367,21,0)</f>
        <v>0</v>
      </c>
      <c r="CB244">
        <v>0</v>
      </c>
      <c r="CC244" s="15">
        <f t="shared" si="267"/>
        <v>5</v>
      </c>
      <c r="CD244" s="14">
        <f t="shared" si="307"/>
        <v>62</v>
      </c>
      <c r="CE244">
        <f>VLOOKUP(A244,'Stock wise daily sales'!$A$1:$AA$367,22,0)</f>
        <v>0</v>
      </c>
      <c r="CF244">
        <v>0</v>
      </c>
      <c r="CG244" s="15">
        <f t="shared" si="308"/>
        <v>62</v>
      </c>
      <c r="CH244" s="14">
        <f t="shared" si="291"/>
        <v>70</v>
      </c>
      <c r="CI244">
        <f>VLOOKUP(A244,'Stock wise daily sales'!$A$1:$AA$367,23,0)</f>
        <v>0</v>
      </c>
      <c r="CJ244">
        <v>0</v>
      </c>
      <c r="CK244" s="15">
        <f t="shared" si="292"/>
        <v>70</v>
      </c>
      <c r="CL244" s="14">
        <f t="shared" si="284"/>
        <v>18</v>
      </c>
      <c r="CM244">
        <f>VLOOKUP(A244,'Stock wise daily sales'!$A$1:$AA$367,24,0)</f>
        <v>0</v>
      </c>
      <c r="CN244">
        <v>0</v>
      </c>
      <c r="CO244" s="15">
        <f t="shared" si="285"/>
        <v>18</v>
      </c>
      <c r="CP244" s="14">
        <f t="shared" si="301"/>
        <v>7</v>
      </c>
      <c r="CQ244">
        <f>VLOOKUP(A244,'Stock wise daily sales'!$A$1:$AA$367,25,0)</f>
        <v>0</v>
      </c>
      <c r="CR244">
        <v>0</v>
      </c>
      <c r="CS244" s="15">
        <f t="shared" si="302"/>
        <v>7</v>
      </c>
      <c r="CT244" s="14">
        <f t="shared" si="286"/>
        <v>7</v>
      </c>
      <c r="CU244">
        <f>VLOOKUP(A244,'Stock wise daily sales'!$A$1:$AA$367,26,0)</f>
        <v>0</v>
      </c>
      <c r="CV244">
        <v>0</v>
      </c>
      <c r="CW244" s="15">
        <f t="shared" si="287"/>
        <v>7</v>
      </c>
    </row>
    <row r="245" spans="1:101" x14ac:dyDescent="0.45">
      <c r="A245" s="2">
        <v>45442</v>
      </c>
      <c r="B245" s="14">
        <f t="shared" si="315"/>
        <v>92</v>
      </c>
      <c r="C245">
        <f>VLOOKUP(A245,'Stock wise daily sales'!$A$1:$AA$367,2,0)</f>
        <v>0</v>
      </c>
      <c r="D245">
        <v>0</v>
      </c>
      <c r="E245" s="15">
        <f t="shared" si="316"/>
        <v>92</v>
      </c>
      <c r="F245" s="14">
        <f t="shared" si="303"/>
        <v>69</v>
      </c>
      <c r="G245">
        <f>VLOOKUP(A245,'Stock wise daily sales'!$A$1:$AA$367,3,0)</f>
        <v>20</v>
      </c>
      <c r="H245">
        <v>0</v>
      </c>
      <c r="I245" s="15">
        <f t="shared" si="304"/>
        <v>49</v>
      </c>
      <c r="J245" s="14">
        <f t="shared" si="288"/>
        <v>22</v>
      </c>
      <c r="K245">
        <f>VLOOKUP(A245,'Stock wise daily sales'!$A$1:$AA$367,4,0)</f>
        <v>0</v>
      </c>
      <c r="L245">
        <v>0</v>
      </c>
      <c r="M245" s="15">
        <f t="shared" si="289"/>
        <v>22</v>
      </c>
      <c r="N245" s="14">
        <f t="shared" si="261"/>
        <v>4</v>
      </c>
      <c r="O245">
        <f>VLOOKUP(A245,'Stock wise daily sales'!$A$1:$AA$367,5,0)</f>
        <v>0</v>
      </c>
      <c r="P245">
        <v>0</v>
      </c>
      <c r="Q245" s="15">
        <f t="shared" si="290"/>
        <v>4</v>
      </c>
      <c r="R245" s="14">
        <f t="shared" si="268"/>
        <v>52</v>
      </c>
      <c r="S245">
        <f>VLOOKUP(A245,'Stock wise daily sales'!$A$1:$AA$367,6,0)</f>
        <v>0</v>
      </c>
      <c r="T245">
        <v>0</v>
      </c>
      <c r="U245" s="15">
        <f t="shared" si="269"/>
        <v>52</v>
      </c>
      <c r="V245" s="14">
        <f t="shared" si="309"/>
        <v>12</v>
      </c>
      <c r="W245">
        <f>VLOOKUP(A245,'Stock wise daily sales'!$A$1:$AA$367,7,0)</f>
        <v>0</v>
      </c>
      <c r="X245">
        <v>0</v>
      </c>
      <c r="Y245" s="15">
        <f t="shared" si="310"/>
        <v>12</v>
      </c>
      <c r="Z245" s="14">
        <f t="shared" si="270"/>
        <v>77</v>
      </c>
      <c r="AA245">
        <f>VLOOKUP(A245,'Stock wise daily sales'!$A$1:$AA$367,8,0)</f>
        <v>22</v>
      </c>
      <c r="AB245">
        <v>0</v>
      </c>
      <c r="AC245" s="15">
        <f t="shared" si="271"/>
        <v>55</v>
      </c>
      <c r="AD245" s="14">
        <f t="shared" si="264"/>
        <v>11</v>
      </c>
      <c r="AE245">
        <f>VLOOKUP(A245,'Stock wise daily sales'!$A$1:$AA$367,9,0)</f>
        <v>1</v>
      </c>
      <c r="AF245">
        <v>0</v>
      </c>
      <c r="AG245" s="15">
        <f t="shared" si="265"/>
        <v>10</v>
      </c>
      <c r="AH245" s="14">
        <f t="shared" si="293"/>
        <v>23</v>
      </c>
      <c r="AI245">
        <f>VLOOKUP(A245,'Stock wise daily sales'!$A$1:$AA$367,10,0)</f>
        <v>0</v>
      </c>
      <c r="AJ245">
        <v>0</v>
      </c>
      <c r="AK245" s="15">
        <f t="shared" si="294"/>
        <v>23</v>
      </c>
      <c r="AL245" s="14">
        <f t="shared" si="305"/>
        <v>52</v>
      </c>
      <c r="AM245">
        <f>VLOOKUP(A245,'Stock wise daily sales'!$A$1:$AA$367,11,0)</f>
        <v>3</v>
      </c>
      <c r="AN245">
        <v>0</v>
      </c>
      <c r="AO245" s="15">
        <f t="shared" si="306"/>
        <v>49</v>
      </c>
      <c r="AP245" s="14">
        <f t="shared" si="295"/>
        <v>21</v>
      </c>
      <c r="AQ245">
        <f>VLOOKUP(A245,'Stock wise daily sales'!$A$1:$AA$367,12,0)</f>
        <v>0</v>
      </c>
      <c r="AR245">
        <v>0</v>
      </c>
      <c r="AS245" s="15">
        <f t="shared" si="296"/>
        <v>21</v>
      </c>
      <c r="AT245" s="14">
        <f t="shared" si="297"/>
        <v>157</v>
      </c>
      <c r="AU245">
        <f>VLOOKUP(A245,'Stock wise daily sales'!$A$1:$AA$367,13,0)</f>
        <v>0</v>
      </c>
      <c r="AV245">
        <v>0</v>
      </c>
      <c r="AW245" s="15">
        <f t="shared" si="298"/>
        <v>157</v>
      </c>
      <c r="AX245" s="14">
        <f t="shared" si="272"/>
        <v>6</v>
      </c>
      <c r="AY245">
        <f>VLOOKUP(A245,'Stock wise daily sales'!$A$1:$AA$367,14,0)</f>
        <v>0</v>
      </c>
      <c r="AZ245">
        <v>0</v>
      </c>
      <c r="BA245" s="15">
        <f t="shared" si="273"/>
        <v>6</v>
      </c>
      <c r="BB245" s="14">
        <f t="shared" si="299"/>
        <v>23</v>
      </c>
      <c r="BC245">
        <f>VLOOKUP(A245,'Stock wise daily sales'!$A$1:$AA$367,15,0)</f>
        <v>0</v>
      </c>
      <c r="BD245">
        <v>0</v>
      </c>
      <c r="BE245" s="15">
        <f t="shared" si="300"/>
        <v>23</v>
      </c>
      <c r="BF245" s="14">
        <f t="shared" si="274"/>
        <v>63</v>
      </c>
      <c r="BG245">
        <f>VLOOKUP(A245,'Stock wise daily sales'!$A$1:$AA$367,16,0)</f>
        <v>0</v>
      </c>
      <c r="BH245">
        <v>0</v>
      </c>
      <c r="BI245" s="15">
        <f t="shared" si="275"/>
        <v>63</v>
      </c>
      <c r="BJ245" s="14">
        <f t="shared" si="280"/>
        <v>6</v>
      </c>
      <c r="BK245">
        <f>VLOOKUP(A245,'Stock wise daily sales'!$A$1:$AA$367,17,0)</f>
        <v>0</v>
      </c>
      <c r="BL245">
        <v>0</v>
      </c>
      <c r="BM245" s="15">
        <f t="shared" si="281"/>
        <v>6</v>
      </c>
      <c r="BN245" s="14">
        <f t="shared" si="276"/>
        <v>5</v>
      </c>
      <c r="BO245">
        <f>VLOOKUP(A245,'Stock wise daily sales'!$A$1:$AA$367,18,0)</f>
        <v>0</v>
      </c>
      <c r="BP245">
        <v>0</v>
      </c>
      <c r="BQ245" s="15">
        <f t="shared" si="277"/>
        <v>5</v>
      </c>
      <c r="BR245" s="14">
        <f t="shared" si="278"/>
        <v>16</v>
      </c>
      <c r="BS245">
        <f>VLOOKUP(A245,'Stock wise daily sales'!$A$1:$AA$367,19,0)</f>
        <v>0</v>
      </c>
      <c r="BT245">
        <v>0</v>
      </c>
      <c r="BU245" s="15">
        <f t="shared" si="279"/>
        <v>16</v>
      </c>
      <c r="BV245" s="14">
        <f t="shared" si="282"/>
        <v>9</v>
      </c>
      <c r="BW245">
        <f>VLOOKUP(A245,'Stock wise daily sales'!$A$1:$AA$367,20,0)</f>
        <v>0</v>
      </c>
      <c r="BX245">
        <v>0</v>
      </c>
      <c r="BY245" s="15">
        <f t="shared" si="283"/>
        <v>9</v>
      </c>
      <c r="BZ245" s="14">
        <f t="shared" si="266"/>
        <v>5</v>
      </c>
      <c r="CA245">
        <f>VLOOKUP(A245,'Stock wise daily sales'!$A$1:$AA$367,21,0)</f>
        <v>10</v>
      </c>
      <c r="CB245">
        <v>100</v>
      </c>
      <c r="CC245" s="15">
        <f t="shared" si="267"/>
        <v>95</v>
      </c>
      <c r="CD245" s="14">
        <f t="shared" si="307"/>
        <v>62</v>
      </c>
      <c r="CE245">
        <f>VLOOKUP(A245,'Stock wise daily sales'!$A$1:$AA$367,22,0)</f>
        <v>0</v>
      </c>
      <c r="CF245">
        <v>0</v>
      </c>
      <c r="CG245" s="15">
        <f t="shared" si="308"/>
        <v>62</v>
      </c>
      <c r="CH245" s="14">
        <f t="shared" si="291"/>
        <v>70</v>
      </c>
      <c r="CI245">
        <f>VLOOKUP(A245,'Stock wise daily sales'!$A$1:$AA$367,23,0)</f>
        <v>0</v>
      </c>
      <c r="CJ245">
        <v>0</v>
      </c>
      <c r="CK245" s="15">
        <f t="shared" si="292"/>
        <v>70</v>
      </c>
      <c r="CL245" s="14">
        <f t="shared" si="284"/>
        <v>18</v>
      </c>
      <c r="CM245">
        <f>VLOOKUP(A245,'Stock wise daily sales'!$A$1:$AA$367,24,0)</f>
        <v>0</v>
      </c>
      <c r="CN245">
        <v>0</v>
      </c>
      <c r="CO245" s="15">
        <f t="shared" si="285"/>
        <v>18</v>
      </c>
      <c r="CP245" s="14">
        <f t="shared" si="301"/>
        <v>7</v>
      </c>
      <c r="CQ245">
        <f>VLOOKUP(A245,'Stock wise daily sales'!$A$1:$AA$367,25,0)</f>
        <v>0</v>
      </c>
      <c r="CR245">
        <v>0</v>
      </c>
      <c r="CS245" s="15">
        <f t="shared" si="302"/>
        <v>7</v>
      </c>
      <c r="CT245" s="14">
        <f t="shared" si="286"/>
        <v>7</v>
      </c>
      <c r="CU245">
        <f>VLOOKUP(A245,'Stock wise daily sales'!$A$1:$AA$367,26,0)</f>
        <v>0</v>
      </c>
      <c r="CV245">
        <v>0</v>
      </c>
      <c r="CW245" s="15">
        <f t="shared" si="287"/>
        <v>7</v>
      </c>
    </row>
    <row r="246" spans="1:101" x14ac:dyDescent="0.45">
      <c r="A246" s="2">
        <v>45443</v>
      </c>
      <c r="B246" s="14">
        <f t="shared" si="315"/>
        <v>92</v>
      </c>
      <c r="C246">
        <f>VLOOKUP(A246,'Stock wise daily sales'!$A$1:$AA$367,2,0)</f>
        <v>0</v>
      </c>
      <c r="D246">
        <v>0</v>
      </c>
      <c r="E246" s="15">
        <f t="shared" si="316"/>
        <v>92</v>
      </c>
      <c r="F246" s="14">
        <f t="shared" si="303"/>
        <v>49</v>
      </c>
      <c r="G246">
        <f>VLOOKUP(A246,'Stock wise daily sales'!$A$1:$AA$367,3,0)</f>
        <v>0</v>
      </c>
      <c r="H246">
        <v>0</v>
      </c>
      <c r="I246" s="15">
        <f t="shared" si="304"/>
        <v>49</v>
      </c>
      <c r="J246" s="14">
        <f t="shared" si="288"/>
        <v>22</v>
      </c>
      <c r="K246">
        <f>VLOOKUP(A246,'Stock wise daily sales'!$A$1:$AA$367,4,0)</f>
        <v>0</v>
      </c>
      <c r="L246">
        <v>0</v>
      </c>
      <c r="M246" s="15">
        <f t="shared" si="289"/>
        <v>22</v>
      </c>
      <c r="N246" s="14">
        <f t="shared" si="261"/>
        <v>4</v>
      </c>
      <c r="O246">
        <f>VLOOKUP(A246,'Stock wise daily sales'!$A$1:$AA$367,5,0)</f>
        <v>0</v>
      </c>
      <c r="P246">
        <v>0</v>
      </c>
      <c r="Q246" s="15">
        <f t="shared" si="290"/>
        <v>4</v>
      </c>
      <c r="R246" s="14">
        <f t="shared" si="268"/>
        <v>52</v>
      </c>
      <c r="S246">
        <f>VLOOKUP(A246,'Stock wise daily sales'!$A$1:$AA$367,6,0)</f>
        <v>7</v>
      </c>
      <c r="T246">
        <v>0</v>
      </c>
      <c r="U246" s="15">
        <f t="shared" si="269"/>
        <v>45</v>
      </c>
      <c r="V246" s="14">
        <f t="shared" si="309"/>
        <v>12</v>
      </c>
      <c r="W246">
        <f>VLOOKUP(A246,'Stock wise daily sales'!$A$1:$AA$367,7,0)</f>
        <v>0</v>
      </c>
      <c r="X246">
        <v>0</v>
      </c>
      <c r="Y246" s="15">
        <f t="shared" si="310"/>
        <v>12</v>
      </c>
      <c r="Z246" s="14">
        <f t="shared" si="270"/>
        <v>55</v>
      </c>
      <c r="AA246">
        <f>VLOOKUP(A246,'Stock wise daily sales'!$A$1:$AA$367,8,0)</f>
        <v>6</v>
      </c>
      <c r="AB246">
        <v>0</v>
      </c>
      <c r="AC246" s="15">
        <f t="shared" si="271"/>
        <v>49</v>
      </c>
      <c r="AD246" s="14">
        <f t="shared" si="264"/>
        <v>10</v>
      </c>
      <c r="AE246">
        <f>VLOOKUP(A246,'Stock wise daily sales'!$A$1:$AA$367,9,0)</f>
        <v>0</v>
      </c>
      <c r="AF246">
        <v>0</v>
      </c>
      <c r="AG246" s="15">
        <f t="shared" si="265"/>
        <v>10</v>
      </c>
      <c r="AH246" s="14">
        <f t="shared" si="293"/>
        <v>23</v>
      </c>
      <c r="AI246">
        <f>VLOOKUP(A246,'Stock wise daily sales'!$A$1:$AA$367,10,0)</f>
        <v>0</v>
      </c>
      <c r="AJ246">
        <v>0</v>
      </c>
      <c r="AK246" s="15">
        <f t="shared" si="294"/>
        <v>23</v>
      </c>
      <c r="AL246" s="14">
        <f t="shared" si="305"/>
        <v>49</v>
      </c>
      <c r="AM246">
        <f>VLOOKUP(A246,'Stock wise daily sales'!$A$1:$AA$367,11,0)</f>
        <v>4</v>
      </c>
      <c r="AN246">
        <v>0</v>
      </c>
      <c r="AO246" s="15">
        <f t="shared" si="306"/>
        <v>45</v>
      </c>
      <c r="AP246" s="14">
        <f t="shared" si="295"/>
        <v>21</v>
      </c>
      <c r="AQ246">
        <f>VLOOKUP(A246,'Stock wise daily sales'!$A$1:$AA$367,12,0)</f>
        <v>2</v>
      </c>
      <c r="AR246">
        <v>0</v>
      </c>
      <c r="AS246" s="15">
        <f t="shared" si="296"/>
        <v>19</v>
      </c>
      <c r="AT246" s="14">
        <f t="shared" si="297"/>
        <v>157</v>
      </c>
      <c r="AU246">
        <f>VLOOKUP(A246,'Stock wise daily sales'!$A$1:$AA$367,13,0)</f>
        <v>0</v>
      </c>
      <c r="AV246">
        <v>0</v>
      </c>
      <c r="AW246" s="15">
        <f t="shared" si="298"/>
        <v>157</v>
      </c>
      <c r="AX246" s="14">
        <f t="shared" si="272"/>
        <v>6</v>
      </c>
      <c r="AY246">
        <f>VLOOKUP(A246,'Stock wise daily sales'!$A$1:$AA$367,14,0)</f>
        <v>0</v>
      </c>
      <c r="AZ246">
        <v>0</v>
      </c>
      <c r="BA246" s="15">
        <f t="shared" si="273"/>
        <v>6</v>
      </c>
      <c r="BB246" s="14">
        <f t="shared" si="299"/>
        <v>23</v>
      </c>
      <c r="BC246">
        <f>VLOOKUP(A246,'Stock wise daily sales'!$A$1:$AA$367,15,0)</f>
        <v>0</v>
      </c>
      <c r="BD246">
        <v>0</v>
      </c>
      <c r="BE246" s="15">
        <f t="shared" si="300"/>
        <v>23</v>
      </c>
      <c r="BF246" s="14">
        <f t="shared" si="274"/>
        <v>63</v>
      </c>
      <c r="BG246">
        <f>VLOOKUP(A246,'Stock wise daily sales'!$A$1:$AA$367,16,0)</f>
        <v>0</v>
      </c>
      <c r="BH246">
        <v>0</v>
      </c>
      <c r="BI246" s="15">
        <f t="shared" si="275"/>
        <v>63</v>
      </c>
      <c r="BJ246" s="14">
        <f t="shared" si="280"/>
        <v>6</v>
      </c>
      <c r="BK246">
        <f>VLOOKUP(A246,'Stock wise daily sales'!$A$1:$AA$367,17,0)</f>
        <v>2</v>
      </c>
      <c r="BL246">
        <v>0</v>
      </c>
      <c r="BM246" s="15">
        <f t="shared" si="281"/>
        <v>4</v>
      </c>
      <c r="BN246" s="14">
        <f t="shared" si="276"/>
        <v>5</v>
      </c>
      <c r="BO246">
        <f>VLOOKUP(A246,'Stock wise daily sales'!$A$1:$AA$367,18,0)</f>
        <v>0</v>
      </c>
      <c r="BP246">
        <v>0</v>
      </c>
      <c r="BQ246" s="15">
        <f t="shared" si="277"/>
        <v>5</v>
      </c>
      <c r="BR246" s="14">
        <f t="shared" si="278"/>
        <v>16</v>
      </c>
      <c r="BS246">
        <f>VLOOKUP(A246,'Stock wise daily sales'!$A$1:$AA$367,19,0)</f>
        <v>0</v>
      </c>
      <c r="BT246">
        <v>0</v>
      </c>
      <c r="BU246" s="15">
        <f t="shared" si="279"/>
        <v>16</v>
      </c>
      <c r="BV246" s="14">
        <f t="shared" si="282"/>
        <v>9</v>
      </c>
      <c r="BW246">
        <f>VLOOKUP(A246,'Stock wise daily sales'!$A$1:$AA$367,20,0)</f>
        <v>0</v>
      </c>
      <c r="BX246">
        <v>0</v>
      </c>
      <c r="BY246" s="15">
        <f t="shared" si="283"/>
        <v>9</v>
      </c>
      <c r="BZ246" s="14">
        <f t="shared" si="266"/>
        <v>95</v>
      </c>
      <c r="CA246">
        <f>VLOOKUP(A246,'Stock wise daily sales'!$A$1:$AA$367,21,0)</f>
        <v>2</v>
      </c>
      <c r="CB246">
        <v>0</v>
      </c>
      <c r="CC246" s="15">
        <f t="shared" si="267"/>
        <v>93</v>
      </c>
      <c r="CD246" s="14">
        <f t="shared" si="307"/>
        <v>62</v>
      </c>
      <c r="CE246">
        <f>VLOOKUP(A246,'Stock wise daily sales'!$A$1:$AA$367,22,0)</f>
        <v>5</v>
      </c>
      <c r="CF246">
        <v>0</v>
      </c>
      <c r="CG246" s="15">
        <f t="shared" si="308"/>
        <v>57</v>
      </c>
      <c r="CH246" s="14">
        <f t="shared" si="291"/>
        <v>70</v>
      </c>
      <c r="CI246">
        <f>VLOOKUP(A246,'Stock wise daily sales'!$A$1:$AA$367,23,0)</f>
        <v>0</v>
      </c>
      <c r="CJ246">
        <v>0</v>
      </c>
      <c r="CK246" s="15">
        <f t="shared" si="292"/>
        <v>70</v>
      </c>
      <c r="CL246" s="14">
        <f t="shared" si="284"/>
        <v>18</v>
      </c>
      <c r="CM246">
        <f>VLOOKUP(A246,'Stock wise daily sales'!$A$1:$AA$367,24,0)</f>
        <v>0</v>
      </c>
      <c r="CN246">
        <v>0</v>
      </c>
      <c r="CO246" s="15">
        <f t="shared" si="285"/>
        <v>18</v>
      </c>
      <c r="CP246" s="14">
        <f t="shared" si="301"/>
        <v>7</v>
      </c>
      <c r="CQ246">
        <f>VLOOKUP(A246,'Stock wise daily sales'!$A$1:$AA$367,25,0)</f>
        <v>0</v>
      </c>
      <c r="CR246">
        <v>0</v>
      </c>
      <c r="CS246" s="15">
        <f t="shared" si="302"/>
        <v>7</v>
      </c>
      <c r="CT246" s="14">
        <f t="shared" si="286"/>
        <v>7</v>
      </c>
      <c r="CU246">
        <f>VLOOKUP(A246,'Stock wise daily sales'!$A$1:$AA$367,26,0)</f>
        <v>0</v>
      </c>
      <c r="CV246">
        <v>0</v>
      </c>
      <c r="CW246" s="15">
        <f t="shared" si="287"/>
        <v>7</v>
      </c>
    </row>
    <row r="247" spans="1:101" x14ac:dyDescent="0.45">
      <c r="A247" s="2">
        <v>45444</v>
      </c>
      <c r="B247" s="14">
        <f t="shared" si="315"/>
        <v>92</v>
      </c>
      <c r="C247">
        <f>VLOOKUP(A247,'Stock wise daily sales'!$A$1:$AA$367,2,0)</f>
        <v>52</v>
      </c>
      <c r="D247">
        <v>0</v>
      </c>
      <c r="E247" s="15">
        <f t="shared" si="316"/>
        <v>40</v>
      </c>
      <c r="F247" s="14">
        <f t="shared" si="303"/>
        <v>49</v>
      </c>
      <c r="G247">
        <f>VLOOKUP(A247,'Stock wise daily sales'!$A$1:$AA$367,3,0)</f>
        <v>0</v>
      </c>
      <c r="H247">
        <v>0</v>
      </c>
      <c r="I247" s="15">
        <f t="shared" si="304"/>
        <v>49</v>
      </c>
      <c r="J247" s="14">
        <f t="shared" si="288"/>
        <v>22</v>
      </c>
      <c r="K247">
        <f>VLOOKUP(A247,'Stock wise daily sales'!$A$1:$AA$367,4,0)</f>
        <v>0</v>
      </c>
      <c r="L247">
        <v>0</v>
      </c>
      <c r="M247" s="15">
        <f t="shared" si="289"/>
        <v>22</v>
      </c>
      <c r="N247" s="14">
        <f t="shared" si="261"/>
        <v>4</v>
      </c>
      <c r="O247">
        <f>VLOOKUP(A247,'Stock wise daily sales'!$A$1:$AA$367,5,0)</f>
        <v>10</v>
      </c>
      <c r="P247">
        <v>40</v>
      </c>
      <c r="Q247" s="15">
        <f t="shared" si="290"/>
        <v>34</v>
      </c>
      <c r="R247" s="14">
        <f t="shared" si="268"/>
        <v>45</v>
      </c>
      <c r="S247">
        <f>VLOOKUP(A247,'Stock wise daily sales'!$A$1:$AA$367,6,0)</f>
        <v>2</v>
      </c>
      <c r="T247">
        <v>0</v>
      </c>
      <c r="U247" s="15">
        <f t="shared" si="269"/>
        <v>43</v>
      </c>
      <c r="V247" s="14">
        <f t="shared" si="309"/>
        <v>12</v>
      </c>
      <c r="W247">
        <f>VLOOKUP(A247,'Stock wise daily sales'!$A$1:$AA$367,7,0)</f>
        <v>50</v>
      </c>
      <c r="X247">
        <v>140</v>
      </c>
      <c r="Y247" s="15">
        <f t="shared" si="310"/>
        <v>102</v>
      </c>
      <c r="Z247" s="14">
        <f t="shared" si="270"/>
        <v>49</v>
      </c>
      <c r="AA247">
        <f>VLOOKUP(A247,'Stock wise daily sales'!$A$1:$AA$367,8,0)</f>
        <v>0</v>
      </c>
      <c r="AB247">
        <v>0</v>
      </c>
      <c r="AC247" s="15">
        <f t="shared" si="271"/>
        <v>49</v>
      </c>
      <c r="AD247" s="14">
        <f t="shared" si="264"/>
        <v>10</v>
      </c>
      <c r="AE247">
        <f>VLOOKUP(A247,'Stock wise daily sales'!$A$1:$AA$367,9,0)</f>
        <v>0</v>
      </c>
      <c r="AF247">
        <v>0</v>
      </c>
      <c r="AG247" s="15">
        <f t="shared" si="265"/>
        <v>10</v>
      </c>
      <c r="AH247" s="14">
        <f t="shared" si="293"/>
        <v>23</v>
      </c>
      <c r="AI247">
        <f>VLOOKUP(A247,'Stock wise daily sales'!$A$1:$AA$367,10,0)</f>
        <v>0</v>
      </c>
      <c r="AJ247">
        <v>0</v>
      </c>
      <c r="AK247" s="15">
        <f t="shared" si="294"/>
        <v>23</v>
      </c>
      <c r="AL247" s="14">
        <f t="shared" si="305"/>
        <v>45</v>
      </c>
      <c r="AM247">
        <f>VLOOKUP(A247,'Stock wise daily sales'!$A$1:$AA$367,11,0)</f>
        <v>0</v>
      </c>
      <c r="AN247">
        <v>0</v>
      </c>
      <c r="AO247" s="15">
        <f t="shared" si="306"/>
        <v>45</v>
      </c>
      <c r="AP247" s="14">
        <f t="shared" si="295"/>
        <v>19</v>
      </c>
      <c r="AQ247">
        <f>VLOOKUP(A247,'Stock wise daily sales'!$A$1:$AA$367,12,0)</f>
        <v>0</v>
      </c>
      <c r="AR247">
        <v>0</v>
      </c>
      <c r="AS247" s="15">
        <f t="shared" si="296"/>
        <v>19</v>
      </c>
      <c r="AT247" s="14">
        <f t="shared" si="297"/>
        <v>157</v>
      </c>
      <c r="AU247">
        <f>VLOOKUP(A247,'Stock wise daily sales'!$A$1:$AA$367,13,0)</f>
        <v>6</v>
      </c>
      <c r="AV247">
        <v>0</v>
      </c>
      <c r="AW247" s="15">
        <f t="shared" si="298"/>
        <v>151</v>
      </c>
      <c r="AX247" s="14">
        <f t="shared" si="272"/>
        <v>6</v>
      </c>
      <c r="AY247">
        <f>VLOOKUP(A247,'Stock wise daily sales'!$A$1:$AA$367,14,0)</f>
        <v>0</v>
      </c>
      <c r="AZ247">
        <v>0</v>
      </c>
      <c r="BA247" s="15">
        <f t="shared" si="273"/>
        <v>6</v>
      </c>
      <c r="BB247" s="14">
        <f t="shared" si="299"/>
        <v>23</v>
      </c>
      <c r="BC247">
        <f>VLOOKUP(A247,'Stock wise daily sales'!$A$1:$AA$367,15,0)</f>
        <v>0</v>
      </c>
      <c r="BD247">
        <v>0</v>
      </c>
      <c r="BE247" s="15">
        <f t="shared" si="300"/>
        <v>23</v>
      </c>
      <c r="BF247" s="14">
        <f t="shared" si="274"/>
        <v>63</v>
      </c>
      <c r="BG247">
        <f>VLOOKUP(A247,'Stock wise daily sales'!$A$1:$AA$367,16,0)</f>
        <v>0</v>
      </c>
      <c r="BH247">
        <v>0</v>
      </c>
      <c r="BI247" s="15">
        <f t="shared" si="275"/>
        <v>63</v>
      </c>
      <c r="BJ247" s="14">
        <f t="shared" si="280"/>
        <v>4</v>
      </c>
      <c r="BK247">
        <f>VLOOKUP(A247,'Stock wise daily sales'!$A$1:$AA$367,17,0)</f>
        <v>0</v>
      </c>
      <c r="BL247">
        <v>0</v>
      </c>
      <c r="BM247" s="15">
        <f t="shared" si="281"/>
        <v>4</v>
      </c>
      <c r="BN247" s="14">
        <f t="shared" si="276"/>
        <v>5</v>
      </c>
      <c r="BO247">
        <f>VLOOKUP(A247,'Stock wise daily sales'!$A$1:$AA$367,18,0)</f>
        <v>46</v>
      </c>
      <c r="BP247">
        <v>100</v>
      </c>
      <c r="BQ247" s="15">
        <f t="shared" si="277"/>
        <v>59</v>
      </c>
      <c r="BR247" s="14">
        <f t="shared" si="278"/>
        <v>16</v>
      </c>
      <c r="BS247">
        <f>VLOOKUP(A247,'Stock wise daily sales'!$A$1:$AA$367,19,0)</f>
        <v>0</v>
      </c>
      <c r="BT247">
        <v>0</v>
      </c>
      <c r="BU247" s="15">
        <f t="shared" si="279"/>
        <v>16</v>
      </c>
      <c r="BV247" s="14">
        <f t="shared" si="282"/>
        <v>9</v>
      </c>
      <c r="BW247">
        <f>VLOOKUP(A247,'Stock wise daily sales'!$A$1:$AA$367,20,0)</f>
        <v>0</v>
      </c>
      <c r="BX247">
        <v>0</v>
      </c>
      <c r="BY247" s="15">
        <f t="shared" si="283"/>
        <v>9</v>
      </c>
      <c r="BZ247" s="14">
        <f t="shared" si="266"/>
        <v>93</v>
      </c>
      <c r="CA247">
        <f>VLOOKUP(A247,'Stock wise daily sales'!$A$1:$AA$367,21,0)</f>
        <v>20</v>
      </c>
      <c r="CB247">
        <v>0</v>
      </c>
      <c r="CC247" s="15">
        <f t="shared" si="267"/>
        <v>73</v>
      </c>
      <c r="CD247" s="14">
        <f t="shared" si="307"/>
        <v>57</v>
      </c>
      <c r="CE247">
        <f>VLOOKUP(A247,'Stock wise daily sales'!$A$1:$AA$367,22,0)</f>
        <v>4</v>
      </c>
      <c r="CF247">
        <v>0</v>
      </c>
      <c r="CG247" s="15">
        <f t="shared" si="308"/>
        <v>53</v>
      </c>
      <c r="CH247" s="14">
        <f t="shared" si="291"/>
        <v>70</v>
      </c>
      <c r="CI247">
        <f>VLOOKUP(A247,'Stock wise daily sales'!$A$1:$AA$367,23,0)</f>
        <v>0</v>
      </c>
      <c r="CJ247">
        <v>0</v>
      </c>
      <c r="CK247" s="15">
        <f t="shared" si="292"/>
        <v>70</v>
      </c>
      <c r="CL247" s="14">
        <f t="shared" si="284"/>
        <v>18</v>
      </c>
      <c r="CM247">
        <f>VLOOKUP(A247,'Stock wise daily sales'!$A$1:$AA$367,24,0)</f>
        <v>0</v>
      </c>
      <c r="CN247">
        <v>0</v>
      </c>
      <c r="CO247" s="15">
        <f t="shared" si="285"/>
        <v>18</v>
      </c>
      <c r="CP247" s="14">
        <f t="shared" si="301"/>
        <v>7</v>
      </c>
      <c r="CQ247">
        <f>VLOOKUP(A247,'Stock wise daily sales'!$A$1:$AA$367,25,0)</f>
        <v>0</v>
      </c>
      <c r="CR247">
        <v>0</v>
      </c>
      <c r="CS247" s="15">
        <f t="shared" si="302"/>
        <v>7</v>
      </c>
      <c r="CT247" s="14">
        <f t="shared" si="286"/>
        <v>7</v>
      </c>
      <c r="CU247">
        <f>VLOOKUP(A247,'Stock wise daily sales'!$A$1:$AA$367,26,0)</f>
        <v>0</v>
      </c>
      <c r="CV247">
        <v>0</v>
      </c>
      <c r="CW247" s="15">
        <f t="shared" si="287"/>
        <v>7</v>
      </c>
    </row>
    <row r="248" spans="1:101" x14ac:dyDescent="0.45">
      <c r="A248" s="2">
        <v>45445</v>
      </c>
      <c r="B248" s="14">
        <f t="shared" si="315"/>
        <v>40</v>
      </c>
      <c r="C248">
        <f>VLOOKUP(A248,'Stock wise daily sales'!$A$1:$AA$367,2,0)</f>
        <v>6</v>
      </c>
      <c r="D248">
        <v>0</v>
      </c>
      <c r="E248" s="15">
        <f t="shared" si="316"/>
        <v>34</v>
      </c>
      <c r="F248" s="14">
        <f t="shared" si="303"/>
        <v>49</v>
      </c>
      <c r="G248">
        <f>VLOOKUP(A248,'Stock wise daily sales'!$A$1:$AA$367,3,0)</f>
        <v>13</v>
      </c>
      <c r="H248">
        <v>0</v>
      </c>
      <c r="I248" s="15">
        <f t="shared" si="304"/>
        <v>36</v>
      </c>
      <c r="J248" s="14">
        <f t="shared" si="288"/>
        <v>22</v>
      </c>
      <c r="K248">
        <f>VLOOKUP(A248,'Stock wise daily sales'!$A$1:$AA$367,4,0)</f>
        <v>0</v>
      </c>
      <c r="L248">
        <v>0</v>
      </c>
      <c r="M248" s="15">
        <f t="shared" si="289"/>
        <v>22</v>
      </c>
      <c r="N248" s="14">
        <f t="shared" si="261"/>
        <v>34</v>
      </c>
      <c r="O248">
        <f>VLOOKUP(A248,'Stock wise daily sales'!$A$1:$AA$367,5,0)</f>
        <v>8</v>
      </c>
      <c r="P248">
        <v>0</v>
      </c>
      <c r="Q248" s="15">
        <f t="shared" si="290"/>
        <v>26</v>
      </c>
      <c r="R248" s="14">
        <f t="shared" si="268"/>
        <v>43</v>
      </c>
      <c r="S248">
        <f>VLOOKUP(A248,'Stock wise daily sales'!$A$1:$AA$367,6,0)</f>
        <v>50</v>
      </c>
      <c r="T248">
        <v>140</v>
      </c>
      <c r="U248" s="15">
        <f t="shared" si="269"/>
        <v>133</v>
      </c>
      <c r="V248" s="14">
        <f t="shared" si="309"/>
        <v>102</v>
      </c>
      <c r="W248">
        <f>VLOOKUP(A248,'Stock wise daily sales'!$A$1:$AA$367,7,0)</f>
        <v>5</v>
      </c>
      <c r="X248">
        <v>0</v>
      </c>
      <c r="Y248" s="15">
        <f t="shared" si="310"/>
        <v>97</v>
      </c>
      <c r="Z248" s="14">
        <f t="shared" si="270"/>
        <v>49</v>
      </c>
      <c r="AA248">
        <f>VLOOKUP(A248,'Stock wise daily sales'!$A$1:$AA$367,8,0)</f>
        <v>0</v>
      </c>
      <c r="AB248">
        <v>0</v>
      </c>
      <c r="AC248" s="15">
        <f t="shared" si="271"/>
        <v>49</v>
      </c>
      <c r="AD248" s="14">
        <f t="shared" si="264"/>
        <v>10</v>
      </c>
      <c r="AE248">
        <f>VLOOKUP(A248,'Stock wise daily sales'!$A$1:$AA$367,9,0)</f>
        <v>8</v>
      </c>
      <c r="AF248">
        <v>0</v>
      </c>
      <c r="AG248" s="15">
        <f t="shared" si="265"/>
        <v>2</v>
      </c>
      <c r="AH248" s="14">
        <f t="shared" si="293"/>
        <v>23</v>
      </c>
      <c r="AI248">
        <f>VLOOKUP(A248,'Stock wise daily sales'!$A$1:$AA$367,10,0)</f>
        <v>4</v>
      </c>
      <c r="AJ248">
        <v>0</v>
      </c>
      <c r="AK248" s="15">
        <f t="shared" si="294"/>
        <v>19</v>
      </c>
      <c r="AL248" s="14">
        <f t="shared" si="305"/>
        <v>45</v>
      </c>
      <c r="AM248">
        <f>VLOOKUP(A248,'Stock wise daily sales'!$A$1:$AA$367,11,0)</f>
        <v>0</v>
      </c>
      <c r="AN248">
        <v>0</v>
      </c>
      <c r="AO248" s="15">
        <f t="shared" si="306"/>
        <v>45</v>
      </c>
      <c r="AP248" s="14">
        <f t="shared" si="295"/>
        <v>19</v>
      </c>
      <c r="AQ248">
        <f>VLOOKUP(A248,'Stock wise daily sales'!$A$1:$AA$367,12,0)</f>
        <v>0</v>
      </c>
      <c r="AR248">
        <v>0</v>
      </c>
      <c r="AS248" s="15">
        <f t="shared" si="296"/>
        <v>19</v>
      </c>
      <c r="AT248" s="14">
        <f t="shared" si="297"/>
        <v>151</v>
      </c>
      <c r="AU248">
        <f>VLOOKUP(A248,'Stock wise daily sales'!$A$1:$AA$367,13,0)</f>
        <v>0</v>
      </c>
      <c r="AV248">
        <v>0</v>
      </c>
      <c r="AW248" s="15">
        <f t="shared" si="298"/>
        <v>151</v>
      </c>
      <c r="AX248" s="14">
        <f t="shared" si="272"/>
        <v>6</v>
      </c>
      <c r="AY248">
        <f>VLOOKUP(A248,'Stock wise daily sales'!$A$1:$AA$367,14,0)</f>
        <v>0</v>
      </c>
      <c r="AZ248">
        <v>0</v>
      </c>
      <c r="BA248" s="15">
        <f t="shared" si="273"/>
        <v>6</v>
      </c>
      <c r="BB248" s="14">
        <f t="shared" si="299"/>
        <v>23</v>
      </c>
      <c r="BC248">
        <f>VLOOKUP(A248,'Stock wise daily sales'!$A$1:$AA$367,15,0)</f>
        <v>0</v>
      </c>
      <c r="BD248">
        <v>0</v>
      </c>
      <c r="BE248" s="15">
        <f t="shared" si="300"/>
        <v>23</v>
      </c>
      <c r="BF248" s="14">
        <f t="shared" si="274"/>
        <v>63</v>
      </c>
      <c r="BG248">
        <f>VLOOKUP(A248,'Stock wise daily sales'!$A$1:$AA$367,16,0)</f>
        <v>0</v>
      </c>
      <c r="BH248">
        <v>0</v>
      </c>
      <c r="BI248" s="15">
        <f t="shared" si="275"/>
        <v>63</v>
      </c>
      <c r="BJ248" s="14">
        <f t="shared" si="280"/>
        <v>4</v>
      </c>
      <c r="BK248">
        <f>VLOOKUP(A248,'Stock wise daily sales'!$A$1:$AA$367,17,0)</f>
        <v>0</v>
      </c>
      <c r="BL248">
        <v>0</v>
      </c>
      <c r="BM248" s="15">
        <f t="shared" si="281"/>
        <v>4</v>
      </c>
      <c r="BN248" s="14">
        <f t="shared" si="276"/>
        <v>59</v>
      </c>
      <c r="BO248">
        <f>VLOOKUP(A248,'Stock wise daily sales'!$A$1:$AA$367,18,0)</f>
        <v>0</v>
      </c>
      <c r="BP248">
        <v>0</v>
      </c>
      <c r="BQ248" s="15">
        <f t="shared" si="277"/>
        <v>59</v>
      </c>
      <c r="BR248" s="14">
        <f t="shared" si="278"/>
        <v>16</v>
      </c>
      <c r="BS248">
        <f>VLOOKUP(A248,'Stock wise daily sales'!$A$1:$AA$367,19,0)</f>
        <v>0</v>
      </c>
      <c r="BT248">
        <v>0</v>
      </c>
      <c r="BU248" s="15">
        <f t="shared" si="279"/>
        <v>16</v>
      </c>
      <c r="BV248" s="14">
        <f t="shared" si="282"/>
        <v>9</v>
      </c>
      <c r="BW248">
        <f>VLOOKUP(A248,'Stock wise daily sales'!$A$1:$AA$367,20,0)</f>
        <v>0</v>
      </c>
      <c r="BX248">
        <v>0</v>
      </c>
      <c r="BY248" s="15">
        <f t="shared" si="283"/>
        <v>9</v>
      </c>
      <c r="BZ248" s="14">
        <f t="shared" si="266"/>
        <v>73</v>
      </c>
      <c r="CA248">
        <f>VLOOKUP(A248,'Stock wise daily sales'!$A$1:$AA$367,21,0)</f>
        <v>0</v>
      </c>
      <c r="CB248">
        <v>0</v>
      </c>
      <c r="CC248" s="15">
        <f t="shared" si="267"/>
        <v>73</v>
      </c>
      <c r="CD248" s="14">
        <f t="shared" si="307"/>
        <v>53</v>
      </c>
      <c r="CE248">
        <f>VLOOKUP(A248,'Stock wise daily sales'!$A$1:$AA$367,22,0)</f>
        <v>0</v>
      </c>
      <c r="CF248">
        <v>0</v>
      </c>
      <c r="CG248" s="15">
        <f t="shared" si="308"/>
        <v>53</v>
      </c>
      <c r="CH248" s="14">
        <f t="shared" si="291"/>
        <v>70</v>
      </c>
      <c r="CI248">
        <f>VLOOKUP(A248,'Stock wise daily sales'!$A$1:$AA$367,23,0)</f>
        <v>0</v>
      </c>
      <c r="CJ248">
        <v>0</v>
      </c>
      <c r="CK248" s="15">
        <f t="shared" si="292"/>
        <v>70</v>
      </c>
      <c r="CL248" s="14">
        <f t="shared" si="284"/>
        <v>18</v>
      </c>
      <c r="CM248">
        <f>VLOOKUP(A248,'Stock wise daily sales'!$A$1:$AA$367,24,0)</f>
        <v>0</v>
      </c>
      <c r="CN248">
        <v>0</v>
      </c>
      <c r="CO248" s="15">
        <f t="shared" si="285"/>
        <v>18</v>
      </c>
      <c r="CP248" s="14">
        <f t="shared" si="301"/>
        <v>7</v>
      </c>
      <c r="CQ248">
        <f>VLOOKUP(A248,'Stock wise daily sales'!$A$1:$AA$367,25,0)</f>
        <v>0</v>
      </c>
      <c r="CR248">
        <v>0</v>
      </c>
      <c r="CS248" s="15">
        <f t="shared" si="302"/>
        <v>7</v>
      </c>
      <c r="CT248" s="14">
        <f t="shared" si="286"/>
        <v>7</v>
      </c>
      <c r="CU248">
        <f>VLOOKUP(A248,'Stock wise daily sales'!$A$1:$AA$367,26,0)</f>
        <v>4</v>
      </c>
      <c r="CV248">
        <v>0</v>
      </c>
      <c r="CW248" s="15">
        <f t="shared" si="287"/>
        <v>3</v>
      </c>
    </row>
    <row r="249" spans="1:101" x14ac:dyDescent="0.45">
      <c r="A249" s="2">
        <v>45446</v>
      </c>
      <c r="B249" s="14">
        <f t="shared" si="315"/>
        <v>34</v>
      </c>
      <c r="C249">
        <f>VLOOKUP(A249,'Stock wise daily sales'!$A$1:$AA$367,2,0)</f>
        <v>16</v>
      </c>
      <c r="D249">
        <v>0</v>
      </c>
      <c r="E249" s="15">
        <f t="shared" si="316"/>
        <v>18</v>
      </c>
      <c r="F249" s="14">
        <f t="shared" si="303"/>
        <v>36</v>
      </c>
      <c r="G249">
        <f>VLOOKUP(A249,'Stock wise daily sales'!$A$1:$AA$367,3,0)</f>
        <v>0</v>
      </c>
      <c r="H249">
        <v>0</v>
      </c>
      <c r="I249" s="15">
        <f t="shared" si="304"/>
        <v>36</v>
      </c>
      <c r="J249" s="14">
        <f t="shared" si="288"/>
        <v>22</v>
      </c>
      <c r="K249">
        <f>VLOOKUP(A249,'Stock wise daily sales'!$A$1:$AA$367,4,0)</f>
        <v>0</v>
      </c>
      <c r="L249">
        <v>0</v>
      </c>
      <c r="M249" s="15">
        <f t="shared" si="289"/>
        <v>22</v>
      </c>
      <c r="N249" s="14">
        <f t="shared" si="261"/>
        <v>26</v>
      </c>
      <c r="O249">
        <f>VLOOKUP(A249,'Stock wise daily sales'!$A$1:$AA$367,5,0)</f>
        <v>0</v>
      </c>
      <c r="P249">
        <v>0</v>
      </c>
      <c r="Q249" s="15">
        <f t="shared" si="290"/>
        <v>26</v>
      </c>
      <c r="R249" s="14">
        <f t="shared" si="268"/>
        <v>133</v>
      </c>
      <c r="S249">
        <f>VLOOKUP(A249,'Stock wise daily sales'!$A$1:$AA$367,6,0)</f>
        <v>0</v>
      </c>
      <c r="T249">
        <v>0</v>
      </c>
      <c r="U249" s="15">
        <f t="shared" si="269"/>
        <v>133</v>
      </c>
      <c r="V249" s="14">
        <f t="shared" si="309"/>
        <v>97</v>
      </c>
      <c r="W249">
        <f>VLOOKUP(A249,'Stock wise daily sales'!$A$1:$AA$367,7,0)</f>
        <v>0</v>
      </c>
      <c r="X249">
        <v>0</v>
      </c>
      <c r="Y249" s="15">
        <f t="shared" si="310"/>
        <v>97</v>
      </c>
      <c r="Z249" s="14">
        <f t="shared" si="270"/>
        <v>49</v>
      </c>
      <c r="AA249">
        <f>VLOOKUP(A249,'Stock wise daily sales'!$A$1:$AA$367,8,0)</f>
        <v>0</v>
      </c>
      <c r="AB249">
        <v>0</v>
      </c>
      <c r="AC249" s="15">
        <f t="shared" si="271"/>
        <v>49</v>
      </c>
      <c r="AD249" s="14">
        <f t="shared" si="264"/>
        <v>2</v>
      </c>
      <c r="AE249">
        <f>VLOOKUP(A249,'Stock wise daily sales'!$A$1:$AA$367,9,0)</f>
        <v>10</v>
      </c>
      <c r="AF249">
        <v>40</v>
      </c>
      <c r="AG249" s="15">
        <f t="shared" si="265"/>
        <v>32</v>
      </c>
      <c r="AH249" s="14">
        <f t="shared" si="293"/>
        <v>19</v>
      </c>
      <c r="AI249">
        <f>VLOOKUP(A249,'Stock wise daily sales'!$A$1:$AA$367,10,0)</f>
        <v>0</v>
      </c>
      <c r="AJ249">
        <v>0</v>
      </c>
      <c r="AK249" s="15">
        <f t="shared" si="294"/>
        <v>19</v>
      </c>
      <c r="AL249" s="14">
        <f t="shared" si="305"/>
        <v>45</v>
      </c>
      <c r="AM249">
        <f>VLOOKUP(A249,'Stock wise daily sales'!$A$1:$AA$367,11,0)</f>
        <v>50</v>
      </c>
      <c r="AN249">
        <v>120</v>
      </c>
      <c r="AO249" s="15">
        <f t="shared" si="306"/>
        <v>115</v>
      </c>
      <c r="AP249" s="14">
        <f t="shared" si="295"/>
        <v>19</v>
      </c>
      <c r="AQ249">
        <f>VLOOKUP(A249,'Stock wise daily sales'!$A$1:$AA$367,12,0)</f>
        <v>0</v>
      </c>
      <c r="AR249">
        <v>0</v>
      </c>
      <c r="AS249" s="15">
        <f t="shared" si="296"/>
        <v>19</v>
      </c>
      <c r="AT249" s="14">
        <f t="shared" si="297"/>
        <v>151</v>
      </c>
      <c r="AU249">
        <f>VLOOKUP(A249,'Stock wise daily sales'!$A$1:$AA$367,13,0)</f>
        <v>5</v>
      </c>
      <c r="AV249">
        <v>0</v>
      </c>
      <c r="AW249" s="15">
        <f t="shared" si="298"/>
        <v>146</v>
      </c>
      <c r="AX249" s="14">
        <f t="shared" si="272"/>
        <v>6</v>
      </c>
      <c r="AY249">
        <f>VLOOKUP(A249,'Stock wise daily sales'!$A$1:$AA$367,14,0)</f>
        <v>0</v>
      </c>
      <c r="AZ249">
        <v>0</v>
      </c>
      <c r="BA249" s="15">
        <f t="shared" si="273"/>
        <v>6</v>
      </c>
      <c r="BB249" s="14">
        <f t="shared" si="299"/>
        <v>23</v>
      </c>
      <c r="BC249">
        <f>VLOOKUP(A249,'Stock wise daily sales'!$A$1:$AA$367,15,0)</f>
        <v>2</v>
      </c>
      <c r="BD249">
        <v>0</v>
      </c>
      <c r="BE249" s="15">
        <f t="shared" si="300"/>
        <v>21</v>
      </c>
      <c r="BF249" s="14">
        <f t="shared" si="274"/>
        <v>63</v>
      </c>
      <c r="BG249">
        <f>VLOOKUP(A249,'Stock wise daily sales'!$A$1:$AA$367,16,0)</f>
        <v>0</v>
      </c>
      <c r="BH249">
        <v>0</v>
      </c>
      <c r="BI249" s="15">
        <f t="shared" si="275"/>
        <v>63</v>
      </c>
      <c r="BJ249" s="14">
        <f t="shared" si="280"/>
        <v>4</v>
      </c>
      <c r="BK249">
        <f>VLOOKUP(A249,'Stock wise daily sales'!$A$1:$AA$367,17,0)</f>
        <v>0</v>
      </c>
      <c r="BL249">
        <v>0</v>
      </c>
      <c r="BM249" s="15">
        <f t="shared" si="281"/>
        <v>4</v>
      </c>
      <c r="BN249" s="14">
        <f t="shared" si="276"/>
        <v>59</v>
      </c>
      <c r="BO249">
        <f>VLOOKUP(A249,'Stock wise daily sales'!$A$1:$AA$367,18,0)</f>
        <v>0</v>
      </c>
      <c r="BP249">
        <v>0</v>
      </c>
      <c r="BQ249" s="15">
        <f t="shared" si="277"/>
        <v>59</v>
      </c>
      <c r="BR249" s="14">
        <f t="shared" si="278"/>
        <v>16</v>
      </c>
      <c r="BS249">
        <f>VLOOKUP(A249,'Stock wise daily sales'!$A$1:$AA$367,19,0)</f>
        <v>0</v>
      </c>
      <c r="BT249">
        <v>0</v>
      </c>
      <c r="BU249" s="15">
        <f t="shared" si="279"/>
        <v>16</v>
      </c>
      <c r="BV249" s="14">
        <f t="shared" si="282"/>
        <v>9</v>
      </c>
      <c r="BW249">
        <f>VLOOKUP(A249,'Stock wise daily sales'!$A$1:$AA$367,20,0)</f>
        <v>0</v>
      </c>
      <c r="BX249">
        <v>0</v>
      </c>
      <c r="BY249" s="15">
        <f t="shared" si="283"/>
        <v>9</v>
      </c>
      <c r="BZ249" s="14">
        <f t="shared" si="266"/>
        <v>73</v>
      </c>
      <c r="CA249">
        <f>VLOOKUP(A249,'Stock wise daily sales'!$A$1:$AA$367,21,0)</f>
        <v>0</v>
      </c>
      <c r="CB249">
        <v>0</v>
      </c>
      <c r="CC249" s="15">
        <f t="shared" si="267"/>
        <v>73</v>
      </c>
      <c r="CD249" s="14">
        <f t="shared" si="307"/>
        <v>53</v>
      </c>
      <c r="CE249">
        <f>VLOOKUP(A249,'Stock wise daily sales'!$A$1:$AA$367,22,0)</f>
        <v>1</v>
      </c>
      <c r="CF249">
        <v>0</v>
      </c>
      <c r="CG249" s="15">
        <f t="shared" si="308"/>
        <v>52</v>
      </c>
      <c r="CH249" s="14">
        <f t="shared" si="291"/>
        <v>70</v>
      </c>
      <c r="CI249">
        <f>VLOOKUP(A249,'Stock wise daily sales'!$A$1:$AA$367,23,0)</f>
        <v>0</v>
      </c>
      <c r="CJ249">
        <v>0</v>
      </c>
      <c r="CK249" s="15">
        <f t="shared" si="292"/>
        <v>70</v>
      </c>
      <c r="CL249" s="14">
        <f t="shared" si="284"/>
        <v>18</v>
      </c>
      <c r="CM249">
        <f>VLOOKUP(A249,'Stock wise daily sales'!$A$1:$AA$367,24,0)</f>
        <v>0</v>
      </c>
      <c r="CN249">
        <v>0</v>
      </c>
      <c r="CO249" s="15">
        <f t="shared" si="285"/>
        <v>18</v>
      </c>
      <c r="CP249" s="14">
        <f t="shared" si="301"/>
        <v>7</v>
      </c>
      <c r="CQ249">
        <f>VLOOKUP(A249,'Stock wise daily sales'!$A$1:$AA$367,25,0)</f>
        <v>1</v>
      </c>
      <c r="CR249">
        <v>0</v>
      </c>
      <c r="CS249" s="15">
        <f t="shared" si="302"/>
        <v>6</v>
      </c>
      <c r="CT249" s="14">
        <f t="shared" si="286"/>
        <v>3</v>
      </c>
      <c r="CU249">
        <f>VLOOKUP(A249,'Stock wise daily sales'!$A$1:$AA$367,26,0)</f>
        <v>0</v>
      </c>
      <c r="CV249">
        <v>0</v>
      </c>
      <c r="CW249" s="15">
        <f t="shared" si="287"/>
        <v>3</v>
      </c>
    </row>
    <row r="250" spans="1:101" x14ac:dyDescent="0.45">
      <c r="A250" s="2">
        <v>45447</v>
      </c>
      <c r="B250" s="14">
        <f t="shared" si="315"/>
        <v>18</v>
      </c>
      <c r="C250">
        <f>VLOOKUP(A250,'Stock wise daily sales'!$A$1:$AA$367,2,0)</f>
        <v>0</v>
      </c>
      <c r="D250">
        <v>0</v>
      </c>
      <c r="E250" s="15">
        <f t="shared" si="316"/>
        <v>18</v>
      </c>
      <c r="F250" s="14">
        <f t="shared" si="303"/>
        <v>36</v>
      </c>
      <c r="G250">
        <f>VLOOKUP(A250,'Stock wise daily sales'!$A$1:$AA$367,3,0)</f>
        <v>0</v>
      </c>
      <c r="H250">
        <v>0</v>
      </c>
      <c r="I250" s="15">
        <f t="shared" si="304"/>
        <v>36</v>
      </c>
      <c r="J250" s="14">
        <f t="shared" si="288"/>
        <v>22</v>
      </c>
      <c r="K250">
        <f>VLOOKUP(A250,'Stock wise daily sales'!$A$1:$AA$367,4,0)</f>
        <v>0</v>
      </c>
      <c r="L250">
        <v>0</v>
      </c>
      <c r="M250" s="15">
        <f t="shared" si="289"/>
        <v>22</v>
      </c>
      <c r="N250" s="14">
        <f t="shared" si="261"/>
        <v>26</v>
      </c>
      <c r="O250">
        <f>VLOOKUP(A250,'Stock wise daily sales'!$A$1:$AA$367,5,0)</f>
        <v>6</v>
      </c>
      <c r="P250">
        <v>0</v>
      </c>
      <c r="Q250" s="15">
        <f t="shared" si="290"/>
        <v>20</v>
      </c>
      <c r="R250" s="14">
        <f t="shared" si="268"/>
        <v>133</v>
      </c>
      <c r="S250">
        <f>VLOOKUP(A250,'Stock wise daily sales'!$A$1:$AA$367,6,0)</f>
        <v>0</v>
      </c>
      <c r="T250">
        <v>0</v>
      </c>
      <c r="U250" s="15">
        <f t="shared" si="269"/>
        <v>133</v>
      </c>
      <c r="V250" s="14">
        <f t="shared" si="309"/>
        <v>97</v>
      </c>
      <c r="W250">
        <f>VLOOKUP(A250,'Stock wise daily sales'!$A$1:$AA$367,7,0)</f>
        <v>0</v>
      </c>
      <c r="X250">
        <v>0</v>
      </c>
      <c r="Y250" s="15">
        <f t="shared" si="310"/>
        <v>97</v>
      </c>
      <c r="Z250" s="14">
        <f t="shared" si="270"/>
        <v>49</v>
      </c>
      <c r="AA250">
        <f>VLOOKUP(A250,'Stock wise daily sales'!$A$1:$AA$367,8,0)</f>
        <v>10</v>
      </c>
      <c r="AB250">
        <v>0</v>
      </c>
      <c r="AC250" s="15">
        <f t="shared" si="271"/>
        <v>39</v>
      </c>
      <c r="AD250" s="14">
        <f t="shared" si="264"/>
        <v>32</v>
      </c>
      <c r="AE250">
        <f>VLOOKUP(A250,'Stock wise daily sales'!$A$1:$AA$367,9,0)</f>
        <v>0</v>
      </c>
      <c r="AF250">
        <v>0</v>
      </c>
      <c r="AG250" s="15">
        <f t="shared" si="265"/>
        <v>32</v>
      </c>
      <c r="AH250" s="14">
        <f t="shared" si="293"/>
        <v>19</v>
      </c>
      <c r="AI250">
        <f>VLOOKUP(A250,'Stock wise daily sales'!$A$1:$AA$367,10,0)</f>
        <v>0</v>
      </c>
      <c r="AJ250">
        <v>0</v>
      </c>
      <c r="AK250" s="15">
        <f t="shared" si="294"/>
        <v>19</v>
      </c>
      <c r="AL250" s="14">
        <f t="shared" si="305"/>
        <v>115</v>
      </c>
      <c r="AM250">
        <f>VLOOKUP(A250,'Stock wise daily sales'!$A$1:$AA$367,11,0)</f>
        <v>8</v>
      </c>
      <c r="AN250">
        <v>0</v>
      </c>
      <c r="AO250" s="15">
        <f t="shared" si="306"/>
        <v>107</v>
      </c>
      <c r="AP250" s="14">
        <f t="shared" si="295"/>
        <v>19</v>
      </c>
      <c r="AQ250">
        <f>VLOOKUP(A250,'Stock wise daily sales'!$A$1:$AA$367,12,0)</f>
        <v>0</v>
      </c>
      <c r="AR250">
        <v>0</v>
      </c>
      <c r="AS250" s="15">
        <f t="shared" si="296"/>
        <v>19</v>
      </c>
      <c r="AT250" s="14">
        <f t="shared" si="297"/>
        <v>146</v>
      </c>
      <c r="AU250">
        <f>VLOOKUP(A250,'Stock wise daily sales'!$A$1:$AA$367,13,0)</f>
        <v>0</v>
      </c>
      <c r="AV250">
        <v>0</v>
      </c>
      <c r="AW250" s="15">
        <f t="shared" si="298"/>
        <v>146</v>
      </c>
      <c r="AX250" s="14">
        <f t="shared" si="272"/>
        <v>6</v>
      </c>
      <c r="AY250">
        <f>VLOOKUP(A250,'Stock wise daily sales'!$A$1:$AA$367,14,0)</f>
        <v>0</v>
      </c>
      <c r="AZ250">
        <v>0</v>
      </c>
      <c r="BA250" s="15">
        <f t="shared" si="273"/>
        <v>6</v>
      </c>
      <c r="BB250" s="14">
        <f t="shared" si="299"/>
        <v>21</v>
      </c>
      <c r="BC250">
        <f>VLOOKUP(A250,'Stock wise daily sales'!$A$1:$AA$367,15,0)</f>
        <v>8</v>
      </c>
      <c r="BD250">
        <v>0</v>
      </c>
      <c r="BE250" s="15">
        <f t="shared" si="300"/>
        <v>13</v>
      </c>
      <c r="BF250" s="14">
        <f t="shared" si="274"/>
        <v>63</v>
      </c>
      <c r="BG250">
        <f>VLOOKUP(A250,'Stock wise daily sales'!$A$1:$AA$367,16,0)</f>
        <v>18</v>
      </c>
      <c r="BH250">
        <v>0</v>
      </c>
      <c r="BI250" s="15">
        <f t="shared" si="275"/>
        <v>45</v>
      </c>
      <c r="BJ250" s="14">
        <f t="shared" si="280"/>
        <v>4</v>
      </c>
      <c r="BK250">
        <f>VLOOKUP(A250,'Stock wise daily sales'!$A$1:$AA$367,17,0)</f>
        <v>0</v>
      </c>
      <c r="BL250">
        <v>0</v>
      </c>
      <c r="BM250" s="15">
        <f t="shared" si="281"/>
        <v>4</v>
      </c>
      <c r="BN250" s="14">
        <f t="shared" si="276"/>
        <v>59</v>
      </c>
      <c r="BO250">
        <f>VLOOKUP(A250,'Stock wise daily sales'!$A$1:$AA$367,18,0)</f>
        <v>0</v>
      </c>
      <c r="BP250">
        <v>0</v>
      </c>
      <c r="BQ250" s="15">
        <f t="shared" si="277"/>
        <v>59</v>
      </c>
      <c r="BR250" s="14">
        <f t="shared" si="278"/>
        <v>16</v>
      </c>
      <c r="BS250">
        <f>VLOOKUP(A250,'Stock wise daily sales'!$A$1:$AA$367,19,0)</f>
        <v>0</v>
      </c>
      <c r="BT250">
        <v>0</v>
      </c>
      <c r="BU250" s="15">
        <f t="shared" si="279"/>
        <v>16</v>
      </c>
      <c r="BV250" s="14">
        <f t="shared" si="282"/>
        <v>9</v>
      </c>
      <c r="BW250">
        <f>VLOOKUP(A250,'Stock wise daily sales'!$A$1:$AA$367,20,0)</f>
        <v>0</v>
      </c>
      <c r="BX250">
        <v>0</v>
      </c>
      <c r="BY250" s="15">
        <f t="shared" si="283"/>
        <v>9</v>
      </c>
      <c r="BZ250" s="14">
        <f t="shared" si="266"/>
        <v>73</v>
      </c>
      <c r="CA250">
        <f>VLOOKUP(A250,'Stock wise daily sales'!$A$1:$AA$367,21,0)</f>
        <v>0</v>
      </c>
      <c r="CB250">
        <v>0</v>
      </c>
      <c r="CC250" s="15">
        <f t="shared" si="267"/>
        <v>73</v>
      </c>
      <c r="CD250" s="14">
        <f t="shared" si="307"/>
        <v>52</v>
      </c>
      <c r="CE250">
        <f>VLOOKUP(A250,'Stock wise daily sales'!$A$1:$AA$367,22,0)</f>
        <v>0</v>
      </c>
      <c r="CF250">
        <v>0</v>
      </c>
      <c r="CG250" s="15">
        <f t="shared" si="308"/>
        <v>52</v>
      </c>
      <c r="CH250" s="14">
        <f t="shared" si="291"/>
        <v>70</v>
      </c>
      <c r="CI250">
        <f>VLOOKUP(A250,'Stock wise daily sales'!$A$1:$AA$367,23,0)</f>
        <v>0</v>
      </c>
      <c r="CJ250">
        <v>0</v>
      </c>
      <c r="CK250" s="15">
        <f t="shared" si="292"/>
        <v>70</v>
      </c>
      <c r="CL250" s="14">
        <f t="shared" si="284"/>
        <v>18</v>
      </c>
      <c r="CM250">
        <f>VLOOKUP(A250,'Stock wise daily sales'!$A$1:$AA$367,24,0)</f>
        <v>0</v>
      </c>
      <c r="CN250">
        <v>0</v>
      </c>
      <c r="CO250" s="15">
        <f t="shared" si="285"/>
        <v>18</v>
      </c>
      <c r="CP250" s="14">
        <f t="shared" si="301"/>
        <v>6</v>
      </c>
      <c r="CQ250">
        <f>VLOOKUP(A250,'Stock wise daily sales'!$A$1:$AA$367,25,0)</f>
        <v>8</v>
      </c>
      <c r="CR250">
        <v>50</v>
      </c>
      <c r="CS250" s="15">
        <f t="shared" si="302"/>
        <v>48</v>
      </c>
      <c r="CT250" s="14">
        <f t="shared" si="286"/>
        <v>3</v>
      </c>
      <c r="CU250">
        <f>VLOOKUP(A250,'Stock wise daily sales'!$A$1:$AA$367,26,0)</f>
        <v>0</v>
      </c>
      <c r="CV250">
        <v>0</v>
      </c>
      <c r="CW250" s="15">
        <f t="shared" si="287"/>
        <v>3</v>
      </c>
    </row>
    <row r="251" spans="1:101" x14ac:dyDescent="0.45">
      <c r="A251" s="2">
        <v>45448</v>
      </c>
      <c r="B251" s="14">
        <f t="shared" si="315"/>
        <v>18</v>
      </c>
      <c r="C251">
        <f>VLOOKUP(A251,'Stock wise daily sales'!$A$1:$AA$367,2,0)</f>
        <v>0</v>
      </c>
      <c r="D251">
        <v>0</v>
      </c>
      <c r="E251" s="15">
        <f t="shared" si="316"/>
        <v>18</v>
      </c>
      <c r="F251" s="14">
        <f t="shared" si="303"/>
        <v>36</v>
      </c>
      <c r="G251">
        <f>VLOOKUP(A251,'Stock wise daily sales'!$A$1:$AA$367,3,0)</f>
        <v>0</v>
      </c>
      <c r="H251">
        <v>0</v>
      </c>
      <c r="I251" s="15">
        <f t="shared" si="304"/>
        <v>36</v>
      </c>
      <c r="J251" s="14">
        <f t="shared" si="288"/>
        <v>22</v>
      </c>
      <c r="K251">
        <f>VLOOKUP(A251,'Stock wise daily sales'!$A$1:$AA$367,4,0)</f>
        <v>0</v>
      </c>
      <c r="L251">
        <v>0</v>
      </c>
      <c r="M251" s="15">
        <f t="shared" si="289"/>
        <v>22</v>
      </c>
      <c r="N251" s="14">
        <f t="shared" si="261"/>
        <v>20</v>
      </c>
      <c r="O251">
        <f>VLOOKUP(A251,'Stock wise daily sales'!$A$1:$AA$367,5,0)</f>
        <v>10</v>
      </c>
      <c r="P251">
        <v>0</v>
      </c>
      <c r="Q251" s="15">
        <f t="shared" si="290"/>
        <v>10</v>
      </c>
      <c r="R251" s="14">
        <f t="shared" si="268"/>
        <v>133</v>
      </c>
      <c r="S251">
        <f>VLOOKUP(A251,'Stock wise daily sales'!$A$1:$AA$367,6,0)</f>
        <v>30</v>
      </c>
      <c r="T251">
        <v>0</v>
      </c>
      <c r="U251" s="15">
        <f t="shared" si="269"/>
        <v>103</v>
      </c>
      <c r="V251" s="14">
        <f t="shared" si="309"/>
        <v>97</v>
      </c>
      <c r="W251">
        <f>VLOOKUP(A251,'Stock wise daily sales'!$A$1:$AA$367,7,0)</f>
        <v>0</v>
      </c>
      <c r="X251">
        <v>0</v>
      </c>
      <c r="Y251" s="15">
        <f t="shared" si="310"/>
        <v>97</v>
      </c>
      <c r="Z251" s="14">
        <f t="shared" si="270"/>
        <v>39</v>
      </c>
      <c r="AA251">
        <f>VLOOKUP(A251,'Stock wise daily sales'!$A$1:$AA$367,8,0)</f>
        <v>5</v>
      </c>
      <c r="AB251">
        <v>0</v>
      </c>
      <c r="AC251" s="15">
        <f t="shared" si="271"/>
        <v>34</v>
      </c>
      <c r="AD251" s="14">
        <f t="shared" si="264"/>
        <v>32</v>
      </c>
      <c r="AE251">
        <f>VLOOKUP(A251,'Stock wise daily sales'!$A$1:$AA$367,9,0)</f>
        <v>0</v>
      </c>
      <c r="AF251">
        <v>0</v>
      </c>
      <c r="AG251" s="15">
        <f t="shared" si="265"/>
        <v>32</v>
      </c>
      <c r="AH251" s="14">
        <f t="shared" si="293"/>
        <v>19</v>
      </c>
      <c r="AI251">
        <f>VLOOKUP(A251,'Stock wise daily sales'!$A$1:$AA$367,10,0)</f>
        <v>0</v>
      </c>
      <c r="AJ251">
        <v>0</v>
      </c>
      <c r="AK251" s="15">
        <f t="shared" si="294"/>
        <v>19</v>
      </c>
      <c r="AL251" s="14">
        <f t="shared" si="305"/>
        <v>107</v>
      </c>
      <c r="AM251">
        <f>VLOOKUP(A251,'Stock wise daily sales'!$A$1:$AA$367,11,0)</f>
        <v>20</v>
      </c>
      <c r="AN251">
        <v>0</v>
      </c>
      <c r="AO251" s="15">
        <f t="shared" si="306"/>
        <v>87</v>
      </c>
      <c r="AP251" s="14">
        <f t="shared" si="295"/>
        <v>19</v>
      </c>
      <c r="AQ251">
        <f>VLOOKUP(A251,'Stock wise daily sales'!$A$1:$AA$367,12,0)</f>
        <v>0</v>
      </c>
      <c r="AR251">
        <v>0</v>
      </c>
      <c r="AS251" s="15">
        <f t="shared" si="296"/>
        <v>19</v>
      </c>
      <c r="AT251" s="14">
        <f t="shared" si="297"/>
        <v>146</v>
      </c>
      <c r="AU251">
        <f>VLOOKUP(A251,'Stock wise daily sales'!$A$1:$AA$367,13,0)</f>
        <v>0</v>
      </c>
      <c r="AV251">
        <v>0</v>
      </c>
      <c r="AW251" s="15">
        <f t="shared" si="298"/>
        <v>146</v>
      </c>
      <c r="AX251" s="14">
        <f t="shared" si="272"/>
        <v>6</v>
      </c>
      <c r="AY251">
        <f>VLOOKUP(A251,'Stock wise daily sales'!$A$1:$AA$367,14,0)</f>
        <v>0</v>
      </c>
      <c r="AZ251">
        <v>0</v>
      </c>
      <c r="BA251" s="15">
        <f t="shared" si="273"/>
        <v>6</v>
      </c>
      <c r="BB251" s="14">
        <f t="shared" si="299"/>
        <v>13</v>
      </c>
      <c r="BC251">
        <f>VLOOKUP(A251,'Stock wise daily sales'!$A$1:$AA$367,15,0)</f>
        <v>0</v>
      </c>
      <c r="BD251">
        <v>0</v>
      </c>
      <c r="BE251" s="15">
        <f t="shared" si="300"/>
        <v>13</v>
      </c>
      <c r="BF251" s="14">
        <f t="shared" si="274"/>
        <v>45</v>
      </c>
      <c r="BG251">
        <f>VLOOKUP(A251,'Stock wise daily sales'!$A$1:$AA$367,16,0)</f>
        <v>0</v>
      </c>
      <c r="BH251">
        <v>0</v>
      </c>
      <c r="BI251" s="15">
        <f t="shared" si="275"/>
        <v>45</v>
      </c>
      <c r="BJ251" s="14">
        <f t="shared" si="280"/>
        <v>4</v>
      </c>
      <c r="BK251">
        <f>VLOOKUP(A251,'Stock wise daily sales'!$A$1:$AA$367,17,0)</f>
        <v>0</v>
      </c>
      <c r="BL251">
        <v>0</v>
      </c>
      <c r="BM251" s="15">
        <f t="shared" si="281"/>
        <v>4</v>
      </c>
      <c r="BN251" s="14">
        <f t="shared" si="276"/>
        <v>59</v>
      </c>
      <c r="BO251">
        <f>VLOOKUP(A251,'Stock wise daily sales'!$A$1:$AA$367,18,0)</f>
        <v>0</v>
      </c>
      <c r="BP251">
        <v>0</v>
      </c>
      <c r="BQ251" s="15">
        <f t="shared" si="277"/>
        <v>59</v>
      </c>
      <c r="BR251" s="14">
        <f t="shared" si="278"/>
        <v>16</v>
      </c>
      <c r="BS251">
        <f>VLOOKUP(A251,'Stock wise daily sales'!$A$1:$AA$367,19,0)</f>
        <v>0</v>
      </c>
      <c r="BT251">
        <v>0</v>
      </c>
      <c r="BU251" s="15">
        <f t="shared" si="279"/>
        <v>16</v>
      </c>
      <c r="BV251" s="14">
        <f t="shared" si="282"/>
        <v>9</v>
      </c>
      <c r="BW251">
        <f>VLOOKUP(A251,'Stock wise daily sales'!$A$1:$AA$367,20,0)</f>
        <v>0</v>
      </c>
      <c r="BX251">
        <v>0</v>
      </c>
      <c r="BY251" s="15">
        <f t="shared" si="283"/>
        <v>9</v>
      </c>
      <c r="BZ251" s="14">
        <f t="shared" si="266"/>
        <v>73</v>
      </c>
      <c r="CA251">
        <f>VLOOKUP(A251,'Stock wise daily sales'!$A$1:$AA$367,21,0)</f>
        <v>20</v>
      </c>
      <c r="CB251">
        <v>0</v>
      </c>
      <c r="CC251" s="15">
        <f t="shared" si="267"/>
        <v>53</v>
      </c>
      <c r="CD251" s="14">
        <f t="shared" si="307"/>
        <v>52</v>
      </c>
      <c r="CE251">
        <f>VLOOKUP(A251,'Stock wise daily sales'!$A$1:$AA$367,22,0)</f>
        <v>0</v>
      </c>
      <c r="CF251">
        <v>0</v>
      </c>
      <c r="CG251" s="15">
        <f t="shared" si="308"/>
        <v>52</v>
      </c>
      <c r="CH251" s="14">
        <f t="shared" si="291"/>
        <v>70</v>
      </c>
      <c r="CI251">
        <f>VLOOKUP(A251,'Stock wise daily sales'!$A$1:$AA$367,23,0)</f>
        <v>20</v>
      </c>
      <c r="CJ251">
        <v>0</v>
      </c>
      <c r="CK251" s="15">
        <f t="shared" si="292"/>
        <v>50</v>
      </c>
      <c r="CL251" s="14">
        <f t="shared" si="284"/>
        <v>18</v>
      </c>
      <c r="CM251">
        <f>VLOOKUP(A251,'Stock wise daily sales'!$A$1:$AA$367,24,0)</f>
        <v>0</v>
      </c>
      <c r="CN251">
        <v>0</v>
      </c>
      <c r="CO251" s="15">
        <f t="shared" si="285"/>
        <v>18</v>
      </c>
      <c r="CP251" s="14">
        <f t="shared" si="301"/>
        <v>48</v>
      </c>
      <c r="CQ251">
        <f>VLOOKUP(A251,'Stock wise daily sales'!$A$1:$AA$367,25,0)</f>
        <v>0</v>
      </c>
      <c r="CR251">
        <v>0</v>
      </c>
      <c r="CS251" s="15">
        <f t="shared" si="302"/>
        <v>48</v>
      </c>
      <c r="CT251" s="14">
        <f t="shared" si="286"/>
        <v>3</v>
      </c>
      <c r="CU251">
        <f>VLOOKUP(A251,'Stock wise daily sales'!$A$1:$AA$367,26,0)</f>
        <v>50</v>
      </c>
      <c r="CV251">
        <v>150</v>
      </c>
      <c r="CW251" s="15">
        <f t="shared" si="287"/>
        <v>103</v>
      </c>
    </row>
    <row r="252" spans="1:101" x14ac:dyDescent="0.45">
      <c r="A252" s="2">
        <v>45449</v>
      </c>
      <c r="B252" s="14">
        <f t="shared" si="315"/>
        <v>18</v>
      </c>
      <c r="C252">
        <f>VLOOKUP(A252,'Stock wise daily sales'!$A$1:$AA$367,2,0)</f>
        <v>10</v>
      </c>
      <c r="D252">
        <v>120</v>
      </c>
      <c r="E252" s="15">
        <f t="shared" si="316"/>
        <v>128</v>
      </c>
      <c r="F252" s="14">
        <f t="shared" si="303"/>
        <v>36</v>
      </c>
      <c r="G252">
        <f>VLOOKUP(A252,'Stock wise daily sales'!$A$1:$AA$367,3,0)</f>
        <v>0</v>
      </c>
      <c r="H252">
        <v>0</v>
      </c>
      <c r="I252" s="15">
        <f t="shared" si="304"/>
        <v>36</v>
      </c>
      <c r="J252" s="14">
        <f t="shared" si="288"/>
        <v>22</v>
      </c>
      <c r="K252">
        <f>VLOOKUP(A252,'Stock wise daily sales'!$A$1:$AA$367,4,0)</f>
        <v>0</v>
      </c>
      <c r="L252">
        <v>0</v>
      </c>
      <c r="M252" s="15">
        <f t="shared" si="289"/>
        <v>22</v>
      </c>
      <c r="N252" s="14">
        <f t="shared" si="261"/>
        <v>10</v>
      </c>
      <c r="O252">
        <f>VLOOKUP(A252,'Stock wise daily sales'!$A$1:$AA$367,5,0)</f>
        <v>0</v>
      </c>
      <c r="P252">
        <v>0</v>
      </c>
      <c r="Q252" s="15">
        <f t="shared" si="290"/>
        <v>10</v>
      </c>
      <c r="R252" s="14">
        <f t="shared" si="268"/>
        <v>103</v>
      </c>
      <c r="S252">
        <f>VLOOKUP(A252,'Stock wise daily sales'!$A$1:$AA$367,6,0)</f>
        <v>7</v>
      </c>
      <c r="T252">
        <v>0</v>
      </c>
      <c r="U252" s="15">
        <f t="shared" si="269"/>
        <v>96</v>
      </c>
      <c r="V252" s="14">
        <f t="shared" si="309"/>
        <v>97</v>
      </c>
      <c r="W252">
        <f>VLOOKUP(A252,'Stock wise daily sales'!$A$1:$AA$367,7,0)</f>
        <v>6</v>
      </c>
      <c r="X252">
        <v>0</v>
      </c>
      <c r="Y252" s="15">
        <f t="shared" si="310"/>
        <v>91</v>
      </c>
      <c r="Z252" s="14">
        <f t="shared" si="270"/>
        <v>34</v>
      </c>
      <c r="AA252">
        <f>VLOOKUP(A252,'Stock wise daily sales'!$A$1:$AA$367,8,0)</f>
        <v>10</v>
      </c>
      <c r="AB252">
        <v>0</v>
      </c>
      <c r="AC252" s="15">
        <f t="shared" si="271"/>
        <v>24</v>
      </c>
      <c r="AD252" s="14">
        <f t="shared" si="264"/>
        <v>32</v>
      </c>
      <c r="AE252">
        <f>VLOOKUP(A252,'Stock wise daily sales'!$A$1:$AA$367,9,0)</f>
        <v>0</v>
      </c>
      <c r="AF252">
        <v>0</v>
      </c>
      <c r="AG252" s="15">
        <f t="shared" si="265"/>
        <v>32</v>
      </c>
      <c r="AH252" s="14">
        <f t="shared" si="293"/>
        <v>19</v>
      </c>
      <c r="AI252">
        <f>VLOOKUP(A252,'Stock wise daily sales'!$A$1:$AA$367,10,0)</f>
        <v>10</v>
      </c>
      <c r="AJ252">
        <v>0</v>
      </c>
      <c r="AK252" s="15">
        <f t="shared" si="294"/>
        <v>9</v>
      </c>
      <c r="AL252" s="14">
        <f t="shared" si="305"/>
        <v>87</v>
      </c>
      <c r="AM252">
        <f>VLOOKUP(A252,'Stock wise daily sales'!$A$1:$AA$367,11,0)</f>
        <v>5</v>
      </c>
      <c r="AN252">
        <v>0</v>
      </c>
      <c r="AO252" s="15">
        <f t="shared" si="306"/>
        <v>82</v>
      </c>
      <c r="AP252" s="14">
        <f t="shared" si="295"/>
        <v>19</v>
      </c>
      <c r="AQ252">
        <f>VLOOKUP(A252,'Stock wise daily sales'!$A$1:$AA$367,12,0)</f>
        <v>5</v>
      </c>
      <c r="AR252">
        <v>0</v>
      </c>
      <c r="AS252" s="15">
        <f t="shared" si="296"/>
        <v>14</v>
      </c>
      <c r="AT252" s="14">
        <f t="shared" si="297"/>
        <v>146</v>
      </c>
      <c r="AU252">
        <f>VLOOKUP(A252,'Stock wise daily sales'!$A$1:$AA$367,13,0)</f>
        <v>8</v>
      </c>
      <c r="AV252">
        <v>0</v>
      </c>
      <c r="AW252" s="15">
        <f t="shared" si="298"/>
        <v>138</v>
      </c>
      <c r="AX252" s="14">
        <f t="shared" si="272"/>
        <v>6</v>
      </c>
      <c r="AY252">
        <f>VLOOKUP(A252,'Stock wise daily sales'!$A$1:$AA$367,14,0)</f>
        <v>0</v>
      </c>
      <c r="AZ252">
        <v>0</v>
      </c>
      <c r="BA252" s="15">
        <f t="shared" si="273"/>
        <v>6</v>
      </c>
      <c r="BB252" s="14">
        <f t="shared" si="299"/>
        <v>13</v>
      </c>
      <c r="BC252">
        <f>VLOOKUP(A252,'Stock wise daily sales'!$A$1:$AA$367,15,0)</f>
        <v>0</v>
      </c>
      <c r="BD252">
        <v>0</v>
      </c>
      <c r="BE252" s="15">
        <f t="shared" si="300"/>
        <v>13</v>
      </c>
      <c r="BF252" s="14">
        <f t="shared" si="274"/>
        <v>45</v>
      </c>
      <c r="BG252">
        <f>VLOOKUP(A252,'Stock wise daily sales'!$A$1:$AA$367,16,0)</f>
        <v>10</v>
      </c>
      <c r="BH252">
        <v>0</v>
      </c>
      <c r="BI252" s="15">
        <f t="shared" si="275"/>
        <v>35</v>
      </c>
      <c r="BJ252" s="14">
        <f t="shared" si="280"/>
        <v>4</v>
      </c>
      <c r="BK252">
        <f>VLOOKUP(A252,'Stock wise daily sales'!$A$1:$AA$367,17,0)</f>
        <v>0</v>
      </c>
      <c r="BL252">
        <v>0</v>
      </c>
      <c r="BM252" s="15">
        <f t="shared" si="281"/>
        <v>4</v>
      </c>
      <c r="BN252" s="14">
        <f t="shared" si="276"/>
        <v>59</v>
      </c>
      <c r="BO252">
        <f>VLOOKUP(A252,'Stock wise daily sales'!$A$1:$AA$367,18,0)</f>
        <v>11</v>
      </c>
      <c r="BP252">
        <v>0</v>
      </c>
      <c r="BQ252" s="15">
        <f t="shared" si="277"/>
        <v>48</v>
      </c>
      <c r="BR252" s="14">
        <f t="shared" si="278"/>
        <v>16</v>
      </c>
      <c r="BS252">
        <f>VLOOKUP(A252,'Stock wise daily sales'!$A$1:$AA$367,19,0)</f>
        <v>0</v>
      </c>
      <c r="BT252">
        <v>0</v>
      </c>
      <c r="BU252" s="15">
        <f t="shared" si="279"/>
        <v>16</v>
      </c>
      <c r="BV252" s="14">
        <f t="shared" si="282"/>
        <v>9</v>
      </c>
      <c r="BW252">
        <f>VLOOKUP(A252,'Stock wise daily sales'!$A$1:$AA$367,20,0)</f>
        <v>0</v>
      </c>
      <c r="BX252">
        <v>0</v>
      </c>
      <c r="BY252" s="15">
        <f t="shared" si="283"/>
        <v>9</v>
      </c>
      <c r="BZ252" s="14">
        <f t="shared" si="266"/>
        <v>53</v>
      </c>
      <c r="CA252">
        <f>VLOOKUP(A252,'Stock wise daily sales'!$A$1:$AA$367,21,0)</f>
        <v>20</v>
      </c>
      <c r="CB252">
        <v>0</v>
      </c>
      <c r="CC252" s="15">
        <f t="shared" si="267"/>
        <v>33</v>
      </c>
      <c r="CD252" s="14">
        <f t="shared" si="307"/>
        <v>52</v>
      </c>
      <c r="CE252">
        <f>VLOOKUP(A252,'Stock wise daily sales'!$A$1:$AA$367,22,0)</f>
        <v>0</v>
      </c>
      <c r="CF252">
        <v>0</v>
      </c>
      <c r="CG252" s="15">
        <f t="shared" si="308"/>
        <v>52</v>
      </c>
      <c r="CH252" s="14">
        <f t="shared" si="291"/>
        <v>50</v>
      </c>
      <c r="CI252">
        <f>VLOOKUP(A252,'Stock wise daily sales'!$A$1:$AA$367,23,0)</f>
        <v>0</v>
      </c>
      <c r="CJ252">
        <v>0</v>
      </c>
      <c r="CK252" s="15">
        <f t="shared" si="292"/>
        <v>50</v>
      </c>
      <c r="CL252" s="14">
        <f t="shared" si="284"/>
        <v>18</v>
      </c>
      <c r="CM252">
        <f>VLOOKUP(A252,'Stock wise daily sales'!$A$1:$AA$367,24,0)</f>
        <v>0</v>
      </c>
      <c r="CN252">
        <v>0</v>
      </c>
      <c r="CO252" s="15">
        <f t="shared" si="285"/>
        <v>18</v>
      </c>
      <c r="CP252" s="14">
        <f t="shared" si="301"/>
        <v>48</v>
      </c>
      <c r="CQ252">
        <f>VLOOKUP(A252,'Stock wise daily sales'!$A$1:$AA$367,25,0)</f>
        <v>20</v>
      </c>
      <c r="CR252">
        <v>0</v>
      </c>
      <c r="CS252" s="15">
        <f t="shared" si="302"/>
        <v>28</v>
      </c>
      <c r="CT252" s="14">
        <f t="shared" si="286"/>
        <v>103</v>
      </c>
      <c r="CU252">
        <f>VLOOKUP(A252,'Stock wise daily sales'!$A$1:$AA$367,26,0)</f>
        <v>15</v>
      </c>
      <c r="CV252">
        <v>0</v>
      </c>
      <c r="CW252" s="15">
        <f t="shared" si="287"/>
        <v>88</v>
      </c>
    </row>
    <row r="253" spans="1:101" x14ac:dyDescent="0.45">
      <c r="A253" s="2">
        <v>45450</v>
      </c>
      <c r="B253" s="14">
        <f t="shared" si="315"/>
        <v>128</v>
      </c>
      <c r="C253">
        <f>VLOOKUP(A253,'Stock wise daily sales'!$A$1:$AA$367,2,0)</f>
        <v>20</v>
      </c>
      <c r="D253">
        <v>0</v>
      </c>
      <c r="E253" s="15">
        <f t="shared" si="316"/>
        <v>108</v>
      </c>
      <c r="F253" s="14">
        <f t="shared" si="303"/>
        <v>36</v>
      </c>
      <c r="G253">
        <f>VLOOKUP(A253,'Stock wise daily sales'!$A$1:$AA$367,3,0)</f>
        <v>20</v>
      </c>
      <c r="H253">
        <v>0</v>
      </c>
      <c r="I253" s="15">
        <f t="shared" si="304"/>
        <v>16</v>
      </c>
      <c r="J253" s="14">
        <f t="shared" si="288"/>
        <v>22</v>
      </c>
      <c r="K253">
        <f>VLOOKUP(A253,'Stock wise daily sales'!$A$1:$AA$367,4,0)</f>
        <v>0</v>
      </c>
      <c r="L253">
        <v>0</v>
      </c>
      <c r="M253" s="15">
        <f t="shared" si="289"/>
        <v>22</v>
      </c>
      <c r="N253" s="14">
        <f t="shared" si="261"/>
        <v>10</v>
      </c>
      <c r="O253">
        <f>VLOOKUP(A253,'Stock wise daily sales'!$A$1:$AA$367,5,0)</f>
        <v>0</v>
      </c>
      <c r="P253">
        <v>0</v>
      </c>
      <c r="Q253" s="15">
        <f t="shared" si="290"/>
        <v>10</v>
      </c>
      <c r="R253" s="14">
        <f t="shared" si="268"/>
        <v>96</v>
      </c>
      <c r="S253">
        <f>VLOOKUP(A253,'Stock wise daily sales'!$A$1:$AA$367,6,0)</f>
        <v>0</v>
      </c>
      <c r="T253">
        <v>0</v>
      </c>
      <c r="U253" s="15">
        <f t="shared" si="269"/>
        <v>96</v>
      </c>
      <c r="V253" s="14">
        <f t="shared" si="309"/>
        <v>91</v>
      </c>
      <c r="W253">
        <f>VLOOKUP(A253,'Stock wise daily sales'!$A$1:$AA$367,7,0)</f>
        <v>21</v>
      </c>
      <c r="X253">
        <v>0</v>
      </c>
      <c r="Y253" s="15">
        <f t="shared" si="310"/>
        <v>70</v>
      </c>
      <c r="Z253" s="14">
        <f t="shared" si="270"/>
        <v>24</v>
      </c>
      <c r="AA253">
        <f>VLOOKUP(A253,'Stock wise daily sales'!$A$1:$AA$367,8,0)</f>
        <v>25</v>
      </c>
      <c r="AB253">
        <v>130</v>
      </c>
      <c r="AC253" s="15">
        <f t="shared" si="271"/>
        <v>129</v>
      </c>
      <c r="AD253" s="14">
        <f t="shared" si="264"/>
        <v>32</v>
      </c>
      <c r="AE253">
        <f>VLOOKUP(A253,'Stock wise daily sales'!$A$1:$AA$367,9,0)</f>
        <v>0</v>
      </c>
      <c r="AF253">
        <v>0</v>
      </c>
      <c r="AG253" s="15">
        <f t="shared" si="265"/>
        <v>32</v>
      </c>
      <c r="AH253" s="14">
        <f t="shared" si="293"/>
        <v>9</v>
      </c>
      <c r="AI253">
        <f>VLOOKUP(A253,'Stock wise daily sales'!$A$1:$AA$367,10,0)</f>
        <v>0</v>
      </c>
      <c r="AJ253">
        <v>0</v>
      </c>
      <c r="AK253" s="15">
        <f t="shared" si="294"/>
        <v>9</v>
      </c>
      <c r="AL253" s="14">
        <f t="shared" si="305"/>
        <v>82</v>
      </c>
      <c r="AM253">
        <f>VLOOKUP(A253,'Stock wise daily sales'!$A$1:$AA$367,11,0)</f>
        <v>0</v>
      </c>
      <c r="AN253">
        <v>0</v>
      </c>
      <c r="AO253" s="15">
        <f t="shared" si="306"/>
        <v>82</v>
      </c>
      <c r="AP253" s="14">
        <f t="shared" si="295"/>
        <v>14</v>
      </c>
      <c r="AQ253">
        <f>VLOOKUP(A253,'Stock wise daily sales'!$A$1:$AA$367,12,0)</f>
        <v>5</v>
      </c>
      <c r="AR253">
        <v>0</v>
      </c>
      <c r="AS253" s="15">
        <f t="shared" si="296"/>
        <v>9</v>
      </c>
      <c r="AT253" s="14">
        <f t="shared" si="297"/>
        <v>138</v>
      </c>
      <c r="AU253">
        <f>VLOOKUP(A253,'Stock wise daily sales'!$A$1:$AA$367,13,0)</f>
        <v>15</v>
      </c>
      <c r="AV253">
        <v>0</v>
      </c>
      <c r="AW253" s="15">
        <f t="shared" si="298"/>
        <v>123</v>
      </c>
      <c r="AX253" s="14">
        <f t="shared" si="272"/>
        <v>6</v>
      </c>
      <c r="AY253">
        <f>VLOOKUP(A253,'Stock wise daily sales'!$A$1:$AA$367,14,0)</f>
        <v>0</v>
      </c>
      <c r="AZ253">
        <v>0</v>
      </c>
      <c r="BA253" s="15">
        <f t="shared" si="273"/>
        <v>6</v>
      </c>
      <c r="BB253" s="14">
        <f t="shared" si="299"/>
        <v>13</v>
      </c>
      <c r="BC253">
        <f>VLOOKUP(A253,'Stock wise daily sales'!$A$1:$AA$367,15,0)</f>
        <v>0</v>
      </c>
      <c r="BD253">
        <v>0</v>
      </c>
      <c r="BE253" s="15">
        <f t="shared" si="300"/>
        <v>13</v>
      </c>
      <c r="BF253" s="14">
        <f t="shared" si="274"/>
        <v>35</v>
      </c>
      <c r="BG253">
        <f>VLOOKUP(A253,'Stock wise daily sales'!$A$1:$AA$367,16,0)</f>
        <v>0</v>
      </c>
      <c r="BH253">
        <v>0</v>
      </c>
      <c r="BI253" s="15">
        <f t="shared" si="275"/>
        <v>35</v>
      </c>
      <c r="BJ253" s="14">
        <f t="shared" si="280"/>
        <v>4</v>
      </c>
      <c r="BK253">
        <f>VLOOKUP(A253,'Stock wise daily sales'!$A$1:$AA$367,17,0)</f>
        <v>0</v>
      </c>
      <c r="BL253">
        <v>0</v>
      </c>
      <c r="BM253" s="15">
        <f t="shared" si="281"/>
        <v>4</v>
      </c>
      <c r="BN253" s="14">
        <f t="shared" si="276"/>
        <v>48</v>
      </c>
      <c r="BO253">
        <f>VLOOKUP(A253,'Stock wise daily sales'!$A$1:$AA$367,18,0)</f>
        <v>0</v>
      </c>
      <c r="BP253">
        <v>0</v>
      </c>
      <c r="BQ253" s="15">
        <f t="shared" si="277"/>
        <v>48</v>
      </c>
      <c r="BR253" s="14">
        <f t="shared" si="278"/>
        <v>16</v>
      </c>
      <c r="BS253">
        <f>VLOOKUP(A253,'Stock wise daily sales'!$A$1:$AA$367,19,0)</f>
        <v>0</v>
      </c>
      <c r="BT253">
        <v>0</v>
      </c>
      <c r="BU253" s="15">
        <f t="shared" si="279"/>
        <v>16</v>
      </c>
      <c r="BV253" s="14">
        <f t="shared" si="282"/>
        <v>9</v>
      </c>
      <c r="BW253">
        <f>VLOOKUP(A253,'Stock wise daily sales'!$A$1:$AA$367,20,0)</f>
        <v>0</v>
      </c>
      <c r="BX253">
        <v>0</v>
      </c>
      <c r="BY253" s="15">
        <f t="shared" si="283"/>
        <v>9</v>
      </c>
      <c r="BZ253" s="14">
        <f t="shared" si="266"/>
        <v>33</v>
      </c>
      <c r="CA253">
        <f>VLOOKUP(A253,'Stock wise daily sales'!$A$1:$AA$367,21,0)</f>
        <v>0</v>
      </c>
      <c r="CB253">
        <v>0</v>
      </c>
      <c r="CC253" s="15">
        <f t="shared" si="267"/>
        <v>33</v>
      </c>
      <c r="CD253" s="14">
        <f t="shared" si="307"/>
        <v>52</v>
      </c>
      <c r="CE253">
        <f>VLOOKUP(A253,'Stock wise daily sales'!$A$1:$AA$367,22,0)</f>
        <v>5</v>
      </c>
      <c r="CF253">
        <v>0</v>
      </c>
      <c r="CG253" s="15">
        <f t="shared" si="308"/>
        <v>47</v>
      </c>
      <c r="CH253" s="14">
        <f t="shared" si="291"/>
        <v>50</v>
      </c>
      <c r="CI253">
        <f>VLOOKUP(A253,'Stock wise daily sales'!$A$1:$AA$367,23,0)</f>
        <v>10</v>
      </c>
      <c r="CJ253">
        <v>0</v>
      </c>
      <c r="CK253" s="15">
        <f t="shared" si="292"/>
        <v>40</v>
      </c>
      <c r="CL253" s="14">
        <f t="shared" si="284"/>
        <v>18</v>
      </c>
      <c r="CM253">
        <f>VLOOKUP(A253,'Stock wise daily sales'!$A$1:$AA$367,24,0)</f>
        <v>0</v>
      </c>
      <c r="CN253">
        <v>0</v>
      </c>
      <c r="CO253" s="15">
        <f t="shared" si="285"/>
        <v>18</v>
      </c>
      <c r="CP253" s="14">
        <f t="shared" si="301"/>
        <v>28</v>
      </c>
      <c r="CQ253">
        <f>VLOOKUP(A253,'Stock wise daily sales'!$A$1:$AA$367,25,0)</f>
        <v>10</v>
      </c>
      <c r="CR253">
        <v>0</v>
      </c>
      <c r="CS253" s="15">
        <f t="shared" si="302"/>
        <v>18</v>
      </c>
      <c r="CT253" s="14">
        <f t="shared" si="286"/>
        <v>88</v>
      </c>
      <c r="CU253">
        <f>VLOOKUP(A253,'Stock wise daily sales'!$A$1:$AA$367,26,0)</f>
        <v>20</v>
      </c>
      <c r="CV253">
        <v>0</v>
      </c>
      <c r="CW253" s="15">
        <f t="shared" si="287"/>
        <v>68</v>
      </c>
    </row>
    <row r="254" spans="1:101" x14ac:dyDescent="0.45">
      <c r="A254" s="2">
        <v>45451</v>
      </c>
      <c r="B254" s="14">
        <f t="shared" si="315"/>
        <v>108</v>
      </c>
      <c r="C254">
        <f>VLOOKUP(A254,'Stock wise daily sales'!$A$1:$AA$367,2,0)</f>
        <v>0</v>
      </c>
      <c r="D254">
        <v>0</v>
      </c>
      <c r="E254" s="15">
        <f t="shared" si="316"/>
        <v>108</v>
      </c>
      <c r="F254" s="14">
        <f t="shared" si="303"/>
        <v>16</v>
      </c>
      <c r="G254">
        <f>VLOOKUP(A254,'Stock wise daily sales'!$A$1:$AA$367,3,0)</f>
        <v>5</v>
      </c>
      <c r="H254">
        <v>0</v>
      </c>
      <c r="I254" s="15">
        <f t="shared" si="304"/>
        <v>11</v>
      </c>
      <c r="J254" s="14">
        <f t="shared" si="288"/>
        <v>22</v>
      </c>
      <c r="K254">
        <f>VLOOKUP(A254,'Stock wise daily sales'!$A$1:$AA$367,4,0)</f>
        <v>5</v>
      </c>
      <c r="L254">
        <v>0</v>
      </c>
      <c r="M254" s="15">
        <f t="shared" si="289"/>
        <v>17</v>
      </c>
      <c r="N254" s="14">
        <f t="shared" si="261"/>
        <v>10</v>
      </c>
      <c r="O254">
        <f>VLOOKUP(A254,'Stock wise daily sales'!$A$1:$AA$367,5,0)</f>
        <v>0</v>
      </c>
      <c r="P254">
        <v>0</v>
      </c>
      <c r="Q254" s="15">
        <f t="shared" si="290"/>
        <v>10</v>
      </c>
      <c r="R254" s="14">
        <f t="shared" si="268"/>
        <v>96</v>
      </c>
      <c r="S254">
        <f>VLOOKUP(A254,'Stock wise daily sales'!$A$1:$AA$367,6,0)</f>
        <v>10</v>
      </c>
      <c r="T254">
        <v>0</v>
      </c>
      <c r="U254" s="15">
        <f t="shared" si="269"/>
        <v>86</v>
      </c>
      <c r="V254" s="14">
        <f t="shared" si="309"/>
        <v>70</v>
      </c>
      <c r="W254">
        <f>VLOOKUP(A254,'Stock wise daily sales'!$A$1:$AA$367,7,0)</f>
        <v>0</v>
      </c>
      <c r="X254">
        <v>0</v>
      </c>
      <c r="Y254" s="15">
        <f t="shared" si="310"/>
        <v>70</v>
      </c>
      <c r="Z254" s="14">
        <f t="shared" si="270"/>
        <v>129</v>
      </c>
      <c r="AA254">
        <f>VLOOKUP(A254,'Stock wise daily sales'!$A$1:$AA$367,8,0)</f>
        <v>0</v>
      </c>
      <c r="AB254">
        <v>0</v>
      </c>
      <c r="AC254" s="15">
        <f t="shared" si="271"/>
        <v>129</v>
      </c>
      <c r="AD254" s="14">
        <f t="shared" si="264"/>
        <v>32</v>
      </c>
      <c r="AE254">
        <f>VLOOKUP(A254,'Stock wise daily sales'!$A$1:$AA$367,9,0)</f>
        <v>10</v>
      </c>
      <c r="AF254">
        <v>0</v>
      </c>
      <c r="AG254" s="15">
        <f t="shared" si="265"/>
        <v>22</v>
      </c>
      <c r="AH254" s="14">
        <f t="shared" si="293"/>
        <v>9</v>
      </c>
      <c r="AI254">
        <f>VLOOKUP(A254,'Stock wise daily sales'!$A$1:$AA$367,10,0)</f>
        <v>12</v>
      </c>
      <c r="AJ254">
        <v>30</v>
      </c>
      <c r="AK254" s="15">
        <f t="shared" si="294"/>
        <v>27</v>
      </c>
      <c r="AL254" s="14">
        <f t="shared" si="305"/>
        <v>82</v>
      </c>
      <c r="AM254">
        <f>VLOOKUP(A254,'Stock wise daily sales'!$A$1:$AA$367,11,0)</f>
        <v>0</v>
      </c>
      <c r="AN254">
        <v>0</v>
      </c>
      <c r="AO254" s="15">
        <f t="shared" si="306"/>
        <v>82</v>
      </c>
      <c r="AP254" s="14">
        <f t="shared" si="295"/>
        <v>9</v>
      </c>
      <c r="AQ254">
        <f>VLOOKUP(A254,'Stock wise daily sales'!$A$1:$AA$367,12,0)</f>
        <v>0</v>
      </c>
      <c r="AR254">
        <v>0</v>
      </c>
      <c r="AS254" s="15">
        <f t="shared" si="296"/>
        <v>9</v>
      </c>
      <c r="AT254" s="14">
        <f t="shared" si="297"/>
        <v>123</v>
      </c>
      <c r="AU254">
        <f>VLOOKUP(A254,'Stock wise daily sales'!$A$1:$AA$367,13,0)</f>
        <v>0</v>
      </c>
      <c r="AV254">
        <v>0</v>
      </c>
      <c r="AW254" s="15">
        <f t="shared" si="298"/>
        <v>123</v>
      </c>
      <c r="AX254" s="14">
        <f t="shared" si="272"/>
        <v>6</v>
      </c>
      <c r="AY254">
        <f>VLOOKUP(A254,'Stock wise daily sales'!$A$1:$AA$367,14,0)</f>
        <v>0</v>
      </c>
      <c r="AZ254">
        <v>0</v>
      </c>
      <c r="BA254" s="15">
        <f t="shared" si="273"/>
        <v>6</v>
      </c>
      <c r="BB254" s="14">
        <f t="shared" si="299"/>
        <v>13</v>
      </c>
      <c r="BC254">
        <f>VLOOKUP(A254,'Stock wise daily sales'!$A$1:$AA$367,15,0)</f>
        <v>0</v>
      </c>
      <c r="BD254">
        <v>0</v>
      </c>
      <c r="BE254" s="15">
        <f t="shared" si="300"/>
        <v>13</v>
      </c>
      <c r="BF254" s="14">
        <f t="shared" si="274"/>
        <v>35</v>
      </c>
      <c r="BG254">
        <f>VLOOKUP(A254,'Stock wise daily sales'!$A$1:$AA$367,16,0)</f>
        <v>1</v>
      </c>
      <c r="BH254">
        <v>0</v>
      </c>
      <c r="BI254" s="15">
        <f t="shared" si="275"/>
        <v>34</v>
      </c>
      <c r="BJ254" s="14">
        <f t="shared" si="280"/>
        <v>4</v>
      </c>
      <c r="BK254">
        <f>VLOOKUP(A254,'Stock wise daily sales'!$A$1:$AA$367,17,0)</f>
        <v>0</v>
      </c>
      <c r="BL254">
        <v>0</v>
      </c>
      <c r="BM254" s="15">
        <f t="shared" si="281"/>
        <v>4</v>
      </c>
      <c r="BN254" s="14">
        <f t="shared" si="276"/>
        <v>48</v>
      </c>
      <c r="BO254">
        <f>VLOOKUP(A254,'Stock wise daily sales'!$A$1:$AA$367,18,0)</f>
        <v>0</v>
      </c>
      <c r="BP254">
        <v>0</v>
      </c>
      <c r="BQ254" s="15">
        <f t="shared" si="277"/>
        <v>48</v>
      </c>
      <c r="BR254" s="14">
        <f t="shared" si="278"/>
        <v>16</v>
      </c>
      <c r="BS254">
        <f>VLOOKUP(A254,'Stock wise daily sales'!$A$1:$AA$367,19,0)</f>
        <v>0</v>
      </c>
      <c r="BT254">
        <v>0</v>
      </c>
      <c r="BU254" s="15">
        <f t="shared" si="279"/>
        <v>16</v>
      </c>
      <c r="BV254" s="14">
        <f t="shared" si="282"/>
        <v>9</v>
      </c>
      <c r="BW254">
        <f>VLOOKUP(A254,'Stock wise daily sales'!$A$1:$AA$367,20,0)</f>
        <v>0</v>
      </c>
      <c r="BX254">
        <v>0</v>
      </c>
      <c r="BY254" s="15">
        <f t="shared" si="283"/>
        <v>9</v>
      </c>
      <c r="BZ254" s="14">
        <f t="shared" si="266"/>
        <v>33</v>
      </c>
      <c r="CA254">
        <f>VLOOKUP(A254,'Stock wise daily sales'!$A$1:$AA$367,21,0)</f>
        <v>0</v>
      </c>
      <c r="CB254">
        <v>0</v>
      </c>
      <c r="CC254" s="15">
        <f t="shared" si="267"/>
        <v>33</v>
      </c>
      <c r="CD254" s="14">
        <f t="shared" si="307"/>
        <v>47</v>
      </c>
      <c r="CE254">
        <f>VLOOKUP(A254,'Stock wise daily sales'!$A$1:$AA$367,22,0)</f>
        <v>0</v>
      </c>
      <c r="CF254">
        <v>0</v>
      </c>
      <c r="CG254" s="15">
        <f t="shared" si="308"/>
        <v>47</v>
      </c>
      <c r="CH254" s="14">
        <f t="shared" si="291"/>
        <v>40</v>
      </c>
      <c r="CI254">
        <f>VLOOKUP(A254,'Stock wise daily sales'!$A$1:$AA$367,23,0)</f>
        <v>0</v>
      </c>
      <c r="CJ254">
        <v>0</v>
      </c>
      <c r="CK254" s="15">
        <f t="shared" si="292"/>
        <v>40</v>
      </c>
      <c r="CL254" s="14">
        <f t="shared" si="284"/>
        <v>18</v>
      </c>
      <c r="CM254">
        <f>VLOOKUP(A254,'Stock wise daily sales'!$A$1:$AA$367,24,0)</f>
        <v>0</v>
      </c>
      <c r="CN254">
        <v>0</v>
      </c>
      <c r="CO254" s="15">
        <f t="shared" si="285"/>
        <v>18</v>
      </c>
      <c r="CP254" s="14">
        <f t="shared" si="301"/>
        <v>18</v>
      </c>
      <c r="CQ254">
        <f>VLOOKUP(A254,'Stock wise daily sales'!$A$1:$AA$367,25,0)</f>
        <v>0</v>
      </c>
      <c r="CR254">
        <v>0</v>
      </c>
      <c r="CS254" s="15">
        <f t="shared" si="302"/>
        <v>18</v>
      </c>
      <c r="CT254" s="14">
        <f t="shared" si="286"/>
        <v>68</v>
      </c>
      <c r="CU254">
        <f>VLOOKUP(A254,'Stock wise daily sales'!$A$1:$AA$367,26,0)</f>
        <v>0</v>
      </c>
      <c r="CV254">
        <v>0</v>
      </c>
      <c r="CW254" s="15">
        <f t="shared" si="287"/>
        <v>68</v>
      </c>
    </row>
    <row r="255" spans="1:101" x14ac:dyDescent="0.45">
      <c r="A255" s="2">
        <v>45452</v>
      </c>
      <c r="B255" s="14">
        <f t="shared" si="315"/>
        <v>108</v>
      </c>
      <c r="C255">
        <f>VLOOKUP(A255,'Stock wise daily sales'!$A$1:$AA$367,2,0)</f>
        <v>0</v>
      </c>
      <c r="D255">
        <v>0</v>
      </c>
      <c r="E255" s="15">
        <f t="shared" si="316"/>
        <v>108</v>
      </c>
      <c r="F255" s="14">
        <f t="shared" si="303"/>
        <v>11</v>
      </c>
      <c r="G255">
        <f>VLOOKUP(A255,'Stock wise daily sales'!$A$1:$AA$367,3,0)</f>
        <v>0</v>
      </c>
      <c r="H255">
        <v>0</v>
      </c>
      <c r="I255" s="15">
        <f t="shared" si="304"/>
        <v>11</v>
      </c>
      <c r="J255" s="14">
        <f t="shared" si="288"/>
        <v>17</v>
      </c>
      <c r="K255">
        <f>VLOOKUP(A255,'Stock wise daily sales'!$A$1:$AA$367,4,0)</f>
        <v>6</v>
      </c>
      <c r="L255">
        <v>0</v>
      </c>
      <c r="M255" s="15">
        <f t="shared" si="289"/>
        <v>11</v>
      </c>
      <c r="N255" s="14">
        <f t="shared" si="261"/>
        <v>10</v>
      </c>
      <c r="O255">
        <f>VLOOKUP(A255,'Stock wise daily sales'!$A$1:$AA$367,5,0)</f>
        <v>0</v>
      </c>
      <c r="P255">
        <v>0</v>
      </c>
      <c r="Q255" s="15">
        <f t="shared" si="290"/>
        <v>10</v>
      </c>
      <c r="R255" s="14">
        <f t="shared" si="268"/>
        <v>86</v>
      </c>
      <c r="S255">
        <f>VLOOKUP(A255,'Stock wise daily sales'!$A$1:$AA$367,6,0)</f>
        <v>18</v>
      </c>
      <c r="T255">
        <v>0</v>
      </c>
      <c r="U255" s="15">
        <f t="shared" si="269"/>
        <v>68</v>
      </c>
      <c r="V255" s="14">
        <f t="shared" si="309"/>
        <v>70</v>
      </c>
      <c r="W255">
        <f>VLOOKUP(A255,'Stock wise daily sales'!$A$1:$AA$367,7,0)</f>
        <v>0</v>
      </c>
      <c r="X255">
        <v>0</v>
      </c>
      <c r="Y255" s="15">
        <f t="shared" si="310"/>
        <v>70</v>
      </c>
      <c r="Z255" s="14">
        <f t="shared" si="270"/>
        <v>129</v>
      </c>
      <c r="AA255">
        <f>VLOOKUP(A255,'Stock wise daily sales'!$A$1:$AA$367,8,0)</f>
        <v>0</v>
      </c>
      <c r="AB255">
        <v>0</v>
      </c>
      <c r="AC255" s="15">
        <f t="shared" si="271"/>
        <v>129</v>
      </c>
      <c r="AD255" s="14">
        <f t="shared" si="264"/>
        <v>22</v>
      </c>
      <c r="AE255">
        <f>VLOOKUP(A255,'Stock wise daily sales'!$A$1:$AA$367,9,0)</f>
        <v>0</v>
      </c>
      <c r="AF255">
        <v>0</v>
      </c>
      <c r="AG255" s="15">
        <f t="shared" si="265"/>
        <v>22</v>
      </c>
      <c r="AH255" s="14">
        <f t="shared" si="293"/>
        <v>27</v>
      </c>
      <c r="AI255">
        <f>VLOOKUP(A255,'Stock wise daily sales'!$A$1:$AA$367,10,0)</f>
        <v>4</v>
      </c>
      <c r="AJ255">
        <v>0</v>
      </c>
      <c r="AK255" s="15">
        <f t="shared" si="294"/>
        <v>23</v>
      </c>
      <c r="AL255" s="14">
        <f t="shared" si="305"/>
        <v>82</v>
      </c>
      <c r="AM255">
        <f>VLOOKUP(A255,'Stock wise daily sales'!$A$1:$AA$367,11,0)</f>
        <v>0</v>
      </c>
      <c r="AN255">
        <v>0</v>
      </c>
      <c r="AO255" s="15">
        <f t="shared" si="306"/>
        <v>82</v>
      </c>
      <c r="AP255" s="14">
        <f t="shared" si="295"/>
        <v>9</v>
      </c>
      <c r="AQ255">
        <f>VLOOKUP(A255,'Stock wise daily sales'!$A$1:$AA$367,12,0)</f>
        <v>0</v>
      </c>
      <c r="AR255">
        <v>0</v>
      </c>
      <c r="AS255" s="15">
        <f t="shared" si="296"/>
        <v>9</v>
      </c>
      <c r="AT255" s="14">
        <f t="shared" si="297"/>
        <v>123</v>
      </c>
      <c r="AU255">
        <f>VLOOKUP(A255,'Stock wise daily sales'!$A$1:$AA$367,13,0)</f>
        <v>5</v>
      </c>
      <c r="AV255">
        <v>0</v>
      </c>
      <c r="AW255" s="15">
        <f t="shared" si="298"/>
        <v>118</v>
      </c>
      <c r="AX255" s="14">
        <f t="shared" si="272"/>
        <v>6</v>
      </c>
      <c r="AY255">
        <f>VLOOKUP(A255,'Stock wise daily sales'!$A$1:$AA$367,14,0)</f>
        <v>0</v>
      </c>
      <c r="AZ255">
        <v>0</v>
      </c>
      <c r="BA255" s="15">
        <f t="shared" si="273"/>
        <v>6</v>
      </c>
      <c r="BB255" s="14">
        <f t="shared" si="299"/>
        <v>13</v>
      </c>
      <c r="BC255">
        <f>VLOOKUP(A255,'Stock wise daily sales'!$A$1:$AA$367,15,0)</f>
        <v>0</v>
      </c>
      <c r="BD255">
        <v>0</v>
      </c>
      <c r="BE255" s="15">
        <f t="shared" si="300"/>
        <v>13</v>
      </c>
      <c r="BF255" s="14">
        <f t="shared" si="274"/>
        <v>34</v>
      </c>
      <c r="BG255">
        <f>VLOOKUP(A255,'Stock wise daily sales'!$A$1:$AA$367,16,0)</f>
        <v>40</v>
      </c>
      <c r="BH255">
        <v>100</v>
      </c>
      <c r="BI255" s="15">
        <f t="shared" si="275"/>
        <v>94</v>
      </c>
      <c r="BJ255" s="14">
        <f t="shared" si="280"/>
        <v>4</v>
      </c>
      <c r="BK255">
        <f>VLOOKUP(A255,'Stock wise daily sales'!$A$1:$AA$367,17,0)</f>
        <v>0</v>
      </c>
      <c r="BL255">
        <v>0</v>
      </c>
      <c r="BM255" s="15">
        <f t="shared" si="281"/>
        <v>4</v>
      </c>
      <c r="BN255" s="14">
        <f t="shared" si="276"/>
        <v>48</v>
      </c>
      <c r="BO255">
        <f>VLOOKUP(A255,'Stock wise daily sales'!$A$1:$AA$367,18,0)</f>
        <v>0</v>
      </c>
      <c r="BP255">
        <v>0</v>
      </c>
      <c r="BQ255" s="15">
        <f t="shared" si="277"/>
        <v>48</v>
      </c>
      <c r="BR255" s="14">
        <f t="shared" si="278"/>
        <v>16</v>
      </c>
      <c r="BS255">
        <f>VLOOKUP(A255,'Stock wise daily sales'!$A$1:$AA$367,19,0)</f>
        <v>11</v>
      </c>
      <c r="BT255">
        <v>0</v>
      </c>
      <c r="BU255" s="15">
        <f t="shared" si="279"/>
        <v>5</v>
      </c>
      <c r="BV255" s="14">
        <f t="shared" si="282"/>
        <v>9</v>
      </c>
      <c r="BW255">
        <f>VLOOKUP(A255,'Stock wise daily sales'!$A$1:$AA$367,20,0)</f>
        <v>0</v>
      </c>
      <c r="BX255">
        <v>0</v>
      </c>
      <c r="BY255" s="15">
        <f t="shared" si="283"/>
        <v>9</v>
      </c>
      <c r="BZ255" s="14">
        <f t="shared" si="266"/>
        <v>33</v>
      </c>
      <c r="CA255">
        <f>VLOOKUP(A255,'Stock wise daily sales'!$A$1:$AA$367,21,0)</f>
        <v>0</v>
      </c>
      <c r="CB255">
        <v>0</v>
      </c>
      <c r="CC255" s="15">
        <f t="shared" si="267"/>
        <v>33</v>
      </c>
      <c r="CD255" s="14">
        <f t="shared" si="307"/>
        <v>47</v>
      </c>
      <c r="CE255">
        <f>VLOOKUP(A255,'Stock wise daily sales'!$A$1:$AA$367,22,0)</f>
        <v>0</v>
      </c>
      <c r="CF255">
        <v>0</v>
      </c>
      <c r="CG255" s="15">
        <f t="shared" si="308"/>
        <v>47</v>
      </c>
      <c r="CH255" s="14">
        <f t="shared" si="291"/>
        <v>40</v>
      </c>
      <c r="CI255">
        <f>VLOOKUP(A255,'Stock wise daily sales'!$A$1:$AA$367,23,0)</f>
        <v>0</v>
      </c>
      <c r="CJ255">
        <v>0</v>
      </c>
      <c r="CK255" s="15">
        <f t="shared" si="292"/>
        <v>40</v>
      </c>
      <c r="CL255" s="14">
        <f t="shared" si="284"/>
        <v>18</v>
      </c>
      <c r="CM255">
        <f>VLOOKUP(A255,'Stock wise daily sales'!$A$1:$AA$367,24,0)</f>
        <v>0</v>
      </c>
      <c r="CN255">
        <v>0</v>
      </c>
      <c r="CO255" s="15">
        <f t="shared" si="285"/>
        <v>18</v>
      </c>
      <c r="CP255" s="14">
        <f t="shared" si="301"/>
        <v>18</v>
      </c>
      <c r="CQ255">
        <f>VLOOKUP(A255,'Stock wise daily sales'!$A$1:$AA$367,25,0)</f>
        <v>0</v>
      </c>
      <c r="CR255">
        <v>0</v>
      </c>
      <c r="CS255" s="15">
        <f t="shared" si="302"/>
        <v>18</v>
      </c>
      <c r="CT255" s="14">
        <f t="shared" si="286"/>
        <v>68</v>
      </c>
      <c r="CU255">
        <f>VLOOKUP(A255,'Stock wise daily sales'!$A$1:$AA$367,26,0)</f>
        <v>0</v>
      </c>
      <c r="CV255">
        <v>0</v>
      </c>
      <c r="CW255" s="15">
        <f t="shared" si="287"/>
        <v>68</v>
      </c>
    </row>
    <row r="256" spans="1:101" x14ac:dyDescent="0.45">
      <c r="A256" s="2">
        <v>45453</v>
      </c>
      <c r="B256" s="14">
        <f t="shared" si="315"/>
        <v>108</v>
      </c>
      <c r="C256">
        <f>VLOOKUP(A256,'Stock wise daily sales'!$A$1:$AA$367,2,0)</f>
        <v>8</v>
      </c>
      <c r="D256">
        <v>0</v>
      </c>
      <c r="E256" s="15">
        <f t="shared" si="316"/>
        <v>100</v>
      </c>
      <c r="F256" s="14">
        <f t="shared" si="303"/>
        <v>11</v>
      </c>
      <c r="G256">
        <f>VLOOKUP(A256,'Stock wise daily sales'!$A$1:$AA$367,3,0)</f>
        <v>8</v>
      </c>
      <c r="H256">
        <v>0</v>
      </c>
      <c r="I256" s="15">
        <f t="shared" si="304"/>
        <v>3</v>
      </c>
      <c r="J256" s="14">
        <f t="shared" si="288"/>
        <v>11</v>
      </c>
      <c r="K256">
        <f>VLOOKUP(A256,'Stock wise daily sales'!$A$1:$AA$367,4,0)</f>
        <v>4</v>
      </c>
      <c r="L256">
        <v>0</v>
      </c>
      <c r="M256" s="15">
        <f t="shared" si="289"/>
        <v>7</v>
      </c>
      <c r="N256" s="14">
        <f t="shared" si="261"/>
        <v>10</v>
      </c>
      <c r="O256">
        <f>VLOOKUP(A256,'Stock wise daily sales'!$A$1:$AA$367,5,0)</f>
        <v>0</v>
      </c>
      <c r="P256">
        <v>0</v>
      </c>
      <c r="Q256" s="15">
        <f t="shared" si="290"/>
        <v>10</v>
      </c>
      <c r="R256" s="14">
        <f t="shared" si="268"/>
        <v>68</v>
      </c>
      <c r="S256">
        <f>VLOOKUP(A256,'Stock wise daily sales'!$A$1:$AA$367,6,0)</f>
        <v>0</v>
      </c>
      <c r="T256">
        <v>0</v>
      </c>
      <c r="U256" s="15">
        <f t="shared" si="269"/>
        <v>68</v>
      </c>
      <c r="V256" s="14">
        <f t="shared" si="309"/>
        <v>70</v>
      </c>
      <c r="W256">
        <f>VLOOKUP(A256,'Stock wise daily sales'!$A$1:$AA$367,7,0)</f>
        <v>0</v>
      </c>
      <c r="X256">
        <v>0</v>
      </c>
      <c r="Y256" s="15">
        <f t="shared" si="310"/>
        <v>70</v>
      </c>
      <c r="Z256" s="14">
        <f t="shared" si="270"/>
        <v>129</v>
      </c>
      <c r="AA256">
        <f>VLOOKUP(A256,'Stock wise daily sales'!$A$1:$AA$367,8,0)</f>
        <v>0</v>
      </c>
      <c r="AB256">
        <v>0</v>
      </c>
      <c r="AC256" s="15">
        <f t="shared" si="271"/>
        <v>129</v>
      </c>
      <c r="AD256" s="14">
        <f t="shared" si="264"/>
        <v>22</v>
      </c>
      <c r="AE256">
        <f>VLOOKUP(A256,'Stock wise daily sales'!$A$1:$AA$367,9,0)</f>
        <v>0</v>
      </c>
      <c r="AF256">
        <v>0</v>
      </c>
      <c r="AG256" s="15">
        <f t="shared" si="265"/>
        <v>22</v>
      </c>
      <c r="AH256" s="14">
        <f t="shared" si="293"/>
        <v>23</v>
      </c>
      <c r="AI256">
        <f>VLOOKUP(A256,'Stock wise daily sales'!$A$1:$AA$367,10,0)</f>
        <v>0</v>
      </c>
      <c r="AJ256">
        <v>0</v>
      </c>
      <c r="AK256" s="15">
        <f t="shared" si="294"/>
        <v>23</v>
      </c>
      <c r="AL256" s="14">
        <f t="shared" si="305"/>
        <v>82</v>
      </c>
      <c r="AM256">
        <f>VLOOKUP(A256,'Stock wise daily sales'!$A$1:$AA$367,11,0)</f>
        <v>0</v>
      </c>
      <c r="AN256">
        <v>0</v>
      </c>
      <c r="AO256" s="15">
        <f t="shared" si="306"/>
        <v>82</v>
      </c>
      <c r="AP256" s="14">
        <f t="shared" si="295"/>
        <v>9</v>
      </c>
      <c r="AQ256">
        <f>VLOOKUP(A256,'Stock wise daily sales'!$A$1:$AA$367,12,0)</f>
        <v>14</v>
      </c>
      <c r="AR256">
        <v>100</v>
      </c>
      <c r="AS256" s="15">
        <f t="shared" si="296"/>
        <v>95</v>
      </c>
      <c r="AT256" s="14">
        <f t="shared" si="297"/>
        <v>118</v>
      </c>
      <c r="AU256">
        <f>VLOOKUP(A256,'Stock wise daily sales'!$A$1:$AA$367,13,0)</f>
        <v>8</v>
      </c>
      <c r="AV256">
        <v>0</v>
      </c>
      <c r="AW256" s="15">
        <f t="shared" si="298"/>
        <v>110</v>
      </c>
      <c r="AX256" s="14">
        <f t="shared" si="272"/>
        <v>6</v>
      </c>
      <c r="AY256">
        <f>VLOOKUP(A256,'Stock wise daily sales'!$A$1:$AA$367,14,0)</f>
        <v>0</v>
      </c>
      <c r="AZ256">
        <v>0</v>
      </c>
      <c r="BA256" s="15">
        <f t="shared" si="273"/>
        <v>6</v>
      </c>
      <c r="BB256" s="14">
        <f t="shared" si="299"/>
        <v>13</v>
      </c>
      <c r="BC256">
        <f>VLOOKUP(A256,'Stock wise daily sales'!$A$1:$AA$367,15,0)</f>
        <v>0</v>
      </c>
      <c r="BD256">
        <v>0</v>
      </c>
      <c r="BE256" s="15">
        <f t="shared" si="300"/>
        <v>13</v>
      </c>
      <c r="BF256" s="14">
        <f t="shared" si="274"/>
        <v>94</v>
      </c>
      <c r="BG256">
        <f>VLOOKUP(A256,'Stock wise daily sales'!$A$1:$AA$367,16,0)</f>
        <v>7</v>
      </c>
      <c r="BH256">
        <v>0</v>
      </c>
      <c r="BI256" s="15">
        <f t="shared" si="275"/>
        <v>87</v>
      </c>
      <c r="BJ256" s="14">
        <f t="shared" si="280"/>
        <v>4</v>
      </c>
      <c r="BK256">
        <f>VLOOKUP(A256,'Stock wise daily sales'!$A$1:$AA$367,17,0)</f>
        <v>0</v>
      </c>
      <c r="BL256">
        <v>0</v>
      </c>
      <c r="BM256" s="15">
        <f t="shared" si="281"/>
        <v>4</v>
      </c>
      <c r="BN256" s="14">
        <f t="shared" si="276"/>
        <v>48</v>
      </c>
      <c r="BO256">
        <f>VLOOKUP(A256,'Stock wise daily sales'!$A$1:$AA$367,18,0)</f>
        <v>0</v>
      </c>
      <c r="BP256">
        <v>0</v>
      </c>
      <c r="BQ256" s="15">
        <f t="shared" si="277"/>
        <v>48</v>
      </c>
      <c r="BR256" s="14">
        <f t="shared" si="278"/>
        <v>5</v>
      </c>
      <c r="BS256">
        <f>VLOOKUP(A256,'Stock wise daily sales'!$A$1:$AA$367,19,0)</f>
        <v>0</v>
      </c>
      <c r="BT256">
        <v>0</v>
      </c>
      <c r="BU256" s="15">
        <f t="shared" si="279"/>
        <v>5</v>
      </c>
      <c r="BV256" s="14">
        <f t="shared" si="282"/>
        <v>9</v>
      </c>
      <c r="BW256">
        <f>VLOOKUP(A256,'Stock wise daily sales'!$A$1:$AA$367,20,0)</f>
        <v>0</v>
      </c>
      <c r="BX256">
        <v>0</v>
      </c>
      <c r="BY256" s="15">
        <f t="shared" si="283"/>
        <v>9</v>
      </c>
      <c r="BZ256" s="14">
        <f t="shared" si="266"/>
        <v>33</v>
      </c>
      <c r="CA256">
        <f>VLOOKUP(A256,'Stock wise daily sales'!$A$1:$AA$367,21,0)</f>
        <v>1</v>
      </c>
      <c r="CB256">
        <v>0</v>
      </c>
      <c r="CC256" s="15">
        <f t="shared" si="267"/>
        <v>32</v>
      </c>
      <c r="CD256" s="14">
        <f t="shared" si="307"/>
        <v>47</v>
      </c>
      <c r="CE256">
        <f>VLOOKUP(A256,'Stock wise daily sales'!$A$1:$AA$367,22,0)</f>
        <v>0</v>
      </c>
      <c r="CF256">
        <v>0</v>
      </c>
      <c r="CG256" s="15">
        <f t="shared" si="308"/>
        <v>47</v>
      </c>
      <c r="CH256" s="14">
        <f t="shared" si="291"/>
        <v>40</v>
      </c>
      <c r="CI256">
        <f>VLOOKUP(A256,'Stock wise daily sales'!$A$1:$AA$367,23,0)</f>
        <v>0</v>
      </c>
      <c r="CJ256">
        <v>0</v>
      </c>
      <c r="CK256" s="15">
        <f t="shared" si="292"/>
        <v>40</v>
      </c>
      <c r="CL256" s="14">
        <f t="shared" si="284"/>
        <v>18</v>
      </c>
      <c r="CM256">
        <f>VLOOKUP(A256,'Stock wise daily sales'!$A$1:$AA$367,24,0)</f>
        <v>5</v>
      </c>
      <c r="CN256">
        <v>0</v>
      </c>
      <c r="CO256" s="15">
        <f t="shared" si="285"/>
        <v>13</v>
      </c>
      <c r="CP256" s="14">
        <f t="shared" si="301"/>
        <v>18</v>
      </c>
      <c r="CQ256">
        <f>VLOOKUP(A256,'Stock wise daily sales'!$A$1:$AA$367,25,0)</f>
        <v>0</v>
      </c>
      <c r="CR256">
        <v>0</v>
      </c>
      <c r="CS256" s="15">
        <f t="shared" si="302"/>
        <v>18</v>
      </c>
      <c r="CT256" s="14">
        <f t="shared" si="286"/>
        <v>68</v>
      </c>
      <c r="CU256">
        <f>VLOOKUP(A256,'Stock wise daily sales'!$A$1:$AA$367,26,0)</f>
        <v>0</v>
      </c>
      <c r="CV256">
        <v>0</v>
      </c>
      <c r="CW256" s="15">
        <f t="shared" si="287"/>
        <v>68</v>
      </c>
    </row>
    <row r="257" spans="1:101" x14ac:dyDescent="0.45">
      <c r="A257" s="2">
        <v>45454</v>
      </c>
      <c r="B257" s="14">
        <f t="shared" si="315"/>
        <v>100</v>
      </c>
      <c r="C257">
        <f>VLOOKUP(A257,'Stock wise daily sales'!$A$1:$AA$367,2,0)</f>
        <v>0</v>
      </c>
      <c r="D257">
        <v>0</v>
      </c>
      <c r="E257" s="15">
        <f t="shared" si="316"/>
        <v>100</v>
      </c>
      <c r="F257" s="14">
        <f t="shared" si="303"/>
        <v>3</v>
      </c>
      <c r="G257">
        <f>VLOOKUP(A257,'Stock wise daily sales'!$A$1:$AA$367,3,0)</f>
        <v>0</v>
      </c>
      <c r="H257">
        <v>0</v>
      </c>
      <c r="I257" s="15">
        <f t="shared" si="304"/>
        <v>3</v>
      </c>
      <c r="J257" s="14">
        <f t="shared" si="288"/>
        <v>7</v>
      </c>
      <c r="K257">
        <f>VLOOKUP(A257,'Stock wise daily sales'!$A$1:$AA$367,4,0)</f>
        <v>4</v>
      </c>
      <c r="L257">
        <v>0</v>
      </c>
      <c r="M257" s="15">
        <f t="shared" si="289"/>
        <v>3</v>
      </c>
      <c r="N257" s="14">
        <f t="shared" si="261"/>
        <v>10</v>
      </c>
      <c r="O257">
        <f>VLOOKUP(A257,'Stock wise daily sales'!$A$1:$AA$367,5,0)</f>
        <v>0</v>
      </c>
      <c r="P257">
        <v>0</v>
      </c>
      <c r="Q257" s="15">
        <f t="shared" si="290"/>
        <v>10</v>
      </c>
      <c r="R257" s="14">
        <f t="shared" si="268"/>
        <v>68</v>
      </c>
      <c r="S257">
        <f>VLOOKUP(A257,'Stock wise daily sales'!$A$1:$AA$367,6,0)</f>
        <v>0</v>
      </c>
      <c r="T257">
        <v>0</v>
      </c>
      <c r="U257" s="15">
        <f t="shared" si="269"/>
        <v>68</v>
      </c>
      <c r="V257" s="14">
        <f t="shared" si="309"/>
        <v>70</v>
      </c>
      <c r="W257">
        <f>VLOOKUP(A257,'Stock wise daily sales'!$A$1:$AA$367,7,0)</f>
        <v>8</v>
      </c>
      <c r="X257">
        <v>0</v>
      </c>
      <c r="Y257" s="15">
        <f t="shared" si="310"/>
        <v>62</v>
      </c>
      <c r="Z257" s="14">
        <f t="shared" si="270"/>
        <v>129</v>
      </c>
      <c r="AA257">
        <f>VLOOKUP(A257,'Stock wise daily sales'!$A$1:$AA$367,8,0)</f>
        <v>8</v>
      </c>
      <c r="AB257">
        <v>0</v>
      </c>
      <c r="AC257" s="15">
        <f t="shared" si="271"/>
        <v>121</v>
      </c>
      <c r="AD257" s="14">
        <f t="shared" si="264"/>
        <v>22</v>
      </c>
      <c r="AE257">
        <f>VLOOKUP(A257,'Stock wise daily sales'!$A$1:$AA$367,9,0)</f>
        <v>0</v>
      </c>
      <c r="AF257">
        <v>0</v>
      </c>
      <c r="AG257" s="15">
        <f t="shared" si="265"/>
        <v>22</v>
      </c>
      <c r="AH257" s="14">
        <f t="shared" si="293"/>
        <v>23</v>
      </c>
      <c r="AI257">
        <f>VLOOKUP(A257,'Stock wise daily sales'!$A$1:$AA$367,10,0)</f>
        <v>0</v>
      </c>
      <c r="AJ257">
        <v>0</v>
      </c>
      <c r="AK257" s="15">
        <f t="shared" si="294"/>
        <v>23</v>
      </c>
      <c r="AL257" s="14">
        <f t="shared" si="305"/>
        <v>82</v>
      </c>
      <c r="AM257">
        <f>VLOOKUP(A257,'Stock wise daily sales'!$A$1:$AA$367,11,0)</f>
        <v>5</v>
      </c>
      <c r="AN257">
        <v>0</v>
      </c>
      <c r="AO257" s="15">
        <f t="shared" si="306"/>
        <v>77</v>
      </c>
      <c r="AP257" s="14">
        <f t="shared" si="295"/>
        <v>95</v>
      </c>
      <c r="AQ257">
        <f>VLOOKUP(A257,'Stock wise daily sales'!$A$1:$AA$367,12,0)</f>
        <v>0</v>
      </c>
      <c r="AR257">
        <v>0</v>
      </c>
      <c r="AS257" s="15">
        <f t="shared" si="296"/>
        <v>95</v>
      </c>
      <c r="AT257" s="14">
        <f t="shared" si="297"/>
        <v>110</v>
      </c>
      <c r="AU257">
        <f>VLOOKUP(A257,'Stock wise daily sales'!$A$1:$AA$367,13,0)</f>
        <v>1</v>
      </c>
      <c r="AV257">
        <v>0</v>
      </c>
      <c r="AW257" s="15">
        <f t="shared" si="298"/>
        <v>109</v>
      </c>
      <c r="AX257" s="14">
        <f t="shared" si="272"/>
        <v>6</v>
      </c>
      <c r="AY257">
        <f>VLOOKUP(A257,'Stock wise daily sales'!$A$1:$AA$367,14,0)</f>
        <v>0</v>
      </c>
      <c r="AZ257">
        <v>0</v>
      </c>
      <c r="BA257" s="15">
        <f t="shared" si="273"/>
        <v>6</v>
      </c>
      <c r="BB257" s="14">
        <f t="shared" si="299"/>
        <v>13</v>
      </c>
      <c r="BC257">
        <f>VLOOKUP(A257,'Stock wise daily sales'!$A$1:$AA$367,15,0)</f>
        <v>0</v>
      </c>
      <c r="BD257">
        <v>0</v>
      </c>
      <c r="BE257" s="15">
        <f t="shared" si="300"/>
        <v>13</v>
      </c>
      <c r="BF257" s="14">
        <f t="shared" si="274"/>
        <v>87</v>
      </c>
      <c r="BG257">
        <f>VLOOKUP(A257,'Stock wise daily sales'!$A$1:$AA$367,16,0)</f>
        <v>1</v>
      </c>
      <c r="BH257">
        <v>0</v>
      </c>
      <c r="BI257" s="15">
        <f t="shared" si="275"/>
        <v>86</v>
      </c>
      <c r="BJ257" s="14">
        <f t="shared" si="280"/>
        <v>4</v>
      </c>
      <c r="BK257">
        <f>VLOOKUP(A257,'Stock wise daily sales'!$A$1:$AA$367,17,0)</f>
        <v>0</v>
      </c>
      <c r="BL257">
        <v>0</v>
      </c>
      <c r="BM257" s="15">
        <f t="shared" si="281"/>
        <v>4</v>
      </c>
      <c r="BN257" s="14">
        <f t="shared" si="276"/>
        <v>48</v>
      </c>
      <c r="BO257">
        <f>VLOOKUP(A257,'Stock wise daily sales'!$A$1:$AA$367,18,0)</f>
        <v>0</v>
      </c>
      <c r="BP257">
        <v>0</v>
      </c>
      <c r="BQ257" s="15">
        <f t="shared" si="277"/>
        <v>48</v>
      </c>
      <c r="BR257" s="14">
        <f t="shared" si="278"/>
        <v>5</v>
      </c>
      <c r="BS257">
        <f>VLOOKUP(A257,'Stock wise daily sales'!$A$1:$AA$367,19,0)</f>
        <v>0</v>
      </c>
      <c r="BT257">
        <v>0</v>
      </c>
      <c r="BU257" s="15">
        <f t="shared" si="279"/>
        <v>5</v>
      </c>
      <c r="BV257" s="14">
        <f t="shared" si="282"/>
        <v>9</v>
      </c>
      <c r="BW257">
        <f>VLOOKUP(A257,'Stock wise daily sales'!$A$1:$AA$367,20,0)</f>
        <v>0</v>
      </c>
      <c r="BX257">
        <v>0</v>
      </c>
      <c r="BY257" s="15">
        <f t="shared" si="283"/>
        <v>9</v>
      </c>
      <c r="BZ257" s="14">
        <f t="shared" si="266"/>
        <v>32</v>
      </c>
      <c r="CA257">
        <f>VLOOKUP(A257,'Stock wise daily sales'!$A$1:$AA$367,21,0)</f>
        <v>2</v>
      </c>
      <c r="CB257">
        <v>0</v>
      </c>
      <c r="CC257" s="15">
        <f t="shared" si="267"/>
        <v>30</v>
      </c>
      <c r="CD257" s="14">
        <f t="shared" si="307"/>
        <v>47</v>
      </c>
      <c r="CE257">
        <f>VLOOKUP(A257,'Stock wise daily sales'!$A$1:$AA$367,22,0)</f>
        <v>8</v>
      </c>
      <c r="CF257">
        <v>0</v>
      </c>
      <c r="CG257" s="15">
        <f t="shared" si="308"/>
        <v>39</v>
      </c>
      <c r="CH257" s="14">
        <f t="shared" si="291"/>
        <v>40</v>
      </c>
      <c r="CI257">
        <f>VLOOKUP(A257,'Stock wise daily sales'!$A$1:$AA$367,23,0)</f>
        <v>10</v>
      </c>
      <c r="CJ257">
        <v>0</v>
      </c>
      <c r="CK257" s="15">
        <f t="shared" si="292"/>
        <v>30</v>
      </c>
      <c r="CL257" s="14">
        <f t="shared" si="284"/>
        <v>13</v>
      </c>
      <c r="CM257">
        <f>VLOOKUP(A257,'Stock wise daily sales'!$A$1:$AA$367,24,0)</f>
        <v>2</v>
      </c>
      <c r="CN257">
        <v>0</v>
      </c>
      <c r="CO257" s="15">
        <f t="shared" si="285"/>
        <v>11</v>
      </c>
      <c r="CP257" s="14">
        <f t="shared" si="301"/>
        <v>18</v>
      </c>
      <c r="CQ257">
        <f>VLOOKUP(A257,'Stock wise daily sales'!$A$1:$AA$367,25,0)</f>
        <v>3</v>
      </c>
      <c r="CR257">
        <v>0</v>
      </c>
      <c r="CS257" s="15">
        <f t="shared" si="302"/>
        <v>15</v>
      </c>
      <c r="CT257" s="14">
        <f t="shared" si="286"/>
        <v>68</v>
      </c>
      <c r="CU257">
        <f>VLOOKUP(A257,'Stock wise daily sales'!$A$1:$AA$367,26,0)</f>
        <v>5</v>
      </c>
      <c r="CV257">
        <v>0</v>
      </c>
      <c r="CW257" s="15">
        <f t="shared" si="287"/>
        <v>63</v>
      </c>
    </row>
    <row r="258" spans="1:101" x14ac:dyDescent="0.45">
      <c r="A258" s="2">
        <v>45455</v>
      </c>
      <c r="B258" s="14">
        <f t="shared" si="315"/>
        <v>100</v>
      </c>
      <c r="C258">
        <f>VLOOKUP(A258,'Stock wise daily sales'!$A$1:$AA$367,2,0)</f>
        <v>2</v>
      </c>
      <c r="D258">
        <v>0</v>
      </c>
      <c r="E258" s="15">
        <f t="shared" si="316"/>
        <v>98</v>
      </c>
      <c r="F258" s="14">
        <f t="shared" si="303"/>
        <v>3</v>
      </c>
      <c r="G258">
        <f>VLOOKUP(A258,'Stock wise daily sales'!$A$1:$AA$367,3,0)</f>
        <v>0</v>
      </c>
      <c r="H258">
        <v>0</v>
      </c>
      <c r="I258" s="15">
        <f t="shared" si="304"/>
        <v>3</v>
      </c>
      <c r="J258" s="14">
        <f t="shared" si="288"/>
        <v>3</v>
      </c>
      <c r="K258">
        <f>VLOOKUP(A258,'Stock wise daily sales'!$A$1:$AA$367,4,0)</f>
        <v>0</v>
      </c>
      <c r="L258">
        <v>0</v>
      </c>
      <c r="M258" s="15">
        <f t="shared" si="289"/>
        <v>3</v>
      </c>
      <c r="N258" s="14">
        <f t="shared" si="261"/>
        <v>10</v>
      </c>
      <c r="O258">
        <f>VLOOKUP(A258,'Stock wise daily sales'!$A$1:$AA$367,5,0)</f>
        <v>0</v>
      </c>
      <c r="P258">
        <v>0</v>
      </c>
      <c r="Q258" s="15">
        <f t="shared" si="290"/>
        <v>10</v>
      </c>
      <c r="R258" s="14">
        <f t="shared" si="268"/>
        <v>68</v>
      </c>
      <c r="S258">
        <f>VLOOKUP(A258,'Stock wise daily sales'!$A$1:$AA$367,6,0)</f>
        <v>0</v>
      </c>
      <c r="T258">
        <v>0</v>
      </c>
      <c r="U258" s="15">
        <f t="shared" si="269"/>
        <v>68</v>
      </c>
      <c r="V258" s="14">
        <f t="shared" si="309"/>
        <v>62</v>
      </c>
      <c r="W258">
        <f>VLOOKUP(A258,'Stock wise daily sales'!$A$1:$AA$367,7,0)</f>
        <v>25</v>
      </c>
      <c r="X258">
        <v>0</v>
      </c>
      <c r="Y258" s="15">
        <f t="shared" si="310"/>
        <v>37</v>
      </c>
      <c r="Z258" s="14">
        <f t="shared" si="270"/>
        <v>121</v>
      </c>
      <c r="AA258">
        <f>VLOOKUP(A258,'Stock wise daily sales'!$A$1:$AA$367,8,0)</f>
        <v>1</v>
      </c>
      <c r="AB258">
        <v>0</v>
      </c>
      <c r="AC258" s="15">
        <f t="shared" si="271"/>
        <v>120</v>
      </c>
      <c r="AD258" s="14">
        <f t="shared" si="264"/>
        <v>22</v>
      </c>
      <c r="AE258">
        <f>VLOOKUP(A258,'Stock wise daily sales'!$A$1:$AA$367,9,0)</f>
        <v>0</v>
      </c>
      <c r="AF258">
        <v>0</v>
      </c>
      <c r="AG258" s="15">
        <f t="shared" si="265"/>
        <v>22</v>
      </c>
      <c r="AH258" s="14">
        <f t="shared" si="293"/>
        <v>23</v>
      </c>
      <c r="AI258">
        <f>VLOOKUP(A258,'Stock wise daily sales'!$A$1:$AA$367,10,0)</f>
        <v>0</v>
      </c>
      <c r="AJ258">
        <v>0</v>
      </c>
      <c r="AK258" s="15">
        <f t="shared" si="294"/>
        <v>23</v>
      </c>
      <c r="AL258" s="14">
        <f t="shared" si="305"/>
        <v>77</v>
      </c>
      <c r="AM258">
        <f>VLOOKUP(A258,'Stock wise daily sales'!$A$1:$AA$367,11,0)</f>
        <v>110</v>
      </c>
      <c r="AN258">
        <v>150</v>
      </c>
      <c r="AO258" s="15">
        <f t="shared" si="306"/>
        <v>117</v>
      </c>
      <c r="AP258" s="14">
        <f t="shared" si="295"/>
        <v>95</v>
      </c>
      <c r="AQ258">
        <f>VLOOKUP(A258,'Stock wise daily sales'!$A$1:$AA$367,12,0)</f>
        <v>2</v>
      </c>
      <c r="AR258">
        <v>0</v>
      </c>
      <c r="AS258" s="15">
        <f t="shared" si="296"/>
        <v>93</v>
      </c>
      <c r="AT258" s="14">
        <f t="shared" si="297"/>
        <v>109</v>
      </c>
      <c r="AU258">
        <f>VLOOKUP(A258,'Stock wise daily sales'!$A$1:$AA$367,13,0)</f>
        <v>0</v>
      </c>
      <c r="AV258">
        <v>0</v>
      </c>
      <c r="AW258" s="15">
        <f t="shared" si="298"/>
        <v>109</v>
      </c>
      <c r="AX258" s="14">
        <f t="shared" si="272"/>
        <v>6</v>
      </c>
      <c r="AY258">
        <f>VLOOKUP(A258,'Stock wise daily sales'!$A$1:$AA$367,14,0)</f>
        <v>0</v>
      </c>
      <c r="AZ258">
        <v>0</v>
      </c>
      <c r="BA258" s="15">
        <f t="shared" si="273"/>
        <v>6</v>
      </c>
      <c r="BB258" s="14">
        <f t="shared" si="299"/>
        <v>13</v>
      </c>
      <c r="BC258">
        <f>VLOOKUP(A258,'Stock wise daily sales'!$A$1:$AA$367,15,0)</f>
        <v>0</v>
      </c>
      <c r="BD258">
        <v>0</v>
      </c>
      <c r="BE258" s="15">
        <f t="shared" si="300"/>
        <v>13</v>
      </c>
      <c r="BF258" s="14">
        <f t="shared" si="274"/>
        <v>86</v>
      </c>
      <c r="BG258">
        <f>VLOOKUP(A258,'Stock wise daily sales'!$A$1:$AA$367,16,0)</f>
        <v>0</v>
      </c>
      <c r="BH258">
        <v>0</v>
      </c>
      <c r="BI258" s="15">
        <f t="shared" si="275"/>
        <v>86</v>
      </c>
      <c r="BJ258" s="14">
        <f t="shared" si="280"/>
        <v>4</v>
      </c>
      <c r="BK258">
        <f>VLOOKUP(A258,'Stock wise daily sales'!$A$1:$AA$367,17,0)</f>
        <v>4</v>
      </c>
      <c r="BL258">
        <v>0</v>
      </c>
      <c r="BM258" s="15">
        <f t="shared" si="281"/>
        <v>0</v>
      </c>
      <c r="BN258" s="14">
        <f t="shared" si="276"/>
        <v>48</v>
      </c>
      <c r="BO258">
        <f>VLOOKUP(A258,'Stock wise daily sales'!$A$1:$AA$367,18,0)</f>
        <v>0</v>
      </c>
      <c r="BP258">
        <v>0</v>
      </c>
      <c r="BQ258" s="15">
        <f t="shared" si="277"/>
        <v>48</v>
      </c>
      <c r="BR258" s="14">
        <f t="shared" si="278"/>
        <v>5</v>
      </c>
      <c r="BS258">
        <f>VLOOKUP(A258,'Stock wise daily sales'!$A$1:$AA$367,19,0)</f>
        <v>0</v>
      </c>
      <c r="BT258">
        <v>0</v>
      </c>
      <c r="BU258" s="15">
        <f t="shared" si="279"/>
        <v>5</v>
      </c>
      <c r="BV258" s="14">
        <f t="shared" si="282"/>
        <v>9</v>
      </c>
      <c r="BW258">
        <f>VLOOKUP(A258,'Stock wise daily sales'!$A$1:$AA$367,20,0)</f>
        <v>0</v>
      </c>
      <c r="BX258">
        <v>0</v>
      </c>
      <c r="BY258" s="15">
        <f t="shared" si="283"/>
        <v>9</v>
      </c>
      <c r="BZ258" s="14">
        <f t="shared" si="266"/>
        <v>30</v>
      </c>
      <c r="CA258">
        <f>VLOOKUP(A258,'Stock wise daily sales'!$A$1:$AA$367,21,0)</f>
        <v>0</v>
      </c>
      <c r="CB258">
        <v>0</v>
      </c>
      <c r="CC258" s="15">
        <f t="shared" si="267"/>
        <v>30</v>
      </c>
      <c r="CD258" s="14">
        <f t="shared" si="307"/>
        <v>39</v>
      </c>
      <c r="CE258">
        <f>VLOOKUP(A258,'Stock wise daily sales'!$A$1:$AA$367,22,0)</f>
        <v>0</v>
      </c>
      <c r="CF258">
        <v>0</v>
      </c>
      <c r="CG258" s="15">
        <f t="shared" si="308"/>
        <v>39</v>
      </c>
      <c r="CH258" s="14">
        <f t="shared" si="291"/>
        <v>30</v>
      </c>
      <c r="CI258">
        <f>VLOOKUP(A258,'Stock wise daily sales'!$A$1:$AA$367,23,0)</f>
        <v>2</v>
      </c>
      <c r="CJ258">
        <v>0</v>
      </c>
      <c r="CK258" s="15">
        <f t="shared" si="292"/>
        <v>28</v>
      </c>
      <c r="CL258" s="14">
        <f t="shared" si="284"/>
        <v>11</v>
      </c>
      <c r="CM258">
        <f>VLOOKUP(A258,'Stock wise daily sales'!$A$1:$AA$367,24,0)</f>
        <v>0</v>
      </c>
      <c r="CN258">
        <v>0</v>
      </c>
      <c r="CO258" s="15">
        <f t="shared" si="285"/>
        <v>11</v>
      </c>
      <c r="CP258" s="14">
        <f t="shared" si="301"/>
        <v>15</v>
      </c>
      <c r="CQ258">
        <f>VLOOKUP(A258,'Stock wise daily sales'!$A$1:$AA$367,25,0)</f>
        <v>0</v>
      </c>
      <c r="CR258">
        <v>0</v>
      </c>
      <c r="CS258" s="15">
        <f t="shared" si="302"/>
        <v>15</v>
      </c>
      <c r="CT258" s="14">
        <f t="shared" si="286"/>
        <v>63</v>
      </c>
      <c r="CU258">
        <f>VLOOKUP(A258,'Stock wise daily sales'!$A$1:$AA$367,26,0)</f>
        <v>0</v>
      </c>
      <c r="CV258">
        <v>0</v>
      </c>
      <c r="CW258" s="15">
        <f t="shared" si="287"/>
        <v>63</v>
      </c>
    </row>
    <row r="259" spans="1:101" x14ac:dyDescent="0.45">
      <c r="A259" s="2">
        <v>45456</v>
      </c>
      <c r="B259" s="14">
        <f t="shared" si="315"/>
        <v>98</v>
      </c>
      <c r="C259">
        <f>VLOOKUP(A259,'Stock wise daily sales'!$A$1:$AA$367,2,0)</f>
        <v>4</v>
      </c>
      <c r="D259">
        <v>0</v>
      </c>
      <c r="E259" s="15">
        <f t="shared" si="316"/>
        <v>94</v>
      </c>
      <c r="F259" s="14">
        <f t="shared" si="303"/>
        <v>3</v>
      </c>
      <c r="G259">
        <f>VLOOKUP(A259,'Stock wise daily sales'!$A$1:$AA$367,3,0)</f>
        <v>34</v>
      </c>
      <c r="H259">
        <v>150</v>
      </c>
      <c r="I259" s="15">
        <f t="shared" si="304"/>
        <v>119</v>
      </c>
      <c r="J259" s="14">
        <f t="shared" si="288"/>
        <v>3</v>
      </c>
      <c r="K259">
        <f>VLOOKUP(A259,'Stock wise daily sales'!$A$1:$AA$367,4,0)</f>
        <v>0</v>
      </c>
      <c r="L259">
        <v>0</v>
      </c>
      <c r="M259" s="15">
        <f t="shared" si="289"/>
        <v>3</v>
      </c>
      <c r="N259" s="14">
        <f t="shared" si="261"/>
        <v>10</v>
      </c>
      <c r="O259">
        <f>VLOOKUP(A259,'Stock wise daily sales'!$A$1:$AA$367,5,0)</f>
        <v>0</v>
      </c>
      <c r="P259">
        <v>0</v>
      </c>
      <c r="Q259" s="15">
        <f t="shared" si="290"/>
        <v>10</v>
      </c>
      <c r="R259" s="14">
        <f t="shared" si="268"/>
        <v>68</v>
      </c>
      <c r="S259">
        <f>VLOOKUP(A259,'Stock wise daily sales'!$A$1:$AA$367,6,0)</f>
        <v>30</v>
      </c>
      <c r="T259">
        <v>0</v>
      </c>
      <c r="U259" s="15">
        <f t="shared" si="269"/>
        <v>38</v>
      </c>
      <c r="V259" s="14">
        <f t="shared" si="309"/>
        <v>37</v>
      </c>
      <c r="W259">
        <f>VLOOKUP(A259,'Stock wise daily sales'!$A$1:$AA$367,7,0)</f>
        <v>20</v>
      </c>
      <c r="X259">
        <v>0</v>
      </c>
      <c r="Y259" s="15">
        <f t="shared" si="310"/>
        <v>17</v>
      </c>
      <c r="Z259" s="14">
        <f t="shared" si="270"/>
        <v>120</v>
      </c>
      <c r="AA259">
        <f>VLOOKUP(A259,'Stock wise daily sales'!$A$1:$AA$367,8,0)</f>
        <v>27</v>
      </c>
      <c r="AB259">
        <v>0</v>
      </c>
      <c r="AC259" s="15">
        <f t="shared" si="271"/>
        <v>93</v>
      </c>
      <c r="AD259" s="14">
        <f t="shared" si="264"/>
        <v>22</v>
      </c>
      <c r="AE259">
        <f>VLOOKUP(A259,'Stock wise daily sales'!$A$1:$AA$367,9,0)</f>
        <v>2</v>
      </c>
      <c r="AF259">
        <v>0</v>
      </c>
      <c r="AG259" s="15">
        <f t="shared" si="265"/>
        <v>20</v>
      </c>
      <c r="AH259" s="14">
        <f t="shared" si="293"/>
        <v>23</v>
      </c>
      <c r="AI259">
        <f>VLOOKUP(A259,'Stock wise daily sales'!$A$1:$AA$367,10,0)</f>
        <v>0</v>
      </c>
      <c r="AJ259">
        <v>0</v>
      </c>
      <c r="AK259" s="15">
        <f t="shared" si="294"/>
        <v>23</v>
      </c>
      <c r="AL259" s="14">
        <f t="shared" si="305"/>
        <v>117</v>
      </c>
      <c r="AM259">
        <f>VLOOKUP(A259,'Stock wise daily sales'!$A$1:$AA$367,11,0)</f>
        <v>0</v>
      </c>
      <c r="AN259">
        <v>0</v>
      </c>
      <c r="AO259" s="15">
        <f t="shared" si="306"/>
        <v>117</v>
      </c>
      <c r="AP259" s="14">
        <f t="shared" si="295"/>
        <v>93</v>
      </c>
      <c r="AQ259">
        <f>VLOOKUP(A259,'Stock wise daily sales'!$A$1:$AA$367,12,0)</f>
        <v>17</v>
      </c>
      <c r="AR259">
        <v>0</v>
      </c>
      <c r="AS259" s="15">
        <f t="shared" si="296"/>
        <v>76</v>
      </c>
      <c r="AT259" s="14">
        <f t="shared" si="297"/>
        <v>109</v>
      </c>
      <c r="AU259">
        <f>VLOOKUP(A259,'Stock wise daily sales'!$A$1:$AA$367,13,0)</f>
        <v>0</v>
      </c>
      <c r="AV259">
        <v>0</v>
      </c>
      <c r="AW259" s="15">
        <f t="shared" si="298"/>
        <v>109</v>
      </c>
      <c r="AX259" s="14">
        <f t="shared" si="272"/>
        <v>6</v>
      </c>
      <c r="AY259">
        <f>VLOOKUP(A259,'Stock wise daily sales'!$A$1:$AA$367,14,0)</f>
        <v>2</v>
      </c>
      <c r="AZ259">
        <v>0</v>
      </c>
      <c r="BA259" s="15">
        <f t="shared" si="273"/>
        <v>4</v>
      </c>
      <c r="BB259" s="14">
        <f t="shared" si="299"/>
        <v>13</v>
      </c>
      <c r="BC259">
        <f>VLOOKUP(A259,'Stock wise daily sales'!$A$1:$AA$367,15,0)</f>
        <v>0</v>
      </c>
      <c r="BD259">
        <v>0</v>
      </c>
      <c r="BE259" s="15">
        <f t="shared" si="300"/>
        <v>13</v>
      </c>
      <c r="BF259" s="14">
        <f t="shared" si="274"/>
        <v>86</v>
      </c>
      <c r="BG259">
        <f>VLOOKUP(A259,'Stock wise daily sales'!$A$1:$AA$367,16,0)</f>
        <v>3</v>
      </c>
      <c r="BH259">
        <v>0</v>
      </c>
      <c r="BI259" s="15">
        <f t="shared" si="275"/>
        <v>83</v>
      </c>
      <c r="BJ259" s="14">
        <f t="shared" si="280"/>
        <v>0</v>
      </c>
      <c r="BK259">
        <f>VLOOKUP(A259,'Stock wise daily sales'!$A$1:$AA$367,17,0)</f>
        <v>0</v>
      </c>
      <c r="BL259">
        <v>40</v>
      </c>
      <c r="BM259" s="15">
        <f t="shared" si="281"/>
        <v>40</v>
      </c>
      <c r="BN259" s="14">
        <f t="shared" si="276"/>
        <v>48</v>
      </c>
      <c r="BO259">
        <f>VLOOKUP(A259,'Stock wise daily sales'!$A$1:$AA$367,18,0)</f>
        <v>45</v>
      </c>
      <c r="BP259">
        <v>0</v>
      </c>
      <c r="BQ259" s="15">
        <f t="shared" si="277"/>
        <v>3</v>
      </c>
      <c r="BR259" s="14">
        <f t="shared" si="278"/>
        <v>5</v>
      </c>
      <c r="BS259">
        <f>VLOOKUP(A259,'Stock wise daily sales'!$A$1:$AA$367,19,0)</f>
        <v>0</v>
      </c>
      <c r="BT259">
        <v>0</v>
      </c>
      <c r="BU259" s="15">
        <f t="shared" si="279"/>
        <v>5</v>
      </c>
      <c r="BV259" s="14">
        <f t="shared" si="282"/>
        <v>9</v>
      </c>
      <c r="BW259">
        <f>VLOOKUP(A259,'Stock wise daily sales'!$A$1:$AA$367,20,0)</f>
        <v>0</v>
      </c>
      <c r="BX259">
        <v>0</v>
      </c>
      <c r="BY259" s="15">
        <f t="shared" si="283"/>
        <v>9</v>
      </c>
      <c r="BZ259" s="14">
        <f t="shared" si="266"/>
        <v>30</v>
      </c>
      <c r="CA259">
        <f>VLOOKUP(A259,'Stock wise daily sales'!$A$1:$AA$367,21,0)</f>
        <v>0</v>
      </c>
      <c r="CB259">
        <v>0</v>
      </c>
      <c r="CC259" s="15">
        <f t="shared" si="267"/>
        <v>30</v>
      </c>
      <c r="CD259" s="14">
        <f t="shared" si="307"/>
        <v>39</v>
      </c>
      <c r="CE259">
        <f>VLOOKUP(A259,'Stock wise daily sales'!$A$1:$AA$367,22,0)</f>
        <v>0</v>
      </c>
      <c r="CF259">
        <v>0</v>
      </c>
      <c r="CG259" s="15">
        <f t="shared" si="308"/>
        <v>39</v>
      </c>
      <c r="CH259" s="14">
        <f t="shared" si="291"/>
        <v>28</v>
      </c>
      <c r="CI259">
        <f>VLOOKUP(A259,'Stock wise daily sales'!$A$1:$AA$367,23,0)</f>
        <v>23</v>
      </c>
      <c r="CJ259">
        <v>0</v>
      </c>
      <c r="CK259" s="15">
        <f t="shared" si="292"/>
        <v>5</v>
      </c>
      <c r="CL259" s="14">
        <f t="shared" si="284"/>
        <v>11</v>
      </c>
      <c r="CM259">
        <f>VLOOKUP(A259,'Stock wise daily sales'!$A$1:$AA$367,24,0)</f>
        <v>0</v>
      </c>
      <c r="CN259">
        <v>0</v>
      </c>
      <c r="CO259" s="15">
        <f t="shared" si="285"/>
        <v>11</v>
      </c>
      <c r="CP259" s="14">
        <f t="shared" si="301"/>
        <v>15</v>
      </c>
      <c r="CQ259">
        <f>VLOOKUP(A259,'Stock wise daily sales'!$A$1:$AA$367,25,0)</f>
        <v>0</v>
      </c>
      <c r="CR259">
        <v>0</v>
      </c>
      <c r="CS259" s="15">
        <f t="shared" si="302"/>
        <v>15</v>
      </c>
      <c r="CT259" s="14">
        <f t="shared" si="286"/>
        <v>63</v>
      </c>
      <c r="CU259">
        <f>VLOOKUP(A259,'Stock wise daily sales'!$A$1:$AA$367,26,0)</f>
        <v>0</v>
      </c>
      <c r="CV259">
        <v>0</v>
      </c>
      <c r="CW259" s="15">
        <f t="shared" si="287"/>
        <v>63</v>
      </c>
    </row>
    <row r="260" spans="1:101" x14ac:dyDescent="0.45">
      <c r="A260" s="2">
        <v>45457</v>
      </c>
      <c r="B260" s="14">
        <f t="shared" si="315"/>
        <v>94</v>
      </c>
      <c r="C260">
        <f>VLOOKUP(A260,'Stock wise daily sales'!$A$1:$AA$367,2,0)</f>
        <v>0</v>
      </c>
      <c r="D260">
        <v>0</v>
      </c>
      <c r="E260" s="15">
        <f t="shared" si="316"/>
        <v>94</v>
      </c>
      <c r="F260" s="14">
        <f t="shared" si="303"/>
        <v>119</v>
      </c>
      <c r="G260">
        <f>VLOOKUP(A260,'Stock wise daily sales'!$A$1:$AA$367,3,0)</f>
        <v>0</v>
      </c>
      <c r="H260">
        <v>0</v>
      </c>
      <c r="I260" s="15">
        <f t="shared" si="304"/>
        <v>119</v>
      </c>
      <c r="J260" s="14">
        <f t="shared" si="288"/>
        <v>3</v>
      </c>
      <c r="K260">
        <f>VLOOKUP(A260,'Stock wise daily sales'!$A$1:$AA$367,4,0)</f>
        <v>0</v>
      </c>
      <c r="L260">
        <v>0</v>
      </c>
      <c r="M260" s="15">
        <f t="shared" si="289"/>
        <v>3</v>
      </c>
      <c r="N260" s="14">
        <f t="shared" si="261"/>
        <v>10</v>
      </c>
      <c r="O260">
        <f>VLOOKUP(A260,'Stock wise daily sales'!$A$1:$AA$367,5,0)</f>
        <v>0</v>
      </c>
      <c r="P260">
        <v>0</v>
      </c>
      <c r="Q260" s="15">
        <f t="shared" si="290"/>
        <v>10</v>
      </c>
      <c r="R260" s="14">
        <f t="shared" si="268"/>
        <v>38</v>
      </c>
      <c r="S260">
        <f>VLOOKUP(A260,'Stock wise daily sales'!$A$1:$AA$367,6,0)</f>
        <v>0</v>
      </c>
      <c r="T260">
        <v>0</v>
      </c>
      <c r="U260" s="15">
        <f t="shared" si="269"/>
        <v>38</v>
      </c>
      <c r="V260" s="14">
        <f t="shared" si="309"/>
        <v>17</v>
      </c>
      <c r="W260">
        <f>VLOOKUP(A260,'Stock wise daily sales'!$A$1:$AA$367,7,0)</f>
        <v>0</v>
      </c>
      <c r="X260">
        <v>0</v>
      </c>
      <c r="Y260" s="15">
        <f t="shared" si="310"/>
        <v>17</v>
      </c>
      <c r="Z260" s="14">
        <f t="shared" si="270"/>
        <v>93</v>
      </c>
      <c r="AA260">
        <f>VLOOKUP(A260,'Stock wise daily sales'!$A$1:$AA$367,8,0)</f>
        <v>0</v>
      </c>
      <c r="AB260">
        <v>0</v>
      </c>
      <c r="AC260" s="15">
        <f t="shared" si="271"/>
        <v>93</v>
      </c>
      <c r="AD260" s="14">
        <f t="shared" si="264"/>
        <v>20</v>
      </c>
      <c r="AE260">
        <f>VLOOKUP(A260,'Stock wise daily sales'!$A$1:$AA$367,9,0)</f>
        <v>0</v>
      </c>
      <c r="AF260">
        <v>0</v>
      </c>
      <c r="AG260" s="15">
        <f t="shared" si="265"/>
        <v>20</v>
      </c>
      <c r="AH260" s="14">
        <f t="shared" si="293"/>
        <v>23</v>
      </c>
      <c r="AI260">
        <f>VLOOKUP(A260,'Stock wise daily sales'!$A$1:$AA$367,10,0)</f>
        <v>0</v>
      </c>
      <c r="AJ260">
        <v>0</v>
      </c>
      <c r="AK260" s="15">
        <f t="shared" si="294"/>
        <v>23</v>
      </c>
      <c r="AL260" s="14">
        <f t="shared" si="305"/>
        <v>117</v>
      </c>
      <c r="AM260">
        <f>VLOOKUP(A260,'Stock wise daily sales'!$A$1:$AA$367,11,0)</f>
        <v>0</v>
      </c>
      <c r="AN260">
        <v>0</v>
      </c>
      <c r="AO260" s="15">
        <f t="shared" si="306"/>
        <v>117</v>
      </c>
      <c r="AP260" s="14">
        <f t="shared" si="295"/>
        <v>76</v>
      </c>
      <c r="AQ260">
        <f>VLOOKUP(A260,'Stock wise daily sales'!$A$1:$AA$367,12,0)</f>
        <v>10</v>
      </c>
      <c r="AR260">
        <v>0</v>
      </c>
      <c r="AS260" s="15">
        <f t="shared" si="296"/>
        <v>66</v>
      </c>
      <c r="AT260" s="14">
        <f t="shared" si="297"/>
        <v>109</v>
      </c>
      <c r="AU260">
        <f>VLOOKUP(A260,'Stock wise daily sales'!$A$1:$AA$367,13,0)</f>
        <v>0</v>
      </c>
      <c r="AV260">
        <v>0</v>
      </c>
      <c r="AW260" s="15">
        <f t="shared" si="298"/>
        <v>109</v>
      </c>
      <c r="AX260" s="14">
        <f t="shared" si="272"/>
        <v>4</v>
      </c>
      <c r="AY260">
        <f>VLOOKUP(A260,'Stock wise daily sales'!$A$1:$AA$367,14,0)</f>
        <v>0</v>
      </c>
      <c r="AZ260">
        <v>0</v>
      </c>
      <c r="BA260" s="15">
        <f t="shared" si="273"/>
        <v>4</v>
      </c>
      <c r="BB260" s="14">
        <f t="shared" si="299"/>
        <v>13</v>
      </c>
      <c r="BC260">
        <f>VLOOKUP(A260,'Stock wise daily sales'!$A$1:$AA$367,15,0)</f>
        <v>0</v>
      </c>
      <c r="BD260">
        <v>0</v>
      </c>
      <c r="BE260" s="15">
        <f t="shared" si="300"/>
        <v>13</v>
      </c>
      <c r="BF260" s="14">
        <f t="shared" si="274"/>
        <v>83</v>
      </c>
      <c r="BG260">
        <f>VLOOKUP(A260,'Stock wise daily sales'!$A$1:$AA$367,16,0)</f>
        <v>20</v>
      </c>
      <c r="BH260">
        <v>0</v>
      </c>
      <c r="BI260" s="15">
        <f t="shared" si="275"/>
        <v>63</v>
      </c>
      <c r="BJ260" s="14">
        <f t="shared" si="280"/>
        <v>40</v>
      </c>
      <c r="BK260">
        <f>VLOOKUP(A260,'Stock wise daily sales'!$A$1:$AA$367,17,0)</f>
        <v>0</v>
      </c>
      <c r="BL260">
        <v>0</v>
      </c>
      <c r="BM260" s="15">
        <f t="shared" si="281"/>
        <v>40</v>
      </c>
      <c r="BN260" s="14">
        <f t="shared" si="276"/>
        <v>3</v>
      </c>
      <c r="BO260">
        <f>VLOOKUP(A260,'Stock wise daily sales'!$A$1:$AA$367,18,0)</f>
        <v>0</v>
      </c>
      <c r="BP260">
        <v>0</v>
      </c>
      <c r="BQ260" s="15">
        <f t="shared" si="277"/>
        <v>3</v>
      </c>
      <c r="BR260" s="14">
        <f t="shared" si="278"/>
        <v>5</v>
      </c>
      <c r="BS260">
        <f>VLOOKUP(A260,'Stock wise daily sales'!$A$1:$AA$367,19,0)</f>
        <v>0</v>
      </c>
      <c r="BT260">
        <v>0</v>
      </c>
      <c r="BU260" s="15">
        <f t="shared" si="279"/>
        <v>5</v>
      </c>
      <c r="BV260" s="14">
        <f t="shared" si="282"/>
        <v>9</v>
      </c>
      <c r="BW260">
        <f>VLOOKUP(A260,'Stock wise daily sales'!$A$1:$AA$367,20,0)</f>
        <v>0</v>
      </c>
      <c r="BX260">
        <v>0</v>
      </c>
      <c r="BY260" s="15">
        <f t="shared" si="283"/>
        <v>9</v>
      </c>
      <c r="BZ260" s="14">
        <f t="shared" si="266"/>
        <v>30</v>
      </c>
      <c r="CA260">
        <f>VLOOKUP(A260,'Stock wise daily sales'!$A$1:$AA$367,21,0)</f>
        <v>0</v>
      </c>
      <c r="CB260">
        <v>0</v>
      </c>
      <c r="CC260" s="15">
        <f t="shared" si="267"/>
        <v>30</v>
      </c>
      <c r="CD260" s="14">
        <f t="shared" si="307"/>
        <v>39</v>
      </c>
      <c r="CE260">
        <f>VLOOKUP(A260,'Stock wise daily sales'!$A$1:$AA$367,22,0)</f>
        <v>0</v>
      </c>
      <c r="CF260">
        <v>0</v>
      </c>
      <c r="CG260" s="15">
        <f t="shared" si="308"/>
        <v>39</v>
      </c>
      <c r="CH260" s="14">
        <f t="shared" si="291"/>
        <v>5</v>
      </c>
      <c r="CI260">
        <f>VLOOKUP(A260,'Stock wise daily sales'!$A$1:$AA$367,23,0)</f>
        <v>0</v>
      </c>
      <c r="CJ260">
        <v>0</v>
      </c>
      <c r="CK260" s="15">
        <f t="shared" si="292"/>
        <v>5</v>
      </c>
      <c r="CL260" s="14">
        <f t="shared" si="284"/>
        <v>11</v>
      </c>
      <c r="CM260">
        <f>VLOOKUP(A260,'Stock wise daily sales'!$A$1:$AA$367,24,0)</f>
        <v>7</v>
      </c>
      <c r="CN260">
        <v>0</v>
      </c>
      <c r="CO260" s="15">
        <f t="shared" si="285"/>
        <v>4</v>
      </c>
      <c r="CP260" s="14">
        <f t="shared" si="301"/>
        <v>15</v>
      </c>
      <c r="CQ260">
        <f>VLOOKUP(A260,'Stock wise daily sales'!$A$1:$AA$367,25,0)</f>
        <v>0</v>
      </c>
      <c r="CR260">
        <v>0</v>
      </c>
      <c r="CS260" s="15">
        <f t="shared" si="302"/>
        <v>15</v>
      </c>
      <c r="CT260" s="14">
        <f t="shared" si="286"/>
        <v>63</v>
      </c>
      <c r="CU260">
        <f>VLOOKUP(A260,'Stock wise daily sales'!$A$1:$AA$367,26,0)</f>
        <v>0</v>
      </c>
      <c r="CV260">
        <v>0</v>
      </c>
      <c r="CW260" s="15">
        <f t="shared" si="287"/>
        <v>63</v>
      </c>
    </row>
    <row r="261" spans="1:101" x14ac:dyDescent="0.45">
      <c r="A261" s="2">
        <v>45458</v>
      </c>
      <c r="B261" s="14">
        <f t="shared" si="315"/>
        <v>94</v>
      </c>
      <c r="C261">
        <f>VLOOKUP(A261,'Stock wise daily sales'!$A$1:$AA$367,2,0)</f>
        <v>10</v>
      </c>
      <c r="D261">
        <v>0</v>
      </c>
      <c r="E261" s="15">
        <f t="shared" si="316"/>
        <v>84</v>
      </c>
      <c r="F261" s="14">
        <f t="shared" si="303"/>
        <v>119</v>
      </c>
      <c r="G261">
        <f>VLOOKUP(A261,'Stock wise daily sales'!$A$1:$AA$367,3,0)</f>
        <v>10</v>
      </c>
      <c r="H261">
        <v>0</v>
      </c>
      <c r="I261" s="15">
        <f t="shared" si="304"/>
        <v>109</v>
      </c>
      <c r="J261" s="14">
        <f t="shared" si="288"/>
        <v>3</v>
      </c>
      <c r="K261">
        <f>VLOOKUP(A261,'Stock wise daily sales'!$A$1:$AA$367,4,0)</f>
        <v>0</v>
      </c>
      <c r="L261">
        <v>0</v>
      </c>
      <c r="M261" s="15">
        <f t="shared" si="289"/>
        <v>3</v>
      </c>
      <c r="N261" s="14">
        <f t="shared" ref="N261:N324" si="317">MAX(Q260,0)</f>
        <v>10</v>
      </c>
      <c r="O261">
        <f>VLOOKUP(A261,'Stock wise daily sales'!$A$1:$AA$367,5,0)</f>
        <v>0</v>
      </c>
      <c r="P261">
        <v>0</v>
      </c>
      <c r="Q261" s="15">
        <f t="shared" si="290"/>
        <v>10</v>
      </c>
      <c r="R261" s="14">
        <f t="shared" si="268"/>
        <v>38</v>
      </c>
      <c r="S261">
        <f>VLOOKUP(A261,'Stock wise daily sales'!$A$1:$AA$367,6,0)</f>
        <v>10</v>
      </c>
      <c r="T261">
        <v>0</v>
      </c>
      <c r="U261" s="15">
        <f t="shared" si="269"/>
        <v>28</v>
      </c>
      <c r="V261" s="14">
        <f t="shared" si="309"/>
        <v>17</v>
      </c>
      <c r="W261">
        <f>VLOOKUP(A261,'Stock wise daily sales'!$A$1:$AA$367,7,0)</f>
        <v>0</v>
      </c>
      <c r="X261">
        <v>0</v>
      </c>
      <c r="Y261" s="15">
        <f t="shared" si="310"/>
        <v>17</v>
      </c>
      <c r="Z261" s="14">
        <f t="shared" si="270"/>
        <v>93</v>
      </c>
      <c r="AA261">
        <f>VLOOKUP(A261,'Stock wise daily sales'!$A$1:$AA$367,8,0)</f>
        <v>8</v>
      </c>
      <c r="AB261">
        <v>0</v>
      </c>
      <c r="AC261" s="15">
        <f t="shared" si="271"/>
        <v>85</v>
      </c>
      <c r="AD261" s="14">
        <f t="shared" si="264"/>
        <v>20</v>
      </c>
      <c r="AE261">
        <f>VLOOKUP(A261,'Stock wise daily sales'!$A$1:$AA$367,9,0)</f>
        <v>0</v>
      </c>
      <c r="AF261">
        <v>0</v>
      </c>
      <c r="AG261" s="15">
        <f t="shared" si="265"/>
        <v>20</v>
      </c>
      <c r="AH261" s="14">
        <f t="shared" si="293"/>
        <v>23</v>
      </c>
      <c r="AI261">
        <f>VLOOKUP(A261,'Stock wise daily sales'!$A$1:$AA$367,10,0)</f>
        <v>0</v>
      </c>
      <c r="AJ261">
        <v>0</v>
      </c>
      <c r="AK261" s="15">
        <f t="shared" si="294"/>
        <v>23</v>
      </c>
      <c r="AL261" s="14">
        <f t="shared" si="305"/>
        <v>117</v>
      </c>
      <c r="AM261">
        <f>VLOOKUP(A261,'Stock wise daily sales'!$A$1:$AA$367,11,0)</f>
        <v>4</v>
      </c>
      <c r="AN261">
        <v>0</v>
      </c>
      <c r="AO261" s="15">
        <f t="shared" si="306"/>
        <v>113</v>
      </c>
      <c r="AP261" s="14">
        <f t="shared" si="295"/>
        <v>66</v>
      </c>
      <c r="AQ261">
        <f>VLOOKUP(A261,'Stock wise daily sales'!$A$1:$AA$367,12,0)</f>
        <v>12</v>
      </c>
      <c r="AR261">
        <v>0</v>
      </c>
      <c r="AS261" s="15">
        <f t="shared" si="296"/>
        <v>54</v>
      </c>
      <c r="AT261" s="14">
        <f t="shared" si="297"/>
        <v>109</v>
      </c>
      <c r="AU261">
        <f>VLOOKUP(A261,'Stock wise daily sales'!$A$1:$AA$367,13,0)</f>
        <v>10</v>
      </c>
      <c r="AV261">
        <v>0</v>
      </c>
      <c r="AW261" s="15">
        <f t="shared" si="298"/>
        <v>99</v>
      </c>
      <c r="AX261" s="14">
        <f t="shared" si="272"/>
        <v>4</v>
      </c>
      <c r="AY261">
        <f>VLOOKUP(A261,'Stock wise daily sales'!$A$1:$AA$367,14,0)</f>
        <v>0</v>
      </c>
      <c r="AZ261">
        <v>0</v>
      </c>
      <c r="BA261" s="15">
        <f t="shared" si="273"/>
        <v>4</v>
      </c>
      <c r="BB261" s="14">
        <f t="shared" si="299"/>
        <v>13</v>
      </c>
      <c r="BC261">
        <f>VLOOKUP(A261,'Stock wise daily sales'!$A$1:$AA$367,15,0)</f>
        <v>3</v>
      </c>
      <c r="BD261">
        <v>0</v>
      </c>
      <c r="BE261" s="15">
        <f t="shared" si="300"/>
        <v>10</v>
      </c>
      <c r="BF261" s="14">
        <f t="shared" si="274"/>
        <v>63</v>
      </c>
      <c r="BG261">
        <f>VLOOKUP(A261,'Stock wise daily sales'!$A$1:$AA$367,16,0)</f>
        <v>12</v>
      </c>
      <c r="BH261">
        <v>0</v>
      </c>
      <c r="BI261" s="15">
        <f t="shared" si="275"/>
        <v>51</v>
      </c>
      <c r="BJ261" s="14">
        <f t="shared" si="280"/>
        <v>40</v>
      </c>
      <c r="BK261">
        <f>VLOOKUP(A261,'Stock wise daily sales'!$A$1:$AA$367,17,0)</f>
        <v>6</v>
      </c>
      <c r="BL261">
        <v>0</v>
      </c>
      <c r="BM261" s="15">
        <f t="shared" si="281"/>
        <v>34</v>
      </c>
      <c r="BN261" s="14">
        <f t="shared" si="276"/>
        <v>3</v>
      </c>
      <c r="BO261">
        <f>VLOOKUP(A261,'Stock wise daily sales'!$A$1:$AA$367,18,0)</f>
        <v>2</v>
      </c>
      <c r="BP261">
        <v>0</v>
      </c>
      <c r="BQ261" s="15">
        <f t="shared" si="277"/>
        <v>1</v>
      </c>
      <c r="BR261" s="14">
        <f t="shared" si="278"/>
        <v>5</v>
      </c>
      <c r="BS261">
        <f>VLOOKUP(A261,'Stock wise daily sales'!$A$1:$AA$367,19,0)</f>
        <v>0</v>
      </c>
      <c r="BT261">
        <v>0</v>
      </c>
      <c r="BU261" s="15">
        <f t="shared" si="279"/>
        <v>5</v>
      </c>
      <c r="BV261" s="14">
        <f t="shared" si="282"/>
        <v>9</v>
      </c>
      <c r="BW261">
        <f>VLOOKUP(A261,'Stock wise daily sales'!$A$1:$AA$367,20,0)</f>
        <v>5</v>
      </c>
      <c r="BX261">
        <v>0</v>
      </c>
      <c r="BY261" s="15">
        <f t="shared" si="283"/>
        <v>4</v>
      </c>
      <c r="BZ261" s="14">
        <f t="shared" si="266"/>
        <v>30</v>
      </c>
      <c r="CA261">
        <f>VLOOKUP(A261,'Stock wise daily sales'!$A$1:$AA$367,21,0)</f>
        <v>10</v>
      </c>
      <c r="CB261">
        <v>0</v>
      </c>
      <c r="CC261" s="15">
        <f t="shared" si="267"/>
        <v>20</v>
      </c>
      <c r="CD261" s="14">
        <f t="shared" si="307"/>
        <v>39</v>
      </c>
      <c r="CE261">
        <f>VLOOKUP(A261,'Stock wise daily sales'!$A$1:$AA$367,22,0)</f>
        <v>5</v>
      </c>
      <c r="CF261">
        <v>0</v>
      </c>
      <c r="CG261" s="15">
        <f t="shared" si="308"/>
        <v>34</v>
      </c>
      <c r="CH261" s="14">
        <f t="shared" si="291"/>
        <v>5</v>
      </c>
      <c r="CI261">
        <f>VLOOKUP(A261,'Stock wise daily sales'!$A$1:$AA$367,23,0)</f>
        <v>5</v>
      </c>
      <c r="CJ261">
        <v>0</v>
      </c>
      <c r="CK261" s="15">
        <f t="shared" si="292"/>
        <v>0</v>
      </c>
      <c r="CL261" s="14">
        <f t="shared" si="284"/>
        <v>4</v>
      </c>
      <c r="CM261">
        <f>VLOOKUP(A261,'Stock wise daily sales'!$A$1:$AA$367,24,0)</f>
        <v>0</v>
      </c>
      <c r="CN261">
        <v>0</v>
      </c>
      <c r="CO261" s="15">
        <f t="shared" si="285"/>
        <v>4</v>
      </c>
      <c r="CP261" s="14">
        <f t="shared" si="301"/>
        <v>15</v>
      </c>
      <c r="CQ261">
        <f>VLOOKUP(A261,'Stock wise daily sales'!$A$1:$AA$367,25,0)</f>
        <v>0</v>
      </c>
      <c r="CR261">
        <v>0</v>
      </c>
      <c r="CS261" s="15">
        <f t="shared" si="302"/>
        <v>15</v>
      </c>
      <c r="CT261" s="14">
        <f t="shared" si="286"/>
        <v>63</v>
      </c>
      <c r="CU261">
        <f>VLOOKUP(A261,'Stock wise daily sales'!$A$1:$AA$367,26,0)</f>
        <v>7</v>
      </c>
      <c r="CV261">
        <v>0</v>
      </c>
      <c r="CW261" s="15">
        <f t="shared" si="287"/>
        <v>56</v>
      </c>
    </row>
    <row r="262" spans="1:101" x14ac:dyDescent="0.45">
      <c r="A262" s="2">
        <v>45459</v>
      </c>
      <c r="B262" s="14">
        <f t="shared" si="315"/>
        <v>84</v>
      </c>
      <c r="C262">
        <f>VLOOKUP(A262,'Stock wise daily sales'!$A$1:$AA$367,2,0)</f>
        <v>0</v>
      </c>
      <c r="D262">
        <v>0</v>
      </c>
      <c r="E262" s="15">
        <f t="shared" si="316"/>
        <v>84</v>
      </c>
      <c r="F262" s="14">
        <f t="shared" si="303"/>
        <v>109</v>
      </c>
      <c r="G262">
        <f>VLOOKUP(A262,'Stock wise daily sales'!$A$1:$AA$367,3,0)</f>
        <v>12</v>
      </c>
      <c r="H262">
        <v>0</v>
      </c>
      <c r="I262" s="15">
        <f t="shared" si="304"/>
        <v>97</v>
      </c>
      <c r="J262" s="14">
        <f t="shared" si="288"/>
        <v>3</v>
      </c>
      <c r="K262">
        <f>VLOOKUP(A262,'Stock wise daily sales'!$A$1:$AA$367,4,0)</f>
        <v>0</v>
      </c>
      <c r="L262">
        <v>0</v>
      </c>
      <c r="M262" s="15">
        <f t="shared" si="289"/>
        <v>3</v>
      </c>
      <c r="N262" s="14">
        <f t="shared" si="317"/>
        <v>10</v>
      </c>
      <c r="O262">
        <f>VLOOKUP(A262,'Stock wise daily sales'!$A$1:$AA$367,5,0)</f>
        <v>0</v>
      </c>
      <c r="P262">
        <v>0</v>
      </c>
      <c r="Q262" s="15">
        <f t="shared" si="290"/>
        <v>10</v>
      </c>
      <c r="R262" s="14">
        <f t="shared" si="268"/>
        <v>28</v>
      </c>
      <c r="S262">
        <f>VLOOKUP(A262,'Stock wise daily sales'!$A$1:$AA$367,6,0)</f>
        <v>20</v>
      </c>
      <c r="T262">
        <v>0</v>
      </c>
      <c r="U262" s="15">
        <f t="shared" si="269"/>
        <v>8</v>
      </c>
      <c r="V262" s="14">
        <f t="shared" si="309"/>
        <v>17</v>
      </c>
      <c r="W262">
        <f>VLOOKUP(A262,'Stock wise daily sales'!$A$1:$AA$367,7,0)</f>
        <v>10</v>
      </c>
      <c r="X262">
        <v>0</v>
      </c>
      <c r="Y262" s="15">
        <f t="shared" si="310"/>
        <v>7</v>
      </c>
      <c r="Z262" s="14">
        <f t="shared" si="270"/>
        <v>85</v>
      </c>
      <c r="AA262">
        <f>VLOOKUP(A262,'Stock wise daily sales'!$A$1:$AA$367,8,0)</f>
        <v>2</v>
      </c>
      <c r="AB262">
        <v>0</v>
      </c>
      <c r="AC262" s="15">
        <f t="shared" si="271"/>
        <v>83</v>
      </c>
      <c r="AD262" s="14">
        <f t="shared" si="264"/>
        <v>20</v>
      </c>
      <c r="AE262">
        <f>VLOOKUP(A262,'Stock wise daily sales'!$A$1:$AA$367,9,0)</f>
        <v>0</v>
      </c>
      <c r="AF262">
        <v>0</v>
      </c>
      <c r="AG262" s="15">
        <f t="shared" si="265"/>
        <v>20</v>
      </c>
      <c r="AH262" s="14">
        <f t="shared" si="293"/>
        <v>23</v>
      </c>
      <c r="AI262">
        <f>VLOOKUP(A262,'Stock wise daily sales'!$A$1:$AA$367,10,0)</f>
        <v>0</v>
      </c>
      <c r="AJ262">
        <v>0</v>
      </c>
      <c r="AK262" s="15">
        <f t="shared" si="294"/>
        <v>23</v>
      </c>
      <c r="AL262" s="14">
        <f t="shared" si="305"/>
        <v>113</v>
      </c>
      <c r="AM262">
        <f>VLOOKUP(A262,'Stock wise daily sales'!$A$1:$AA$367,11,0)</f>
        <v>5</v>
      </c>
      <c r="AN262">
        <v>0</v>
      </c>
      <c r="AO262" s="15">
        <f t="shared" si="306"/>
        <v>108</v>
      </c>
      <c r="AP262" s="14">
        <f t="shared" si="295"/>
        <v>54</v>
      </c>
      <c r="AQ262">
        <f>VLOOKUP(A262,'Stock wise daily sales'!$A$1:$AA$367,12,0)</f>
        <v>0</v>
      </c>
      <c r="AR262">
        <v>0</v>
      </c>
      <c r="AS262" s="15">
        <f t="shared" si="296"/>
        <v>54</v>
      </c>
      <c r="AT262" s="14">
        <f t="shared" si="297"/>
        <v>99</v>
      </c>
      <c r="AU262">
        <f>VLOOKUP(A262,'Stock wise daily sales'!$A$1:$AA$367,13,0)</f>
        <v>1</v>
      </c>
      <c r="AV262">
        <v>0</v>
      </c>
      <c r="AW262" s="15">
        <f t="shared" si="298"/>
        <v>98</v>
      </c>
      <c r="AX262" s="14">
        <f t="shared" si="272"/>
        <v>4</v>
      </c>
      <c r="AY262">
        <f>VLOOKUP(A262,'Stock wise daily sales'!$A$1:$AA$367,14,0)</f>
        <v>0</v>
      </c>
      <c r="AZ262">
        <v>0</v>
      </c>
      <c r="BA262" s="15">
        <f t="shared" si="273"/>
        <v>4</v>
      </c>
      <c r="BB262" s="14">
        <f t="shared" si="299"/>
        <v>10</v>
      </c>
      <c r="BC262">
        <f>VLOOKUP(A262,'Stock wise daily sales'!$A$1:$AA$367,15,0)</f>
        <v>0</v>
      </c>
      <c r="BD262">
        <v>0</v>
      </c>
      <c r="BE262" s="15">
        <f t="shared" si="300"/>
        <v>10</v>
      </c>
      <c r="BF262" s="14">
        <f t="shared" si="274"/>
        <v>51</v>
      </c>
      <c r="BG262">
        <f>VLOOKUP(A262,'Stock wise daily sales'!$A$1:$AA$367,16,0)</f>
        <v>0</v>
      </c>
      <c r="BH262">
        <v>0</v>
      </c>
      <c r="BI262" s="15">
        <f t="shared" si="275"/>
        <v>51</v>
      </c>
      <c r="BJ262" s="14">
        <f t="shared" si="280"/>
        <v>34</v>
      </c>
      <c r="BK262">
        <f>VLOOKUP(A262,'Stock wise daily sales'!$A$1:$AA$367,17,0)</f>
        <v>0</v>
      </c>
      <c r="BL262">
        <v>0</v>
      </c>
      <c r="BM262" s="15">
        <f t="shared" si="281"/>
        <v>34</v>
      </c>
      <c r="BN262" s="14">
        <f t="shared" si="276"/>
        <v>1</v>
      </c>
      <c r="BO262">
        <f>VLOOKUP(A262,'Stock wise daily sales'!$A$1:$AA$367,18,0)</f>
        <v>0</v>
      </c>
      <c r="BP262">
        <v>0</v>
      </c>
      <c r="BQ262" s="15">
        <f t="shared" si="277"/>
        <v>1</v>
      </c>
      <c r="BR262" s="14">
        <f t="shared" si="278"/>
        <v>5</v>
      </c>
      <c r="BS262">
        <f>VLOOKUP(A262,'Stock wise daily sales'!$A$1:$AA$367,19,0)</f>
        <v>0</v>
      </c>
      <c r="BT262">
        <v>0</v>
      </c>
      <c r="BU262" s="15">
        <f t="shared" si="279"/>
        <v>5</v>
      </c>
      <c r="BV262" s="14">
        <f t="shared" si="282"/>
        <v>4</v>
      </c>
      <c r="BW262">
        <f>VLOOKUP(A262,'Stock wise daily sales'!$A$1:$AA$367,20,0)</f>
        <v>3</v>
      </c>
      <c r="BX262">
        <v>0</v>
      </c>
      <c r="BY262" s="15">
        <f t="shared" si="283"/>
        <v>1</v>
      </c>
      <c r="BZ262" s="14">
        <f t="shared" si="266"/>
        <v>20</v>
      </c>
      <c r="CA262">
        <f>VLOOKUP(A262,'Stock wise daily sales'!$A$1:$AA$367,21,0)</f>
        <v>0</v>
      </c>
      <c r="CB262">
        <v>0</v>
      </c>
      <c r="CC262" s="15">
        <f t="shared" si="267"/>
        <v>20</v>
      </c>
      <c r="CD262" s="14">
        <f t="shared" si="307"/>
        <v>34</v>
      </c>
      <c r="CE262">
        <f>VLOOKUP(A262,'Stock wise daily sales'!$A$1:$AA$367,22,0)</f>
        <v>10</v>
      </c>
      <c r="CF262">
        <v>0</v>
      </c>
      <c r="CG262" s="15">
        <f t="shared" si="308"/>
        <v>24</v>
      </c>
      <c r="CH262" s="14">
        <f t="shared" si="291"/>
        <v>0</v>
      </c>
      <c r="CI262">
        <f>VLOOKUP(A262,'Stock wise daily sales'!$A$1:$AA$367,23,0)</f>
        <v>15</v>
      </c>
      <c r="CJ262">
        <v>120</v>
      </c>
      <c r="CK262" s="15">
        <f t="shared" si="292"/>
        <v>105</v>
      </c>
      <c r="CL262" s="14">
        <f t="shared" si="284"/>
        <v>4</v>
      </c>
      <c r="CM262">
        <f>VLOOKUP(A262,'Stock wise daily sales'!$A$1:$AA$367,24,0)</f>
        <v>0</v>
      </c>
      <c r="CN262">
        <v>0</v>
      </c>
      <c r="CO262" s="15">
        <f t="shared" si="285"/>
        <v>4</v>
      </c>
      <c r="CP262" s="14">
        <f t="shared" si="301"/>
        <v>15</v>
      </c>
      <c r="CQ262">
        <f>VLOOKUP(A262,'Stock wise daily sales'!$A$1:$AA$367,25,0)</f>
        <v>0</v>
      </c>
      <c r="CR262">
        <v>0</v>
      </c>
      <c r="CS262" s="15">
        <f t="shared" si="302"/>
        <v>15</v>
      </c>
      <c r="CT262" s="14">
        <f t="shared" si="286"/>
        <v>56</v>
      </c>
      <c r="CU262">
        <f>VLOOKUP(A262,'Stock wise daily sales'!$A$1:$AA$367,26,0)</f>
        <v>0</v>
      </c>
      <c r="CV262">
        <v>0</v>
      </c>
      <c r="CW262" s="15">
        <f t="shared" si="287"/>
        <v>56</v>
      </c>
    </row>
    <row r="263" spans="1:101" x14ac:dyDescent="0.45">
      <c r="A263" s="2">
        <v>45460</v>
      </c>
      <c r="B263" s="14">
        <f t="shared" si="315"/>
        <v>84</v>
      </c>
      <c r="C263">
        <f>VLOOKUP(A263,'Stock wise daily sales'!$A$1:$AA$367,2,0)</f>
        <v>5</v>
      </c>
      <c r="D263">
        <v>0</v>
      </c>
      <c r="E263" s="15">
        <f t="shared" si="316"/>
        <v>79</v>
      </c>
      <c r="F263" s="14">
        <f t="shared" si="303"/>
        <v>97</v>
      </c>
      <c r="G263">
        <f>VLOOKUP(A263,'Stock wise daily sales'!$A$1:$AA$367,3,0)</f>
        <v>0</v>
      </c>
      <c r="H263">
        <v>0</v>
      </c>
      <c r="I263" s="15">
        <f t="shared" si="304"/>
        <v>97</v>
      </c>
      <c r="J263" s="14">
        <f t="shared" si="288"/>
        <v>3</v>
      </c>
      <c r="K263">
        <f>VLOOKUP(A263,'Stock wise daily sales'!$A$1:$AA$367,4,0)</f>
        <v>0</v>
      </c>
      <c r="L263">
        <v>0</v>
      </c>
      <c r="M263" s="15">
        <f t="shared" si="289"/>
        <v>3</v>
      </c>
      <c r="N263" s="14">
        <f t="shared" si="317"/>
        <v>10</v>
      </c>
      <c r="O263">
        <f>VLOOKUP(A263,'Stock wise daily sales'!$A$1:$AA$367,5,0)</f>
        <v>0</v>
      </c>
      <c r="P263">
        <v>0</v>
      </c>
      <c r="Q263" s="15">
        <f t="shared" si="290"/>
        <v>10</v>
      </c>
      <c r="R263" s="14">
        <f t="shared" si="268"/>
        <v>8</v>
      </c>
      <c r="S263">
        <f>VLOOKUP(A263,'Stock wise daily sales'!$A$1:$AA$367,6,0)</f>
        <v>13</v>
      </c>
      <c r="T263">
        <v>150</v>
      </c>
      <c r="U263" s="15">
        <f t="shared" si="269"/>
        <v>145</v>
      </c>
      <c r="V263" s="14">
        <f t="shared" si="309"/>
        <v>7</v>
      </c>
      <c r="W263">
        <f>VLOOKUP(A263,'Stock wise daily sales'!$A$1:$AA$367,7,0)</f>
        <v>10</v>
      </c>
      <c r="X263">
        <v>150</v>
      </c>
      <c r="Y263" s="15">
        <f t="shared" si="310"/>
        <v>147</v>
      </c>
      <c r="Z263" s="14">
        <f t="shared" si="270"/>
        <v>83</v>
      </c>
      <c r="AA263">
        <f>VLOOKUP(A263,'Stock wise daily sales'!$A$1:$AA$367,8,0)</f>
        <v>0</v>
      </c>
      <c r="AB263">
        <v>0</v>
      </c>
      <c r="AC263" s="15">
        <f t="shared" si="271"/>
        <v>83</v>
      </c>
      <c r="AD263" s="14">
        <f t="shared" si="264"/>
        <v>20</v>
      </c>
      <c r="AE263">
        <f>VLOOKUP(A263,'Stock wise daily sales'!$A$1:$AA$367,9,0)</f>
        <v>0</v>
      </c>
      <c r="AF263">
        <v>0</v>
      </c>
      <c r="AG263" s="15">
        <f t="shared" si="265"/>
        <v>20</v>
      </c>
      <c r="AH263" s="14">
        <f t="shared" si="293"/>
        <v>23</v>
      </c>
      <c r="AI263">
        <f>VLOOKUP(A263,'Stock wise daily sales'!$A$1:$AA$367,10,0)</f>
        <v>0</v>
      </c>
      <c r="AJ263">
        <v>0</v>
      </c>
      <c r="AK263" s="15">
        <f t="shared" si="294"/>
        <v>23</v>
      </c>
      <c r="AL263" s="14">
        <f t="shared" si="305"/>
        <v>108</v>
      </c>
      <c r="AM263">
        <f>VLOOKUP(A263,'Stock wise daily sales'!$A$1:$AA$367,11,0)</f>
        <v>19</v>
      </c>
      <c r="AN263">
        <v>0</v>
      </c>
      <c r="AO263" s="15">
        <f t="shared" si="306"/>
        <v>89</v>
      </c>
      <c r="AP263" s="14">
        <f t="shared" si="295"/>
        <v>54</v>
      </c>
      <c r="AQ263">
        <f>VLOOKUP(A263,'Stock wise daily sales'!$A$1:$AA$367,12,0)</f>
        <v>0</v>
      </c>
      <c r="AR263">
        <v>0</v>
      </c>
      <c r="AS263" s="15">
        <f t="shared" si="296"/>
        <v>54</v>
      </c>
      <c r="AT263" s="14">
        <f t="shared" si="297"/>
        <v>98</v>
      </c>
      <c r="AU263">
        <f>VLOOKUP(A263,'Stock wise daily sales'!$A$1:$AA$367,13,0)</f>
        <v>2</v>
      </c>
      <c r="AV263">
        <v>0</v>
      </c>
      <c r="AW263" s="15">
        <f t="shared" si="298"/>
        <v>96</v>
      </c>
      <c r="AX263" s="14">
        <f t="shared" si="272"/>
        <v>4</v>
      </c>
      <c r="AY263">
        <f>VLOOKUP(A263,'Stock wise daily sales'!$A$1:$AA$367,14,0)</f>
        <v>0</v>
      </c>
      <c r="AZ263">
        <v>0</v>
      </c>
      <c r="BA263" s="15">
        <f t="shared" si="273"/>
        <v>4</v>
      </c>
      <c r="BB263" s="14">
        <f t="shared" si="299"/>
        <v>10</v>
      </c>
      <c r="BC263">
        <f>VLOOKUP(A263,'Stock wise daily sales'!$A$1:$AA$367,15,0)</f>
        <v>0</v>
      </c>
      <c r="BD263">
        <v>0</v>
      </c>
      <c r="BE263" s="15">
        <f t="shared" si="300"/>
        <v>10</v>
      </c>
      <c r="BF263" s="14">
        <f t="shared" si="274"/>
        <v>51</v>
      </c>
      <c r="BG263">
        <f>VLOOKUP(A263,'Stock wise daily sales'!$A$1:$AA$367,16,0)</f>
        <v>22</v>
      </c>
      <c r="BH263">
        <v>0</v>
      </c>
      <c r="BI263" s="15">
        <f t="shared" si="275"/>
        <v>29</v>
      </c>
      <c r="BJ263" s="14">
        <f t="shared" si="280"/>
        <v>34</v>
      </c>
      <c r="BK263">
        <f>VLOOKUP(A263,'Stock wise daily sales'!$A$1:$AA$367,17,0)</f>
        <v>5</v>
      </c>
      <c r="BL263">
        <v>0</v>
      </c>
      <c r="BM263" s="15">
        <f t="shared" si="281"/>
        <v>29</v>
      </c>
      <c r="BN263" s="14">
        <f t="shared" si="276"/>
        <v>1</v>
      </c>
      <c r="BO263">
        <f>VLOOKUP(A263,'Stock wise daily sales'!$A$1:$AA$367,18,0)</f>
        <v>0</v>
      </c>
      <c r="BP263">
        <v>0</v>
      </c>
      <c r="BQ263" s="15">
        <f t="shared" si="277"/>
        <v>1</v>
      </c>
      <c r="BR263" s="14">
        <f t="shared" si="278"/>
        <v>5</v>
      </c>
      <c r="BS263">
        <f>VLOOKUP(A263,'Stock wise daily sales'!$A$1:$AA$367,19,0)</f>
        <v>0</v>
      </c>
      <c r="BT263">
        <v>0</v>
      </c>
      <c r="BU263" s="15">
        <f t="shared" si="279"/>
        <v>5</v>
      </c>
      <c r="BV263" s="14">
        <f t="shared" si="282"/>
        <v>1</v>
      </c>
      <c r="BW263">
        <f>VLOOKUP(A263,'Stock wise daily sales'!$A$1:$AA$367,20,0)</f>
        <v>0</v>
      </c>
      <c r="BX263">
        <v>0</v>
      </c>
      <c r="BY263" s="15">
        <f t="shared" si="283"/>
        <v>1</v>
      </c>
      <c r="BZ263" s="14">
        <f t="shared" si="266"/>
        <v>20</v>
      </c>
      <c r="CA263">
        <f>VLOOKUP(A263,'Stock wise daily sales'!$A$1:$AA$367,21,0)</f>
        <v>3</v>
      </c>
      <c r="CB263">
        <v>0</v>
      </c>
      <c r="CC263" s="15">
        <f t="shared" si="267"/>
        <v>17</v>
      </c>
      <c r="CD263" s="14">
        <f t="shared" si="307"/>
        <v>24</v>
      </c>
      <c r="CE263">
        <f>VLOOKUP(A263,'Stock wise daily sales'!$A$1:$AA$367,22,0)</f>
        <v>10</v>
      </c>
      <c r="CF263">
        <v>0</v>
      </c>
      <c r="CG263" s="15">
        <f t="shared" si="308"/>
        <v>14</v>
      </c>
      <c r="CH263" s="14">
        <f t="shared" si="291"/>
        <v>105</v>
      </c>
      <c r="CI263">
        <f>VLOOKUP(A263,'Stock wise daily sales'!$A$1:$AA$367,23,0)</f>
        <v>0</v>
      </c>
      <c r="CJ263">
        <v>0</v>
      </c>
      <c r="CK263" s="15">
        <f t="shared" si="292"/>
        <v>105</v>
      </c>
      <c r="CL263" s="14">
        <f t="shared" si="284"/>
        <v>4</v>
      </c>
      <c r="CM263">
        <f>VLOOKUP(A263,'Stock wise daily sales'!$A$1:$AA$367,24,0)</f>
        <v>0</v>
      </c>
      <c r="CN263">
        <v>0</v>
      </c>
      <c r="CO263" s="15">
        <f t="shared" si="285"/>
        <v>4</v>
      </c>
      <c r="CP263" s="14">
        <f t="shared" si="301"/>
        <v>15</v>
      </c>
      <c r="CQ263">
        <f>VLOOKUP(A263,'Stock wise daily sales'!$A$1:$AA$367,25,0)</f>
        <v>0</v>
      </c>
      <c r="CR263">
        <v>0</v>
      </c>
      <c r="CS263" s="15">
        <f t="shared" si="302"/>
        <v>15</v>
      </c>
      <c r="CT263" s="14">
        <f t="shared" si="286"/>
        <v>56</v>
      </c>
      <c r="CU263">
        <f>VLOOKUP(A263,'Stock wise daily sales'!$A$1:$AA$367,26,0)</f>
        <v>5</v>
      </c>
      <c r="CV263">
        <v>0</v>
      </c>
      <c r="CW263" s="15">
        <f t="shared" si="287"/>
        <v>51</v>
      </c>
    </row>
    <row r="264" spans="1:101" x14ac:dyDescent="0.45">
      <c r="A264" s="2">
        <v>45461</v>
      </c>
      <c r="B264" s="14">
        <f t="shared" si="315"/>
        <v>79</v>
      </c>
      <c r="C264">
        <f>VLOOKUP(A264,'Stock wise daily sales'!$A$1:$AA$367,2,0)</f>
        <v>0</v>
      </c>
      <c r="D264">
        <v>0</v>
      </c>
      <c r="E264" s="15">
        <f t="shared" si="316"/>
        <v>79</v>
      </c>
      <c r="F264" s="14">
        <f t="shared" si="303"/>
        <v>97</v>
      </c>
      <c r="G264">
        <f>VLOOKUP(A264,'Stock wise daily sales'!$A$1:$AA$367,3,0)</f>
        <v>0</v>
      </c>
      <c r="H264">
        <v>0</v>
      </c>
      <c r="I264" s="15">
        <f t="shared" si="304"/>
        <v>97</v>
      </c>
      <c r="J264" s="14">
        <f t="shared" si="288"/>
        <v>3</v>
      </c>
      <c r="K264">
        <f>VLOOKUP(A264,'Stock wise daily sales'!$A$1:$AA$367,4,0)</f>
        <v>0</v>
      </c>
      <c r="L264">
        <v>0</v>
      </c>
      <c r="M264" s="15">
        <f t="shared" si="289"/>
        <v>3</v>
      </c>
      <c r="N264" s="14">
        <f t="shared" si="317"/>
        <v>10</v>
      </c>
      <c r="O264">
        <f>VLOOKUP(A264,'Stock wise daily sales'!$A$1:$AA$367,5,0)</f>
        <v>0</v>
      </c>
      <c r="P264">
        <v>0</v>
      </c>
      <c r="Q264" s="15">
        <f t="shared" si="290"/>
        <v>10</v>
      </c>
      <c r="R264" s="14">
        <f t="shared" si="268"/>
        <v>145</v>
      </c>
      <c r="S264">
        <f>VLOOKUP(A264,'Stock wise daily sales'!$A$1:$AA$367,6,0)</f>
        <v>23</v>
      </c>
      <c r="T264">
        <v>0</v>
      </c>
      <c r="U264" s="15">
        <f t="shared" si="269"/>
        <v>122</v>
      </c>
      <c r="V264" s="14">
        <f t="shared" si="309"/>
        <v>147</v>
      </c>
      <c r="W264">
        <f>VLOOKUP(A264,'Stock wise daily sales'!$A$1:$AA$367,7,0)</f>
        <v>8</v>
      </c>
      <c r="X264">
        <v>0</v>
      </c>
      <c r="Y264" s="15">
        <f t="shared" si="310"/>
        <v>139</v>
      </c>
      <c r="Z264" s="14">
        <f t="shared" si="270"/>
        <v>83</v>
      </c>
      <c r="AA264">
        <f>VLOOKUP(A264,'Stock wise daily sales'!$A$1:$AA$367,8,0)</f>
        <v>5</v>
      </c>
      <c r="AB264">
        <v>0</v>
      </c>
      <c r="AC264" s="15">
        <f t="shared" si="271"/>
        <v>78</v>
      </c>
      <c r="AD264" s="14">
        <f t="shared" si="264"/>
        <v>20</v>
      </c>
      <c r="AE264">
        <f>VLOOKUP(A264,'Stock wise daily sales'!$A$1:$AA$367,9,0)</f>
        <v>0</v>
      </c>
      <c r="AF264">
        <v>0</v>
      </c>
      <c r="AG264" s="15">
        <f t="shared" si="265"/>
        <v>20</v>
      </c>
      <c r="AH264" s="14">
        <f t="shared" si="293"/>
        <v>23</v>
      </c>
      <c r="AI264">
        <f>VLOOKUP(A264,'Stock wise daily sales'!$A$1:$AA$367,10,0)</f>
        <v>0</v>
      </c>
      <c r="AJ264">
        <v>0</v>
      </c>
      <c r="AK264" s="15">
        <f t="shared" si="294"/>
        <v>23</v>
      </c>
      <c r="AL264" s="14">
        <f t="shared" si="305"/>
        <v>89</v>
      </c>
      <c r="AM264">
        <f>VLOOKUP(A264,'Stock wise daily sales'!$A$1:$AA$367,11,0)</f>
        <v>19</v>
      </c>
      <c r="AN264">
        <v>0</v>
      </c>
      <c r="AO264" s="15">
        <f t="shared" si="306"/>
        <v>70</v>
      </c>
      <c r="AP264" s="14">
        <f t="shared" si="295"/>
        <v>54</v>
      </c>
      <c r="AQ264">
        <f>VLOOKUP(A264,'Stock wise daily sales'!$A$1:$AA$367,12,0)</f>
        <v>8</v>
      </c>
      <c r="AR264">
        <v>0</v>
      </c>
      <c r="AS264" s="15">
        <f t="shared" si="296"/>
        <v>46</v>
      </c>
      <c r="AT264" s="14">
        <f t="shared" si="297"/>
        <v>96</v>
      </c>
      <c r="AU264">
        <f>VLOOKUP(A264,'Stock wise daily sales'!$A$1:$AA$367,13,0)</f>
        <v>8</v>
      </c>
      <c r="AV264">
        <v>0</v>
      </c>
      <c r="AW264" s="15">
        <f t="shared" si="298"/>
        <v>88</v>
      </c>
      <c r="AX264" s="14">
        <f t="shared" si="272"/>
        <v>4</v>
      </c>
      <c r="AY264">
        <f>VLOOKUP(A264,'Stock wise daily sales'!$A$1:$AA$367,14,0)</f>
        <v>0</v>
      </c>
      <c r="AZ264">
        <v>0</v>
      </c>
      <c r="BA264" s="15">
        <f t="shared" si="273"/>
        <v>4</v>
      </c>
      <c r="BB264" s="14">
        <f t="shared" si="299"/>
        <v>10</v>
      </c>
      <c r="BC264">
        <f>VLOOKUP(A264,'Stock wise daily sales'!$A$1:$AA$367,15,0)</f>
        <v>0</v>
      </c>
      <c r="BD264">
        <v>0</v>
      </c>
      <c r="BE264" s="15">
        <f t="shared" si="300"/>
        <v>10</v>
      </c>
      <c r="BF264" s="14">
        <f t="shared" si="274"/>
        <v>29</v>
      </c>
      <c r="BG264">
        <f>VLOOKUP(A264,'Stock wise daily sales'!$A$1:$AA$367,16,0)</f>
        <v>13</v>
      </c>
      <c r="BH264">
        <v>0</v>
      </c>
      <c r="BI264" s="15">
        <f t="shared" si="275"/>
        <v>16</v>
      </c>
      <c r="BJ264" s="14">
        <f t="shared" si="280"/>
        <v>29</v>
      </c>
      <c r="BK264">
        <f>VLOOKUP(A264,'Stock wise daily sales'!$A$1:$AA$367,17,0)</f>
        <v>0</v>
      </c>
      <c r="BL264">
        <v>0</v>
      </c>
      <c r="BM264" s="15">
        <f t="shared" si="281"/>
        <v>29</v>
      </c>
      <c r="BN264" s="14">
        <f t="shared" si="276"/>
        <v>1</v>
      </c>
      <c r="BO264">
        <f>VLOOKUP(A264,'Stock wise daily sales'!$A$1:$AA$367,18,0)</f>
        <v>0</v>
      </c>
      <c r="BP264">
        <v>0</v>
      </c>
      <c r="BQ264" s="15">
        <f t="shared" si="277"/>
        <v>1</v>
      </c>
      <c r="BR264" s="14">
        <f t="shared" si="278"/>
        <v>5</v>
      </c>
      <c r="BS264">
        <f>VLOOKUP(A264,'Stock wise daily sales'!$A$1:$AA$367,19,0)</f>
        <v>0</v>
      </c>
      <c r="BT264">
        <v>0</v>
      </c>
      <c r="BU264" s="15">
        <f t="shared" si="279"/>
        <v>5</v>
      </c>
      <c r="BV264" s="14">
        <f t="shared" si="282"/>
        <v>1</v>
      </c>
      <c r="BW264">
        <f>VLOOKUP(A264,'Stock wise daily sales'!$A$1:$AA$367,20,0)</f>
        <v>0</v>
      </c>
      <c r="BX264">
        <v>0</v>
      </c>
      <c r="BY264" s="15">
        <f t="shared" si="283"/>
        <v>1</v>
      </c>
      <c r="BZ264" s="14">
        <f t="shared" si="266"/>
        <v>17</v>
      </c>
      <c r="CA264">
        <f>VLOOKUP(A264,'Stock wise daily sales'!$A$1:$AA$367,21,0)</f>
        <v>0</v>
      </c>
      <c r="CB264">
        <v>0</v>
      </c>
      <c r="CC264" s="15">
        <f t="shared" si="267"/>
        <v>17</v>
      </c>
      <c r="CD264" s="14">
        <f t="shared" si="307"/>
        <v>14</v>
      </c>
      <c r="CE264">
        <f>VLOOKUP(A264,'Stock wise daily sales'!$A$1:$AA$367,22,0)</f>
        <v>0</v>
      </c>
      <c r="CF264">
        <v>0</v>
      </c>
      <c r="CG264" s="15">
        <f t="shared" si="308"/>
        <v>14</v>
      </c>
      <c r="CH264" s="14">
        <f t="shared" si="291"/>
        <v>105</v>
      </c>
      <c r="CI264">
        <f>VLOOKUP(A264,'Stock wise daily sales'!$A$1:$AA$367,23,0)</f>
        <v>0</v>
      </c>
      <c r="CJ264">
        <v>0</v>
      </c>
      <c r="CK264" s="15">
        <f t="shared" si="292"/>
        <v>105</v>
      </c>
      <c r="CL264" s="14">
        <f t="shared" si="284"/>
        <v>4</v>
      </c>
      <c r="CM264">
        <f>VLOOKUP(A264,'Stock wise daily sales'!$A$1:$AA$367,24,0)</f>
        <v>5</v>
      </c>
      <c r="CN264">
        <v>25</v>
      </c>
      <c r="CO264" s="15">
        <f t="shared" si="285"/>
        <v>24</v>
      </c>
      <c r="CP264" s="14">
        <f t="shared" si="301"/>
        <v>15</v>
      </c>
      <c r="CQ264">
        <f>VLOOKUP(A264,'Stock wise daily sales'!$A$1:$AA$367,25,0)</f>
        <v>0</v>
      </c>
      <c r="CR264">
        <v>0</v>
      </c>
      <c r="CS264" s="15">
        <f t="shared" si="302"/>
        <v>15</v>
      </c>
      <c r="CT264" s="14">
        <f t="shared" si="286"/>
        <v>51</v>
      </c>
      <c r="CU264">
        <f>VLOOKUP(A264,'Stock wise daily sales'!$A$1:$AA$367,26,0)</f>
        <v>0</v>
      </c>
      <c r="CV264">
        <v>0</v>
      </c>
      <c r="CW264" s="15">
        <f t="shared" si="287"/>
        <v>51</v>
      </c>
    </row>
    <row r="265" spans="1:101" x14ac:dyDescent="0.45">
      <c r="A265" s="2">
        <v>45462</v>
      </c>
      <c r="B265" s="14">
        <f t="shared" si="315"/>
        <v>79</v>
      </c>
      <c r="C265">
        <f>VLOOKUP(A265,'Stock wise daily sales'!$A$1:$AA$367,2,0)</f>
        <v>0</v>
      </c>
      <c r="D265">
        <v>0</v>
      </c>
      <c r="E265" s="15">
        <f t="shared" si="316"/>
        <v>79</v>
      </c>
      <c r="F265" s="14">
        <f t="shared" si="303"/>
        <v>97</v>
      </c>
      <c r="G265">
        <f>VLOOKUP(A265,'Stock wise daily sales'!$A$1:$AA$367,3,0)</f>
        <v>8</v>
      </c>
      <c r="H265">
        <v>0</v>
      </c>
      <c r="I265" s="15">
        <f t="shared" si="304"/>
        <v>89</v>
      </c>
      <c r="J265" s="14">
        <f t="shared" si="288"/>
        <v>3</v>
      </c>
      <c r="K265">
        <f>VLOOKUP(A265,'Stock wise daily sales'!$A$1:$AA$367,4,0)</f>
        <v>10</v>
      </c>
      <c r="L265">
        <v>50</v>
      </c>
      <c r="M265" s="15">
        <f t="shared" si="289"/>
        <v>43</v>
      </c>
      <c r="N265" s="14">
        <f t="shared" si="317"/>
        <v>10</v>
      </c>
      <c r="O265">
        <f>VLOOKUP(A265,'Stock wise daily sales'!$A$1:$AA$367,5,0)</f>
        <v>0</v>
      </c>
      <c r="P265">
        <v>0</v>
      </c>
      <c r="Q265" s="15">
        <f t="shared" si="290"/>
        <v>10</v>
      </c>
      <c r="R265" s="14">
        <f t="shared" si="268"/>
        <v>122</v>
      </c>
      <c r="S265">
        <f>VLOOKUP(A265,'Stock wise daily sales'!$A$1:$AA$367,6,0)</f>
        <v>5</v>
      </c>
      <c r="T265">
        <v>0</v>
      </c>
      <c r="U265" s="15">
        <f t="shared" si="269"/>
        <v>117</v>
      </c>
      <c r="V265" s="14">
        <f t="shared" si="309"/>
        <v>139</v>
      </c>
      <c r="W265">
        <f>VLOOKUP(A265,'Stock wise daily sales'!$A$1:$AA$367,7,0)</f>
        <v>8</v>
      </c>
      <c r="X265">
        <v>0</v>
      </c>
      <c r="Y265" s="15">
        <f t="shared" si="310"/>
        <v>131</v>
      </c>
      <c r="Z265" s="14">
        <f t="shared" si="270"/>
        <v>78</v>
      </c>
      <c r="AA265">
        <f>VLOOKUP(A265,'Stock wise daily sales'!$A$1:$AA$367,8,0)</f>
        <v>4</v>
      </c>
      <c r="AB265">
        <v>0</v>
      </c>
      <c r="AC265" s="15">
        <f t="shared" si="271"/>
        <v>74</v>
      </c>
      <c r="AD265" s="14">
        <f t="shared" si="264"/>
        <v>20</v>
      </c>
      <c r="AE265">
        <f>VLOOKUP(A265,'Stock wise daily sales'!$A$1:$AA$367,9,0)</f>
        <v>0</v>
      </c>
      <c r="AF265">
        <v>0</v>
      </c>
      <c r="AG265" s="15">
        <f t="shared" si="265"/>
        <v>20</v>
      </c>
      <c r="AH265" s="14">
        <f t="shared" si="293"/>
        <v>23</v>
      </c>
      <c r="AI265">
        <f>VLOOKUP(A265,'Stock wise daily sales'!$A$1:$AA$367,10,0)</f>
        <v>6</v>
      </c>
      <c r="AJ265">
        <v>0</v>
      </c>
      <c r="AK265" s="15">
        <f t="shared" si="294"/>
        <v>17</v>
      </c>
      <c r="AL265" s="14">
        <f t="shared" si="305"/>
        <v>70</v>
      </c>
      <c r="AM265">
        <f>VLOOKUP(A265,'Stock wise daily sales'!$A$1:$AA$367,11,0)</f>
        <v>0</v>
      </c>
      <c r="AN265">
        <v>0</v>
      </c>
      <c r="AO265" s="15">
        <f t="shared" si="306"/>
        <v>70</v>
      </c>
      <c r="AP265" s="14">
        <f t="shared" si="295"/>
        <v>46</v>
      </c>
      <c r="AQ265">
        <f>VLOOKUP(A265,'Stock wise daily sales'!$A$1:$AA$367,12,0)</f>
        <v>2</v>
      </c>
      <c r="AR265">
        <v>0</v>
      </c>
      <c r="AS265" s="15">
        <f t="shared" si="296"/>
        <v>44</v>
      </c>
      <c r="AT265" s="14">
        <f t="shared" si="297"/>
        <v>88</v>
      </c>
      <c r="AU265">
        <f>VLOOKUP(A265,'Stock wise daily sales'!$A$1:$AA$367,13,0)</f>
        <v>0</v>
      </c>
      <c r="AV265">
        <v>0</v>
      </c>
      <c r="AW265" s="15">
        <f t="shared" si="298"/>
        <v>88</v>
      </c>
      <c r="AX265" s="14">
        <f t="shared" si="272"/>
        <v>4</v>
      </c>
      <c r="AY265">
        <f>VLOOKUP(A265,'Stock wise daily sales'!$A$1:$AA$367,14,0)</f>
        <v>4</v>
      </c>
      <c r="AZ265">
        <v>30</v>
      </c>
      <c r="BA265" s="15">
        <f t="shared" si="273"/>
        <v>30</v>
      </c>
      <c r="BB265" s="14">
        <f t="shared" si="299"/>
        <v>10</v>
      </c>
      <c r="BC265">
        <f>VLOOKUP(A265,'Stock wise daily sales'!$A$1:$AA$367,15,0)</f>
        <v>0</v>
      </c>
      <c r="BD265">
        <v>0</v>
      </c>
      <c r="BE265" s="15">
        <f t="shared" si="300"/>
        <v>10</v>
      </c>
      <c r="BF265" s="14">
        <f t="shared" si="274"/>
        <v>16</v>
      </c>
      <c r="BG265">
        <f>VLOOKUP(A265,'Stock wise daily sales'!$A$1:$AA$367,16,0)</f>
        <v>0</v>
      </c>
      <c r="BH265">
        <v>0</v>
      </c>
      <c r="BI265" s="15">
        <f t="shared" si="275"/>
        <v>16</v>
      </c>
      <c r="BJ265" s="14">
        <f t="shared" si="280"/>
        <v>29</v>
      </c>
      <c r="BK265">
        <f>VLOOKUP(A265,'Stock wise daily sales'!$A$1:$AA$367,17,0)</f>
        <v>0</v>
      </c>
      <c r="BL265">
        <v>0</v>
      </c>
      <c r="BM265" s="15">
        <f t="shared" si="281"/>
        <v>29</v>
      </c>
      <c r="BN265" s="14">
        <f t="shared" si="276"/>
        <v>1</v>
      </c>
      <c r="BO265">
        <f>VLOOKUP(A265,'Stock wise daily sales'!$A$1:$AA$367,18,0)</f>
        <v>4</v>
      </c>
      <c r="BP265">
        <v>120</v>
      </c>
      <c r="BQ265" s="15">
        <f t="shared" si="277"/>
        <v>117</v>
      </c>
      <c r="BR265" s="14">
        <f t="shared" si="278"/>
        <v>5</v>
      </c>
      <c r="BS265">
        <f>VLOOKUP(A265,'Stock wise daily sales'!$A$1:$AA$367,19,0)</f>
        <v>4</v>
      </c>
      <c r="BT265">
        <v>0</v>
      </c>
      <c r="BU265" s="15">
        <f t="shared" si="279"/>
        <v>1</v>
      </c>
      <c r="BV265" s="14">
        <f t="shared" si="282"/>
        <v>1</v>
      </c>
      <c r="BW265">
        <f>VLOOKUP(A265,'Stock wise daily sales'!$A$1:$AA$367,20,0)</f>
        <v>0</v>
      </c>
      <c r="BX265">
        <v>0</v>
      </c>
      <c r="BY265" s="15">
        <f t="shared" si="283"/>
        <v>1</v>
      </c>
      <c r="BZ265" s="14">
        <f t="shared" si="266"/>
        <v>17</v>
      </c>
      <c r="CA265">
        <f>VLOOKUP(A265,'Stock wise daily sales'!$A$1:$AA$367,21,0)</f>
        <v>0</v>
      </c>
      <c r="CB265">
        <v>0</v>
      </c>
      <c r="CC265" s="15">
        <f t="shared" si="267"/>
        <v>17</v>
      </c>
      <c r="CD265" s="14">
        <f t="shared" si="307"/>
        <v>14</v>
      </c>
      <c r="CE265">
        <f>VLOOKUP(A265,'Stock wise daily sales'!$A$1:$AA$367,22,0)</f>
        <v>0</v>
      </c>
      <c r="CF265">
        <v>0</v>
      </c>
      <c r="CG265" s="15">
        <f t="shared" si="308"/>
        <v>14</v>
      </c>
      <c r="CH265" s="14">
        <f t="shared" si="291"/>
        <v>105</v>
      </c>
      <c r="CI265">
        <f>VLOOKUP(A265,'Stock wise daily sales'!$A$1:$AA$367,23,0)</f>
        <v>0</v>
      </c>
      <c r="CJ265">
        <v>0</v>
      </c>
      <c r="CK265" s="15">
        <f t="shared" si="292"/>
        <v>105</v>
      </c>
      <c r="CL265" s="14">
        <f t="shared" si="284"/>
        <v>24</v>
      </c>
      <c r="CM265">
        <f>VLOOKUP(A265,'Stock wise daily sales'!$A$1:$AA$367,24,0)</f>
        <v>0</v>
      </c>
      <c r="CN265">
        <v>0</v>
      </c>
      <c r="CO265" s="15">
        <f t="shared" si="285"/>
        <v>24</v>
      </c>
      <c r="CP265" s="14">
        <f t="shared" si="301"/>
        <v>15</v>
      </c>
      <c r="CQ265">
        <f>VLOOKUP(A265,'Stock wise daily sales'!$A$1:$AA$367,25,0)</f>
        <v>0</v>
      </c>
      <c r="CR265">
        <v>0</v>
      </c>
      <c r="CS265" s="15">
        <f t="shared" si="302"/>
        <v>15</v>
      </c>
      <c r="CT265" s="14">
        <f t="shared" si="286"/>
        <v>51</v>
      </c>
      <c r="CU265">
        <f>VLOOKUP(A265,'Stock wise daily sales'!$A$1:$AA$367,26,0)</f>
        <v>0</v>
      </c>
      <c r="CV265">
        <v>0</v>
      </c>
      <c r="CW265" s="15">
        <f t="shared" si="287"/>
        <v>51</v>
      </c>
    </row>
    <row r="266" spans="1:101" x14ac:dyDescent="0.45">
      <c r="A266" s="2">
        <v>45463</v>
      </c>
      <c r="B266" s="14">
        <f t="shared" si="315"/>
        <v>79</v>
      </c>
      <c r="C266">
        <f>VLOOKUP(A266,'Stock wise daily sales'!$A$1:$AA$367,2,0)</f>
        <v>20</v>
      </c>
      <c r="D266">
        <v>0</v>
      </c>
      <c r="E266" s="15">
        <f t="shared" si="316"/>
        <v>59</v>
      </c>
      <c r="F266" s="14">
        <f t="shared" si="303"/>
        <v>89</v>
      </c>
      <c r="G266">
        <f>VLOOKUP(A266,'Stock wise daily sales'!$A$1:$AA$367,3,0)</f>
        <v>30</v>
      </c>
      <c r="H266">
        <v>0</v>
      </c>
      <c r="I266" s="15">
        <f t="shared" si="304"/>
        <v>59</v>
      </c>
      <c r="J266" s="14">
        <f t="shared" si="288"/>
        <v>43</v>
      </c>
      <c r="K266">
        <f>VLOOKUP(A266,'Stock wise daily sales'!$A$1:$AA$367,4,0)</f>
        <v>16</v>
      </c>
      <c r="L266">
        <v>0</v>
      </c>
      <c r="M266" s="15">
        <f t="shared" si="289"/>
        <v>27</v>
      </c>
      <c r="N266" s="14">
        <f t="shared" si="317"/>
        <v>10</v>
      </c>
      <c r="O266">
        <f>VLOOKUP(A266,'Stock wise daily sales'!$A$1:$AA$367,5,0)</f>
        <v>0</v>
      </c>
      <c r="P266">
        <v>0</v>
      </c>
      <c r="Q266" s="15">
        <f t="shared" si="290"/>
        <v>10</v>
      </c>
      <c r="R266" s="14">
        <f t="shared" si="268"/>
        <v>117</v>
      </c>
      <c r="S266">
        <f>VLOOKUP(A266,'Stock wise daily sales'!$A$1:$AA$367,6,0)</f>
        <v>0</v>
      </c>
      <c r="T266">
        <v>0</v>
      </c>
      <c r="U266" s="15">
        <f t="shared" si="269"/>
        <v>117</v>
      </c>
      <c r="V266" s="14">
        <f t="shared" si="309"/>
        <v>131</v>
      </c>
      <c r="W266">
        <f>VLOOKUP(A266,'Stock wise daily sales'!$A$1:$AA$367,7,0)</f>
        <v>20</v>
      </c>
      <c r="X266">
        <v>0</v>
      </c>
      <c r="Y266" s="15">
        <f t="shared" si="310"/>
        <v>111</v>
      </c>
      <c r="Z266" s="14">
        <f t="shared" si="270"/>
        <v>74</v>
      </c>
      <c r="AA266">
        <f>VLOOKUP(A266,'Stock wise daily sales'!$A$1:$AA$367,8,0)</f>
        <v>25</v>
      </c>
      <c r="AB266">
        <v>0</v>
      </c>
      <c r="AC266" s="15">
        <f t="shared" si="271"/>
        <v>49</v>
      </c>
      <c r="AD266" s="14">
        <f t="shared" si="264"/>
        <v>20</v>
      </c>
      <c r="AE266">
        <f>VLOOKUP(A266,'Stock wise daily sales'!$A$1:$AA$367,9,0)</f>
        <v>12</v>
      </c>
      <c r="AF266">
        <v>0</v>
      </c>
      <c r="AG266" s="15">
        <f t="shared" si="265"/>
        <v>8</v>
      </c>
      <c r="AH266" s="14">
        <f t="shared" si="293"/>
        <v>17</v>
      </c>
      <c r="AI266">
        <f>VLOOKUP(A266,'Stock wise daily sales'!$A$1:$AA$367,10,0)</f>
        <v>10</v>
      </c>
      <c r="AJ266">
        <v>0</v>
      </c>
      <c r="AK266" s="15">
        <f t="shared" si="294"/>
        <v>7</v>
      </c>
      <c r="AL266" s="14">
        <f t="shared" si="305"/>
        <v>70</v>
      </c>
      <c r="AM266">
        <f>VLOOKUP(A266,'Stock wise daily sales'!$A$1:$AA$367,11,0)</f>
        <v>0</v>
      </c>
      <c r="AN266">
        <v>0</v>
      </c>
      <c r="AO266" s="15">
        <f t="shared" si="306"/>
        <v>70</v>
      </c>
      <c r="AP266" s="14">
        <f t="shared" si="295"/>
        <v>44</v>
      </c>
      <c r="AQ266">
        <f>VLOOKUP(A266,'Stock wise daily sales'!$A$1:$AA$367,12,0)</f>
        <v>10</v>
      </c>
      <c r="AR266">
        <v>0</v>
      </c>
      <c r="AS266" s="15">
        <f t="shared" si="296"/>
        <v>34</v>
      </c>
      <c r="AT266" s="14">
        <f t="shared" si="297"/>
        <v>88</v>
      </c>
      <c r="AU266">
        <f>VLOOKUP(A266,'Stock wise daily sales'!$A$1:$AA$367,13,0)</f>
        <v>16</v>
      </c>
      <c r="AV266">
        <v>0</v>
      </c>
      <c r="AW266" s="15">
        <f t="shared" si="298"/>
        <v>72</v>
      </c>
      <c r="AX266" s="14">
        <f t="shared" si="272"/>
        <v>30</v>
      </c>
      <c r="AY266">
        <f>VLOOKUP(A266,'Stock wise daily sales'!$A$1:$AA$367,14,0)</f>
        <v>10</v>
      </c>
      <c r="AZ266">
        <v>0</v>
      </c>
      <c r="BA266" s="15">
        <f t="shared" si="273"/>
        <v>20</v>
      </c>
      <c r="BB266" s="14">
        <f t="shared" si="299"/>
        <v>10</v>
      </c>
      <c r="BC266">
        <f>VLOOKUP(A266,'Stock wise daily sales'!$A$1:$AA$367,15,0)</f>
        <v>20</v>
      </c>
      <c r="BD266">
        <v>30</v>
      </c>
      <c r="BE266" s="15">
        <f t="shared" si="300"/>
        <v>20</v>
      </c>
      <c r="BF266" s="14">
        <f t="shared" si="274"/>
        <v>16</v>
      </c>
      <c r="BG266">
        <f>VLOOKUP(A266,'Stock wise daily sales'!$A$1:$AA$367,16,0)</f>
        <v>0</v>
      </c>
      <c r="BH266">
        <v>0</v>
      </c>
      <c r="BI266" s="15">
        <f t="shared" si="275"/>
        <v>16</v>
      </c>
      <c r="BJ266" s="14">
        <f t="shared" si="280"/>
        <v>29</v>
      </c>
      <c r="BK266">
        <f>VLOOKUP(A266,'Stock wise daily sales'!$A$1:$AA$367,17,0)</f>
        <v>0</v>
      </c>
      <c r="BL266">
        <v>0</v>
      </c>
      <c r="BM266" s="15">
        <f t="shared" si="281"/>
        <v>29</v>
      </c>
      <c r="BN266" s="14">
        <f t="shared" si="276"/>
        <v>117</v>
      </c>
      <c r="BO266">
        <f>VLOOKUP(A266,'Stock wise daily sales'!$A$1:$AA$367,18,0)</f>
        <v>10</v>
      </c>
      <c r="BP266">
        <v>0</v>
      </c>
      <c r="BQ266" s="15">
        <f t="shared" si="277"/>
        <v>107</v>
      </c>
      <c r="BR266" s="14">
        <f t="shared" si="278"/>
        <v>1</v>
      </c>
      <c r="BS266">
        <f>VLOOKUP(A266,'Stock wise daily sales'!$A$1:$AA$367,19,0)</f>
        <v>16</v>
      </c>
      <c r="BT266">
        <v>25</v>
      </c>
      <c r="BU266" s="15">
        <f t="shared" si="279"/>
        <v>10</v>
      </c>
      <c r="BV266" s="14">
        <f t="shared" si="282"/>
        <v>1</v>
      </c>
      <c r="BW266">
        <f>VLOOKUP(A266,'Stock wise daily sales'!$A$1:$AA$367,20,0)</f>
        <v>6</v>
      </c>
      <c r="BX266">
        <v>20</v>
      </c>
      <c r="BY266" s="15">
        <f t="shared" si="283"/>
        <v>15</v>
      </c>
      <c r="BZ266" s="14">
        <f t="shared" si="266"/>
        <v>17</v>
      </c>
      <c r="CA266">
        <f>VLOOKUP(A266,'Stock wise daily sales'!$A$1:$AA$367,21,0)</f>
        <v>0</v>
      </c>
      <c r="CB266">
        <v>0</v>
      </c>
      <c r="CC266" s="15">
        <f t="shared" si="267"/>
        <v>17</v>
      </c>
      <c r="CD266" s="14">
        <f t="shared" si="307"/>
        <v>14</v>
      </c>
      <c r="CE266">
        <f>VLOOKUP(A266,'Stock wise daily sales'!$A$1:$AA$367,22,0)</f>
        <v>0</v>
      </c>
      <c r="CF266">
        <v>0</v>
      </c>
      <c r="CG266" s="15">
        <f t="shared" si="308"/>
        <v>14</v>
      </c>
      <c r="CH266" s="14">
        <f t="shared" si="291"/>
        <v>105</v>
      </c>
      <c r="CI266">
        <f>VLOOKUP(A266,'Stock wise daily sales'!$A$1:$AA$367,23,0)</f>
        <v>0</v>
      </c>
      <c r="CJ266">
        <v>0</v>
      </c>
      <c r="CK266" s="15">
        <f t="shared" si="292"/>
        <v>105</v>
      </c>
      <c r="CL266" s="14">
        <f t="shared" si="284"/>
        <v>24</v>
      </c>
      <c r="CM266">
        <f>VLOOKUP(A266,'Stock wise daily sales'!$A$1:$AA$367,24,0)</f>
        <v>0</v>
      </c>
      <c r="CN266">
        <v>0</v>
      </c>
      <c r="CO266" s="15">
        <f t="shared" si="285"/>
        <v>24</v>
      </c>
      <c r="CP266" s="14">
        <f t="shared" si="301"/>
        <v>15</v>
      </c>
      <c r="CQ266">
        <f>VLOOKUP(A266,'Stock wise daily sales'!$A$1:$AA$367,25,0)</f>
        <v>0</v>
      </c>
      <c r="CR266">
        <v>0</v>
      </c>
      <c r="CS266" s="15">
        <f t="shared" si="302"/>
        <v>15</v>
      </c>
      <c r="CT266" s="14">
        <f t="shared" si="286"/>
        <v>51</v>
      </c>
      <c r="CU266">
        <f>VLOOKUP(A266,'Stock wise daily sales'!$A$1:$AA$367,26,0)</f>
        <v>0</v>
      </c>
      <c r="CV266">
        <v>0</v>
      </c>
      <c r="CW266" s="15">
        <f t="shared" si="287"/>
        <v>51</v>
      </c>
    </row>
    <row r="267" spans="1:101" x14ac:dyDescent="0.45">
      <c r="A267" s="2">
        <v>45464</v>
      </c>
      <c r="B267" s="14">
        <f t="shared" si="315"/>
        <v>59</v>
      </c>
      <c r="C267">
        <f>VLOOKUP(A267,'Stock wise daily sales'!$A$1:$AA$367,2,0)</f>
        <v>10</v>
      </c>
      <c r="D267">
        <v>0</v>
      </c>
      <c r="E267" s="15">
        <f t="shared" si="316"/>
        <v>49</v>
      </c>
      <c r="F267" s="14">
        <f t="shared" si="303"/>
        <v>59</v>
      </c>
      <c r="G267">
        <f>VLOOKUP(A267,'Stock wise daily sales'!$A$1:$AA$367,3,0)</f>
        <v>20</v>
      </c>
      <c r="H267">
        <v>0</v>
      </c>
      <c r="I267" s="15">
        <f t="shared" si="304"/>
        <v>39</v>
      </c>
      <c r="J267" s="14">
        <f t="shared" si="288"/>
        <v>27</v>
      </c>
      <c r="K267">
        <f>VLOOKUP(A267,'Stock wise daily sales'!$A$1:$AA$367,4,0)</f>
        <v>2</v>
      </c>
      <c r="L267">
        <v>0</v>
      </c>
      <c r="M267" s="15">
        <f t="shared" si="289"/>
        <v>25</v>
      </c>
      <c r="N267" s="14">
        <f t="shared" si="317"/>
        <v>10</v>
      </c>
      <c r="O267">
        <f>VLOOKUP(A267,'Stock wise daily sales'!$A$1:$AA$367,5,0)</f>
        <v>0</v>
      </c>
      <c r="P267">
        <v>0</v>
      </c>
      <c r="Q267" s="15">
        <f t="shared" si="290"/>
        <v>10</v>
      </c>
      <c r="R267" s="14">
        <f t="shared" si="268"/>
        <v>117</v>
      </c>
      <c r="S267">
        <f>VLOOKUP(A267,'Stock wise daily sales'!$A$1:$AA$367,6,0)</f>
        <v>0</v>
      </c>
      <c r="T267">
        <v>0</v>
      </c>
      <c r="U267" s="15">
        <f t="shared" si="269"/>
        <v>117</v>
      </c>
      <c r="V267" s="14">
        <f t="shared" si="309"/>
        <v>111</v>
      </c>
      <c r="W267">
        <f>VLOOKUP(A267,'Stock wise daily sales'!$A$1:$AA$367,7,0)</f>
        <v>10</v>
      </c>
      <c r="X267">
        <v>0</v>
      </c>
      <c r="Y267" s="15">
        <f t="shared" si="310"/>
        <v>101</v>
      </c>
      <c r="Z267" s="14">
        <f t="shared" si="270"/>
        <v>49</v>
      </c>
      <c r="AA267">
        <f>VLOOKUP(A267,'Stock wise daily sales'!$A$1:$AA$367,8,0)</f>
        <v>20</v>
      </c>
      <c r="AB267">
        <v>0</v>
      </c>
      <c r="AC267" s="15">
        <f t="shared" si="271"/>
        <v>29</v>
      </c>
      <c r="AD267" s="14">
        <f t="shared" si="264"/>
        <v>8</v>
      </c>
      <c r="AE267">
        <f>VLOOKUP(A267,'Stock wise daily sales'!$A$1:$AA$367,9,0)</f>
        <v>0</v>
      </c>
      <c r="AF267">
        <v>0</v>
      </c>
      <c r="AG267" s="15">
        <f t="shared" si="265"/>
        <v>8</v>
      </c>
      <c r="AH267" s="14">
        <f t="shared" si="293"/>
        <v>7</v>
      </c>
      <c r="AI267">
        <f>VLOOKUP(A267,'Stock wise daily sales'!$A$1:$AA$367,10,0)</f>
        <v>0</v>
      </c>
      <c r="AJ267">
        <v>0</v>
      </c>
      <c r="AK267" s="15">
        <f t="shared" si="294"/>
        <v>7</v>
      </c>
      <c r="AL267" s="14">
        <f t="shared" si="305"/>
        <v>70</v>
      </c>
      <c r="AM267">
        <f>VLOOKUP(A267,'Stock wise daily sales'!$A$1:$AA$367,11,0)</f>
        <v>0</v>
      </c>
      <c r="AN267">
        <v>0</v>
      </c>
      <c r="AO267" s="15">
        <f t="shared" si="306"/>
        <v>70</v>
      </c>
      <c r="AP267" s="14">
        <f t="shared" si="295"/>
        <v>34</v>
      </c>
      <c r="AQ267">
        <f>VLOOKUP(A267,'Stock wise daily sales'!$A$1:$AA$367,12,0)</f>
        <v>0</v>
      </c>
      <c r="AR267">
        <v>0</v>
      </c>
      <c r="AS267" s="15">
        <f t="shared" si="296"/>
        <v>34</v>
      </c>
      <c r="AT267" s="14">
        <f t="shared" si="297"/>
        <v>72</v>
      </c>
      <c r="AU267">
        <f>VLOOKUP(A267,'Stock wise daily sales'!$A$1:$AA$367,13,0)</f>
        <v>2</v>
      </c>
      <c r="AV267">
        <v>0</v>
      </c>
      <c r="AW267" s="15">
        <f t="shared" si="298"/>
        <v>70</v>
      </c>
      <c r="AX267" s="14">
        <f t="shared" si="272"/>
        <v>20</v>
      </c>
      <c r="AY267">
        <f>VLOOKUP(A267,'Stock wise daily sales'!$A$1:$AA$367,14,0)</f>
        <v>0</v>
      </c>
      <c r="AZ267">
        <v>0</v>
      </c>
      <c r="BA267" s="15">
        <f t="shared" si="273"/>
        <v>20</v>
      </c>
      <c r="BB267" s="14">
        <f t="shared" si="299"/>
        <v>20</v>
      </c>
      <c r="BC267">
        <f>VLOOKUP(A267,'Stock wise daily sales'!$A$1:$AA$367,15,0)</f>
        <v>0</v>
      </c>
      <c r="BD267">
        <v>0</v>
      </c>
      <c r="BE267" s="15">
        <f t="shared" si="300"/>
        <v>20</v>
      </c>
      <c r="BF267" s="14">
        <f t="shared" si="274"/>
        <v>16</v>
      </c>
      <c r="BG267">
        <f>VLOOKUP(A267,'Stock wise daily sales'!$A$1:$AA$367,16,0)</f>
        <v>0</v>
      </c>
      <c r="BH267">
        <v>0</v>
      </c>
      <c r="BI267" s="15">
        <f t="shared" si="275"/>
        <v>16</v>
      </c>
      <c r="BJ267" s="14">
        <f t="shared" si="280"/>
        <v>29</v>
      </c>
      <c r="BK267">
        <f>VLOOKUP(A267,'Stock wise daily sales'!$A$1:$AA$367,17,0)</f>
        <v>0</v>
      </c>
      <c r="BL267">
        <v>0</v>
      </c>
      <c r="BM267" s="15">
        <f t="shared" si="281"/>
        <v>29</v>
      </c>
      <c r="BN267" s="14">
        <f t="shared" si="276"/>
        <v>107</v>
      </c>
      <c r="BO267">
        <f>VLOOKUP(A267,'Stock wise daily sales'!$A$1:$AA$367,18,0)</f>
        <v>0</v>
      </c>
      <c r="BP267">
        <v>0</v>
      </c>
      <c r="BQ267" s="15">
        <f t="shared" si="277"/>
        <v>107</v>
      </c>
      <c r="BR267" s="14">
        <f t="shared" si="278"/>
        <v>10</v>
      </c>
      <c r="BS267">
        <f>VLOOKUP(A267,'Stock wise daily sales'!$A$1:$AA$367,19,0)</f>
        <v>0</v>
      </c>
      <c r="BT267">
        <v>0</v>
      </c>
      <c r="BU267" s="15">
        <f t="shared" si="279"/>
        <v>10</v>
      </c>
      <c r="BV267" s="14">
        <f t="shared" si="282"/>
        <v>15</v>
      </c>
      <c r="BW267">
        <f>VLOOKUP(A267,'Stock wise daily sales'!$A$1:$AA$367,20,0)</f>
        <v>0</v>
      </c>
      <c r="BX267">
        <v>0</v>
      </c>
      <c r="BY267" s="15">
        <f t="shared" si="283"/>
        <v>15</v>
      </c>
      <c r="BZ267" s="14">
        <f t="shared" si="266"/>
        <v>17</v>
      </c>
      <c r="CA267">
        <f>VLOOKUP(A267,'Stock wise daily sales'!$A$1:$AA$367,21,0)</f>
        <v>0</v>
      </c>
      <c r="CB267">
        <v>0</v>
      </c>
      <c r="CC267" s="15">
        <f t="shared" si="267"/>
        <v>17</v>
      </c>
      <c r="CD267" s="14">
        <f t="shared" si="307"/>
        <v>14</v>
      </c>
      <c r="CE267">
        <f>VLOOKUP(A267,'Stock wise daily sales'!$A$1:$AA$367,22,0)</f>
        <v>0</v>
      </c>
      <c r="CF267">
        <v>0</v>
      </c>
      <c r="CG267" s="15">
        <f t="shared" si="308"/>
        <v>14</v>
      </c>
      <c r="CH267" s="14">
        <f t="shared" si="291"/>
        <v>105</v>
      </c>
      <c r="CI267">
        <f>VLOOKUP(A267,'Stock wise daily sales'!$A$1:$AA$367,23,0)</f>
        <v>0</v>
      </c>
      <c r="CJ267">
        <v>0</v>
      </c>
      <c r="CK267" s="15">
        <f t="shared" si="292"/>
        <v>105</v>
      </c>
      <c r="CL267" s="14">
        <f t="shared" si="284"/>
        <v>24</v>
      </c>
      <c r="CM267">
        <f>VLOOKUP(A267,'Stock wise daily sales'!$A$1:$AA$367,24,0)</f>
        <v>4</v>
      </c>
      <c r="CN267">
        <v>0</v>
      </c>
      <c r="CO267" s="15">
        <f t="shared" si="285"/>
        <v>20</v>
      </c>
      <c r="CP267" s="14">
        <f t="shared" si="301"/>
        <v>15</v>
      </c>
      <c r="CQ267">
        <f>VLOOKUP(A267,'Stock wise daily sales'!$A$1:$AA$367,25,0)</f>
        <v>0</v>
      </c>
      <c r="CR267">
        <v>0</v>
      </c>
      <c r="CS267" s="15">
        <f t="shared" si="302"/>
        <v>15</v>
      </c>
      <c r="CT267" s="14">
        <f t="shared" si="286"/>
        <v>51</v>
      </c>
      <c r="CU267">
        <f>VLOOKUP(A267,'Stock wise daily sales'!$A$1:$AA$367,26,0)</f>
        <v>30</v>
      </c>
      <c r="CV267">
        <v>0</v>
      </c>
      <c r="CW267" s="15">
        <f t="shared" si="287"/>
        <v>21</v>
      </c>
    </row>
    <row r="268" spans="1:101" x14ac:dyDescent="0.45">
      <c r="A268" s="2">
        <v>45465</v>
      </c>
      <c r="B268" s="14">
        <f t="shared" si="315"/>
        <v>49</v>
      </c>
      <c r="C268">
        <f>VLOOKUP(A268,'Stock wise daily sales'!$A$1:$AA$367,2,0)</f>
        <v>22</v>
      </c>
      <c r="D268">
        <v>0</v>
      </c>
      <c r="E268" s="15">
        <f t="shared" si="316"/>
        <v>27</v>
      </c>
      <c r="F268" s="14">
        <f t="shared" si="303"/>
        <v>39</v>
      </c>
      <c r="G268">
        <f>VLOOKUP(A268,'Stock wise daily sales'!$A$1:$AA$367,3,0)</f>
        <v>23</v>
      </c>
      <c r="H268">
        <v>0</v>
      </c>
      <c r="I268" s="15">
        <f t="shared" si="304"/>
        <v>16</v>
      </c>
      <c r="J268" s="14">
        <f t="shared" si="288"/>
        <v>25</v>
      </c>
      <c r="K268">
        <f>VLOOKUP(A268,'Stock wise daily sales'!$A$1:$AA$367,4,0)</f>
        <v>0</v>
      </c>
      <c r="L268">
        <v>0</v>
      </c>
      <c r="M268" s="15">
        <f t="shared" si="289"/>
        <v>25</v>
      </c>
      <c r="N268" s="14">
        <f t="shared" si="317"/>
        <v>10</v>
      </c>
      <c r="O268">
        <f>VLOOKUP(A268,'Stock wise daily sales'!$A$1:$AA$367,5,0)</f>
        <v>0</v>
      </c>
      <c r="P268">
        <v>0</v>
      </c>
      <c r="Q268" s="15">
        <f t="shared" si="290"/>
        <v>10</v>
      </c>
      <c r="R268" s="14">
        <f t="shared" si="268"/>
        <v>117</v>
      </c>
      <c r="S268">
        <f>VLOOKUP(A268,'Stock wise daily sales'!$A$1:$AA$367,6,0)</f>
        <v>62</v>
      </c>
      <c r="T268">
        <v>0</v>
      </c>
      <c r="U268" s="15">
        <f t="shared" si="269"/>
        <v>55</v>
      </c>
      <c r="V268" s="14">
        <f t="shared" si="309"/>
        <v>101</v>
      </c>
      <c r="W268">
        <f>VLOOKUP(A268,'Stock wise daily sales'!$A$1:$AA$367,7,0)</f>
        <v>36</v>
      </c>
      <c r="X268">
        <v>0</v>
      </c>
      <c r="Y268" s="15">
        <f t="shared" si="310"/>
        <v>65</v>
      </c>
      <c r="Z268" s="14">
        <f t="shared" si="270"/>
        <v>29</v>
      </c>
      <c r="AA268">
        <f>VLOOKUP(A268,'Stock wise daily sales'!$A$1:$AA$367,8,0)</f>
        <v>6</v>
      </c>
      <c r="AB268">
        <v>0</v>
      </c>
      <c r="AC268" s="15">
        <f t="shared" si="271"/>
        <v>23</v>
      </c>
      <c r="AD268" s="14">
        <f t="shared" si="264"/>
        <v>8</v>
      </c>
      <c r="AE268">
        <f>VLOOKUP(A268,'Stock wise daily sales'!$A$1:$AA$367,9,0)</f>
        <v>29</v>
      </c>
      <c r="AF268">
        <v>50</v>
      </c>
      <c r="AG268" s="15">
        <f t="shared" si="265"/>
        <v>29</v>
      </c>
      <c r="AH268" s="14">
        <f t="shared" si="293"/>
        <v>7</v>
      </c>
      <c r="AI268">
        <f>VLOOKUP(A268,'Stock wise daily sales'!$A$1:$AA$367,10,0)</f>
        <v>0</v>
      </c>
      <c r="AJ268">
        <v>0</v>
      </c>
      <c r="AK268" s="15">
        <f t="shared" si="294"/>
        <v>7</v>
      </c>
      <c r="AL268" s="14">
        <f t="shared" si="305"/>
        <v>70</v>
      </c>
      <c r="AM268">
        <f>VLOOKUP(A268,'Stock wise daily sales'!$A$1:$AA$367,11,0)</f>
        <v>8</v>
      </c>
      <c r="AN268">
        <v>0</v>
      </c>
      <c r="AO268" s="15">
        <f t="shared" si="306"/>
        <v>62</v>
      </c>
      <c r="AP268" s="14">
        <f t="shared" si="295"/>
        <v>34</v>
      </c>
      <c r="AQ268">
        <f>VLOOKUP(A268,'Stock wise daily sales'!$A$1:$AA$367,12,0)</f>
        <v>0</v>
      </c>
      <c r="AR268">
        <v>0</v>
      </c>
      <c r="AS268" s="15">
        <f t="shared" si="296"/>
        <v>34</v>
      </c>
      <c r="AT268" s="14">
        <f t="shared" si="297"/>
        <v>70</v>
      </c>
      <c r="AU268">
        <f>VLOOKUP(A268,'Stock wise daily sales'!$A$1:$AA$367,13,0)</f>
        <v>2</v>
      </c>
      <c r="AV268">
        <v>0</v>
      </c>
      <c r="AW268" s="15">
        <f t="shared" si="298"/>
        <v>68</v>
      </c>
      <c r="AX268" s="14">
        <f t="shared" si="272"/>
        <v>20</v>
      </c>
      <c r="AY268">
        <f>VLOOKUP(A268,'Stock wise daily sales'!$A$1:$AA$367,14,0)</f>
        <v>0</v>
      </c>
      <c r="AZ268">
        <v>0</v>
      </c>
      <c r="BA268" s="15">
        <f t="shared" si="273"/>
        <v>20</v>
      </c>
      <c r="BB268" s="14">
        <f t="shared" si="299"/>
        <v>20</v>
      </c>
      <c r="BC268">
        <f>VLOOKUP(A268,'Stock wise daily sales'!$A$1:$AA$367,15,0)</f>
        <v>0</v>
      </c>
      <c r="BD268">
        <v>0</v>
      </c>
      <c r="BE268" s="15">
        <f t="shared" si="300"/>
        <v>20</v>
      </c>
      <c r="BF268" s="14">
        <f t="shared" si="274"/>
        <v>16</v>
      </c>
      <c r="BG268">
        <f>VLOOKUP(A268,'Stock wise daily sales'!$A$1:$AA$367,16,0)</f>
        <v>0</v>
      </c>
      <c r="BH268">
        <v>0</v>
      </c>
      <c r="BI268" s="15">
        <f t="shared" si="275"/>
        <v>16</v>
      </c>
      <c r="BJ268" s="14">
        <f t="shared" si="280"/>
        <v>29</v>
      </c>
      <c r="BK268">
        <f>VLOOKUP(A268,'Stock wise daily sales'!$A$1:$AA$367,17,0)</f>
        <v>0</v>
      </c>
      <c r="BL268">
        <v>0</v>
      </c>
      <c r="BM268" s="15">
        <f t="shared" si="281"/>
        <v>29</v>
      </c>
      <c r="BN268" s="14">
        <f t="shared" si="276"/>
        <v>107</v>
      </c>
      <c r="BO268">
        <f>VLOOKUP(A268,'Stock wise daily sales'!$A$1:$AA$367,18,0)</f>
        <v>0</v>
      </c>
      <c r="BP268">
        <v>0</v>
      </c>
      <c r="BQ268" s="15">
        <f t="shared" si="277"/>
        <v>107</v>
      </c>
      <c r="BR268" s="14">
        <f t="shared" si="278"/>
        <v>10</v>
      </c>
      <c r="BS268">
        <f>VLOOKUP(A268,'Stock wise daily sales'!$A$1:$AA$367,19,0)</f>
        <v>0</v>
      </c>
      <c r="BT268">
        <v>0</v>
      </c>
      <c r="BU268" s="15">
        <f t="shared" si="279"/>
        <v>10</v>
      </c>
      <c r="BV268" s="14">
        <f t="shared" si="282"/>
        <v>15</v>
      </c>
      <c r="BW268">
        <f>VLOOKUP(A268,'Stock wise daily sales'!$A$1:$AA$367,20,0)</f>
        <v>5</v>
      </c>
      <c r="BX268">
        <v>0</v>
      </c>
      <c r="BY268" s="15">
        <f t="shared" si="283"/>
        <v>10</v>
      </c>
      <c r="BZ268" s="14">
        <f t="shared" si="266"/>
        <v>17</v>
      </c>
      <c r="CA268">
        <f>VLOOKUP(A268,'Stock wise daily sales'!$A$1:$AA$367,21,0)</f>
        <v>0</v>
      </c>
      <c r="CB268">
        <v>0</v>
      </c>
      <c r="CC268" s="15">
        <f t="shared" si="267"/>
        <v>17</v>
      </c>
      <c r="CD268" s="14">
        <f t="shared" si="307"/>
        <v>14</v>
      </c>
      <c r="CE268">
        <f>VLOOKUP(A268,'Stock wise daily sales'!$A$1:$AA$367,22,0)</f>
        <v>20</v>
      </c>
      <c r="CF268">
        <v>90</v>
      </c>
      <c r="CG268" s="15">
        <f t="shared" si="308"/>
        <v>84</v>
      </c>
      <c r="CH268" s="14">
        <f t="shared" si="291"/>
        <v>105</v>
      </c>
      <c r="CI268">
        <f>VLOOKUP(A268,'Stock wise daily sales'!$A$1:$AA$367,23,0)</f>
        <v>10</v>
      </c>
      <c r="CJ268">
        <v>0</v>
      </c>
      <c r="CK268" s="15">
        <f t="shared" si="292"/>
        <v>95</v>
      </c>
      <c r="CL268" s="14">
        <f t="shared" si="284"/>
        <v>20</v>
      </c>
      <c r="CM268">
        <f>VLOOKUP(A268,'Stock wise daily sales'!$A$1:$AA$367,24,0)</f>
        <v>5</v>
      </c>
      <c r="CN268">
        <v>0</v>
      </c>
      <c r="CO268" s="15">
        <f t="shared" si="285"/>
        <v>15</v>
      </c>
      <c r="CP268" s="14">
        <f t="shared" si="301"/>
        <v>15</v>
      </c>
      <c r="CQ268">
        <f>VLOOKUP(A268,'Stock wise daily sales'!$A$1:$AA$367,25,0)</f>
        <v>10</v>
      </c>
      <c r="CR268">
        <v>0</v>
      </c>
      <c r="CS268" s="15">
        <f t="shared" si="302"/>
        <v>5</v>
      </c>
      <c r="CT268" s="14">
        <f t="shared" si="286"/>
        <v>21</v>
      </c>
      <c r="CU268">
        <f>VLOOKUP(A268,'Stock wise daily sales'!$A$1:$AA$367,26,0)</f>
        <v>0</v>
      </c>
      <c r="CV268">
        <v>0</v>
      </c>
      <c r="CW268" s="15">
        <f t="shared" si="287"/>
        <v>21</v>
      </c>
    </row>
    <row r="269" spans="1:101" x14ac:dyDescent="0.45">
      <c r="A269" s="2">
        <v>45466</v>
      </c>
      <c r="B269" s="14">
        <f t="shared" si="315"/>
        <v>27</v>
      </c>
      <c r="C269">
        <f>VLOOKUP(A269,'Stock wise daily sales'!$A$1:$AA$367,2,0)</f>
        <v>1</v>
      </c>
      <c r="D269">
        <v>0</v>
      </c>
      <c r="E269" s="15">
        <f t="shared" si="316"/>
        <v>26</v>
      </c>
      <c r="F269" s="14">
        <f t="shared" si="303"/>
        <v>16</v>
      </c>
      <c r="G269">
        <f>VLOOKUP(A269,'Stock wise daily sales'!$A$1:$AA$367,3,0)</f>
        <v>0</v>
      </c>
      <c r="H269">
        <v>0</v>
      </c>
      <c r="I269" s="15">
        <f t="shared" si="304"/>
        <v>16</v>
      </c>
      <c r="J269" s="14">
        <f t="shared" si="288"/>
        <v>25</v>
      </c>
      <c r="K269">
        <f>VLOOKUP(A269,'Stock wise daily sales'!$A$1:$AA$367,4,0)</f>
        <v>10</v>
      </c>
      <c r="L269">
        <v>0</v>
      </c>
      <c r="M269" s="15">
        <f t="shared" si="289"/>
        <v>15</v>
      </c>
      <c r="N269" s="14">
        <f t="shared" si="317"/>
        <v>10</v>
      </c>
      <c r="O269">
        <f>VLOOKUP(A269,'Stock wise daily sales'!$A$1:$AA$367,5,0)</f>
        <v>2</v>
      </c>
      <c r="P269">
        <v>0</v>
      </c>
      <c r="Q269" s="15">
        <f t="shared" si="290"/>
        <v>8</v>
      </c>
      <c r="R269" s="14">
        <f t="shared" si="268"/>
        <v>55</v>
      </c>
      <c r="S269">
        <f>VLOOKUP(A269,'Stock wise daily sales'!$A$1:$AA$367,6,0)</f>
        <v>13</v>
      </c>
      <c r="T269">
        <v>0</v>
      </c>
      <c r="U269" s="15">
        <f t="shared" si="269"/>
        <v>42</v>
      </c>
      <c r="V269" s="14">
        <f t="shared" si="309"/>
        <v>65</v>
      </c>
      <c r="W269">
        <f>VLOOKUP(A269,'Stock wise daily sales'!$A$1:$AA$367,7,0)</f>
        <v>0</v>
      </c>
      <c r="X269">
        <v>0</v>
      </c>
      <c r="Y269" s="15">
        <f t="shared" si="310"/>
        <v>65</v>
      </c>
      <c r="Z269" s="14">
        <f t="shared" si="270"/>
        <v>23</v>
      </c>
      <c r="AA269">
        <f>VLOOKUP(A269,'Stock wise daily sales'!$A$1:$AA$367,8,0)</f>
        <v>6</v>
      </c>
      <c r="AB269">
        <v>0</v>
      </c>
      <c r="AC269" s="15">
        <f t="shared" si="271"/>
        <v>17</v>
      </c>
      <c r="AD269" s="14">
        <f t="shared" si="264"/>
        <v>29</v>
      </c>
      <c r="AE269">
        <f>VLOOKUP(A269,'Stock wise daily sales'!$A$1:$AA$367,9,0)</f>
        <v>0</v>
      </c>
      <c r="AF269">
        <v>0</v>
      </c>
      <c r="AG269" s="15">
        <f t="shared" si="265"/>
        <v>29</v>
      </c>
      <c r="AH269" s="14">
        <f t="shared" si="293"/>
        <v>7</v>
      </c>
      <c r="AI269">
        <f>VLOOKUP(A269,'Stock wise daily sales'!$A$1:$AA$367,10,0)</f>
        <v>0</v>
      </c>
      <c r="AJ269">
        <v>0</v>
      </c>
      <c r="AK269" s="15">
        <f t="shared" si="294"/>
        <v>7</v>
      </c>
      <c r="AL269" s="14">
        <f t="shared" si="305"/>
        <v>62</v>
      </c>
      <c r="AM269">
        <f>VLOOKUP(A269,'Stock wise daily sales'!$A$1:$AA$367,11,0)</f>
        <v>0</v>
      </c>
      <c r="AN269">
        <v>0</v>
      </c>
      <c r="AO269" s="15">
        <f t="shared" si="306"/>
        <v>62</v>
      </c>
      <c r="AP269" s="14">
        <f t="shared" si="295"/>
        <v>34</v>
      </c>
      <c r="AQ269">
        <f>VLOOKUP(A269,'Stock wise daily sales'!$A$1:$AA$367,12,0)</f>
        <v>0</v>
      </c>
      <c r="AR269">
        <v>0</v>
      </c>
      <c r="AS269" s="15">
        <f t="shared" si="296"/>
        <v>34</v>
      </c>
      <c r="AT269" s="14">
        <f t="shared" si="297"/>
        <v>68</v>
      </c>
      <c r="AU269">
        <f>VLOOKUP(A269,'Stock wise daily sales'!$A$1:$AA$367,13,0)</f>
        <v>0</v>
      </c>
      <c r="AV269">
        <v>0</v>
      </c>
      <c r="AW269" s="15">
        <f t="shared" si="298"/>
        <v>68</v>
      </c>
      <c r="AX269" s="14">
        <f t="shared" si="272"/>
        <v>20</v>
      </c>
      <c r="AY269">
        <f>VLOOKUP(A269,'Stock wise daily sales'!$A$1:$AA$367,14,0)</f>
        <v>0</v>
      </c>
      <c r="AZ269">
        <v>0</v>
      </c>
      <c r="BA269" s="15">
        <f t="shared" si="273"/>
        <v>20</v>
      </c>
      <c r="BB269" s="14">
        <f t="shared" si="299"/>
        <v>20</v>
      </c>
      <c r="BC269">
        <f>VLOOKUP(A269,'Stock wise daily sales'!$A$1:$AA$367,15,0)</f>
        <v>0</v>
      </c>
      <c r="BD269">
        <v>0</v>
      </c>
      <c r="BE269" s="15">
        <f t="shared" si="300"/>
        <v>20</v>
      </c>
      <c r="BF269" s="14">
        <f t="shared" si="274"/>
        <v>16</v>
      </c>
      <c r="BG269">
        <f>VLOOKUP(A269,'Stock wise daily sales'!$A$1:$AA$367,16,0)</f>
        <v>0</v>
      </c>
      <c r="BH269">
        <v>0</v>
      </c>
      <c r="BI269" s="15">
        <f t="shared" si="275"/>
        <v>16</v>
      </c>
      <c r="BJ269" s="14">
        <f t="shared" si="280"/>
        <v>29</v>
      </c>
      <c r="BK269">
        <f>VLOOKUP(A269,'Stock wise daily sales'!$A$1:$AA$367,17,0)</f>
        <v>0</v>
      </c>
      <c r="BL269">
        <v>0</v>
      </c>
      <c r="BM269" s="15">
        <f t="shared" si="281"/>
        <v>29</v>
      </c>
      <c r="BN269" s="14">
        <f t="shared" si="276"/>
        <v>107</v>
      </c>
      <c r="BO269">
        <f>VLOOKUP(A269,'Stock wise daily sales'!$A$1:$AA$367,18,0)</f>
        <v>0</v>
      </c>
      <c r="BP269">
        <v>0</v>
      </c>
      <c r="BQ269" s="15">
        <f t="shared" si="277"/>
        <v>107</v>
      </c>
      <c r="BR269" s="14">
        <f t="shared" si="278"/>
        <v>10</v>
      </c>
      <c r="BS269">
        <f>VLOOKUP(A269,'Stock wise daily sales'!$A$1:$AA$367,19,0)</f>
        <v>14</v>
      </c>
      <c r="BT269">
        <v>30</v>
      </c>
      <c r="BU269" s="15">
        <f t="shared" si="279"/>
        <v>26</v>
      </c>
      <c r="BV269" s="14">
        <f t="shared" si="282"/>
        <v>10</v>
      </c>
      <c r="BW269">
        <f>VLOOKUP(A269,'Stock wise daily sales'!$A$1:$AA$367,20,0)</f>
        <v>0</v>
      </c>
      <c r="BX269">
        <v>0</v>
      </c>
      <c r="BY269" s="15">
        <f t="shared" si="283"/>
        <v>10</v>
      </c>
      <c r="BZ269" s="14">
        <f t="shared" si="266"/>
        <v>17</v>
      </c>
      <c r="CA269">
        <f>VLOOKUP(A269,'Stock wise daily sales'!$A$1:$AA$367,21,0)</f>
        <v>0</v>
      </c>
      <c r="CB269">
        <v>0</v>
      </c>
      <c r="CC269" s="15">
        <f t="shared" si="267"/>
        <v>17</v>
      </c>
      <c r="CD269" s="14">
        <f t="shared" si="307"/>
        <v>84</v>
      </c>
      <c r="CE269">
        <f>VLOOKUP(A269,'Stock wise daily sales'!$A$1:$AA$367,22,0)</f>
        <v>4</v>
      </c>
      <c r="CF269">
        <v>0</v>
      </c>
      <c r="CG269" s="15">
        <f t="shared" si="308"/>
        <v>80</v>
      </c>
      <c r="CH269" s="14">
        <f t="shared" si="291"/>
        <v>95</v>
      </c>
      <c r="CI269">
        <f>VLOOKUP(A269,'Stock wise daily sales'!$A$1:$AA$367,23,0)</f>
        <v>0</v>
      </c>
      <c r="CJ269">
        <v>0</v>
      </c>
      <c r="CK269" s="15">
        <f t="shared" si="292"/>
        <v>95</v>
      </c>
      <c r="CL269" s="14">
        <f t="shared" si="284"/>
        <v>15</v>
      </c>
      <c r="CM269">
        <f>VLOOKUP(A269,'Stock wise daily sales'!$A$1:$AA$367,24,0)</f>
        <v>0</v>
      </c>
      <c r="CN269">
        <v>0</v>
      </c>
      <c r="CO269" s="15">
        <f t="shared" si="285"/>
        <v>15</v>
      </c>
      <c r="CP269" s="14">
        <f t="shared" si="301"/>
        <v>5</v>
      </c>
      <c r="CQ269">
        <f>VLOOKUP(A269,'Stock wise daily sales'!$A$1:$AA$367,25,0)</f>
        <v>2</v>
      </c>
      <c r="CR269">
        <v>0</v>
      </c>
      <c r="CS269" s="15">
        <f t="shared" si="302"/>
        <v>3</v>
      </c>
      <c r="CT269" s="14">
        <f t="shared" si="286"/>
        <v>21</v>
      </c>
      <c r="CU269">
        <f>VLOOKUP(A269,'Stock wise daily sales'!$A$1:$AA$367,26,0)</f>
        <v>2</v>
      </c>
      <c r="CV269">
        <v>0</v>
      </c>
      <c r="CW269" s="15">
        <f t="shared" si="287"/>
        <v>19</v>
      </c>
    </row>
    <row r="270" spans="1:101" x14ac:dyDescent="0.45">
      <c r="A270" s="2">
        <v>45467</v>
      </c>
      <c r="B270" s="14">
        <f t="shared" si="315"/>
        <v>26</v>
      </c>
      <c r="C270">
        <f>VLOOKUP(A270,'Stock wise daily sales'!$A$1:$AA$367,2,0)</f>
        <v>1</v>
      </c>
      <c r="D270">
        <v>0</v>
      </c>
      <c r="E270" s="15">
        <f t="shared" si="316"/>
        <v>25</v>
      </c>
      <c r="F270" s="14">
        <f t="shared" si="303"/>
        <v>16</v>
      </c>
      <c r="G270">
        <f>VLOOKUP(A270,'Stock wise daily sales'!$A$1:$AA$367,3,0)</f>
        <v>0</v>
      </c>
      <c r="H270">
        <v>0</v>
      </c>
      <c r="I270" s="15">
        <f t="shared" si="304"/>
        <v>16</v>
      </c>
      <c r="J270" s="14">
        <f t="shared" si="288"/>
        <v>15</v>
      </c>
      <c r="K270">
        <f>VLOOKUP(A270,'Stock wise daily sales'!$A$1:$AA$367,4,0)</f>
        <v>0</v>
      </c>
      <c r="L270">
        <v>0</v>
      </c>
      <c r="M270" s="15">
        <f t="shared" si="289"/>
        <v>15</v>
      </c>
      <c r="N270" s="14">
        <f t="shared" si="317"/>
        <v>8</v>
      </c>
      <c r="O270">
        <f>VLOOKUP(A270,'Stock wise daily sales'!$A$1:$AA$367,5,0)</f>
        <v>15</v>
      </c>
      <c r="P270">
        <v>50</v>
      </c>
      <c r="Q270" s="15">
        <f t="shared" si="290"/>
        <v>43</v>
      </c>
      <c r="R270" s="14">
        <f t="shared" si="268"/>
        <v>42</v>
      </c>
      <c r="S270">
        <f>VLOOKUP(A270,'Stock wise daily sales'!$A$1:$AA$367,6,0)</f>
        <v>0</v>
      </c>
      <c r="T270">
        <v>0</v>
      </c>
      <c r="U270" s="15">
        <f t="shared" si="269"/>
        <v>42</v>
      </c>
      <c r="V270" s="14">
        <f t="shared" si="309"/>
        <v>65</v>
      </c>
      <c r="W270">
        <f>VLOOKUP(A270,'Stock wise daily sales'!$A$1:$AA$367,7,0)</f>
        <v>0</v>
      </c>
      <c r="X270">
        <v>0</v>
      </c>
      <c r="Y270" s="15">
        <f t="shared" si="310"/>
        <v>65</v>
      </c>
      <c r="Z270" s="14">
        <f t="shared" si="270"/>
        <v>17</v>
      </c>
      <c r="AA270">
        <f>VLOOKUP(A270,'Stock wise daily sales'!$A$1:$AA$367,8,0)</f>
        <v>17</v>
      </c>
      <c r="AB270">
        <v>150</v>
      </c>
      <c r="AC270" s="15">
        <f t="shared" si="271"/>
        <v>150</v>
      </c>
      <c r="AD270" s="14">
        <f t="shared" si="264"/>
        <v>29</v>
      </c>
      <c r="AE270">
        <f>VLOOKUP(A270,'Stock wise daily sales'!$A$1:$AA$367,9,0)</f>
        <v>0</v>
      </c>
      <c r="AF270">
        <v>0</v>
      </c>
      <c r="AG270" s="15">
        <f t="shared" si="265"/>
        <v>29</v>
      </c>
      <c r="AH270" s="14">
        <f t="shared" si="293"/>
        <v>7</v>
      </c>
      <c r="AI270">
        <f>VLOOKUP(A270,'Stock wise daily sales'!$A$1:$AA$367,10,0)</f>
        <v>0</v>
      </c>
      <c r="AJ270">
        <v>0</v>
      </c>
      <c r="AK270" s="15">
        <f t="shared" si="294"/>
        <v>7</v>
      </c>
      <c r="AL270" s="14">
        <f t="shared" si="305"/>
        <v>62</v>
      </c>
      <c r="AM270">
        <f>VLOOKUP(A270,'Stock wise daily sales'!$A$1:$AA$367,11,0)</f>
        <v>0</v>
      </c>
      <c r="AN270">
        <v>0</v>
      </c>
      <c r="AO270" s="15">
        <f t="shared" si="306"/>
        <v>62</v>
      </c>
      <c r="AP270" s="14">
        <f t="shared" si="295"/>
        <v>34</v>
      </c>
      <c r="AQ270">
        <f>VLOOKUP(A270,'Stock wise daily sales'!$A$1:$AA$367,12,0)</f>
        <v>5</v>
      </c>
      <c r="AR270">
        <v>0</v>
      </c>
      <c r="AS270" s="15">
        <f t="shared" si="296"/>
        <v>29</v>
      </c>
      <c r="AT270" s="14">
        <f t="shared" si="297"/>
        <v>68</v>
      </c>
      <c r="AU270">
        <f>VLOOKUP(A270,'Stock wise daily sales'!$A$1:$AA$367,13,0)</f>
        <v>6</v>
      </c>
      <c r="AV270">
        <v>0</v>
      </c>
      <c r="AW270" s="15">
        <f t="shared" si="298"/>
        <v>62</v>
      </c>
      <c r="AX270" s="14">
        <f t="shared" si="272"/>
        <v>20</v>
      </c>
      <c r="AY270">
        <f>VLOOKUP(A270,'Stock wise daily sales'!$A$1:$AA$367,14,0)</f>
        <v>0</v>
      </c>
      <c r="AZ270">
        <v>0</v>
      </c>
      <c r="BA270" s="15">
        <f t="shared" si="273"/>
        <v>20</v>
      </c>
      <c r="BB270" s="14">
        <f t="shared" si="299"/>
        <v>20</v>
      </c>
      <c r="BC270">
        <f>VLOOKUP(A270,'Stock wise daily sales'!$A$1:$AA$367,15,0)</f>
        <v>3</v>
      </c>
      <c r="BD270">
        <v>0</v>
      </c>
      <c r="BE270" s="15">
        <f t="shared" si="300"/>
        <v>17</v>
      </c>
      <c r="BF270" s="14">
        <f t="shared" si="274"/>
        <v>16</v>
      </c>
      <c r="BG270">
        <f>VLOOKUP(A270,'Stock wise daily sales'!$A$1:$AA$367,16,0)</f>
        <v>5</v>
      </c>
      <c r="BH270">
        <v>0</v>
      </c>
      <c r="BI270" s="15">
        <f t="shared" si="275"/>
        <v>11</v>
      </c>
      <c r="BJ270" s="14">
        <f t="shared" si="280"/>
        <v>29</v>
      </c>
      <c r="BK270">
        <f>VLOOKUP(A270,'Stock wise daily sales'!$A$1:$AA$367,17,0)</f>
        <v>0</v>
      </c>
      <c r="BL270">
        <v>0</v>
      </c>
      <c r="BM270" s="15">
        <f t="shared" si="281"/>
        <v>29</v>
      </c>
      <c r="BN270" s="14">
        <f t="shared" si="276"/>
        <v>107</v>
      </c>
      <c r="BO270">
        <f>VLOOKUP(A270,'Stock wise daily sales'!$A$1:$AA$367,18,0)</f>
        <v>0</v>
      </c>
      <c r="BP270">
        <v>0</v>
      </c>
      <c r="BQ270" s="15">
        <f t="shared" si="277"/>
        <v>107</v>
      </c>
      <c r="BR270" s="14">
        <f t="shared" si="278"/>
        <v>26</v>
      </c>
      <c r="BS270">
        <f>VLOOKUP(A270,'Stock wise daily sales'!$A$1:$AA$367,19,0)</f>
        <v>0</v>
      </c>
      <c r="BT270">
        <v>0</v>
      </c>
      <c r="BU270" s="15">
        <f t="shared" si="279"/>
        <v>26</v>
      </c>
      <c r="BV270" s="14">
        <f t="shared" si="282"/>
        <v>10</v>
      </c>
      <c r="BW270">
        <f>VLOOKUP(A270,'Stock wise daily sales'!$A$1:$AA$367,20,0)</f>
        <v>0</v>
      </c>
      <c r="BX270">
        <v>0</v>
      </c>
      <c r="BY270" s="15">
        <f t="shared" si="283"/>
        <v>10</v>
      </c>
      <c r="BZ270" s="14">
        <f t="shared" si="266"/>
        <v>17</v>
      </c>
      <c r="CA270">
        <f>VLOOKUP(A270,'Stock wise daily sales'!$A$1:$AA$367,21,0)</f>
        <v>0</v>
      </c>
      <c r="CB270">
        <v>0</v>
      </c>
      <c r="CC270" s="15">
        <f t="shared" si="267"/>
        <v>17</v>
      </c>
      <c r="CD270" s="14">
        <f t="shared" si="307"/>
        <v>80</v>
      </c>
      <c r="CE270">
        <f>VLOOKUP(A270,'Stock wise daily sales'!$A$1:$AA$367,22,0)</f>
        <v>0</v>
      </c>
      <c r="CF270">
        <v>0</v>
      </c>
      <c r="CG270" s="15">
        <f t="shared" si="308"/>
        <v>80</v>
      </c>
      <c r="CH270" s="14">
        <f t="shared" si="291"/>
        <v>95</v>
      </c>
      <c r="CI270">
        <f>VLOOKUP(A270,'Stock wise daily sales'!$A$1:$AA$367,23,0)</f>
        <v>0</v>
      </c>
      <c r="CJ270">
        <v>0</v>
      </c>
      <c r="CK270" s="15">
        <f t="shared" si="292"/>
        <v>95</v>
      </c>
      <c r="CL270" s="14">
        <f t="shared" si="284"/>
        <v>15</v>
      </c>
      <c r="CM270">
        <f>VLOOKUP(A270,'Stock wise daily sales'!$A$1:$AA$367,24,0)</f>
        <v>0</v>
      </c>
      <c r="CN270">
        <v>0</v>
      </c>
      <c r="CO270" s="15">
        <f t="shared" si="285"/>
        <v>15</v>
      </c>
      <c r="CP270" s="14">
        <f t="shared" si="301"/>
        <v>3</v>
      </c>
      <c r="CQ270">
        <f>VLOOKUP(A270,'Stock wise daily sales'!$A$1:$AA$367,25,0)</f>
        <v>10</v>
      </c>
      <c r="CR270">
        <v>50</v>
      </c>
      <c r="CS270" s="15">
        <f t="shared" si="302"/>
        <v>43</v>
      </c>
      <c r="CT270" s="14">
        <f t="shared" si="286"/>
        <v>19</v>
      </c>
      <c r="CU270">
        <f>VLOOKUP(A270,'Stock wise daily sales'!$A$1:$AA$367,26,0)</f>
        <v>0</v>
      </c>
      <c r="CV270">
        <v>0</v>
      </c>
      <c r="CW270" s="15">
        <f t="shared" si="287"/>
        <v>19</v>
      </c>
    </row>
    <row r="271" spans="1:101" x14ac:dyDescent="0.45">
      <c r="A271" s="2">
        <v>45468</v>
      </c>
      <c r="B271" s="14">
        <f t="shared" si="315"/>
        <v>25</v>
      </c>
      <c r="C271">
        <f>VLOOKUP(A271,'Stock wise daily sales'!$A$1:$AA$367,2,0)</f>
        <v>0</v>
      </c>
      <c r="D271">
        <v>0</v>
      </c>
      <c r="E271" s="15">
        <f t="shared" si="316"/>
        <v>25</v>
      </c>
      <c r="F271" s="14">
        <f t="shared" si="303"/>
        <v>16</v>
      </c>
      <c r="G271">
        <f>VLOOKUP(A271,'Stock wise daily sales'!$A$1:$AA$367,3,0)</f>
        <v>0</v>
      </c>
      <c r="H271">
        <v>0</v>
      </c>
      <c r="I271" s="15">
        <f t="shared" si="304"/>
        <v>16</v>
      </c>
      <c r="J271" s="14">
        <f t="shared" si="288"/>
        <v>15</v>
      </c>
      <c r="K271">
        <f>VLOOKUP(A271,'Stock wise daily sales'!$A$1:$AA$367,4,0)</f>
        <v>0</v>
      </c>
      <c r="L271">
        <v>0</v>
      </c>
      <c r="M271" s="15">
        <f t="shared" si="289"/>
        <v>15</v>
      </c>
      <c r="N271" s="14">
        <f t="shared" si="317"/>
        <v>43</v>
      </c>
      <c r="O271">
        <f>VLOOKUP(A271,'Stock wise daily sales'!$A$1:$AA$367,5,0)</f>
        <v>0</v>
      </c>
      <c r="P271">
        <v>0</v>
      </c>
      <c r="Q271" s="15">
        <f t="shared" si="290"/>
        <v>43</v>
      </c>
      <c r="R271" s="14">
        <f t="shared" si="268"/>
        <v>42</v>
      </c>
      <c r="S271">
        <f>VLOOKUP(A271,'Stock wise daily sales'!$A$1:$AA$367,6,0)</f>
        <v>4</v>
      </c>
      <c r="T271">
        <v>0</v>
      </c>
      <c r="U271" s="15">
        <f t="shared" si="269"/>
        <v>38</v>
      </c>
      <c r="V271" s="14">
        <f t="shared" si="309"/>
        <v>65</v>
      </c>
      <c r="W271">
        <f>VLOOKUP(A271,'Stock wise daily sales'!$A$1:$AA$367,7,0)</f>
        <v>0</v>
      </c>
      <c r="X271">
        <v>0</v>
      </c>
      <c r="Y271" s="15">
        <f t="shared" si="310"/>
        <v>65</v>
      </c>
      <c r="Z271" s="14">
        <f t="shared" si="270"/>
        <v>150</v>
      </c>
      <c r="AA271">
        <f>VLOOKUP(A271,'Stock wise daily sales'!$A$1:$AA$367,8,0)</f>
        <v>28</v>
      </c>
      <c r="AB271">
        <v>0</v>
      </c>
      <c r="AC271" s="15">
        <f t="shared" si="271"/>
        <v>122</v>
      </c>
      <c r="AD271" s="14">
        <f t="shared" ref="AD271:AD334" si="318">MAX(AG270,0)</f>
        <v>29</v>
      </c>
      <c r="AE271">
        <f>VLOOKUP(A271,'Stock wise daily sales'!$A$1:$AA$367,9,0)</f>
        <v>0</v>
      </c>
      <c r="AF271">
        <v>0</v>
      </c>
      <c r="AG271" s="15">
        <f t="shared" ref="AG271:AG334" si="319">AD271-AE271+AF271</f>
        <v>29</v>
      </c>
      <c r="AH271" s="14">
        <f t="shared" si="293"/>
        <v>7</v>
      </c>
      <c r="AI271">
        <f>VLOOKUP(A271,'Stock wise daily sales'!$A$1:$AA$367,10,0)</f>
        <v>2</v>
      </c>
      <c r="AJ271">
        <v>0</v>
      </c>
      <c r="AK271" s="15">
        <f t="shared" si="294"/>
        <v>5</v>
      </c>
      <c r="AL271" s="14">
        <f t="shared" si="305"/>
        <v>62</v>
      </c>
      <c r="AM271">
        <f>VLOOKUP(A271,'Stock wise daily sales'!$A$1:$AA$367,11,0)</f>
        <v>150</v>
      </c>
      <c r="AN271">
        <v>200</v>
      </c>
      <c r="AO271" s="15">
        <f t="shared" si="306"/>
        <v>112</v>
      </c>
      <c r="AP271" s="14">
        <f t="shared" si="295"/>
        <v>29</v>
      </c>
      <c r="AQ271">
        <f>VLOOKUP(A271,'Stock wise daily sales'!$A$1:$AA$367,12,0)</f>
        <v>4</v>
      </c>
      <c r="AR271">
        <v>0</v>
      </c>
      <c r="AS271" s="15">
        <f t="shared" si="296"/>
        <v>25</v>
      </c>
      <c r="AT271" s="14">
        <f t="shared" si="297"/>
        <v>62</v>
      </c>
      <c r="AU271">
        <f>VLOOKUP(A271,'Stock wise daily sales'!$A$1:$AA$367,13,0)</f>
        <v>2</v>
      </c>
      <c r="AV271">
        <v>0</v>
      </c>
      <c r="AW271" s="15">
        <f t="shared" si="298"/>
        <v>60</v>
      </c>
      <c r="AX271" s="14">
        <f t="shared" si="272"/>
        <v>20</v>
      </c>
      <c r="AY271">
        <f>VLOOKUP(A271,'Stock wise daily sales'!$A$1:$AA$367,14,0)</f>
        <v>0</v>
      </c>
      <c r="AZ271">
        <v>0</v>
      </c>
      <c r="BA271" s="15">
        <f t="shared" si="273"/>
        <v>20</v>
      </c>
      <c r="BB271" s="14">
        <f t="shared" si="299"/>
        <v>17</v>
      </c>
      <c r="BC271">
        <f>VLOOKUP(A271,'Stock wise daily sales'!$A$1:$AA$367,15,0)</f>
        <v>0</v>
      </c>
      <c r="BD271">
        <v>0</v>
      </c>
      <c r="BE271" s="15">
        <f t="shared" si="300"/>
        <v>17</v>
      </c>
      <c r="BF271" s="14">
        <f t="shared" si="274"/>
        <v>11</v>
      </c>
      <c r="BG271">
        <f>VLOOKUP(A271,'Stock wise daily sales'!$A$1:$AA$367,16,0)</f>
        <v>0</v>
      </c>
      <c r="BH271">
        <v>0</v>
      </c>
      <c r="BI271" s="15">
        <f t="shared" si="275"/>
        <v>11</v>
      </c>
      <c r="BJ271" s="14">
        <f t="shared" si="280"/>
        <v>29</v>
      </c>
      <c r="BK271">
        <f>VLOOKUP(A271,'Stock wise daily sales'!$A$1:$AA$367,17,0)</f>
        <v>0</v>
      </c>
      <c r="BL271">
        <v>0</v>
      </c>
      <c r="BM271" s="15">
        <f t="shared" si="281"/>
        <v>29</v>
      </c>
      <c r="BN271" s="14">
        <f t="shared" si="276"/>
        <v>107</v>
      </c>
      <c r="BO271">
        <f>VLOOKUP(A271,'Stock wise daily sales'!$A$1:$AA$367,18,0)</f>
        <v>0</v>
      </c>
      <c r="BP271">
        <v>0</v>
      </c>
      <c r="BQ271" s="15">
        <f t="shared" si="277"/>
        <v>107</v>
      </c>
      <c r="BR271" s="14">
        <f t="shared" si="278"/>
        <v>26</v>
      </c>
      <c r="BS271">
        <f>VLOOKUP(A271,'Stock wise daily sales'!$A$1:$AA$367,19,0)</f>
        <v>0</v>
      </c>
      <c r="BT271">
        <v>0</v>
      </c>
      <c r="BU271" s="15">
        <f t="shared" si="279"/>
        <v>26</v>
      </c>
      <c r="BV271" s="14">
        <f t="shared" si="282"/>
        <v>10</v>
      </c>
      <c r="BW271">
        <f>VLOOKUP(A271,'Stock wise daily sales'!$A$1:$AA$367,20,0)</f>
        <v>0</v>
      </c>
      <c r="BX271">
        <v>0</v>
      </c>
      <c r="BY271" s="15">
        <f t="shared" si="283"/>
        <v>10</v>
      </c>
      <c r="BZ271" s="14">
        <f t="shared" si="266"/>
        <v>17</v>
      </c>
      <c r="CA271">
        <f>VLOOKUP(A271,'Stock wise daily sales'!$A$1:$AA$367,21,0)</f>
        <v>0</v>
      </c>
      <c r="CB271">
        <v>0</v>
      </c>
      <c r="CC271" s="15">
        <f t="shared" si="267"/>
        <v>17</v>
      </c>
      <c r="CD271" s="14">
        <f t="shared" si="307"/>
        <v>80</v>
      </c>
      <c r="CE271">
        <f>VLOOKUP(A271,'Stock wise daily sales'!$A$1:$AA$367,22,0)</f>
        <v>0</v>
      </c>
      <c r="CF271">
        <v>0</v>
      </c>
      <c r="CG271" s="15">
        <f t="shared" si="308"/>
        <v>80</v>
      </c>
      <c r="CH271" s="14">
        <f t="shared" si="291"/>
        <v>95</v>
      </c>
      <c r="CI271">
        <f>VLOOKUP(A271,'Stock wise daily sales'!$A$1:$AA$367,23,0)</f>
        <v>0</v>
      </c>
      <c r="CJ271">
        <v>0</v>
      </c>
      <c r="CK271" s="15">
        <f t="shared" si="292"/>
        <v>95</v>
      </c>
      <c r="CL271" s="14">
        <f t="shared" si="284"/>
        <v>15</v>
      </c>
      <c r="CM271">
        <f>VLOOKUP(A271,'Stock wise daily sales'!$A$1:$AA$367,24,0)</f>
        <v>0</v>
      </c>
      <c r="CN271">
        <v>0</v>
      </c>
      <c r="CO271" s="15">
        <f t="shared" si="285"/>
        <v>15</v>
      </c>
      <c r="CP271" s="14">
        <f t="shared" si="301"/>
        <v>43</v>
      </c>
      <c r="CQ271">
        <f>VLOOKUP(A271,'Stock wise daily sales'!$A$1:$AA$367,25,0)</f>
        <v>0</v>
      </c>
      <c r="CR271">
        <v>0</v>
      </c>
      <c r="CS271" s="15">
        <f t="shared" si="302"/>
        <v>43</v>
      </c>
      <c r="CT271" s="14">
        <f t="shared" si="286"/>
        <v>19</v>
      </c>
      <c r="CU271">
        <f>VLOOKUP(A271,'Stock wise daily sales'!$A$1:$AA$367,26,0)</f>
        <v>0</v>
      </c>
      <c r="CV271">
        <v>0</v>
      </c>
      <c r="CW271" s="15">
        <f t="shared" si="287"/>
        <v>19</v>
      </c>
    </row>
    <row r="272" spans="1:101" x14ac:dyDescent="0.45">
      <c r="A272" s="2">
        <v>45469</v>
      </c>
      <c r="B272" s="14">
        <f t="shared" si="315"/>
        <v>25</v>
      </c>
      <c r="C272">
        <f>VLOOKUP(A272,'Stock wise daily sales'!$A$1:$AA$367,2,0)</f>
        <v>10</v>
      </c>
      <c r="D272">
        <v>0</v>
      </c>
      <c r="E272" s="15">
        <f t="shared" si="316"/>
        <v>15</v>
      </c>
      <c r="F272" s="14">
        <f t="shared" si="303"/>
        <v>16</v>
      </c>
      <c r="G272">
        <f>VLOOKUP(A272,'Stock wise daily sales'!$A$1:$AA$367,3,0)</f>
        <v>20</v>
      </c>
      <c r="H272">
        <v>200</v>
      </c>
      <c r="I272" s="15">
        <f t="shared" si="304"/>
        <v>196</v>
      </c>
      <c r="J272" s="14">
        <f t="shared" si="288"/>
        <v>15</v>
      </c>
      <c r="K272">
        <f>VLOOKUP(A272,'Stock wise daily sales'!$A$1:$AA$367,4,0)</f>
        <v>0</v>
      </c>
      <c r="L272">
        <v>0</v>
      </c>
      <c r="M272" s="15">
        <f t="shared" si="289"/>
        <v>15</v>
      </c>
      <c r="N272" s="14">
        <f t="shared" si="317"/>
        <v>43</v>
      </c>
      <c r="O272">
        <f>VLOOKUP(A272,'Stock wise daily sales'!$A$1:$AA$367,5,0)</f>
        <v>0</v>
      </c>
      <c r="P272">
        <v>0</v>
      </c>
      <c r="Q272" s="15">
        <f t="shared" si="290"/>
        <v>43</v>
      </c>
      <c r="R272" s="14">
        <f t="shared" si="268"/>
        <v>38</v>
      </c>
      <c r="S272">
        <f>VLOOKUP(A272,'Stock wise daily sales'!$A$1:$AA$367,6,0)</f>
        <v>0</v>
      </c>
      <c r="T272">
        <v>0</v>
      </c>
      <c r="U272" s="15">
        <f t="shared" si="269"/>
        <v>38</v>
      </c>
      <c r="V272" s="14">
        <f t="shared" si="309"/>
        <v>65</v>
      </c>
      <c r="W272">
        <f>VLOOKUP(A272,'Stock wise daily sales'!$A$1:$AA$367,7,0)</f>
        <v>5</v>
      </c>
      <c r="X272">
        <v>0</v>
      </c>
      <c r="Y272" s="15">
        <f t="shared" si="310"/>
        <v>60</v>
      </c>
      <c r="Z272" s="14">
        <f t="shared" si="270"/>
        <v>122</v>
      </c>
      <c r="AA272">
        <f>VLOOKUP(A272,'Stock wise daily sales'!$A$1:$AA$367,8,0)</f>
        <v>20</v>
      </c>
      <c r="AB272">
        <v>0</v>
      </c>
      <c r="AC272" s="15">
        <f t="shared" si="271"/>
        <v>102</v>
      </c>
      <c r="AD272" s="14">
        <f t="shared" si="318"/>
        <v>29</v>
      </c>
      <c r="AE272">
        <f>VLOOKUP(A272,'Stock wise daily sales'!$A$1:$AA$367,9,0)</f>
        <v>0</v>
      </c>
      <c r="AF272">
        <v>0</v>
      </c>
      <c r="AG272" s="15">
        <f t="shared" si="319"/>
        <v>29</v>
      </c>
      <c r="AH272" s="14">
        <f t="shared" si="293"/>
        <v>5</v>
      </c>
      <c r="AI272">
        <f>VLOOKUP(A272,'Stock wise daily sales'!$A$1:$AA$367,10,0)</f>
        <v>2</v>
      </c>
      <c r="AJ272">
        <v>0</v>
      </c>
      <c r="AK272" s="15">
        <f t="shared" si="294"/>
        <v>3</v>
      </c>
      <c r="AL272" s="14">
        <f t="shared" si="305"/>
        <v>112</v>
      </c>
      <c r="AM272">
        <f>VLOOKUP(A272,'Stock wise daily sales'!$A$1:$AA$367,11,0)</f>
        <v>5</v>
      </c>
      <c r="AN272">
        <v>0</v>
      </c>
      <c r="AO272" s="15">
        <f t="shared" si="306"/>
        <v>107</v>
      </c>
      <c r="AP272" s="14">
        <f t="shared" si="295"/>
        <v>25</v>
      </c>
      <c r="AQ272">
        <f>VLOOKUP(A272,'Stock wise daily sales'!$A$1:$AA$367,12,0)</f>
        <v>5</v>
      </c>
      <c r="AR272">
        <v>0</v>
      </c>
      <c r="AS272" s="15">
        <f t="shared" si="296"/>
        <v>20</v>
      </c>
      <c r="AT272" s="14">
        <f t="shared" si="297"/>
        <v>60</v>
      </c>
      <c r="AU272">
        <f>VLOOKUP(A272,'Stock wise daily sales'!$A$1:$AA$367,13,0)</f>
        <v>10</v>
      </c>
      <c r="AV272">
        <v>0</v>
      </c>
      <c r="AW272" s="15">
        <f t="shared" si="298"/>
        <v>50</v>
      </c>
      <c r="AX272" s="14">
        <f t="shared" si="272"/>
        <v>20</v>
      </c>
      <c r="AY272">
        <f>VLOOKUP(A272,'Stock wise daily sales'!$A$1:$AA$367,14,0)</f>
        <v>0</v>
      </c>
      <c r="AZ272">
        <v>0</v>
      </c>
      <c r="BA272" s="15">
        <f t="shared" si="273"/>
        <v>20</v>
      </c>
      <c r="BB272" s="14">
        <f t="shared" si="299"/>
        <v>17</v>
      </c>
      <c r="BC272">
        <f>VLOOKUP(A272,'Stock wise daily sales'!$A$1:$AA$367,15,0)</f>
        <v>0</v>
      </c>
      <c r="BD272">
        <v>0</v>
      </c>
      <c r="BE272" s="15">
        <f t="shared" si="300"/>
        <v>17</v>
      </c>
      <c r="BF272" s="14">
        <f t="shared" si="274"/>
        <v>11</v>
      </c>
      <c r="BG272">
        <f>VLOOKUP(A272,'Stock wise daily sales'!$A$1:$AA$367,16,0)</f>
        <v>5</v>
      </c>
      <c r="BH272">
        <v>0</v>
      </c>
      <c r="BI272" s="15">
        <f t="shared" si="275"/>
        <v>6</v>
      </c>
      <c r="BJ272" s="14">
        <f t="shared" si="280"/>
        <v>29</v>
      </c>
      <c r="BK272">
        <f>VLOOKUP(A272,'Stock wise daily sales'!$A$1:$AA$367,17,0)</f>
        <v>0</v>
      </c>
      <c r="BL272">
        <v>0</v>
      </c>
      <c r="BM272" s="15">
        <f t="shared" si="281"/>
        <v>29</v>
      </c>
      <c r="BN272" s="14">
        <f t="shared" si="276"/>
        <v>107</v>
      </c>
      <c r="BO272">
        <f>VLOOKUP(A272,'Stock wise daily sales'!$A$1:$AA$367,18,0)</f>
        <v>0</v>
      </c>
      <c r="BP272">
        <v>0</v>
      </c>
      <c r="BQ272" s="15">
        <f t="shared" si="277"/>
        <v>107</v>
      </c>
      <c r="BR272" s="14">
        <f t="shared" si="278"/>
        <v>26</v>
      </c>
      <c r="BS272">
        <f>VLOOKUP(A272,'Stock wise daily sales'!$A$1:$AA$367,19,0)</f>
        <v>0</v>
      </c>
      <c r="BT272">
        <v>0</v>
      </c>
      <c r="BU272" s="15">
        <f t="shared" si="279"/>
        <v>26</v>
      </c>
      <c r="BV272" s="14">
        <f t="shared" si="282"/>
        <v>10</v>
      </c>
      <c r="BW272">
        <f>VLOOKUP(A272,'Stock wise daily sales'!$A$1:$AA$367,20,0)</f>
        <v>0</v>
      </c>
      <c r="BX272">
        <v>0</v>
      </c>
      <c r="BY272" s="15">
        <f t="shared" si="283"/>
        <v>10</v>
      </c>
      <c r="BZ272" s="14">
        <f t="shared" si="266"/>
        <v>17</v>
      </c>
      <c r="CA272">
        <f>VLOOKUP(A272,'Stock wise daily sales'!$A$1:$AA$367,21,0)</f>
        <v>0</v>
      </c>
      <c r="CB272">
        <v>0</v>
      </c>
      <c r="CC272" s="15">
        <f t="shared" si="267"/>
        <v>17</v>
      </c>
      <c r="CD272" s="14">
        <f t="shared" si="307"/>
        <v>80</v>
      </c>
      <c r="CE272">
        <f>VLOOKUP(A272,'Stock wise daily sales'!$A$1:$AA$367,22,0)</f>
        <v>10</v>
      </c>
      <c r="CF272">
        <v>0</v>
      </c>
      <c r="CG272" s="15">
        <f t="shared" si="308"/>
        <v>70</v>
      </c>
      <c r="CH272" s="14">
        <f t="shared" si="291"/>
        <v>95</v>
      </c>
      <c r="CI272">
        <f>VLOOKUP(A272,'Stock wise daily sales'!$A$1:$AA$367,23,0)</f>
        <v>10</v>
      </c>
      <c r="CJ272">
        <v>0</v>
      </c>
      <c r="CK272" s="15">
        <f t="shared" si="292"/>
        <v>85</v>
      </c>
      <c r="CL272" s="14">
        <f t="shared" si="284"/>
        <v>15</v>
      </c>
      <c r="CM272">
        <f>VLOOKUP(A272,'Stock wise daily sales'!$A$1:$AA$367,24,0)</f>
        <v>0</v>
      </c>
      <c r="CN272">
        <v>0</v>
      </c>
      <c r="CO272" s="15">
        <f t="shared" si="285"/>
        <v>15</v>
      </c>
      <c r="CP272" s="14">
        <f t="shared" si="301"/>
        <v>43</v>
      </c>
      <c r="CQ272">
        <f>VLOOKUP(A272,'Stock wise daily sales'!$A$1:$AA$367,25,0)</f>
        <v>0</v>
      </c>
      <c r="CR272">
        <v>0</v>
      </c>
      <c r="CS272" s="15">
        <f t="shared" si="302"/>
        <v>43</v>
      </c>
      <c r="CT272" s="14">
        <f t="shared" si="286"/>
        <v>19</v>
      </c>
      <c r="CU272">
        <f>VLOOKUP(A272,'Stock wise daily sales'!$A$1:$AA$367,26,0)</f>
        <v>0</v>
      </c>
      <c r="CV272">
        <v>0</v>
      </c>
      <c r="CW272" s="15">
        <f t="shared" si="287"/>
        <v>19</v>
      </c>
    </row>
    <row r="273" spans="1:101" x14ac:dyDescent="0.45">
      <c r="A273" s="2">
        <v>45470</v>
      </c>
      <c r="B273" s="14">
        <f t="shared" si="315"/>
        <v>15</v>
      </c>
      <c r="C273">
        <f>VLOOKUP(A273,'Stock wise daily sales'!$A$1:$AA$367,2,0)</f>
        <v>0</v>
      </c>
      <c r="D273">
        <v>0</v>
      </c>
      <c r="E273" s="15">
        <f t="shared" si="316"/>
        <v>15</v>
      </c>
      <c r="F273" s="14">
        <f t="shared" si="303"/>
        <v>196</v>
      </c>
      <c r="G273">
        <f>VLOOKUP(A273,'Stock wise daily sales'!$A$1:$AA$367,3,0)</f>
        <v>0</v>
      </c>
      <c r="H273">
        <v>0</v>
      </c>
      <c r="I273" s="15">
        <f t="shared" si="304"/>
        <v>196</v>
      </c>
      <c r="J273" s="14">
        <f t="shared" si="288"/>
        <v>15</v>
      </c>
      <c r="K273">
        <f>VLOOKUP(A273,'Stock wise daily sales'!$A$1:$AA$367,4,0)</f>
        <v>0</v>
      </c>
      <c r="L273">
        <v>0</v>
      </c>
      <c r="M273" s="15">
        <f t="shared" si="289"/>
        <v>15</v>
      </c>
      <c r="N273" s="14">
        <f t="shared" si="317"/>
        <v>43</v>
      </c>
      <c r="O273">
        <f>VLOOKUP(A273,'Stock wise daily sales'!$A$1:$AA$367,5,0)</f>
        <v>0</v>
      </c>
      <c r="P273">
        <v>0</v>
      </c>
      <c r="Q273" s="15">
        <f t="shared" si="290"/>
        <v>43</v>
      </c>
      <c r="R273" s="14">
        <f t="shared" si="268"/>
        <v>38</v>
      </c>
      <c r="S273">
        <f>VLOOKUP(A273,'Stock wise daily sales'!$A$1:$AA$367,6,0)</f>
        <v>0</v>
      </c>
      <c r="T273">
        <v>0</v>
      </c>
      <c r="U273" s="15">
        <f t="shared" si="269"/>
        <v>38</v>
      </c>
      <c r="V273" s="14">
        <f t="shared" si="309"/>
        <v>60</v>
      </c>
      <c r="W273">
        <f>VLOOKUP(A273,'Stock wise daily sales'!$A$1:$AA$367,7,0)</f>
        <v>4</v>
      </c>
      <c r="X273">
        <v>0</v>
      </c>
      <c r="Y273" s="15">
        <f t="shared" si="310"/>
        <v>56</v>
      </c>
      <c r="Z273" s="14">
        <f t="shared" si="270"/>
        <v>102</v>
      </c>
      <c r="AA273">
        <f>VLOOKUP(A273,'Stock wise daily sales'!$A$1:$AA$367,8,0)</f>
        <v>10</v>
      </c>
      <c r="AB273">
        <v>0</v>
      </c>
      <c r="AC273" s="15">
        <f t="shared" si="271"/>
        <v>92</v>
      </c>
      <c r="AD273" s="14">
        <f t="shared" si="318"/>
        <v>29</v>
      </c>
      <c r="AE273">
        <f>VLOOKUP(A273,'Stock wise daily sales'!$A$1:$AA$367,9,0)</f>
        <v>0</v>
      </c>
      <c r="AF273">
        <v>0</v>
      </c>
      <c r="AG273" s="15">
        <f t="shared" si="319"/>
        <v>29</v>
      </c>
      <c r="AH273" s="14">
        <f t="shared" si="293"/>
        <v>3</v>
      </c>
      <c r="AI273">
        <f>VLOOKUP(A273,'Stock wise daily sales'!$A$1:$AA$367,10,0)</f>
        <v>0</v>
      </c>
      <c r="AJ273">
        <v>0</v>
      </c>
      <c r="AK273" s="15">
        <f t="shared" si="294"/>
        <v>3</v>
      </c>
      <c r="AL273" s="14">
        <f t="shared" si="305"/>
        <v>107</v>
      </c>
      <c r="AM273">
        <f>VLOOKUP(A273,'Stock wise daily sales'!$A$1:$AA$367,11,0)</f>
        <v>10</v>
      </c>
      <c r="AN273">
        <v>0</v>
      </c>
      <c r="AO273" s="15">
        <f t="shared" si="306"/>
        <v>97</v>
      </c>
      <c r="AP273" s="14">
        <f t="shared" si="295"/>
        <v>20</v>
      </c>
      <c r="AQ273">
        <f>VLOOKUP(A273,'Stock wise daily sales'!$A$1:$AA$367,12,0)</f>
        <v>9</v>
      </c>
      <c r="AR273">
        <v>0</v>
      </c>
      <c r="AS273" s="15">
        <f t="shared" si="296"/>
        <v>11</v>
      </c>
      <c r="AT273" s="14">
        <f t="shared" si="297"/>
        <v>50</v>
      </c>
      <c r="AU273">
        <f>VLOOKUP(A273,'Stock wise daily sales'!$A$1:$AA$367,13,0)</f>
        <v>0</v>
      </c>
      <c r="AV273">
        <v>0</v>
      </c>
      <c r="AW273" s="15">
        <f t="shared" si="298"/>
        <v>50</v>
      </c>
      <c r="AX273" s="14">
        <f t="shared" si="272"/>
        <v>20</v>
      </c>
      <c r="AY273">
        <f>VLOOKUP(A273,'Stock wise daily sales'!$A$1:$AA$367,14,0)</f>
        <v>8</v>
      </c>
      <c r="AZ273">
        <v>0</v>
      </c>
      <c r="BA273" s="15">
        <f t="shared" si="273"/>
        <v>12</v>
      </c>
      <c r="BB273" s="14">
        <f t="shared" si="299"/>
        <v>17</v>
      </c>
      <c r="BC273">
        <f>VLOOKUP(A273,'Stock wise daily sales'!$A$1:$AA$367,15,0)</f>
        <v>0</v>
      </c>
      <c r="BD273">
        <v>0</v>
      </c>
      <c r="BE273" s="15">
        <f t="shared" si="300"/>
        <v>17</v>
      </c>
      <c r="BF273" s="14">
        <f t="shared" si="274"/>
        <v>6</v>
      </c>
      <c r="BG273">
        <f>VLOOKUP(A273,'Stock wise daily sales'!$A$1:$AA$367,16,0)</f>
        <v>5</v>
      </c>
      <c r="BH273">
        <v>0</v>
      </c>
      <c r="BI273" s="15">
        <f t="shared" si="275"/>
        <v>1</v>
      </c>
      <c r="BJ273" s="14">
        <f t="shared" si="280"/>
        <v>29</v>
      </c>
      <c r="BK273">
        <f>VLOOKUP(A273,'Stock wise daily sales'!$A$1:$AA$367,17,0)</f>
        <v>0</v>
      </c>
      <c r="BL273">
        <v>0</v>
      </c>
      <c r="BM273" s="15">
        <f t="shared" si="281"/>
        <v>29</v>
      </c>
      <c r="BN273" s="14">
        <f t="shared" si="276"/>
        <v>107</v>
      </c>
      <c r="BO273">
        <f>VLOOKUP(A273,'Stock wise daily sales'!$A$1:$AA$367,18,0)</f>
        <v>0</v>
      </c>
      <c r="BP273">
        <v>0</v>
      </c>
      <c r="BQ273" s="15">
        <f t="shared" si="277"/>
        <v>107</v>
      </c>
      <c r="BR273" s="14">
        <f t="shared" si="278"/>
        <v>26</v>
      </c>
      <c r="BS273">
        <f>VLOOKUP(A273,'Stock wise daily sales'!$A$1:$AA$367,19,0)</f>
        <v>0</v>
      </c>
      <c r="BT273">
        <v>0</v>
      </c>
      <c r="BU273" s="15">
        <f t="shared" si="279"/>
        <v>26</v>
      </c>
      <c r="BV273" s="14">
        <f t="shared" si="282"/>
        <v>10</v>
      </c>
      <c r="BW273">
        <f>VLOOKUP(A273,'Stock wise daily sales'!$A$1:$AA$367,20,0)</f>
        <v>0</v>
      </c>
      <c r="BX273">
        <v>0</v>
      </c>
      <c r="BY273" s="15">
        <f t="shared" si="283"/>
        <v>10</v>
      </c>
      <c r="BZ273" s="14">
        <f t="shared" si="266"/>
        <v>17</v>
      </c>
      <c r="CA273">
        <f>VLOOKUP(A273,'Stock wise daily sales'!$A$1:$AA$367,21,0)</f>
        <v>8</v>
      </c>
      <c r="CB273">
        <v>0</v>
      </c>
      <c r="CC273" s="15">
        <f t="shared" si="267"/>
        <v>9</v>
      </c>
      <c r="CD273" s="14">
        <f t="shared" si="307"/>
        <v>70</v>
      </c>
      <c r="CE273">
        <f>VLOOKUP(A273,'Stock wise daily sales'!$A$1:$AA$367,22,0)</f>
        <v>7</v>
      </c>
      <c r="CF273">
        <v>0</v>
      </c>
      <c r="CG273" s="15">
        <f t="shared" si="308"/>
        <v>63</v>
      </c>
      <c r="CH273" s="14">
        <f t="shared" si="291"/>
        <v>85</v>
      </c>
      <c r="CI273">
        <f>VLOOKUP(A273,'Stock wise daily sales'!$A$1:$AA$367,23,0)</f>
        <v>10</v>
      </c>
      <c r="CJ273">
        <v>0</v>
      </c>
      <c r="CK273" s="15">
        <f t="shared" si="292"/>
        <v>75</v>
      </c>
      <c r="CL273" s="14">
        <f t="shared" si="284"/>
        <v>15</v>
      </c>
      <c r="CM273">
        <f>VLOOKUP(A273,'Stock wise daily sales'!$A$1:$AA$367,24,0)</f>
        <v>3</v>
      </c>
      <c r="CN273">
        <v>0</v>
      </c>
      <c r="CO273" s="15">
        <f t="shared" si="285"/>
        <v>12</v>
      </c>
      <c r="CP273" s="14">
        <f t="shared" si="301"/>
        <v>43</v>
      </c>
      <c r="CQ273">
        <f>VLOOKUP(A273,'Stock wise daily sales'!$A$1:$AA$367,25,0)</f>
        <v>10</v>
      </c>
      <c r="CR273">
        <v>0</v>
      </c>
      <c r="CS273" s="15">
        <f t="shared" si="302"/>
        <v>33</v>
      </c>
      <c r="CT273" s="14">
        <f t="shared" si="286"/>
        <v>19</v>
      </c>
      <c r="CU273">
        <f>VLOOKUP(A273,'Stock wise daily sales'!$A$1:$AA$367,26,0)</f>
        <v>15</v>
      </c>
      <c r="CV273">
        <v>0</v>
      </c>
      <c r="CW273" s="15">
        <f t="shared" si="287"/>
        <v>4</v>
      </c>
    </row>
    <row r="274" spans="1:101" x14ac:dyDescent="0.45">
      <c r="A274" s="2">
        <v>45471</v>
      </c>
      <c r="B274" s="14">
        <f t="shared" si="315"/>
        <v>15</v>
      </c>
      <c r="C274">
        <f>VLOOKUP(A274,'Stock wise daily sales'!$A$1:$AA$367,2,0)</f>
        <v>0</v>
      </c>
      <c r="D274">
        <v>0</v>
      </c>
      <c r="E274" s="15">
        <f t="shared" si="316"/>
        <v>15</v>
      </c>
      <c r="F274" s="14">
        <f t="shared" si="303"/>
        <v>196</v>
      </c>
      <c r="G274">
        <f>VLOOKUP(A274,'Stock wise daily sales'!$A$1:$AA$367,3,0)</f>
        <v>0</v>
      </c>
      <c r="H274">
        <v>0</v>
      </c>
      <c r="I274" s="15">
        <f t="shared" si="304"/>
        <v>196</v>
      </c>
      <c r="J274" s="14">
        <f t="shared" si="288"/>
        <v>15</v>
      </c>
      <c r="K274">
        <f>VLOOKUP(A274,'Stock wise daily sales'!$A$1:$AA$367,4,0)</f>
        <v>0</v>
      </c>
      <c r="L274">
        <v>0</v>
      </c>
      <c r="M274" s="15">
        <f t="shared" si="289"/>
        <v>15</v>
      </c>
      <c r="N274" s="14">
        <f t="shared" si="317"/>
        <v>43</v>
      </c>
      <c r="O274">
        <f>VLOOKUP(A274,'Stock wise daily sales'!$A$1:$AA$367,5,0)</f>
        <v>0</v>
      </c>
      <c r="P274">
        <v>0</v>
      </c>
      <c r="Q274" s="15">
        <f t="shared" si="290"/>
        <v>43</v>
      </c>
      <c r="R274" s="14">
        <f t="shared" si="268"/>
        <v>38</v>
      </c>
      <c r="S274">
        <f>VLOOKUP(A274,'Stock wise daily sales'!$A$1:$AA$367,6,0)</f>
        <v>14</v>
      </c>
      <c r="T274">
        <v>0</v>
      </c>
      <c r="U274" s="15">
        <f t="shared" si="269"/>
        <v>24</v>
      </c>
      <c r="V274" s="14">
        <f t="shared" si="309"/>
        <v>56</v>
      </c>
      <c r="W274">
        <f>VLOOKUP(A274,'Stock wise daily sales'!$A$1:$AA$367,7,0)</f>
        <v>0</v>
      </c>
      <c r="X274">
        <v>0</v>
      </c>
      <c r="Y274" s="15">
        <f t="shared" si="310"/>
        <v>56</v>
      </c>
      <c r="Z274" s="14">
        <f t="shared" si="270"/>
        <v>92</v>
      </c>
      <c r="AA274">
        <f>VLOOKUP(A274,'Stock wise daily sales'!$A$1:$AA$367,8,0)</f>
        <v>5</v>
      </c>
      <c r="AB274">
        <v>0</v>
      </c>
      <c r="AC274" s="15">
        <f t="shared" si="271"/>
        <v>87</v>
      </c>
      <c r="AD274" s="14">
        <f t="shared" si="318"/>
        <v>29</v>
      </c>
      <c r="AE274">
        <f>VLOOKUP(A274,'Stock wise daily sales'!$A$1:$AA$367,9,0)</f>
        <v>0</v>
      </c>
      <c r="AF274">
        <v>0</v>
      </c>
      <c r="AG274" s="15">
        <f t="shared" si="319"/>
        <v>29</v>
      </c>
      <c r="AH274" s="14">
        <f t="shared" si="293"/>
        <v>3</v>
      </c>
      <c r="AI274">
        <f>VLOOKUP(A274,'Stock wise daily sales'!$A$1:$AA$367,10,0)</f>
        <v>0</v>
      </c>
      <c r="AJ274">
        <v>0</v>
      </c>
      <c r="AK274" s="15">
        <f t="shared" si="294"/>
        <v>3</v>
      </c>
      <c r="AL274" s="14">
        <f t="shared" si="305"/>
        <v>97</v>
      </c>
      <c r="AM274">
        <f>VLOOKUP(A274,'Stock wise daily sales'!$A$1:$AA$367,11,0)</f>
        <v>0</v>
      </c>
      <c r="AN274">
        <v>0</v>
      </c>
      <c r="AO274" s="15">
        <f t="shared" si="306"/>
        <v>97</v>
      </c>
      <c r="AP274" s="14">
        <f t="shared" si="295"/>
        <v>11</v>
      </c>
      <c r="AQ274">
        <f>VLOOKUP(A274,'Stock wise daily sales'!$A$1:$AA$367,12,0)</f>
        <v>0</v>
      </c>
      <c r="AR274">
        <v>0</v>
      </c>
      <c r="AS274" s="15">
        <f t="shared" si="296"/>
        <v>11</v>
      </c>
      <c r="AT274" s="14">
        <f t="shared" si="297"/>
        <v>50</v>
      </c>
      <c r="AU274">
        <f>VLOOKUP(A274,'Stock wise daily sales'!$A$1:$AA$367,13,0)</f>
        <v>5</v>
      </c>
      <c r="AV274">
        <v>0</v>
      </c>
      <c r="AW274" s="15">
        <f t="shared" si="298"/>
        <v>45</v>
      </c>
      <c r="AX274" s="14">
        <f t="shared" si="272"/>
        <v>12</v>
      </c>
      <c r="AY274">
        <f>VLOOKUP(A274,'Stock wise daily sales'!$A$1:$AA$367,14,0)</f>
        <v>0</v>
      </c>
      <c r="AZ274">
        <v>0</v>
      </c>
      <c r="BA274" s="15">
        <f t="shared" si="273"/>
        <v>12</v>
      </c>
      <c r="BB274" s="14">
        <f t="shared" si="299"/>
        <v>17</v>
      </c>
      <c r="BC274">
        <f>VLOOKUP(A274,'Stock wise daily sales'!$A$1:$AA$367,15,0)</f>
        <v>0</v>
      </c>
      <c r="BD274">
        <v>0</v>
      </c>
      <c r="BE274" s="15">
        <f t="shared" si="300"/>
        <v>17</v>
      </c>
      <c r="BF274" s="14">
        <f t="shared" si="274"/>
        <v>1</v>
      </c>
      <c r="BG274">
        <f>VLOOKUP(A274,'Stock wise daily sales'!$A$1:$AA$367,16,0)</f>
        <v>10</v>
      </c>
      <c r="BH274">
        <v>100</v>
      </c>
      <c r="BI274" s="15">
        <f t="shared" si="275"/>
        <v>91</v>
      </c>
      <c r="BJ274" s="14">
        <f t="shared" si="280"/>
        <v>29</v>
      </c>
      <c r="BK274">
        <f>VLOOKUP(A274,'Stock wise daily sales'!$A$1:$AA$367,17,0)</f>
        <v>0</v>
      </c>
      <c r="BL274">
        <v>0</v>
      </c>
      <c r="BM274" s="15">
        <f t="shared" si="281"/>
        <v>29</v>
      </c>
      <c r="BN274" s="14">
        <f t="shared" si="276"/>
        <v>107</v>
      </c>
      <c r="BO274">
        <f>VLOOKUP(A274,'Stock wise daily sales'!$A$1:$AA$367,18,0)</f>
        <v>3</v>
      </c>
      <c r="BP274">
        <v>0</v>
      </c>
      <c r="BQ274" s="15">
        <f t="shared" si="277"/>
        <v>104</v>
      </c>
      <c r="BR274" s="14">
        <f t="shared" si="278"/>
        <v>26</v>
      </c>
      <c r="BS274">
        <f>VLOOKUP(A274,'Stock wise daily sales'!$A$1:$AA$367,19,0)</f>
        <v>0</v>
      </c>
      <c r="BT274">
        <v>0</v>
      </c>
      <c r="BU274" s="15">
        <f t="shared" si="279"/>
        <v>26</v>
      </c>
      <c r="BV274" s="14">
        <f t="shared" si="282"/>
        <v>10</v>
      </c>
      <c r="BW274">
        <f>VLOOKUP(A274,'Stock wise daily sales'!$A$1:$AA$367,20,0)</f>
        <v>0</v>
      </c>
      <c r="BX274">
        <v>0</v>
      </c>
      <c r="BY274" s="15">
        <f t="shared" si="283"/>
        <v>10</v>
      </c>
      <c r="BZ274" s="14">
        <f t="shared" si="266"/>
        <v>9</v>
      </c>
      <c r="CA274">
        <f>VLOOKUP(A274,'Stock wise daily sales'!$A$1:$AA$367,21,0)</f>
        <v>0</v>
      </c>
      <c r="CB274">
        <v>0</v>
      </c>
      <c r="CC274" s="15">
        <f t="shared" si="267"/>
        <v>9</v>
      </c>
      <c r="CD274" s="14">
        <f t="shared" si="307"/>
        <v>63</v>
      </c>
      <c r="CE274">
        <f>VLOOKUP(A274,'Stock wise daily sales'!$A$1:$AA$367,22,0)</f>
        <v>0</v>
      </c>
      <c r="CF274">
        <v>0</v>
      </c>
      <c r="CG274" s="15">
        <f t="shared" si="308"/>
        <v>63</v>
      </c>
      <c r="CH274" s="14">
        <f t="shared" si="291"/>
        <v>75</v>
      </c>
      <c r="CI274">
        <f>VLOOKUP(A274,'Stock wise daily sales'!$A$1:$AA$367,23,0)</f>
        <v>0</v>
      </c>
      <c r="CJ274">
        <v>0</v>
      </c>
      <c r="CK274" s="15">
        <f t="shared" si="292"/>
        <v>75</v>
      </c>
      <c r="CL274" s="14">
        <f t="shared" si="284"/>
        <v>12</v>
      </c>
      <c r="CM274">
        <f>VLOOKUP(A274,'Stock wise daily sales'!$A$1:$AA$367,24,0)</f>
        <v>0</v>
      </c>
      <c r="CN274">
        <v>0</v>
      </c>
      <c r="CO274" s="15">
        <f t="shared" si="285"/>
        <v>12</v>
      </c>
      <c r="CP274" s="14">
        <f t="shared" si="301"/>
        <v>33</v>
      </c>
      <c r="CQ274">
        <f>VLOOKUP(A274,'Stock wise daily sales'!$A$1:$AA$367,25,0)</f>
        <v>0</v>
      </c>
      <c r="CR274">
        <v>0</v>
      </c>
      <c r="CS274" s="15">
        <f t="shared" si="302"/>
        <v>33</v>
      </c>
      <c r="CT274" s="14">
        <f t="shared" si="286"/>
        <v>4</v>
      </c>
      <c r="CU274">
        <f>VLOOKUP(A274,'Stock wise daily sales'!$A$1:$AA$367,26,0)</f>
        <v>4</v>
      </c>
      <c r="CV274">
        <v>0</v>
      </c>
      <c r="CW274" s="15">
        <f t="shared" si="287"/>
        <v>0</v>
      </c>
    </row>
    <row r="275" spans="1:101" x14ac:dyDescent="0.45">
      <c r="A275" s="2">
        <v>45472</v>
      </c>
      <c r="B275" s="14">
        <f t="shared" si="315"/>
        <v>15</v>
      </c>
      <c r="C275">
        <f>VLOOKUP(A275,'Stock wise daily sales'!$A$1:$AA$367,2,0)</f>
        <v>1</v>
      </c>
      <c r="D275">
        <v>0</v>
      </c>
      <c r="E275" s="15">
        <f t="shared" si="316"/>
        <v>14</v>
      </c>
      <c r="F275" s="14">
        <f t="shared" si="303"/>
        <v>196</v>
      </c>
      <c r="G275">
        <f>VLOOKUP(A275,'Stock wise daily sales'!$A$1:$AA$367,3,0)</f>
        <v>0</v>
      </c>
      <c r="H275">
        <v>0</v>
      </c>
      <c r="I275" s="15">
        <f t="shared" si="304"/>
        <v>196</v>
      </c>
      <c r="J275" s="14">
        <f t="shared" si="288"/>
        <v>15</v>
      </c>
      <c r="K275">
        <f>VLOOKUP(A275,'Stock wise daily sales'!$A$1:$AA$367,4,0)</f>
        <v>0</v>
      </c>
      <c r="L275">
        <v>0</v>
      </c>
      <c r="M275" s="15">
        <f t="shared" si="289"/>
        <v>15</v>
      </c>
      <c r="N275" s="14">
        <f t="shared" si="317"/>
        <v>43</v>
      </c>
      <c r="O275">
        <f>VLOOKUP(A275,'Stock wise daily sales'!$A$1:$AA$367,5,0)</f>
        <v>0</v>
      </c>
      <c r="P275">
        <v>0</v>
      </c>
      <c r="Q275" s="15">
        <f t="shared" si="290"/>
        <v>43</v>
      </c>
      <c r="R275" s="14">
        <f t="shared" si="268"/>
        <v>24</v>
      </c>
      <c r="S275">
        <f>VLOOKUP(A275,'Stock wise daily sales'!$A$1:$AA$367,6,0)</f>
        <v>0</v>
      </c>
      <c r="T275">
        <v>0</v>
      </c>
      <c r="U275" s="15">
        <f t="shared" si="269"/>
        <v>24</v>
      </c>
      <c r="V275" s="14">
        <f t="shared" si="309"/>
        <v>56</v>
      </c>
      <c r="W275">
        <f>VLOOKUP(A275,'Stock wise daily sales'!$A$1:$AA$367,7,0)</f>
        <v>0</v>
      </c>
      <c r="X275">
        <v>0</v>
      </c>
      <c r="Y275" s="15">
        <f t="shared" si="310"/>
        <v>56</v>
      </c>
      <c r="Z275" s="14">
        <f t="shared" si="270"/>
        <v>87</v>
      </c>
      <c r="AA275">
        <f>VLOOKUP(A275,'Stock wise daily sales'!$A$1:$AA$367,8,0)</f>
        <v>6</v>
      </c>
      <c r="AB275">
        <v>0</v>
      </c>
      <c r="AC275" s="15">
        <f t="shared" si="271"/>
        <v>81</v>
      </c>
      <c r="AD275" s="14">
        <f t="shared" si="318"/>
        <v>29</v>
      </c>
      <c r="AE275">
        <f>VLOOKUP(A275,'Stock wise daily sales'!$A$1:$AA$367,9,0)</f>
        <v>3</v>
      </c>
      <c r="AF275">
        <v>0</v>
      </c>
      <c r="AG275" s="15">
        <f t="shared" si="319"/>
        <v>26</v>
      </c>
      <c r="AH275" s="14">
        <f t="shared" si="293"/>
        <v>3</v>
      </c>
      <c r="AI275">
        <f>VLOOKUP(A275,'Stock wise daily sales'!$A$1:$AA$367,10,0)</f>
        <v>0</v>
      </c>
      <c r="AJ275">
        <v>0</v>
      </c>
      <c r="AK275" s="15">
        <f t="shared" si="294"/>
        <v>3</v>
      </c>
      <c r="AL275" s="14">
        <f t="shared" si="305"/>
        <v>97</v>
      </c>
      <c r="AM275">
        <f>VLOOKUP(A275,'Stock wise daily sales'!$A$1:$AA$367,11,0)</f>
        <v>2</v>
      </c>
      <c r="AN275">
        <v>0</v>
      </c>
      <c r="AO275" s="15">
        <f t="shared" si="306"/>
        <v>95</v>
      </c>
      <c r="AP275" s="14">
        <f t="shared" si="295"/>
        <v>11</v>
      </c>
      <c r="AQ275">
        <f>VLOOKUP(A275,'Stock wise daily sales'!$A$1:$AA$367,12,0)</f>
        <v>0</v>
      </c>
      <c r="AR275">
        <v>0</v>
      </c>
      <c r="AS275" s="15">
        <f t="shared" si="296"/>
        <v>11</v>
      </c>
      <c r="AT275" s="14">
        <f t="shared" si="297"/>
        <v>45</v>
      </c>
      <c r="AU275">
        <f>VLOOKUP(A275,'Stock wise daily sales'!$A$1:$AA$367,13,0)</f>
        <v>0</v>
      </c>
      <c r="AV275">
        <v>0</v>
      </c>
      <c r="AW275" s="15">
        <f t="shared" si="298"/>
        <v>45</v>
      </c>
      <c r="AX275" s="14">
        <f t="shared" si="272"/>
        <v>12</v>
      </c>
      <c r="AY275">
        <f>VLOOKUP(A275,'Stock wise daily sales'!$A$1:$AA$367,14,0)</f>
        <v>0</v>
      </c>
      <c r="AZ275">
        <v>0</v>
      </c>
      <c r="BA275" s="15">
        <f t="shared" si="273"/>
        <v>12</v>
      </c>
      <c r="BB275" s="14">
        <f t="shared" si="299"/>
        <v>17</v>
      </c>
      <c r="BC275">
        <f>VLOOKUP(A275,'Stock wise daily sales'!$A$1:$AA$367,15,0)</f>
        <v>0</v>
      </c>
      <c r="BD275">
        <v>0</v>
      </c>
      <c r="BE275" s="15">
        <f t="shared" si="300"/>
        <v>17</v>
      </c>
      <c r="BF275" s="14">
        <f t="shared" si="274"/>
        <v>91</v>
      </c>
      <c r="BG275">
        <f>VLOOKUP(A275,'Stock wise daily sales'!$A$1:$AA$367,16,0)</f>
        <v>0</v>
      </c>
      <c r="BH275">
        <v>0</v>
      </c>
      <c r="BI275" s="15">
        <f t="shared" si="275"/>
        <v>91</v>
      </c>
      <c r="BJ275" s="14">
        <f t="shared" si="280"/>
        <v>29</v>
      </c>
      <c r="BK275">
        <f>VLOOKUP(A275,'Stock wise daily sales'!$A$1:$AA$367,17,0)</f>
        <v>0</v>
      </c>
      <c r="BL275">
        <v>0</v>
      </c>
      <c r="BM275" s="15">
        <f t="shared" si="281"/>
        <v>29</v>
      </c>
      <c r="BN275" s="14">
        <f t="shared" si="276"/>
        <v>104</v>
      </c>
      <c r="BO275">
        <f>VLOOKUP(A275,'Stock wise daily sales'!$A$1:$AA$367,18,0)</f>
        <v>0</v>
      </c>
      <c r="BP275">
        <v>0</v>
      </c>
      <c r="BQ275" s="15">
        <f t="shared" si="277"/>
        <v>104</v>
      </c>
      <c r="BR275" s="14">
        <f t="shared" si="278"/>
        <v>26</v>
      </c>
      <c r="BS275">
        <f>VLOOKUP(A275,'Stock wise daily sales'!$A$1:$AA$367,19,0)</f>
        <v>0</v>
      </c>
      <c r="BT275">
        <v>0</v>
      </c>
      <c r="BU275" s="15">
        <f t="shared" si="279"/>
        <v>26</v>
      </c>
      <c r="BV275" s="14">
        <f t="shared" si="282"/>
        <v>10</v>
      </c>
      <c r="BW275">
        <f>VLOOKUP(A275,'Stock wise daily sales'!$A$1:$AA$367,20,0)</f>
        <v>0</v>
      </c>
      <c r="BX275">
        <v>0</v>
      </c>
      <c r="BY275" s="15">
        <f t="shared" si="283"/>
        <v>10</v>
      </c>
      <c r="BZ275" s="14">
        <f t="shared" ref="BZ275:BZ338" si="320">MAX(CC274,0)</f>
        <v>9</v>
      </c>
      <c r="CA275">
        <f>VLOOKUP(A275,'Stock wise daily sales'!$A$1:$AA$367,21,0)</f>
        <v>7</v>
      </c>
      <c r="CB275">
        <v>0</v>
      </c>
      <c r="CC275" s="15">
        <f t="shared" ref="CC275:CC338" si="321">BZ275-CA275+CB275</f>
        <v>2</v>
      </c>
      <c r="CD275" s="14">
        <f t="shared" si="307"/>
        <v>63</v>
      </c>
      <c r="CE275">
        <f>VLOOKUP(A275,'Stock wise daily sales'!$A$1:$AA$367,22,0)</f>
        <v>0</v>
      </c>
      <c r="CF275">
        <v>0</v>
      </c>
      <c r="CG275" s="15">
        <f t="shared" si="308"/>
        <v>63</v>
      </c>
      <c r="CH275" s="14">
        <f t="shared" si="291"/>
        <v>75</v>
      </c>
      <c r="CI275">
        <f>VLOOKUP(A275,'Stock wise daily sales'!$A$1:$AA$367,23,0)</f>
        <v>0</v>
      </c>
      <c r="CJ275">
        <v>0</v>
      </c>
      <c r="CK275" s="15">
        <f t="shared" si="292"/>
        <v>75</v>
      </c>
      <c r="CL275" s="14">
        <f t="shared" si="284"/>
        <v>12</v>
      </c>
      <c r="CM275">
        <f>VLOOKUP(A275,'Stock wise daily sales'!$A$1:$AA$367,24,0)</f>
        <v>0</v>
      </c>
      <c r="CN275">
        <v>0</v>
      </c>
      <c r="CO275" s="15">
        <f t="shared" si="285"/>
        <v>12</v>
      </c>
      <c r="CP275" s="14">
        <f t="shared" si="301"/>
        <v>33</v>
      </c>
      <c r="CQ275">
        <f>VLOOKUP(A275,'Stock wise daily sales'!$A$1:$AA$367,25,0)</f>
        <v>0</v>
      </c>
      <c r="CR275">
        <v>0</v>
      </c>
      <c r="CS275" s="15">
        <f t="shared" si="302"/>
        <v>33</v>
      </c>
      <c r="CT275" s="14">
        <f t="shared" si="286"/>
        <v>0</v>
      </c>
      <c r="CU275">
        <f>VLOOKUP(A275,'Stock wise daily sales'!$A$1:$AA$367,26,0)</f>
        <v>0</v>
      </c>
      <c r="CV275">
        <v>140</v>
      </c>
      <c r="CW275" s="15">
        <f t="shared" si="287"/>
        <v>140</v>
      </c>
    </row>
    <row r="276" spans="1:101" x14ac:dyDescent="0.45">
      <c r="A276" s="2">
        <v>45473</v>
      </c>
      <c r="B276" s="14">
        <f t="shared" si="315"/>
        <v>14</v>
      </c>
      <c r="C276">
        <f>VLOOKUP(A276,'Stock wise daily sales'!$A$1:$AA$367,2,0)</f>
        <v>0</v>
      </c>
      <c r="D276">
        <v>0</v>
      </c>
      <c r="E276" s="15">
        <f t="shared" si="316"/>
        <v>14</v>
      </c>
      <c r="F276" s="14">
        <f t="shared" si="303"/>
        <v>196</v>
      </c>
      <c r="G276">
        <f>VLOOKUP(A276,'Stock wise daily sales'!$A$1:$AA$367,3,0)</f>
        <v>25</v>
      </c>
      <c r="H276">
        <v>0</v>
      </c>
      <c r="I276" s="15">
        <f t="shared" si="304"/>
        <v>171</v>
      </c>
      <c r="J276" s="14">
        <f t="shared" si="288"/>
        <v>15</v>
      </c>
      <c r="K276">
        <f>VLOOKUP(A276,'Stock wise daily sales'!$A$1:$AA$367,4,0)</f>
        <v>0</v>
      </c>
      <c r="L276">
        <v>0</v>
      </c>
      <c r="M276" s="15">
        <f t="shared" si="289"/>
        <v>15</v>
      </c>
      <c r="N276" s="14">
        <f t="shared" si="317"/>
        <v>43</v>
      </c>
      <c r="O276">
        <f>VLOOKUP(A276,'Stock wise daily sales'!$A$1:$AA$367,5,0)</f>
        <v>0</v>
      </c>
      <c r="P276">
        <v>0</v>
      </c>
      <c r="Q276" s="15">
        <f t="shared" si="290"/>
        <v>43</v>
      </c>
      <c r="R276" s="14">
        <f t="shared" ref="R276:R339" si="322">MAX(U275,0)</f>
        <v>24</v>
      </c>
      <c r="S276">
        <f>VLOOKUP(A276,'Stock wise daily sales'!$A$1:$AA$367,6,0)</f>
        <v>0</v>
      </c>
      <c r="T276">
        <v>0</v>
      </c>
      <c r="U276" s="15">
        <f t="shared" ref="U276:U339" si="323">R276-S276+T276</f>
        <v>24</v>
      </c>
      <c r="V276" s="14">
        <f t="shared" si="309"/>
        <v>56</v>
      </c>
      <c r="W276">
        <f>VLOOKUP(A276,'Stock wise daily sales'!$A$1:$AA$367,7,0)</f>
        <v>0</v>
      </c>
      <c r="X276">
        <v>0</v>
      </c>
      <c r="Y276" s="15">
        <f t="shared" si="310"/>
        <v>56</v>
      </c>
      <c r="Z276" s="14">
        <f t="shared" ref="Z276:Z339" si="324">MAX(AC275,0)</f>
        <v>81</v>
      </c>
      <c r="AA276">
        <f>VLOOKUP(A276,'Stock wise daily sales'!$A$1:$AA$367,8,0)</f>
        <v>10</v>
      </c>
      <c r="AB276">
        <v>0</v>
      </c>
      <c r="AC276" s="15">
        <f t="shared" ref="AC276:AC339" si="325">Z276-AA276+AB276</f>
        <v>71</v>
      </c>
      <c r="AD276" s="14">
        <f t="shared" si="318"/>
        <v>26</v>
      </c>
      <c r="AE276">
        <f>VLOOKUP(A276,'Stock wise daily sales'!$A$1:$AA$367,9,0)</f>
        <v>0</v>
      </c>
      <c r="AF276">
        <v>0</v>
      </c>
      <c r="AG276" s="15">
        <f t="shared" si="319"/>
        <v>26</v>
      </c>
      <c r="AH276" s="14">
        <f t="shared" si="293"/>
        <v>3</v>
      </c>
      <c r="AI276">
        <f>VLOOKUP(A276,'Stock wise daily sales'!$A$1:$AA$367,10,0)</f>
        <v>0</v>
      </c>
      <c r="AJ276">
        <v>0</v>
      </c>
      <c r="AK276" s="15">
        <f t="shared" si="294"/>
        <v>3</v>
      </c>
      <c r="AL276" s="14">
        <f t="shared" si="305"/>
        <v>95</v>
      </c>
      <c r="AM276">
        <f>VLOOKUP(A276,'Stock wise daily sales'!$A$1:$AA$367,11,0)</f>
        <v>5</v>
      </c>
      <c r="AN276">
        <v>0</v>
      </c>
      <c r="AO276" s="15">
        <f t="shared" si="306"/>
        <v>90</v>
      </c>
      <c r="AP276" s="14">
        <f t="shared" si="295"/>
        <v>11</v>
      </c>
      <c r="AQ276">
        <f>VLOOKUP(A276,'Stock wise daily sales'!$A$1:$AA$367,12,0)</f>
        <v>0</v>
      </c>
      <c r="AR276">
        <v>0</v>
      </c>
      <c r="AS276" s="15">
        <f t="shared" si="296"/>
        <v>11</v>
      </c>
      <c r="AT276" s="14">
        <f t="shared" si="297"/>
        <v>45</v>
      </c>
      <c r="AU276">
        <f>VLOOKUP(A276,'Stock wise daily sales'!$A$1:$AA$367,13,0)</f>
        <v>10</v>
      </c>
      <c r="AV276">
        <v>0</v>
      </c>
      <c r="AW276" s="15">
        <f t="shared" si="298"/>
        <v>35</v>
      </c>
      <c r="AX276" s="14">
        <f t="shared" ref="AX276:AX339" si="326">MAX(BA275,0)</f>
        <v>12</v>
      </c>
      <c r="AY276">
        <f>VLOOKUP(A276,'Stock wise daily sales'!$A$1:$AA$367,14,0)</f>
        <v>0</v>
      </c>
      <c r="AZ276">
        <v>0</v>
      </c>
      <c r="BA276" s="15">
        <f t="shared" ref="BA276:BA339" si="327">AX276-AY276+AZ276</f>
        <v>12</v>
      </c>
      <c r="BB276" s="14">
        <f t="shared" si="299"/>
        <v>17</v>
      </c>
      <c r="BC276">
        <f>VLOOKUP(A276,'Stock wise daily sales'!$A$1:$AA$367,15,0)</f>
        <v>0</v>
      </c>
      <c r="BD276">
        <v>0</v>
      </c>
      <c r="BE276" s="15">
        <f t="shared" si="300"/>
        <v>17</v>
      </c>
      <c r="BF276" s="14">
        <f t="shared" ref="BF276:BF339" si="328">MAX(BI275,0)</f>
        <v>91</v>
      </c>
      <c r="BG276">
        <f>VLOOKUP(A276,'Stock wise daily sales'!$A$1:$AA$367,16,0)</f>
        <v>10</v>
      </c>
      <c r="BH276">
        <v>0</v>
      </c>
      <c r="BI276" s="15">
        <f t="shared" ref="BI276:BI339" si="329">BF276-BG276+BH276</f>
        <v>81</v>
      </c>
      <c r="BJ276" s="14">
        <f t="shared" si="280"/>
        <v>29</v>
      </c>
      <c r="BK276">
        <f>VLOOKUP(A276,'Stock wise daily sales'!$A$1:$AA$367,17,0)</f>
        <v>0</v>
      </c>
      <c r="BL276">
        <v>0</v>
      </c>
      <c r="BM276" s="15">
        <f t="shared" si="281"/>
        <v>29</v>
      </c>
      <c r="BN276" s="14">
        <f t="shared" ref="BN276:BN339" si="330">MAX(BQ275,0)</f>
        <v>104</v>
      </c>
      <c r="BO276">
        <f>VLOOKUP(A276,'Stock wise daily sales'!$A$1:$AA$367,18,0)</f>
        <v>20</v>
      </c>
      <c r="BP276">
        <v>0</v>
      </c>
      <c r="BQ276" s="15">
        <f t="shared" ref="BQ276:BQ339" si="331">BN276-BO276+BP276</f>
        <v>84</v>
      </c>
      <c r="BR276" s="14">
        <f t="shared" ref="BR276:BR339" si="332">MAX(BU275,0)</f>
        <v>26</v>
      </c>
      <c r="BS276">
        <f>VLOOKUP(A276,'Stock wise daily sales'!$A$1:$AA$367,19,0)</f>
        <v>0</v>
      </c>
      <c r="BT276">
        <v>0</v>
      </c>
      <c r="BU276" s="15">
        <f t="shared" ref="BU276:BU339" si="333">BR276-BS276+BT276</f>
        <v>26</v>
      </c>
      <c r="BV276" s="14">
        <f t="shared" si="282"/>
        <v>10</v>
      </c>
      <c r="BW276">
        <f>VLOOKUP(A276,'Stock wise daily sales'!$A$1:$AA$367,20,0)</f>
        <v>0</v>
      </c>
      <c r="BX276">
        <v>0</v>
      </c>
      <c r="BY276" s="15">
        <f t="shared" si="283"/>
        <v>10</v>
      </c>
      <c r="BZ276" s="14">
        <f t="shared" si="320"/>
        <v>2</v>
      </c>
      <c r="CA276">
        <f>VLOOKUP(A276,'Stock wise daily sales'!$A$1:$AA$367,21,0)</f>
        <v>0</v>
      </c>
      <c r="CB276">
        <v>0</v>
      </c>
      <c r="CC276" s="15">
        <f t="shared" si="321"/>
        <v>2</v>
      </c>
      <c r="CD276" s="14">
        <f t="shared" si="307"/>
        <v>63</v>
      </c>
      <c r="CE276">
        <f>VLOOKUP(A276,'Stock wise daily sales'!$A$1:$AA$367,22,0)</f>
        <v>0</v>
      </c>
      <c r="CF276">
        <v>0</v>
      </c>
      <c r="CG276" s="15">
        <f t="shared" si="308"/>
        <v>63</v>
      </c>
      <c r="CH276" s="14">
        <f t="shared" si="291"/>
        <v>75</v>
      </c>
      <c r="CI276">
        <f>VLOOKUP(A276,'Stock wise daily sales'!$A$1:$AA$367,23,0)</f>
        <v>25</v>
      </c>
      <c r="CJ276">
        <v>0</v>
      </c>
      <c r="CK276" s="15">
        <f t="shared" si="292"/>
        <v>50</v>
      </c>
      <c r="CL276" s="14">
        <f t="shared" si="284"/>
        <v>12</v>
      </c>
      <c r="CM276">
        <f>VLOOKUP(A276,'Stock wise daily sales'!$A$1:$AA$367,24,0)</f>
        <v>0</v>
      </c>
      <c r="CN276">
        <v>0</v>
      </c>
      <c r="CO276" s="15">
        <f t="shared" si="285"/>
        <v>12</v>
      </c>
      <c r="CP276" s="14">
        <f t="shared" si="301"/>
        <v>33</v>
      </c>
      <c r="CQ276">
        <f>VLOOKUP(A276,'Stock wise daily sales'!$A$1:$AA$367,25,0)</f>
        <v>0</v>
      </c>
      <c r="CR276">
        <v>0</v>
      </c>
      <c r="CS276" s="15">
        <f t="shared" si="302"/>
        <v>33</v>
      </c>
      <c r="CT276" s="14">
        <f t="shared" si="286"/>
        <v>140</v>
      </c>
      <c r="CU276">
        <f>VLOOKUP(A276,'Stock wise daily sales'!$A$1:$AA$367,26,0)</f>
        <v>0</v>
      </c>
      <c r="CV276">
        <v>0</v>
      </c>
      <c r="CW276" s="15">
        <f t="shared" si="287"/>
        <v>140</v>
      </c>
    </row>
    <row r="277" spans="1:101" x14ac:dyDescent="0.45">
      <c r="A277" s="2">
        <v>45474</v>
      </c>
      <c r="B277" s="14">
        <f t="shared" si="315"/>
        <v>14</v>
      </c>
      <c r="C277">
        <f>VLOOKUP(A277,'Stock wise daily sales'!$A$1:$AA$367,2,0)</f>
        <v>30</v>
      </c>
      <c r="D277">
        <v>80</v>
      </c>
      <c r="E277" s="15">
        <f t="shared" si="316"/>
        <v>64</v>
      </c>
      <c r="F277" s="14">
        <f t="shared" si="303"/>
        <v>171</v>
      </c>
      <c r="G277">
        <f>VLOOKUP(A277,'Stock wise daily sales'!$A$1:$AA$367,3,0)</f>
        <v>75</v>
      </c>
      <c r="H277">
        <v>0</v>
      </c>
      <c r="I277" s="15">
        <f t="shared" si="304"/>
        <v>96</v>
      </c>
      <c r="J277" s="14">
        <f t="shared" si="288"/>
        <v>15</v>
      </c>
      <c r="K277">
        <f>VLOOKUP(A277,'Stock wise daily sales'!$A$1:$AA$367,4,0)</f>
        <v>0</v>
      </c>
      <c r="L277">
        <v>0</v>
      </c>
      <c r="M277" s="15">
        <f t="shared" si="289"/>
        <v>15</v>
      </c>
      <c r="N277" s="14">
        <f t="shared" si="317"/>
        <v>43</v>
      </c>
      <c r="O277">
        <f>VLOOKUP(A277,'Stock wise daily sales'!$A$1:$AA$367,5,0)</f>
        <v>0</v>
      </c>
      <c r="P277">
        <v>0</v>
      </c>
      <c r="Q277" s="15">
        <f t="shared" si="290"/>
        <v>43</v>
      </c>
      <c r="R277" s="14">
        <f t="shared" si="322"/>
        <v>24</v>
      </c>
      <c r="S277">
        <f>VLOOKUP(A277,'Stock wise daily sales'!$A$1:$AA$367,6,0)</f>
        <v>60</v>
      </c>
      <c r="T277">
        <v>150</v>
      </c>
      <c r="U277" s="15">
        <f t="shared" si="323"/>
        <v>114</v>
      </c>
      <c r="V277" s="14">
        <f t="shared" si="309"/>
        <v>56</v>
      </c>
      <c r="W277">
        <f>VLOOKUP(A277,'Stock wise daily sales'!$A$1:$AA$367,7,0)</f>
        <v>5</v>
      </c>
      <c r="X277">
        <v>0</v>
      </c>
      <c r="Y277" s="15">
        <f t="shared" si="310"/>
        <v>51</v>
      </c>
      <c r="Z277" s="14">
        <f t="shared" si="324"/>
        <v>71</v>
      </c>
      <c r="AA277">
        <f>VLOOKUP(A277,'Stock wise daily sales'!$A$1:$AA$367,8,0)</f>
        <v>10</v>
      </c>
      <c r="AB277">
        <v>0</v>
      </c>
      <c r="AC277" s="15">
        <f t="shared" si="325"/>
        <v>61</v>
      </c>
      <c r="AD277" s="14">
        <f t="shared" si="318"/>
        <v>26</v>
      </c>
      <c r="AE277">
        <f>VLOOKUP(A277,'Stock wise daily sales'!$A$1:$AA$367,9,0)</f>
        <v>10</v>
      </c>
      <c r="AF277">
        <v>0</v>
      </c>
      <c r="AG277" s="15">
        <f t="shared" si="319"/>
        <v>16</v>
      </c>
      <c r="AH277" s="14">
        <f t="shared" si="293"/>
        <v>3</v>
      </c>
      <c r="AI277">
        <f>VLOOKUP(A277,'Stock wise daily sales'!$A$1:$AA$367,10,0)</f>
        <v>5</v>
      </c>
      <c r="AJ277">
        <v>40</v>
      </c>
      <c r="AK277" s="15">
        <f t="shared" si="294"/>
        <v>38</v>
      </c>
      <c r="AL277" s="14">
        <f t="shared" si="305"/>
        <v>90</v>
      </c>
      <c r="AM277">
        <f>VLOOKUP(A277,'Stock wise daily sales'!$A$1:$AA$367,11,0)</f>
        <v>25</v>
      </c>
      <c r="AN277">
        <v>0</v>
      </c>
      <c r="AO277" s="15">
        <f t="shared" si="306"/>
        <v>65</v>
      </c>
      <c r="AP277" s="14">
        <f t="shared" si="295"/>
        <v>11</v>
      </c>
      <c r="AQ277">
        <f>VLOOKUP(A277,'Stock wise daily sales'!$A$1:$AA$367,12,0)</f>
        <v>10</v>
      </c>
      <c r="AR277">
        <v>0</v>
      </c>
      <c r="AS277" s="15">
        <f t="shared" si="296"/>
        <v>1</v>
      </c>
      <c r="AT277" s="14">
        <f t="shared" si="297"/>
        <v>35</v>
      </c>
      <c r="AU277">
        <f>VLOOKUP(A277,'Stock wise daily sales'!$A$1:$AA$367,13,0)</f>
        <v>0</v>
      </c>
      <c r="AV277">
        <v>0</v>
      </c>
      <c r="AW277" s="15">
        <f t="shared" si="298"/>
        <v>35</v>
      </c>
      <c r="AX277" s="14">
        <f t="shared" si="326"/>
        <v>12</v>
      </c>
      <c r="AY277">
        <f>VLOOKUP(A277,'Stock wise daily sales'!$A$1:$AA$367,14,0)</f>
        <v>0</v>
      </c>
      <c r="AZ277">
        <v>0</v>
      </c>
      <c r="BA277" s="15">
        <f t="shared" si="327"/>
        <v>12</v>
      </c>
      <c r="BB277" s="14">
        <f t="shared" si="299"/>
        <v>17</v>
      </c>
      <c r="BC277">
        <f>VLOOKUP(A277,'Stock wise daily sales'!$A$1:$AA$367,15,0)</f>
        <v>0</v>
      </c>
      <c r="BD277">
        <v>0</v>
      </c>
      <c r="BE277" s="15">
        <f t="shared" si="300"/>
        <v>17</v>
      </c>
      <c r="BF277" s="14">
        <f t="shared" si="328"/>
        <v>81</v>
      </c>
      <c r="BG277">
        <f>VLOOKUP(A277,'Stock wise daily sales'!$A$1:$AA$367,16,0)</f>
        <v>10</v>
      </c>
      <c r="BH277">
        <v>0</v>
      </c>
      <c r="BI277" s="15">
        <f t="shared" si="329"/>
        <v>71</v>
      </c>
      <c r="BJ277" s="14">
        <f t="shared" ref="BJ277:BJ340" si="334">MAX(BM276,0)</f>
        <v>29</v>
      </c>
      <c r="BK277">
        <f>VLOOKUP(A277,'Stock wise daily sales'!$A$1:$AA$367,17,0)</f>
        <v>0</v>
      </c>
      <c r="BL277">
        <v>0</v>
      </c>
      <c r="BM277" s="15">
        <f t="shared" ref="BM277:BM340" si="335">BJ277-BK277+BL277</f>
        <v>29</v>
      </c>
      <c r="BN277" s="14">
        <f t="shared" si="330"/>
        <v>84</v>
      </c>
      <c r="BO277">
        <f>VLOOKUP(A277,'Stock wise daily sales'!$A$1:$AA$367,18,0)</f>
        <v>5</v>
      </c>
      <c r="BP277">
        <v>0</v>
      </c>
      <c r="BQ277" s="15">
        <f t="shared" si="331"/>
        <v>79</v>
      </c>
      <c r="BR277" s="14">
        <f t="shared" si="332"/>
        <v>26</v>
      </c>
      <c r="BS277">
        <f>VLOOKUP(A277,'Stock wise daily sales'!$A$1:$AA$367,19,0)</f>
        <v>0</v>
      </c>
      <c r="BT277">
        <v>0</v>
      </c>
      <c r="BU277" s="15">
        <f t="shared" si="333"/>
        <v>26</v>
      </c>
      <c r="BV277" s="14">
        <f t="shared" ref="BV277:BV340" si="336">MAX(BY276,0)</f>
        <v>10</v>
      </c>
      <c r="BW277">
        <f>VLOOKUP(A277,'Stock wise daily sales'!$A$1:$AA$367,20,0)</f>
        <v>0</v>
      </c>
      <c r="BX277">
        <v>0</v>
      </c>
      <c r="BY277" s="15">
        <f t="shared" ref="BY277:BY340" si="337">BV277-BW277+BX277</f>
        <v>10</v>
      </c>
      <c r="BZ277" s="14">
        <f t="shared" si="320"/>
        <v>2</v>
      </c>
      <c r="CA277">
        <f>VLOOKUP(A277,'Stock wise daily sales'!$A$1:$AA$367,21,0)</f>
        <v>0</v>
      </c>
      <c r="CB277">
        <v>0</v>
      </c>
      <c r="CC277" s="15">
        <f t="shared" si="321"/>
        <v>2</v>
      </c>
      <c r="CD277" s="14">
        <f t="shared" si="307"/>
        <v>63</v>
      </c>
      <c r="CE277">
        <f>VLOOKUP(A277,'Stock wise daily sales'!$A$1:$AA$367,22,0)</f>
        <v>0</v>
      </c>
      <c r="CF277">
        <v>0</v>
      </c>
      <c r="CG277" s="15">
        <f t="shared" si="308"/>
        <v>63</v>
      </c>
      <c r="CH277" s="14">
        <f t="shared" si="291"/>
        <v>50</v>
      </c>
      <c r="CI277">
        <f>VLOOKUP(A277,'Stock wise daily sales'!$A$1:$AA$367,23,0)</f>
        <v>10</v>
      </c>
      <c r="CJ277">
        <v>0</v>
      </c>
      <c r="CK277" s="15">
        <f t="shared" si="292"/>
        <v>40</v>
      </c>
      <c r="CL277" s="14">
        <f t="shared" ref="CL277:CL340" si="338">MAX(CO276,0)</f>
        <v>12</v>
      </c>
      <c r="CM277">
        <f>VLOOKUP(A277,'Stock wise daily sales'!$A$1:$AA$367,24,0)</f>
        <v>0</v>
      </c>
      <c r="CN277">
        <v>0</v>
      </c>
      <c r="CO277" s="15">
        <f t="shared" ref="CO277:CO340" si="339">CL277-CM277+CN277</f>
        <v>12</v>
      </c>
      <c r="CP277" s="14">
        <f t="shared" si="301"/>
        <v>33</v>
      </c>
      <c r="CQ277">
        <f>VLOOKUP(A277,'Stock wise daily sales'!$A$1:$AA$367,25,0)</f>
        <v>5</v>
      </c>
      <c r="CR277">
        <v>0</v>
      </c>
      <c r="CS277" s="15">
        <f t="shared" si="302"/>
        <v>28</v>
      </c>
      <c r="CT277" s="14">
        <f t="shared" ref="CT277:CT340" si="340">MAX(CW276,0)</f>
        <v>140</v>
      </c>
      <c r="CU277">
        <f>VLOOKUP(A277,'Stock wise daily sales'!$A$1:$AA$367,26,0)</f>
        <v>0</v>
      </c>
      <c r="CV277">
        <v>0</v>
      </c>
      <c r="CW277" s="15">
        <f t="shared" ref="CW277:CW340" si="341">CT277-CU277+CV277</f>
        <v>140</v>
      </c>
    </row>
    <row r="278" spans="1:101" x14ac:dyDescent="0.45">
      <c r="A278" s="2">
        <v>45475</v>
      </c>
      <c r="B278" s="14">
        <f t="shared" si="315"/>
        <v>64</v>
      </c>
      <c r="C278">
        <f>VLOOKUP(A278,'Stock wise daily sales'!$A$1:$AA$367,2,0)</f>
        <v>0</v>
      </c>
      <c r="D278">
        <v>0</v>
      </c>
      <c r="E278" s="15">
        <f t="shared" si="316"/>
        <v>64</v>
      </c>
      <c r="F278" s="14">
        <f t="shared" si="303"/>
        <v>96</v>
      </c>
      <c r="G278">
        <f>VLOOKUP(A278,'Stock wise daily sales'!$A$1:$AA$367,3,0)</f>
        <v>5</v>
      </c>
      <c r="H278">
        <v>0</v>
      </c>
      <c r="I278" s="15">
        <f t="shared" si="304"/>
        <v>91</v>
      </c>
      <c r="J278" s="14">
        <f t="shared" ref="J278:J341" si="342">MAX(M277,0)</f>
        <v>15</v>
      </c>
      <c r="K278">
        <f>VLOOKUP(A278,'Stock wise daily sales'!$A$1:$AA$367,4,0)</f>
        <v>0</v>
      </c>
      <c r="L278">
        <v>0</v>
      </c>
      <c r="M278" s="15">
        <f t="shared" ref="M278:M341" si="343">J278-K278+L278</f>
        <v>15</v>
      </c>
      <c r="N278" s="14">
        <f t="shared" si="317"/>
        <v>43</v>
      </c>
      <c r="O278">
        <f>VLOOKUP(A278,'Stock wise daily sales'!$A$1:$AA$367,5,0)</f>
        <v>0</v>
      </c>
      <c r="P278">
        <v>0</v>
      </c>
      <c r="Q278" s="15">
        <f t="shared" ref="Q278:Q341" si="344">N278-O278+P278</f>
        <v>43</v>
      </c>
      <c r="R278" s="14">
        <f t="shared" si="322"/>
        <v>114</v>
      </c>
      <c r="S278">
        <f>VLOOKUP(A278,'Stock wise daily sales'!$A$1:$AA$367,6,0)</f>
        <v>0</v>
      </c>
      <c r="T278">
        <v>0</v>
      </c>
      <c r="U278" s="15">
        <f t="shared" si="323"/>
        <v>114</v>
      </c>
      <c r="V278" s="14">
        <f t="shared" si="309"/>
        <v>51</v>
      </c>
      <c r="W278">
        <f>VLOOKUP(A278,'Stock wise daily sales'!$A$1:$AA$367,7,0)</f>
        <v>1</v>
      </c>
      <c r="X278">
        <v>0</v>
      </c>
      <c r="Y278" s="15">
        <f t="shared" si="310"/>
        <v>50</v>
      </c>
      <c r="Z278" s="14">
        <f t="shared" si="324"/>
        <v>61</v>
      </c>
      <c r="AA278">
        <f>VLOOKUP(A278,'Stock wise daily sales'!$A$1:$AA$367,8,0)</f>
        <v>1</v>
      </c>
      <c r="AB278">
        <v>0</v>
      </c>
      <c r="AC278" s="15">
        <f t="shared" si="325"/>
        <v>60</v>
      </c>
      <c r="AD278" s="14">
        <f t="shared" si="318"/>
        <v>16</v>
      </c>
      <c r="AE278">
        <f>VLOOKUP(A278,'Stock wise daily sales'!$A$1:$AA$367,9,0)</f>
        <v>0</v>
      </c>
      <c r="AF278">
        <v>0</v>
      </c>
      <c r="AG278" s="15">
        <f t="shared" si="319"/>
        <v>16</v>
      </c>
      <c r="AH278" s="14">
        <f t="shared" si="293"/>
        <v>38</v>
      </c>
      <c r="AI278">
        <f>VLOOKUP(A278,'Stock wise daily sales'!$A$1:$AA$367,10,0)</f>
        <v>0</v>
      </c>
      <c r="AJ278">
        <v>0</v>
      </c>
      <c r="AK278" s="15">
        <f t="shared" si="294"/>
        <v>38</v>
      </c>
      <c r="AL278" s="14">
        <f t="shared" si="305"/>
        <v>65</v>
      </c>
      <c r="AM278">
        <f>VLOOKUP(A278,'Stock wise daily sales'!$A$1:$AA$367,11,0)</f>
        <v>0</v>
      </c>
      <c r="AN278">
        <v>0</v>
      </c>
      <c r="AO278" s="15">
        <f t="shared" si="306"/>
        <v>65</v>
      </c>
      <c r="AP278" s="14">
        <f t="shared" si="295"/>
        <v>1</v>
      </c>
      <c r="AQ278">
        <f>VLOOKUP(A278,'Stock wise daily sales'!$A$1:$AA$367,12,0)</f>
        <v>4</v>
      </c>
      <c r="AR278">
        <v>120</v>
      </c>
      <c r="AS278" s="15">
        <f t="shared" si="296"/>
        <v>117</v>
      </c>
      <c r="AT278" s="14">
        <f t="shared" si="297"/>
        <v>35</v>
      </c>
      <c r="AU278">
        <f>VLOOKUP(A278,'Stock wise daily sales'!$A$1:$AA$367,13,0)</f>
        <v>1</v>
      </c>
      <c r="AV278">
        <v>0</v>
      </c>
      <c r="AW278" s="15">
        <f t="shared" si="298"/>
        <v>34</v>
      </c>
      <c r="AX278" s="14">
        <f t="shared" si="326"/>
        <v>12</v>
      </c>
      <c r="AY278">
        <f>VLOOKUP(A278,'Stock wise daily sales'!$A$1:$AA$367,14,0)</f>
        <v>0</v>
      </c>
      <c r="AZ278">
        <v>0</v>
      </c>
      <c r="BA278" s="15">
        <f t="shared" si="327"/>
        <v>12</v>
      </c>
      <c r="BB278" s="14">
        <f t="shared" si="299"/>
        <v>17</v>
      </c>
      <c r="BC278">
        <f>VLOOKUP(A278,'Stock wise daily sales'!$A$1:$AA$367,15,0)</f>
        <v>0</v>
      </c>
      <c r="BD278">
        <v>0</v>
      </c>
      <c r="BE278" s="15">
        <f t="shared" si="300"/>
        <v>17</v>
      </c>
      <c r="BF278" s="14">
        <f t="shared" si="328"/>
        <v>71</v>
      </c>
      <c r="BG278">
        <f>VLOOKUP(A278,'Stock wise daily sales'!$A$1:$AA$367,16,0)</f>
        <v>0</v>
      </c>
      <c r="BH278">
        <v>0</v>
      </c>
      <c r="BI278" s="15">
        <f t="shared" si="329"/>
        <v>71</v>
      </c>
      <c r="BJ278" s="14">
        <f t="shared" si="334"/>
        <v>29</v>
      </c>
      <c r="BK278">
        <f>VLOOKUP(A278,'Stock wise daily sales'!$A$1:$AA$367,17,0)</f>
        <v>0</v>
      </c>
      <c r="BL278">
        <v>0</v>
      </c>
      <c r="BM278" s="15">
        <f t="shared" si="335"/>
        <v>29</v>
      </c>
      <c r="BN278" s="14">
        <f t="shared" si="330"/>
        <v>79</v>
      </c>
      <c r="BO278">
        <f>VLOOKUP(A278,'Stock wise daily sales'!$A$1:$AA$367,18,0)</f>
        <v>0</v>
      </c>
      <c r="BP278">
        <v>0</v>
      </c>
      <c r="BQ278" s="15">
        <f t="shared" si="331"/>
        <v>79</v>
      </c>
      <c r="BR278" s="14">
        <f t="shared" si="332"/>
        <v>26</v>
      </c>
      <c r="BS278">
        <f>VLOOKUP(A278,'Stock wise daily sales'!$A$1:$AA$367,19,0)</f>
        <v>0</v>
      </c>
      <c r="BT278">
        <v>0</v>
      </c>
      <c r="BU278" s="15">
        <f t="shared" si="333"/>
        <v>26</v>
      </c>
      <c r="BV278" s="14">
        <f t="shared" si="336"/>
        <v>10</v>
      </c>
      <c r="BW278">
        <f>VLOOKUP(A278,'Stock wise daily sales'!$A$1:$AA$367,20,0)</f>
        <v>0</v>
      </c>
      <c r="BX278">
        <v>0</v>
      </c>
      <c r="BY278" s="15">
        <f t="shared" si="337"/>
        <v>10</v>
      </c>
      <c r="BZ278" s="14">
        <f t="shared" si="320"/>
        <v>2</v>
      </c>
      <c r="CA278">
        <f>VLOOKUP(A278,'Stock wise daily sales'!$A$1:$AA$367,21,0)</f>
        <v>30</v>
      </c>
      <c r="CB278">
        <v>110</v>
      </c>
      <c r="CC278" s="15">
        <f t="shared" si="321"/>
        <v>82</v>
      </c>
      <c r="CD278" s="14">
        <f t="shared" si="307"/>
        <v>63</v>
      </c>
      <c r="CE278">
        <f>VLOOKUP(A278,'Stock wise daily sales'!$A$1:$AA$367,22,0)</f>
        <v>0</v>
      </c>
      <c r="CF278">
        <v>0</v>
      </c>
      <c r="CG278" s="15">
        <f t="shared" si="308"/>
        <v>63</v>
      </c>
      <c r="CH278" s="14">
        <f t="shared" ref="CH278:CH341" si="345">MAX(CK277,0)</f>
        <v>40</v>
      </c>
      <c r="CI278">
        <f>VLOOKUP(A278,'Stock wise daily sales'!$A$1:$AA$367,23,0)</f>
        <v>0</v>
      </c>
      <c r="CJ278">
        <v>0</v>
      </c>
      <c r="CK278" s="15">
        <f t="shared" ref="CK278:CK341" si="346">CH278-CI278+CJ278</f>
        <v>40</v>
      </c>
      <c r="CL278" s="14">
        <f t="shared" si="338"/>
        <v>12</v>
      </c>
      <c r="CM278">
        <f>VLOOKUP(A278,'Stock wise daily sales'!$A$1:$AA$367,24,0)</f>
        <v>0</v>
      </c>
      <c r="CN278">
        <v>0</v>
      </c>
      <c r="CO278" s="15">
        <f t="shared" si="339"/>
        <v>12</v>
      </c>
      <c r="CP278" s="14">
        <f t="shared" si="301"/>
        <v>28</v>
      </c>
      <c r="CQ278">
        <f>VLOOKUP(A278,'Stock wise daily sales'!$A$1:$AA$367,25,0)</f>
        <v>0</v>
      </c>
      <c r="CR278">
        <v>0</v>
      </c>
      <c r="CS278" s="15">
        <f t="shared" si="302"/>
        <v>28</v>
      </c>
      <c r="CT278" s="14">
        <f t="shared" si="340"/>
        <v>140</v>
      </c>
      <c r="CU278">
        <f>VLOOKUP(A278,'Stock wise daily sales'!$A$1:$AA$367,26,0)</f>
        <v>0</v>
      </c>
      <c r="CV278">
        <v>0</v>
      </c>
      <c r="CW278" s="15">
        <f t="shared" si="341"/>
        <v>140</v>
      </c>
    </row>
    <row r="279" spans="1:101" x14ac:dyDescent="0.45">
      <c r="A279" s="2">
        <v>45476</v>
      </c>
      <c r="B279" s="14">
        <f t="shared" si="315"/>
        <v>64</v>
      </c>
      <c r="C279">
        <f>VLOOKUP(A279,'Stock wise daily sales'!$A$1:$AA$367,2,0)</f>
        <v>30</v>
      </c>
      <c r="D279">
        <v>0</v>
      </c>
      <c r="E279" s="15">
        <f t="shared" si="316"/>
        <v>34</v>
      </c>
      <c r="F279" s="14">
        <f t="shared" si="303"/>
        <v>91</v>
      </c>
      <c r="G279">
        <f>VLOOKUP(A279,'Stock wise daily sales'!$A$1:$AA$367,3,0)</f>
        <v>0</v>
      </c>
      <c r="H279">
        <v>0</v>
      </c>
      <c r="I279" s="15">
        <f t="shared" si="304"/>
        <v>91</v>
      </c>
      <c r="J279" s="14">
        <f t="shared" si="342"/>
        <v>15</v>
      </c>
      <c r="K279">
        <f>VLOOKUP(A279,'Stock wise daily sales'!$A$1:$AA$367,4,0)</f>
        <v>10</v>
      </c>
      <c r="L279">
        <v>0</v>
      </c>
      <c r="M279" s="15">
        <f t="shared" si="343"/>
        <v>5</v>
      </c>
      <c r="N279" s="14">
        <f t="shared" si="317"/>
        <v>43</v>
      </c>
      <c r="O279">
        <f>VLOOKUP(A279,'Stock wise daily sales'!$A$1:$AA$367,5,0)</f>
        <v>0</v>
      </c>
      <c r="P279">
        <v>0</v>
      </c>
      <c r="Q279" s="15">
        <f t="shared" si="344"/>
        <v>43</v>
      </c>
      <c r="R279" s="14">
        <f t="shared" si="322"/>
        <v>114</v>
      </c>
      <c r="S279">
        <f>VLOOKUP(A279,'Stock wise daily sales'!$A$1:$AA$367,6,0)</f>
        <v>0</v>
      </c>
      <c r="T279">
        <v>0</v>
      </c>
      <c r="U279" s="15">
        <f t="shared" si="323"/>
        <v>114</v>
      </c>
      <c r="V279" s="14">
        <f t="shared" si="309"/>
        <v>50</v>
      </c>
      <c r="W279">
        <f>VLOOKUP(A279,'Stock wise daily sales'!$A$1:$AA$367,7,0)</f>
        <v>25</v>
      </c>
      <c r="X279">
        <v>0</v>
      </c>
      <c r="Y279" s="15">
        <f t="shared" si="310"/>
        <v>25</v>
      </c>
      <c r="Z279" s="14">
        <f t="shared" si="324"/>
        <v>60</v>
      </c>
      <c r="AA279">
        <f>VLOOKUP(A279,'Stock wise daily sales'!$A$1:$AA$367,8,0)</f>
        <v>40</v>
      </c>
      <c r="AB279">
        <v>0</v>
      </c>
      <c r="AC279" s="15">
        <f t="shared" si="325"/>
        <v>20</v>
      </c>
      <c r="AD279" s="14">
        <f t="shared" si="318"/>
        <v>16</v>
      </c>
      <c r="AE279">
        <f>VLOOKUP(A279,'Stock wise daily sales'!$A$1:$AA$367,9,0)</f>
        <v>0</v>
      </c>
      <c r="AF279">
        <v>0</v>
      </c>
      <c r="AG279" s="15">
        <f t="shared" si="319"/>
        <v>16</v>
      </c>
      <c r="AH279" s="14">
        <f t="shared" ref="AH279:AH342" si="347">MAX(AK278,0)</f>
        <v>38</v>
      </c>
      <c r="AI279">
        <f>VLOOKUP(A279,'Stock wise daily sales'!$A$1:$AA$367,10,0)</f>
        <v>0</v>
      </c>
      <c r="AJ279">
        <v>0</v>
      </c>
      <c r="AK279" s="15">
        <f t="shared" ref="AK279:AK342" si="348">AH279-AI279+AJ279</f>
        <v>38</v>
      </c>
      <c r="AL279" s="14">
        <f t="shared" si="305"/>
        <v>65</v>
      </c>
      <c r="AM279">
        <f>VLOOKUP(A279,'Stock wise daily sales'!$A$1:$AA$367,11,0)</f>
        <v>0</v>
      </c>
      <c r="AN279">
        <v>0</v>
      </c>
      <c r="AO279" s="15">
        <f t="shared" si="306"/>
        <v>65</v>
      </c>
      <c r="AP279" s="14">
        <f t="shared" ref="AP279:AP342" si="349">MAX(AS278,0)</f>
        <v>117</v>
      </c>
      <c r="AQ279">
        <f>VLOOKUP(A279,'Stock wise daily sales'!$A$1:$AA$367,12,0)</f>
        <v>0</v>
      </c>
      <c r="AR279">
        <v>0</v>
      </c>
      <c r="AS279" s="15">
        <f t="shared" ref="AS279:AS342" si="350">AP279-AQ279+AR279</f>
        <v>117</v>
      </c>
      <c r="AT279" s="14">
        <f t="shared" ref="AT279:AT342" si="351">MAX(AW278,0)</f>
        <v>34</v>
      </c>
      <c r="AU279">
        <f>VLOOKUP(A279,'Stock wise daily sales'!$A$1:$AA$367,13,0)</f>
        <v>0</v>
      </c>
      <c r="AV279">
        <v>0</v>
      </c>
      <c r="AW279" s="15">
        <f t="shared" ref="AW279:AW342" si="352">AT279-AU279+AV279</f>
        <v>34</v>
      </c>
      <c r="AX279" s="14">
        <f t="shared" si="326"/>
        <v>12</v>
      </c>
      <c r="AY279">
        <f>VLOOKUP(A279,'Stock wise daily sales'!$A$1:$AA$367,14,0)</f>
        <v>0</v>
      </c>
      <c r="AZ279">
        <v>0</v>
      </c>
      <c r="BA279" s="15">
        <f t="shared" si="327"/>
        <v>12</v>
      </c>
      <c r="BB279" s="14">
        <f t="shared" ref="BB279:BB342" si="353">MAX(BE278,0)</f>
        <v>17</v>
      </c>
      <c r="BC279">
        <f>VLOOKUP(A279,'Stock wise daily sales'!$A$1:$AA$367,15,0)</f>
        <v>0</v>
      </c>
      <c r="BD279">
        <v>0</v>
      </c>
      <c r="BE279" s="15">
        <f t="shared" ref="BE279:BE342" si="354">BB279-BC279+BD279</f>
        <v>17</v>
      </c>
      <c r="BF279" s="14">
        <f t="shared" si="328"/>
        <v>71</v>
      </c>
      <c r="BG279">
        <f>VLOOKUP(A279,'Stock wise daily sales'!$A$1:$AA$367,16,0)</f>
        <v>0</v>
      </c>
      <c r="BH279">
        <v>0</v>
      </c>
      <c r="BI279" s="15">
        <f t="shared" si="329"/>
        <v>71</v>
      </c>
      <c r="BJ279" s="14">
        <f t="shared" si="334"/>
        <v>29</v>
      </c>
      <c r="BK279">
        <f>VLOOKUP(A279,'Stock wise daily sales'!$A$1:$AA$367,17,0)</f>
        <v>0</v>
      </c>
      <c r="BL279">
        <v>0</v>
      </c>
      <c r="BM279" s="15">
        <f t="shared" si="335"/>
        <v>29</v>
      </c>
      <c r="BN279" s="14">
        <f t="shared" si="330"/>
        <v>79</v>
      </c>
      <c r="BO279">
        <f>VLOOKUP(A279,'Stock wise daily sales'!$A$1:$AA$367,18,0)</f>
        <v>0</v>
      </c>
      <c r="BP279">
        <v>0</v>
      </c>
      <c r="BQ279" s="15">
        <f t="shared" si="331"/>
        <v>79</v>
      </c>
      <c r="BR279" s="14">
        <f t="shared" si="332"/>
        <v>26</v>
      </c>
      <c r="BS279">
        <f>VLOOKUP(A279,'Stock wise daily sales'!$A$1:$AA$367,19,0)</f>
        <v>0</v>
      </c>
      <c r="BT279">
        <v>0</v>
      </c>
      <c r="BU279" s="15">
        <f t="shared" si="333"/>
        <v>26</v>
      </c>
      <c r="BV279" s="14">
        <f t="shared" si="336"/>
        <v>10</v>
      </c>
      <c r="BW279">
        <f>VLOOKUP(A279,'Stock wise daily sales'!$A$1:$AA$367,20,0)</f>
        <v>0</v>
      </c>
      <c r="BX279">
        <v>0</v>
      </c>
      <c r="BY279" s="15">
        <f t="shared" si="337"/>
        <v>10</v>
      </c>
      <c r="BZ279" s="14">
        <f t="shared" si="320"/>
        <v>82</v>
      </c>
      <c r="CA279">
        <f>VLOOKUP(A279,'Stock wise daily sales'!$A$1:$AA$367,21,0)</f>
        <v>20</v>
      </c>
      <c r="CB279">
        <v>0</v>
      </c>
      <c r="CC279" s="15">
        <f t="shared" si="321"/>
        <v>62</v>
      </c>
      <c r="CD279" s="14">
        <f t="shared" si="307"/>
        <v>63</v>
      </c>
      <c r="CE279">
        <f>VLOOKUP(A279,'Stock wise daily sales'!$A$1:$AA$367,22,0)</f>
        <v>0</v>
      </c>
      <c r="CF279">
        <v>0</v>
      </c>
      <c r="CG279" s="15">
        <f t="shared" si="308"/>
        <v>63</v>
      </c>
      <c r="CH279" s="14">
        <f t="shared" si="345"/>
        <v>40</v>
      </c>
      <c r="CI279">
        <f>VLOOKUP(A279,'Stock wise daily sales'!$A$1:$AA$367,23,0)</f>
        <v>30</v>
      </c>
      <c r="CJ279">
        <v>0</v>
      </c>
      <c r="CK279" s="15">
        <f t="shared" si="346"/>
        <v>10</v>
      </c>
      <c r="CL279" s="14">
        <f t="shared" si="338"/>
        <v>12</v>
      </c>
      <c r="CM279">
        <f>VLOOKUP(A279,'Stock wise daily sales'!$A$1:$AA$367,24,0)</f>
        <v>10</v>
      </c>
      <c r="CN279">
        <v>0</v>
      </c>
      <c r="CO279" s="15">
        <f t="shared" si="339"/>
        <v>2</v>
      </c>
      <c r="CP279" s="14">
        <f t="shared" ref="CP279:CP342" si="355">MAX(CS278,0)</f>
        <v>28</v>
      </c>
      <c r="CQ279">
        <f>VLOOKUP(A279,'Stock wise daily sales'!$A$1:$AA$367,25,0)</f>
        <v>0</v>
      </c>
      <c r="CR279">
        <v>0</v>
      </c>
      <c r="CS279" s="15">
        <f t="shared" ref="CS279:CS342" si="356">CP279-CQ279+CR279</f>
        <v>28</v>
      </c>
      <c r="CT279" s="14">
        <f t="shared" si="340"/>
        <v>140</v>
      </c>
      <c r="CU279">
        <f>VLOOKUP(A279,'Stock wise daily sales'!$A$1:$AA$367,26,0)</f>
        <v>80</v>
      </c>
      <c r="CV279">
        <v>0</v>
      </c>
      <c r="CW279" s="15">
        <f t="shared" si="341"/>
        <v>60</v>
      </c>
    </row>
    <row r="280" spans="1:101" x14ac:dyDescent="0.45">
      <c r="A280" s="2">
        <v>45477</v>
      </c>
      <c r="B280" s="14">
        <f t="shared" si="315"/>
        <v>34</v>
      </c>
      <c r="C280">
        <f>VLOOKUP(A280,'Stock wise daily sales'!$A$1:$AA$367,2,0)</f>
        <v>0</v>
      </c>
      <c r="D280">
        <v>0</v>
      </c>
      <c r="E280" s="15">
        <f>B280-C280+D280</f>
        <v>34</v>
      </c>
      <c r="F280" s="14">
        <f t="shared" ref="F280:F343" si="357">MAX(I279,0)</f>
        <v>91</v>
      </c>
      <c r="G280">
        <f>VLOOKUP(A280,'Stock wise daily sales'!$A$1:$AA$367,3,0)</f>
        <v>15</v>
      </c>
      <c r="H280">
        <v>0</v>
      </c>
      <c r="I280" s="15">
        <f t="shared" ref="I280:I343" si="358">F280-G280+H280</f>
        <v>76</v>
      </c>
      <c r="J280" s="14">
        <f t="shared" si="342"/>
        <v>5</v>
      </c>
      <c r="K280">
        <f>VLOOKUP(A280,'Stock wise daily sales'!$A$1:$AA$367,4,0)</f>
        <v>0</v>
      </c>
      <c r="L280">
        <v>0</v>
      </c>
      <c r="M280" s="15">
        <f t="shared" si="343"/>
        <v>5</v>
      </c>
      <c r="N280" s="14">
        <f t="shared" si="317"/>
        <v>43</v>
      </c>
      <c r="O280">
        <f>VLOOKUP(A280,'Stock wise daily sales'!$A$1:$AA$367,5,0)</f>
        <v>0</v>
      </c>
      <c r="P280">
        <v>0</v>
      </c>
      <c r="Q280" s="15">
        <f t="shared" si="344"/>
        <v>43</v>
      </c>
      <c r="R280" s="14">
        <f t="shared" si="322"/>
        <v>114</v>
      </c>
      <c r="S280">
        <f>VLOOKUP(A280,'Stock wise daily sales'!$A$1:$AA$367,6,0)</f>
        <v>0</v>
      </c>
      <c r="T280">
        <v>0</v>
      </c>
      <c r="U280" s="15">
        <f t="shared" si="323"/>
        <v>114</v>
      </c>
      <c r="V280" s="14">
        <f t="shared" si="309"/>
        <v>25</v>
      </c>
      <c r="W280">
        <f>VLOOKUP(A280,'Stock wise daily sales'!$A$1:$AA$367,7,0)</f>
        <v>0</v>
      </c>
      <c r="X280">
        <v>0</v>
      </c>
      <c r="Y280" s="15">
        <f t="shared" si="310"/>
        <v>25</v>
      </c>
      <c r="Z280" s="14">
        <f t="shared" si="324"/>
        <v>20</v>
      </c>
      <c r="AA280">
        <f>VLOOKUP(A280,'Stock wise daily sales'!$A$1:$AA$367,8,0)</f>
        <v>10</v>
      </c>
      <c r="AB280">
        <v>0</v>
      </c>
      <c r="AC280" s="15">
        <f t="shared" si="325"/>
        <v>10</v>
      </c>
      <c r="AD280" s="14">
        <f t="shared" si="318"/>
        <v>16</v>
      </c>
      <c r="AE280">
        <f>VLOOKUP(A280,'Stock wise daily sales'!$A$1:$AA$367,9,0)</f>
        <v>0</v>
      </c>
      <c r="AF280">
        <v>0</v>
      </c>
      <c r="AG280" s="15">
        <f t="shared" si="319"/>
        <v>16</v>
      </c>
      <c r="AH280" s="14">
        <f t="shared" si="347"/>
        <v>38</v>
      </c>
      <c r="AI280">
        <f>VLOOKUP(A280,'Stock wise daily sales'!$A$1:$AA$367,10,0)</f>
        <v>0</v>
      </c>
      <c r="AJ280">
        <v>0</v>
      </c>
      <c r="AK280" s="15">
        <f t="shared" si="348"/>
        <v>38</v>
      </c>
      <c r="AL280" s="14">
        <f t="shared" ref="AL280:AL343" si="359">MAX(AO279,0)</f>
        <v>65</v>
      </c>
      <c r="AM280">
        <f>VLOOKUP(A280,'Stock wise daily sales'!$A$1:$AA$367,11,0)</f>
        <v>10</v>
      </c>
      <c r="AN280">
        <v>0</v>
      </c>
      <c r="AO280" s="15">
        <f t="shared" ref="AO280:AO343" si="360">AL280-AM280+AN280</f>
        <v>55</v>
      </c>
      <c r="AP280" s="14">
        <f t="shared" si="349"/>
        <v>117</v>
      </c>
      <c r="AQ280">
        <f>VLOOKUP(A280,'Stock wise daily sales'!$A$1:$AA$367,12,0)</f>
        <v>10</v>
      </c>
      <c r="AR280">
        <v>0</v>
      </c>
      <c r="AS280" s="15">
        <f t="shared" si="350"/>
        <v>107</v>
      </c>
      <c r="AT280" s="14">
        <f t="shared" si="351"/>
        <v>34</v>
      </c>
      <c r="AU280">
        <f>VLOOKUP(A280,'Stock wise daily sales'!$A$1:$AA$367,13,0)</f>
        <v>20</v>
      </c>
      <c r="AV280">
        <v>0</v>
      </c>
      <c r="AW280" s="15">
        <f t="shared" si="352"/>
        <v>14</v>
      </c>
      <c r="AX280" s="14">
        <f t="shared" si="326"/>
        <v>12</v>
      </c>
      <c r="AY280">
        <f>VLOOKUP(A280,'Stock wise daily sales'!$A$1:$AA$367,14,0)</f>
        <v>4</v>
      </c>
      <c r="AZ280">
        <v>0</v>
      </c>
      <c r="BA280" s="15">
        <f t="shared" si="327"/>
        <v>8</v>
      </c>
      <c r="BB280" s="14">
        <f t="shared" si="353"/>
        <v>17</v>
      </c>
      <c r="BC280">
        <f>VLOOKUP(A280,'Stock wise daily sales'!$A$1:$AA$367,15,0)</f>
        <v>0</v>
      </c>
      <c r="BD280">
        <v>0</v>
      </c>
      <c r="BE280" s="15">
        <f t="shared" si="354"/>
        <v>17</v>
      </c>
      <c r="BF280" s="14">
        <f t="shared" si="328"/>
        <v>71</v>
      </c>
      <c r="BG280">
        <f>VLOOKUP(A280,'Stock wise daily sales'!$A$1:$AA$367,16,0)</f>
        <v>0</v>
      </c>
      <c r="BH280">
        <v>0</v>
      </c>
      <c r="BI280" s="15">
        <f t="shared" si="329"/>
        <v>71</v>
      </c>
      <c r="BJ280" s="14">
        <f t="shared" si="334"/>
        <v>29</v>
      </c>
      <c r="BK280">
        <f>VLOOKUP(A280,'Stock wise daily sales'!$A$1:$AA$367,17,0)</f>
        <v>0</v>
      </c>
      <c r="BL280">
        <v>0</v>
      </c>
      <c r="BM280" s="15">
        <f t="shared" si="335"/>
        <v>29</v>
      </c>
      <c r="BN280" s="14">
        <f t="shared" si="330"/>
        <v>79</v>
      </c>
      <c r="BO280">
        <f>VLOOKUP(A280,'Stock wise daily sales'!$A$1:$AA$367,18,0)</f>
        <v>0</v>
      </c>
      <c r="BP280">
        <v>0</v>
      </c>
      <c r="BQ280" s="15">
        <f t="shared" si="331"/>
        <v>79</v>
      </c>
      <c r="BR280" s="14">
        <f t="shared" si="332"/>
        <v>26</v>
      </c>
      <c r="BS280">
        <f>VLOOKUP(A280,'Stock wise daily sales'!$A$1:$AA$367,19,0)</f>
        <v>0</v>
      </c>
      <c r="BT280">
        <v>0</v>
      </c>
      <c r="BU280" s="15">
        <f t="shared" si="333"/>
        <v>26</v>
      </c>
      <c r="BV280" s="14">
        <f t="shared" si="336"/>
        <v>10</v>
      </c>
      <c r="BW280">
        <f>VLOOKUP(A280,'Stock wise daily sales'!$A$1:$AA$367,20,0)</f>
        <v>0</v>
      </c>
      <c r="BX280">
        <v>0</v>
      </c>
      <c r="BY280" s="15">
        <f t="shared" si="337"/>
        <v>10</v>
      </c>
      <c r="BZ280" s="14">
        <f t="shared" si="320"/>
        <v>62</v>
      </c>
      <c r="CA280">
        <f>VLOOKUP(A280,'Stock wise daily sales'!$A$1:$AA$367,21,0)</f>
        <v>0</v>
      </c>
      <c r="CB280">
        <v>0</v>
      </c>
      <c r="CC280" s="15">
        <f t="shared" si="321"/>
        <v>62</v>
      </c>
      <c r="CD280" s="14">
        <f t="shared" si="307"/>
        <v>63</v>
      </c>
      <c r="CE280">
        <f>VLOOKUP(A280,'Stock wise daily sales'!$A$1:$AA$367,22,0)</f>
        <v>15</v>
      </c>
      <c r="CF280">
        <v>0</v>
      </c>
      <c r="CG280" s="15">
        <f t="shared" si="308"/>
        <v>48</v>
      </c>
      <c r="CH280" s="14">
        <f t="shared" si="345"/>
        <v>10</v>
      </c>
      <c r="CI280">
        <f>VLOOKUP(A280,'Stock wise daily sales'!$A$1:$AA$367,23,0)</f>
        <v>15</v>
      </c>
      <c r="CJ280">
        <v>110</v>
      </c>
      <c r="CK280" s="15">
        <f t="shared" si="346"/>
        <v>105</v>
      </c>
      <c r="CL280" s="14">
        <f t="shared" si="338"/>
        <v>2</v>
      </c>
      <c r="CM280">
        <f>VLOOKUP(A280,'Stock wise daily sales'!$A$1:$AA$367,24,0)</f>
        <v>0</v>
      </c>
      <c r="CN280">
        <v>0</v>
      </c>
      <c r="CO280" s="15">
        <f t="shared" si="339"/>
        <v>2</v>
      </c>
      <c r="CP280" s="14">
        <f t="shared" si="355"/>
        <v>28</v>
      </c>
      <c r="CQ280">
        <f>VLOOKUP(A280,'Stock wise daily sales'!$A$1:$AA$367,25,0)</f>
        <v>0</v>
      </c>
      <c r="CR280">
        <v>0</v>
      </c>
      <c r="CS280" s="15">
        <f t="shared" si="356"/>
        <v>28</v>
      </c>
      <c r="CT280" s="14">
        <f t="shared" si="340"/>
        <v>60</v>
      </c>
      <c r="CU280">
        <f>VLOOKUP(A280,'Stock wise daily sales'!$A$1:$AA$367,26,0)</f>
        <v>15</v>
      </c>
      <c r="CV280">
        <v>0</v>
      </c>
      <c r="CW280" s="15">
        <f t="shared" si="341"/>
        <v>45</v>
      </c>
    </row>
    <row r="281" spans="1:101" x14ac:dyDescent="0.45">
      <c r="A281" s="2">
        <v>45478</v>
      </c>
      <c r="B281" s="14">
        <f t="shared" si="315"/>
        <v>34</v>
      </c>
      <c r="C281">
        <f>VLOOKUP(A281,'Stock wise daily sales'!$A$1:$AA$367,2,0)</f>
        <v>10</v>
      </c>
      <c r="D281">
        <v>0</v>
      </c>
      <c r="E281" s="15">
        <f t="shared" si="316"/>
        <v>24</v>
      </c>
      <c r="F281" s="14">
        <f t="shared" si="357"/>
        <v>76</v>
      </c>
      <c r="G281">
        <f>VLOOKUP(A281,'Stock wise daily sales'!$A$1:$AA$367,3,0)</f>
        <v>0</v>
      </c>
      <c r="H281">
        <v>0</v>
      </c>
      <c r="I281" s="15">
        <f t="shared" si="358"/>
        <v>76</v>
      </c>
      <c r="J281" s="14">
        <f t="shared" si="342"/>
        <v>5</v>
      </c>
      <c r="K281">
        <f>VLOOKUP(A281,'Stock wise daily sales'!$A$1:$AA$367,4,0)</f>
        <v>0</v>
      </c>
      <c r="L281">
        <v>0</v>
      </c>
      <c r="M281" s="15">
        <f t="shared" si="343"/>
        <v>5</v>
      </c>
      <c r="N281" s="14">
        <f t="shared" si="317"/>
        <v>43</v>
      </c>
      <c r="O281">
        <f>VLOOKUP(A281,'Stock wise daily sales'!$A$1:$AA$367,5,0)</f>
        <v>0</v>
      </c>
      <c r="P281">
        <v>0</v>
      </c>
      <c r="Q281" s="15">
        <f t="shared" si="344"/>
        <v>43</v>
      </c>
      <c r="R281" s="14">
        <f t="shared" si="322"/>
        <v>114</v>
      </c>
      <c r="S281">
        <f>VLOOKUP(A281,'Stock wise daily sales'!$A$1:$AA$367,6,0)</f>
        <v>0</v>
      </c>
      <c r="T281">
        <v>0</v>
      </c>
      <c r="U281" s="15">
        <f t="shared" si="323"/>
        <v>114</v>
      </c>
      <c r="V281" s="14">
        <f t="shared" si="309"/>
        <v>25</v>
      </c>
      <c r="W281">
        <f>VLOOKUP(A281,'Stock wise daily sales'!$A$1:$AA$367,7,0)</f>
        <v>45</v>
      </c>
      <c r="X281">
        <v>130</v>
      </c>
      <c r="Y281" s="15">
        <f t="shared" si="310"/>
        <v>110</v>
      </c>
      <c r="Z281" s="14">
        <f t="shared" si="324"/>
        <v>10</v>
      </c>
      <c r="AA281">
        <f>VLOOKUP(A281,'Stock wise daily sales'!$A$1:$AA$367,8,0)</f>
        <v>30</v>
      </c>
      <c r="AB281">
        <v>80</v>
      </c>
      <c r="AC281" s="15">
        <f t="shared" si="325"/>
        <v>60</v>
      </c>
      <c r="AD281" s="14">
        <f t="shared" si="318"/>
        <v>16</v>
      </c>
      <c r="AE281">
        <f>VLOOKUP(A281,'Stock wise daily sales'!$A$1:$AA$367,9,0)</f>
        <v>0</v>
      </c>
      <c r="AF281">
        <v>0</v>
      </c>
      <c r="AG281" s="15">
        <f t="shared" si="319"/>
        <v>16</v>
      </c>
      <c r="AH281" s="14">
        <f t="shared" si="347"/>
        <v>38</v>
      </c>
      <c r="AI281">
        <f>VLOOKUP(A281,'Stock wise daily sales'!$A$1:$AA$367,10,0)</f>
        <v>0</v>
      </c>
      <c r="AJ281">
        <v>0</v>
      </c>
      <c r="AK281" s="15">
        <f t="shared" si="348"/>
        <v>38</v>
      </c>
      <c r="AL281" s="14">
        <f t="shared" si="359"/>
        <v>55</v>
      </c>
      <c r="AM281">
        <f>VLOOKUP(A281,'Stock wise daily sales'!$A$1:$AA$367,11,0)</f>
        <v>0</v>
      </c>
      <c r="AN281">
        <v>0</v>
      </c>
      <c r="AO281" s="15">
        <f t="shared" si="360"/>
        <v>55</v>
      </c>
      <c r="AP281" s="14">
        <f t="shared" si="349"/>
        <v>107</v>
      </c>
      <c r="AQ281">
        <f>VLOOKUP(A281,'Stock wise daily sales'!$A$1:$AA$367,12,0)</f>
        <v>13</v>
      </c>
      <c r="AR281">
        <v>0</v>
      </c>
      <c r="AS281" s="15">
        <f t="shared" si="350"/>
        <v>94</v>
      </c>
      <c r="AT281" s="14">
        <f t="shared" si="351"/>
        <v>14</v>
      </c>
      <c r="AU281">
        <f>VLOOKUP(A281,'Stock wise daily sales'!$A$1:$AA$367,13,0)</f>
        <v>0</v>
      </c>
      <c r="AV281">
        <v>0</v>
      </c>
      <c r="AW281" s="15">
        <f t="shared" si="352"/>
        <v>14</v>
      </c>
      <c r="AX281" s="14">
        <f t="shared" si="326"/>
        <v>8</v>
      </c>
      <c r="AY281">
        <f>VLOOKUP(A281,'Stock wise daily sales'!$A$1:$AA$367,14,0)</f>
        <v>0</v>
      </c>
      <c r="AZ281">
        <v>0</v>
      </c>
      <c r="BA281" s="15">
        <f t="shared" si="327"/>
        <v>8</v>
      </c>
      <c r="BB281" s="14">
        <f t="shared" si="353"/>
        <v>17</v>
      </c>
      <c r="BC281">
        <f>VLOOKUP(A281,'Stock wise daily sales'!$A$1:$AA$367,15,0)</f>
        <v>0</v>
      </c>
      <c r="BD281">
        <v>0</v>
      </c>
      <c r="BE281" s="15">
        <f t="shared" si="354"/>
        <v>17</v>
      </c>
      <c r="BF281" s="14">
        <f t="shared" si="328"/>
        <v>71</v>
      </c>
      <c r="BG281">
        <f>VLOOKUP(A281,'Stock wise daily sales'!$A$1:$AA$367,16,0)</f>
        <v>0</v>
      </c>
      <c r="BH281">
        <v>0</v>
      </c>
      <c r="BI281" s="15">
        <f t="shared" si="329"/>
        <v>71</v>
      </c>
      <c r="BJ281" s="14">
        <f t="shared" si="334"/>
        <v>29</v>
      </c>
      <c r="BK281">
        <f>VLOOKUP(A281,'Stock wise daily sales'!$A$1:$AA$367,17,0)</f>
        <v>2</v>
      </c>
      <c r="BL281">
        <v>0</v>
      </c>
      <c r="BM281" s="15">
        <f t="shared" si="335"/>
        <v>27</v>
      </c>
      <c r="BN281" s="14">
        <f t="shared" si="330"/>
        <v>79</v>
      </c>
      <c r="BO281">
        <f>VLOOKUP(A281,'Stock wise daily sales'!$A$1:$AA$367,18,0)</f>
        <v>20</v>
      </c>
      <c r="BP281">
        <v>0</v>
      </c>
      <c r="BQ281" s="15">
        <f t="shared" si="331"/>
        <v>59</v>
      </c>
      <c r="BR281" s="14">
        <f t="shared" si="332"/>
        <v>26</v>
      </c>
      <c r="BS281">
        <f>VLOOKUP(A281,'Stock wise daily sales'!$A$1:$AA$367,19,0)</f>
        <v>0</v>
      </c>
      <c r="BT281">
        <v>0</v>
      </c>
      <c r="BU281" s="15">
        <f t="shared" si="333"/>
        <v>26</v>
      </c>
      <c r="BV281" s="14">
        <f t="shared" si="336"/>
        <v>10</v>
      </c>
      <c r="BW281">
        <f>VLOOKUP(A281,'Stock wise daily sales'!$A$1:$AA$367,20,0)</f>
        <v>0</v>
      </c>
      <c r="BX281">
        <v>0</v>
      </c>
      <c r="BY281" s="15">
        <f t="shared" si="337"/>
        <v>10</v>
      </c>
      <c r="BZ281" s="14">
        <f t="shared" si="320"/>
        <v>62</v>
      </c>
      <c r="CA281">
        <f>VLOOKUP(A281,'Stock wise daily sales'!$A$1:$AA$367,21,0)</f>
        <v>40</v>
      </c>
      <c r="CB281">
        <v>0</v>
      </c>
      <c r="CC281" s="15">
        <f t="shared" si="321"/>
        <v>22</v>
      </c>
      <c r="CD281" s="14">
        <f t="shared" si="307"/>
        <v>48</v>
      </c>
      <c r="CE281">
        <f>VLOOKUP(A281,'Stock wise daily sales'!$A$1:$AA$367,22,0)</f>
        <v>25</v>
      </c>
      <c r="CF281">
        <v>0</v>
      </c>
      <c r="CG281" s="15">
        <f t="shared" si="308"/>
        <v>23</v>
      </c>
      <c r="CH281" s="14">
        <f t="shared" si="345"/>
        <v>105</v>
      </c>
      <c r="CI281">
        <f>VLOOKUP(A281,'Stock wise daily sales'!$A$1:$AA$367,23,0)</f>
        <v>0</v>
      </c>
      <c r="CJ281">
        <v>0</v>
      </c>
      <c r="CK281" s="15">
        <f t="shared" si="346"/>
        <v>105</v>
      </c>
      <c r="CL281" s="14">
        <f t="shared" si="338"/>
        <v>2</v>
      </c>
      <c r="CM281">
        <f>VLOOKUP(A281,'Stock wise daily sales'!$A$1:$AA$367,24,0)</f>
        <v>0</v>
      </c>
      <c r="CN281">
        <v>0</v>
      </c>
      <c r="CO281" s="15">
        <f t="shared" si="339"/>
        <v>2</v>
      </c>
      <c r="CP281" s="14">
        <f t="shared" si="355"/>
        <v>28</v>
      </c>
      <c r="CQ281">
        <f>VLOOKUP(A281,'Stock wise daily sales'!$A$1:$AA$367,25,0)</f>
        <v>0</v>
      </c>
      <c r="CR281">
        <v>0</v>
      </c>
      <c r="CS281" s="15">
        <f t="shared" si="356"/>
        <v>28</v>
      </c>
      <c r="CT281" s="14">
        <f t="shared" si="340"/>
        <v>45</v>
      </c>
      <c r="CU281">
        <f>VLOOKUP(A281,'Stock wise daily sales'!$A$1:$AA$367,26,0)</f>
        <v>0</v>
      </c>
      <c r="CV281">
        <v>0</v>
      </c>
      <c r="CW281" s="15">
        <f t="shared" si="341"/>
        <v>45</v>
      </c>
    </row>
    <row r="282" spans="1:101" x14ac:dyDescent="0.45">
      <c r="A282" s="2">
        <v>45479</v>
      </c>
      <c r="B282" s="14">
        <f t="shared" si="315"/>
        <v>24</v>
      </c>
      <c r="C282">
        <f>VLOOKUP(A282,'Stock wise daily sales'!$A$1:$AA$367,2,0)</f>
        <v>3</v>
      </c>
      <c r="D282">
        <v>0</v>
      </c>
      <c r="E282" s="15">
        <f t="shared" si="316"/>
        <v>21</v>
      </c>
      <c r="F282" s="14">
        <f t="shared" si="357"/>
        <v>76</v>
      </c>
      <c r="G282">
        <f>VLOOKUP(A282,'Stock wise daily sales'!$A$1:$AA$367,3,0)</f>
        <v>10</v>
      </c>
      <c r="H282">
        <v>0</v>
      </c>
      <c r="I282" s="15">
        <f t="shared" si="358"/>
        <v>66</v>
      </c>
      <c r="J282" s="14">
        <f t="shared" si="342"/>
        <v>5</v>
      </c>
      <c r="K282">
        <f>VLOOKUP(A282,'Stock wise daily sales'!$A$1:$AA$367,4,0)</f>
        <v>0</v>
      </c>
      <c r="L282">
        <v>0</v>
      </c>
      <c r="M282" s="15">
        <f t="shared" si="343"/>
        <v>5</v>
      </c>
      <c r="N282" s="14">
        <f t="shared" si="317"/>
        <v>43</v>
      </c>
      <c r="O282">
        <f>VLOOKUP(A282,'Stock wise daily sales'!$A$1:$AA$367,5,0)</f>
        <v>0</v>
      </c>
      <c r="P282">
        <v>0</v>
      </c>
      <c r="Q282" s="15">
        <f t="shared" si="344"/>
        <v>43</v>
      </c>
      <c r="R282" s="14">
        <f t="shared" si="322"/>
        <v>114</v>
      </c>
      <c r="S282">
        <f>VLOOKUP(A282,'Stock wise daily sales'!$A$1:$AA$367,6,0)</f>
        <v>10</v>
      </c>
      <c r="T282">
        <v>0</v>
      </c>
      <c r="U282" s="15">
        <f t="shared" si="323"/>
        <v>104</v>
      </c>
      <c r="V282" s="14">
        <f t="shared" si="309"/>
        <v>110</v>
      </c>
      <c r="W282">
        <f>VLOOKUP(A282,'Stock wise daily sales'!$A$1:$AA$367,7,0)</f>
        <v>24</v>
      </c>
      <c r="X282">
        <v>0</v>
      </c>
      <c r="Y282" s="15">
        <f t="shared" si="310"/>
        <v>86</v>
      </c>
      <c r="Z282" s="14">
        <f t="shared" si="324"/>
        <v>60</v>
      </c>
      <c r="AA282">
        <f>VLOOKUP(A282,'Stock wise daily sales'!$A$1:$AA$367,8,0)</f>
        <v>0</v>
      </c>
      <c r="AB282">
        <v>0</v>
      </c>
      <c r="AC282" s="15">
        <f t="shared" si="325"/>
        <v>60</v>
      </c>
      <c r="AD282" s="14">
        <f t="shared" si="318"/>
        <v>16</v>
      </c>
      <c r="AE282">
        <f>VLOOKUP(A282,'Stock wise daily sales'!$A$1:$AA$367,9,0)</f>
        <v>0</v>
      </c>
      <c r="AF282">
        <v>0</v>
      </c>
      <c r="AG282" s="15">
        <f t="shared" si="319"/>
        <v>16</v>
      </c>
      <c r="AH282" s="14">
        <f t="shared" si="347"/>
        <v>38</v>
      </c>
      <c r="AI282">
        <f>VLOOKUP(A282,'Stock wise daily sales'!$A$1:$AA$367,10,0)</f>
        <v>0</v>
      </c>
      <c r="AJ282">
        <v>0</v>
      </c>
      <c r="AK282" s="15">
        <f t="shared" si="348"/>
        <v>38</v>
      </c>
      <c r="AL282" s="14">
        <f t="shared" si="359"/>
        <v>55</v>
      </c>
      <c r="AM282">
        <f>VLOOKUP(A282,'Stock wise daily sales'!$A$1:$AA$367,11,0)</f>
        <v>0</v>
      </c>
      <c r="AN282">
        <v>0</v>
      </c>
      <c r="AO282" s="15">
        <f t="shared" si="360"/>
        <v>55</v>
      </c>
      <c r="AP282" s="14">
        <f t="shared" si="349"/>
        <v>94</v>
      </c>
      <c r="AQ282">
        <f>VLOOKUP(A282,'Stock wise daily sales'!$A$1:$AA$367,12,0)</f>
        <v>0</v>
      </c>
      <c r="AR282">
        <v>0</v>
      </c>
      <c r="AS282" s="15">
        <f t="shared" si="350"/>
        <v>94</v>
      </c>
      <c r="AT282" s="14">
        <f t="shared" si="351"/>
        <v>14</v>
      </c>
      <c r="AU282">
        <f>VLOOKUP(A282,'Stock wise daily sales'!$A$1:$AA$367,13,0)</f>
        <v>0</v>
      </c>
      <c r="AV282">
        <v>0</v>
      </c>
      <c r="AW282" s="15">
        <f t="shared" si="352"/>
        <v>14</v>
      </c>
      <c r="AX282" s="14">
        <f t="shared" si="326"/>
        <v>8</v>
      </c>
      <c r="AY282">
        <f>VLOOKUP(A282,'Stock wise daily sales'!$A$1:$AA$367,14,0)</f>
        <v>0</v>
      </c>
      <c r="AZ282">
        <v>0</v>
      </c>
      <c r="BA282" s="15">
        <f t="shared" si="327"/>
        <v>8</v>
      </c>
      <c r="BB282" s="14">
        <f t="shared" si="353"/>
        <v>17</v>
      </c>
      <c r="BC282">
        <f>VLOOKUP(A282,'Stock wise daily sales'!$A$1:$AA$367,15,0)</f>
        <v>0</v>
      </c>
      <c r="BD282">
        <v>0</v>
      </c>
      <c r="BE282" s="15">
        <f t="shared" si="354"/>
        <v>17</v>
      </c>
      <c r="BF282" s="14">
        <f t="shared" si="328"/>
        <v>71</v>
      </c>
      <c r="BG282">
        <f>VLOOKUP(A282,'Stock wise daily sales'!$A$1:$AA$367,16,0)</f>
        <v>0</v>
      </c>
      <c r="BH282">
        <v>0</v>
      </c>
      <c r="BI282" s="15">
        <f t="shared" si="329"/>
        <v>71</v>
      </c>
      <c r="BJ282" s="14">
        <f t="shared" si="334"/>
        <v>27</v>
      </c>
      <c r="BK282">
        <f>VLOOKUP(A282,'Stock wise daily sales'!$A$1:$AA$367,17,0)</f>
        <v>0</v>
      </c>
      <c r="BL282">
        <v>0</v>
      </c>
      <c r="BM282" s="15">
        <f t="shared" si="335"/>
        <v>27</v>
      </c>
      <c r="BN282" s="14">
        <f t="shared" si="330"/>
        <v>59</v>
      </c>
      <c r="BO282">
        <f>VLOOKUP(A282,'Stock wise daily sales'!$A$1:$AA$367,18,0)</f>
        <v>0</v>
      </c>
      <c r="BP282">
        <v>0</v>
      </c>
      <c r="BQ282" s="15">
        <f t="shared" si="331"/>
        <v>59</v>
      </c>
      <c r="BR282" s="14">
        <f t="shared" si="332"/>
        <v>26</v>
      </c>
      <c r="BS282">
        <f>VLOOKUP(A282,'Stock wise daily sales'!$A$1:$AA$367,19,0)</f>
        <v>0</v>
      </c>
      <c r="BT282">
        <v>0</v>
      </c>
      <c r="BU282" s="15">
        <f t="shared" si="333"/>
        <v>26</v>
      </c>
      <c r="BV282" s="14">
        <f t="shared" si="336"/>
        <v>10</v>
      </c>
      <c r="BW282">
        <f>VLOOKUP(A282,'Stock wise daily sales'!$A$1:$AA$367,20,0)</f>
        <v>0</v>
      </c>
      <c r="BX282">
        <v>0</v>
      </c>
      <c r="BY282" s="15">
        <f t="shared" si="337"/>
        <v>10</v>
      </c>
      <c r="BZ282" s="14">
        <f t="shared" si="320"/>
        <v>22</v>
      </c>
      <c r="CA282">
        <f>VLOOKUP(A282,'Stock wise daily sales'!$A$1:$AA$367,21,0)</f>
        <v>5</v>
      </c>
      <c r="CB282">
        <v>0</v>
      </c>
      <c r="CC282" s="15">
        <f t="shared" si="321"/>
        <v>17</v>
      </c>
      <c r="CD282" s="14">
        <f t="shared" si="307"/>
        <v>23</v>
      </c>
      <c r="CE282">
        <f>VLOOKUP(A282,'Stock wise daily sales'!$A$1:$AA$367,22,0)</f>
        <v>0</v>
      </c>
      <c r="CF282">
        <v>0</v>
      </c>
      <c r="CG282" s="15">
        <f t="shared" si="308"/>
        <v>23</v>
      </c>
      <c r="CH282" s="14">
        <f t="shared" si="345"/>
        <v>105</v>
      </c>
      <c r="CI282">
        <f>VLOOKUP(A282,'Stock wise daily sales'!$A$1:$AA$367,23,0)</f>
        <v>25</v>
      </c>
      <c r="CJ282">
        <v>0</v>
      </c>
      <c r="CK282" s="15">
        <f t="shared" si="346"/>
        <v>80</v>
      </c>
      <c r="CL282" s="14">
        <f t="shared" si="338"/>
        <v>2</v>
      </c>
      <c r="CM282">
        <f>VLOOKUP(A282,'Stock wise daily sales'!$A$1:$AA$367,24,0)</f>
        <v>0</v>
      </c>
      <c r="CN282">
        <v>0</v>
      </c>
      <c r="CO282" s="15">
        <f t="shared" si="339"/>
        <v>2</v>
      </c>
      <c r="CP282" s="14">
        <f t="shared" si="355"/>
        <v>28</v>
      </c>
      <c r="CQ282">
        <f>VLOOKUP(A282,'Stock wise daily sales'!$A$1:$AA$367,25,0)</f>
        <v>20</v>
      </c>
      <c r="CR282">
        <v>0</v>
      </c>
      <c r="CS282" s="15">
        <f t="shared" si="356"/>
        <v>8</v>
      </c>
      <c r="CT282" s="14">
        <f t="shared" si="340"/>
        <v>45</v>
      </c>
      <c r="CU282">
        <f>VLOOKUP(A282,'Stock wise daily sales'!$A$1:$AA$367,26,0)</f>
        <v>30</v>
      </c>
      <c r="CV282">
        <v>0</v>
      </c>
      <c r="CW282" s="15">
        <f t="shared" si="341"/>
        <v>15</v>
      </c>
    </row>
    <row r="283" spans="1:101" x14ac:dyDescent="0.45">
      <c r="A283" s="2">
        <v>45480</v>
      </c>
      <c r="B283" s="14">
        <f t="shared" si="315"/>
        <v>21</v>
      </c>
      <c r="C283">
        <f>VLOOKUP(A283,'Stock wise daily sales'!$A$1:$AA$367,2,0)</f>
        <v>0</v>
      </c>
      <c r="D283">
        <v>0</v>
      </c>
      <c r="E283" s="15">
        <f t="shared" si="316"/>
        <v>21</v>
      </c>
      <c r="F283" s="14">
        <f t="shared" si="357"/>
        <v>66</v>
      </c>
      <c r="G283">
        <f>VLOOKUP(A283,'Stock wise daily sales'!$A$1:$AA$367,3,0)</f>
        <v>0</v>
      </c>
      <c r="H283">
        <v>0</v>
      </c>
      <c r="I283" s="15">
        <f t="shared" si="358"/>
        <v>66</v>
      </c>
      <c r="J283" s="14">
        <f t="shared" si="342"/>
        <v>5</v>
      </c>
      <c r="K283">
        <f>VLOOKUP(A283,'Stock wise daily sales'!$A$1:$AA$367,4,0)</f>
        <v>0</v>
      </c>
      <c r="L283">
        <v>0</v>
      </c>
      <c r="M283" s="15">
        <f t="shared" si="343"/>
        <v>5</v>
      </c>
      <c r="N283" s="14">
        <f t="shared" si="317"/>
        <v>43</v>
      </c>
      <c r="O283">
        <f>VLOOKUP(A283,'Stock wise daily sales'!$A$1:$AA$367,5,0)</f>
        <v>0</v>
      </c>
      <c r="P283">
        <v>0</v>
      </c>
      <c r="Q283" s="15">
        <f t="shared" si="344"/>
        <v>43</v>
      </c>
      <c r="R283" s="14">
        <f t="shared" si="322"/>
        <v>104</v>
      </c>
      <c r="S283">
        <f>VLOOKUP(A283,'Stock wise daily sales'!$A$1:$AA$367,6,0)</f>
        <v>0</v>
      </c>
      <c r="T283">
        <v>0</v>
      </c>
      <c r="U283" s="15">
        <f t="shared" si="323"/>
        <v>104</v>
      </c>
      <c r="V283" s="14">
        <f t="shared" si="309"/>
        <v>86</v>
      </c>
      <c r="W283">
        <f>VLOOKUP(A283,'Stock wise daily sales'!$A$1:$AA$367,7,0)</f>
        <v>10</v>
      </c>
      <c r="X283">
        <v>0</v>
      </c>
      <c r="Y283" s="15">
        <f t="shared" si="310"/>
        <v>76</v>
      </c>
      <c r="Z283" s="14">
        <f t="shared" si="324"/>
        <v>60</v>
      </c>
      <c r="AA283">
        <f>VLOOKUP(A283,'Stock wise daily sales'!$A$1:$AA$367,8,0)</f>
        <v>10</v>
      </c>
      <c r="AB283">
        <v>0</v>
      </c>
      <c r="AC283" s="15">
        <f t="shared" si="325"/>
        <v>50</v>
      </c>
      <c r="AD283" s="14">
        <f t="shared" si="318"/>
        <v>16</v>
      </c>
      <c r="AE283">
        <f>VLOOKUP(A283,'Stock wise daily sales'!$A$1:$AA$367,9,0)</f>
        <v>0</v>
      </c>
      <c r="AF283">
        <v>0</v>
      </c>
      <c r="AG283" s="15">
        <f t="shared" si="319"/>
        <v>16</v>
      </c>
      <c r="AH283" s="14">
        <f t="shared" si="347"/>
        <v>38</v>
      </c>
      <c r="AI283">
        <f>VLOOKUP(A283,'Stock wise daily sales'!$A$1:$AA$367,10,0)</f>
        <v>0</v>
      </c>
      <c r="AJ283">
        <v>0</v>
      </c>
      <c r="AK283" s="15">
        <f t="shared" si="348"/>
        <v>38</v>
      </c>
      <c r="AL283" s="14">
        <f t="shared" si="359"/>
        <v>55</v>
      </c>
      <c r="AM283">
        <f>VLOOKUP(A283,'Stock wise daily sales'!$A$1:$AA$367,11,0)</f>
        <v>10</v>
      </c>
      <c r="AN283">
        <v>0</v>
      </c>
      <c r="AO283" s="15">
        <f t="shared" si="360"/>
        <v>45</v>
      </c>
      <c r="AP283" s="14">
        <f t="shared" si="349"/>
        <v>94</v>
      </c>
      <c r="AQ283">
        <f>VLOOKUP(A283,'Stock wise daily sales'!$A$1:$AA$367,12,0)</f>
        <v>2</v>
      </c>
      <c r="AR283">
        <v>0</v>
      </c>
      <c r="AS283" s="15">
        <f t="shared" si="350"/>
        <v>92</v>
      </c>
      <c r="AT283" s="14">
        <f t="shared" si="351"/>
        <v>14</v>
      </c>
      <c r="AU283">
        <f>VLOOKUP(A283,'Stock wise daily sales'!$A$1:$AA$367,13,0)</f>
        <v>0</v>
      </c>
      <c r="AV283">
        <v>0</v>
      </c>
      <c r="AW283" s="15">
        <f t="shared" si="352"/>
        <v>14</v>
      </c>
      <c r="AX283" s="14">
        <f t="shared" si="326"/>
        <v>8</v>
      </c>
      <c r="AY283">
        <f>VLOOKUP(A283,'Stock wise daily sales'!$A$1:$AA$367,14,0)</f>
        <v>0</v>
      </c>
      <c r="AZ283">
        <v>0</v>
      </c>
      <c r="BA283" s="15">
        <f t="shared" si="327"/>
        <v>8</v>
      </c>
      <c r="BB283" s="14">
        <f t="shared" si="353"/>
        <v>17</v>
      </c>
      <c r="BC283">
        <f>VLOOKUP(A283,'Stock wise daily sales'!$A$1:$AA$367,15,0)</f>
        <v>0</v>
      </c>
      <c r="BD283">
        <v>0</v>
      </c>
      <c r="BE283" s="15">
        <f t="shared" si="354"/>
        <v>17</v>
      </c>
      <c r="BF283" s="14">
        <f t="shared" si="328"/>
        <v>71</v>
      </c>
      <c r="BG283">
        <f>VLOOKUP(A283,'Stock wise daily sales'!$A$1:$AA$367,16,0)</f>
        <v>5</v>
      </c>
      <c r="BH283">
        <v>0</v>
      </c>
      <c r="BI283" s="15">
        <f t="shared" si="329"/>
        <v>66</v>
      </c>
      <c r="BJ283" s="14">
        <f t="shared" si="334"/>
        <v>27</v>
      </c>
      <c r="BK283">
        <f>VLOOKUP(A283,'Stock wise daily sales'!$A$1:$AA$367,17,0)</f>
        <v>0</v>
      </c>
      <c r="BL283">
        <v>0</v>
      </c>
      <c r="BM283" s="15">
        <f t="shared" si="335"/>
        <v>27</v>
      </c>
      <c r="BN283" s="14">
        <f t="shared" si="330"/>
        <v>59</v>
      </c>
      <c r="BO283">
        <f>VLOOKUP(A283,'Stock wise daily sales'!$A$1:$AA$367,18,0)</f>
        <v>0</v>
      </c>
      <c r="BP283">
        <v>0</v>
      </c>
      <c r="BQ283" s="15">
        <f t="shared" si="331"/>
        <v>59</v>
      </c>
      <c r="BR283" s="14">
        <f t="shared" si="332"/>
        <v>26</v>
      </c>
      <c r="BS283">
        <f>VLOOKUP(A283,'Stock wise daily sales'!$A$1:$AA$367,19,0)</f>
        <v>0</v>
      </c>
      <c r="BT283">
        <v>0</v>
      </c>
      <c r="BU283" s="15">
        <f t="shared" si="333"/>
        <v>26</v>
      </c>
      <c r="BV283" s="14">
        <f t="shared" si="336"/>
        <v>10</v>
      </c>
      <c r="BW283">
        <f>VLOOKUP(A283,'Stock wise daily sales'!$A$1:$AA$367,20,0)</f>
        <v>0</v>
      </c>
      <c r="BX283">
        <v>0</v>
      </c>
      <c r="BY283" s="15">
        <f t="shared" si="337"/>
        <v>10</v>
      </c>
      <c r="BZ283" s="14">
        <f t="shared" si="320"/>
        <v>17</v>
      </c>
      <c r="CA283">
        <f>VLOOKUP(A283,'Stock wise daily sales'!$A$1:$AA$367,21,0)</f>
        <v>0</v>
      </c>
      <c r="CB283">
        <v>0</v>
      </c>
      <c r="CC283" s="15">
        <f t="shared" si="321"/>
        <v>17</v>
      </c>
      <c r="CD283" s="14">
        <f t="shared" si="307"/>
        <v>23</v>
      </c>
      <c r="CE283">
        <f>VLOOKUP(A283,'Stock wise daily sales'!$A$1:$AA$367,22,0)</f>
        <v>7</v>
      </c>
      <c r="CF283">
        <v>0</v>
      </c>
      <c r="CG283" s="15">
        <f t="shared" si="308"/>
        <v>16</v>
      </c>
      <c r="CH283" s="14">
        <f t="shared" si="345"/>
        <v>80</v>
      </c>
      <c r="CI283">
        <f>VLOOKUP(A283,'Stock wise daily sales'!$A$1:$AA$367,23,0)</f>
        <v>0</v>
      </c>
      <c r="CJ283">
        <v>0</v>
      </c>
      <c r="CK283" s="15">
        <f t="shared" si="346"/>
        <v>80</v>
      </c>
      <c r="CL283" s="14">
        <f t="shared" si="338"/>
        <v>2</v>
      </c>
      <c r="CM283">
        <f>VLOOKUP(A283,'Stock wise daily sales'!$A$1:$AA$367,24,0)</f>
        <v>0</v>
      </c>
      <c r="CN283">
        <v>0</v>
      </c>
      <c r="CO283" s="15">
        <f t="shared" si="339"/>
        <v>2</v>
      </c>
      <c r="CP283" s="14">
        <f t="shared" si="355"/>
        <v>8</v>
      </c>
      <c r="CQ283">
        <f>VLOOKUP(A283,'Stock wise daily sales'!$A$1:$AA$367,25,0)</f>
        <v>0</v>
      </c>
      <c r="CR283">
        <v>0</v>
      </c>
      <c r="CS283" s="15">
        <f t="shared" si="356"/>
        <v>8</v>
      </c>
      <c r="CT283" s="14">
        <f t="shared" si="340"/>
        <v>15</v>
      </c>
      <c r="CU283">
        <f>VLOOKUP(A283,'Stock wise daily sales'!$A$1:$AA$367,26,0)</f>
        <v>5</v>
      </c>
      <c r="CV283">
        <v>0</v>
      </c>
      <c r="CW283" s="15">
        <f t="shared" si="341"/>
        <v>10</v>
      </c>
    </row>
    <row r="284" spans="1:101" x14ac:dyDescent="0.45">
      <c r="A284" s="2">
        <v>45481</v>
      </c>
      <c r="B284" s="14">
        <f t="shared" si="315"/>
        <v>21</v>
      </c>
      <c r="C284">
        <f>VLOOKUP(A284,'Stock wise daily sales'!$A$1:$AA$367,2,0)</f>
        <v>0</v>
      </c>
      <c r="D284">
        <v>0</v>
      </c>
      <c r="E284" s="15">
        <f t="shared" si="316"/>
        <v>21</v>
      </c>
      <c r="F284" s="14">
        <f t="shared" si="357"/>
        <v>66</v>
      </c>
      <c r="G284">
        <f>VLOOKUP(A284,'Stock wise daily sales'!$A$1:$AA$367,3,0)</f>
        <v>10</v>
      </c>
      <c r="H284">
        <v>0</v>
      </c>
      <c r="I284" s="15">
        <f t="shared" si="358"/>
        <v>56</v>
      </c>
      <c r="J284" s="14">
        <f t="shared" si="342"/>
        <v>5</v>
      </c>
      <c r="K284">
        <f>VLOOKUP(A284,'Stock wise daily sales'!$A$1:$AA$367,4,0)</f>
        <v>0</v>
      </c>
      <c r="L284">
        <v>0</v>
      </c>
      <c r="M284" s="15">
        <f t="shared" si="343"/>
        <v>5</v>
      </c>
      <c r="N284" s="14">
        <f t="shared" si="317"/>
        <v>43</v>
      </c>
      <c r="O284">
        <f>VLOOKUP(A284,'Stock wise daily sales'!$A$1:$AA$367,5,0)</f>
        <v>0</v>
      </c>
      <c r="P284">
        <v>0</v>
      </c>
      <c r="Q284" s="15">
        <f t="shared" si="344"/>
        <v>43</v>
      </c>
      <c r="R284" s="14">
        <f t="shared" si="322"/>
        <v>104</v>
      </c>
      <c r="S284">
        <f>VLOOKUP(A284,'Stock wise daily sales'!$A$1:$AA$367,6,0)</f>
        <v>0</v>
      </c>
      <c r="T284">
        <v>0</v>
      </c>
      <c r="U284" s="15">
        <f t="shared" si="323"/>
        <v>104</v>
      </c>
      <c r="V284" s="14">
        <f t="shared" si="309"/>
        <v>76</v>
      </c>
      <c r="W284">
        <f>VLOOKUP(A284,'Stock wise daily sales'!$A$1:$AA$367,7,0)</f>
        <v>0</v>
      </c>
      <c r="X284">
        <v>0</v>
      </c>
      <c r="Y284" s="15">
        <f t="shared" si="310"/>
        <v>76</v>
      </c>
      <c r="Z284" s="14">
        <f t="shared" si="324"/>
        <v>50</v>
      </c>
      <c r="AA284">
        <f>VLOOKUP(A284,'Stock wise daily sales'!$A$1:$AA$367,8,0)</f>
        <v>9</v>
      </c>
      <c r="AB284">
        <v>0</v>
      </c>
      <c r="AC284" s="15">
        <f t="shared" si="325"/>
        <v>41</v>
      </c>
      <c r="AD284" s="14">
        <f t="shared" si="318"/>
        <v>16</v>
      </c>
      <c r="AE284">
        <f>VLOOKUP(A284,'Stock wise daily sales'!$A$1:$AA$367,9,0)</f>
        <v>0</v>
      </c>
      <c r="AF284">
        <v>0</v>
      </c>
      <c r="AG284" s="15">
        <f t="shared" si="319"/>
        <v>16</v>
      </c>
      <c r="AH284" s="14">
        <f t="shared" si="347"/>
        <v>38</v>
      </c>
      <c r="AI284">
        <f>VLOOKUP(A284,'Stock wise daily sales'!$A$1:$AA$367,10,0)</f>
        <v>0</v>
      </c>
      <c r="AJ284">
        <v>0</v>
      </c>
      <c r="AK284" s="15">
        <f t="shared" si="348"/>
        <v>38</v>
      </c>
      <c r="AL284" s="14">
        <f t="shared" si="359"/>
        <v>45</v>
      </c>
      <c r="AM284">
        <f>VLOOKUP(A284,'Stock wise daily sales'!$A$1:$AA$367,11,0)</f>
        <v>2</v>
      </c>
      <c r="AN284">
        <v>0</v>
      </c>
      <c r="AO284" s="15">
        <f t="shared" si="360"/>
        <v>43</v>
      </c>
      <c r="AP284" s="14">
        <f t="shared" si="349"/>
        <v>92</v>
      </c>
      <c r="AQ284">
        <f>VLOOKUP(A284,'Stock wise daily sales'!$A$1:$AA$367,12,0)</f>
        <v>0</v>
      </c>
      <c r="AR284">
        <v>0</v>
      </c>
      <c r="AS284" s="15">
        <f t="shared" si="350"/>
        <v>92</v>
      </c>
      <c r="AT284" s="14">
        <f t="shared" si="351"/>
        <v>14</v>
      </c>
      <c r="AU284">
        <f>VLOOKUP(A284,'Stock wise daily sales'!$A$1:$AA$367,13,0)</f>
        <v>8</v>
      </c>
      <c r="AV284">
        <v>0</v>
      </c>
      <c r="AW284" s="15">
        <f t="shared" si="352"/>
        <v>6</v>
      </c>
      <c r="AX284" s="14">
        <f t="shared" si="326"/>
        <v>8</v>
      </c>
      <c r="AY284">
        <f>VLOOKUP(A284,'Stock wise daily sales'!$A$1:$AA$367,14,0)</f>
        <v>0</v>
      </c>
      <c r="AZ284">
        <v>0</v>
      </c>
      <c r="BA284" s="15">
        <f t="shared" si="327"/>
        <v>8</v>
      </c>
      <c r="BB284" s="14">
        <f t="shared" si="353"/>
        <v>17</v>
      </c>
      <c r="BC284">
        <f>VLOOKUP(A284,'Stock wise daily sales'!$A$1:$AA$367,15,0)</f>
        <v>0</v>
      </c>
      <c r="BD284">
        <v>0</v>
      </c>
      <c r="BE284" s="15">
        <f t="shared" si="354"/>
        <v>17</v>
      </c>
      <c r="BF284" s="14">
        <f t="shared" si="328"/>
        <v>66</v>
      </c>
      <c r="BG284">
        <f>VLOOKUP(A284,'Stock wise daily sales'!$A$1:$AA$367,16,0)</f>
        <v>10</v>
      </c>
      <c r="BH284">
        <v>0</v>
      </c>
      <c r="BI284" s="15">
        <f t="shared" si="329"/>
        <v>56</v>
      </c>
      <c r="BJ284" s="14">
        <f t="shared" si="334"/>
        <v>27</v>
      </c>
      <c r="BK284">
        <f>VLOOKUP(A284,'Stock wise daily sales'!$A$1:$AA$367,17,0)</f>
        <v>0</v>
      </c>
      <c r="BL284">
        <v>0</v>
      </c>
      <c r="BM284" s="15">
        <f t="shared" si="335"/>
        <v>27</v>
      </c>
      <c r="BN284" s="14">
        <f t="shared" si="330"/>
        <v>59</v>
      </c>
      <c r="BO284">
        <f>VLOOKUP(A284,'Stock wise daily sales'!$A$1:$AA$367,18,0)</f>
        <v>0</v>
      </c>
      <c r="BP284">
        <v>0</v>
      </c>
      <c r="BQ284" s="15">
        <f t="shared" si="331"/>
        <v>59</v>
      </c>
      <c r="BR284" s="14">
        <f t="shared" si="332"/>
        <v>26</v>
      </c>
      <c r="BS284">
        <f>VLOOKUP(A284,'Stock wise daily sales'!$A$1:$AA$367,19,0)</f>
        <v>0</v>
      </c>
      <c r="BT284">
        <v>0</v>
      </c>
      <c r="BU284" s="15">
        <f t="shared" si="333"/>
        <v>26</v>
      </c>
      <c r="BV284" s="14">
        <f t="shared" si="336"/>
        <v>10</v>
      </c>
      <c r="BW284">
        <f>VLOOKUP(A284,'Stock wise daily sales'!$A$1:$AA$367,20,0)</f>
        <v>0</v>
      </c>
      <c r="BX284">
        <v>0</v>
      </c>
      <c r="BY284" s="15">
        <f t="shared" si="337"/>
        <v>10</v>
      </c>
      <c r="BZ284" s="14">
        <f t="shared" si="320"/>
        <v>17</v>
      </c>
      <c r="CA284">
        <f>VLOOKUP(A284,'Stock wise daily sales'!$A$1:$AA$367,21,0)</f>
        <v>7</v>
      </c>
      <c r="CB284">
        <v>0</v>
      </c>
      <c r="CC284" s="15">
        <f t="shared" si="321"/>
        <v>10</v>
      </c>
      <c r="CD284" s="14">
        <f t="shared" ref="CD284:CD347" si="361">MAX(CG283,0)</f>
        <v>16</v>
      </c>
      <c r="CE284">
        <f>VLOOKUP(A284,'Stock wise daily sales'!$A$1:$AA$367,22,0)</f>
        <v>0</v>
      </c>
      <c r="CF284">
        <v>0</v>
      </c>
      <c r="CG284" s="15">
        <f t="shared" ref="CG284:CG347" si="362">CD284-CE284+CF284</f>
        <v>16</v>
      </c>
      <c r="CH284" s="14">
        <f t="shared" si="345"/>
        <v>80</v>
      </c>
      <c r="CI284">
        <f>VLOOKUP(A284,'Stock wise daily sales'!$A$1:$AA$367,23,0)</f>
        <v>0</v>
      </c>
      <c r="CJ284">
        <v>0</v>
      </c>
      <c r="CK284" s="15">
        <f t="shared" si="346"/>
        <v>80</v>
      </c>
      <c r="CL284" s="14">
        <f t="shared" si="338"/>
        <v>2</v>
      </c>
      <c r="CM284">
        <f>VLOOKUP(A284,'Stock wise daily sales'!$A$1:$AA$367,24,0)</f>
        <v>0</v>
      </c>
      <c r="CN284">
        <v>0</v>
      </c>
      <c r="CO284" s="15">
        <f t="shared" si="339"/>
        <v>2</v>
      </c>
      <c r="CP284" s="14">
        <f t="shared" si="355"/>
        <v>8</v>
      </c>
      <c r="CQ284">
        <f>VLOOKUP(A284,'Stock wise daily sales'!$A$1:$AA$367,25,0)</f>
        <v>0</v>
      </c>
      <c r="CR284">
        <v>0</v>
      </c>
      <c r="CS284" s="15">
        <f t="shared" si="356"/>
        <v>8</v>
      </c>
      <c r="CT284" s="14">
        <f t="shared" si="340"/>
        <v>10</v>
      </c>
      <c r="CU284">
        <f>VLOOKUP(A284,'Stock wise daily sales'!$A$1:$AA$367,26,0)</f>
        <v>0</v>
      </c>
      <c r="CV284">
        <v>0</v>
      </c>
      <c r="CW284" s="15">
        <f t="shared" si="341"/>
        <v>10</v>
      </c>
    </row>
    <row r="285" spans="1:101" x14ac:dyDescent="0.45">
      <c r="A285" s="2">
        <v>45482</v>
      </c>
      <c r="B285" s="14">
        <f t="shared" si="315"/>
        <v>21</v>
      </c>
      <c r="C285">
        <f>VLOOKUP(A285,'Stock wise daily sales'!$A$1:$AA$367,2,0)</f>
        <v>10</v>
      </c>
      <c r="D285">
        <v>0</v>
      </c>
      <c r="E285" s="15">
        <f t="shared" si="316"/>
        <v>11</v>
      </c>
      <c r="F285" s="14">
        <f t="shared" si="357"/>
        <v>56</v>
      </c>
      <c r="G285">
        <f>VLOOKUP(A285,'Stock wise daily sales'!$A$1:$AA$367,3,0)</f>
        <v>0</v>
      </c>
      <c r="H285">
        <v>0</v>
      </c>
      <c r="I285" s="15">
        <f t="shared" si="358"/>
        <v>56</v>
      </c>
      <c r="J285" s="14">
        <f t="shared" si="342"/>
        <v>5</v>
      </c>
      <c r="K285">
        <f>VLOOKUP(A285,'Stock wise daily sales'!$A$1:$AA$367,4,0)</f>
        <v>0</v>
      </c>
      <c r="L285">
        <v>0</v>
      </c>
      <c r="M285" s="15">
        <f t="shared" si="343"/>
        <v>5</v>
      </c>
      <c r="N285" s="14">
        <f t="shared" si="317"/>
        <v>43</v>
      </c>
      <c r="O285">
        <f>VLOOKUP(A285,'Stock wise daily sales'!$A$1:$AA$367,5,0)</f>
        <v>0</v>
      </c>
      <c r="P285">
        <v>0</v>
      </c>
      <c r="Q285" s="15">
        <f t="shared" si="344"/>
        <v>43</v>
      </c>
      <c r="R285" s="14">
        <f t="shared" si="322"/>
        <v>104</v>
      </c>
      <c r="S285">
        <f>VLOOKUP(A285,'Stock wise daily sales'!$A$1:$AA$367,6,0)</f>
        <v>4</v>
      </c>
      <c r="T285">
        <v>0</v>
      </c>
      <c r="U285" s="15">
        <f t="shared" si="323"/>
        <v>100</v>
      </c>
      <c r="V285" s="14">
        <f t="shared" si="309"/>
        <v>76</v>
      </c>
      <c r="W285">
        <f>VLOOKUP(A285,'Stock wise daily sales'!$A$1:$AA$367,7,0)</f>
        <v>0</v>
      </c>
      <c r="X285">
        <v>0</v>
      </c>
      <c r="Y285" s="15">
        <f t="shared" si="310"/>
        <v>76</v>
      </c>
      <c r="Z285" s="14">
        <f t="shared" si="324"/>
        <v>41</v>
      </c>
      <c r="AA285">
        <f>VLOOKUP(A285,'Stock wise daily sales'!$A$1:$AA$367,8,0)</f>
        <v>4</v>
      </c>
      <c r="AB285">
        <v>0</v>
      </c>
      <c r="AC285" s="15">
        <f t="shared" si="325"/>
        <v>37</v>
      </c>
      <c r="AD285" s="14">
        <f t="shared" si="318"/>
        <v>16</v>
      </c>
      <c r="AE285">
        <f>VLOOKUP(A285,'Stock wise daily sales'!$A$1:$AA$367,9,0)</f>
        <v>3</v>
      </c>
      <c r="AF285">
        <v>0</v>
      </c>
      <c r="AG285" s="15">
        <f t="shared" si="319"/>
        <v>13</v>
      </c>
      <c r="AH285" s="14">
        <f t="shared" si="347"/>
        <v>38</v>
      </c>
      <c r="AI285">
        <f>VLOOKUP(A285,'Stock wise daily sales'!$A$1:$AA$367,10,0)</f>
        <v>0</v>
      </c>
      <c r="AJ285">
        <v>0</v>
      </c>
      <c r="AK285" s="15">
        <f t="shared" si="348"/>
        <v>38</v>
      </c>
      <c r="AL285" s="14">
        <f t="shared" si="359"/>
        <v>43</v>
      </c>
      <c r="AM285">
        <f>VLOOKUP(A285,'Stock wise daily sales'!$A$1:$AA$367,11,0)</f>
        <v>5</v>
      </c>
      <c r="AN285">
        <v>0</v>
      </c>
      <c r="AO285" s="15">
        <f t="shared" si="360"/>
        <v>38</v>
      </c>
      <c r="AP285" s="14">
        <f t="shared" si="349"/>
        <v>92</v>
      </c>
      <c r="AQ285">
        <f>VLOOKUP(A285,'Stock wise daily sales'!$A$1:$AA$367,12,0)</f>
        <v>0</v>
      </c>
      <c r="AR285">
        <v>0</v>
      </c>
      <c r="AS285" s="15">
        <f t="shared" si="350"/>
        <v>92</v>
      </c>
      <c r="AT285" s="14">
        <f t="shared" si="351"/>
        <v>6</v>
      </c>
      <c r="AU285">
        <f>VLOOKUP(A285,'Stock wise daily sales'!$A$1:$AA$367,13,0)</f>
        <v>0</v>
      </c>
      <c r="AV285">
        <v>0</v>
      </c>
      <c r="AW285" s="15">
        <f t="shared" si="352"/>
        <v>6</v>
      </c>
      <c r="AX285" s="14">
        <f t="shared" si="326"/>
        <v>8</v>
      </c>
      <c r="AY285">
        <f>VLOOKUP(A285,'Stock wise daily sales'!$A$1:$AA$367,14,0)</f>
        <v>0</v>
      </c>
      <c r="AZ285">
        <v>0</v>
      </c>
      <c r="BA285" s="15">
        <f t="shared" si="327"/>
        <v>8</v>
      </c>
      <c r="BB285" s="14">
        <f t="shared" si="353"/>
        <v>17</v>
      </c>
      <c r="BC285">
        <f>VLOOKUP(A285,'Stock wise daily sales'!$A$1:$AA$367,15,0)</f>
        <v>0</v>
      </c>
      <c r="BD285">
        <v>0</v>
      </c>
      <c r="BE285" s="15">
        <f t="shared" si="354"/>
        <v>17</v>
      </c>
      <c r="BF285" s="14">
        <f t="shared" si="328"/>
        <v>56</v>
      </c>
      <c r="BG285">
        <f>VLOOKUP(A285,'Stock wise daily sales'!$A$1:$AA$367,16,0)</f>
        <v>10</v>
      </c>
      <c r="BH285">
        <v>0</v>
      </c>
      <c r="BI285" s="15">
        <f t="shared" si="329"/>
        <v>46</v>
      </c>
      <c r="BJ285" s="14">
        <f t="shared" si="334"/>
        <v>27</v>
      </c>
      <c r="BK285">
        <f>VLOOKUP(A285,'Stock wise daily sales'!$A$1:$AA$367,17,0)</f>
        <v>0</v>
      </c>
      <c r="BL285">
        <v>0</v>
      </c>
      <c r="BM285" s="15">
        <f t="shared" si="335"/>
        <v>27</v>
      </c>
      <c r="BN285" s="14">
        <f t="shared" si="330"/>
        <v>59</v>
      </c>
      <c r="BO285">
        <f>VLOOKUP(A285,'Stock wise daily sales'!$A$1:$AA$367,18,0)</f>
        <v>0</v>
      </c>
      <c r="BP285">
        <v>0</v>
      </c>
      <c r="BQ285" s="15">
        <f t="shared" si="331"/>
        <v>59</v>
      </c>
      <c r="BR285" s="14">
        <f t="shared" si="332"/>
        <v>26</v>
      </c>
      <c r="BS285">
        <f>VLOOKUP(A285,'Stock wise daily sales'!$A$1:$AA$367,19,0)</f>
        <v>0</v>
      </c>
      <c r="BT285">
        <v>0</v>
      </c>
      <c r="BU285" s="15">
        <f t="shared" si="333"/>
        <v>26</v>
      </c>
      <c r="BV285" s="14">
        <f t="shared" si="336"/>
        <v>10</v>
      </c>
      <c r="BW285">
        <f>VLOOKUP(A285,'Stock wise daily sales'!$A$1:$AA$367,20,0)</f>
        <v>0</v>
      </c>
      <c r="BX285">
        <v>0</v>
      </c>
      <c r="BY285" s="15">
        <f t="shared" si="337"/>
        <v>10</v>
      </c>
      <c r="BZ285" s="14">
        <f t="shared" si="320"/>
        <v>10</v>
      </c>
      <c r="CA285">
        <f>VLOOKUP(A285,'Stock wise daily sales'!$A$1:$AA$367,21,0)</f>
        <v>0</v>
      </c>
      <c r="CB285">
        <v>0</v>
      </c>
      <c r="CC285" s="15">
        <f t="shared" si="321"/>
        <v>10</v>
      </c>
      <c r="CD285" s="14">
        <f t="shared" si="361"/>
        <v>16</v>
      </c>
      <c r="CE285">
        <f>VLOOKUP(A285,'Stock wise daily sales'!$A$1:$AA$367,22,0)</f>
        <v>0</v>
      </c>
      <c r="CF285">
        <v>0</v>
      </c>
      <c r="CG285" s="15">
        <f t="shared" si="362"/>
        <v>16</v>
      </c>
      <c r="CH285" s="14">
        <f t="shared" si="345"/>
        <v>80</v>
      </c>
      <c r="CI285">
        <f>VLOOKUP(A285,'Stock wise daily sales'!$A$1:$AA$367,23,0)</f>
        <v>0</v>
      </c>
      <c r="CJ285">
        <v>0</v>
      </c>
      <c r="CK285" s="15">
        <f t="shared" si="346"/>
        <v>80</v>
      </c>
      <c r="CL285" s="14">
        <f t="shared" si="338"/>
        <v>2</v>
      </c>
      <c r="CM285">
        <f>VLOOKUP(A285,'Stock wise daily sales'!$A$1:$AA$367,24,0)</f>
        <v>0</v>
      </c>
      <c r="CN285">
        <v>0</v>
      </c>
      <c r="CO285" s="15">
        <f t="shared" si="339"/>
        <v>2</v>
      </c>
      <c r="CP285" s="14">
        <f t="shared" si="355"/>
        <v>8</v>
      </c>
      <c r="CQ285">
        <f>VLOOKUP(A285,'Stock wise daily sales'!$A$1:$AA$367,25,0)</f>
        <v>0</v>
      </c>
      <c r="CR285">
        <v>0</v>
      </c>
      <c r="CS285" s="15">
        <f t="shared" si="356"/>
        <v>8</v>
      </c>
      <c r="CT285" s="14">
        <f t="shared" si="340"/>
        <v>10</v>
      </c>
      <c r="CU285">
        <f>VLOOKUP(A285,'Stock wise daily sales'!$A$1:$AA$367,26,0)</f>
        <v>0</v>
      </c>
      <c r="CV285">
        <v>0</v>
      </c>
      <c r="CW285" s="15">
        <f t="shared" si="341"/>
        <v>10</v>
      </c>
    </row>
    <row r="286" spans="1:101" x14ac:dyDescent="0.45">
      <c r="A286" s="2">
        <v>45483</v>
      </c>
      <c r="B286" s="14">
        <f t="shared" si="315"/>
        <v>11</v>
      </c>
      <c r="C286">
        <f>VLOOKUP(A286,'Stock wise daily sales'!$A$1:$AA$367,2,0)</f>
        <v>0</v>
      </c>
      <c r="D286">
        <v>0</v>
      </c>
      <c r="E286" s="15">
        <f t="shared" si="316"/>
        <v>11</v>
      </c>
      <c r="F286" s="14">
        <f t="shared" si="357"/>
        <v>56</v>
      </c>
      <c r="G286">
        <f>VLOOKUP(A286,'Stock wise daily sales'!$A$1:$AA$367,3,0)</f>
        <v>5</v>
      </c>
      <c r="H286">
        <v>0</v>
      </c>
      <c r="I286" s="15">
        <f t="shared" si="358"/>
        <v>51</v>
      </c>
      <c r="J286" s="14">
        <f t="shared" si="342"/>
        <v>5</v>
      </c>
      <c r="K286">
        <f>VLOOKUP(A286,'Stock wise daily sales'!$A$1:$AA$367,4,0)</f>
        <v>0</v>
      </c>
      <c r="L286">
        <v>0</v>
      </c>
      <c r="M286" s="15">
        <f t="shared" si="343"/>
        <v>5</v>
      </c>
      <c r="N286" s="14">
        <f t="shared" si="317"/>
        <v>43</v>
      </c>
      <c r="O286">
        <f>VLOOKUP(A286,'Stock wise daily sales'!$A$1:$AA$367,5,0)</f>
        <v>0</v>
      </c>
      <c r="P286">
        <v>0</v>
      </c>
      <c r="Q286" s="15">
        <f t="shared" si="344"/>
        <v>43</v>
      </c>
      <c r="R286" s="14">
        <f t="shared" si="322"/>
        <v>100</v>
      </c>
      <c r="S286">
        <f>VLOOKUP(A286,'Stock wise daily sales'!$A$1:$AA$367,6,0)</f>
        <v>10</v>
      </c>
      <c r="T286">
        <v>0</v>
      </c>
      <c r="U286" s="15">
        <f t="shared" si="323"/>
        <v>90</v>
      </c>
      <c r="V286" s="14">
        <f t="shared" si="309"/>
        <v>76</v>
      </c>
      <c r="W286">
        <f>VLOOKUP(A286,'Stock wise daily sales'!$A$1:$AA$367,7,0)</f>
        <v>0</v>
      </c>
      <c r="X286">
        <v>0</v>
      </c>
      <c r="Y286" s="15">
        <f t="shared" si="310"/>
        <v>76</v>
      </c>
      <c r="Z286" s="14">
        <f t="shared" si="324"/>
        <v>37</v>
      </c>
      <c r="AA286">
        <f>VLOOKUP(A286,'Stock wise daily sales'!$A$1:$AA$367,8,0)</f>
        <v>7</v>
      </c>
      <c r="AB286">
        <v>0</v>
      </c>
      <c r="AC286" s="15">
        <f t="shared" si="325"/>
        <v>30</v>
      </c>
      <c r="AD286" s="14">
        <f t="shared" si="318"/>
        <v>13</v>
      </c>
      <c r="AE286">
        <f>VLOOKUP(A286,'Stock wise daily sales'!$A$1:$AA$367,9,0)</f>
        <v>0</v>
      </c>
      <c r="AF286">
        <v>0</v>
      </c>
      <c r="AG286" s="15">
        <f t="shared" si="319"/>
        <v>13</v>
      </c>
      <c r="AH286" s="14">
        <f t="shared" si="347"/>
        <v>38</v>
      </c>
      <c r="AI286">
        <f>VLOOKUP(A286,'Stock wise daily sales'!$A$1:$AA$367,10,0)</f>
        <v>0</v>
      </c>
      <c r="AJ286">
        <v>0</v>
      </c>
      <c r="AK286" s="15">
        <f t="shared" si="348"/>
        <v>38</v>
      </c>
      <c r="AL286" s="14">
        <f t="shared" si="359"/>
        <v>38</v>
      </c>
      <c r="AM286">
        <f>VLOOKUP(A286,'Stock wise daily sales'!$A$1:$AA$367,11,0)</f>
        <v>0</v>
      </c>
      <c r="AN286">
        <v>0</v>
      </c>
      <c r="AO286" s="15">
        <f t="shared" si="360"/>
        <v>38</v>
      </c>
      <c r="AP286" s="14">
        <f t="shared" si="349"/>
        <v>92</v>
      </c>
      <c r="AQ286">
        <f>VLOOKUP(A286,'Stock wise daily sales'!$A$1:$AA$367,12,0)</f>
        <v>0</v>
      </c>
      <c r="AR286">
        <v>0</v>
      </c>
      <c r="AS286" s="15">
        <f t="shared" si="350"/>
        <v>92</v>
      </c>
      <c r="AT286" s="14">
        <f t="shared" si="351"/>
        <v>6</v>
      </c>
      <c r="AU286">
        <f>VLOOKUP(A286,'Stock wise daily sales'!$A$1:$AA$367,13,0)</f>
        <v>20</v>
      </c>
      <c r="AV286">
        <v>130</v>
      </c>
      <c r="AW286" s="15">
        <f t="shared" si="352"/>
        <v>116</v>
      </c>
      <c r="AX286" s="14">
        <f t="shared" si="326"/>
        <v>8</v>
      </c>
      <c r="AY286">
        <f>VLOOKUP(A286,'Stock wise daily sales'!$A$1:$AA$367,14,0)</f>
        <v>0</v>
      </c>
      <c r="AZ286">
        <v>0</v>
      </c>
      <c r="BA286" s="15">
        <f t="shared" si="327"/>
        <v>8</v>
      </c>
      <c r="BB286" s="14">
        <f t="shared" si="353"/>
        <v>17</v>
      </c>
      <c r="BC286">
        <f>VLOOKUP(A286,'Stock wise daily sales'!$A$1:$AA$367,15,0)</f>
        <v>0</v>
      </c>
      <c r="BD286">
        <v>0</v>
      </c>
      <c r="BE286" s="15">
        <f t="shared" si="354"/>
        <v>17</v>
      </c>
      <c r="BF286" s="14">
        <f t="shared" si="328"/>
        <v>46</v>
      </c>
      <c r="BG286">
        <f>VLOOKUP(A286,'Stock wise daily sales'!$A$1:$AA$367,16,0)</f>
        <v>15</v>
      </c>
      <c r="BH286">
        <v>0</v>
      </c>
      <c r="BI286" s="15">
        <f t="shared" si="329"/>
        <v>31</v>
      </c>
      <c r="BJ286" s="14">
        <f t="shared" si="334"/>
        <v>27</v>
      </c>
      <c r="BK286">
        <f>VLOOKUP(A286,'Stock wise daily sales'!$A$1:$AA$367,17,0)</f>
        <v>0</v>
      </c>
      <c r="BL286">
        <v>0</v>
      </c>
      <c r="BM286" s="15">
        <f t="shared" si="335"/>
        <v>27</v>
      </c>
      <c r="BN286" s="14">
        <f t="shared" si="330"/>
        <v>59</v>
      </c>
      <c r="BO286">
        <f>VLOOKUP(A286,'Stock wise daily sales'!$A$1:$AA$367,18,0)</f>
        <v>0</v>
      </c>
      <c r="BP286">
        <v>0</v>
      </c>
      <c r="BQ286" s="15">
        <f t="shared" si="331"/>
        <v>59</v>
      </c>
      <c r="BR286" s="14">
        <f t="shared" si="332"/>
        <v>26</v>
      </c>
      <c r="BS286">
        <f>VLOOKUP(A286,'Stock wise daily sales'!$A$1:$AA$367,19,0)</f>
        <v>0</v>
      </c>
      <c r="BT286">
        <v>0</v>
      </c>
      <c r="BU286" s="15">
        <f t="shared" si="333"/>
        <v>26</v>
      </c>
      <c r="BV286" s="14">
        <f t="shared" si="336"/>
        <v>10</v>
      </c>
      <c r="BW286">
        <f>VLOOKUP(A286,'Stock wise daily sales'!$A$1:$AA$367,20,0)</f>
        <v>0</v>
      </c>
      <c r="BX286">
        <v>0</v>
      </c>
      <c r="BY286" s="15">
        <f t="shared" si="337"/>
        <v>10</v>
      </c>
      <c r="BZ286" s="14">
        <f t="shared" si="320"/>
        <v>10</v>
      </c>
      <c r="CA286">
        <f>VLOOKUP(A286,'Stock wise daily sales'!$A$1:$AA$367,21,0)</f>
        <v>0</v>
      </c>
      <c r="CB286">
        <v>0</v>
      </c>
      <c r="CC286" s="15">
        <f t="shared" si="321"/>
        <v>10</v>
      </c>
      <c r="CD286" s="14">
        <f t="shared" si="361"/>
        <v>16</v>
      </c>
      <c r="CE286">
        <f>VLOOKUP(A286,'Stock wise daily sales'!$A$1:$AA$367,22,0)</f>
        <v>0</v>
      </c>
      <c r="CF286">
        <v>0</v>
      </c>
      <c r="CG286" s="15">
        <f t="shared" si="362"/>
        <v>16</v>
      </c>
      <c r="CH286" s="14">
        <f t="shared" si="345"/>
        <v>80</v>
      </c>
      <c r="CI286">
        <f>VLOOKUP(A286,'Stock wise daily sales'!$A$1:$AA$367,23,0)</f>
        <v>8</v>
      </c>
      <c r="CJ286">
        <v>0</v>
      </c>
      <c r="CK286" s="15">
        <f t="shared" si="346"/>
        <v>72</v>
      </c>
      <c r="CL286" s="14">
        <f t="shared" si="338"/>
        <v>2</v>
      </c>
      <c r="CM286">
        <f>VLOOKUP(A286,'Stock wise daily sales'!$A$1:$AA$367,24,0)</f>
        <v>4</v>
      </c>
      <c r="CN286">
        <v>30</v>
      </c>
      <c r="CO286" s="15">
        <f t="shared" si="339"/>
        <v>28</v>
      </c>
      <c r="CP286" s="14">
        <f t="shared" si="355"/>
        <v>8</v>
      </c>
      <c r="CQ286">
        <f>VLOOKUP(A286,'Stock wise daily sales'!$A$1:$AA$367,25,0)</f>
        <v>0</v>
      </c>
      <c r="CR286">
        <v>0</v>
      </c>
      <c r="CS286" s="15">
        <f t="shared" si="356"/>
        <v>8</v>
      </c>
      <c r="CT286" s="14">
        <f t="shared" si="340"/>
        <v>10</v>
      </c>
      <c r="CU286">
        <f>VLOOKUP(A286,'Stock wise daily sales'!$A$1:$AA$367,26,0)</f>
        <v>0</v>
      </c>
      <c r="CV286">
        <v>0</v>
      </c>
      <c r="CW286" s="15">
        <f t="shared" si="341"/>
        <v>10</v>
      </c>
    </row>
    <row r="287" spans="1:101" x14ac:dyDescent="0.45">
      <c r="A287" s="2">
        <v>45484</v>
      </c>
      <c r="B287" s="14">
        <f t="shared" si="315"/>
        <v>11</v>
      </c>
      <c r="C287">
        <f>VLOOKUP(A287,'Stock wise daily sales'!$A$1:$AA$367,2,0)</f>
        <v>0</v>
      </c>
      <c r="D287">
        <v>0</v>
      </c>
      <c r="E287" s="15">
        <f t="shared" si="316"/>
        <v>11</v>
      </c>
      <c r="F287" s="14">
        <f t="shared" si="357"/>
        <v>51</v>
      </c>
      <c r="G287">
        <f>VLOOKUP(A287,'Stock wise daily sales'!$A$1:$AA$367,3,0)</f>
        <v>0</v>
      </c>
      <c r="H287">
        <v>0</v>
      </c>
      <c r="I287" s="15">
        <f t="shared" si="358"/>
        <v>51</v>
      </c>
      <c r="J287" s="14">
        <f t="shared" si="342"/>
        <v>5</v>
      </c>
      <c r="K287">
        <f>VLOOKUP(A287,'Stock wise daily sales'!$A$1:$AA$367,4,0)</f>
        <v>0</v>
      </c>
      <c r="L287">
        <v>0</v>
      </c>
      <c r="M287" s="15">
        <f t="shared" si="343"/>
        <v>5</v>
      </c>
      <c r="N287" s="14">
        <f t="shared" si="317"/>
        <v>43</v>
      </c>
      <c r="O287">
        <f>VLOOKUP(A287,'Stock wise daily sales'!$A$1:$AA$367,5,0)</f>
        <v>6</v>
      </c>
      <c r="P287">
        <v>0</v>
      </c>
      <c r="Q287" s="15">
        <f t="shared" si="344"/>
        <v>37</v>
      </c>
      <c r="R287" s="14">
        <f t="shared" si="322"/>
        <v>90</v>
      </c>
      <c r="S287">
        <f>VLOOKUP(A287,'Stock wise daily sales'!$A$1:$AA$367,6,0)</f>
        <v>0</v>
      </c>
      <c r="T287">
        <v>0</v>
      </c>
      <c r="U287" s="15">
        <f t="shared" si="323"/>
        <v>90</v>
      </c>
      <c r="V287" s="14">
        <f t="shared" si="309"/>
        <v>76</v>
      </c>
      <c r="W287">
        <f>VLOOKUP(A287,'Stock wise daily sales'!$A$1:$AA$367,7,0)</f>
        <v>0</v>
      </c>
      <c r="X287">
        <v>0</v>
      </c>
      <c r="Y287" s="15">
        <f t="shared" si="310"/>
        <v>76</v>
      </c>
      <c r="Z287" s="14">
        <f t="shared" si="324"/>
        <v>30</v>
      </c>
      <c r="AA287">
        <f>VLOOKUP(A287,'Stock wise daily sales'!$A$1:$AA$367,8,0)</f>
        <v>10</v>
      </c>
      <c r="AB287">
        <v>0</v>
      </c>
      <c r="AC287" s="15">
        <f t="shared" si="325"/>
        <v>20</v>
      </c>
      <c r="AD287" s="14">
        <f t="shared" si="318"/>
        <v>13</v>
      </c>
      <c r="AE287">
        <f>VLOOKUP(A287,'Stock wise daily sales'!$A$1:$AA$367,9,0)</f>
        <v>0</v>
      </c>
      <c r="AF287">
        <v>0</v>
      </c>
      <c r="AG287" s="15">
        <f t="shared" si="319"/>
        <v>13</v>
      </c>
      <c r="AH287" s="14">
        <f t="shared" si="347"/>
        <v>38</v>
      </c>
      <c r="AI287">
        <f>VLOOKUP(A287,'Stock wise daily sales'!$A$1:$AA$367,10,0)</f>
        <v>0</v>
      </c>
      <c r="AJ287">
        <v>0</v>
      </c>
      <c r="AK287" s="15">
        <f t="shared" si="348"/>
        <v>38</v>
      </c>
      <c r="AL287" s="14">
        <f t="shared" si="359"/>
        <v>38</v>
      </c>
      <c r="AM287">
        <f>VLOOKUP(A287,'Stock wise daily sales'!$A$1:$AA$367,11,0)</f>
        <v>10</v>
      </c>
      <c r="AN287">
        <v>0</v>
      </c>
      <c r="AO287" s="15">
        <f t="shared" si="360"/>
        <v>28</v>
      </c>
      <c r="AP287" s="14">
        <f t="shared" si="349"/>
        <v>92</v>
      </c>
      <c r="AQ287">
        <f>VLOOKUP(A287,'Stock wise daily sales'!$A$1:$AA$367,12,0)</f>
        <v>0</v>
      </c>
      <c r="AR287">
        <v>0</v>
      </c>
      <c r="AS287" s="15">
        <f t="shared" si="350"/>
        <v>92</v>
      </c>
      <c r="AT287" s="14">
        <f t="shared" si="351"/>
        <v>116</v>
      </c>
      <c r="AU287">
        <f>VLOOKUP(A287,'Stock wise daily sales'!$A$1:$AA$367,13,0)</f>
        <v>0</v>
      </c>
      <c r="AV287">
        <v>0</v>
      </c>
      <c r="AW287" s="15">
        <f t="shared" si="352"/>
        <v>116</v>
      </c>
      <c r="AX287" s="14">
        <f t="shared" si="326"/>
        <v>8</v>
      </c>
      <c r="AY287">
        <f>VLOOKUP(A287,'Stock wise daily sales'!$A$1:$AA$367,14,0)</f>
        <v>0</v>
      </c>
      <c r="AZ287">
        <v>0</v>
      </c>
      <c r="BA287" s="15">
        <f t="shared" si="327"/>
        <v>8</v>
      </c>
      <c r="BB287" s="14">
        <f t="shared" si="353"/>
        <v>17</v>
      </c>
      <c r="BC287">
        <f>VLOOKUP(A287,'Stock wise daily sales'!$A$1:$AA$367,15,0)</f>
        <v>8</v>
      </c>
      <c r="BD287">
        <v>0</v>
      </c>
      <c r="BE287" s="15">
        <f t="shared" si="354"/>
        <v>9</v>
      </c>
      <c r="BF287" s="14">
        <f t="shared" si="328"/>
        <v>31</v>
      </c>
      <c r="BG287">
        <f>VLOOKUP(A287,'Stock wise daily sales'!$A$1:$AA$367,16,0)</f>
        <v>28</v>
      </c>
      <c r="BH287">
        <v>0</v>
      </c>
      <c r="BI287" s="15">
        <f t="shared" si="329"/>
        <v>3</v>
      </c>
      <c r="BJ287" s="14">
        <f t="shared" si="334"/>
        <v>27</v>
      </c>
      <c r="BK287">
        <f>VLOOKUP(A287,'Stock wise daily sales'!$A$1:$AA$367,17,0)</f>
        <v>0</v>
      </c>
      <c r="BL287">
        <v>0</v>
      </c>
      <c r="BM287" s="15">
        <f t="shared" si="335"/>
        <v>27</v>
      </c>
      <c r="BN287" s="14">
        <f t="shared" si="330"/>
        <v>59</v>
      </c>
      <c r="BO287">
        <f>VLOOKUP(A287,'Stock wise daily sales'!$A$1:$AA$367,18,0)</f>
        <v>0</v>
      </c>
      <c r="BP287">
        <v>0</v>
      </c>
      <c r="BQ287" s="15">
        <f t="shared" si="331"/>
        <v>59</v>
      </c>
      <c r="BR287" s="14">
        <f t="shared" si="332"/>
        <v>26</v>
      </c>
      <c r="BS287">
        <f>VLOOKUP(A287,'Stock wise daily sales'!$A$1:$AA$367,19,0)</f>
        <v>0</v>
      </c>
      <c r="BT287">
        <v>0</v>
      </c>
      <c r="BU287" s="15">
        <f t="shared" si="333"/>
        <v>26</v>
      </c>
      <c r="BV287" s="14">
        <f t="shared" si="336"/>
        <v>10</v>
      </c>
      <c r="BW287">
        <f>VLOOKUP(A287,'Stock wise daily sales'!$A$1:$AA$367,20,0)</f>
        <v>0</v>
      </c>
      <c r="BX287">
        <v>0</v>
      </c>
      <c r="BY287" s="15">
        <f t="shared" si="337"/>
        <v>10</v>
      </c>
      <c r="BZ287" s="14">
        <f t="shared" si="320"/>
        <v>10</v>
      </c>
      <c r="CA287">
        <f>VLOOKUP(A287,'Stock wise daily sales'!$A$1:$AA$367,21,0)</f>
        <v>0</v>
      </c>
      <c r="CB287">
        <v>0</v>
      </c>
      <c r="CC287" s="15">
        <f t="shared" si="321"/>
        <v>10</v>
      </c>
      <c r="CD287" s="14">
        <f t="shared" si="361"/>
        <v>16</v>
      </c>
      <c r="CE287">
        <f>VLOOKUP(A287,'Stock wise daily sales'!$A$1:$AA$367,22,0)</f>
        <v>0</v>
      </c>
      <c r="CF287">
        <v>0</v>
      </c>
      <c r="CG287" s="15">
        <f t="shared" si="362"/>
        <v>16</v>
      </c>
      <c r="CH287" s="14">
        <f t="shared" si="345"/>
        <v>72</v>
      </c>
      <c r="CI287">
        <f>VLOOKUP(A287,'Stock wise daily sales'!$A$1:$AA$367,23,0)</f>
        <v>0</v>
      </c>
      <c r="CJ287">
        <v>0</v>
      </c>
      <c r="CK287" s="15">
        <f t="shared" si="346"/>
        <v>72</v>
      </c>
      <c r="CL287" s="14">
        <f t="shared" si="338"/>
        <v>28</v>
      </c>
      <c r="CM287">
        <f>VLOOKUP(A287,'Stock wise daily sales'!$A$1:$AA$367,24,0)</f>
        <v>0</v>
      </c>
      <c r="CN287">
        <v>0</v>
      </c>
      <c r="CO287" s="15">
        <f t="shared" si="339"/>
        <v>28</v>
      </c>
      <c r="CP287" s="14">
        <f t="shared" si="355"/>
        <v>8</v>
      </c>
      <c r="CQ287">
        <f>VLOOKUP(A287,'Stock wise daily sales'!$A$1:$AA$367,25,0)</f>
        <v>8</v>
      </c>
      <c r="CR287">
        <v>40</v>
      </c>
      <c r="CS287" s="15">
        <f t="shared" si="356"/>
        <v>40</v>
      </c>
      <c r="CT287" s="14">
        <f t="shared" si="340"/>
        <v>10</v>
      </c>
      <c r="CU287">
        <f>VLOOKUP(A287,'Stock wise daily sales'!$A$1:$AA$367,26,0)</f>
        <v>0</v>
      </c>
      <c r="CV287">
        <v>0</v>
      </c>
      <c r="CW287" s="15">
        <f t="shared" si="341"/>
        <v>10</v>
      </c>
    </row>
    <row r="288" spans="1:101" x14ac:dyDescent="0.45">
      <c r="A288" s="2">
        <v>45485</v>
      </c>
      <c r="B288" s="14">
        <f t="shared" si="315"/>
        <v>11</v>
      </c>
      <c r="C288">
        <f>VLOOKUP(A288,'Stock wise daily sales'!$A$1:$AA$367,2,0)</f>
        <v>0</v>
      </c>
      <c r="D288">
        <v>0</v>
      </c>
      <c r="E288" s="15">
        <f t="shared" si="316"/>
        <v>11</v>
      </c>
      <c r="F288" s="14">
        <f t="shared" si="357"/>
        <v>51</v>
      </c>
      <c r="G288">
        <f>VLOOKUP(A288,'Stock wise daily sales'!$A$1:$AA$367,3,0)</f>
        <v>0</v>
      </c>
      <c r="H288">
        <v>0</v>
      </c>
      <c r="I288" s="15">
        <f t="shared" si="358"/>
        <v>51</v>
      </c>
      <c r="J288" s="14">
        <f t="shared" si="342"/>
        <v>5</v>
      </c>
      <c r="K288">
        <f>VLOOKUP(A288,'Stock wise daily sales'!$A$1:$AA$367,4,0)</f>
        <v>0</v>
      </c>
      <c r="L288">
        <v>0</v>
      </c>
      <c r="M288" s="15">
        <f t="shared" si="343"/>
        <v>5</v>
      </c>
      <c r="N288" s="14">
        <f t="shared" si="317"/>
        <v>37</v>
      </c>
      <c r="O288">
        <f>VLOOKUP(A288,'Stock wise daily sales'!$A$1:$AA$367,5,0)</f>
        <v>0</v>
      </c>
      <c r="P288">
        <v>0</v>
      </c>
      <c r="Q288" s="15">
        <f t="shared" si="344"/>
        <v>37</v>
      </c>
      <c r="R288" s="14">
        <f t="shared" si="322"/>
        <v>90</v>
      </c>
      <c r="S288">
        <f>VLOOKUP(A288,'Stock wise daily sales'!$A$1:$AA$367,6,0)</f>
        <v>5</v>
      </c>
      <c r="T288">
        <v>0</v>
      </c>
      <c r="U288" s="15">
        <f t="shared" si="323"/>
        <v>85</v>
      </c>
      <c r="V288" s="14">
        <f t="shared" si="309"/>
        <v>76</v>
      </c>
      <c r="W288">
        <f>VLOOKUP(A288,'Stock wise daily sales'!$A$1:$AA$367,7,0)</f>
        <v>0</v>
      </c>
      <c r="X288">
        <v>0</v>
      </c>
      <c r="Y288" s="15">
        <f t="shared" si="310"/>
        <v>76</v>
      </c>
      <c r="Z288" s="14">
        <f t="shared" si="324"/>
        <v>20</v>
      </c>
      <c r="AA288">
        <f>VLOOKUP(A288,'Stock wise daily sales'!$A$1:$AA$367,8,0)</f>
        <v>1</v>
      </c>
      <c r="AB288">
        <v>0</v>
      </c>
      <c r="AC288" s="15">
        <f t="shared" si="325"/>
        <v>19</v>
      </c>
      <c r="AD288" s="14">
        <f t="shared" si="318"/>
        <v>13</v>
      </c>
      <c r="AE288">
        <f>VLOOKUP(A288,'Stock wise daily sales'!$A$1:$AA$367,9,0)</f>
        <v>0</v>
      </c>
      <c r="AF288">
        <v>0</v>
      </c>
      <c r="AG288" s="15">
        <f t="shared" si="319"/>
        <v>13</v>
      </c>
      <c r="AH288" s="14">
        <f t="shared" si="347"/>
        <v>38</v>
      </c>
      <c r="AI288">
        <f>VLOOKUP(A288,'Stock wise daily sales'!$A$1:$AA$367,10,0)</f>
        <v>0</v>
      </c>
      <c r="AJ288">
        <v>0</v>
      </c>
      <c r="AK288" s="15">
        <f t="shared" si="348"/>
        <v>38</v>
      </c>
      <c r="AL288" s="14">
        <f t="shared" si="359"/>
        <v>28</v>
      </c>
      <c r="AM288">
        <f>VLOOKUP(A288,'Stock wise daily sales'!$A$1:$AA$367,11,0)</f>
        <v>9</v>
      </c>
      <c r="AN288">
        <v>0</v>
      </c>
      <c r="AO288" s="15">
        <f t="shared" si="360"/>
        <v>19</v>
      </c>
      <c r="AP288" s="14">
        <f t="shared" si="349"/>
        <v>92</v>
      </c>
      <c r="AQ288">
        <f>VLOOKUP(A288,'Stock wise daily sales'!$A$1:$AA$367,12,0)</f>
        <v>0</v>
      </c>
      <c r="AR288">
        <v>0</v>
      </c>
      <c r="AS288" s="15">
        <f t="shared" si="350"/>
        <v>92</v>
      </c>
      <c r="AT288" s="14">
        <f t="shared" si="351"/>
        <v>116</v>
      </c>
      <c r="AU288">
        <f>VLOOKUP(A288,'Stock wise daily sales'!$A$1:$AA$367,13,0)</f>
        <v>0</v>
      </c>
      <c r="AV288">
        <v>0</v>
      </c>
      <c r="AW288" s="15">
        <f t="shared" si="352"/>
        <v>116</v>
      </c>
      <c r="AX288" s="14">
        <f t="shared" si="326"/>
        <v>8</v>
      </c>
      <c r="AY288">
        <f>VLOOKUP(A288,'Stock wise daily sales'!$A$1:$AA$367,14,0)</f>
        <v>0</v>
      </c>
      <c r="AZ288">
        <v>0</v>
      </c>
      <c r="BA288" s="15">
        <f t="shared" si="327"/>
        <v>8</v>
      </c>
      <c r="BB288" s="14">
        <f t="shared" si="353"/>
        <v>9</v>
      </c>
      <c r="BC288">
        <f>VLOOKUP(A288,'Stock wise daily sales'!$A$1:$AA$367,15,0)</f>
        <v>0</v>
      </c>
      <c r="BD288">
        <v>0</v>
      </c>
      <c r="BE288" s="15">
        <f t="shared" si="354"/>
        <v>9</v>
      </c>
      <c r="BF288" s="14">
        <f t="shared" si="328"/>
        <v>3</v>
      </c>
      <c r="BG288">
        <f>VLOOKUP(A288,'Stock wise daily sales'!$A$1:$AA$367,16,0)</f>
        <v>0</v>
      </c>
      <c r="BH288">
        <v>0</v>
      </c>
      <c r="BI288" s="15">
        <f t="shared" si="329"/>
        <v>3</v>
      </c>
      <c r="BJ288" s="14">
        <f t="shared" si="334"/>
        <v>27</v>
      </c>
      <c r="BK288">
        <f>VLOOKUP(A288,'Stock wise daily sales'!$A$1:$AA$367,17,0)</f>
        <v>1</v>
      </c>
      <c r="BL288">
        <v>0</v>
      </c>
      <c r="BM288" s="15">
        <f t="shared" si="335"/>
        <v>26</v>
      </c>
      <c r="BN288" s="14">
        <f t="shared" si="330"/>
        <v>59</v>
      </c>
      <c r="BO288">
        <f>VLOOKUP(A288,'Stock wise daily sales'!$A$1:$AA$367,18,0)</f>
        <v>0</v>
      </c>
      <c r="BP288">
        <v>0</v>
      </c>
      <c r="BQ288" s="15">
        <f t="shared" si="331"/>
        <v>59</v>
      </c>
      <c r="BR288" s="14">
        <f t="shared" si="332"/>
        <v>26</v>
      </c>
      <c r="BS288">
        <f>VLOOKUP(A288,'Stock wise daily sales'!$A$1:$AA$367,19,0)</f>
        <v>0</v>
      </c>
      <c r="BT288">
        <v>0</v>
      </c>
      <c r="BU288" s="15">
        <f t="shared" si="333"/>
        <v>26</v>
      </c>
      <c r="BV288" s="14">
        <f t="shared" si="336"/>
        <v>10</v>
      </c>
      <c r="BW288">
        <f>VLOOKUP(A288,'Stock wise daily sales'!$A$1:$AA$367,20,0)</f>
        <v>0</v>
      </c>
      <c r="BX288">
        <v>0</v>
      </c>
      <c r="BY288" s="15">
        <f t="shared" si="337"/>
        <v>10</v>
      </c>
      <c r="BZ288" s="14">
        <f t="shared" si="320"/>
        <v>10</v>
      </c>
      <c r="CA288">
        <f>VLOOKUP(A288,'Stock wise daily sales'!$A$1:$AA$367,21,0)</f>
        <v>10</v>
      </c>
      <c r="CB288">
        <v>0</v>
      </c>
      <c r="CC288" s="15">
        <f t="shared" si="321"/>
        <v>0</v>
      </c>
      <c r="CD288" s="14">
        <f t="shared" si="361"/>
        <v>16</v>
      </c>
      <c r="CE288">
        <f>VLOOKUP(A288,'Stock wise daily sales'!$A$1:$AA$367,22,0)</f>
        <v>5</v>
      </c>
      <c r="CF288">
        <v>0</v>
      </c>
      <c r="CG288" s="15">
        <f t="shared" si="362"/>
        <v>11</v>
      </c>
      <c r="CH288" s="14">
        <f t="shared" si="345"/>
        <v>72</v>
      </c>
      <c r="CI288">
        <f>VLOOKUP(A288,'Stock wise daily sales'!$A$1:$AA$367,23,0)</f>
        <v>0</v>
      </c>
      <c r="CJ288">
        <v>0</v>
      </c>
      <c r="CK288" s="15">
        <f t="shared" si="346"/>
        <v>72</v>
      </c>
      <c r="CL288" s="14">
        <f t="shared" si="338"/>
        <v>28</v>
      </c>
      <c r="CM288">
        <f>VLOOKUP(A288,'Stock wise daily sales'!$A$1:$AA$367,24,0)</f>
        <v>0</v>
      </c>
      <c r="CN288">
        <v>0</v>
      </c>
      <c r="CO288" s="15">
        <f t="shared" si="339"/>
        <v>28</v>
      </c>
      <c r="CP288" s="14">
        <f t="shared" si="355"/>
        <v>40</v>
      </c>
      <c r="CQ288">
        <f>VLOOKUP(A288,'Stock wise daily sales'!$A$1:$AA$367,25,0)</f>
        <v>0</v>
      </c>
      <c r="CR288">
        <v>0</v>
      </c>
      <c r="CS288" s="15">
        <f t="shared" si="356"/>
        <v>40</v>
      </c>
      <c r="CT288" s="14">
        <f t="shared" si="340"/>
        <v>10</v>
      </c>
      <c r="CU288">
        <f>VLOOKUP(A288,'Stock wise daily sales'!$A$1:$AA$367,26,0)</f>
        <v>0</v>
      </c>
      <c r="CV288">
        <v>0</v>
      </c>
      <c r="CW288" s="15">
        <f t="shared" si="341"/>
        <v>10</v>
      </c>
    </row>
    <row r="289" spans="1:101" x14ac:dyDescent="0.45">
      <c r="A289" s="2">
        <v>45486</v>
      </c>
      <c r="B289" s="14">
        <f t="shared" si="315"/>
        <v>11</v>
      </c>
      <c r="C289">
        <f>VLOOKUP(A289,'Stock wise daily sales'!$A$1:$AA$367,2,0)</f>
        <v>0</v>
      </c>
      <c r="D289">
        <v>0</v>
      </c>
      <c r="E289" s="15">
        <f t="shared" si="316"/>
        <v>11</v>
      </c>
      <c r="F289" s="14">
        <f t="shared" si="357"/>
        <v>51</v>
      </c>
      <c r="G289">
        <f>VLOOKUP(A289,'Stock wise daily sales'!$A$1:$AA$367,3,0)</f>
        <v>0</v>
      </c>
      <c r="H289">
        <v>0</v>
      </c>
      <c r="I289" s="15">
        <f t="shared" si="358"/>
        <v>51</v>
      </c>
      <c r="J289" s="14">
        <f t="shared" si="342"/>
        <v>5</v>
      </c>
      <c r="K289">
        <f>VLOOKUP(A289,'Stock wise daily sales'!$A$1:$AA$367,4,0)</f>
        <v>0</v>
      </c>
      <c r="L289">
        <v>0</v>
      </c>
      <c r="M289" s="15">
        <f t="shared" si="343"/>
        <v>5</v>
      </c>
      <c r="N289" s="14">
        <f t="shared" si="317"/>
        <v>37</v>
      </c>
      <c r="O289">
        <f>VLOOKUP(A289,'Stock wise daily sales'!$A$1:$AA$367,5,0)</f>
        <v>14</v>
      </c>
      <c r="P289">
        <v>0</v>
      </c>
      <c r="Q289" s="15">
        <f t="shared" si="344"/>
        <v>23</v>
      </c>
      <c r="R289" s="14">
        <f t="shared" si="322"/>
        <v>85</v>
      </c>
      <c r="S289">
        <f>VLOOKUP(A289,'Stock wise daily sales'!$A$1:$AA$367,6,0)</f>
        <v>0</v>
      </c>
      <c r="T289">
        <v>0</v>
      </c>
      <c r="U289" s="15">
        <f t="shared" si="323"/>
        <v>85</v>
      </c>
      <c r="V289" s="14">
        <f t="shared" si="309"/>
        <v>76</v>
      </c>
      <c r="W289">
        <f>VLOOKUP(A289,'Stock wise daily sales'!$A$1:$AA$367,7,0)</f>
        <v>0</v>
      </c>
      <c r="X289">
        <v>0</v>
      </c>
      <c r="Y289" s="15">
        <f t="shared" si="310"/>
        <v>76</v>
      </c>
      <c r="Z289" s="14">
        <f t="shared" si="324"/>
        <v>19</v>
      </c>
      <c r="AA289">
        <f>VLOOKUP(A289,'Stock wise daily sales'!$A$1:$AA$367,8,0)</f>
        <v>10</v>
      </c>
      <c r="AB289">
        <v>0</v>
      </c>
      <c r="AC289" s="15">
        <f t="shared" si="325"/>
        <v>9</v>
      </c>
      <c r="AD289" s="14">
        <f t="shared" si="318"/>
        <v>13</v>
      </c>
      <c r="AE289">
        <f>VLOOKUP(A289,'Stock wise daily sales'!$A$1:$AA$367,9,0)</f>
        <v>18</v>
      </c>
      <c r="AF289">
        <v>50</v>
      </c>
      <c r="AG289" s="15">
        <f t="shared" si="319"/>
        <v>45</v>
      </c>
      <c r="AH289" s="14">
        <f t="shared" si="347"/>
        <v>38</v>
      </c>
      <c r="AI289">
        <f>VLOOKUP(A289,'Stock wise daily sales'!$A$1:$AA$367,10,0)</f>
        <v>0</v>
      </c>
      <c r="AJ289">
        <v>0</v>
      </c>
      <c r="AK289" s="15">
        <f t="shared" si="348"/>
        <v>38</v>
      </c>
      <c r="AL289" s="14">
        <f t="shared" si="359"/>
        <v>19</v>
      </c>
      <c r="AM289">
        <f>VLOOKUP(A289,'Stock wise daily sales'!$A$1:$AA$367,11,0)</f>
        <v>40</v>
      </c>
      <c r="AN289">
        <v>140</v>
      </c>
      <c r="AO289" s="15">
        <f t="shared" si="360"/>
        <v>119</v>
      </c>
      <c r="AP289" s="14">
        <f t="shared" si="349"/>
        <v>92</v>
      </c>
      <c r="AQ289">
        <f>VLOOKUP(A289,'Stock wise daily sales'!$A$1:$AA$367,12,0)</f>
        <v>10</v>
      </c>
      <c r="AR289">
        <v>0</v>
      </c>
      <c r="AS289" s="15">
        <f t="shared" si="350"/>
        <v>82</v>
      </c>
      <c r="AT289" s="14">
        <f t="shared" si="351"/>
        <v>116</v>
      </c>
      <c r="AU289">
        <f>VLOOKUP(A289,'Stock wise daily sales'!$A$1:$AA$367,13,0)</f>
        <v>60</v>
      </c>
      <c r="AV289">
        <v>0</v>
      </c>
      <c r="AW289" s="15">
        <f t="shared" si="352"/>
        <v>56</v>
      </c>
      <c r="AX289" s="14">
        <f t="shared" si="326"/>
        <v>8</v>
      </c>
      <c r="AY289">
        <f>VLOOKUP(A289,'Stock wise daily sales'!$A$1:$AA$367,14,0)</f>
        <v>10</v>
      </c>
      <c r="AZ289">
        <v>30</v>
      </c>
      <c r="BA289" s="15">
        <f t="shared" si="327"/>
        <v>28</v>
      </c>
      <c r="BB289" s="14">
        <f t="shared" si="353"/>
        <v>9</v>
      </c>
      <c r="BC289">
        <f>VLOOKUP(A289,'Stock wise daily sales'!$A$1:$AA$367,15,0)</f>
        <v>0</v>
      </c>
      <c r="BD289">
        <v>0</v>
      </c>
      <c r="BE289" s="15">
        <f t="shared" si="354"/>
        <v>9</v>
      </c>
      <c r="BF289" s="14">
        <f t="shared" si="328"/>
        <v>3</v>
      </c>
      <c r="BG289">
        <f>VLOOKUP(A289,'Stock wise daily sales'!$A$1:$AA$367,16,0)</f>
        <v>6</v>
      </c>
      <c r="BH289">
        <v>120</v>
      </c>
      <c r="BI289" s="15">
        <f t="shared" si="329"/>
        <v>117</v>
      </c>
      <c r="BJ289" s="14">
        <f t="shared" si="334"/>
        <v>26</v>
      </c>
      <c r="BK289">
        <f>VLOOKUP(A289,'Stock wise daily sales'!$A$1:$AA$367,17,0)</f>
        <v>30</v>
      </c>
      <c r="BL289">
        <v>40</v>
      </c>
      <c r="BM289" s="15">
        <f t="shared" si="335"/>
        <v>36</v>
      </c>
      <c r="BN289" s="14">
        <f t="shared" si="330"/>
        <v>59</v>
      </c>
      <c r="BO289">
        <f>VLOOKUP(A289,'Stock wise daily sales'!$A$1:$AA$367,18,0)</f>
        <v>0</v>
      </c>
      <c r="BP289">
        <v>0</v>
      </c>
      <c r="BQ289" s="15">
        <f t="shared" si="331"/>
        <v>59</v>
      </c>
      <c r="BR289" s="14">
        <f t="shared" si="332"/>
        <v>26</v>
      </c>
      <c r="BS289">
        <f>VLOOKUP(A289,'Stock wise daily sales'!$A$1:$AA$367,19,0)</f>
        <v>10</v>
      </c>
      <c r="BT289">
        <v>0</v>
      </c>
      <c r="BU289" s="15">
        <f t="shared" si="333"/>
        <v>16</v>
      </c>
      <c r="BV289" s="14">
        <f t="shared" si="336"/>
        <v>10</v>
      </c>
      <c r="BW289">
        <f>VLOOKUP(A289,'Stock wise daily sales'!$A$1:$AA$367,20,0)</f>
        <v>0</v>
      </c>
      <c r="BX289">
        <v>0</v>
      </c>
      <c r="BY289" s="15">
        <f t="shared" si="337"/>
        <v>10</v>
      </c>
      <c r="BZ289" s="14">
        <f t="shared" si="320"/>
        <v>0</v>
      </c>
      <c r="CA289">
        <f>VLOOKUP(A289,'Stock wise daily sales'!$A$1:$AA$367,21,0)</f>
        <v>20</v>
      </c>
      <c r="CB289">
        <v>140</v>
      </c>
      <c r="CC289" s="15">
        <f t="shared" si="321"/>
        <v>120</v>
      </c>
      <c r="CD289" s="14">
        <f t="shared" si="361"/>
        <v>11</v>
      </c>
      <c r="CE289">
        <f>VLOOKUP(A289,'Stock wise daily sales'!$A$1:$AA$367,22,0)</f>
        <v>0</v>
      </c>
      <c r="CF289">
        <v>0</v>
      </c>
      <c r="CG289" s="15">
        <f t="shared" si="362"/>
        <v>11</v>
      </c>
      <c r="CH289" s="14">
        <f t="shared" si="345"/>
        <v>72</v>
      </c>
      <c r="CI289">
        <f>VLOOKUP(A289,'Stock wise daily sales'!$A$1:$AA$367,23,0)</f>
        <v>0</v>
      </c>
      <c r="CJ289">
        <v>0</v>
      </c>
      <c r="CK289" s="15">
        <f t="shared" si="346"/>
        <v>72</v>
      </c>
      <c r="CL289" s="14">
        <f t="shared" si="338"/>
        <v>28</v>
      </c>
      <c r="CM289">
        <f>VLOOKUP(A289,'Stock wise daily sales'!$A$1:$AA$367,24,0)</f>
        <v>0</v>
      </c>
      <c r="CN289">
        <v>0</v>
      </c>
      <c r="CO289" s="15">
        <f t="shared" si="339"/>
        <v>28</v>
      </c>
      <c r="CP289" s="14">
        <f t="shared" si="355"/>
        <v>40</v>
      </c>
      <c r="CQ289">
        <f>VLOOKUP(A289,'Stock wise daily sales'!$A$1:$AA$367,25,0)</f>
        <v>0</v>
      </c>
      <c r="CR289">
        <v>0</v>
      </c>
      <c r="CS289" s="15">
        <f t="shared" si="356"/>
        <v>40</v>
      </c>
      <c r="CT289" s="14">
        <f t="shared" si="340"/>
        <v>10</v>
      </c>
      <c r="CU289">
        <f>VLOOKUP(A289,'Stock wise daily sales'!$A$1:$AA$367,26,0)</f>
        <v>10</v>
      </c>
      <c r="CV289">
        <v>0</v>
      </c>
      <c r="CW289" s="15">
        <f t="shared" si="341"/>
        <v>0</v>
      </c>
    </row>
    <row r="290" spans="1:101" x14ac:dyDescent="0.45">
      <c r="A290" s="2">
        <v>45487</v>
      </c>
      <c r="B290" s="14">
        <f t="shared" ref="B290:B298" si="363">MAX(E289,0)</f>
        <v>11</v>
      </c>
      <c r="C290">
        <f>VLOOKUP(A290,'Stock wise daily sales'!$A$1:$AA$367,2,0)</f>
        <v>0</v>
      </c>
      <c r="D290">
        <v>0</v>
      </c>
      <c r="E290" s="15">
        <f t="shared" ref="E290:E298" si="364">B290-C290+D290</f>
        <v>11</v>
      </c>
      <c r="F290" s="14">
        <f t="shared" si="357"/>
        <v>51</v>
      </c>
      <c r="G290">
        <f>VLOOKUP(A290,'Stock wise daily sales'!$A$1:$AA$367,3,0)</f>
        <v>0</v>
      </c>
      <c r="H290">
        <v>0</v>
      </c>
      <c r="I290" s="15">
        <f t="shared" si="358"/>
        <v>51</v>
      </c>
      <c r="J290" s="14">
        <f t="shared" si="342"/>
        <v>5</v>
      </c>
      <c r="K290">
        <f>VLOOKUP(A290,'Stock wise daily sales'!$A$1:$AA$367,4,0)</f>
        <v>0</v>
      </c>
      <c r="L290">
        <v>0</v>
      </c>
      <c r="M290" s="15">
        <f t="shared" si="343"/>
        <v>5</v>
      </c>
      <c r="N290" s="14">
        <f t="shared" si="317"/>
        <v>23</v>
      </c>
      <c r="O290">
        <f>VLOOKUP(A290,'Stock wise daily sales'!$A$1:$AA$367,5,0)</f>
        <v>0</v>
      </c>
      <c r="P290">
        <v>0</v>
      </c>
      <c r="Q290" s="15">
        <f t="shared" si="344"/>
        <v>23</v>
      </c>
      <c r="R290" s="14">
        <f t="shared" si="322"/>
        <v>85</v>
      </c>
      <c r="S290">
        <f>VLOOKUP(A290,'Stock wise daily sales'!$A$1:$AA$367,6,0)</f>
        <v>13</v>
      </c>
      <c r="T290">
        <v>0</v>
      </c>
      <c r="U290" s="15">
        <f t="shared" si="323"/>
        <v>72</v>
      </c>
      <c r="V290" s="14">
        <f t="shared" si="309"/>
        <v>76</v>
      </c>
      <c r="W290">
        <f>VLOOKUP(A290,'Stock wise daily sales'!$A$1:$AA$367,7,0)</f>
        <v>0</v>
      </c>
      <c r="X290">
        <v>0</v>
      </c>
      <c r="Y290" s="15">
        <f t="shared" si="310"/>
        <v>76</v>
      </c>
      <c r="Z290" s="14">
        <f t="shared" si="324"/>
        <v>9</v>
      </c>
      <c r="AA290">
        <f>VLOOKUP(A290,'Stock wise daily sales'!$A$1:$AA$367,8,0)</f>
        <v>0</v>
      </c>
      <c r="AB290">
        <v>0</v>
      </c>
      <c r="AC290" s="15">
        <f t="shared" si="325"/>
        <v>9</v>
      </c>
      <c r="AD290" s="14">
        <f t="shared" si="318"/>
        <v>45</v>
      </c>
      <c r="AE290">
        <f>VLOOKUP(A290,'Stock wise daily sales'!$A$1:$AA$367,9,0)</f>
        <v>0</v>
      </c>
      <c r="AF290">
        <v>0</v>
      </c>
      <c r="AG290" s="15">
        <f t="shared" si="319"/>
        <v>45</v>
      </c>
      <c r="AH290" s="14">
        <f t="shared" si="347"/>
        <v>38</v>
      </c>
      <c r="AI290">
        <f>VLOOKUP(A290,'Stock wise daily sales'!$A$1:$AA$367,10,0)</f>
        <v>3</v>
      </c>
      <c r="AJ290">
        <v>0</v>
      </c>
      <c r="AK290" s="15">
        <f t="shared" si="348"/>
        <v>35</v>
      </c>
      <c r="AL290" s="14">
        <f t="shared" si="359"/>
        <v>119</v>
      </c>
      <c r="AM290">
        <f>VLOOKUP(A290,'Stock wise daily sales'!$A$1:$AA$367,11,0)</f>
        <v>3</v>
      </c>
      <c r="AN290">
        <v>0</v>
      </c>
      <c r="AO290" s="15">
        <f t="shared" si="360"/>
        <v>116</v>
      </c>
      <c r="AP290" s="14">
        <f t="shared" si="349"/>
        <v>82</v>
      </c>
      <c r="AQ290">
        <f>VLOOKUP(A290,'Stock wise daily sales'!$A$1:$AA$367,12,0)</f>
        <v>0</v>
      </c>
      <c r="AR290">
        <v>0</v>
      </c>
      <c r="AS290" s="15">
        <f t="shared" si="350"/>
        <v>82</v>
      </c>
      <c r="AT290" s="14">
        <f t="shared" si="351"/>
        <v>56</v>
      </c>
      <c r="AU290">
        <f>VLOOKUP(A290,'Stock wise daily sales'!$A$1:$AA$367,13,0)</f>
        <v>0</v>
      </c>
      <c r="AV290">
        <v>0</v>
      </c>
      <c r="AW290" s="15">
        <f t="shared" si="352"/>
        <v>56</v>
      </c>
      <c r="AX290" s="14">
        <f t="shared" si="326"/>
        <v>28</v>
      </c>
      <c r="AY290">
        <f>VLOOKUP(A290,'Stock wise daily sales'!$A$1:$AA$367,14,0)</f>
        <v>0</v>
      </c>
      <c r="AZ290">
        <v>0</v>
      </c>
      <c r="BA290" s="15">
        <f t="shared" si="327"/>
        <v>28</v>
      </c>
      <c r="BB290" s="14">
        <f t="shared" si="353"/>
        <v>9</v>
      </c>
      <c r="BC290">
        <f>VLOOKUP(A290,'Stock wise daily sales'!$A$1:$AA$367,15,0)</f>
        <v>0</v>
      </c>
      <c r="BD290">
        <v>0</v>
      </c>
      <c r="BE290" s="15">
        <f t="shared" si="354"/>
        <v>9</v>
      </c>
      <c r="BF290" s="14">
        <f t="shared" si="328"/>
        <v>117</v>
      </c>
      <c r="BG290">
        <f>VLOOKUP(A290,'Stock wise daily sales'!$A$1:$AA$367,16,0)</f>
        <v>0</v>
      </c>
      <c r="BH290">
        <v>0</v>
      </c>
      <c r="BI290" s="15">
        <f t="shared" si="329"/>
        <v>117</v>
      </c>
      <c r="BJ290" s="14">
        <f t="shared" si="334"/>
        <v>36</v>
      </c>
      <c r="BK290">
        <f>VLOOKUP(A290,'Stock wise daily sales'!$A$1:$AA$367,17,0)</f>
        <v>0</v>
      </c>
      <c r="BL290">
        <v>0</v>
      </c>
      <c r="BM290" s="15">
        <f t="shared" si="335"/>
        <v>36</v>
      </c>
      <c r="BN290" s="14">
        <f t="shared" si="330"/>
        <v>59</v>
      </c>
      <c r="BO290">
        <f>VLOOKUP(A290,'Stock wise daily sales'!$A$1:$AA$367,18,0)</f>
        <v>0</v>
      </c>
      <c r="BP290">
        <v>0</v>
      </c>
      <c r="BQ290" s="15">
        <f t="shared" si="331"/>
        <v>59</v>
      </c>
      <c r="BR290" s="14">
        <f t="shared" si="332"/>
        <v>16</v>
      </c>
      <c r="BS290">
        <f>VLOOKUP(A290,'Stock wise daily sales'!$A$1:$AA$367,19,0)</f>
        <v>0</v>
      </c>
      <c r="BT290">
        <v>0</v>
      </c>
      <c r="BU290" s="15">
        <f t="shared" si="333"/>
        <v>16</v>
      </c>
      <c r="BV290" s="14">
        <f t="shared" si="336"/>
        <v>10</v>
      </c>
      <c r="BW290">
        <f>VLOOKUP(A290,'Stock wise daily sales'!$A$1:$AA$367,20,0)</f>
        <v>0</v>
      </c>
      <c r="BX290">
        <v>0</v>
      </c>
      <c r="BY290" s="15">
        <f t="shared" si="337"/>
        <v>10</v>
      </c>
      <c r="BZ290" s="14">
        <f t="shared" si="320"/>
        <v>120</v>
      </c>
      <c r="CA290">
        <f>VLOOKUP(A290,'Stock wise daily sales'!$A$1:$AA$367,21,0)</f>
        <v>5</v>
      </c>
      <c r="CB290">
        <v>0</v>
      </c>
      <c r="CC290" s="15">
        <f t="shared" si="321"/>
        <v>115</v>
      </c>
      <c r="CD290" s="14">
        <f t="shared" si="361"/>
        <v>11</v>
      </c>
      <c r="CE290">
        <f>VLOOKUP(A290,'Stock wise daily sales'!$A$1:$AA$367,22,0)</f>
        <v>0</v>
      </c>
      <c r="CF290">
        <v>0</v>
      </c>
      <c r="CG290" s="15">
        <f t="shared" si="362"/>
        <v>11</v>
      </c>
      <c r="CH290" s="14">
        <f t="shared" si="345"/>
        <v>72</v>
      </c>
      <c r="CI290">
        <f>VLOOKUP(A290,'Stock wise daily sales'!$A$1:$AA$367,23,0)</f>
        <v>0</v>
      </c>
      <c r="CJ290">
        <v>0</v>
      </c>
      <c r="CK290" s="15">
        <f t="shared" si="346"/>
        <v>72</v>
      </c>
      <c r="CL290" s="14">
        <f t="shared" si="338"/>
        <v>28</v>
      </c>
      <c r="CM290">
        <f>VLOOKUP(A290,'Stock wise daily sales'!$A$1:$AA$367,24,0)</f>
        <v>0</v>
      </c>
      <c r="CN290">
        <v>0</v>
      </c>
      <c r="CO290" s="15">
        <f t="shared" si="339"/>
        <v>28</v>
      </c>
      <c r="CP290" s="14">
        <f t="shared" si="355"/>
        <v>40</v>
      </c>
      <c r="CQ290">
        <f>VLOOKUP(A290,'Stock wise daily sales'!$A$1:$AA$367,25,0)</f>
        <v>0</v>
      </c>
      <c r="CR290">
        <v>0</v>
      </c>
      <c r="CS290" s="15">
        <f t="shared" si="356"/>
        <v>40</v>
      </c>
      <c r="CT290" s="14">
        <f t="shared" si="340"/>
        <v>0</v>
      </c>
      <c r="CU290">
        <f>VLOOKUP(A290,'Stock wise daily sales'!$A$1:$AA$367,26,0)</f>
        <v>0</v>
      </c>
      <c r="CV290">
        <v>120</v>
      </c>
      <c r="CW290" s="15">
        <f t="shared" si="341"/>
        <v>120</v>
      </c>
    </row>
    <row r="291" spans="1:101" x14ac:dyDescent="0.45">
      <c r="A291" s="2">
        <v>45488</v>
      </c>
      <c r="B291" s="14">
        <f t="shared" si="363"/>
        <v>11</v>
      </c>
      <c r="C291">
        <f>VLOOKUP(A291,'Stock wise daily sales'!$A$1:$AA$367,2,0)</f>
        <v>0</v>
      </c>
      <c r="D291">
        <v>0</v>
      </c>
      <c r="E291" s="15">
        <f t="shared" si="364"/>
        <v>11</v>
      </c>
      <c r="F291" s="14">
        <f t="shared" si="357"/>
        <v>51</v>
      </c>
      <c r="G291">
        <f>VLOOKUP(A291,'Stock wise daily sales'!$A$1:$AA$367,3,0)</f>
        <v>6</v>
      </c>
      <c r="H291">
        <v>0</v>
      </c>
      <c r="I291" s="15">
        <f t="shared" si="358"/>
        <v>45</v>
      </c>
      <c r="J291" s="14">
        <f t="shared" si="342"/>
        <v>5</v>
      </c>
      <c r="K291">
        <f>VLOOKUP(A291,'Stock wise daily sales'!$A$1:$AA$367,4,0)</f>
        <v>0</v>
      </c>
      <c r="L291">
        <v>0</v>
      </c>
      <c r="M291" s="15">
        <f t="shared" si="343"/>
        <v>5</v>
      </c>
      <c r="N291" s="14">
        <f t="shared" si="317"/>
        <v>23</v>
      </c>
      <c r="O291">
        <f>VLOOKUP(A291,'Stock wise daily sales'!$A$1:$AA$367,5,0)</f>
        <v>0</v>
      </c>
      <c r="P291">
        <v>0</v>
      </c>
      <c r="Q291" s="15">
        <f t="shared" si="344"/>
        <v>23</v>
      </c>
      <c r="R291" s="14">
        <f t="shared" si="322"/>
        <v>72</v>
      </c>
      <c r="S291">
        <f>VLOOKUP(A291,'Stock wise daily sales'!$A$1:$AA$367,6,0)</f>
        <v>14</v>
      </c>
      <c r="T291">
        <v>0</v>
      </c>
      <c r="U291" s="15">
        <f t="shared" si="323"/>
        <v>58</v>
      </c>
      <c r="V291" s="14">
        <f t="shared" ref="V291:V354" si="365">MAX(Y290,0)</f>
        <v>76</v>
      </c>
      <c r="W291">
        <f>VLOOKUP(A291,'Stock wise daily sales'!$A$1:$AA$367,7,0)</f>
        <v>0</v>
      </c>
      <c r="X291">
        <v>0</v>
      </c>
      <c r="Y291" s="15">
        <f t="shared" ref="Y291:Y354" si="366">V291-W291+X291</f>
        <v>76</v>
      </c>
      <c r="Z291" s="14">
        <f t="shared" si="324"/>
        <v>9</v>
      </c>
      <c r="AA291">
        <f>VLOOKUP(A291,'Stock wise daily sales'!$A$1:$AA$367,8,0)</f>
        <v>0</v>
      </c>
      <c r="AB291">
        <v>0</v>
      </c>
      <c r="AC291" s="15">
        <f t="shared" si="325"/>
        <v>9</v>
      </c>
      <c r="AD291" s="14">
        <f t="shared" si="318"/>
        <v>45</v>
      </c>
      <c r="AE291">
        <f>VLOOKUP(A291,'Stock wise daily sales'!$A$1:$AA$367,9,0)</f>
        <v>0</v>
      </c>
      <c r="AF291">
        <v>0</v>
      </c>
      <c r="AG291" s="15">
        <f t="shared" si="319"/>
        <v>45</v>
      </c>
      <c r="AH291" s="14">
        <f t="shared" si="347"/>
        <v>35</v>
      </c>
      <c r="AI291">
        <f>VLOOKUP(A291,'Stock wise daily sales'!$A$1:$AA$367,10,0)</f>
        <v>2</v>
      </c>
      <c r="AJ291">
        <v>0</v>
      </c>
      <c r="AK291" s="15">
        <f t="shared" si="348"/>
        <v>33</v>
      </c>
      <c r="AL291" s="14">
        <f t="shared" si="359"/>
        <v>116</v>
      </c>
      <c r="AM291">
        <f>VLOOKUP(A291,'Stock wise daily sales'!$A$1:$AA$367,11,0)</f>
        <v>2</v>
      </c>
      <c r="AN291">
        <v>0</v>
      </c>
      <c r="AO291" s="15">
        <f t="shared" si="360"/>
        <v>114</v>
      </c>
      <c r="AP291" s="14">
        <f t="shared" si="349"/>
        <v>82</v>
      </c>
      <c r="AQ291">
        <f>VLOOKUP(A291,'Stock wise daily sales'!$A$1:$AA$367,12,0)</f>
        <v>0</v>
      </c>
      <c r="AR291">
        <v>0</v>
      </c>
      <c r="AS291" s="15">
        <f t="shared" si="350"/>
        <v>82</v>
      </c>
      <c r="AT291" s="14">
        <f t="shared" si="351"/>
        <v>56</v>
      </c>
      <c r="AU291">
        <f>VLOOKUP(A291,'Stock wise daily sales'!$A$1:$AA$367,13,0)</f>
        <v>0</v>
      </c>
      <c r="AV291">
        <v>0</v>
      </c>
      <c r="AW291" s="15">
        <f t="shared" si="352"/>
        <v>56</v>
      </c>
      <c r="AX291" s="14">
        <f t="shared" si="326"/>
        <v>28</v>
      </c>
      <c r="AY291">
        <f>VLOOKUP(A291,'Stock wise daily sales'!$A$1:$AA$367,14,0)</f>
        <v>0</v>
      </c>
      <c r="AZ291">
        <v>0</v>
      </c>
      <c r="BA291" s="15">
        <f t="shared" si="327"/>
        <v>28</v>
      </c>
      <c r="BB291" s="14">
        <f t="shared" si="353"/>
        <v>9</v>
      </c>
      <c r="BC291">
        <f>VLOOKUP(A291,'Stock wise daily sales'!$A$1:$AA$367,15,0)</f>
        <v>0</v>
      </c>
      <c r="BD291">
        <v>0</v>
      </c>
      <c r="BE291" s="15">
        <f t="shared" si="354"/>
        <v>9</v>
      </c>
      <c r="BF291" s="14">
        <f t="shared" si="328"/>
        <v>117</v>
      </c>
      <c r="BG291">
        <f>VLOOKUP(A291,'Stock wise daily sales'!$A$1:$AA$367,16,0)</f>
        <v>0</v>
      </c>
      <c r="BH291">
        <v>0</v>
      </c>
      <c r="BI291" s="15">
        <f t="shared" si="329"/>
        <v>117</v>
      </c>
      <c r="BJ291" s="14">
        <f t="shared" si="334"/>
        <v>36</v>
      </c>
      <c r="BK291">
        <f>VLOOKUP(A291,'Stock wise daily sales'!$A$1:$AA$367,17,0)</f>
        <v>0</v>
      </c>
      <c r="BL291">
        <v>0</v>
      </c>
      <c r="BM291" s="15">
        <f t="shared" si="335"/>
        <v>36</v>
      </c>
      <c r="BN291" s="14">
        <f t="shared" si="330"/>
        <v>59</v>
      </c>
      <c r="BO291">
        <f>VLOOKUP(A291,'Stock wise daily sales'!$A$1:$AA$367,18,0)</f>
        <v>0</v>
      </c>
      <c r="BP291">
        <v>0</v>
      </c>
      <c r="BQ291" s="15">
        <f t="shared" si="331"/>
        <v>59</v>
      </c>
      <c r="BR291" s="14">
        <f t="shared" si="332"/>
        <v>16</v>
      </c>
      <c r="BS291">
        <f>VLOOKUP(A291,'Stock wise daily sales'!$A$1:$AA$367,19,0)</f>
        <v>8</v>
      </c>
      <c r="BT291">
        <v>0</v>
      </c>
      <c r="BU291" s="15">
        <f t="shared" si="333"/>
        <v>8</v>
      </c>
      <c r="BV291" s="14">
        <f t="shared" si="336"/>
        <v>10</v>
      </c>
      <c r="BW291">
        <f>VLOOKUP(A291,'Stock wise daily sales'!$A$1:$AA$367,20,0)</f>
        <v>0</v>
      </c>
      <c r="BX291">
        <v>0</v>
      </c>
      <c r="BY291" s="15">
        <f t="shared" si="337"/>
        <v>10</v>
      </c>
      <c r="BZ291" s="14">
        <f t="shared" si="320"/>
        <v>115</v>
      </c>
      <c r="CA291">
        <f>VLOOKUP(A291,'Stock wise daily sales'!$A$1:$AA$367,21,0)</f>
        <v>11</v>
      </c>
      <c r="CB291">
        <v>0</v>
      </c>
      <c r="CC291" s="15">
        <f t="shared" si="321"/>
        <v>104</v>
      </c>
      <c r="CD291" s="14">
        <f t="shared" si="361"/>
        <v>11</v>
      </c>
      <c r="CE291">
        <f>VLOOKUP(A291,'Stock wise daily sales'!$A$1:$AA$367,22,0)</f>
        <v>0</v>
      </c>
      <c r="CF291">
        <v>0</v>
      </c>
      <c r="CG291" s="15">
        <f t="shared" si="362"/>
        <v>11</v>
      </c>
      <c r="CH291" s="14">
        <f t="shared" si="345"/>
        <v>72</v>
      </c>
      <c r="CI291">
        <f>VLOOKUP(A291,'Stock wise daily sales'!$A$1:$AA$367,23,0)</f>
        <v>0</v>
      </c>
      <c r="CJ291">
        <v>0</v>
      </c>
      <c r="CK291" s="15">
        <f t="shared" si="346"/>
        <v>72</v>
      </c>
      <c r="CL291" s="14">
        <f t="shared" si="338"/>
        <v>28</v>
      </c>
      <c r="CM291">
        <f>VLOOKUP(A291,'Stock wise daily sales'!$A$1:$AA$367,24,0)</f>
        <v>0</v>
      </c>
      <c r="CN291">
        <v>0</v>
      </c>
      <c r="CO291" s="15">
        <f t="shared" si="339"/>
        <v>28</v>
      </c>
      <c r="CP291" s="14">
        <f t="shared" si="355"/>
        <v>40</v>
      </c>
      <c r="CQ291">
        <f>VLOOKUP(A291,'Stock wise daily sales'!$A$1:$AA$367,25,0)</f>
        <v>0</v>
      </c>
      <c r="CR291">
        <v>0</v>
      </c>
      <c r="CS291" s="15">
        <f t="shared" si="356"/>
        <v>40</v>
      </c>
      <c r="CT291" s="14">
        <f t="shared" si="340"/>
        <v>120</v>
      </c>
      <c r="CU291">
        <f>VLOOKUP(A291,'Stock wise daily sales'!$A$1:$AA$367,26,0)</f>
        <v>10</v>
      </c>
      <c r="CV291">
        <v>0</v>
      </c>
      <c r="CW291" s="15">
        <f t="shared" si="341"/>
        <v>110</v>
      </c>
    </row>
    <row r="292" spans="1:101" x14ac:dyDescent="0.45">
      <c r="A292" s="2">
        <v>45489</v>
      </c>
      <c r="B292" s="14">
        <f t="shared" si="363"/>
        <v>11</v>
      </c>
      <c r="C292">
        <f>VLOOKUP(A292,'Stock wise daily sales'!$A$1:$AA$367,2,0)</f>
        <v>0</v>
      </c>
      <c r="D292">
        <v>0</v>
      </c>
      <c r="E292" s="15">
        <f t="shared" si="364"/>
        <v>11</v>
      </c>
      <c r="F292" s="14">
        <f t="shared" si="357"/>
        <v>45</v>
      </c>
      <c r="G292">
        <f>VLOOKUP(A292,'Stock wise daily sales'!$A$1:$AA$367,3,0)</f>
        <v>25</v>
      </c>
      <c r="H292">
        <v>0</v>
      </c>
      <c r="I292" s="15">
        <f t="shared" si="358"/>
        <v>20</v>
      </c>
      <c r="J292" s="14">
        <f t="shared" si="342"/>
        <v>5</v>
      </c>
      <c r="K292">
        <f>VLOOKUP(A292,'Stock wise daily sales'!$A$1:$AA$367,4,0)</f>
        <v>0</v>
      </c>
      <c r="L292">
        <v>0</v>
      </c>
      <c r="M292" s="15">
        <f t="shared" si="343"/>
        <v>5</v>
      </c>
      <c r="N292" s="14">
        <f t="shared" si="317"/>
        <v>23</v>
      </c>
      <c r="O292">
        <f>VLOOKUP(A292,'Stock wise daily sales'!$A$1:$AA$367,5,0)</f>
        <v>0</v>
      </c>
      <c r="P292">
        <v>0</v>
      </c>
      <c r="Q292" s="15">
        <f t="shared" si="344"/>
        <v>23</v>
      </c>
      <c r="R292" s="14">
        <f t="shared" si="322"/>
        <v>58</v>
      </c>
      <c r="S292">
        <f>VLOOKUP(A292,'Stock wise daily sales'!$A$1:$AA$367,6,0)</f>
        <v>0</v>
      </c>
      <c r="T292">
        <v>0</v>
      </c>
      <c r="U292" s="15">
        <f t="shared" si="323"/>
        <v>58</v>
      </c>
      <c r="V292" s="14">
        <f t="shared" si="365"/>
        <v>76</v>
      </c>
      <c r="W292">
        <f>VLOOKUP(A292,'Stock wise daily sales'!$A$1:$AA$367,7,0)</f>
        <v>0</v>
      </c>
      <c r="X292">
        <v>0</v>
      </c>
      <c r="Y292" s="15">
        <f t="shared" si="366"/>
        <v>76</v>
      </c>
      <c r="Z292" s="14">
        <f t="shared" si="324"/>
        <v>9</v>
      </c>
      <c r="AA292">
        <f>VLOOKUP(A292,'Stock wise daily sales'!$A$1:$AA$367,8,0)</f>
        <v>3</v>
      </c>
      <c r="AB292">
        <v>0</v>
      </c>
      <c r="AC292" s="15">
        <f t="shared" si="325"/>
        <v>6</v>
      </c>
      <c r="AD292" s="14">
        <f t="shared" si="318"/>
        <v>45</v>
      </c>
      <c r="AE292">
        <f>VLOOKUP(A292,'Stock wise daily sales'!$A$1:$AA$367,9,0)</f>
        <v>0</v>
      </c>
      <c r="AF292">
        <v>0</v>
      </c>
      <c r="AG292" s="15">
        <f t="shared" si="319"/>
        <v>45</v>
      </c>
      <c r="AH292" s="14">
        <f t="shared" si="347"/>
        <v>33</v>
      </c>
      <c r="AI292">
        <f>VLOOKUP(A292,'Stock wise daily sales'!$A$1:$AA$367,10,0)</f>
        <v>0</v>
      </c>
      <c r="AJ292">
        <v>0</v>
      </c>
      <c r="AK292" s="15">
        <f t="shared" si="348"/>
        <v>33</v>
      </c>
      <c r="AL292" s="14">
        <f t="shared" si="359"/>
        <v>114</v>
      </c>
      <c r="AM292">
        <f>VLOOKUP(A292,'Stock wise daily sales'!$A$1:$AA$367,11,0)</f>
        <v>2</v>
      </c>
      <c r="AN292">
        <v>0</v>
      </c>
      <c r="AO292" s="15">
        <f t="shared" si="360"/>
        <v>112</v>
      </c>
      <c r="AP292" s="14">
        <f t="shared" si="349"/>
        <v>82</v>
      </c>
      <c r="AQ292">
        <f>VLOOKUP(A292,'Stock wise daily sales'!$A$1:$AA$367,12,0)</f>
        <v>0</v>
      </c>
      <c r="AR292">
        <v>0</v>
      </c>
      <c r="AS292" s="15">
        <f t="shared" si="350"/>
        <v>82</v>
      </c>
      <c r="AT292" s="14">
        <f t="shared" si="351"/>
        <v>56</v>
      </c>
      <c r="AU292">
        <f>VLOOKUP(A292,'Stock wise daily sales'!$A$1:$AA$367,13,0)</f>
        <v>22</v>
      </c>
      <c r="AV292">
        <v>0</v>
      </c>
      <c r="AW292" s="15">
        <f t="shared" si="352"/>
        <v>34</v>
      </c>
      <c r="AX292" s="14">
        <f t="shared" si="326"/>
        <v>28</v>
      </c>
      <c r="AY292">
        <f>VLOOKUP(A292,'Stock wise daily sales'!$A$1:$AA$367,14,0)</f>
        <v>0</v>
      </c>
      <c r="AZ292">
        <v>0</v>
      </c>
      <c r="BA292" s="15">
        <f t="shared" si="327"/>
        <v>28</v>
      </c>
      <c r="BB292" s="14">
        <f t="shared" si="353"/>
        <v>9</v>
      </c>
      <c r="BC292">
        <f>VLOOKUP(A292,'Stock wise daily sales'!$A$1:$AA$367,15,0)</f>
        <v>0</v>
      </c>
      <c r="BD292">
        <v>0</v>
      </c>
      <c r="BE292" s="15">
        <f t="shared" si="354"/>
        <v>9</v>
      </c>
      <c r="BF292" s="14">
        <f t="shared" si="328"/>
        <v>117</v>
      </c>
      <c r="BG292">
        <f>VLOOKUP(A292,'Stock wise daily sales'!$A$1:$AA$367,16,0)</f>
        <v>0</v>
      </c>
      <c r="BH292">
        <v>0</v>
      </c>
      <c r="BI292" s="15">
        <f t="shared" si="329"/>
        <v>117</v>
      </c>
      <c r="BJ292" s="14">
        <f t="shared" si="334"/>
        <v>36</v>
      </c>
      <c r="BK292">
        <f>VLOOKUP(A292,'Stock wise daily sales'!$A$1:$AA$367,17,0)</f>
        <v>0</v>
      </c>
      <c r="BL292">
        <v>0</v>
      </c>
      <c r="BM292" s="15">
        <f t="shared" si="335"/>
        <v>36</v>
      </c>
      <c r="BN292" s="14">
        <f t="shared" si="330"/>
        <v>59</v>
      </c>
      <c r="BO292">
        <f>VLOOKUP(A292,'Stock wise daily sales'!$A$1:$AA$367,18,0)</f>
        <v>0</v>
      </c>
      <c r="BP292">
        <v>0</v>
      </c>
      <c r="BQ292" s="15">
        <f t="shared" si="331"/>
        <v>59</v>
      </c>
      <c r="BR292" s="14">
        <f t="shared" si="332"/>
        <v>8</v>
      </c>
      <c r="BS292">
        <f>VLOOKUP(A292,'Stock wise daily sales'!$A$1:$AA$367,19,0)</f>
        <v>0</v>
      </c>
      <c r="BT292">
        <v>0</v>
      </c>
      <c r="BU292" s="15">
        <f t="shared" si="333"/>
        <v>8</v>
      </c>
      <c r="BV292" s="14">
        <f t="shared" si="336"/>
        <v>10</v>
      </c>
      <c r="BW292">
        <f>VLOOKUP(A292,'Stock wise daily sales'!$A$1:$AA$367,20,0)</f>
        <v>0</v>
      </c>
      <c r="BX292">
        <v>0</v>
      </c>
      <c r="BY292" s="15">
        <f t="shared" si="337"/>
        <v>10</v>
      </c>
      <c r="BZ292" s="14">
        <f t="shared" si="320"/>
        <v>104</v>
      </c>
      <c r="CA292">
        <f>VLOOKUP(A292,'Stock wise daily sales'!$A$1:$AA$367,21,0)</f>
        <v>0</v>
      </c>
      <c r="CB292">
        <v>0</v>
      </c>
      <c r="CC292" s="15">
        <f t="shared" si="321"/>
        <v>104</v>
      </c>
      <c r="CD292" s="14">
        <f t="shared" si="361"/>
        <v>11</v>
      </c>
      <c r="CE292">
        <f>VLOOKUP(A292,'Stock wise daily sales'!$A$1:$AA$367,22,0)</f>
        <v>0</v>
      </c>
      <c r="CF292">
        <v>0</v>
      </c>
      <c r="CG292" s="15">
        <f t="shared" si="362"/>
        <v>11</v>
      </c>
      <c r="CH292" s="14">
        <f t="shared" si="345"/>
        <v>72</v>
      </c>
      <c r="CI292">
        <f>VLOOKUP(A292,'Stock wise daily sales'!$A$1:$AA$367,23,0)</f>
        <v>0</v>
      </c>
      <c r="CJ292">
        <v>0</v>
      </c>
      <c r="CK292" s="15">
        <f t="shared" si="346"/>
        <v>72</v>
      </c>
      <c r="CL292" s="14">
        <f t="shared" si="338"/>
        <v>28</v>
      </c>
      <c r="CM292">
        <f>VLOOKUP(A292,'Stock wise daily sales'!$A$1:$AA$367,24,0)</f>
        <v>0</v>
      </c>
      <c r="CN292">
        <v>0</v>
      </c>
      <c r="CO292" s="15">
        <f t="shared" si="339"/>
        <v>28</v>
      </c>
      <c r="CP292" s="14">
        <f t="shared" si="355"/>
        <v>40</v>
      </c>
      <c r="CQ292">
        <f>VLOOKUP(A292,'Stock wise daily sales'!$A$1:$AA$367,25,0)</f>
        <v>0</v>
      </c>
      <c r="CR292">
        <v>0</v>
      </c>
      <c r="CS292" s="15">
        <f t="shared" si="356"/>
        <v>40</v>
      </c>
      <c r="CT292" s="14">
        <f t="shared" si="340"/>
        <v>110</v>
      </c>
      <c r="CU292">
        <f>VLOOKUP(A292,'Stock wise daily sales'!$A$1:$AA$367,26,0)</f>
        <v>10</v>
      </c>
      <c r="CV292">
        <v>0</v>
      </c>
      <c r="CW292" s="15">
        <f t="shared" si="341"/>
        <v>100</v>
      </c>
    </row>
    <row r="293" spans="1:101" x14ac:dyDescent="0.45">
      <c r="A293" s="2">
        <v>45490</v>
      </c>
      <c r="B293" s="14">
        <f t="shared" si="363"/>
        <v>11</v>
      </c>
      <c r="C293">
        <f>VLOOKUP(A293,'Stock wise daily sales'!$A$1:$AA$367,2,0)</f>
        <v>5</v>
      </c>
      <c r="D293">
        <v>120</v>
      </c>
      <c r="E293" s="15">
        <f t="shared" si="364"/>
        <v>126</v>
      </c>
      <c r="F293" s="14">
        <f t="shared" si="357"/>
        <v>20</v>
      </c>
      <c r="G293">
        <f>VLOOKUP(A293,'Stock wise daily sales'!$A$1:$AA$367,3,0)</f>
        <v>6</v>
      </c>
      <c r="H293">
        <v>0</v>
      </c>
      <c r="I293" s="15">
        <f t="shared" si="358"/>
        <v>14</v>
      </c>
      <c r="J293" s="14">
        <f t="shared" si="342"/>
        <v>5</v>
      </c>
      <c r="K293">
        <f>VLOOKUP(A293,'Stock wise daily sales'!$A$1:$AA$367,4,0)</f>
        <v>0</v>
      </c>
      <c r="L293">
        <v>0</v>
      </c>
      <c r="M293" s="15">
        <f t="shared" si="343"/>
        <v>5</v>
      </c>
      <c r="N293" s="14">
        <f t="shared" si="317"/>
        <v>23</v>
      </c>
      <c r="O293">
        <f>VLOOKUP(A293,'Stock wise daily sales'!$A$1:$AA$367,5,0)</f>
        <v>0</v>
      </c>
      <c r="P293">
        <v>0</v>
      </c>
      <c r="Q293" s="15">
        <f t="shared" si="344"/>
        <v>23</v>
      </c>
      <c r="R293" s="14">
        <f t="shared" si="322"/>
        <v>58</v>
      </c>
      <c r="S293">
        <f>VLOOKUP(A293,'Stock wise daily sales'!$A$1:$AA$367,6,0)</f>
        <v>19</v>
      </c>
      <c r="T293">
        <v>0</v>
      </c>
      <c r="U293" s="15">
        <f t="shared" si="323"/>
        <v>39</v>
      </c>
      <c r="V293" s="14">
        <f t="shared" si="365"/>
        <v>76</v>
      </c>
      <c r="W293">
        <f>VLOOKUP(A293,'Stock wise daily sales'!$A$1:$AA$367,7,0)</f>
        <v>0</v>
      </c>
      <c r="X293">
        <v>0</v>
      </c>
      <c r="Y293" s="15">
        <f t="shared" si="366"/>
        <v>76</v>
      </c>
      <c r="Z293" s="14">
        <f t="shared" si="324"/>
        <v>6</v>
      </c>
      <c r="AA293">
        <f>VLOOKUP(A293,'Stock wise daily sales'!$A$1:$AA$367,8,0)</f>
        <v>10</v>
      </c>
      <c r="AB293">
        <v>110</v>
      </c>
      <c r="AC293" s="15">
        <f t="shared" si="325"/>
        <v>106</v>
      </c>
      <c r="AD293" s="14">
        <f t="shared" si="318"/>
        <v>45</v>
      </c>
      <c r="AE293">
        <f>VLOOKUP(A293,'Stock wise daily sales'!$A$1:$AA$367,9,0)</f>
        <v>0</v>
      </c>
      <c r="AF293">
        <v>0</v>
      </c>
      <c r="AG293" s="15">
        <f t="shared" si="319"/>
        <v>45</v>
      </c>
      <c r="AH293" s="14">
        <f t="shared" si="347"/>
        <v>33</v>
      </c>
      <c r="AI293">
        <f>VLOOKUP(A293,'Stock wise daily sales'!$A$1:$AA$367,10,0)</f>
        <v>0</v>
      </c>
      <c r="AJ293">
        <v>0</v>
      </c>
      <c r="AK293" s="15">
        <f t="shared" si="348"/>
        <v>33</v>
      </c>
      <c r="AL293" s="14">
        <f t="shared" si="359"/>
        <v>112</v>
      </c>
      <c r="AM293">
        <f>VLOOKUP(A293,'Stock wise daily sales'!$A$1:$AA$367,11,0)</f>
        <v>0</v>
      </c>
      <c r="AN293">
        <v>0</v>
      </c>
      <c r="AO293" s="15">
        <f t="shared" si="360"/>
        <v>112</v>
      </c>
      <c r="AP293" s="14">
        <f t="shared" si="349"/>
        <v>82</v>
      </c>
      <c r="AQ293">
        <f>VLOOKUP(A293,'Stock wise daily sales'!$A$1:$AA$367,12,0)</f>
        <v>0</v>
      </c>
      <c r="AR293">
        <v>0</v>
      </c>
      <c r="AS293" s="15">
        <f t="shared" si="350"/>
        <v>82</v>
      </c>
      <c r="AT293" s="14">
        <f t="shared" si="351"/>
        <v>34</v>
      </c>
      <c r="AU293">
        <f>VLOOKUP(A293,'Stock wise daily sales'!$A$1:$AA$367,13,0)</f>
        <v>0</v>
      </c>
      <c r="AV293">
        <v>0</v>
      </c>
      <c r="AW293" s="15">
        <f t="shared" si="352"/>
        <v>34</v>
      </c>
      <c r="AX293" s="14">
        <f t="shared" si="326"/>
        <v>28</v>
      </c>
      <c r="AY293">
        <f>VLOOKUP(A293,'Stock wise daily sales'!$A$1:$AA$367,14,0)</f>
        <v>0</v>
      </c>
      <c r="AZ293">
        <v>0</v>
      </c>
      <c r="BA293" s="15">
        <f t="shared" si="327"/>
        <v>28</v>
      </c>
      <c r="BB293" s="14">
        <f t="shared" si="353"/>
        <v>9</v>
      </c>
      <c r="BC293">
        <f>VLOOKUP(A293,'Stock wise daily sales'!$A$1:$AA$367,15,0)</f>
        <v>0</v>
      </c>
      <c r="BD293">
        <v>0</v>
      </c>
      <c r="BE293" s="15">
        <f t="shared" si="354"/>
        <v>9</v>
      </c>
      <c r="BF293" s="14">
        <f t="shared" si="328"/>
        <v>117</v>
      </c>
      <c r="BG293">
        <f>VLOOKUP(A293,'Stock wise daily sales'!$A$1:$AA$367,16,0)</f>
        <v>0</v>
      </c>
      <c r="BH293">
        <v>0</v>
      </c>
      <c r="BI293" s="15">
        <f t="shared" si="329"/>
        <v>117</v>
      </c>
      <c r="BJ293" s="14">
        <f t="shared" si="334"/>
        <v>36</v>
      </c>
      <c r="BK293">
        <f>VLOOKUP(A293,'Stock wise daily sales'!$A$1:$AA$367,17,0)</f>
        <v>0</v>
      </c>
      <c r="BL293">
        <v>0</v>
      </c>
      <c r="BM293" s="15">
        <f t="shared" si="335"/>
        <v>36</v>
      </c>
      <c r="BN293" s="14">
        <f t="shared" si="330"/>
        <v>59</v>
      </c>
      <c r="BO293">
        <f>VLOOKUP(A293,'Stock wise daily sales'!$A$1:$AA$367,18,0)</f>
        <v>0</v>
      </c>
      <c r="BP293">
        <v>0</v>
      </c>
      <c r="BQ293" s="15">
        <f t="shared" si="331"/>
        <v>59</v>
      </c>
      <c r="BR293" s="14">
        <f t="shared" si="332"/>
        <v>8</v>
      </c>
      <c r="BS293">
        <f>VLOOKUP(A293,'Stock wise daily sales'!$A$1:$AA$367,19,0)</f>
        <v>0</v>
      </c>
      <c r="BT293">
        <v>0</v>
      </c>
      <c r="BU293" s="15">
        <f t="shared" si="333"/>
        <v>8</v>
      </c>
      <c r="BV293" s="14">
        <f t="shared" si="336"/>
        <v>10</v>
      </c>
      <c r="BW293">
        <f>VLOOKUP(A293,'Stock wise daily sales'!$A$1:$AA$367,20,0)</f>
        <v>0</v>
      </c>
      <c r="BX293">
        <v>0</v>
      </c>
      <c r="BY293" s="15">
        <f t="shared" si="337"/>
        <v>10</v>
      </c>
      <c r="BZ293" s="14">
        <f t="shared" si="320"/>
        <v>104</v>
      </c>
      <c r="CA293">
        <f>VLOOKUP(A293,'Stock wise daily sales'!$A$1:$AA$367,21,0)</f>
        <v>0</v>
      </c>
      <c r="CB293">
        <v>0</v>
      </c>
      <c r="CC293" s="15">
        <f t="shared" si="321"/>
        <v>104</v>
      </c>
      <c r="CD293" s="14">
        <f t="shared" si="361"/>
        <v>11</v>
      </c>
      <c r="CE293">
        <f>VLOOKUP(A293,'Stock wise daily sales'!$A$1:$AA$367,22,0)</f>
        <v>0</v>
      </c>
      <c r="CF293">
        <v>0</v>
      </c>
      <c r="CG293" s="15">
        <f t="shared" si="362"/>
        <v>11</v>
      </c>
      <c r="CH293" s="14">
        <f t="shared" si="345"/>
        <v>72</v>
      </c>
      <c r="CI293">
        <f>VLOOKUP(A293,'Stock wise daily sales'!$A$1:$AA$367,23,0)</f>
        <v>0</v>
      </c>
      <c r="CJ293">
        <v>0</v>
      </c>
      <c r="CK293" s="15">
        <f t="shared" si="346"/>
        <v>72</v>
      </c>
      <c r="CL293" s="14">
        <f t="shared" si="338"/>
        <v>28</v>
      </c>
      <c r="CM293">
        <f>VLOOKUP(A293,'Stock wise daily sales'!$A$1:$AA$367,24,0)</f>
        <v>0</v>
      </c>
      <c r="CN293">
        <v>0</v>
      </c>
      <c r="CO293" s="15">
        <f t="shared" si="339"/>
        <v>28</v>
      </c>
      <c r="CP293" s="14">
        <f t="shared" si="355"/>
        <v>40</v>
      </c>
      <c r="CQ293">
        <f>VLOOKUP(A293,'Stock wise daily sales'!$A$1:$AA$367,25,0)</f>
        <v>0</v>
      </c>
      <c r="CR293">
        <v>0</v>
      </c>
      <c r="CS293" s="15">
        <f t="shared" si="356"/>
        <v>40</v>
      </c>
      <c r="CT293" s="14">
        <f t="shared" si="340"/>
        <v>100</v>
      </c>
      <c r="CU293">
        <f>VLOOKUP(A293,'Stock wise daily sales'!$A$1:$AA$367,26,0)</f>
        <v>3</v>
      </c>
      <c r="CV293">
        <v>0</v>
      </c>
      <c r="CW293" s="15">
        <f t="shared" si="341"/>
        <v>97</v>
      </c>
    </row>
    <row r="294" spans="1:101" x14ac:dyDescent="0.45">
      <c r="A294" s="2">
        <v>45491</v>
      </c>
      <c r="B294" s="14">
        <f t="shared" si="363"/>
        <v>126</v>
      </c>
      <c r="C294">
        <f>VLOOKUP(A294,'Stock wise daily sales'!$A$1:$AA$367,2,0)</f>
        <v>15</v>
      </c>
      <c r="D294">
        <v>0</v>
      </c>
      <c r="E294" s="15">
        <f t="shared" si="364"/>
        <v>111</v>
      </c>
      <c r="F294" s="14">
        <f t="shared" si="357"/>
        <v>14</v>
      </c>
      <c r="G294">
        <f>VLOOKUP(A294,'Stock wise daily sales'!$A$1:$AA$367,3,0)</f>
        <v>7</v>
      </c>
      <c r="H294">
        <v>0</v>
      </c>
      <c r="I294" s="15">
        <f t="shared" si="358"/>
        <v>7</v>
      </c>
      <c r="J294" s="14">
        <f t="shared" si="342"/>
        <v>5</v>
      </c>
      <c r="K294">
        <f>VLOOKUP(A294,'Stock wise daily sales'!$A$1:$AA$367,4,0)</f>
        <v>0</v>
      </c>
      <c r="L294">
        <v>0</v>
      </c>
      <c r="M294" s="15">
        <f t="shared" si="343"/>
        <v>5</v>
      </c>
      <c r="N294" s="14">
        <f t="shared" si="317"/>
        <v>23</v>
      </c>
      <c r="O294">
        <f>VLOOKUP(A294,'Stock wise daily sales'!$A$1:$AA$367,5,0)</f>
        <v>0</v>
      </c>
      <c r="P294">
        <v>0</v>
      </c>
      <c r="Q294" s="15">
        <f t="shared" si="344"/>
        <v>23</v>
      </c>
      <c r="R294" s="14">
        <f t="shared" si="322"/>
        <v>39</v>
      </c>
      <c r="S294">
        <f>VLOOKUP(A294,'Stock wise daily sales'!$A$1:$AA$367,6,0)</f>
        <v>10</v>
      </c>
      <c r="T294">
        <v>0</v>
      </c>
      <c r="U294" s="15">
        <f t="shared" si="323"/>
        <v>29</v>
      </c>
      <c r="V294" s="14">
        <f t="shared" si="365"/>
        <v>76</v>
      </c>
      <c r="W294">
        <f>VLOOKUP(A294,'Stock wise daily sales'!$A$1:$AA$367,7,0)</f>
        <v>0</v>
      </c>
      <c r="X294">
        <v>0</v>
      </c>
      <c r="Y294" s="15">
        <f t="shared" si="366"/>
        <v>76</v>
      </c>
      <c r="Z294" s="14">
        <f t="shared" si="324"/>
        <v>106</v>
      </c>
      <c r="AA294">
        <f>VLOOKUP(A294,'Stock wise daily sales'!$A$1:$AA$367,8,0)</f>
        <v>0</v>
      </c>
      <c r="AB294">
        <v>0</v>
      </c>
      <c r="AC294" s="15">
        <f t="shared" si="325"/>
        <v>106</v>
      </c>
      <c r="AD294" s="14">
        <f t="shared" si="318"/>
        <v>45</v>
      </c>
      <c r="AE294">
        <f>VLOOKUP(A294,'Stock wise daily sales'!$A$1:$AA$367,9,0)</f>
        <v>0</v>
      </c>
      <c r="AF294">
        <v>0</v>
      </c>
      <c r="AG294" s="15">
        <f t="shared" si="319"/>
        <v>45</v>
      </c>
      <c r="AH294" s="14">
        <f t="shared" si="347"/>
        <v>33</v>
      </c>
      <c r="AI294">
        <f>VLOOKUP(A294,'Stock wise daily sales'!$A$1:$AA$367,10,0)</f>
        <v>0</v>
      </c>
      <c r="AJ294">
        <v>0</v>
      </c>
      <c r="AK294" s="15">
        <f t="shared" si="348"/>
        <v>33</v>
      </c>
      <c r="AL294" s="14">
        <f t="shared" si="359"/>
        <v>112</v>
      </c>
      <c r="AM294">
        <f>VLOOKUP(A294,'Stock wise daily sales'!$A$1:$AA$367,11,0)</f>
        <v>0</v>
      </c>
      <c r="AN294">
        <v>0</v>
      </c>
      <c r="AO294" s="15">
        <f t="shared" si="360"/>
        <v>112</v>
      </c>
      <c r="AP294" s="14">
        <f t="shared" si="349"/>
        <v>82</v>
      </c>
      <c r="AQ294">
        <f>VLOOKUP(A294,'Stock wise daily sales'!$A$1:$AA$367,12,0)</f>
        <v>4</v>
      </c>
      <c r="AR294">
        <v>0</v>
      </c>
      <c r="AS294" s="15">
        <f t="shared" si="350"/>
        <v>78</v>
      </c>
      <c r="AT294" s="14">
        <f t="shared" si="351"/>
        <v>34</v>
      </c>
      <c r="AU294">
        <f>VLOOKUP(A294,'Stock wise daily sales'!$A$1:$AA$367,13,0)</f>
        <v>5</v>
      </c>
      <c r="AV294">
        <v>0</v>
      </c>
      <c r="AW294" s="15">
        <f t="shared" si="352"/>
        <v>29</v>
      </c>
      <c r="AX294" s="14">
        <f t="shared" si="326"/>
        <v>28</v>
      </c>
      <c r="AY294">
        <f>VLOOKUP(A294,'Stock wise daily sales'!$A$1:$AA$367,14,0)</f>
        <v>0</v>
      </c>
      <c r="AZ294">
        <v>0</v>
      </c>
      <c r="BA294" s="15">
        <f t="shared" si="327"/>
        <v>28</v>
      </c>
      <c r="BB294" s="14">
        <f t="shared" si="353"/>
        <v>9</v>
      </c>
      <c r="BC294">
        <f>VLOOKUP(A294,'Stock wise daily sales'!$A$1:$AA$367,15,0)</f>
        <v>0</v>
      </c>
      <c r="BD294">
        <v>0</v>
      </c>
      <c r="BE294" s="15">
        <f t="shared" si="354"/>
        <v>9</v>
      </c>
      <c r="BF294" s="14">
        <f t="shared" si="328"/>
        <v>117</v>
      </c>
      <c r="BG294">
        <f>VLOOKUP(A294,'Stock wise daily sales'!$A$1:$AA$367,16,0)</f>
        <v>0</v>
      </c>
      <c r="BH294">
        <v>0</v>
      </c>
      <c r="BI294" s="15">
        <f t="shared" si="329"/>
        <v>117</v>
      </c>
      <c r="BJ294" s="14">
        <f t="shared" si="334"/>
        <v>36</v>
      </c>
      <c r="BK294">
        <f>VLOOKUP(A294,'Stock wise daily sales'!$A$1:$AA$367,17,0)</f>
        <v>0</v>
      </c>
      <c r="BL294">
        <v>0</v>
      </c>
      <c r="BM294" s="15">
        <f t="shared" si="335"/>
        <v>36</v>
      </c>
      <c r="BN294" s="14">
        <f t="shared" si="330"/>
        <v>59</v>
      </c>
      <c r="BO294">
        <f>VLOOKUP(A294,'Stock wise daily sales'!$A$1:$AA$367,18,0)</f>
        <v>0</v>
      </c>
      <c r="BP294">
        <v>0</v>
      </c>
      <c r="BQ294" s="15">
        <f t="shared" si="331"/>
        <v>59</v>
      </c>
      <c r="BR294" s="14">
        <f t="shared" si="332"/>
        <v>8</v>
      </c>
      <c r="BS294">
        <f>VLOOKUP(A294,'Stock wise daily sales'!$A$1:$AA$367,19,0)</f>
        <v>0</v>
      </c>
      <c r="BT294">
        <v>0</v>
      </c>
      <c r="BU294" s="15">
        <f t="shared" si="333"/>
        <v>8</v>
      </c>
      <c r="BV294" s="14">
        <f t="shared" si="336"/>
        <v>10</v>
      </c>
      <c r="BW294">
        <f>VLOOKUP(A294,'Stock wise daily sales'!$A$1:$AA$367,20,0)</f>
        <v>0</v>
      </c>
      <c r="BX294">
        <v>0</v>
      </c>
      <c r="BY294" s="15">
        <f t="shared" si="337"/>
        <v>10</v>
      </c>
      <c r="BZ294" s="14">
        <f t="shared" si="320"/>
        <v>104</v>
      </c>
      <c r="CA294">
        <f>VLOOKUP(A294,'Stock wise daily sales'!$A$1:$AA$367,21,0)</f>
        <v>0</v>
      </c>
      <c r="CB294">
        <v>0</v>
      </c>
      <c r="CC294" s="15">
        <f t="shared" si="321"/>
        <v>104</v>
      </c>
      <c r="CD294" s="14">
        <f t="shared" si="361"/>
        <v>11</v>
      </c>
      <c r="CE294">
        <f>VLOOKUP(A294,'Stock wise daily sales'!$A$1:$AA$367,22,0)</f>
        <v>0</v>
      </c>
      <c r="CF294">
        <v>0</v>
      </c>
      <c r="CG294" s="15">
        <f t="shared" si="362"/>
        <v>11</v>
      </c>
      <c r="CH294" s="14">
        <f t="shared" si="345"/>
        <v>72</v>
      </c>
      <c r="CI294">
        <f>VLOOKUP(A294,'Stock wise daily sales'!$A$1:$AA$367,23,0)</f>
        <v>10</v>
      </c>
      <c r="CJ294">
        <v>0</v>
      </c>
      <c r="CK294" s="15">
        <f t="shared" si="346"/>
        <v>62</v>
      </c>
      <c r="CL294" s="14">
        <f t="shared" si="338"/>
        <v>28</v>
      </c>
      <c r="CM294">
        <f>VLOOKUP(A294,'Stock wise daily sales'!$A$1:$AA$367,24,0)</f>
        <v>0</v>
      </c>
      <c r="CN294">
        <v>0</v>
      </c>
      <c r="CO294" s="15">
        <f t="shared" si="339"/>
        <v>28</v>
      </c>
      <c r="CP294" s="14">
        <f t="shared" si="355"/>
        <v>40</v>
      </c>
      <c r="CQ294">
        <f>VLOOKUP(A294,'Stock wise daily sales'!$A$1:$AA$367,25,0)</f>
        <v>0</v>
      </c>
      <c r="CR294">
        <v>0</v>
      </c>
      <c r="CS294" s="15">
        <f t="shared" si="356"/>
        <v>40</v>
      </c>
      <c r="CT294" s="14">
        <f t="shared" si="340"/>
        <v>97</v>
      </c>
      <c r="CU294">
        <f>VLOOKUP(A294,'Stock wise daily sales'!$A$1:$AA$367,26,0)</f>
        <v>0</v>
      </c>
      <c r="CV294">
        <v>0</v>
      </c>
      <c r="CW294" s="15">
        <f t="shared" si="341"/>
        <v>97</v>
      </c>
    </row>
    <row r="295" spans="1:101" x14ac:dyDescent="0.45">
      <c r="A295" s="2">
        <v>45492</v>
      </c>
      <c r="B295" s="14">
        <f t="shared" si="363"/>
        <v>111</v>
      </c>
      <c r="C295">
        <f>VLOOKUP(A295,'Stock wise daily sales'!$A$1:$AA$367,2,0)</f>
        <v>12</v>
      </c>
      <c r="D295">
        <v>0</v>
      </c>
      <c r="E295" s="15">
        <f t="shared" si="364"/>
        <v>99</v>
      </c>
      <c r="F295" s="14">
        <f t="shared" si="357"/>
        <v>7</v>
      </c>
      <c r="G295">
        <f>VLOOKUP(A295,'Stock wise daily sales'!$A$1:$AA$367,3,0)</f>
        <v>0</v>
      </c>
      <c r="H295">
        <v>0</v>
      </c>
      <c r="I295" s="15">
        <f t="shared" si="358"/>
        <v>7</v>
      </c>
      <c r="J295" s="14">
        <f t="shared" si="342"/>
        <v>5</v>
      </c>
      <c r="K295">
        <f>VLOOKUP(A295,'Stock wise daily sales'!$A$1:$AA$367,4,0)</f>
        <v>0</v>
      </c>
      <c r="L295">
        <v>0</v>
      </c>
      <c r="M295" s="15">
        <f t="shared" si="343"/>
        <v>5</v>
      </c>
      <c r="N295" s="14">
        <f t="shared" si="317"/>
        <v>23</v>
      </c>
      <c r="O295">
        <f>VLOOKUP(A295,'Stock wise daily sales'!$A$1:$AA$367,5,0)</f>
        <v>0</v>
      </c>
      <c r="P295">
        <v>0</v>
      </c>
      <c r="Q295" s="15">
        <f t="shared" si="344"/>
        <v>23</v>
      </c>
      <c r="R295" s="14">
        <f t="shared" si="322"/>
        <v>29</v>
      </c>
      <c r="S295">
        <f>VLOOKUP(A295,'Stock wise daily sales'!$A$1:$AA$367,6,0)</f>
        <v>0</v>
      </c>
      <c r="T295">
        <v>0</v>
      </c>
      <c r="U295" s="15">
        <f t="shared" si="323"/>
        <v>29</v>
      </c>
      <c r="V295" s="14">
        <f t="shared" si="365"/>
        <v>76</v>
      </c>
      <c r="W295">
        <f>VLOOKUP(A295,'Stock wise daily sales'!$A$1:$AA$367,7,0)</f>
        <v>0</v>
      </c>
      <c r="X295">
        <v>0</v>
      </c>
      <c r="Y295" s="15">
        <f t="shared" si="366"/>
        <v>76</v>
      </c>
      <c r="Z295" s="14">
        <f t="shared" si="324"/>
        <v>106</v>
      </c>
      <c r="AA295">
        <f>VLOOKUP(A295,'Stock wise daily sales'!$A$1:$AA$367,8,0)</f>
        <v>12</v>
      </c>
      <c r="AB295">
        <v>0</v>
      </c>
      <c r="AC295" s="15">
        <f t="shared" si="325"/>
        <v>94</v>
      </c>
      <c r="AD295" s="14">
        <f t="shared" si="318"/>
        <v>45</v>
      </c>
      <c r="AE295">
        <f>VLOOKUP(A295,'Stock wise daily sales'!$A$1:$AA$367,9,0)</f>
        <v>2</v>
      </c>
      <c r="AF295">
        <v>0</v>
      </c>
      <c r="AG295" s="15">
        <f t="shared" si="319"/>
        <v>43</v>
      </c>
      <c r="AH295" s="14">
        <f t="shared" si="347"/>
        <v>33</v>
      </c>
      <c r="AI295">
        <f>VLOOKUP(A295,'Stock wise daily sales'!$A$1:$AA$367,10,0)</f>
        <v>0</v>
      </c>
      <c r="AJ295">
        <v>0</v>
      </c>
      <c r="AK295" s="15">
        <f t="shared" si="348"/>
        <v>33</v>
      </c>
      <c r="AL295" s="14">
        <f t="shared" si="359"/>
        <v>112</v>
      </c>
      <c r="AM295">
        <f>VLOOKUP(A295,'Stock wise daily sales'!$A$1:$AA$367,11,0)</f>
        <v>0</v>
      </c>
      <c r="AN295">
        <v>0</v>
      </c>
      <c r="AO295" s="15">
        <f t="shared" si="360"/>
        <v>112</v>
      </c>
      <c r="AP295" s="14">
        <f t="shared" si="349"/>
        <v>78</v>
      </c>
      <c r="AQ295">
        <f>VLOOKUP(A295,'Stock wise daily sales'!$A$1:$AA$367,12,0)</f>
        <v>6</v>
      </c>
      <c r="AR295">
        <v>0</v>
      </c>
      <c r="AS295" s="15">
        <f t="shared" si="350"/>
        <v>72</v>
      </c>
      <c r="AT295" s="14">
        <f t="shared" si="351"/>
        <v>29</v>
      </c>
      <c r="AU295">
        <f>VLOOKUP(A295,'Stock wise daily sales'!$A$1:$AA$367,13,0)</f>
        <v>0</v>
      </c>
      <c r="AV295">
        <v>0</v>
      </c>
      <c r="AW295" s="15">
        <f t="shared" si="352"/>
        <v>29</v>
      </c>
      <c r="AX295" s="14">
        <f t="shared" si="326"/>
        <v>28</v>
      </c>
      <c r="AY295">
        <f>VLOOKUP(A295,'Stock wise daily sales'!$A$1:$AA$367,14,0)</f>
        <v>0</v>
      </c>
      <c r="AZ295">
        <v>0</v>
      </c>
      <c r="BA295" s="15">
        <f t="shared" si="327"/>
        <v>28</v>
      </c>
      <c r="BB295" s="14">
        <f t="shared" si="353"/>
        <v>9</v>
      </c>
      <c r="BC295">
        <f>VLOOKUP(A295,'Stock wise daily sales'!$A$1:$AA$367,15,0)</f>
        <v>0</v>
      </c>
      <c r="BD295">
        <v>0</v>
      </c>
      <c r="BE295" s="15">
        <f t="shared" si="354"/>
        <v>9</v>
      </c>
      <c r="BF295" s="14">
        <f t="shared" si="328"/>
        <v>117</v>
      </c>
      <c r="BG295">
        <f>VLOOKUP(A295,'Stock wise daily sales'!$A$1:$AA$367,16,0)</f>
        <v>25</v>
      </c>
      <c r="BH295">
        <v>0</v>
      </c>
      <c r="BI295" s="15">
        <f t="shared" si="329"/>
        <v>92</v>
      </c>
      <c r="BJ295" s="14">
        <f t="shared" si="334"/>
        <v>36</v>
      </c>
      <c r="BK295">
        <f>VLOOKUP(A295,'Stock wise daily sales'!$A$1:$AA$367,17,0)</f>
        <v>0</v>
      </c>
      <c r="BL295">
        <v>0</v>
      </c>
      <c r="BM295" s="15">
        <f t="shared" si="335"/>
        <v>36</v>
      </c>
      <c r="BN295" s="14">
        <f t="shared" si="330"/>
        <v>59</v>
      </c>
      <c r="BO295">
        <f>VLOOKUP(A295,'Stock wise daily sales'!$A$1:$AA$367,18,0)</f>
        <v>0</v>
      </c>
      <c r="BP295">
        <v>0</v>
      </c>
      <c r="BQ295" s="15">
        <f t="shared" si="331"/>
        <v>59</v>
      </c>
      <c r="BR295" s="14">
        <f t="shared" si="332"/>
        <v>8</v>
      </c>
      <c r="BS295">
        <f>VLOOKUP(A295,'Stock wise daily sales'!$A$1:$AA$367,19,0)</f>
        <v>0</v>
      </c>
      <c r="BT295">
        <v>0</v>
      </c>
      <c r="BU295" s="15">
        <f t="shared" si="333"/>
        <v>8</v>
      </c>
      <c r="BV295" s="14">
        <f t="shared" si="336"/>
        <v>10</v>
      </c>
      <c r="BW295">
        <f>VLOOKUP(A295,'Stock wise daily sales'!$A$1:$AA$367,20,0)</f>
        <v>0</v>
      </c>
      <c r="BX295">
        <v>0</v>
      </c>
      <c r="BY295" s="15">
        <f t="shared" si="337"/>
        <v>10</v>
      </c>
      <c r="BZ295" s="14">
        <f t="shared" si="320"/>
        <v>104</v>
      </c>
      <c r="CA295">
        <f>VLOOKUP(A295,'Stock wise daily sales'!$A$1:$AA$367,21,0)</f>
        <v>0</v>
      </c>
      <c r="CB295">
        <v>0</v>
      </c>
      <c r="CC295" s="15">
        <f t="shared" si="321"/>
        <v>104</v>
      </c>
      <c r="CD295" s="14">
        <f t="shared" si="361"/>
        <v>11</v>
      </c>
      <c r="CE295">
        <f>VLOOKUP(A295,'Stock wise daily sales'!$A$1:$AA$367,22,0)</f>
        <v>0</v>
      </c>
      <c r="CF295">
        <v>0</v>
      </c>
      <c r="CG295" s="15">
        <f t="shared" si="362"/>
        <v>11</v>
      </c>
      <c r="CH295" s="14">
        <f t="shared" si="345"/>
        <v>62</v>
      </c>
      <c r="CI295">
        <f>VLOOKUP(A295,'Stock wise daily sales'!$A$1:$AA$367,23,0)</f>
        <v>0</v>
      </c>
      <c r="CJ295">
        <v>0</v>
      </c>
      <c r="CK295" s="15">
        <f t="shared" si="346"/>
        <v>62</v>
      </c>
      <c r="CL295" s="14">
        <f t="shared" si="338"/>
        <v>28</v>
      </c>
      <c r="CM295">
        <f>VLOOKUP(A295,'Stock wise daily sales'!$A$1:$AA$367,24,0)</f>
        <v>0</v>
      </c>
      <c r="CN295">
        <v>0</v>
      </c>
      <c r="CO295" s="15">
        <f t="shared" si="339"/>
        <v>28</v>
      </c>
      <c r="CP295" s="14">
        <f t="shared" si="355"/>
        <v>40</v>
      </c>
      <c r="CQ295">
        <f>VLOOKUP(A295,'Stock wise daily sales'!$A$1:$AA$367,25,0)</f>
        <v>0</v>
      </c>
      <c r="CR295">
        <v>0</v>
      </c>
      <c r="CS295" s="15">
        <f t="shared" si="356"/>
        <v>40</v>
      </c>
      <c r="CT295" s="14">
        <f t="shared" si="340"/>
        <v>97</v>
      </c>
      <c r="CU295">
        <f>VLOOKUP(A295,'Stock wise daily sales'!$A$1:$AA$367,26,0)</f>
        <v>12</v>
      </c>
      <c r="CV295">
        <v>0</v>
      </c>
      <c r="CW295" s="15">
        <f t="shared" si="341"/>
        <v>85</v>
      </c>
    </row>
    <row r="296" spans="1:101" x14ac:dyDescent="0.45">
      <c r="A296" s="2">
        <v>45493</v>
      </c>
      <c r="B296" s="14">
        <f t="shared" si="363"/>
        <v>99</v>
      </c>
      <c r="C296">
        <f>VLOOKUP(A296,'Stock wise daily sales'!$A$1:$AA$367,2,0)</f>
        <v>12</v>
      </c>
      <c r="D296">
        <v>0</v>
      </c>
      <c r="E296" s="15">
        <f t="shared" si="364"/>
        <v>87</v>
      </c>
      <c r="F296" s="14">
        <f t="shared" si="357"/>
        <v>7</v>
      </c>
      <c r="G296">
        <f>VLOOKUP(A296,'Stock wise daily sales'!$A$1:$AA$367,3,0)</f>
        <v>5</v>
      </c>
      <c r="H296">
        <v>0</v>
      </c>
      <c r="I296" s="15">
        <f t="shared" si="358"/>
        <v>2</v>
      </c>
      <c r="J296" s="14">
        <f t="shared" si="342"/>
        <v>5</v>
      </c>
      <c r="K296">
        <f>VLOOKUP(A296,'Stock wise daily sales'!$A$1:$AA$367,4,0)</f>
        <v>0</v>
      </c>
      <c r="L296">
        <v>0</v>
      </c>
      <c r="M296" s="15">
        <f t="shared" si="343"/>
        <v>5</v>
      </c>
      <c r="N296" s="14">
        <f t="shared" si="317"/>
        <v>23</v>
      </c>
      <c r="O296">
        <f>VLOOKUP(A296,'Stock wise daily sales'!$A$1:$AA$367,5,0)</f>
        <v>0</v>
      </c>
      <c r="P296">
        <v>0</v>
      </c>
      <c r="Q296" s="15">
        <f t="shared" si="344"/>
        <v>23</v>
      </c>
      <c r="R296" s="14">
        <f t="shared" si="322"/>
        <v>29</v>
      </c>
      <c r="S296">
        <f>VLOOKUP(A296,'Stock wise daily sales'!$A$1:$AA$367,6,0)</f>
        <v>0</v>
      </c>
      <c r="T296">
        <v>0</v>
      </c>
      <c r="U296" s="15">
        <f t="shared" si="323"/>
        <v>29</v>
      </c>
      <c r="V296" s="14">
        <f t="shared" si="365"/>
        <v>76</v>
      </c>
      <c r="W296">
        <f>VLOOKUP(A296,'Stock wise daily sales'!$A$1:$AA$367,7,0)</f>
        <v>0</v>
      </c>
      <c r="X296">
        <v>0</v>
      </c>
      <c r="Y296" s="15">
        <f t="shared" si="366"/>
        <v>76</v>
      </c>
      <c r="Z296" s="14">
        <f t="shared" si="324"/>
        <v>94</v>
      </c>
      <c r="AA296">
        <f>VLOOKUP(A296,'Stock wise daily sales'!$A$1:$AA$367,8,0)</f>
        <v>4</v>
      </c>
      <c r="AB296">
        <v>0</v>
      </c>
      <c r="AC296" s="15">
        <f t="shared" si="325"/>
        <v>90</v>
      </c>
      <c r="AD296" s="14">
        <f t="shared" si="318"/>
        <v>43</v>
      </c>
      <c r="AE296">
        <f>VLOOKUP(A296,'Stock wise daily sales'!$A$1:$AA$367,9,0)</f>
        <v>0</v>
      </c>
      <c r="AF296">
        <v>0</v>
      </c>
      <c r="AG296" s="15">
        <f t="shared" si="319"/>
        <v>43</v>
      </c>
      <c r="AH296" s="14">
        <f t="shared" si="347"/>
        <v>33</v>
      </c>
      <c r="AI296">
        <f>VLOOKUP(A296,'Stock wise daily sales'!$A$1:$AA$367,10,0)</f>
        <v>0</v>
      </c>
      <c r="AJ296">
        <v>0</v>
      </c>
      <c r="AK296" s="15">
        <f t="shared" si="348"/>
        <v>33</v>
      </c>
      <c r="AL296" s="14">
        <f t="shared" si="359"/>
        <v>112</v>
      </c>
      <c r="AM296">
        <f>VLOOKUP(A296,'Stock wise daily sales'!$A$1:$AA$367,11,0)</f>
        <v>5</v>
      </c>
      <c r="AN296">
        <v>0</v>
      </c>
      <c r="AO296" s="15">
        <f t="shared" si="360"/>
        <v>107</v>
      </c>
      <c r="AP296" s="14">
        <f t="shared" si="349"/>
        <v>72</v>
      </c>
      <c r="AQ296">
        <f>VLOOKUP(A296,'Stock wise daily sales'!$A$1:$AA$367,12,0)</f>
        <v>0</v>
      </c>
      <c r="AR296">
        <v>0</v>
      </c>
      <c r="AS296" s="15">
        <f t="shared" si="350"/>
        <v>72</v>
      </c>
      <c r="AT296" s="14">
        <f t="shared" si="351"/>
        <v>29</v>
      </c>
      <c r="AU296">
        <f>VLOOKUP(A296,'Stock wise daily sales'!$A$1:$AA$367,13,0)</f>
        <v>4</v>
      </c>
      <c r="AV296">
        <v>0</v>
      </c>
      <c r="AW296" s="15">
        <f t="shared" si="352"/>
        <v>25</v>
      </c>
      <c r="AX296" s="14">
        <f t="shared" si="326"/>
        <v>28</v>
      </c>
      <c r="AY296">
        <f>VLOOKUP(A296,'Stock wise daily sales'!$A$1:$AA$367,14,0)</f>
        <v>0</v>
      </c>
      <c r="AZ296">
        <v>0</v>
      </c>
      <c r="BA296" s="15">
        <f t="shared" si="327"/>
        <v>28</v>
      </c>
      <c r="BB296" s="14">
        <f t="shared" si="353"/>
        <v>9</v>
      </c>
      <c r="BC296">
        <f>VLOOKUP(A296,'Stock wise daily sales'!$A$1:$AA$367,15,0)</f>
        <v>0</v>
      </c>
      <c r="BD296">
        <v>0</v>
      </c>
      <c r="BE296" s="15">
        <f t="shared" si="354"/>
        <v>9</v>
      </c>
      <c r="BF296" s="14">
        <f t="shared" si="328"/>
        <v>92</v>
      </c>
      <c r="BG296">
        <f>VLOOKUP(A296,'Stock wise daily sales'!$A$1:$AA$367,16,0)</f>
        <v>0</v>
      </c>
      <c r="BH296">
        <v>0</v>
      </c>
      <c r="BI296" s="15">
        <f t="shared" si="329"/>
        <v>92</v>
      </c>
      <c r="BJ296" s="14">
        <f t="shared" si="334"/>
        <v>36</v>
      </c>
      <c r="BK296">
        <f>VLOOKUP(A296,'Stock wise daily sales'!$A$1:$AA$367,17,0)</f>
        <v>0</v>
      </c>
      <c r="BL296">
        <v>0</v>
      </c>
      <c r="BM296" s="15">
        <f t="shared" si="335"/>
        <v>36</v>
      </c>
      <c r="BN296" s="14">
        <f t="shared" si="330"/>
        <v>59</v>
      </c>
      <c r="BO296">
        <f>VLOOKUP(A296,'Stock wise daily sales'!$A$1:$AA$367,18,0)</f>
        <v>5</v>
      </c>
      <c r="BP296">
        <v>0</v>
      </c>
      <c r="BQ296" s="15">
        <f t="shared" si="331"/>
        <v>54</v>
      </c>
      <c r="BR296" s="14">
        <f t="shared" si="332"/>
        <v>8</v>
      </c>
      <c r="BS296">
        <f>VLOOKUP(A296,'Stock wise daily sales'!$A$1:$AA$367,19,0)</f>
        <v>5</v>
      </c>
      <c r="BT296">
        <v>0</v>
      </c>
      <c r="BU296" s="15">
        <f t="shared" si="333"/>
        <v>3</v>
      </c>
      <c r="BV296" s="14">
        <f t="shared" si="336"/>
        <v>10</v>
      </c>
      <c r="BW296">
        <f>VLOOKUP(A296,'Stock wise daily sales'!$A$1:$AA$367,20,0)</f>
        <v>3</v>
      </c>
      <c r="BX296">
        <v>0</v>
      </c>
      <c r="BY296" s="15">
        <f t="shared" si="337"/>
        <v>7</v>
      </c>
      <c r="BZ296" s="14">
        <f t="shared" si="320"/>
        <v>104</v>
      </c>
      <c r="CA296">
        <f>VLOOKUP(A296,'Stock wise daily sales'!$A$1:$AA$367,21,0)</f>
        <v>10</v>
      </c>
      <c r="CB296">
        <v>0</v>
      </c>
      <c r="CC296" s="15">
        <f t="shared" si="321"/>
        <v>94</v>
      </c>
      <c r="CD296" s="14">
        <f t="shared" si="361"/>
        <v>11</v>
      </c>
      <c r="CE296">
        <f>VLOOKUP(A296,'Stock wise daily sales'!$A$1:$AA$367,22,0)</f>
        <v>0</v>
      </c>
      <c r="CF296">
        <v>0</v>
      </c>
      <c r="CG296" s="15">
        <f t="shared" si="362"/>
        <v>11</v>
      </c>
      <c r="CH296" s="14">
        <f t="shared" si="345"/>
        <v>62</v>
      </c>
      <c r="CI296">
        <f>VLOOKUP(A296,'Stock wise daily sales'!$A$1:$AA$367,23,0)</f>
        <v>0</v>
      </c>
      <c r="CJ296">
        <v>0</v>
      </c>
      <c r="CK296" s="15">
        <f t="shared" si="346"/>
        <v>62</v>
      </c>
      <c r="CL296" s="14">
        <f t="shared" si="338"/>
        <v>28</v>
      </c>
      <c r="CM296">
        <f>VLOOKUP(A296,'Stock wise daily sales'!$A$1:$AA$367,24,0)</f>
        <v>0</v>
      </c>
      <c r="CN296">
        <v>0</v>
      </c>
      <c r="CO296" s="15">
        <f t="shared" si="339"/>
        <v>28</v>
      </c>
      <c r="CP296" s="14">
        <f t="shared" si="355"/>
        <v>40</v>
      </c>
      <c r="CQ296">
        <f>VLOOKUP(A296,'Stock wise daily sales'!$A$1:$AA$367,25,0)</f>
        <v>0</v>
      </c>
      <c r="CR296">
        <v>0</v>
      </c>
      <c r="CS296" s="15">
        <f t="shared" si="356"/>
        <v>40</v>
      </c>
      <c r="CT296" s="14">
        <f t="shared" si="340"/>
        <v>85</v>
      </c>
      <c r="CU296">
        <f>VLOOKUP(A296,'Stock wise daily sales'!$A$1:$AA$367,26,0)</f>
        <v>0</v>
      </c>
      <c r="CV296">
        <v>0</v>
      </c>
      <c r="CW296" s="15">
        <f t="shared" si="341"/>
        <v>85</v>
      </c>
    </row>
    <row r="297" spans="1:101" x14ac:dyDescent="0.45">
      <c r="A297" s="2">
        <v>45494</v>
      </c>
      <c r="B297" s="14">
        <f t="shared" si="363"/>
        <v>87</v>
      </c>
      <c r="C297">
        <f>VLOOKUP(A297,'Stock wise daily sales'!$A$1:$AA$367,2,0)</f>
        <v>0</v>
      </c>
      <c r="D297">
        <v>0</v>
      </c>
      <c r="E297" s="15">
        <f t="shared" si="364"/>
        <v>87</v>
      </c>
      <c r="F297" s="14">
        <f t="shared" si="357"/>
        <v>2</v>
      </c>
      <c r="G297">
        <f>VLOOKUP(A297,'Stock wise daily sales'!$A$1:$AA$367,3,0)</f>
        <v>20</v>
      </c>
      <c r="H297">
        <v>140</v>
      </c>
      <c r="I297" s="15">
        <f t="shared" si="358"/>
        <v>122</v>
      </c>
      <c r="J297" s="14">
        <f t="shared" si="342"/>
        <v>5</v>
      </c>
      <c r="K297">
        <f>VLOOKUP(A297,'Stock wise daily sales'!$A$1:$AA$367,4,0)</f>
        <v>0</v>
      </c>
      <c r="L297">
        <v>0</v>
      </c>
      <c r="M297" s="15">
        <f t="shared" si="343"/>
        <v>5</v>
      </c>
      <c r="N297" s="14">
        <f t="shared" si="317"/>
        <v>23</v>
      </c>
      <c r="O297">
        <f>VLOOKUP(A297,'Stock wise daily sales'!$A$1:$AA$367,5,0)</f>
        <v>0</v>
      </c>
      <c r="P297">
        <v>0</v>
      </c>
      <c r="Q297" s="15">
        <f t="shared" si="344"/>
        <v>23</v>
      </c>
      <c r="R297" s="14">
        <f t="shared" si="322"/>
        <v>29</v>
      </c>
      <c r="S297">
        <f>VLOOKUP(A297,'Stock wise daily sales'!$A$1:$AA$367,6,0)</f>
        <v>0</v>
      </c>
      <c r="T297">
        <v>0</v>
      </c>
      <c r="U297" s="15">
        <f t="shared" si="323"/>
        <v>29</v>
      </c>
      <c r="V297" s="14">
        <f t="shared" si="365"/>
        <v>76</v>
      </c>
      <c r="W297">
        <f>VLOOKUP(A297,'Stock wise daily sales'!$A$1:$AA$367,7,0)</f>
        <v>1</v>
      </c>
      <c r="X297">
        <v>0</v>
      </c>
      <c r="Y297" s="15">
        <f t="shared" si="366"/>
        <v>75</v>
      </c>
      <c r="Z297" s="14">
        <f t="shared" si="324"/>
        <v>90</v>
      </c>
      <c r="AA297">
        <f>VLOOKUP(A297,'Stock wise daily sales'!$A$1:$AA$367,8,0)</f>
        <v>2</v>
      </c>
      <c r="AB297">
        <v>0</v>
      </c>
      <c r="AC297" s="15">
        <f t="shared" si="325"/>
        <v>88</v>
      </c>
      <c r="AD297" s="14">
        <f t="shared" si="318"/>
        <v>43</v>
      </c>
      <c r="AE297">
        <f>VLOOKUP(A297,'Stock wise daily sales'!$A$1:$AA$367,9,0)</f>
        <v>0</v>
      </c>
      <c r="AF297">
        <v>0</v>
      </c>
      <c r="AG297" s="15">
        <f t="shared" si="319"/>
        <v>43</v>
      </c>
      <c r="AH297" s="14">
        <f t="shared" si="347"/>
        <v>33</v>
      </c>
      <c r="AI297">
        <f>VLOOKUP(A297,'Stock wise daily sales'!$A$1:$AA$367,10,0)</f>
        <v>0</v>
      </c>
      <c r="AJ297">
        <v>0</v>
      </c>
      <c r="AK297" s="15">
        <f t="shared" si="348"/>
        <v>33</v>
      </c>
      <c r="AL297" s="14">
        <f t="shared" si="359"/>
        <v>107</v>
      </c>
      <c r="AM297">
        <f>VLOOKUP(A297,'Stock wise daily sales'!$A$1:$AA$367,11,0)</f>
        <v>2</v>
      </c>
      <c r="AN297">
        <v>0</v>
      </c>
      <c r="AO297" s="15">
        <f t="shared" si="360"/>
        <v>105</v>
      </c>
      <c r="AP297" s="14">
        <f t="shared" si="349"/>
        <v>72</v>
      </c>
      <c r="AQ297">
        <f>VLOOKUP(A297,'Stock wise daily sales'!$A$1:$AA$367,12,0)</f>
        <v>0</v>
      </c>
      <c r="AR297">
        <v>0</v>
      </c>
      <c r="AS297" s="15">
        <f t="shared" si="350"/>
        <v>72</v>
      </c>
      <c r="AT297" s="14">
        <f t="shared" si="351"/>
        <v>25</v>
      </c>
      <c r="AU297">
        <f>VLOOKUP(A297,'Stock wise daily sales'!$A$1:$AA$367,13,0)</f>
        <v>0</v>
      </c>
      <c r="AV297">
        <v>0</v>
      </c>
      <c r="AW297" s="15">
        <f t="shared" si="352"/>
        <v>25</v>
      </c>
      <c r="AX297" s="14">
        <f t="shared" si="326"/>
        <v>28</v>
      </c>
      <c r="AY297">
        <f>VLOOKUP(A297,'Stock wise daily sales'!$A$1:$AA$367,14,0)</f>
        <v>0</v>
      </c>
      <c r="AZ297">
        <v>0</v>
      </c>
      <c r="BA297" s="15">
        <f t="shared" si="327"/>
        <v>28</v>
      </c>
      <c r="BB297" s="14">
        <f t="shared" si="353"/>
        <v>9</v>
      </c>
      <c r="BC297">
        <f>VLOOKUP(A297,'Stock wise daily sales'!$A$1:$AA$367,15,0)</f>
        <v>0</v>
      </c>
      <c r="BD297">
        <v>0</v>
      </c>
      <c r="BE297" s="15">
        <f t="shared" si="354"/>
        <v>9</v>
      </c>
      <c r="BF297" s="14">
        <f t="shared" si="328"/>
        <v>92</v>
      </c>
      <c r="BG297">
        <f>VLOOKUP(A297,'Stock wise daily sales'!$A$1:$AA$367,16,0)</f>
        <v>25</v>
      </c>
      <c r="BH297">
        <v>0</v>
      </c>
      <c r="BI297" s="15">
        <f t="shared" si="329"/>
        <v>67</v>
      </c>
      <c r="BJ297" s="14">
        <f t="shared" si="334"/>
        <v>36</v>
      </c>
      <c r="BK297">
        <f>VLOOKUP(A297,'Stock wise daily sales'!$A$1:$AA$367,17,0)</f>
        <v>0</v>
      </c>
      <c r="BL297">
        <v>0</v>
      </c>
      <c r="BM297" s="15">
        <f t="shared" si="335"/>
        <v>36</v>
      </c>
      <c r="BN297" s="14">
        <f t="shared" si="330"/>
        <v>54</v>
      </c>
      <c r="BO297">
        <f>VLOOKUP(A297,'Stock wise daily sales'!$A$1:$AA$367,18,0)</f>
        <v>0</v>
      </c>
      <c r="BP297">
        <v>0</v>
      </c>
      <c r="BQ297" s="15">
        <f t="shared" si="331"/>
        <v>54</v>
      </c>
      <c r="BR297" s="14">
        <f t="shared" si="332"/>
        <v>3</v>
      </c>
      <c r="BS297">
        <f>VLOOKUP(A297,'Stock wise daily sales'!$A$1:$AA$367,19,0)</f>
        <v>0</v>
      </c>
      <c r="BT297">
        <v>0</v>
      </c>
      <c r="BU297" s="15">
        <f t="shared" si="333"/>
        <v>3</v>
      </c>
      <c r="BV297" s="14">
        <f t="shared" si="336"/>
        <v>7</v>
      </c>
      <c r="BW297">
        <f>VLOOKUP(A297,'Stock wise daily sales'!$A$1:$AA$367,20,0)</f>
        <v>0</v>
      </c>
      <c r="BX297">
        <v>0</v>
      </c>
      <c r="BY297" s="15">
        <f t="shared" si="337"/>
        <v>7</v>
      </c>
      <c r="BZ297" s="14">
        <f t="shared" si="320"/>
        <v>94</v>
      </c>
      <c r="CA297">
        <f>VLOOKUP(A297,'Stock wise daily sales'!$A$1:$AA$367,21,0)</f>
        <v>0</v>
      </c>
      <c r="CB297">
        <v>0</v>
      </c>
      <c r="CC297" s="15">
        <f t="shared" si="321"/>
        <v>94</v>
      </c>
      <c r="CD297" s="14">
        <f t="shared" si="361"/>
        <v>11</v>
      </c>
      <c r="CE297">
        <f>VLOOKUP(A297,'Stock wise daily sales'!$A$1:$AA$367,22,0)</f>
        <v>0</v>
      </c>
      <c r="CF297">
        <v>0</v>
      </c>
      <c r="CG297" s="15">
        <f t="shared" si="362"/>
        <v>11</v>
      </c>
      <c r="CH297" s="14">
        <f t="shared" si="345"/>
        <v>62</v>
      </c>
      <c r="CI297">
        <f>VLOOKUP(A297,'Stock wise daily sales'!$A$1:$AA$367,23,0)</f>
        <v>0</v>
      </c>
      <c r="CJ297">
        <v>0</v>
      </c>
      <c r="CK297" s="15">
        <f t="shared" si="346"/>
        <v>62</v>
      </c>
      <c r="CL297" s="14">
        <f t="shared" si="338"/>
        <v>28</v>
      </c>
      <c r="CM297">
        <f>VLOOKUP(A297,'Stock wise daily sales'!$A$1:$AA$367,24,0)</f>
        <v>0</v>
      </c>
      <c r="CN297">
        <v>0</v>
      </c>
      <c r="CO297" s="15">
        <f t="shared" si="339"/>
        <v>28</v>
      </c>
      <c r="CP297" s="14">
        <f t="shared" si="355"/>
        <v>40</v>
      </c>
      <c r="CQ297">
        <f>VLOOKUP(A297,'Stock wise daily sales'!$A$1:$AA$367,25,0)</f>
        <v>0</v>
      </c>
      <c r="CR297">
        <v>0</v>
      </c>
      <c r="CS297" s="15">
        <f t="shared" si="356"/>
        <v>40</v>
      </c>
      <c r="CT297" s="14">
        <f t="shared" si="340"/>
        <v>85</v>
      </c>
      <c r="CU297">
        <f>VLOOKUP(A297,'Stock wise daily sales'!$A$1:$AA$367,26,0)</f>
        <v>0</v>
      </c>
      <c r="CV297">
        <v>0</v>
      </c>
      <c r="CW297" s="15">
        <f t="shared" si="341"/>
        <v>85</v>
      </c>
    </row>
    <row r="298" spans="1:101" x14ac:dyDescent="0.45">
      <c r="A298" s="2">
        <v>45495</v>
      </c>
      <c r="B298" s="14">
        <f t="shared" si="363"/>
        <v>87</v>
      </c>
      <c r="C298">
        <f>VLOOKUP(A298,'Stock wise daily sales'!$A$1:$AA$367,2,0)</f>
        <v>0</v>
      </c>
      <c r="D298">
        <v>0</v>
      </c>
      <c r="E298" s="15">
        <f t="shared" si="364"/>
        <v>87</v>
      </c>
      <c r="F298" s="14">
        <f t="shared" si="357"/>
        <v>122</v>
      </c>
      <c r="G298">
        <f>VLOOKUP(A298,'Stock wise daily sales'!$A$1:$AA$367,3,0)</f>
        <v>0</v>
      </c>
      <c r="H298">
        <v>0</v>
      </c>
      <c r="I298" s="15">
        <f t="shared" si="358"/>
        <v>122</v>
      </c>
      <c r="J298" s="14">
        <f t="shared" si="342"/>
        <v>5</v>
      </c>
      <c r="K298">
        <f>VLOOKUP(A298,'Stock wise daily sales'!$A$1:$AA$367,4,0)</f>
        <v>0</v>
      </c>
      <c r="L298">
        <v>0</v>
      </c>
      <c r="M298" s="15">
        <f t="shared" si="343"/>
        <v>5</v>
      </c>
      <c r="N298" s="14">
        <f t="shared" si="317"/>
        <v>23</v>
      </c>
      <c r="O298">
        <f>VLOOKUP(A298,'Stock wise daily sales'!$A$1:$AA$367,5,0)</f>
        <v>0</v>
      </c>
      <c r="P298">
        <v>0</v>
      </c>
      <c r="Q298" s="15">
        <f t="shared" si="344"/>
        <v>23</v>
      </c>
      <c r="R298" s="14">
        <f t="shared" si="322"/>
        <v>29</v>
      </c>
      <c r="S298">
        <f>VLOOKUP(A298,'Stock wise daily sales'!$A$1:$AA$367,6,0)</f>
        <v>0</v>
      </c>
      <c r="T298">
        <v>0</v>
      </c>
      <c r="U298" s="15">
        <f t="shared" si="323"/>
        <v>29</v>
      </c>
      <c r="V298" s="14">
        <f t="shared" si="365"/>
        <v>75</v>
      </c>
      <c r="W298">
        <f>VLOOKUP(A298,'Stock wise daily sales'!$A$1:$AA$367,7,0)</f>
        <v>9</v>
      </c>
      <c r="X298">
        <v>0</v>
      </c>
      <c r="Y298" s="15">
        <f t="shared" si="366"/>
        <v>66</v>
      </c>
      <c r="Z298" s="14">
        <f t="shared" si="324"/>
        <v>88</v>
      </c>
      <c r="AA298">
        <f>VLOOKUP(A298,'Stock wise daily sales'!$A$1:$AA$367,8,0)</f>
        <v>0</v>
      </c>
      <c r="AB298">
        <v>0</v>
      </c>
      <c r="AC298" s="15">
        <f t="shared" si="325"/>
        <v>88</v>
      </c>
      <c r="AD298" s="14">
        <f t="shared" si="318"/>
        <v>43</v>
      </c>
      <c r="AE298">
        <f>VLOOKUP(A298,'Stock wise daily sales'!$A$1:$AA$367,9,0)</f>
        <v>0</v>
      </c>
      <c r="AF298">
        <v>0</v>
      </c>
      <c r="AG298" s="15">
        <f t="shared" si="319"/>
        <v>43</v>
      </c>
      <c r="AH298" s="14">
        <f t="shared" si="347"/>
        <v>33</v>
      </c>
      <c r="AI298">
        <f>VLOOKUP(A298,'Stock wise daily sales'!$A$1:$AA$367,10,0)</f>
        <v>0</v>
      </c>
      <c r="AJ298">
        <v>0</v>
      </c>
      <c r="AK298" s="15">
        <f t="shared" si="348"/>
        <v>33</v>
      </c>
      <c r="AL298" s="14">
        <f t="shared" si="359"/>
        <v>105</v>
      </c>
      <c r="AM298">
        <f>VLOOKUP(A298,'Stock wise daily sales'!$A$1:$AA$367,11,0)</f>
        <v>0</v>
      </c>
      <c r="AN298">
        <v>0</v>
      </c>
      <c r="AO298" s="15">
        <f t="shared" si="360"/>
        <v>105</v>
      </c>
      <c r="AP298" s="14">
        <f t="shared" si="349"/>
        <v>72</v>
      </c>
      <c r="AQ298">
        <f>VLOOKUP(A298,'Stock wise daily sales'!$A$1:$AA$367,12,0)</f>
        <v>2</v>
      </c>
      <c r="AR298">
        <v>0</v>
      </c>
      <c r="AS298" s="15">
        <f t="shared" si="350"/>
        <v>70</v>
      </c>
      <c r="AT298" s="14">
        <f t="shared" si="351"/>
        <v>25</v>
      </c>
      <c r="AU298">
        <f>VLOOKUP(A298,'Stock wise daily sales'!$A$1:$AA$367,13,0)</f>
        <v>0</v>
      </c>
      <c r="AV298">
        <v>0</v>
      </c>
      <c r="AW298" s="15">
        <f t="shared" si="352"/>
        <v>25</v>
      </c>
      <c r="AX298" s="14">
        <f t="shared" si="326"/>
        <v>28</v>
      </c>
      <c r="AY298">
        <f>VLOOKUP(A298,'Stock wise daily sales'!$A$1:$AA$367,14,0)</f>
        <v>0</v>
      </c>
      <c r="AZ298">
        <v>0</v>
      </c>
      <c r="BA298" s="15">
        <f t="shared" si="327"/>
        <v>28</v>
      </c>
      <c r="BB298" s="14">
        <f t="shared" si="353"/>
        <v>9</v>
      </c>
      <c r="BC298">
        <f>VLOOKUP(A298,'Stock wise daily sales'!$A$1:$AA$367,15,0)</f>
        <v>14</v>
      </c>
      <c r="BD298">
        <v>30</v>
      </c>
      <c r="BE298" s="15">
        <f t="shared" si="354"/>
        <v>25</v>
      </c>
      <c r="BF298" s="14">
        <f t="shared" si="328"/>
        <v>67</v>
      </c>
      <c r="BG298">
        <f>VLOOKUP(A298,'Stock wise daily sales'!$A$1:$AA$367,16,0)</f>
        <v>0</v>
      </c>
      <c r="BH298">
        <v>0</v>
      </c>
      <c r="BI298" s="15">
        <f t="shared" si="329"/>
        <v>67</v>
      </c>
      <c r="BJ298" s="14">
        <f t="shared" si="334"/>
        <v>36</v>
      </c>
      <c r="BK298">
        <f>VLOOKUP(A298,'Stock wise daily sales'!$A$1:$AA$367,17,0)</f>
        <v>0</v>
      </c>
      <c r="BL298">
        <v>0</v>
      </c>
      <c r="BM298" s="15">
        <f t="shared" si="335"/>
        <v>36</v>
      </c>
      <c r="BN298" s="14">
        <f t="shared" si="330"/>
        <v>54</v>
      </c>
      <c r="BO298">
        <f>VLOOKUP(A298,'Stock wise daily sales'!$A$1:$AA$367,18,0)</f>
        <v>0</v>
      </c>
      <c r="BP298">
        <v>0</v>
      </c>
      <c r="BQ298" s="15">
        <f t="shared" si="331"/>
        <v>54</v>
      </c>
      <c r="BR298" s="14">
        <f t="shared" si="332"/>
        <v>3</v>
      </c>
      <c r="BS298">
        <f>VLOOKUP(A298,'Stock wise daily sales'!$A$1:$AA$367,19,0)</f>
        <v>0</v>
      </c>
      <c r="BT298">
        <v>0</v>
      </c>
      <c r="BU298" s="15">
        <f t="shared" si="333"/>
        <v>3</v>
      </c>
      <c r="BV298" s="14">
        <f t="shared" si="336"/>
        <v>7</v>
      </c>
      <c r="BW298">
        <f>VLOOKUP(A298,'Stock wise daily sales'!$A$1:$AA$367,20,0)</f>
        <v>0</v>
      </c>
      <c r="BX298">
        <v>0</v>
      </c>
      <c r="BY298" s="15">
        <f t="shared" si="337"/>
        <v>7</v>
      </c>
      <c r="BZ298" s="14">
        <f t="shared" si="320"/>
        <v>94</v>
      </c>
      <c r="CA298">
        <f>VLOOKUP(A298,'Stock wise daily sales'!$A$1:$AA$367,21,0)</f>
        <v>20</v>
      </c>
      <c r="CB298">
        <v>0</v>
      </c>
      <c r="CC298" s="15">
        <f t="shared" si="321"/>
        <v>74</v>
      </c>
      <c r="CD298" s="14">
        <f t="shared" si="361"/>
        <v>11</v>
      </c>
      <c r="CE298">
        <f>VLOOKUP(A298,'Stock wise daily sales'!$A$1:$AA$367,22,0)</f>
        <v>0</v>
      </c>
      <c r="CF298">
        <v>0</v>
      </c>
      <c r="CG298" s="15">
        <f t="shared" si="362"/>
        <v>11</v>
      </c>
      <c r="CH298" s="14">
        <f t="shared" si="345"/>
        <v>62</v>
      </c>
      <c r="CI298">
        <f>VLOOKUP(A298,'Stock wise daily sales'!$A$1:$AA$367,23,0)</f>
        <v>7</v>
      </c>
      <c r="CJ298">
        <v>0</v>
      </c>
      <c r="CK298" s="15">
        <f t="shared" si="346"/>
        <v>55</v>
      </c>
      <c r="CL298" s="14">
        <f t="shared" si="338"/>
        <v>28</v>
      </c>
      <c r="CM298">
        <f>VLOOKUP(A298,'Stock wise daily sales'!$A$1:$AA$367,24,0)</f>
        <v>0</v>
      </c>
      <c r="CN298">
        <v>0</v>
      </c>
      <c r="CO298" s="15">
        <f t="shared" si="339"/>
        <v>28</v>
      </c>
      <c r="CP298" s="14">
        <f t="shared" si="355"/>
        <v>40</v>
      </c>
      <c r="CQ298">
        <f>VLOOKUP(A298,'Stock wise daily sales'!$A$1:$AA$367,25,0)</f>
        <v>0</v>
      </c>
      <c r="CR298">
        <v>0</v>
      </c>
      <c r="CS298" s="15">
        <f t="shared" si="356"/>
        <v>40</v>
      </c>
      <c r="CT298" s="14">
        <f t="shared" si="340"/>
        <v>85</v>
      </c>
      <c r="CU298">
        <f>VLOOKUP(A298,'Stock wise daily sales'!$A$1:$AA$367,26,0)</f>
        <v>19</v>
      </c>
      <c r="CV298">
        <v>0</v>
      </c>
      <c r="CW298" s="15">
        <f t="shared" si="341"/>
        <v>66</v>
      </c>
    </row>
    <row r="299" spans="1:101" x14ac:dyDescent="0.45">
      <c r="A299" s="2">
        <v>45496</v>
      </c>
      <c r="B299" s="14">
        <f t="shared" ref="B299:B340" si="367">MAX(E298,0)</f>
        <v>87</v>
      </c>
      <c r="C299">
        <f>VLOOKUP(A299,'Stock wise daily sales'!$A$1:$AA$367,2,0)</f>
        <v>12</v>
      </c>
      <c r="D299">
        <v>0</v>
      </c>
      <c r="E299" s="15">
        <f t="shared" ref="E299:E340" si="368">B299-C299+D299</f>
        <v>75</v>
      </c>
      <c r="F299" s="14">
        <f t="shared" si="357"/>
        <v>122</v>
      </c>
      <c r="G299">
        <f>VLOOKUP(A299,'Stock wise daily sales'!$A$1:$AA$367,3,0)</f>
        <v>0</v>
      </c>
      <c r="H299">
        <v>0</v>
      </c>
      <c r="I299" s="15">
        <f t="shared" si="358"/>
        <v>122</v>
      </c>
      <c r="J299" s="14">
        <f t="shared" si="342"/>
        <v>5</v>
      </c>
      <c r="K299">
        <f>VLOOKUP(A299,'Stock wise daily sales'!$A$1:$AA$367,4,0)</f>
        <v>0</v>
      </c>
      <c r="L299">
        <v>0</v>
      </c>
      <c r="M299" s="15">
        <f t="shared" si="343"/>
        <v>5</v>
      </c>
      <c r="N299" s="14">
        <f t="shared" si="317"/>
        <v>23</v>
      </c>
      <c r="O299">
        <f>VLOOKUP(A299,'Stock wise daily sales'!$A$1:$AA$367,5,0)</f>
        <v>16</v>
      </c>
      <c r="P299">
        <v>0</v>
      </c>
      <c r="Q299" s="15">
        <f t="shared" si="344"/>
        <v>7</v>
      </c>
      <c r="R299" s="14">
        <f t="shared" si="322"/>
        <v>29</v>
      </c>
      <c r="S299">
        <f>VLOOKUP(A299,'Stock wise daily sales'!$A$1:$AA$367,6,0)</f>
        <v>5</v>
      </c>
      <c r="T299">
        <v>0</v>
      </c>
      <c r="U299" s="15">
        <f t="shared" si="323"/>
        <v>24</v>
      </c>
      <c r="V299" s="14">
        <f t="shared" si="365"/>
        <v>66</v>
      </c>
      <c r="W299">
        <f>VLOOKUP(A299,'Stock wise daily sales'!$A$1:$AA$367,7,0)</f>
        <v>0</v>
      </c>
      <c r="X299">
        <v>0</v>
      </c>
      <c r="Y299" s="15">
        <f t="shared" si="366"/>
        <v>66</v>
      </c>
      <c r="Z299" s="14">
        <f t="shared" si="324"/>
        <v>88</v>
      </c>
      <c r="AA299">
        <f>VLOOKUP(A299,'Stock wise daily sales'!$A$1:$AA$367,8,0)</f>
        <v>4</v>
      </c>
      <c r="AB299">
        <v>0</v>
      </c>
      <c r="AC299" s="15">
        <f t="shared" si="325"/>
        <v>84</v>
      </c>
      <c r="AD299" s="14">
        <f t="shared" si="318"/>
        <v>43</v>
      </c>
      <c r="AE299">
        <f>VLOOKUP(A299,'Stock wise daily sales'!$A$1:$AA$367,9,0)</f>
        <v>0</v>
      </c>
      <c r="AF299">
        <v>0</v>
      </c>
      <c r="AG299" s="15">
        <f t="shared" si="319"/>
        <v>43</v>
      </c>
      <c r="AH299" s="14">
        <f t="shared" si="347"/>
        <v>33</v>
      </c>
      <c r="AI299">
        <f>VLOOKUP(A299,'Stock wise daily sales'!$A$1:$AA$367,10,0)</f>
        <v>16</v>
      </c>
      <c r="AJ299">
        <v>0</v>
      </c>
      <c r="AK299" s="15">
        <f t="shared" si="348"/>
        <v>17</v>
      </c>
      <c r="AL299" s="14">
        <f t="shared" si="359"/>
        <v>105</v>
      </c>
      <c r="AM299">
        <f>VLOOKUP(A299,'Stock wise daily sales'!$A$1:$AA$367,11,0)</f>
        <v>2</v>
      </c>
      <c r="AN299">
        <v>0</v>
      </c>
      <c r="AO299" s="15">
        <f t="shared" si="360"/>
        <v>103</v>
      </c>
      <c r="AP299" s="14">
        <f t="shared" si="349"/>
        <v>70</v>
      </c>
      <c r="AQ299">
        <f>VLOOKUP(A299,'Stock wise daily sales'!$A$1:$AA$367,12,0)</f>
        <v>0</v>
      </c>
      <c r="AR299">
        <v>0</v>
      </c>
      <c r="AS299" s="15">
        <f t="shared" si="350"/>
        <v>70</v>
      </c>
      <c r="AT299" s="14">
        <f t="shared" si="351"/>
        <v>25</v>
      </c>
      <c r="AU299">
        <f>VLOOKUP(A299,'Stock wise daily sales'!$A$1:$AA$367,13,0)</f>
        <v>0</v>
      </c>
      <c r="AV299">
        <v>0</v>
      </c>
      <c r="AW299" s="15">
        <f t="shared" si="352"/>
        <v>25</v>
      </c>
      <c r="AX299" s="14">
        <f t="shared" si="326"/>
        <v>28</v>
      </c>
      <c r="AY299">
        <f>VLOOKUP(A299,'Stock wise daily sales'!$A$1:$AA$367,14,0)</f>
        <v>0</v>
      </c>
      <c r="AZ299">
        <v>0</v>
      </c>
      <c r="BA299" s="15">
        <f t="shared" si="327"/>
        <v>28</v>
      </c>
      <c r="BB299" s="14">
        <f t="shared" si="353"/>
        <v>25</v>
      </c>
      <c r="BC299">
        <f>VLOOKUP(A299,'Stock wise daily sales'!$A$1:$AA$367,15,0)</f>
        <v>5</v>
      </c>
      <c r="BD299">
        <v>0</v>
      </c>
      <c r="BE299" s="15">
        <f t="shared" si="354"/>
        <v>20</v>
      </c>
      <c r="BF299" s="14">
        <f t="shared" si="328"/>
        <v>67</v>
      </c>
      <c r="BG299">
        <f>VLOOKUP(A299,'Stock wise daily sales'!$A$1:$AA$367,16,0)</f>
        <v>0</v>
      </c>
      <c r="BH299">
        <v>0</v>
      </c>
      <c r="BI299" s="15">
        <f t="shared" si="329"/>
        <v>67</v>
      </c>
      <c r="BJ299" s="14">
        <f t="shared" si="334"/>
        <v>36</v>
      </c>
      <c r="BK299">
        <f>VLOOKUP(A299,'Stock wise daily sales'!$A$1:$AA$367,17,0)</f>
        <v>0</v>
      </c>
      <c r="BL299">
        <v>0</v>
      </c>
      <c r="BM299" s="15">
        <f t="shared" si="335"/>
        <v>36</v>
      </c>
      <c r="BN299" s="14">
        <f t="shared" si="330"/>
        <v>54</v>
      </c>
      <c r="BO299">
        <f>VLOOKUP(A299,'Stock wise daily sales'!$A$1:$AA$367,18,0)</f>
        <v>0</v>
      </c>
      <c r="BP299">
        <v>0</v>
      </c>
      <c r="BQ299" s="15">
        <f t="shared" si="331"/>
        <v>54</v>
      </c>
      <c r="BR299" s="14">
        <f t="shared" si="332"/>
        <v>3</v>
      </c>
      <c r="BS299">
        <f>VLOOKUP(A299,'Stock wise daily sales'!$A$1:$AA$367,19,0)</f>
        <v>0</v>
      </c>
      <c r="BT299">
        <v>0</v>
      </c>
      <c r="BU299" s="15">
        <f t="shared" si="333"/>
        <v>3</v>
      </c>
      <c r="BV299" s="14">
        <f t="shared" si="336"/>
        <v>7</v>
      </c>
      <c r="BW299">
        <f>VLOOKUP(A299,'Stock wise daily sales'!$A$1:$AA$367,20,0)</f>
        <v>0</v>
      </c>
      <c r="BX299">
        <v>0</v>
      </c>
      <c r="BY299" s="15">
        <f t="shared" si="337"/>
        <v>7</v>
      </c>
      <c r="BZ299" s="14">
        <f t="shared" si="320"/>
        <v>74</v>
      </c>
      <c r="CA299">
        <f>VLOOKUP(A299,'Stock wise daily sales'!$A$1:$AA$367,21,0)</f>
        <v>0</v>
      </c>
      <c r="CB299">
        <v>0</v>
      </c>
      <c r="CC299" s="15">
        <f t="shared" si="321"/>
        <v>74</v>
      </c>
      <c r="CD299" s="14">
        <f t="shared" si="361"/>
        <v>11</v>
      </c>
      <c r="CE299">
        <f>VLOOKUP(A299,'Stock wise daily sales'!$A$1:$AA$367,22,0)</f>
        <v>0</v>
      </c>
      <c r="CF299">
        <v>0</v>
      </c>
      <c r="CG299" s="15">
        <f t="shared" si="362"/>
        <v>11</v>
      </c>
      <c r="CH299" s="14">
        <f t="shared" si="345"/>
        <v>55</v>
      </c>
      <c r="CI299">
        <f>VLOOKUP(A299,'Stock wise daily sales'!$A$1:$AA$367,23,0)</f>
        <v>0</v>
      </c>
      <c r="CJ299">
        <v>0</v>
      </c>
      <c r="CK299" s="15">
        <f t="shared" si="346"/>
        <v>55</v>
      </c>
      <c r="CL299" s="14">
        <f t="shared" si="338"/>
        <v>28</v>
      </c>
      <c r="CM299">
        <f>VLOOKUP(A299,'Stock wise daily sales'!$A$1:$AA$367,24,0)</f>
        <v>0</v>
      </c>
      <c r="CN299">
        <v>0</v>
      </c>
      <c r="CO299" s="15">
        <f t="shared" si="339"/>
        <v>28</v>
      </c>
      <c r="CP299" s="14">
        <f t="shared" si="355"/>
        <v>40</v>
      </c>
      <c r="CQ299">
        <f>VLOOKUP(A299,'Stock wise daily sales'!$A$1:$AA$367,25,0)</f>
        <v>0</v>
      </c>
      <c r="CR299">
        <v>0</v>
      </c>
      <c r="CS299" s="15">
        <f t="shared" si="356"/>
        <v>40</v>
      </c>
      <c r="CT299" s="14">
        <f t="shared" si="340"/>
        <v>66</v>
      </c>
      <c r="CU299">
        <f>VLOOKUP(A299,'Stock wise daily sales'!$A$1:$AA$367,26,0)</f>
        <v>2</v>
      </c>
      <c r="CV299">
        <v>0</v>
      </c>
      <c r="CW299" s="15">
        <f t="shared" si="341"/>
        <v>64</v>
      </c>
    </row>
    <row r="300" spans="1:101" x14ac:dyDescent="0.45">
      <c r="A300" s="2">
        <v>45497</v>
      </c>
      <c r="B300" s="14">
        <f t="shared" si="367"/>
        <v>75</v>
      </c>
      <c r="C300">
        <f>VLOOKUP(A300,'Stock wise daily sales'!$A$1:$AA$367,2,0)</f>
        <v>0</v>
      </c>
      <c r="D300">
        <v>0</v>
      </c>
      <c r="E300" s="15">
        <f t="shared" si="368"/>
        <v>75</v>
      </c>
      <c r="F300" s="14">
        <f t="shared" si="357"/>
        <v>122</v>
      </c>
      <c r="G300">
        <f>VLOOKUP(A300,'Stock wise daily sales'!$A$1:$AA$367,3,0)</f>
        <v>0</v>
      </c>
      <c r="H300">
        <v>0</v>
      </c>
      <c r="I300" s="15">
        <f t="shared" si="358"/>
        <v>122</v>
      </c>
      <c r="J300" s="14">
        <f t="shared" si="342"/>
        <v>5</v>
      </c>
      <c r="K300">
        <f>VLOOKUP(A300,'Stock wise daily sales'!$A$1:$AA$367,4,0)</f>
        <v>0</v>
      </c>
      <c r="L300">
        <v>0</v>
      </c>
      <c r="M300" s="15">
        <f t="shared" si="343"/>
        <v>5</v>
      </c>
      <c r="N300" s="14">
        <f t="shared" si="317"/>
        <v>7</v>
      </c>
      <c r="O300">
        <f>VLOOKUP(A300,'Stock wise daily sales'!$A$1:$AA$367,5,0)</f>
        <v>0</v>
      </c>
      <c r="P300">
        <v>0</v>
      </c>
      <c r="Q300" s="15">
        <f t="shared" si="344"/>
        <v>7</v>
      </c>
      <c r="R300" s="14">
        <f t="shared" si="322"/>
        <v>24</v>
      </c>
      <c r="S300">
        <f>VLOOKUP(A300,'Stock wise daily sales'!$A$1:$AA$367,6,0)</f>
        <v>3</v>
      </c>
      <c r="T300">
        <v>0</v>
      </c>
      <c r="U300" s="15">
        <f t="shared" si="323"/>
        <v>21</v>
      </c>
      <c r="V300" s="14">
        <f t="shared" si="365"/>
        <v>66</v>
      </c>
      <c r="W300">
        <f>VLOOKUP(A300,'Stock wise daily sales'!$A$1:$AA$367,7,0)</f>
        <v>5</v>
      </c>
      <c r="X300">
        <v>0</v>
      </c>
      <c r="Y300" s="15">
        <f t="shared" si="366"/>
        <v>61</v>
      </c>
      <c r="Z300" s="14">
        <f t="shared" si="324"/>
        <v>84</v>
      </c>
      <c r="AA300">
        <f>VLOOKUP(A300,'Stock wise daily sales'!$A$1:$AA$367,8,0)</f>
        <v>2</v>
      </c>
      <c r="AB300">
        <v>0</v>
      </c>
      <c r="AC300" s="15">
        <f t="shared" si="325"/>
        <v>82</v>
      </c>
      <c r="AD300" s="14">
        <f t="shared" si="318"/>
        <v>43</v>
      </c>
      <c r="AE300">
        <f>VLOOKUP(A300,'Stock wise daily sales'!$A$1:$AA$367,9,0)</f>
        <v>0</v>
      </c>
      <c r="AF300">
        <v>0</v>
      </c>
      <c r="AG300" s="15">
        <f t="shared" si="319"/>
        <v>43</v>
      </c>
      <c r="AH300" s="14">
        <f t="shared" si="347"/>
        <v>17</v>
      </c>
      <c r="AI300">
        <f>VLOOKUP(A300,'Stock wise daily sales'!$A$1:$AA$367,10,0)</f>
        <v>0</v>
      </c>
      <c r="AJ300">
        <v>0</v>
      </c>
      <c r="AK300" s="15">
        <f t="shared" si="348"/>
        <v>17</v>
      </c>
      <c r="AL300" s="14">
        <f t="shared" si="359"/>
        <v>103</v>
      </c>
      <c r="AM300">
        <f>VLOOKUP(A300,'Stock wise daily sales'!$A$1:$AA$367,11,0)</f>
        <v>0</v>
      </c>
      <c r="AN300">
        <v>0</v>
      </c>
      <c r="AO300" s="15">
        <f t="shared" si="360"/>
        <v>103</v>
      </c>
      <c r="AP300" s="14">
        <f t="shared" si="349"/>
        <v>70</v>
      </c>
      <c r="AQ300">
        <f>VLOOKUP(A300,'Stock wise daily sales'!$A$1:$AA$367,12,0)</f>
        <v>4</v>
      </c>
      <c r="AR300">
        <v>0</v>
      </c>
      <c r="AS300" s="15">
        <f t="shared" si="350"/>
        <v>66</v>
      </c>
      <c r="AT300" s="14">
        <f t="shared" si="351"/>
        <v>25</v>
      </c>
      <c r="AU300">
        <f>VLOOKUP(A300,'Stock wise daily sales'!$A$1:$AA$367,13,0)</f>
        <v>15</v>
      </c>
      <c r="AV300">
        <v>0</v>
      </c>
      <c r="AW300" s="15">
        <f t="shared" si="352"/>
        <v>10</v>
      </c>
      <c r="AX300" s="14">
        <f t="shared" si="326"/>
        <v>28</v>
      </c>
      <c r="AY300">
        <f>VLOOKUP(A300,'Stock wise daily sales'!$A$1:$AA$367,14,0)</f>
        <v>10</v>
      </c>
      <c r="AZ300">
        <v>0</v>
      </c>
      <c r="BA300" s="15">
        <f t="shared" si="327"/>
        <v>18</v>
      </c>
      <c r="BB300" s="14">
        <f t="shared" si="353"/>
        <v>20</v>
      </c>
      <c r="BC300">
        <f>VLOOKUP(A300,'Stock wise daily sales'!$A$1:$AA$367,15,0)</f>
        <v>0</v>
      </c>
      <c r="BD300">
        <v>0</v>
      </c>
      <c r="BE300" s="15">
        <f t="shared" si="354"/>
        <v>20</v>
      </c>
      <c r="BF300" s="14">
        <f t="shared" si="328"/>
        <v>67</v>
      </c>
      <c r="BG300">
        <f>VLOOKUP(A300,'Stock wise daily sales'!$A$1:$AA$367,16,0)</f>
        <v>8</v>
      </c>
      <c r="BH300">
        <v>0</v>
      </c>
      <c r="BI300" s="15">
        <f t="shared" si="329"/>
        <v>59</v>
      </c>
      <c r="BJ300" s="14">
        <f t="shared" si="334"/>
        <v>36</v>
      </c>
      <c r="BK300">
        <f>VLOOKUP(A300,'Stock wise daily sales'!$A$1:$AA$367,17,0)</f>
        <v>0</v>
      </c>
      <c r="BL300">
        <v>0</v>
      </c>
      <c r="BM300" s="15">
        <f t="shared" si="335"/>
        <v>36</v>
      </c>
      <c r="BN300" s="14">
        <f t="shared" si="330"/>
        <v>54</v>
      </c>
      <c r="BO300">
        <f>VLOOKUP(A300,'Stock wise daily sales'!$A$1:$AA$367,18,0)</f>
        <v>0</v>
      </c>
      <c r="BP300">
        <v>0</v>
      </c>
      <c r="BQ300" s="15">
        <f t="shared" si="331"/>
        <v>54</v>
      </c>
      <c r="BR300" s="14">
        <f t="shared" si="332"/>
        <v>3</v>
      </c>
      <c r="BS300">
        <f>VLOOKUP(A300,'Stock wise daily sales'!$A$1:$AA$367,19,0)</f>
        <v>0</v>
      </c>
      <c r="BT300">
        <v>0</v>
      </c>
      <c r="BU300" s="15">
        <f t="shared" si="333"/>
        <v>3</v>
      </c>
      <c r="BV300" s="14">
        <f t="shared" si="336"/>
        <v>7</v>
      </c>
      <c r="BW300">
        <f>VLOOKUP(A300,'Stock wise daily sales'!$A$1:$AA$367,20,0)</f>
        <v>0</v>
      </c>
      <c r="BX300">
        <v>0</v>
      </c>
      <c r="BY300" s="15">
        <f t="shared" si="337"/>
        <v>7</v>
      </c>
      <c r="BZ300" s="14">
        <f t="shared" si="320"/>
        <v>74</v>
      </c>
      <c r="CA300">
        <f>VLOOKUP(A300,'Stock wise daily sales'!$A$1:$AA$367,21,0)</f>
        <v>0</v>
      </c>
      <c r="CB300">
        <v>0</v>
      </c>
      <c r="CC300" s="15">
        <f t="shared" si="321"/>
        <v>74</v>
      </c>
      <c r="CD300" s="14">
        <f t="shared" si="361"/>
        <v>11</v>
      </c>
      <c r="CE300">
        <f>VLOOKUP(A300,'Stock wise daily sales'!$A$1:$AA$367,22,0)</f>
        <v>0</v>
      </c>
      <c r="CF300">
        <v>0</v>
      </c>
      <c r="CG300" s="15">
        <f t="shared" si="362"/>
        <v>11</v>
      </c>
      <c r="CH300" s="14">
        <f t="shared" si="345"/>
        <v>55</v>
      </c>
      <c r="CI300">
        <f>VLOOKUP(A300,'Stock wise daily sales'!$A$1:$AA$367,23,0)</f>
        <v>4</v>
      </c>
      <c r="CJ300">
        <v>0</v>
      </c>
      <c r="CK300" s="15">
        <f t="shared" si="346"/>
        <v>51</v>
      </c>
      <c r="CL300" s="14">
        <f t="shared" si="338"/>
        <v>28</v>
      </c>
      <c r="CM300">
        <f>VLOOKUP(A300,'Stock wise daily sales'!$A$1:$AA$367,24,0)</f>
        <v>10</v>
      </c>
      <c r="CN300">
        <v>0</v>
      </c>
      <c r="CO300" s="15">
        <f t="shared" si="339"/>
        <v>18</v>
      </c>
      <c r="CP300" s="14">
        <f t="shared" si="355"/>
        <v>40</v>
      </c>
      <c r="CQ300">
        <f>VLOOKUP(A300,'Stock wise daily sales'!$A$1:$AA$367,25,0)</f>
        <v>0</v>
      </c>
      <c r="CR300">
        <v>0</v>
      </c>
      <c r="CS300" s="15">
        <f t="shared" si="356"/>
        <v>40</v>
      </c>
      <c r="CT300" s="14">
        <f t="shared" si="340"/>
        <v>64</v>
      </c>
      <c r="CU300">
        <f>VLOOKUP(A300,'Stock wise daily sales'!$A$1:$AA$367,26,0)</f>
        <v>0</v>
      </c>
      <c r="CV300">
        <v>0</v>
      </c>
      <c r="CW300" s="15">
        <f t="shared" si="341"/>
        <v>64</v>
      </c>
    </row>
    <row r="301" spans="1:101" x14ac:dyDescent="0.45">
      <c r="A301" s="2">
        <v>45498</v>
      </c>
      <c r="B301" s="14">
        <f t="shared" si="367"/>
        <v>75</v>
      </c>
      <c r="C301">
        <f>VLOOKUP(A301,'Stock wise daily sales'!$A$1:$AA$367,2,0)</f>
        <v>20</v>
      </c>
      <c r="D301">
        <v>0</v>
      </c>
      <c r="E301" s="15">
        <f t="shared" si="368"/>
        <v>55</v>
      </c>
      <c r="F301" s="14">
        <f t="shared" si="357"/>
        <v>122</v>
      </c>
      <c r="G301">
        <f>VLOOKUP(A301,'Stock wise daily sales'!$A$1:$AA$367,3,0)</f>
        <v>24</v>
      </c>
      <c r="H301">
        <v>0</v>
      </c>
      <c r="I301" s="15">
        <f t="shared" si="358"/>
        <v>98</v>
      </c>
      <c r="J301" s="14">
        <f t="shared" si="342"/>
        <v>5</v>
      </c>
      <c r="K301">
        <f>VLOOKUP(A301,'Stock wise daily sales'!$A$1:$AA$367,4,0)</f>
        <v>0</v>
      </c>
      <c r="L301">
        <v>0</v>
      </c>
      <c r="M301" s="15">
        <f t="shared" si="343"/>
        <v>5</v>
      </c>
      <c r="N301" s="14">
        <f t="shared" si="317"/>
        <v>7</v>
      </c>
      <c r="O301">
        <f>VLOOKUP(A301,'Stock wise daily sales'!$A$1:$AA$367,5,0)</f>
        <v>0</v>
      </c>
      <c r="P301">
        <v>0</v>
      </c>
      <c r="Q301" s="15">
        <f t="shared" si="344"/>
        <v>7</v>
      </c>
      <c r="R301" s="14">
        <f t="shared" si="322"/>
        <v>21</v>
      </c>
      <c r="S301">
        <f>VLOOKUP(A301,'Stock wise daily sales'!$A$1:$AA$367,6,0)</f>
        <v>0</v>
      </c>
      <c r="T301">
        <v>0</v>
      </c>
      <c r="U301" s="15">
        <f t="shared" si="323"/>
        <v>21</v>
      </c>
      <c r="V301" s="14">
        <f t="shared" si="365"/>
        <v>61</v>
      </c>
      <c r="W301">
        <f>VLOOKUP(A301,'Stock wise daily sales'!$A$1:$AA$367,7,0)</f>
        <v>0</v>
      </c>
      <c r="X301">
        <v>0</v>
      </c>
      <c r="Y301" s="15">
        <f t="shared" si="366"/>
        <v>61</v>
      </c>
      <c r="Z301" s="14">
        <f t="shared" si="324"/>
        <v>82</v>
      </c>
      <c r="AA301">
        <f>VLOOKUP(A301,'Stock wise daily sales'!$A$1:$AA$367,8,0)</f>
        <v>6</v>
      </c>
      <c r="AB301">
        <v>0</v>
      </c>
      <c r="AC301" s="15">
        <f t="shared" si="325"/>
        <v>76</v>
      </c>
      <c r="AD301" s="14">
        <f t="shared" si="318"/>
        <v>43</v>
      </c>
      <c r="AE301">
        <f>VLOOKUP(A301,'Stock wise daily sales'!$A$1:$AA$367,9,0)</f>
        <v>0</v>
      </c>
      <c r="AF301">
        <v>0</v>
      </c>
      <c r="AG301" s="15">
        <f t="shared" si="319"/>
        <v>43</v>
      </c>
      <c r="AH301" s="14">
        <f t="shared" si="347"/>
        <v>17</v>
      </c>
      <c r="AI301">
        <f>VLOOKUP(A301,'Stock wise daily sales'!$A$1:$AA$367,10,0)</f>
        <v>0</v>
      </c>
      <c r="AJ301">
        <v>0</v>
      </c>
      <c r="AK301" s="15">
        <f t="shared" si="348"/>
        <v>17</v>
      </c>
      <c r="AL301" s="14">
        <f t="shared" si="359"/>
        <v>103</v>
      </c>
      <c r="AM301">
        <f>VLOOKUP(A301,'Stock wise daily sales'!$A$1:$AA$367,11,0)</f>
        <v>8</v>
      </c>
      <c r="AN301">
        <v>0</v>
      </c>
      <c r="AO301" s="15">
        <f t="shared" si="360"/>
        <v>95</v>
      </c>
      <c r="AP301" s="14">
        <f t="shared" si="349"/>
        <v>66</v>
      </c>
      <c r="AQ301">
        <f>VLOOKUP(A301,'Stock wise daily sales'!$A$1:$AA$367,12,0)</f>
        <v>0</v>
      </c>
      <c r="AR301">
        <v>0</v>
      </c>
      <c r="AS301" s="15">
        <f t="shared" si="350"/>
        <v>66</v>
      </c>
      <c r="AT301" s="14">
        <f t="shared" si="351"/>
        <v>10</v>
      </c>
      <c r="AU301">
        <f>VLOOKUP(A301,'Stock wise daily sales'!$A$1:$AA$367,13,0)</f>
        <v>20</v>
      </c>
      <c r="AV301">
        <v>130</v>
      </c>
      <c r="AW301" s="15">
        <f t="shared" si="352"/>
        <v>120</v>
      </c>
      <c r="AX301" s="14">
        <f t="shared" si="326"/>
        <v>18</v>
      </c>
      <c r="AY301">
        <f>VLOOKUP(A301,'Stock wise daily sales'!$A$1:$AA$367,14,0)</f>
        <v>0</v>
      </c>
      <c r="AZ301">
        <v>0</v>
      </c>
      <c r="BA301" s="15">
        <f t="shared" si="327"/>
        <v>18</v>
      </c>
      <c r="BB301" s="14">
        <f t="shared" si="353"/>
        <v>20</v>
      </c>
      <c r="BC301">
        <f>VLOOKUP(A301,'Stock wise daily sales'!$A$1:$AA$367,15,0)</f>
        <v>0</v>
      </c>
      <c r="BD301">
        <v>0</v>
      </c>
      <c r="BE301" s="15">
        <f t="shared" si="354"/>
        <v>20</v>
      </c>
      <c r="BF301" s="14">
        <f t="shared" si="328"/>
        <v>59</v>
      </c>
      <c r="BG301">
        <f>VLOOKUP(A301,'Stock wise daily sales'!$A$1:$AA$367,16,0)</f>
        <v>0</v>
      </c>
      <c r="BH301">
        <v>0</v>
      </c>
      <c r="BI301" s="15">
        <f t="shared" si="329"/>
        <v>59</v>
      </c>
      <c r="BJ301" s="14">
        <f t="shared" si="334"/>
        <v>36</v>
      </c>
      <c r="BK301">
        <f>VLOOKUP(A301,'Stock wise daily sales'!$A$1:$AA$367,17,0)</f>
        <v>0</v>
      </c>
      <c r="BL301">
        <v>0</v>
      </c>
      <c r="BM301" s="15">
        <f t="shared" si="335"/>
        <v>36</v>
      </c>
      <c r="BN301" s="14">
        <f t="shared" si="330"/>
        <v>54</v>
      </c>
      <c r="BO301">
        <f>VLOOKUP(A301,'Stock wise daily sales'!$A$1:$AA$367,18,0)</f>
        <v>0</v>
      </c>
      <c r="BP301">
        <v>0</v>
      </c>
      <c r="BQ301" s="15">
        <f t="shared" si="331"/>
        <v>54</v>
      </c>
      <c r="BR301" s="14">
        <f t="shared" si="332"/>
        <v>3</v>
      </c>
      <c r="BS301">
        <f>VLOOKUP(A301,'Stock wise daily sales'!$A$1:$AA$367,19,0)</f>
        <v>0</v>
      </c>
      <c r="BT301">
        <v>0</v>
      </c>
      <c r="BU301" s="15">
        <f t="shared" si="333"/>
        <v>3</v>
      </c>
      <c r="BV301" s="14">
        <f t="shared" si="336"/>
        <v>7</v>
      </c>
      <c r="BW301">
        <f>VLOOKUP(A301,'Stock wise daily sales'!$A$1:$AA$367,20,0)</f>
        <v>0</v>
      </c>
      <c r="BX301">
        <v>0</v>
      </c>
      <c r="BY301" s="15">
        <f t="shared" si="337"/>
        <v>7</v>
      </c>
      <c r="BZ301" s="14">
        <f t="shared" si="320"/>
        <v>74</v>
      </c>
      <c r="CA301">
        <f>VLOOKUP(A301,'Stock wise daily sales'!$A$1:$AA$367,21,0)</f>
        <v>0</v>
      </c>
      <c r="CB301">
        <v>0</v>
      </c>
      <c r="CC301" s="15">
        <f t="shared" si="321"/>
        <v>74</v>
      </c>
      <c r="CD301" s="14">
        <f t="shared" si="361"/>
        <v>11</v>
      </c>
      <c r="CE301">
        <f>VLOOKUP(A301,'Stock wise daily sales'!$A$1:$AA$367,22,0)</f>
        <v>0</v>
      </c>
      <c r="CF301">
        <v>0</v>
      </c>
      <c r="CG301" s="15">
        <f t="shared" si="362"/>
        <v>11</v>
      </c>
      <c r="CH301" s="14">
        <f t="shared" si="345"/>
        <v>51</v>
      </c>
      <c r="CI301">
        <f>VLOOKUP(A301,'Stock wise daily sales'!$A$1:$AA$367,23,0)</f>
        <v>0</v>
      </c>
      <c r="CJ301">
        <v>0</v>
      </c>
      <c r="CK301" s="15">
        <f t="shared" si="346"/>
        <v>51</v>
      </c>
      <c r="CL301" s="14">
        <f t="shared" si="338"/>
        <v>18</v>
      </c>
      <c r="CM301">
        <f>VLOOKUP(A301,'Stock wise daily sales'!$A$1:$AA$367,24,0)</f>
        <v>0</v>
      </c>
      <c r="CN301">
        <v>0</v>
      </c>
      <c r="CO301" s="15">
        <f t="shared" si="339"/>
        <v>18</v>
      </c>
      <c r="CP301" s="14">
        <f t="shared" si="355"/>
        <v>40</v>
      </c>
      <c r="CQ301">
        <f>VLOOKUP(A301,'Stock wise daily sales'!$A$1:$AA$367,25,0)</f>
        <v>35</v>
      </c>
      <c r="CR301">
        <v>0</v>
      </c>
      <c r="CS301" s="15">
        <f t="shared" si="356"/>
        <v>5</v>
      </c>
      <c r="CT301" s="14">
        <f t="shared" si="340"/>
        <v>64</v>
      </c>
      <c r="CU301">
        <f>VLOOKUP(A301,'Stock wise daily sales'!$A$1:$AA$367,26,0)</f>
        <v>30</v>
      </c>
      <c r="CV301">
        <v>0</v>
      </c>
      <c r="CW301" s="15">
        <f t="shared" si="341"/>
        <v>34</v>
      </c>
    </row>
    <row r="302" spans="1:101" x14ac:dyDescent="0.45">
      <c r="A302" s="2">
        <v>45499</v>
      </c>
      <c r="B302" s="14">
        <f t="shared" si="367"/>
        <v>55</v>
      </c>
      <c r="C302">
        <f>VLOOKUP(A302,'Stock wise daily sales'!$A$1:$AA$367,2,0)</f>
        <v>0</v>
      </c>
      <c r="D302">
        <v>0</v>
      </c>
      <c r="E302" s="15">
        <f t="shared" si="368"/>
        <v>55</v>
      </c>
      <c r="F302" s="14">
        <f t="shared" si="357"/>
        <v>98</v>
      </c>
      <c r="G302">
        <f>VLOOKUP(A302,'Stock wise daily sales'!$A$1:$AA$367,3,0)</f>
        <v>0</v>
      </c>
      <c r="H302">
        <v>0</v>
      </c>
      <c r="I302" s="15">
        <f t="shared" si="358"/>
        <v>98</v>
      </c>
      <c r="J302" s="14">
        <f t="shared" si="342"/>
        <v>5</v>
      </c>
      <c r="K302">
        <f>VLOOKUP(A302,'Stock wise daily sales'!$A$1:$AA$367,4,0)</f>
        <v>0</v>
      </c>
      <c r="L302">
        <v>0</v>
      </c>
      <c r="M302" s="15">
        <f t="shared" si="343"/>
        <v>5</v>
      </c>
      <c r="N302" s="14">
        <f t="shared" si="317"/>
        <v>7</v>
      </c>
      <c r="O302">
        <f>VLOOKUP(A302,'Stock wise daily sales'!$A$1:$AA$367,5,0)</f>
        <v>0</v>
      </c>
      <c r="P302">
        <v>0</v>
      </c>
      <c r="Q302" s="15">
        <f t="shared" si="344"/>
        <v>7</v>
      </c>
      <c r="R302" s="14">
        <f t="shared" si="322"/>
        <v>21</v>
      </c>
      <c r="S302">
        <f>VLOOKUP(A302,'Stock wise daily sales'!$A$1:$AA$367,6,0)</f>
        <v>0</v>
      </c>
      <c r="T302">
        <v>0</v>
      </c>
      <c r="U302" s="15">
        <f t="shared" si="323"/>
        <v>21</v>
      </c>
      <c r="V302" s="14">
        <f t="shared" si="365"/>
        <v>61</v>
      </c>
      <c r="W302">
        <f>VLOOKUP(A302,'Stock wise daily sales'!$A$1:$AA$367,7,0)</f>
        <v>15</v>
      </c>
      <c r="X302">
        <v>0</v>
      </c>
      <c r="Y302" s="15">
        <f t="shared" si="366"/>
        <v>46</v>
      </c>
      <c r="Z302" s="14">
        <f t="shared" si="324"/>
        <v>76</v>
      </c>
      <c r="AA302">
        <f>VLOOKUP(A302,'Stock wise daily sales'!$A$1:$AA$367,8,0)</f>
        <v>20</v>
      </c>
      <c r="AB302">
        <v>0</v>
      </c>
      <c r="AC302" s="15">
        <f t="shared" si="325"/>
        <v>56</v>
      </c>
      <c r="AD302" s="14">
        <f t="shared" si="318"/>
        <v>43</v>
      </c>
      <c r="AE302">
        <f>VLOOKUP(A302,'Stock wise daily sales'!$A$1:$AA$367,9,0)</f>
        <v>0</v>
      </c>
      <c r="AF302">
        <v>0</v>
      </c>
      <c r="AG302" s="15">
        <f t="shared" si="319"/>
        <v>43</v>
      </c>
      <c r="AH302" s="14">
        <f t="shared" si="347"/>
        <v>17</v>
      </c>
      <c r="AI302">
        <f>VLOOKUP(A302,'Stock wise daily sales'!$A$1:$AA$367,10,0)</f>
        <v>0</v>
      </c>
      <c r="AJ302">
        <v>0</v>
      </c>
      <c r="AK302" s="15">
        <f t="shared" si="348"/>
        <v>17</v>
      </c>
      <c r="AL302" s="14">
        <f t="shared" si="359"/>
        <v>95</v>
      </c>
      <c r="AM302">
        <f>VLOOKUP(A302,'Stock wise daily sales'!$A$1:$AA$367,11,0)</f>
        <v>5</v>
      </c>
      <c r="AN302">
        <v>0</v>
      </c>
      <c r="AO302" s="15">
        <f t="shared" si="360"/>
        <v>90</v>
      </c>
      <c r="AP302" s="14">
        <f t="shared" si="349"/>
        <v>66</v>
      </c>
      <c r="AQ302">
        <f>VLOOKUP(A302,'Stock wise daily sales'!$A$1:$AA$367,12,0)</f>
        <v>0</v>
      </c>
      <c r="AR302">
        <v>0</v>
      </c>
      <c r="AS302" s="15">
        <f t="shared" si="350"/>
        <v>66</v>
      </c>
      <c r="AT302" s="14">
        <f t="shared" si="351"/>
        <v>120</v>
      </c>
      <c r="AU302">
        <f>VLOOKUP(A302,'Stock wise daily sales'!$A$1:$AA$367,13,0)</f>
        <v>0</v>
      </c>
      <c r="AV302">
        <v>0</v>
      </c>
      <c r="AW302" s="15">
        <f t="shared" si="352"/>
        <v>120</v>
      </c>
      <c r="AX302" s="14">
        <f t="shared" si="326"/>
        <v>18</v>
      </c>
      <c r="AY302">
        <f>VLOOKUP(A302,'Stock wise daily sales'!$A$1:$AA$367,14,0)</f>
        <v>0</v>
      </c>
      <c r="AZ302">
        <v>0</v>
      </c>
      <c r="BA302" s="15">
        <f t="shared" si="327"/>
        <v>18</v>
      </c>
      <c r="BB302" s="14">
        <f t="shared" si="353"/>
        <v>20</v>
      </c>
      <c r="BC302">
        <f>VLOOKUP(A302,'Stock wise daily sales'!$A$1:$AA$367,15,0)</f>
        <v>0</v>
      </c>
      <c r="BD302">
        <v>0</v>
      </c>
      <c r="BE302" s="15">
        <f t="shared" si="354"/>
        <v>20</v>
      </c>
      <c r="BF302" s="14">
        <f t="shared" si="328"/>
        <v>59</v>
      </c>
      <c r="BG302">
        <f>VLOOKUP(A302,'Stock wise daily sales'!$A$1:$AA$367,16,0)</f>
        <v>0</v>
      </c>
      <c r="BH302">
        <v>0</v>
      </c>
      <c r="BI302" s="15">
        <f t="shared" si="329"/>
        <v>59</v>
      </c>
      <c r="BJ302" s="14">
        <f t="shared" si="334"/>
        <v>36</v>
      </c>
      <c r="BK302">
        <f>VLOOKUP(A302,'Stock wise daily sales'!$A$1:$AA$367,17,0)</f>
        <v>0</v>
      </c>
      <c r="BL302">
        <v>0</v>
      </c>
      <c r="BM302" s="15">
        <f t="shared" si="335"/>
        <v>36</v>
      </c>
      <c r="BN302" s="14">
        <f t="shared" si="330"/>
        <v>54</v>
      </c>
      <c r="BO302">
        <f>VLOOKUP(A302,'Stock wise daily sales'!$A$1:$AA$367,18,0)</f>
        <v>5</v>
      </c>
      <c r="BP302">
        <v>0</v>
      </c>
      <c r="BQ302" s="15">
        <f t="shared" si="331"/>
        <v>49</v>
      </c>
      <c r="BR302" s="14">
        <f t="shared" si="332"/>
        <v>3</v>
      </c>
      <c r="BS302">
        <f>VLOOKUP(A302,'Stock wise daily sales'!$A$1:$AA$367,19,0)</f>
        <v>0</v>
      </c>
      <c r="BT302">
        <v>0</v>
      </c>
      <c r="BU302" s="15">
        <f t="shared" si="333"/>
        <v>3</v>
      </c>
      <c r="BV302" s="14">
        <f t="shared" si="336"/>
        <v>7</v>
      </c>
      <c r="BW302">
        <f>VLOOKUP(A302,'Stock wise daily sales'!$A$1:$AA$367,20,0)</f>
        <v>0</v>
      </c>
      <c r="BX302">
        <v>0</v>
      </c>
      <c r="BY302" s="15">
        <f t="shared" si="337"/>
        <v>7</v>
      </c>
      <c r="BZ302" s="14">
        <f t="shared" si="320"/>
        <v>74</v>
      </c>
      <c r="CA302">
        <f>VLOOKUP(A302,'Stock wise daily sales'!$A$1:$AA$367,21,0)</f>
        <v>2</v>
      </c>
      <c r="CB302">
        <v>0</v>
      </c>
      <c r="CC302" s="15">
        <f t="shared" si="321"/>
        <v>72</v>
      </c>
      <c r="CD302" s="14">
        <f t="shared" si="361"/>
        <v>11</v>
      </c>
      <c r="CE302">
        <f>VLOOKUP(A302,'Stock wise daily sales'!$A$1:$AA$367,22,0)</f>
        <v>5</v>
      </c>
      <c r="CF302">
        <v>0</v>
      </c>
      <c r="CG302" s="15">
        <f t="shared" si="362"/>
        <v>6</v>
      </c>
      <c r="CH302" s="14">
        <f t="shared" si="345"/>
        <v>51</v>
      </c>
      <c r="CI302">
        <f>VLOOKUP(A302,'Stock wise daily sales'!$A$1:$AA$367,23,0)</f>
        <v>10</v>
      </c>
      <c r="CJ302">
        <v>0</v>
      </c>
      <c r="CK302" s="15">
        <f t="shared" si="346"/>
        <v>41</v>
      </c>
      <c r="CL302" s="14">
        <f t="shared" si="338"/>
        <v>18</v>
      </c>
      <c r="CM302">
        <f>VLOOKUP(A302,'Stock wise daily sales'!$A$1:$AA$367,24,0)</f>
        <v>0</v>
      </c>
      <c r="CN302">
        <v>0</v>
      </c>
      <c r="CO302" s="15">
        <f t="shared" si="339"/>
        <v>18</v>
      </c>
      <c r="CP302" s="14">
        <f t="shared" si="355"/>
        <v>5</v>
      </c>
      <c r="CQ302">
        <f>VLOOKUP(A302,'Stock wise daily sales'!$A$1:$AA$367,25,0)</f>
        <v>0</v>
      </c>
      <c r="CR302">
        <v>0</v>
      </c>
      <c r="CS302" s="15">
        <f t="shared" si="356"/>
        <v>5</v>
      </c>
      <c r="CT302" s="14">
        <f t="shared" si="340"/>
        <v>34</v>
      </c>
      <c r="CU302">
        <f>VLOOKUP(A302,'Stock wise daily sales'!$A$1:$AA$367,26,0)</f>
        <v>12</v>
      </c>
      <c r="CV302">
        <v>0</v>
      </c>
      <c r="CW302" s="15">
        <f t="shared" si="341"/>
        <v>22</v>
      </c>
    </row>
    <row r="303" spans="1:101" x14ac:dyDescent="0.45">
      <c r="A303" s="2">
        <v>45500</v>
      </c>
      <c r="B303" s="14">
        <f t="shared" si="367"/>
        <v>55</v>
      </c>
      <c r="C303">
        <f>VLOOKUP(A303,'Stock wise daily sales'!$A$1:$AA$367,2,0)</f>
        <v>0</v>
      </c>
      <c r="D303">
        <v>0</v>
      </c>
      <c r="E303" s="15">
        <f t="shared" si="368"/>
        <v>55</v>
      </c>
      <c r="F303" s="14">
        <f t="shared" si="357"/>
        <v>98</v>
      </c>
      <c r="G303">
        <f>VLOOKUP(A303,'Stock wise daily sales'!$A$1:$AA$367,3,0)</f>
        <v>2</v>
      </c>
      <c r="H303">
        <v>0</v>
      </c>
      <c r="I303" s="15">
        <f t="shared" si="358"/>
        <v>96</v>
      </c>
      <c r="J303" s="14">
        <f t="shared" si="342"/>
        <v>5</v>
      </c>
      <c r="K303">
        <f>VLOOKUP(A303,'Stock wise daily sales'!$A$1:$AA$367,4,0)</f>
        <v>0</v>
      </c>
      <c r="L303">
        <v>0</v>
      </c>
      <c r="M303" s="15">
        <f t="shared" si="343"/>
        <v>5</v>
      </c>
      <c r="N303" s="14">
        <f t="shared" si="317"/>
        <v>7</v>
      </c>
      <c r="O303">
        <f>VLOOKUP(A303,'Stock wise daily sales'!$A$1:$AA$367,5,0)</f>
        <v>0</v>
      </c>
      <c r="P303">
        <v>0</v>
      </c>
      <c r="Q303" s="15">
        <f t="shared" si="344"/>
        <v>7</v>
      </c>
      <c r="R303" s="14">
        <f t="shared" si="322"/>
        <v>21</v>
      </c>
      <c r="S303">
        <f>VLOOKUP(A303,'Stock wise daily sales'!$A$1:$AA$367,6,0)</f>
        <v>0</v>
      </c>
      <c r="T303">
        <v>0</v>
      </c>
      <c r="U303" s="15">
        <f t="shared" si="323"/>
        <v>21</v>
      </c>
      <c r="V303" s="14">
        <f t="shared" si="365"/>
        <v>46</v>
      </c>
      <c r="W303">
        <f>VLOOKUP(A303,'Stock wise daily sales'!$A$1:$AA$367,7,0)</f>
        <v>10</v>
      </c>
      <c r="X303">
        <v>0</v>
      </c>
      <c r="Y303" s="15">
        <f t="shared" si="366"/>
        <v>36</v>
      </c>
      <c r="Z303" s="14">
        <f t="shared" si="324"/>
        <v>56</v>
      </c>
      <c r="AA303">
        <f>VLOOKUP(A303,'Stock wise daily sales'!$A$1:$AA$367,8,0)</f>
        <v>10</v>
      </c>
      <c r="AB303">
        <v>0</v>
      </c>
      <c r="AC303" s="15">
        <f t="shared" si="325"/>
        <v>46</v>
      </c>
      <c r="AD303" s="14">
        <f t="shared" si="318"/>
        <v>43</v>
      </c>
      <c r="AE303">
        <f>VLOOKUP(A303,'Stock wise daily sales'!$A$1:$AA$367,9,0)</f>
        <v>0</v>
      </c>
      <c r="AF303">
        <v>0</v>
      </c>
      <c r="AG303" s="15">
        <f t="shared" si="319"/>
        <v>43</v>
      </c>
      <c r="AH303" s="14">
        <f t="shared" si="347"/>
        <v>17</v>
      </c>
      <c r="AI303">
        <f>VLOOKUP(A303,'Stock wise daily sales'!$A$1:$AA$367,10,0)</f>
        <v>0</v>
      </c>
      <c r="AJ303">
        <v>0</v>
      </c>
      <c r="AK303" s="15">
        <f t="shared" si="348"/>
        <v>17</v>
      </c>
      <c r="AL303" s="14">
        <f t="shared" si="359"/>
        <v>90</v>
      </c>
      <c r="AM303">
        <f>VLOOKUP(A303,'Stock wise daily sales'!$A$1:$AA$367,11,0)</f>
        <v>25</v>
      </c>
      <c r="AN303">
        <v>0</v>
      </c>
      <c r="AO303" s="15">
        <f t="shared" si="360"/>
        <v>65</v>
      </c>
      <c r="AP303" s="14">
        <f t="shared" si="349"/>
        <v>66</v>
      </c>
      <c r="AQ303">
        <f>VLOOKUP(A303,'Stock wise daily sales'!$A$1:$AA$367,12,0)</f>
        <v>0</v>
      </c>
      <c r="AR303">
        <v>0</v>
      </c>
      <c r="AS303" s="15">
        <f t="shared" si="350"/>
        <v>66</v>
      </c>
      <c r="AT303" s="14">
        <f t="shared" si="351"/>
        <v>120</v>
      </c>
      <c r="AU303">
        <f>VLOOKUP(A303,'Stock wise daily sales'!$A$1:$AA$367,13,0)</f>
        <v>5</v>
      </c>
      <c r="AV303">
        <v>0</v>
      </c>
      <c r="AW303" s="15">
        <f t="shared" si="352"/>
        <v>115</v>
      </c>
      <c r="AX303" s="14">
        <f t="shared" si="326"/>
        <v>18</v>
      </c>
      <c r="AY303">
        <f>VLOOKUP(A303,'Stock wise daily sales'!$A$1:$AA$367,14,0)</f>
        <v>0</v>
      </c>
      <c r="AZ303">
        <v>0</v>
      </c>
      <c r="BA303" s="15">
        <f t="shared" si="327"/>
        <v>18</v>
      </c>
      <c r="BB303" s="14">
        <f t="shared" si="353"/>
        <v>20</v>
      </c>
      <c r="BC303">
        <f>VLOOKUP(A303,'Stock wise daily sales'!$A$1:$AA$367,15,0)</f>
        <v>0</v>
      </c>
      <c r="BD303">
        <v>0</v>
      </c>
      <c r="BE303" s="15">
        <f t="shared" si="354"/>
        <v>20</v>
      </c>
      <c r="BF303" s="14">
        <f t="shared" si="328"/>
        <v>59</v>
      </c>
      <c r="BG303">
        <f>VLOOKUP(A303,'Stock wise daily sales'!$A$1:$AA$367,16,0)</f>
        <v>0</v>
      </c>
      <c r="BH303">
        <v>0</v>
      </c>
      <c r="BI303" s="15">
        <f t="shared" si="329"/>
        <v>59</v>
      </c>
      <c r="BJ303" s="14">
        <f t="shared" si="334"/>
        <v>36</v>
      </c>
      <c r="BK303">
        <f>VLOOKUP(A303,'Stock wise daily sales'!$A$1:$AA$367,17,0)</f>
        <v>0</v>
      </c>
      <c r="BL303">
        <v>0</v>
      </c>
      <c r="BM303" s="15">
        <f t="shared" si="335"/>
        <v>36</v>
      </c>
      <c r="BN303" s="14">
        <f t="shared" si="330"/>
        <v>49</v>
      </c>
      <c r="BO303">
        <f>VLOOKUP(A303,'Stock wise daily sales'!$A$1:$AA$367,18,0)</f>
        <v>0</v>
      </c>
      <c r="BP303">
        <v>0</v>
      </c>
      <c r="BQ303" s="15">
        <f t="shared" si="331"/>
        <v>49</v>
      </c>
      <c r="BR303" s="14">
        <f t="shared" si="332"/>
        <v>3</v>
      </c>
      <c r="BS303">
        <f>VLOOKUP(A303,'Stock wise daily sales'!$A$1:$AA$367,19,0)</f>
        <v>0</v>
      </c>
      <c r="BT303">
        <v>0</v>
      </c>
      <c r="BU303" s="15">
        <f t="shared" si="333"/>
        <v>3</v>
      </c>
      <c r="BV303" s="14">
        <f t="shared" si="336"/>
        <v>7</v>
      </c>
      <c r="BW303">
        <f>VLOOKUP(A303,'Stock wise daily sales'!$A$1:$AA$367,20,0)</f>
        <v>0</v>
      </c>
      <c r="BX303">
        <v>0</v>
      </c>
      <c r="BY303" s="15">
        <f t="shared" si="337"/>
        <v>7</v>
      </c>
      <c r="BZ303" s="14">
        <f t="shared" si="320"/>
        <v>72</v>
      </c>
      <c r="CA303">
        <f>VLOOKUP(A303,'Stock wise daily sales'!$A$1:$AA$367,21,0)</f>
        <v>15</v>
      </c>
      <c r="CB303">
        <v>0</v>
      </c>
      <c r="CC303" s="15">
        <f t="shared" si="321"/>
        <v>57</v>
      </c>
      <c r="CD303" s="14">
        <f t="shared" si="361"/>
        <v>6</v>
      </c>
      <c r="CE303">
        <f>VLOOKUP(A303,'Stock wise daily sales'!$A$1:$AA$367,22,0)</f>
        <v>0</v>
      </c>
      <c r="CF303">
        <v>0</v>
      </c>
      <c r="CG303" s="15">
        <f t="shared" si="362"/>
        <v>6</v>
      </c>
      <c r="CH303" s="14">
        <f t="shared" si="345"/>
        <v>41</v>
      </c>
      <c r="CI303">
        <f>VLOOKUP(A303,'Stock wise daily sales'!$A$1:$AA$367,23,0)</f>
        <v>0</v>
      </c>
      <c r="CJ303">
        <v>0</v>
      </c>
      <c r="CK303" s="15">
        <f t="shared" si="346"/>
        <v>41</v>
      </c>
      <c r="CL303" s="14">
        <f t="shared" si="338"/>
        <v>18</v>
      </c>
      <c r="CM303">
        <f>VLOOKUP(A303,'Stock wise daily sales'!$A$1:$AA$367,24,0)</f>
        <v>0</v>
      </c>
      <c r="CN303">
        <v>0</v>
      </c>
      <c r="CO303" s="15">
        <f t="shared" si="339"/>
        <v>18</v>
      </c>
      <c r="CP303" s="14">
        <f t="shared" si="355"/>
        <v>5</v>
      </c>
      <c r="CQ303">
        <f>VLOOKUP(A303,'Stock wise daily sales'!$A$1:$AA$367,25,0)</f>
        <v>0</v>
      </c>
      <c r="CR303">
        <v>0</v>
      </c>
      <c r="CS303" s="15">
        <f t="shared" si="356"/>
        <v>5</v>
      </c>
      <c r="CT303" s="14">
        <f t="shared" si="340"/>
        <v>22</v>
      </c>
      <c r="CU303">
        <f>VLOOKUP(A303,'Stock wise daily sales'!$A$1:$AA$367,26,0)</f>
        <v>0</v>
      </c>
      <c r="CV303">
        <v>0</v>
      </c>
      <c r="CW303" s="15">
        <f t="shared" si="341"/>
        <v>22</v>
      </c>
    </row>
    <row r="304" spans="1:101" x14ac:dyDescent="0.45">
      <c r="A304" s="2">
        <v>45501</v>
      </c>
      <c r="B304" s="14">
        <f t="shared" si="367"/>
        <v>55</v>
      </c>
      <c r="C304">
        <f>VLOOKUP(A304,'Stock wise daily sales'!$A$1:$AA$367,2,0)</f>
        <v>0</v>
      </c>
      <c r="D304">
        <v>0</v>
      </c>
      <c r="E304" s="15">
        <f t="shared" si="368"/>
        <v>55</v>
      </c>
      <c r="F304" s="14">
        <f t="shared" si="357"/>
        <v>96</v>
      </c>
      <c r="G304">
        <f>VLOOKUP(A304,'Stock wise daily sales'!$A$1:$AA$367,3,0)</f>
        <v>10</v>
      </c>
      <c r="H304">
        <v>0</v>
      </c>
      <c r="I304" s="15">
        <f t="shared" si="358"/>
        <v>86</v>
      </c>
      <c r="J304" s="14">
        <f t="shared" si="342"/>
        <v>5</v>
      </c>
      <c r="K304">
        <f>VLOOKUP(A304,'Stock wise daily sales'!$A$1:$AA$367,4,0)</f>
        <v>0</v>
      </c>
      <c r="L304">
        <v>0</v>
      </c>
      <c r="M304" s="15">
        <f t="shared" si="343"/>
        <v>5</v>
      </c>
      <c r="N304" s="14">
        <f t="shared" si="317"/>
        <v>7</v>
      </c>
      <c r="O304">
        <f>VLOOKUP(A304,'Stock wise daily sales'!$A$1:$AA$367,5,0)</f>
        <v>0</v>
      </c>
      <c r="P304">
        <v>0</v>
      </c>
      <c r="Q304" s="15">
        <f t="shared" si="344"/>
        <v>7</v>
      </c>
      <c r="R304" s="14">
        <f t="shared" si="322"/>
        <v>21</v>
      </c>
      <c r="S304">
        <f>VLOOKUP(A304,'Stock wise daily sales'!$A$1:$AA$367,6,0)</f>
        <v>5</v>
      </c>
      <c r="T304">
        <v>0</v>
      </c>
      <c r="U304" s="15">
        <f t="shared" si="323"/>
        <v>16</v>
      </c>
      <c r="V304" s="14">
        <f t="shared" si="365"/>
        <v>36</v>
      </c>
      <c r="W304">
        <f>VLOOKUP(A304,'Stock wise daily sales'!$A$1:$AA$367,7,0)</f>
        <v>5</v>
      </c>
      <c r="X304">
        <v>0</v>
      </c>
      <c r="Y304" s="15">
        <f t="shared" si="366"/>
        <v>31</v>
      </c>
      <c r="Z304" s="14">
        <f t="shared" si="324"/>
        <v>46</v>
      </c>
      <c r="AA304">
        <f>VLOOKUP(A304,'Stock wise daily sales'!$A$1:$AA$367,8,0)</f>
        <v>0</v>
      </c>
      <c r="AB304">
        <v>0</v>
      </c>
      <c r="AC304" s="15">
        <f t="shared" si="325"/>
        <v>46</v>
      </c>
      <c r="AD304" s="14">
        <f t="shared" si="318"/>
        <v>43</v>
      </c>
      <c r="AE304">
        <f>VLOOKUP(A304,'Stock wise daily sales'!$A$1:$AA$367,9,0)</f>
        <v>0</v>
      </c>
      <c r="AF304">
        <v>0</v>
      </c>
      <c r="AG304" s="15">
        <f t="shared" si="319"/>
        <v>43</v>
      </c>
      <c r="AH304" s="14">
        <f t="shared" si="347"/>
        <v>17</v>
      </c>
      <c r="AI304">
        <f>VLOOKUP(A304,'Stock wise daily sales'!$A$1:$AA$367,10,0)</f>
        <v>0</v>
      </c>
      <c r="AJ304">
        <v>0</v>
      </c>
      <c r="AK304" s="15">
        <f t="shared" si="348"/>
        <v>17</v>
      </c>
      <c r="AL304" s="14">
        <f t="shared" si="359"/>
        <v>65</v>
      </c>
      <c r="AM304">
        <f>VLOOKUP(A304,'Stock wise daily sales'!$A$1:$AA$367,11,0)</f>
        <v>0</v>
      </c>
      <c r="AN304">
        <v>0</v>
      </c>
      <c r="AO304" s="15">
        <f t="shared" si="360"/>
        <v>65</v>
      </c>
      <c r="AP304" s="14">
        <f t="shared" si="349"/>
        <v>66</v>
      </c>
      <c r="AQ304">
        <f>VLOOKUP(A304,'Stock wise daily sales'!$A$1:$AA$367,12,0)</f>
        <v>10</v>
      </c>
      <c r="AR304">
        <v>0</v>
      </c>
      <c r="AS304" s="15">
        <f t="shared" si="350"/>
        <v>56</v>
      </c>
      <c r="AT304" s="14">
        <f t="shared" si="351"/>
        <v>115</v>
      </c>
      <c r="AU304">
        <f>VLOOKUP(A304,'Stock wise daily sales'!$A$1:$AA$367,13,0)</f>
        <v>10</v>
      </c>
      <c r="AV304">
        <v>0</v>
      </c>
      <c r="AW304" s="15">
        <f t="shared" si="352"/>
        <v>105</v>
      </c>
      <c r="AX304" s="14">
        <f t="shared" si="326"/>
        <v>18</v>
      </c>
      <c r="AY304">
        <f>VLOOKUP(A304,'Stock wise daily sales'!$A$1:$AA$367,14,0)</f>
        <v>0</v>
      </c>
      <c r="AZ304">
        <v>0</v>
      </c>
      <c r="BA304" s="15">
        <f t="shared" si="327"/>
        <v>18</v>
      </c>
      <c r="BB304" s="14">
        <f t="shared" si="353"/>
        <v>20</v>
      </c>
      <c r="BC304">
        <f>VLOOKUP(A304,'Stock wise daily sales'!$A$1:$AA$367,15,0)</f>
        <v>0</v>
      </c>
      <c r="BD304">
        <v>0</v>
      </c>
      <c r="BE304" s="15">
        <f t="shared" si="354"/>
        <v>20</v>
      </c>
      <c r="BF304" s="14">
        <f t="shared" si="328"/>
        <v>59</v>
      </c>
      <c r="BG304">
        <f>VLOOKUP(A304,'Stock wise daily sales'!$A$1:$AA$367,16,0)</f>
        <v>5</v>
      </c>
      <c r="BH304">
        <v>0</v>
      </c>
      <c r="BI304" s="15">
        <f t="shared" si="329"/>
        <v>54</v>
      </c>
      <c r="BJ304" s="14">
        <f t="shared" si="334"/>
        <v>36</v>
      </c>
      <c r="BK304">
        <f>VLOOKUP(A304,'Stock wise daily sales'!$A$1:$AA$367,17,0)</f>
        <v>0</v>
      </c>
      <c r="BL304">
        <v>0</v>
      </c>
      <c r="BM304" s="15">
        <f t="shared" si="335"/>
        <v>36</v>
      </c>
      <c r="BN304" s="14">
        <f t="shared" si="330"/>
        <v>49</v>
      </c>
      <c r="BO304">
        <f>VLOOKUP(A304,'Stock wise daily sales'!$A$1:$AA$367,18,0)</f>
        <v>2</v>
      </c>
      <c r="BP304">
        <v>0</v>
      </c>
      <c r="BQ304" s="15">
        <f t="shared" si="331"/>
        <v>47</v>
      </c>
      <c r="BR304" s="14">
        <f t="shared" si="332"/>
        <v>3</v>
      </c>
      <c r="BS304">
        <f>VLOOKUP(A304,'Stock wise daily sales'!$A$1:$AA$367,19,0)</f>
        <v>0</v>
      </c>
      <c r="BT304">
        <v>0</v>
      </c>
      <c r="BU304" s="15">
        <f t="shared" si="333"/>
        <v>3</v>
      </c>
      <c r="BV304" s="14">
        <f t="shared" si="336"/>
        <v>7</v>
      </c>
      <c r="BW304">
        <f>VLOOKUP(A304,'Stock wise daily sales'!$A$1:$AA$367,20,0)</f>
        <v>0</v>
      </c>
      <c r="BX304">
        <v>0</v>
      </c>
      <c r="BY304" s="15">
        <f t="shared" si="337"/>
        <v>7</v>
      </c>
      <c r="BZ304" s="14">
        <f t="shared" si="320"/>
        <v>57</v>
      </c>
      <c r="CA304">
        <f>VLOOKUP(A304,'Stock wise daily sales'!$A$1:$AA$367,21,0)</f>
        <v>0</v>
      </c>
      <c r="CB304">
        <v>0</v>
      </c>
      <c r="CC304" s="15">
        <f t="shared" si="321"/>
        <v>57</v>
      </c>
      <c r="CD304" s="14">
        <f t="shared" si="361"/>
        <v>6</v>
      </c>
      <c r="CE304">
        <f>VLOOKUP(A304,'Stock wise daily sales'!$A$1:$AA$367,22,0)</f>
        <v>0</v>
      </c>
      <c r="CF304">
        <v>0</v>
      </c>
      <c r="CG304" s="15">
        <f t="shared" si="362"/>
        <v>6</v>
      </c>
      <c r="CH304" s="14">
        <f t="shared" si="345"/>
        <v>41</v>
      </c>
      <c r="CI304">
        <f>VLOOKUP(A304,'Stock wise daily sales'!$A$1:$AA$367,23,0)</f>
        <v>0</v>
      </c>
      <c r="CJ304">
        <v>0</v>
      </c>
      <c r="CK304" s="15">
        <f t="shared" si="346"/>
        <v>41</v>
      </c>
      <c r="CL304" s="14">
        <f t="shared" si="338"/>
        <v>18</v>
      </c>
      <c r="CM304">
        <f>VLOOKUP(A304,'Stock wise daily sales'!$A$1:$AA$367,24,0)</f>
        <v>0</v>
      </c>
      <c r="CN304">
        <v>0</v>
      </c>
      <c r="CO304" s="15">
        <f t="shared" si="339"/>
        <v>18</v>
      </c>
      <c r="CP304" s="14">
        <f t="shared" si="355"/>
        <v>5</v>
      </c>
      <c r="CQ304">
        <f>VLOOKUP(A304,'Stock wise daily sales'!$A$1:$AA$367,25,0)</f>
        <v>0</v>
      </c>
      <c r="CR304">
        <v>0</v>
      </c>
      <c r="CS304" s="15">
        <f t="shared" si="356"/>
        <v>5</v>
      </c>
      <c r="CT304" s="14">
        <f t="shared" si="340"/>
        <v>22</v>
      </c>
      <c r="CU304">
        <f>VLOOKUP(A304,'Stock wise daily sales'!$A$1:$AA$367,26,0)</f>
        <v>10</v>
      </c>
      <c r="CV304">
        <v>0</v>
      </c>
      <c r="CW304" s="15">
        <f t="shared" si="341"/>
        <v>12</v>
      </c>
    </row>
    <row r="305" spans="1:101" x14ac:dyDescent="0.45">
      <c r="A305" s="2">
        <v>45502</v>
      </c>
      <c r="B305" s="14">
        <f t="shared" si="367"/>
        <v>55</v>
      </c>
      <c r="C305">
        <f>VLOOKUP(A305,'Stock wise daily sales'!$A$1:$AA$367,2,0)</f>
        <v>25</v>
      </c>
      <c r="D305">
        <v>0</v>
      </c>
      <c r="E305" s="15">
        <f t="shared" si="368"/>
        <v>30</v>
      </c>
      <c r="F305" s="14">
        <f t="shared" si="357"/>
        <v>86</v>
      </c>
      <c r="G305">
        <f>VLOOKUP(A305,'Stock wise daily sales'!$A$1:$AA$367,3,0)</f>
        <v>0</v>
      </c>
      <c r="H305">
        <v>0</v>
      </c>
      <c r="I305" s="15">
        <f t="shared" si="358"/>
        <v>86</v>
      </c>
      <c r="J305" s="14">
        <f t="shared" si="342"/>
        <v>5</v>
      </c>
      <c r="K305">
        <f>VLOOKUP(A305,'Stock wise daily sales'!$A$1:$AA$367,4,0)</f>
        <v>0</v>
      </c>
      <c r="L305">
        <v>0</v>
      </c>
      <c r="M305" s="15">
        <f t="shared" si="343"/>
        <v>5</v>
      </c>
      <c r="N305" s="14">
        <f t="shared" si="317"/>
        <v>7</v>
      </c>
      <c r="O305">
        <f>VLOOKUP(A305,'Stock wise daily sales'!$A$1:$AA$367,5,0)</f>
        <v>0</v>
      </c>
      <c r="P305">
        <v>0</v>
      </c>
      <c r="Q305" s="15">
        <f t="shared" si="344"/>
        <v>7</v>
      </c>
      <c r="R305" s="14">
        <f t="shared" si="322"/>
        <v>16</v>
      </c>
      <c r="S305">
        <f>VLOOKUP(A305,'Stock wise daily sales'!$A$1:$AA$367,6,0)</f>
        <v>0</v>
      </c>
      <c r="T305">
        <v>0</v>
      </c>
      <c r="U305" s="15">
        <f t="shared" si="323"/>
        <v>16</v>
      </c>
      <c r="V305" s="14">
        <f t="shared" si="365"/>
        <v>31</v>
      </c>
      <c r="W305">
        <f>VLOOKUP(A305,'Stock wise daily sales'!$A$1:$AA$367,7,0)</f>
        <v>12</v>
      </c>
      <c r="X305">
        <v>0</v>
      </c>
      <c r="Y305" s="15">
        <f t="shared" si="366"/>
        <v>19</v>
      </c>
      <c r="Z305" s="14">
        <f t="shared" si="324"/>
        <v>46</v>
      </c>
      <c r="AA305">
        <f>VLOOKUP(A305,'Stock wise daily sales'!$A$1:$AA$367,8,0)</f>
        <v>20</v>
      </c>
      <c r="AB305">
        <v>0</v>
      </c>
      <c r="AC305" s="15">
        <f t="shared" si="325"/>
        <v>26</v>
      </c>
      <c r="AD305" s="14">
        <f t="shared" si="318"/>
        <v>43</v>
      </c>
      <c r="AE305">
        <f>VLOOKUP(A305,'Stock wise daily sales'!$A$1:$AA$367,9,0)</f>
        <v>0</v>
      </c>
      <c r="AF305">
        <v>0</v>
      </c>
      <c r="AG305" s="15">
        <f t="shared" si="319"/>
        <v>43</v>
      </c>
      <c r="AH305" s="14">
        <f t="shared" si="347"/>
        <v>17</v>
      </c>
      <c r="AI305">
        <f>VLOOKUP(A305,'Stock wise daily sales'!$A$1:$AA$367,10,0)</f>
        <v>0</v>
      </c>
      <c r="AJ305">
        <v>0</v>
      </c>
      <c r="AK305" s="15">
        <f t="shared" si="348"/>
        <v>17</v>
      </c>
      <c r="AL305" s="14">
        <f t="shared" si="359"/>
        <v>65</v>
      </c>
      <c r="AM305">
        <f>VLOOKUP(A305,'Stock wise daily sales'!$A$1:$AA$367,11,0)</f>
        <v>0</v>
      </c>
      <c r="AN305">
        <v>0</v>
      </c>
      <c r="AO305" s="15">
        <f t="shared" si="360"/>
        <v>65</v>
      </c>
      <c r="AP305" s="14">
        <f t="shared" si="349"/>
        <v>56</v>
      </c>
      <c r="AQ305">
        <f>VLOOKUP(A305,'Stock wise daily sales'!$A$1:$AA$367,12,0)</f>
        <v>0</v>
      </c>
      <c r="AR305">
        <v>0</v>
      </c>
      <c r="AS305" s="15">
        <f t="shared" si="350"/>
        <v>56</v>
      </c>
      <c r="AT305" s="14">
        <f t="shared" si="351"/>
        <v>105</v>
      </c>
      <c r="AU305">
        <f>VLOOKUP(A305,'Stock wise daily sales'!$A$1:$AA$367,13,0)</f>
        <v>0</v>
      </c>
      <c r="AV305">
        <v>0</v>
      </c>
      <c r="AW305" s="15">
        <f t="shared" si="352"/>
        <v>105</v>
      </c>
      <c r="AX305" s="14">
        <f t="shared" si="326"/>
        <v>18</v>
      </c>
      <c r="AY305">
        <f>VLOOKUP(A305,'Stock wise daily sales'!$A$1:$AA$367,14,0)</f>
        <v>0</v>
      </c>
      <c r="AZ305">
        <v>0</v>
      </c>
      <c r="BA305" s="15">
        <f t="shared" si="327"/>
        <v>18</v>
      </c>
      <c r="BB305" s="14">
        <f t="shared" si="353"/>
        <v>20</v>
      </c>
      <c r="BC305">
        <f>VLOOKUP(A305,'Stock wise daily sales'!$A$1:$AA$367,15,0)</f>
        <v>0</v>
      </c>
      <c r="BD305">
        <v>0</v>
      </c>
      <c r="BE305" s="15">
        <f t="shared" si="354"/>
        <v>20</v>
      </c>
      <c r="BF305" s="14">
        <f t="shared" si="328"/>
        <v>54</v>
      </c>
      <c r="BG305">
        <f>VLOOKUP(A305,'Stock wise daily sales'!$A$1:$AA$367,16,0)</f>
        <v>0</v>
      </c>
      <c r="BH305">
        <v>0</v>
      </c>
      <c r="BI305" s="15">
        <f t="shared" si="329"/>
        <v>54</v>
      </c>
      <c r="BJ305" s="14">
        <f t="shared" si="334"/>
        <v>36</v>
      </c>
      <c r="BK305">
        <f>VLOOKUP(A305,'Stock wise daily sales'!$A$1:$AA$367,17,0)</f>
        <v>0</v>
      </c>
      <c r="BL305">
        <v>0</v>
      </c>
      <c r="BM305" s="15">
        <f t="shared" si="335"/>
        <v>36</v>
      </c>
      <c r="BN305" s="14">
        <f t="shared" si="330"/>
        <v>47</v>
      </c>
      <c r="BO305">
        <f>VLOOKUP(A305,'Stock wise daily sales'!$A$1:$AA$367,18,0)</f>
        <v>10</v>
      </c>
      <c r="BP305">
        <v>0</v>
      </c>
      <c r="BQ305" s="15">
        <f t="shared" si="331"/>
        <v>37</v>
      </c>
      <c r="BR305" s="14">
        <f t="shared" si="332"/>
        <v>3</v>
      </c>
      <c r="BS305">
        <f>VLOOKUP(A305,'Stock wise daily sales'!$A$1:$AA$367,19,0)</f>
        <v>0</v>
      </c>
      <c r="BT305">
        <v>0</v>
      </c>
      <c r="BU305" s="15">
        <f t="shared" si="333"/>
        <v>3</v>
      </c>
      <c r="BV305" s="14">
        <f t="shared" si="336"/>
        <v>7</v>
      </c>
      <c r="BW305">
        <f>VLOOKUP(A305,'Stock wise daily sales'!$A$1:$AA$367,20,0)</f>
        <v>0</v>
      </c>
      <c r="BX305">
        <v>0</v>
      </c>
      <c r="BY305" s="15">
        <f t="shared" si="337"/>
        <v>7</v>
      </c>
      <c r="BZ305" s="14">
        <f t="shared" si="320"/>
        <v>57</v>
      </c>
      <c r="CA305">
        <f>VLOOKUP(A305,'Stock wise daily sales'!$A$1:$AA$367,21,0)</f>
        <v>7</v>
      </c>
      <c r="CB305">
        <v>0</v>
      </c>
      <c r="CC305" s="15">
        <f t="shared" si="321"/>
        <v>50</v>
      </c>
      <c r="CD305" s="14">
        <f t="shared" si="361"/>
        <v>6</v>
      </c>
      <c r="CE305">
        <f>VLOOKUP(A305,'Stock wise daily sales'!$A$1:$AA$367,22,0)</f>
        <v>0</v>
      </c>
      <c r="CF305">
        <v>0</v>
      </c>
      <c r="CG305" s="15">
        <f t="shared" si="362"/>
        <v>6</v>
      </c>
      <c r="CH305" s="14">
        <f t="shared" si="345"/>
        <v>41</v>
      </c>
      <c r="CI305">
        <f>VLOOKUP(A305,'Stock wise daily sales'!$A$1:$AA$367,23,0)</f>
        <v>0</v>
      </c>
      <c r="CJ305">
        <v>0</v>
      </c>
      <c r="CK305" s="15">
        <f t="shared" si="346"/>
        <v>41</v>
      </c>
      <c r="CL305" s="14">
        <f t="shared" si="338"/>
        <v>18</v>
      </c>
      <c r="CM305">
        <f>VLOOKUP(A305,'Stock wise daily sales'!$A$1:$AA$367,24,0)</f>
        <v>0</v>
      </c>
      <c r="CN305">
        <v>0</v>
      </c>
      <c r="CO305" s="15">
        <f t="shared" si="339"/>
        <v>18</v>
      </c>
      <c r="CP305" s="14">
        <f t="shared" si="355"/>
        <v>5</v>
      </c>
      <c r="CQ305">
        <f>VLOOKUP(A305,'Stock wise daily sales'!$A$1:$AA$367,25,0)</f>
        <v>0</v>
      </c>
      <c r="CR305">
        <v>0</v>
      </c>
      <c r="CS305" s="15">
        <f t="shared" si="356"/>
        <v>5</v>
      </c>
      <c r="CT305" s="14">
        <f t="shared" si="340"/>
        <v>12</v>
      </c>
      <c r="CU305">
        <f>VLOOKUP(A305,'Stock wise daily sales'!$A$1:$AA$367,26,0)</f>
        <v>0</v>
      </c>
      <c r="CV305">
        <v>0</v>
      </c>
      <c r="CW305" s="15">
        <f t="shared" si="341"/>
        <v>12</v>
      </c>
    </row>
    <row r="306" spans="1:101" x14ac:dyDescent="0.45">
      <c r="A306" s="2">
        <v>45503</v>
      </c>
      <c r="B306" s="14">
        <f t="shared" si="367"/>
        <v>30</v>
      </c>
      <c r="C306">
        <f>VLOOKUP(A306,'Stock wise daily sales'!$A$1:$AA$367,2,0)</f>
        <v>0</v>
      </c>
      <c r="D306">
        <v>0</v>
      </c>
      <c r="E306" s="15">
        <f t="shared" si="368"/>
        <v>30</v>
      </c>
      <c r="F306" s="14">
        <f t="shared" si="357"/>
        <v>86</v>
      </c>
      <c r="G306">
        <f>VLOOKUP(A306,'Stock wise daily sales'!$A$1:$AA$367,3,0)</f>
        <v>10</v>
      </c>
      <c r="H306">
        <v>0</v>
      </c>
      <c r="I306" s="15">
        <f t="shared" si="358"/>
        <v>76</v>
      </c>
      <c r="J306" s="14">
        <f t="shared" si="342"/>
        <v>5</v>
      </c>
      <c r="K306">
        <f>VLOOKUP(A306,'Stock wise daily sales'!$A$1:$AA$367,4,0)</f>
        <v>0</v>
      </c>
      <c r="L306">
        <v>0</v>
      </c>
      <c r="M306" s="15">
        <f t="shared" si="343"/>
        <v>5</v>
      </c>
      <c r="N306" s="14">
        <f t="shared" si="317"/>
        <v>7</v>
      </c>
      <c r="O306">
        <f>VLOOKUP(A306,'Stock wise daily sales'!$A$1:$AA$367,5,0)</f>
        <v>0</v>
      </c>
      <c r="P306">
        <v>0</v>
      </c>
      <c r="Q306" s="15">
        <f t="shared" si="344"/>
        <v>7</v>
      </c>
      <c r="R306" s="14">
        <f t="shared" si="322"/>
        <v>16</v>
      </c>
      <c r="S306">
        <f>VLOOKUP(A306,'Stock wise daily sales'!$A$1:$AA$367,6,0)</f>
        <v>0</v>
      </c>
      <c r="T306">
        <v>0</v>
      </c>
      <c r="U306" s="15">
        <f t="shared" si="323"/>
        <v>16</v>
      </c>
      <c r="V306" s="14">
        <f t="shared" si="365"/>
        <v>19</v>
      </c>
      <c r="W306">
        <f>VLOOKUP(A306,'Stock wise daily sales'!$A$1:$AA$367,7,0)</f>
        <v>10</v>
      </c>
      <c r="X306">
        <v>0</v>
      </c>
      <c r="Y306" s="15">
        <f t="shared" si="366"/>
        <v>9</v>
      </c>
      <c r="Z306" s="14">
        <f t="shared" si="324"/>
        <v>26</v>
      </c>
      <c r="AA306">
        <f>VLOOKUP(A306,'Stock wise daily sales'!$A$1:$AA$367,8,0)</f>
        <v>0</v>
      </c>
      <c r="AB306">
        <v>0</v>
      </c>
      <c r="AC306" s="15">
        <f t="shared" si="325"/>
        <v>26</v>
      </c>
      <c r="AD306" s="14">
        <f t="shared" si="318"/>
        <v>43</v>
      </c>
      <c r="AE306">
        <f>VLOOKUP(A306,'Stock wise daily sales'!$A$1:$AA$367,9,0)</f>
        <v>0</v>
      </c>
      <c r="AF306">
        <v>0</v>
      </c>
      <c r="AG306" s="15">
        <f t="shared" si="319"/>
        <v>43</v>
      </c>
      <c r="AH306" s="14">
        <f t="shared" si="347"/>
        <v>17</v>
      </c>
      <c r="AI306">
        <f>VLOOKUP(A306,'Stock wise daily sales'!$A$1:$AA$367,10,0)</f>
        <v>0</v>
      </c>
      <c r="AJ306">
        <v>0</v>
      </c>
      <c r="AK306" s="15">
        <f t="shared" si="348"/>
        <v>17</v>
      </c>
      <c r="AL306" s="14">
        <f t="shared" si="359"/>
        <v>65</v>
      </c>
      <c r="AM306">
        <f>VLOOKUP(A306,'Stock wise daily sales'!$A$1:$AA$367,11,0)</f>
        <v>35</v>
      </c>
      <c r="AN306">
        <v>0</v>
      </c>
      <c r="AO306" s="15">
        <f t="shared" si="360"/>
        <v>30</v>
      </c>
      <c r="AP306" s="14">
        <f t="shared" si="349"/>
        <v>56</v>
      </c>
      <c r="AQ306">
        <f>VLOOKUP(A306,'Stock wise daily sales'!$A$1:$AA$367,12,0)</f>
        <v>0</v>
      </c>
      <c r="AR306">
        <v>0</v>
      </c>
      <c r="AS306" s="15">
        <f t="shared" si="350"/>
        <v>56</v>
      </c>
      <c r="AT306" s="14">
        <f t="shared" si="351"/>
        <v>105</v>
      </c>
      <c r="AU306">
        <f>VLOOKUP(A306,'Stock wise daily sales'!$A$1:$AA$367,13,0)</f>
        <v>0</v>
      </c>
      <c r="AV306">
        <v>0</v>
      </c>
      <c r="AW306" s="15">
        <f t="shared" si="352"/>
        <v>105</v>
      </c>
      <c r="AX306" s="14">
        <f t="shared" si="326"/>
        <v>18</v>
      </c>
      <c r="AY306">
        <f>VLOOKUP(A306,'Stock wise daily sales'!$A$1:$AA$367,14,0)</f>
        <v>8</v>
      </c>
      <c r="AZ306">
        <v>0</v>
      </c>
      <c r="BA306" s="15">
        <f t="shared" si="327"/>
        <v>10</v>
      </c>
      <c r="BB306" s="14">
        <f t="shared" si="353"/>
        <v>20</v>
      </c>
      <c r="BC306">
        <f>VLOOKUP(A306,'Stock wise daily sales'!$A$1:$AA$367,15,0)</f>
        <v>0</v>
      </c>
      <c r="BD306">
        <v>0</v>
      </c>
      <c r="BE306" s="15">
        <f t="shared" si="354"/>
        <v>20</v>
      </c>
      <c r="BF306" s="14">
        <f t="shared" si="328"/>
        <v>54</v>
      </c>
      <c r="BG306">
        <f>VLOOKUP(A306,'Stock wise daily sales'!$A$1:$AA$367,16,0)</f>
        <v>5</v>
      </c>
      <c r="BH306">
        <v>0</v>
      </c>
      <c r="BI306" s="15">
        <f t="shared" si="329"/>
        <v>49</v>
      </c>
      <c r="BJ306" s="14">
        <f t="shared" si="334"/>
        <v>36</v>
      </c>
      <c r="BK306">
        <f>VLOOKUP(A306,'Stock wise daily sales'!$A$1:$AA$367,17,0)</f>
        <v>0</v>
      </c>
      <c r="BL306">
        <v>0</v>
      </c>
      <c r="BM306" s="15">
        <f t="shared" si="335"/>
        <v>36</v>
      </c>
      <c r="BN306" s="14">
        <f t="shared" si="330"/>
        <v>37</v>
      </c>
      <c r="BO306">
        <f>VLOOKUP(A306,'Stock wise daily sales'!$A$1:$AA$367,18,0)</f>
        <v>0</v>
      </c>
      <c r="BP306">
        <v>0</v>
      </c>
      <c r="BQ306" s="15">
        <f t="shared" si="331"/>
        <v>37</v>
      </c>
      <c r="BR306" s="14">
        <f t="shared" si="332"/>
        <v>3</v>
      </c>
      <c r="BS306">
        <f>VLOOKUP(A306,'Stock wise daily sales'!$A$1:$AA$367,19,0)</f>
        <v>0</v>
      </c>
      <c r="BT306">
        <v>0</v>
      </c>
      <c r="BU306" s="15">
        <f t="shared" si="333"/>
        <v>3</v>
      </c>
      <c r="BV306" s="14">
        <f t="shared" si="336"/>
        <v>7</v>
      </c>
      <c r="BW306">
        <f>VLOOKUP(A306,'Stock wise daily sales'!$A$1:$AA$367,20,0)</f>
        <v>0</v>
      </c>
      <c r="BX306">
        <v>0</v>
      </c>
      <c r="BY306" s="15">
        <f t="shared" si="337"/>
        <v>7</v>
      </c>
      <c r="BZ306" s="14">
        <f t="shared" si="320"/>
        <v>50</v>
      </c>
      <c r="CA306">
        <f>VLOOKUP(A306,'Stock wise daily sales'!$A$1:$AA$367,21,0)</f>
        <v>20</v>
      </c>
      <c r="CB306">
        <v>0</v>
      </c>
      <c r="CC306" s="15">
        <f t="shared" si="321"/>
        <v>30</v>
      </c>
      <c r="CD306" s="14">
        <f t="shared" si="361"/>
        <v>6</v>
      </c>
      <c r="CE306">
        <f>VLOOKUP(A306,'Stock wise daily sales'!$A$1:$AA$367,22,0)</f>
        <v>0</v>
      </c>
      <c r="CF306">
        <v>0</v>
      </c>
      <c r="CG306" s="15">
        <f t="shared" si="362"/>
        <v>6</v>
      </c>
      <c r="CH306" s="14">
        <f t="shared" si="345"/>
        <v>41</v>
      </c>
      <c r="CI306">
        <f>VLOOKUP(A306,'Stock wise daily sales'!$A$1:$AA$367,23,0)</f>
        <v>15</v>
      </c>
      <c r="CJ306">
        <v>0</v>
      </c>
      <c r="CK306" s="15">
        <f t="shared" si="346"/>
        <v>26</v>
      </c>
      <c r="CL306" s="14">
        <f t="shared" si="338"/>
        <v>18</v>
      </c>
      <c r="CM306">
        <f>VLOOKUP(A306,'Stock wise daily sales'!$A$1:$AA$367,24,0)</f>
        <v>0</v>
      </c>
      <c r="CN306">
        <v>0</v>
      </c>
      <c r="CO306" s="15">
        <f t="shared" si="339"/>
        <v>18</v>
      </c>
      <c r="CP306" s="14">
        <f t="shared" si="355"/>
        <v>5</v>
      </c>
      <c r="CQ306">
        <f>VLOOKUP(A306,'Stock wise daily sales'!$A$1:$AA$367,25,0)</f>
        <v>0</v>
      </c>
      <c r="CR306">
        <v>0</v>
      </c>
      <c r="CS306" s="15">
        <f t="shared" si="356"/>
        <v>5</v>
      </c>
      <c r="CT306" s="14">
        <f t="shared" si="340"/>
        <v>12</v>
      </c>
      <c r="CU306">
        <f>VLOOKUP(A306,'Stock wise daily sales'!$A$1:$AA$367,26,0)</f>
        <v>0</v>
      </c>
      <c r="CV306">
        <v>0</v>
      </c>
      <c r="CW306" s="15">
        <f t="shared" si="341"/>
        <v>12</v>
      </c>
    </row>
    <row r="307" spans="1:101" x14ac:dyDescent="0.45">
      <c r="A307" s="2">
        <v>45504</v>
      </c>
      <c r="B307" s="14">
        <f t="shared" si="367"/>
        <v>30</v>
      </c>
      <c r="C307">
        <f>VLOOKUP(A307,'Stock wise daily sales'!$A$1:$AA$367,2,0)</f>
        <v>5</v>
      </c>
      <c r="D307">
        <v>0</v>
      </c>
      <c r="E307" s="15">
        <f t="shared" si="368"/>
        <v>25</v>
      </c>
      <c r="F307" s="14">
        <f t="shared" si="357"/>
        <v>76</v>
      </c>
      <c r="G307">
        <f>VLOOKUP(A307,'Stock wise daily sales'!$A$1:$AA$367,3,0)</f>
        <v>10</v>
      </c>
      <c r="H307">
        <v>0</v>
      </c>
      <c r="I307" s="15">
        <f t="shared" si="358"/>
        <v>66</v>
      </c>
      <c r="J307" s="14">
        <f t="shared" si="342"/>
        <v>5</v>
      </c>
      <c r="K307">
        <f>VLOOKUP(A307,'Stock wise daily sales'!$A$1:$AA$367,4,0)</f>
        <v>0</v>
      </c>
      <c r="L307">
        <v>0</v>
      </c>
      <c r="M307" s="15">
        <f t="shared" si="343"/>
        <v>5</v>
      </c>
      <c r="N307" s="14">
        <f t="shared" si="317"/>
        <v>7</v>
      </c>
      <c r="O307">
        <f>VLOOKUP(A307,'Stock wise daily sales'!$A$1:$AA$367,5,0)</f>
        <v>0</v>
      </c>
      <c r="P307">
        <v>0</v>
      </c>
      <c r="Q307" s="15">
        <f t="shared" si="344"/>
        <v>7</v>
      </c>
      <c r="R307" s="14">
        <f t="shared" si="322"/>
        <v>16</v>
      </c>
      <c r="S307">
        <f>VLOOKUP(A307,'Stock wise daily sales'!$A$1:$AA$367,6,0)</f>
        <v>0</v>
      </c>
      <c r="T307">
        <v>0</v>
      </c>
      <c r="U307" s="15">
        <f t="shared" si="323"/>
        <v>16</v>
      </c>
      <c r="V307" s="14">
        <f t="shared" si="365"/>
        <v>9</v>
      </c>
      <c r="W307">
        <f>VLOOKUP(A307,'Stock wise daily sales'!$A$1:$AA$367,7,0)</f>
        <v>2</v>
      </c>
      <c r="X307">
        <v>0</v>
      </c>
      <c r="Y307" s="15">
        <f t="shared" si="366"/>
        <v>7</v>
      </c>
      <c r="Z307" s="14">
        <f t="shared" si="324"/>
        <v>26</v>
      </c>
      <c r="AA307">
        <f>VLOOKUP(A307,'Stock wise daily sales'!$A$1:$AA$367,8,0)</f>
        <v>5</v>
      </c>
      <c r="AB307">
        <v>0</v>
      </c>
      <c r="AC307" s="15">
        <f t="shared" si="325"/>
        <v>21</v>
      </c>
      <c r="AD307" s="14">
        <f t="shared" si="318"/>
        <v>43</v>
      </c>
      <c r="AE307">
        <f>VLOOKUP(A307,'Stock wise daily sales'!$A$1:$AA$367,9,0)</f>
        <v>0</v>
      </c>
      <c r="AF307">
        <v>0</v>
      </c>
      <c r="AG307" s="15">
        <f t="shared" si="319"/>
        <v>43</v>
      </c>
      <c r="AH307" s="14">
        <f t="shared" si="347"/>
        <v>17</v>
      </c>
      <c r="AI307">
        <f>VLOOKUP(A307,'Stock wise daily sales'!$A$1:$AA$367,10,0)</f>
        <v>0</v>
      </c>
      <c r="AJ307">
        <v>0</v>
      </c>
      <c r="AK307" s="15">
        <f t="shared" si="348"/>
        <v>17</v>
      </c>
      <c r="AL307" s="14">
        <f t="shared" si="359"/>
        <v>30</v>
      </c>
      <c r="AM307">
        <f>VLOOKUP(A307,'Stock wise daily sales'!$A$1:$AA$367,11,0)</f>
        <v>0</v>
      </c>
      <c r="AN307">
        <v>0</v>
      </c>
      <c r="AO307" s="15">
        <f t="shared" si="360"/>
        <v>30</v>
      </c>
      <c r="AP307" s="14">
        <f t="shared" si="349"/>
        <v>56</v>
      </c>
      <c r="AQ307">
        <f>VLOOKUP(A307,'Stock wise daily sales'!$A$1:$AA$367,12,0)</f>
        <v>10</v>
      </c>
      <c r="AR307">
        <v>0</v>
      </c>
      <c r="AS307" s="15">
        <f t="shared" si="350"/>
        <v>46</v>
      </c>
      <c r="AT307" s="14">
        <f t="shared" si="351"/>
        <v>105</v>
      </c>
      <c r="AU307">
        <f>VLOOKUP(A307,'Stock wise daily sales'!$A$1:$AA$367,13,0)</f>
        <v>10</v>
      </c>
      <c r="AV307">
        <v>0</v>
      </c>
      <c r="AW307" s="15">
        <f t="shared" si="352"/>
        <v>95</v>
      </c>
      <c r="AX307" s="14">
        <f t="shared" si="326"/>
        <v>10</v>
      </c>
      <c r="AY307">
        <f>VLOOKUP(A307,'Stock wise daily sales'!$A$1:$AA$367,14,0)</f>
        <v>0</v>
      </c>
      <c r="AZ307">
        <v>0</v>
      </c>
      <c r="BA307" s="15">
        <f t="shared" si="327"/>
        <v>10</v>
      </c>
      <c r="BB307" s="14">
        <f t="shared" si="353"/>
        <v>20</v>
      </c>
      <c r="BC307">
        <f>VLOOKUP(A307,'Stock wise daily sales'!$A$1:$AA$367,15,0)</f>
        <v>0</v>
      </c>
      <c r="BD307">
        <v>0</v>
      </c>
      <c r="BE307" s="15">
        <f t="shared" si="354"/>
        <v>20</v>
      </c>
      <c r="BF307" s="14">
        <f t="shared" si="328"/>
        <v>49</v>
      </c>
      <c r="BG307">
        <f>VLOOKUP(A307,'Stock wise daily sales'!$A$1:$AA$367,16,0)</f>
        <v>10</v>
      </c>
      <c r="BH307">
        <v>0</v>
      </c>
      <c r="BI307" s="15">
        <f t="shared" si="329"/>
        <v>39</v>
      </c>
      <c r="BJ307" s="14">
        <f t="shared" si="334"/>
        <v>36</v>
      </c>
      <c r="BK307">
        <f>VLOOKUP(A307,'Stock wise daily sales'!$A$1:$AA$367,17,0)</f>
        <v>0</v>
      </c>
      <c r="BL307">
        <v>0</v>
      </c>
      <c r="BM307" s="15">
        <f t="shared" si="335"/>
        <v>36</v>
      </c>
      <c r="BN307" s="14">
        <f t="shared" si="330"/>
        <v>37</v>
      </c>
      <c r="BO307">
        <f>VLOOKUP(A307,'Stock wise daily sales'!$A$1:$AA$367,18,0)</f>
        <v>0</v>
      </c>
      <c r="BP307">
        <v>0</v>
      </c>
      <c r="BQ307" s="15">
        <f t="shared" si="331"/>
        <v>37</v>
      </c>
      <c r="BR307" s="14">
        <f t="shared" si="332"/>
        <v>3</v>
      </c>
      <c r="BS307">
        <f>VLOOKUP(A307,'Stock wise daily sales'!$A$1:$AA$367,19,0)</f>
        <v>0</v>
      </c>
      <c r="BT307">
        <v>0</v>
      </c>
      <c r="BU307" s="15">
        <f t="shared" si="333"/>
        <v>3</v>
      </c>
      <c r="BV307" s="14">
        <f t="shared" si="336"/>
        <v>7</v>
      </c>
      <c r="BW307">
        <f>VLOOKUP(A307,'Stock wise daily sales'!$A$1:$AA$367,20,0)</f>
        <v>0</v>
      </c>
      <c r="BX307">
        <v>0</v>
      </c>
      <c r="BY307" s="15">
        <f t="shared" si="337"/>
        <v>7</v>
      </c>
      <c r="BZ307" s="14">
        <f t="shared" si="320"/>
        <v>30</v>
      </c>
      <c r="CA307">
        <f>VLOOKUP(A307,'Stock wise daily sales'!$A$1:$AA$367,21,0)</f>
        <v>0</v>
      </c>
      <c r="CB307">
        <v>0</v>
      </c>
      <c r="CC307" s="15">
        <f t="shared" si="321"/>
        <v>30</v>
      </c>
      <c r="CD307" s="14">
        <f t="shared" si="361"/>
        <v>6</v>
      </c>
      <c r="CE307">
        <f>VLOOKUP(A307,'Stock wise daily sales'!$A$1:$AA$367,22,0)</f>
        <v>0</v>
      </c>
      <c r="CF307">
        <v>0</v>
      </c>
      <c r="CG307" s="15">
        <f t="shared" si="362"/>
        <v>6</v>
      </c>
      <c r="CH307" s="14">
        <f t="shared" si="345"/>
        <v>26</v>
      </c>
      <c r="CI307">
        <f>VLOOKUP(A307,'Stock wise daily sales'!$A$1:$AA$367,23,0)</f>
        <v>0</v>
      </c>
      <c r="CJ307">
        <v>0</v>
      </c>
      <c r="CK307" s="15">
        <f t="shared" si="346"/>
        <v>26</v>
      </c>
      <c r="CL307" s="14">
        <f t="shared" si="338"/>
        <v>18</v>
      </c>
      <c r="CM307">
        <f>VLOOKUP(A307,'Stock wise daily sales'!$A$1:$AA$367,24,0)</f>
        <v>4</v>
      </c>
      <c r="CN307">
        <v>0</v>
      </c>
      <c r="CO307" s="15">
        <f t="shared" si="339"/>
        <v>14</v>
      </c>
      <c r="CP307" s="14">
        <f t="shared" si="355"/>
        <v>5</v>
      </c>
      <c r="CQ307">
        <f>VLOOKUP(A307,'Stock wise daily sales'!$A$1:$AA$367,25,0)</f>
        <v>0</v>
      </c>
      <c r="CR307">
        <v>0</v>
      </c>
      <c r="CS307" s="15">
        <f t="shared" si="356"/>
        <v>5</v>
      </c>
      <c r="CT307" s="14">
        <f t="shared" si="340"/>
        <v>12</v>
      </c>
      <c r="CU307">
        <f>VLOOKUP(A307,'Stock wise daily sales'!$A$1:$AA$367,26,0)</f>
        <v>0</v>
      </c>
      <c r="CV307">
        <v>0</v>
      </c>
      <c r="CW307" s="15">
        <f t="shared" si="341"/>
        <v>12</v>
      </c>
    </row>
    <row r="308" spans="1:101" x14ac:dyDescent="0.45">
      <c r="A308" s="2">
        <v>45505</v>
      </c>
      <c r="B308" s="14">
        <f t="shared" si="367"/>
        <v>25</v>
      </c>
      <c r="C308">
        <f>VLOOKUP(A308,'Stock wise daily sales'!$A$1:$AA$367,2,0)</f>
        <v>0</v>
      </c>
      <c r="D308">
        <v>0</v>
      </c>
      <c r="E308" s="15">
        <f t="shared" si="368"/>
        <v>25</v>
      </c>
      <c r="F308" s="14">
        <f t="shared" si="357"/>
        <v>66</v>
      </c>
      <c r="G308">
        <f>VLOOKUP(A308,'Stock wise daily sales'!$A$1:$AA$367,3,0)</f>
        <v>0</v>
      </c>
      <c r="H308">
        <v>0</v>
      </c>
      <c r="I308" s="15">
        <f t="shared" si="358"/>
        <v>66</v>
      </c>
      <c r="J308" s="14">
        <f t="shared" si="342"/>
        <v>5</v>
      </c>
      <c r="K308">
        <f>VLOOKUP(A308,'Stock wise daily sales'!$A$1:$AA$367,4,0)</f>
        <v>0</v>
      </c>
      <c r="L308">
        <v>0</v>
      </c>
      <c r="M308" s="15">
        <f t="shared" si="343"/>
        <v>5</v>
      </c>
      <c r="N308" s="14">
        <f t="shared" si="317"/>
        <v>7</v>
      </c>
      <c r="O308">
        <f>VLOOKUP(A308,'Stock wise daily sales'!$A$1:$AA$367,5,0)</f>
        <v>0</v>
      </c>
      <c r="P308">
        <v>0</v>
      </c>
      <c r="Q308" s="15">
        <f t="shared" si="344"/>
        <v>7</v>
      </c>
      <c r="R308" s="14">
        <f t="shared" si="322"/>
        <v>16</v>
      </c>
      <c r="S308">
        <f>VLOOKUP(A308,'Stock wise daily sales'!$A$1:$AA$367,6,0)</f>
        <v>8</v>
      </c>
      <c r="T308">
        <v>0</v>
      </c>
      <c r="U308" s="15">
        <f t="shared" si="323"/>
        <v>8</v>
      </c>
      <c r="V308" s="14">
        <f t="shared" si="365"/>
        <v>7</v>
      </c>
      <c r="W308">
        <f>VLOOKUP(A308,'Stock wise daily sales'!$A$1:$AA$367,7,0)</f>
        <v>0</v>
      </c>
      <c r="X308">
        <v>0</v>
      </c>
      <c r="Y308" s="15">
        <f t="shared" si="366"/>
        <v>7</v>
      </c>
      <c r="Z308" s="14">
        <f t="shared" si="324"/>
        <v>21</v>
      </c>
      <c r="AA308">
        <f>VLOOKUP(A308,'Stock wise daily sales'!$A$1:$AA$367,8,0)</f>
        <v>0</v>
      </c>
      <c r="AB308">
        <v>0</v>
      </c>
      <c r="AC308" s="15">
        <f t="shared" si="325"/>
        <v>21</v>
      </c>
      <c r="AD308" s="14">
        <f t="shared" si="318"/>
        <v>43</v>
      </c>
      <c r="AE308">
        <f>VLOOKUP(A308,'Stock wise daily sales'!$A$1:$AA$367,9,0)</f>
        <v>0</v>
      </c>
      <c r="AF308">
        <v>0</v>
      </c>
      <c r="AG308" s="15">
        <f t="shared" si="319"/>
        <v>43</v>
      </c>
      <c r="AH308" s="14">
        <f t="shared" si="347"/>
        <v>17</v>
      </c>
      <c r="AI308">
        <f>VLOOKUP(A308,'Stock wise daily sales'!$A$1:$AA$367,10,0)</f>
        <v>0</v>
      </c>
      <c r="AJ308">
        <v>0</v>
      </c>
      <c r="AK308" s="15">
        <f t="shared" si="348"/>
        <v>17</v>
      </c>
      <c r="AL308" s="14">
        <f t="shared" si="359"/>
        <v>30</v>
      </c>
      <c r="AM308">
        <f>VLOOKUP(A308,'Stock wise daily sales'!$A$1:$AA$367,11,0)</f>
        <v>10</v>
      </c>
      <c r="AN308">
        <v>0</v>
      </c>
      <c r="AO308" s="15">
        <f t="shared" si="360"/>
        <v>20</v>
      </c>
      <c r="AP308" s="14">
        <f t="shared" si="349"/>
        <v>46</v>
      </c>
      <c r="AQ308">
        <f>VLOOKUP(A308,'Stock wise daily sales'!$A$1:$AA$367,12,0)</f>
        <v>10</v>
      </c>
      <c r="AR308">
        <v>0</v>
      </c>
      <c r="AS308" s="15">
        <f t="shared" si="350"/>
        <v>36</v>
      </c>
      <c r="AT308" s="14">
        <f t="shared" si="351"/>
        <v>95</v>
      </c>
      <c r="AU308">
        <f>VLOOKUP(A308,'Stock wise daily sales'!$A$1:$AA$367,13,0)</f>
        <v>10</v>
      </c>
      <c r="AV308">
        <v>0</v>
      </c>
      <c r="AW308" s="15">
        <f t="shared" si="352"/>
        <v>85</v>
      </c>
      <c r="AX308" s="14">
        <f t="shared" si="326"/>
        <v>10</v>
      </c>
      <c r="AY308">
        <f>VLOOKUP(A308,'Stock wise daily sales'!$A$1:$AA$367,14,0)</f>
        <v>0</v>
      </c>
      <c r="AZ308">
        <v>0</v>
      </c>
      <c r="BA308" s="15">
        <f t="shared" si="327"/>
        <v>10</v>
      </c>
      <c r="BB308" s="14">
        <f t="shared" si="353"/>
        <v>20</v>
      </c>
      <c r="BC308">
        <f>VLOOKUP(A308,'Stock wise daily sales'!$A$1:$AA$367,15,0)</f>
        <v>0</v>
      </c>
      <c r="BD308">
        <v>0</v>
      </c>
      <c r="BE308" s="15">
        <f t="shared" si="354"/>
        <v>20</v>
      </c>
      <c r="BF308" s="14">
        <f t="shared" si="328"/>
        <v>39</v>
      </c>
      <c r="BG308">
        <f>VLOOKUP(A308,'Stock wise daily sales'!$A$1:$AA$367,16,0)</f>
        <v>5</v>
      </c>
      <c r="BH308">
        <v>0</v>
      </c>
      <c r="BI308" s="15">
        <f t="shared" si="329"/>
        <v>34</v>
      </c>
      <c r="BJ308" s="14">
        <f t="shared" si="334"/>
        <v>36</v>
      </c>
      <c r="BK308">
        <f>VLOOKUP(A308,'Stock wise daily sales'!$A$1:$AA$367,17,0)</f>
        <v>3</v>
      </c>
      <c r="BL308">
        <v>0</v>
      </c>
      <c r="BM308" s="15">
        <f t="shared" si="335"/>
        <v>33</v>
      </c>
      <c r="BN308" s="14">
        <f t="shared" si="330"/>
        <v>37</v>
      </c>
      <c r="BO308">
        <f>VLOOKUP(A308,'Stock wise daily sales'!$A$1:$AA$367,18,0)</f>
        <v>4</v>
      </c>
      <c r="BP308">
        <v>0</v>
      </c>
      <c r="BQ308" s="15">
        <f t="shared" si="331"/>
        <v>33</v>
      </c>
      <c r="BR308" s="14">
        <f t="shared" si="332"/>
        <v>3</v>
      </c>
      <c r="BS308">
        <f>VLOOKUP(A308,'Stock wise daily sales'!$A$1:$AA$367,19,0)</f>
        <v>0</v>
      </c>
      <c r="BT308">
        <v>0</v>
      </c>
      <c r="BU308" s="15">
        <f t="shared" si="333"/>
        <v>3</v>
      </c>
      <c r="BV308" s="14">
        <f t="shared" si="336"/>
        <v>7</v>
      </c>
      <c r="BW308">
        <f>VLOOKUP(A308,'Stock wise daily sales'!$A$1:$AA$367,20,0)</f>
        <v>0</v>
      </c>
      <c r="BX308">
        <v>0</v>
      </c>
      <c r="BY308" s="15">
        <f t="shared" si="337"/>
        <v>7</v>
      </c>
      <c r="BZ308" s="14">
        <f t="shared" si="320"/>
        <v>30</v>
      </c>
      <c r="CA308">
        <f>VLOOKUP(A308,'Stock wise daily sales'!$A$1:$AA$367,21,0)</f>
        <v>11</v>
      </c>
      <c r="CB308">
        <v>0</v>
      </c>
      <c r="CC308" s="15">
        <f t="shared" si="321"/>
        <v>19</v>
      </c>
      <c r="CD308" s="14">
        <f t="shared" si="361"/>
        <v>6</v>
      </c>
      <c r="CE308">
        <f>VLOOKUP(A308,'Stock wise daily sales'!$A$1:$AA$367,22,0)</f>
        <v>10</v>
      </c>
      <c r="CF308">
        <v>90</v>
      </c>
      <c r="CG308" s="15">
        <f t="shared" si="362"/>
        <v>86</v>
      </c>
      <c r="CH308" s="14">
        <f t="shared" si="345"/>
        <v>26</v>
      </c>
      <c r="CI308">
        <f>VLOOKUP(A308,'Stock wise daily sales'!$A$1:$AA$367,23,0)</f>
        <v>0</v>
      </c>
      <c r="CJ308">
        <v>0</v>
      </c>
      <c r="CK308" s="15">
        <f t="shared" si="346"/>
        <v>26</v>
      </c>
      <c r="CL308" s="14">
        <f t="shared" si="338"/>
        <v>14</v>
      </c>
      <c r="CM308">
        <f>VLOOKUP(A308,'Stock wise daily sales'!$A$1:$AA$367,24,0)</f>
        <v>0</v>
      </c>
      <c r="CN308">
        <v>0</v>
      </c>
      <c r="CO308" s="15">
        <f t="shared" si="339"/>
        <v>14</v>
      </c>
      <c r="CP308" s="14">
        <f t="shared" si="355"/>
        <v>5</v>
      </c>
      <c r="CQ308">
        <f>VLOOKUP(A308,'Stock wise daily sales'!$A$1:$AA$367,25,0)</f>
        <v>0</v>
      </c>
      <c r="CR308">
        <v>0</v>
      </c>
      <c r="CS308" s="15">
        <f t="shared" si="356"/>
        <v>5</v>
      </c>
      <c r="CT308" s="14">
        <f t="shared" si="340"/>
        <v>12</v>
      </c>
      <c r="CU308">
        <f>VLOOKUP(A308,'Stock wise daily sales'!$A$1:$AA$367,26,0)</f>
        <v>0</v>
      </c>
      <c r="CV308">
        <v>0</v>
      </c>
      <c r="CW308" s="15">
        <f t="shared" si="341"/>
        <v>12</v>
      </c>
    </row>
    <row r="309" spans="1:101" x14ac:dyDescent="0.45">
      <c r="A309" s="2">
        <v>45506</v>
      </c>
      <c r="B309" s="14">
        <f t="shared" si="367"/>
        <v>25</v>
      </c>
      <c r="C309">
        <f>VLOOKUP(A309,'Stock wise daily sales'!$A$1:$AA$367,2,0)</f>
        <v>20</v>
      </c>
      <c r="D309">
        <v>0</v>
      </c>
      <c r="E309" s="15">
        <f t="shared" si="368"/>
        <v>5</v>
      </c>
      <c r="F309" s="14">
        <f t="shared" si="357"/>
        <v>66</v>
      </c>
      <c r="G309">
        <f>VLOOKUP(A309,'Stock wise daily sales'!$A$1:$AA$367,3,0)</f>
        <v>25</v>
      </c>
      <c r="H309">
        <v>0</v>
      </c>
      <c r="I309" s="15">
        <f t="shared" si="358"/>
        <v>41</v>
      </c>
      <c r="J309" s="14">
        <f t="shared" si="342"/>
        <v>5</v>
      </c>
      <c r="K309">
        <f>VLOOKUP(A309,'Stock wise daily sales'!$A$1:$AA$367,4,0)</f>
        <v>20</v>
      </c>
      <c r="L309">
        <v>40</v>
      </c>
      <c r="M309" s="15">
        <f t="shared" si="343"/>
        <v>25</v>
      </c>
      <c r="N309" s="14">
        <f t="shared" si="317"/>
        <v>7</v>
      </c>
      <c r="O309">
        <f>VLOOKUP(A309,'Stock wise daily sales'!$A$1:$AA$367,5,0)</f>
        <v>10</v>
      </c>
      <c r="P309">
        <v>40</v>
      </c>
      <c r="Q309" s="15">
        <f t="shared" si="344"/>
        <v>37</v>
      </c>
      <c r="R309" s="14">
        <f t="shared" si="322"/>
        <v>8</v>
      </c>
      <c r="S309">
        <f>VLOOKUP(A309,'Stock wise daily sales'!$A$1:$AA$367,6,0)</f>
        <v>15</v>
      </c>
      <c r="T309">
        <v>120</v>
      </c>
      <c r="U309" s="15">
        <f t="shared" si="323"/>
        <v>113</v>
      </c>
      <c r="V309" s="14">
        <f t="shared" si="365"/>
        <v>7</v>
      </c>
      <c r="W309">
        <f>VLOOKUP(A309,'Stock wise daily sales'!$A$1:$AA$367,7,0)</f>
        <v>30</v>
      </c>
      <c r="X309">
        <v>100</v>
      </c>
      <c r="Y309" s="15">
        <f t="shared" si="366"/>
        <v>77</v>
      </c>
      <c r="Z309" s="14">
        <f t="shared" si="324"/>
        <v>21</v>
      </c>
      <c r="AA309">
        <f>VLOOKUP(A309,'Stock wise daily sales'!$A$1:$AA$367,8,0)</f>
        <v>30</v>
      </c>
      <c r="AB309">
        <v>110</v>
      </c>
      <c r="AC309" s="15">
        <f t="shared" si="325"/>
        <v>101</v>
      </c>
      <c r="AD309" s="14">
        <f t="shared" si="318"/>
        <v>43</v>
      </c>
      <c r="AE309">
        <f>VLOOKUP(A309,'Stock wise daily sales'!$A$1:$AA$367,9,0)</f>
        <v>10</v>
      </c>
      <c r="AF309">
        <v>0</v>
      </c>
      <c r="AG309" s="15">
        <f t="shared" si="319"/>
        <v>33</v>
      </c>
      <c r="AH309" s="14">
        <f t="shared" si="347"/>
        <v>17</v>
      </c>
      <c r="AI309">
        <f>VLOOKUP(A309,'Stock wise daily sales'!$A$1:$AA$367,10,0)</f>
        <v>0</v>
      </c>
      <c r="AJ309">
        <v>0</v>
      </c>
      <c r="AK309" s="15">
        <f t="shared" si="348"/>
        <v>17</v>
      </c>
      <c r="AL309" s="14">
        <f t="shared" si="359"/>
        <v>20</v>
      </c>
      <c r="AM309">
        <f>VLOOKUP(A309,'Stock wise daily sales'!$A$1:$AA$367,11,0)</f>
        <v>10</v>
      </c>
      <c r="AN309">
        <v>0</v>
      </c>
      <c r="AO309" s="15">
        <f t="shared" si="360"/>
        <v>10</v>
      </c>
      <c r="AP309" s="14">
        <f t="shared" si="349"/>
        <v>36</v>
      </c>
      <c r="AQ309">
        <f>VLOOKUP(A309,'Stock wise daily sales'!$A$1:$AA$367,12,0)</f>
        <v>18</v>
      </c>
      <c r="AR309">
        <v>0</v>
      </c>
      <c r="AS309" s="15">
        <f t="shared" si="350"/>
        <v>18</v>
      </c>
      <c r="AT309" s="14">
        <f t="shared" si="351"/>
        <v>85</v>
      </c>
      <c r="AU309">
        <f>VLOOKUP(A309,'Stock wise daily sales'!$A$1:$AA$367,13,0)</f>
        <v>32</v>
      </c>
      <c r="AV309">
        <v>0</v>
      </c>
      <c r="AW309" s="15">
        <f t="shared" si="352"/>
        <v>53</v>
      </c>
      <c r="AX309" s="14">
        <f t="shared" si="326"/>
        <v>10</v>
      </c>
      <c r="AY309">
        <f>VLOOKUP(A309,'Stock wise daily sales'!$A$1:$AA$367,14,0)</f>
        <v>10</v>
      </c>
      <c r="AZ309">
        <v>0</v>
      </c>
      <c r="BA309" s="15">
        <f t="shared" si="327"/>
        <v>0</v>
      </c>
      <c r="BB309" s="14">
        <f t="shared" si="353"/>
        <v>20</v>
      </c>
      <c r="BC309">
        <f>VLOOKUP(A309,'Stock wise daily sales'!$A$1:$AA$367,15,0)</f>
        <v>0</v>
      </c>
      <c r="BD309">
        <v>0</v>
      </c>
      <c r="BE309" s="15">
        <f t="shared" si="354"/>
        <v>20</v>
      </c>
      <c r="BF309" s="14">
        <f t="shared" si="328"/>
        <v>34</v>
      </c>
      <c r="BG309">
        <f>VLOOKUP(A309,'Stock wise daily sales'!$A$1:$AA$367,16,0)</f>
        <v>10</v>
      </c>
      <c r="BH309">
        <v>0</v>
      </c>
      <c r="BI309" s="15">
        <f t="shared" si="329"/>
        <v>24</v>
      </c>
      <c r="BJ309" s="14">
        <f t="shared" si="334"/>
        <v>33</v>
      </c>
      <c r="BK309">
        <f>VLOOKUP(A309,'Stock wise daily sales'!$A$1:$AA$367,17,0)</f>
        <v>13</v>
      </c>
      <c r="BL309">
        <v>0</v>
      </c>
      <c r="BM309" s="15">
        <f t="shared" si="335"/>
        <v>20</v>
      </c>
      <c r="BN309" s="14">
        <f t="shared" si="330"/>
        <v>33</v>
      </c>
      <c r="BO309">
        <f>VLOOKUP(A309,'Stock wise daily sales'!$A$1:$AA$367,18,0)</f>
        <v>15</v>
      </c>
      <c r="BP309">
        <v>0</v>
      </c>
      <c r="BQ309" s="15">
        <f t="shared" si="331"/>
        <v>18</v>
      </c>
      <c r="BR309" s="14">
        <f t="shared" si="332"/>
        <v>3</v>
      </c>
      <c r="BS309">
        <f>VLOOKUP(A309,'Stock wise daily sales'!$A$1:$AA$367,19,0)</f>
        <v>15</v>
      </c>
      <c r="BT309">
        <v>30</v>
      </c>
      <c r="BU309" s="15">
        <f t="shared" si="333"/>
        <v>18</v>
      </c>
      <c r="BV309" s="14">
        <f t="shared" si="336"/>
        <v>7</v>
      </c>
      <c r="BW309">
        <f>VLOOKUP(A309,'Stock wise daily sales'!$A$1:$AA$367,20,0)</f>
        <v>0</v>
      </c>
      <c r="BX309">
        <v>0</v>
      </c>
      <c r="BY309" s="15">
        <f t="shared" si="337"/>
        <v>7</v>
      </c>
      <c r="BZ309" s="14">
        <f t="shared" si="320"/>
        <v>19</v>
      </c>
      <c r="CA309">
        <f>VLOOKUP(A309,'Stock wise daily sales'!$A$1:$AA$367,21,0)</f>
        <v>15</v>
      </c>
      <c r="CB309">
        <v>0</v>
      </c>
      <c r="CC309" s="15">
        <f t="shared" si="321"/>
        <v>4</v>
      </c>
      <c r="CD309" s="14">
        <f t="shared" si="361"/>
        <v>86</v>
      </c>
      <c r="CE309">
        <f>VLOOKUP(A309,'Stock wise daily sales'!$A$1:$AA$367,22,0)</f>
        <v>30</v>
      </c>
      <c r="CF309">
        <v>0</v>
      </c>
      <c r="CG309" s="15">
        <f t="shared" si="362"/>
        <v>56</v>
      </c>
      <c r="CH309" s="14">
        <f t="shared" si="345"/>
        <v>26</v>
      </c>
      <c r="CI309">
        <f>VLOOKUP(A309,'Stock wise daily sales'!$A$1:$AA$367,23,0)</f>
        <v>25</v>
      </c>
      <c r="CJ309">
        <v>0</v>
      </c>
      <c r="CK309" s="15">
        <f t="shared" si="346"/>
        <v>1</v>
      </c>
      <c r="CL309" s="14">
        <f t="shared" si="338"/>
        <v>14</v>
      </c>
      <c r="CM309">
        <f>VLOOKUP(A309,'Stock wise daily sales'!$A$1:$AA$367,24,0)</f>
        <v>6</v>
      </c>
      <c r="CN309">
        <v>0</v>
      </c>
      <c r="CO309" s="15">
        <f t="shared" si="339"/>
        <v>8</v>
      </c>
      <c r="CP309" s="14">
        <f t="shared" si="355"/>
        <v>5</v>
      </c>
      <c r="CQ309">
        <f>VLOOKUP(A309,'Stock wise daily sales'!$A$1:$AA$367,25,0)</f>
        <v>5</v>
      </c>
      <c r="CR309">
        <v>50</v>
      </c>
      <c r="CS309" s="15">
        <f t="shared" si="356"/>
        <v>50</v>
      </c>
      <c r="CT309" s="14">
        <f t="shared" si="340"/>
        <v>12</v>
      </c>
      <c r="CU309">
        <f>VLOOKUP(A309,'Stock wise daily sales'!$A$1:$AA$367,26,0)</f>
        <v>24</v>
      </c>
      <c r="CV309">
        <v>160</v>
      </c>
      <c r="CW309" s="15">
        <f t="shared" si="341"/>
        <v>148</v>
      </c>
    </row>
    <row r="310" spans="1:101" x14ac:dyDescent="0.45">
      <c r="A310" s="2">
        <v>45507</v>
      </c>
      <c r="B310" s="14">
        <f t="shared" si="367"/>
        <v>5</v>
      </c>
      <c r="C310">
        <f>VLOOKUP(A310,'Stock wise daily sales'!$A$1:$AA$367,2,0)</f>
        <v>0</v>
      </c>
      <c r="D310">
        <v>0</v>
      </c>
      <c r="E310" s="15">
        <f t="shared" si="368"/>
        <v>5</v>
      </c>
      <c r="F310" s="14">
        <f t="shared" si="357"/>
        <v>41</v>
      </c>
      <c r="G310">
        <f>VLOOKUP(A310,'Stock wise daily sales'!$A$1:$AA$367,3,0)</f>
        <v>0</v>
      </c>
      <c r="H310">
        <v>0</v>
      </c>
      <c r="I310" s="15">
        <f t="shared" si="358"/>
        <v>41</v>
      </c>
      <c r="J310" s="14">
        <f t="shared" si="342"/>
        <v>25</v>
      </c>
      <c r="K310">
        <f>VLOOKUP(A310,'Stock wise daily sales'!$A$1:$AA$367,4,0)</f>
        <v>0</v>
      </c>
      <c r="L310">
        <v>0</v>
      </c>
      <c r="M310" s="15">
        <f t="shared" si="343"/>
        <v>25</v>
      </c>
      <c r="N310" s="14">
        <f t="shared" si="317"/>
        <v>37</v>
      </c>
      <c r="O310">
        <f>VLOOKUP(A310,'Stock wise daily sales'!$A$1:$AA$367,5,0)</f>
        <v>0</v>
      </c>
      <c r="P310">
        <v>0</v>
      </c>
      <c r="Q310" s="15">
        <f t="shared" si="344"/>
        <v>37</v>
      </c>
      <c r="R310" s="14">
        <f t="shared" si="322"/>
        <v>113</v>
      </c>
      <c r="S310">
        <f>VLOOKUP(A310,'Stock wise daily sales'!$A$1:$AA$367,6,0)</f>
        <v>0</v>
      </c>
      <c r="T310">
        <v>0</v>
      </c>
      <c r="U310" s="15">
        <f t="shared" si="323"/>
        <v>113</v>
      </c>
      <c r="V310" s="14">
        <f t="shared" si="365"/>
        <v>77</v>
      </c>
      <c r="W310">
        <f>VLOOKUP(A310,'Stock wise daily sales'!$A$1:$AA$367,7,0)</f>
        <v>0</v>
      </c>
      <c r="X310">
        <v>0</v>
      </c>
      <c r="Y310" s="15">
        <f t="shared" si="366"/>
        <v>77</v>
      </c>
      <c r="Z310" s="14">
        <f t="shared" si="324"/>
        <v>101</v>
      </c>
      <c r="AA310">
        <f>VLOOKUP(A310,'Stock wise daily sales'!$A$1:$AA$367,8,0)</f>
        <v>0</v>
      </c>
      <c r="AB310">
        <v>0</v>
      </c>
      <c r="AC310" s="15">
        <f t="shared" si="325"/>
        <v>101</v>
      </c>
      <c r="AD310" s="14">
        <f t="shared" si="318"/>
        <v>33</v>
      </c>
      <c r="AE310">
        <f>VLOOKUP(A310,'Stock wise daily sales'!$A$1:$AA$367,9,0)</f>
        <v>0</v>
      </c>
      <c r="AF310">
        <v>0</v>
      </c>
      <c r="AG310" s="15">
        <f t="shared" si="319"/>
        <v>33</v>
      </c>
      <c r="AH310" s="14">
        <f t="shared" si="347"/>
        <v>17</v>
      </c>
      <c r="AI310">
        <f>VLOOKUP(A310,'Stock wise daily sales'!$A$1:$AA$367,10,0)</f>
        <v>0</v>
      </c>
      <c r="AJ310">
        <v>0</v>
      </c>
      <c r="AK310" s="15">
        <f t="shared" si="348"/>
        <v>17</v>
      </c>
      <c r="AL310" s="14">
        <f t="shared" si="359"/>
        <v>10</v>
      </c>
      <c r="AM310">
        <f>VLOOKUP(A310,'Stock wise daily sales'!$A$1:$AA$367,11,0)</f>
        <v>100</v>
      </c>
      <c r="AN310">
        <v>130</v>
      </c>
      <c r="AO310" s="15">
        <f t="shared" si="360"/>
        <v>40</v>
      </c>
      <c r="AP310" s="14">
        <f t="shared" si="349"/>
        <v>18</v>
      </c>
      <c r="AQ310">
        <f>VLOOKUP(A310,'Stock wise daily sales'!$A$1:$AA$367,12,0)</f>
        <v>0</v>
      </c>
      <c r="AR310">
        <v>0</v>
      </c>
      <c r="AS310" s="15">
        <f t="shared" si="350"/>
        <v>18</v>
      </c>
      <c r="AT310" s="14">
        <f t="shared" si="351"/>
        <v>53</v>
      </c>
      <c r="AU310">
        <f>VLOOKUP(A310,'Stock wise daily sales'!$A$1:$AA$367,13,0)</f>
        <v>0</v>
      </c>
      <c r="AV310">
        <v>0</v>
      </c>
      <c r="AW310" s="15">
        <f t="shared" si="352"/>
        <v>53</v>
      </c>
      <c r="AX310" s="14">
        <f t="shared" si="326"/>
        <v>0</v>
      </c>
      <c r="AY310">
        <f>VLOOKUP(A310,'Stock wise daily sales'!$A$1:$AA$367,14,0)</f>
        <v>0</v>
      </c>
      <c r="AZ310">
        <v>40</v>
      </c>
      <c r="BA310" s="15">
        <f t="shared" si="327"/>
        <v>40</v>
      </c>
      <c r="BB310" s="14">
        <f t="shared" si="353"/>
        <v>20</v>
      </c>
      <c r="BC310">
        <f>VLOOKUP(A310,'Stock wise daily sales'!$A$1:$AA$367,15,0)</f>
        <v>0</v>
      </c>
      <c r="BD310">
        <v>0</v>
      </c>
      <c r="BE310" s="15">
        <f t="shared" si="354"/>
        <v>20</v>
      </c>
      <c r="BF310" s="14">
        <f t="shared" si="328"/>
        <v>24</v>
      </c>
      <c r="BG310">
        <f>VLOOKUP(A310,'Stock wise daily sales'!$A$1:$AA$367,16,0)</f>
        <v>0</v>
      </c>
      <c r="BH310">
        <v>0</v>
      </c>
      <c r="BI310" s="15">
        <f t="shared" si="329"/>
        <v>24</v>
      </c>
      <c r="BJ310" s="14">
        <f t="shared" si="334"/>
        <v>20</v>
      </c>
      <c r="BK310">
        <f>VLOOKUP(A310,'Stock wise daily sales'!$A$1:$AA$367,17,0)</f>
        <v>0</v>
      </c>
      <c r="BL310">
        <v>0</v>
      </c>
      <c r="BM310" s="15">
        <f t="shared" si="335"/>
        <v>20</v>
      </c>
      <c r="BN310" s="14">
        <f t="shared" si="330"/>
        <v>18</v>
      </c>
      <c r="BO310">
        <f>VLOOKUP(A310,'Stock wise daily sales'!$A$1:$AA$367,18,0)</f>
        <v>0</v>
      </c>
      <c r="BP310">
        <v>0</v>
      </c>
      <c r="BQ310" s="15">
        <f t="shared" si="331"/>
        <v>18</v>
      </c>
      <c r="BR310" s="14">
        <f t="shared" si="332"/>
        <v>18</v>
      </c>
      <c r="BS310">
        <f>VLOOKUP(A310,'Stock wise daily sales'!$A$1:$AA$367,19,0)</f>
        <v>0</v>
      </c>
      <c r="BT310">
        <v>0</v>
      </c>
      <c r="BU310" s="15">
        <f t="shared" si="333"/>
        <v>18</v>
      </c>
      <c r="BV310" s="14">
        <f t="shared" si="336"/>
        <v>7</v>
      </c>
      <c r="BW310">
        <f>VLOOKUP(A310,'Stock wise daily sales'!$A$1:$AA$367,20,0)</f>
        <v>0</v>
      </c>
      <c r="BX310">
        <v>0</v>
      </c>
      <c r="BY310" s="15">
        <f t="shared" si="337"/>
        <v>7</v>
      </c>
      <c r="BZ310" s="14">
        <f t="shared" si="320"/>
        <v>4</v>
      </c>
      <c r="CA310">
        <f>VLOOKUP(A310,'Stock wise daily sales'!$A$1:$AA$367,21,0)</f>
        <v>15</v>
      </c>
      <c r="CB310">
        <v>100</v>
      </c>
      <c r="CC310" s="15">
        <f t="shared" si="321"/>
        <v>89</v>
      </c>
      <c r="CD310" s="14">
        <f t="shared" si="361"/>
        <v>56</v>
      </c>
      <c r="CE310">
        <f>VLOOKUP(A310,'Stock wise daily sales'!$A$1:$AA$367,22,0)</f>
        <v>0</v>
      </c>
      <c r="CF310">
        <v>0</v>
      </c>
      <c r="CG310" s="15">
        <f t="shared" si="362"/>
        <v>56</v>
      </c>
      <c r="CH310" s="14">
        <f t="shared" si="345"/>
        <v>1</v>
      </c>
      <c r="CI310">
        <f>VLOOKUP(A310,'Stock wise daily sales'!$A$1:$AA$367,23,0)</f>
        <v>0</v>
      </c>
      <c r="CJ310">
        <v>0</v>
      </c>
      <c r="CK310" s="15">
        <f t="shared" si="346"/>
        <v>1</v>
      </c>
      <c r="CL310" s="14">
        <f t="shared" si="338"/>
        <v>8</v>
      </c>
      <c r="CM310">
        <f>VLOOKUP(A310,'Stock wise daily sales'!$A$1:$AA$367,24,0)</f>
        <v>0</v>
      </c>
      <c r="CN310">
        <v>0</v>
      </c>
      <c r="CO310" s="15">
        <f t="shared" si="339"/>
        <v>8</v>
      </c>
      <c r="CP310" s="14">
        <f t="shared" si="355"/>
        <v>50</v>
      </c>
      <c r="CQ310">
        <f>VLOOKUP(A310,'Stock wise daily sales'!$A$1:$AA$367,25,0)</f>
        <v>0</v>
      </c>
      <c r="CR310">
        <v>0</v>
      </c>
      <c r="CS310" s="15">
        <f t="shared" si="356"/>
        <v>50</v>
      </c>
      <c r="CT310" s="14">
        <f t="shared" si="340"/>
        <v>148</v>
      </c>
      <c r="CU310">
        <f>VLOOKUP(A310,'Stock wise daily sales'!$A$1:$AA$367,26,0)</f>
        <v>0</v>
      </c>
      <c r="CV310">
        <v>0</v>
      </c>
      <c r="CW310" s="15">
        <f t="shared" si="341"/>
        <v>148</v>
      </c>
    </row>
    <row r="311" spans="1:101" x14ac:dyDescent="0.45">
      <c r="A311" s="2">
        <v>45508</v>
      </c>
      <c r="B311" s="14">
        <f t="shared" si="367"/>
        <v>5</v>
      </c>
      <c r="C311">
        <f>VLOOKUP(A311,'Stock wise daily sales'!$A$1:$AA$367,2,0)</f>
        <v>0</v>
      </c>
      <c r="D311">
        <v>0</v>
      </c>
      <c r="E311" s="15">
        <f t="shared" si="368"/>
        <v>5</v>
      </c>
      <c r="F311" s="14">
        <f t="shared" si="357"/>
        <v>41</v>
      </c>
      <c r="G311">
        <f>VLOOKUP(A311,'Stock wise daily sales'!$A$1:$AA$367,3,0)</f>
        <v>0</v>
      </c>
      <c r="H311">
        <v>0</v>
      </c>
      <c r="I311" s="15">
        <f t="shared" si="358"/>
        <v>41</v>
      </c>
      <c r="J311" s="14">
        <f t="shared" si="342"/>
        <v>25</v>
      </c>
      <c r="K311">
        <f>VLOOKUP(A311,'Stock wise daily sales'!$A$1:$AA$367,4,0)</f>
        <v>6</v>
      </c>
      <c r="L311">
        <v>0</v>
      </c>
      <c r="M311" s="15">
        <f t="shared" si="343"/>
        <v>19</v>
      </c>
      <c r="N311" s="14">
        <f t="shared" si="317"/>
        <v>37</v>
      </c>
      <c r="O311">
        <f>VLOOKUP(A311,'Stock wise daily sales'!$A$1:$AA$367,5,0)</f>
        <v>0</v>
      </c>
      <c r="P311">
        <v>0</v>
      </c>
      <c r="Q311" s="15">
        <f t="shared" si="344"/>
        <v>37</v>
      </c>
      <c r="R311" s="14">
        <f t="shared" si="322"/>
        <v>113</v>
      </c>
      <c r="S311">
        <f>VLOOKUP(A311,'Stock wise daily sales'!$A$1:$AA$367,6,0)</f>
        <v>6</v>
      </c>
      <c r="T311">
        <v>0</v>
      </c>
      <c r="U311" s="15">
        <f t="shared" si="323"/>
        <v>107</v>
      </c>
      <c r="V311" s="14">
        <f t="shared" si="365"/>
        <v>77</v>
      </c>
      <c r="W311">
        <f>VLOOKUP(A311,'Stock wise daily sales'!$A$1:$AA$367,7,0)</f>
        <v>0</v>
      </c>
      <c r="X311">
        <v>0</v>
      </c>
      <c r="Y311" s="15">
        <f t="shared" si="366"/>
        <v>77</v>
      </c>
      <c r="Z311" s="14">
        <f t="shared" si="324"/>
        <v>101</v>
      </c>
      <c r="AA311">
        <f>VLOOKUP(A311,'Stock wise daily sales'!$A$1:$AA$367,8,0)</f>
        <v>8</v>
      </c>
      <c r="AB311">
        <v>0</v>
      </c>
      <c r="AC311" s="15">
        <f t="shared" si="325"/>
        <v>93</v>
      </c>
      <c r="AD311" s="14">
        <f t="shared" si="318"/>
        <v>33</v>
      </c>
      <c r="AE311">
        <f>VLOOKUP(A311,'Stock wise daily sales'!$A$1:$AA$367,9,0)</f>
        <v>0</v>
      </c>
      <c r="AF311">
        <v>0</v>
      </c>
      <c r="AG311" s="15">
        <f t="shared" si="319"/>
        <v>33</v>
      </c>
      <c r="AH311" s="14">
        <f t="shared" si="347"/>
        <v>17</v>
      </c>
      <c r="AI311">
        <f>VLOOKUP(A311,'Stock wise daily sales'!$A$1:$AA$367,10,0)</f>
        <v>5</v>
      </c>
      <c r="AJ311">
        <v>0</v>
      </c>
      <c r="AK311" s="15">
        <f t="shared" si="348"/>
        <v>12</v>
      </c>
      <c r="AL311" s="14">
        <f t="shared" si="359"/>
        <v>40</v>
      </c>
      <c r="AM311">
        <f>VLOOKUP(A311,'Stock wise daily sales'!$A$1:$AA$367,11,0)</f>
        <v>1</v>
      </c>
      <c r="AN311">
        <v>0</v>
      </c>
      <c r="AO311" s="15">
        <f t="shared" si="360"/>
        <v>39</v>
      </c>
      <c r="AP311" s="14">
        <f t="shared" si="349"/>
        <v>18</v>
      </c>
      <c r="AQ311">
        <f>VLOOKUP(A311,'Stock wise daily sales'!$A$1:$AA$367,12,0)</f>
        <v>0</v>
      </c>
      <c r="AR311">
        <v>0</v>
      </c>
      <c r="AS311" s="15">
        <f t="shared" si="350"/>
        <v>18</v>
      </c>
      <c r="AT311" s="14">
        <f t="shared" si="351"/>
        <v>53</v>
      </c>
      <c r="AU311">
        <f>VLOOKUP(A311,'Stock wise daily sales'!$A$1:$AA$367,13,0)</f>
        <v>0</v>
      </c>
      <c r="AV311">
        <v>0</v>
      </c>
      <c r="AW311" s="15">
        <f t="shared" si="352"/>
        <v>53</v>
      </c>
      <c r="AX311" s="14">
        <f t="shared" si="326"/>
        <v>40</v>
      </c>
      <c r="AY311">
        <f>VLOOKUP(A311,'Stock wise daily sales'!$A$1:$AA$367,14,0)</f>
        <v>0</v>
      </c>
      <c r="AZ311">
        <v>0</v>
      </c>
      <c r="BA311" s="15">
        <f t="shared" si="327"/>
        <v>40</v>
      </c>
      <c r="BB311" s="14">
        <f t="shared" si="353"/>
        <v>20</v>
      </c>
      <c r="BC311">
        <f>VLOOKUP(A311,'Stock wise daily sales'!$A$1:$AA$367,15,0)</f>
        <v>1</v>
      </c>
      <c r="BD311">
        <v>0</v>
      </c>
      <c r="BE311" s="15">
        <f t="shared" si="354"/>
        <v>19</v>
      </c>
      <c r="BF311" s="14">
        <f t="shared" si="328"/>
        <v>24</v>
      </c>
      <c r="BG311">
        <f>VLOOKUP(A311,'Stock wise daily sales'!$A$1:$AA$367,16,0)</f>
        <v>0</v>
      </c>
      <c r="BH311">
        <v>0</v>
      </c>
      <c r="BI311" s="15">
        <f t="shared" si="329"/>
        <v>24</v>
      </c>
      <c r="BJ311" s="14">
        <f t="shared" si="334"/>
        <v>20</v>
      </c>
      <c r="BK311">
        <f>VLOOKUP(A311,'Stock wise daily sales'!$A$1:$AA$367,17,0)</f>
        <v>0</v>
      </c>
      <c r="BL311">
        <v>0</v>
      </c>
      <c r="BM311" s="15">
        <f t="shared" si="335"/>
        <v>20</v>
      </c>
      <c r="BN311" s="14">
        <f t="shared" si="330"/>
        <v>18</v>
      </c>
      <c r="BO311">
        <f>VLOOKUP(A311,'Stock wise daily sales'!$A$1:$AA$367,18,0)</f>
        <v>0</v>
      </c>
      <c r="BP311">
        <v>0</v>
      </c>
      <c r="BQ311" s="15">
        <f t="shared" si="331"/>
        <v>18</v>
      </c>
      <c r="BR311" s="14">
        <f t="shared" si="332"/>
        <v>18</v>
      </c>
      <c r="BS311">
        <f>VLOOKUP(A311,'Stock wise daily sales'!$A$1:$AA$367,19,0)</f>
        <v>0</v>
      </c>
      <c r="BT311">
        <v>0</v>
      </c>
      <c r="BU311" s="15">
        <f t="shared" si="333"/>
        <v>18</v>
      </c>
      <c r="BV311" s="14">
        <f t="shared" si="336"/>
        <v>7</v>
      </c>
      <c r="BW311">
        <f>VLOOKUP(A311,'Stock wise daily sales'!$A$1:$AA$367,20,0)</f>
        <v>0</v>
      </c>
      <c r="BX311">
        <v>0</v>
      </c>
      <c r="BY311" s="15">
        <f t="shared" si="337"/>
        <v>7</v>
      </c>
      <c r="BZ311" s="14">
        <f t="shared" si="320"/>
        <v>89</v>
      </c>
      <c r="CA311">
        <f>VLOOKUP(A311,'Stock wise daily sales'!$A$1:$AA$367,21,0)</f>
        <v>20</v>
      </c>
      <c r="CB311">
        <v>0</v>
      </c>
      <c r="CC311" s="15">
        <f t="shared" si="321"/>
        <v>69</v>
      </c>
      <c r="CD311" s="14">
        <f t="shared" si="361"/>
        <v>56</v>
      </c>
      <c r="CE311">
        <f>VLOOKUP(A311,'Stock wise daily sales'!$A$1:$AA$367,22,0)</f>
        <v>0</v>
      </c>
      <c r="CF311">
        <v>0</v>
      </c>
      <c r="CG311" s="15">
        <f t="shared" si="362"/>
        <v>56</v>
      </c>
      <c r="CH311" s="14">
        <f t="shared" si="345"/>
        <v>1</v>
      </c>
      <c r="CI311">
        <f>VLOOKUP(A311,'Stock wise daily sales'!$A$1:$AA$367,23,0)</f>
        <v>0</v>
      </c>
      <c r="CJ311">
        <v>0</v>
      </c>
      <c r="CK311" s="15">
        <f t="shared" si="346"/>
        <v>1</v>
      </c>
      <c r="CL311" s="14">
        <f t="shared" si="338"/>
        <v>8</v>
      </c>
      <c r="CM311">
        <f>VLOOKUP(A311,'Stock wise daily sales'!$A$1:$AA$367,24,0)</f>
        <v>0</v>
      </c>
      <c r="CN311">
        <v>0</v>
      </c>
      <c r="CO311" s="15">
        <f t="shared" si="339"/>
        <v>8</v>
      </c>
      <c r="CP311" s="14">
        <f t="shared" si="355"/>
        <v>50</v>
      </c>
      <c r="CQ311">
        <f>VLOOKUP(A311,'Stock wise daily sales'!$A$1:$AA$367,25,0)</f>
        <v>0</v>
      </c>
      <c r="CR311">
        <v>0</v>
      </c>
      <c r="CS311" s="15">
        <f t="shared" si="356"/>
        <v>50</v>
      </c>
      <c r="CT311" s="14">
        <f t="shared" si="340"/>
        <v>148</v>
      </c>
      <c r="CU311">
        <f>VLOOKUP(A311,'Stock wise daily sales'!$A$1:$AA$367,26,0)</f>
        <v>26</v>
      </c>
      <c r="CV311">
        <v>0</v>
      </c>
      <c r="CW311" s="15">
        <f t="shared" si="341"/>
        <v>122</v>
      </c>
    </row>
    <row r="312" spans="1:101" x14ac:dyDescent="0.45">
      <c r="A312" s="2">
        <v>45509</v>
      </c>
      <c r="B312" s="14">
        <f t="shared" si="367"/>
        <v>5</v>
      </c>
      <c r="C312">
        <f>VLOOKUP(A312,'Stock wise daily sales'!$A$1:$AA$367,2,0)</f>
        <v>12</v>
      </c>
      <c r="D312">
        <v>120</v>
      </c>
      <c r="E312" s="15">
        <f t="shared" si="368"/>
        <v>113</v>
      </c>
      <c r="F312" s="14">
        <f t="shared" si="357"/>
        <v>41</v>
      </c>
      <c r="G312">
        <f>VLOOKUP(A312,'Stock wise daily sales'!$A$1:$AA$367,3,0)</f>
        <v>12</v>
      </c>
      <c r="H312">
        <v>0</v>
      </c>
      <c r="I312" s="15">
        <f t="shared" si="358"/>
        <v>29</v>
      </c>
      <c r="J312" s="14">
        <f t="shared" si="342"/>
        <v>19</v>
      </c>
      <c r="K312">
        <f>VLOOKUP(A312,'Stock wise daily sales'!$A$1:$AA$367,4,0)</f>
        <v>0</v>
      </c>
      <c r="L312">
        <v>0</v>
      </c>
      <c r="M312" s="15">
        <f t="shared" si="343"/>
        <v>19</v>
      </c>
      <c r="N312" s="14">
        <f t="shared" si="317"/>
        <v>37</v>
      </c>
      <c r="O312">
        <f>VLOOKUP(A312,'Stock wise daily sales'!$A$1:$AA$367,5,0)</f>
        <v>0</v>
      </c>
      <c r="P312">
        <v>0</v>
      </c>
      <c r="Q312" s="15">
        <f t="shared" si="344"/>
        <v>37</v>
      </c>
      <c r="R312" s="14">
        <f t="shared" si="322"/>
        <v>107</v>
      </c>
      <c r="S312">
        <f>VLOOKUP(A312,'Stock wise daily sales'!$A$1:$AA$367,6,0)</f>
        <v>12</v>
      </c>
      <c r="T312">
        <v>0</v>
      </c>
      <c r="U312" s="15">
        <f t="shared" si="323"/>
        <v>95</v>
      </c>
      <c r="V312" s="14">
        <f t="shared" si="365"/>
        <v>77</v>
      </c>
      <c r="W312">
        <f>VLOOKUP(A312,'Stock wise daily sales'!$A$1:$AA$367,7,0)</f>
        <v>12</v>
      </c>
      <c r="X312">
        <v>0</v>
      </c>
      <c r="Y312" s="15">
        <f t="shared" si="366"/>
        <v>65</v>
      </c>
      <c r="Z312" s="14">
        <f t="shared" si="324"/>
        <v>93</v>
      </c>
      <c r="AA312">
        <f>VLOOKUP(A312,'Stock wise daily sales'!$A$1:$AA$367,8,0)</f>
        <v>12</v>
      </c>
      <c r="AB312">
        <v>0</v>
      </c>
      <c r="AC312" s="15">
        <f t="shared" si="325"/>
        <v>81</v>
      </c>
      <c r="AD312" s="14">
        <f t="shared" si="318"/>
        <v>33</v>
      </c>
      <c r="AE312">
        <f>VLOOKUP(A312,'Stock wise daily sales'!$A$1:$AA$367,9,0)</f>
        <v>0</v>
      </c>
      <c r="AF312">
        <v>0</v>
      </c>
      <c r="AG312" s="15">
        <f t="shared" si="319"/>
        <v>33</v>
      </c>
      <c r="AH312" s="14">
        <f t="shared" si="347"/>
        <v>12</v>
      </c>
      <c r="AI312">
        <f>VLOOKUP(A312,'Stock wise daily sales'!$A$1:$AA$367,10,0)</f>
        <v>0</v>
      </c>
      <c r="AJ312">
        <v>0</v>
      </c>
      <c r="AK312" s="15">
        <f t="shared" si="348"/>
        <v>12</v>
      </c>
      <c r="AL312" s="14">
        <f t="shared" si="359"/>
        <v>39</v>
      </c>
      <c r="AM312">
        <f>VLOOKUP(A312,'Stock wise daily sales'!$A$1:$AA$367,11,0)</f>
        <v>12</v>
      </c>
      <c r="AN312">
        <v>0</v>
      </c>
      <c r="AO312" s="15">
        <f t="shared" si="360"/>
        <v>27</v>
      </c>
      <c r="AP312" s="14">
        <f t="shared" si="349"/>
        <v>18</v>
      </c>
      <c r="AQ312">
        <f>VLOOKUP(A312,'Stock wise daily sales'!$A$1:$AA$367,12,0)</f>
        <v>0</v>
      </c>
      <c r="AR312">
        <v>0</v>
      </c>
      <c r="AS312" s="15">
        <f t="shared" si="350"/>
        <v>18</v>
      </c>
      <c r="AT312" s="14">
        <f t="shared" si="351"/>
        <v>53</v>
      </c>
      <c r="AU312">
        <f>VLOOKUP(A312,'Stock wise daily sales'!$A$1:$AA$367,13,0)</f>
        <v>0</v>
      </c>
      <c r="AV312">
        <v>0</v>
      </c>
      <c r="AW312" s="15">
        <f t="shared" si="352"/>
        <v>53</v>
      </c>
      <c r="AX312" s="14">
        <f t="shared" si="326"/>
        <v>40</v>
      </c>
      <c r="AY312">
        <f>VLOOKUP(A312,'Stock wise daily sales'!$A$1:$AA$367,14,0)</f>
        <v>0</v>
      </c>
      <c r="AZ312">
        <v>0</v>
      </c>
      <c r="BA312" s="15">
        <f t="shared" si="327"/>
        <v>40</v>
      </c>
      <c r="BB312" s="14">
        <f t="shared" si="353"/>
        <v>19</v>
      </c>
      <c r="BC312">
        <f>VLOOKUP(A312,'Stock wise daily sales'!$A$1:$AA$367,15,0)</f>
        <v>0</v>
      </c>
      <c r="BD312">
        <v>0</v>
      </c>
      <c r="BE312" s="15">
        <f t="shared" si="354"/>
        <v>19</v>
      </c>
      <c r="BF312" s="14">
        <f t="shared" si="328"/>
        <v>24</v>
      </c>
      <c r="BG312">
        <f>VLOOKUP(A312,'Stock wise daily sales'!$A$1:$AA$367,16,0)</f>
        <v>18</v>
      </c>
      <c r="BH312">
        <v>0</v>
      </c>
      <c r="BI312" s="15">
        <f t="shared" si="329"/>
        <v>6</v>
      </c>
      <c r="BJ312" s="14">
        <f t="shared" si="334"/>
        <v>20</v>
      </c>
      <c r="BK312">
        <f>VLOOKUP(A312,'Stock wise daily sales'!$A$1:$AA$367,17,0)</f>
        <v>2</v>
      </c>
      <c r="BL312">
        <v>0</v>
      </c>
      <c r="BM312" s="15">
        <f t="shared" si="335"/>
        <v>18</v>
      </c>
      <c r="BN312" s="14">
        <f t="shared" si="330"/>
        <v>18</v>
      </c>
      <c r="BO312">
        <f>VLOOKUP(A312,'Stock wise daily sales'!$A$1:$AA$367,18,0)</f>
        <v>24</v>
      </c>
      <c r="BP312">
        <v>80</v>
      </c>
      <c r="BQ312" s="15">
        <f t="shared" si="331"/>
        <v>74</v>
      </c>
      <c r="BR312" s="14">
        <f t="shared" si="332"/>
        <v>18</v>
      </c>
      <c r="BS312">
        <f>VLOOKUP(A312,'Stock wise daily sales'!$A$1:$AA$367,19,0)</f>
        <v>0</v>
      </c>
      <c r="BT312">
        <v>0</v>
      </c>
      <c r="BU312" s="15">
        <f t="shared" si="333"/>
        <v>18</v>
      </c>
      <c r="BV312" s="14">
        <f t="shared" si="336"/>
        <v>7</v>
      </c>
      <c r="BW312">
        <f>VLOOKUP(A312,'Stock wise daily sales'!$A$1:$AA$367,20,0)</f>
        <v>12</v>
      </c>
      <c r="BX312">
        <v>30</v>
      </c>
      <c r="BY312" s="15">
        <f t="shared" si="337"/>
        <v>25</v>
      </c>
      <c r="BZ312" s="14">
        <f t="shared" si="320"/>
        <v>69</v>
      </c>
      <c r="CA312">
        <f>VLOOKUP(A312,'Stock wise daily sales'!$A$1:$AA$367,21,0)</f>
        <v>49</v>
      </c>
      <c r="CB312">
        <v>0</v>
      </c>
      <c r="CC312" s="15">
        <f t="shared" si="321"/>
        <v>20</v>
      </c>
      <c r="CD312" s="14">
        <f t="shared" si="361"/>
        <v>56</v>
      </c>
      <c r="CE312">
        <f>VLOOKUP(A312,'Stock wise daily sales'!$A$1:$AA$367,22,0)</f>
        <v>0</v>
      </c>
      <c r="CF312">
        <v>0</v>
      </c>
      <c r="CG312" s="15">
        <f t="shared" si="362"/>
        <v>56</v>
      </c>
      <c r="CH312" s="14">
        <f t="shared" si="345"/>
        <v>1</v>
      </c>
      <c r="CI312">
        <f>VLOOKUP(A312,'Stock wise daily sales'!$A$1:$AA$367,23,0)</f>
        <v>10</v>
      </c>
      <c r="CJ312">
        <v>110</v>
      </c>
      <c r="CK312" s="15">
        <f t="shared" si="346"/>
        <v>101</v>
      </c>
      <c r="CL312" s="14">
        <f t="shared" si="338"/>
        <v>8</v>
      </c>
      <c r="CM312">
        <f>VLOOKUP(A312,'Stock wise daily sales'!$A$1:$AA$367,24,0)</f>
        <v>0</v>
      </c>
      <c r="CN312">
        <v>0</v>
      </c>
      <c r="CO312" s="15">
        <f t="shared" si="339"/>
        <v>8</v>
      </c>
      <c r="CP312" s="14">
        <f t="shared" si="355"/>
        <v>50</v>
      </c>
      <c r="CQ312">
        <f>VLOOKUP(A312,'Stock wise daily sales'!$A$1:$AA$367,25,0)</f>
        <v>0</v>
      </c>
      <c r="CR312">
        <v>0</v>
      </c>
      <c r="CS312" s="15">
        <f t="shared" si="356"/>
        <v>50</v>
      </c>
      <c r="CT312" s="14">
        <f t="shared" si="340"/>
        <v>122</v>
      </c>
      <c r="CU312">
        <f>VLOOKUP(A312,'Stock wise daily sales'!$A$1:$AA$367,26,0)</f>
        <v>16</v>
      </c>
      <c r="CV312">
        <v>0</v>
      </c>
      <c r="CW312" s="15">
        <f t="shared" si="341"/>
        <v>106</v>
      </c>
    </row>
    <row r="313" spans="1:101" x14ac:dyDescent="0.45">
      <c r="A313" s="2">
        <v>45510</v>
      </c>
      <c r="B313" s="14">
        <f t="shared" si="367"/>
        <v>113</v>
      </c>
      <c r="C313">
        <f>VLOOKUP(A313,'Stock wise daily sales'!$A$1:$AA$367,2,0)</f>
        <v>0</v>
      </c>
      <c r="D313">
        <v>0</v>
      </c>
      <c r="E313" s="15">
        <f t="shared" si="368"/>
        <v>113</v>
      </c>
      <c r="F313" s="14">
        <f t="shared" si="357"/>
        <v>29</v>
      </c>
      <c r="G313">
        <f>VLOOKUP(A313,'Stock wise daily sales'!$A$1:$AA$367,3,0)</f>
        <v>50</v>
      </c>
      <c r="H313">
        <v>130</v>
      </c>
      <c r="I313" s="15">
        <f t="shared" si="358"/>
        <v>109</v>
      </c>
      <c r="J313" s="14">
        <f t="shared" si="342"/>
        <v>19</v>
      </c>
      <c r="K313">
        <f>VLOOKUP(A313,'Stock wise daily sales'!$A$1:$AA$367,4,0)</f>
        <v>0</v>
      </c>
      <c r="L313">
        <v>0</v>
      </c>
      <c r="M313" s="15">
        <f t="shared" si="343"/>
        <v>19</v>
      </c>
      <c r="N313" s="14">
        <f t="shared" si="317"/>
        <v>37</v>
      </c>
      <c r="O313">
        <f>VLOOKUP(A313,'Stock wise daily sales'!$A$1:$AA$367,5,0)</f>
        <v>50</v>
      </c>
      <c r="P313">
        <v>50</v>
      </c>
      <c r="Q313" s="15">
        <f t="shared" si="344"/>
        <v>37</v>
      </c>
      <c r="R313" s="14">
        <f t="shared" si="322"/>
        <v>95</v>
      </c>
      <c r="S313">
        <f>VLOOKUP(A313,'Stock wise daily sales'!$A$1:$AA$367,6,0)</f>
        <v>75</v>
      </c>
      <c r="T313">
        <v>0</v>
      </c>
      <c r="U313" s="15">
        <f t="shared" si="323"/>
        <v>20</v>
      </c>
      <c r="V313" s="14">
        <f t="shared" si="365"/>
        <v>65</v>
      </c>
      <c r="W313">
        <f>VLOOKUP(A313,'Stock wise daily sales'!$A$1:$AA$367,7,0)</f>
        <v>20</v>
      </c>
      <c r="X313">
        <v>0</v>
      </c>
      <c r="Y313" s="15">
        <f t="shared" si="366"/>
        <v>45</v>
      </c>
      <c r="Z313" s="14">
        <f t="shared" si="324"/>
        <v>81</v>
      </c>
      <c r="AA313">
        <f>VLOOKUP(A313,'Stock wise daily sales'!$A$1:$AA$367,8,0)</f>
        <v>20</v>
      </c>
      <c r="AB313">
        <v>0</v>
      </c>
      <c r="AC313" s="15">
        <f t="shared" si="325"/>
        <v>61</v>
      </c>
      <c r="AD313" s="14">
        <f t="shared" si="318"/>
        <v>33</v>
      </c>
      <c r="AE313">
        <f>VLOOKUP(A313,'Stock wise daily sales'!$A$1:$AA$367,9,0)</f>
        <v>0</v>
      </c>
      <c r="AF313">
        <v>0</v>
      </c>
      <c r="AG313" s="15">
        <f t="shared" si="319"/>
        <v>33</v>
      </c>
      <c r="AH313" s="14">
        <f t="shared" si="347"/>
        <v>12</v>
      </c>
      <c r="AI313">
        <f>VLOOKUP(A313,'Stock wise daily sales'!$A$1:$AA$367,10,0)</f>
        <v>5</v>
      </c>
      <c r="AJ313">
        <v>0</v>
      </c>
      <c r="AK313" s="15">
        <f t="shared" si="348"/>
        <v>7</v>
      </c>
      <c r="AL313" s="14">
        <f t="shared" si="359"/>
        <v>27</v>
      </c>
      <c r="AM313">
        <f>VLOOKUP(A313,'Stock wise daily sales'!$A$1:$AA$367,11,0)</f>
        <v>0</v>
      </c>
      <c r="AN313">
        <v>0</v>
      </c>
      <c r="AO313" s="15">
        <f t="shared" si="360"/>
        <v>27</v>
      </c>
      <c r="AP313" s="14">
        <f t="shared" si="349"/>
        <v>18</v>
      </c>
      <c r="AQ313">
        <f>VLOOKUP(A313,'Stock wise daily sales'!$A$1:$AA$367,12,0)</f>
        <v>0</v>
      </c>
      <c r="AR313">
        <v>0</v>
      </c>
      <c r="AS313" s="15">
        <f t="shared" si="350"/>
        <v>18</v>
      </c>
      <c r="AT313" s="14">
        <f t="shared" si="351"/>
        <v>53</v>
      </c>
      <c r="AU313">
        <f>VLOOKUP(A313,'Stock wise daily sales'!$A$1:$AA$367,13,0)</f>
        <v>10</v>
      </c>
      <c r="AV313">
        <v>0</v>
      </c>
      <c r="AW313" s="15">
        <f t="shared" si="352"/>
        <v>43</v>
      </c>
      <c r="AX313" s="14">
        <f t="shared" si="326"/>
        <v>40</v>
      </c>
      <c r="AY313">
        <f>VLOOKUP(A313,'Stock wise daily sales'!$A$1:$AA$367,14,0)</f>
        <v>0</v>
      </c>
      <c r="AZ313">
        <v>0</v>
      </c>
      <c r="BA313" s="15">
        <f t="shared" si="327"/>
        <v>40</v>
      </c>
      <c r="BB313" s="14">
        <f t="shared" si="353"/>
        <v>19</v>
      </c>
      <c r="BC313">
        <f>VLOOKUP(A313,'Stock wise daily sales'!$A$1:$AA$367,15,0)</f>
        <v>1</v>
      </c>
      <c r="BD313">
        <v>0</v>
      </c>
      <c r="BE313" s="15">
        <f t="shared" si="354"/>
        <v>18</v>
      </c>
      <c r="BF313" s="14">
        <f t="shared" si="328"/>
        <v>6</v>
      </c>
      <c r="BG313">
        <f>VLOOKUP(A313,'Stock wise daily sales'!$A$1:$AA$367,16,0)</f>
        <v>0</v>
      </c>
      <c r="BH313">
        <v>0</v>
      </c>
      <c r="BI313" s="15">
        <f t="shared" si="329"/>
        <v>6</v>
      </c>
      <c r="BJ313" s="14">
        <f t="shared" si="334"/>
        <v>18</v>
      </c>
      <c r="BK313">
        <f>VLOOKUP(A313,'Stock wise daily sales'!$A$1:$AA$367,17,0)</f>
        <v>0</v>
      </c>
      <c r="BL313">
        <v>0</v>
      </c>
      <c r="BM313" s="15">
        <f t="shared" si="335"/>
        <v>18</v>
      </c>
      <c r="BN313" s="14">
        <f t="shared" si="330"/>
        <v>74</v>
      </c>
      <c r="BO313">
        <f>VLOOKUP(A313,'Stock wise daily sales'!$A$1:$AA$367,18,0)</f>
        <v>10</v>
      </c>
      <c r="BP313">
        <v>0</v>
      </c>
      <c r="BQ313" s="15">
        <f t="shared" si="331"/>
        <v>64</v>
      </c>
      <c r="BR313" s="14">
        <f t="shared" si="332"/>
        <v>18</v>
      </c>
      <c r="BS313">
        <f>VLOOKUP(A313,'Stock wise daily sales'!$A$1:$AA$367,19,0)</f>
        <v>5</v>
      </c>
      <c r="BT313">
        <v>0</v>
      </c>
      <c r="BU313" s="15">
        <f t="shared" si="333"/>
        <v>13</v>
      </c>
      <c r="BV313" s="14">
        <f t="shared" si="336"/>
        <v>25</v>
      </c>
      <c r="BW313">
        <f>VLOOKUP(A313,'Stock wise daily sales'!$A$1:$AA$367,20,0)</f>
        <v>9</v>
      </c>
      <c r="BX313">
        <v>0</v>
      </c>
      <c r="BY313" s="15">
        <f t="shared" si="337"/>
        <v>16</v>
      </c>
      <c r="BZ313" s="14">
        <f t="shared" si="320"/>
        <v>20</v>
      </c>
      <c r="CA313">
        <f>VLOOKUP(A313,'Stock wise daily sales'!$A$1:$AA$367,21,0)</f>
        <v>10</v>
      </c>
      <c r="CB313">
        <v>0</v>
      </c>
      <c r="CC313" s="15">
        <f t="shared" si="321"/>
        <v>10</v>
      </c>
      <c r="CD313" s="14">
        <f t="shared" si="361"/>
        <v>56</v>
      </c>
      <c r="CE313">
        <f>VLOOKUP(A313,'Stock wise daily sales'!$A$1:$AA$367,22,0)</f>
        <v>0</v>
      </c>
      <c r="CF313">
        <v>0</v>
      </c>
      <c r="CG313" s="15">
        <f t="shared" si="362"/>
        <v>56</v>
      </c>
      <c r="CH313" s="14">
        <f t="shared" si="345"/>
        <v>101</v>
      </c>
      <c r="CI313">
        <f>VLOOKUP(A313,'Stock wise daily sales'!$A$1:$AA$367,23,0)</f>
        <v>10</v>
      </c>
      <c r="CJ313">
        <v>0</v>
      </c>
      <c r="CK313" s="15">
        <f t="shared" si="346"/>
        <v>91</v>
      </c>
      <c r="CL313" s="14">
        <f t="shared" si="338"/>
        <v>8</v>
      </c>
      <c r="CM313">
        <f>VLOOKUP(A313,'Stock wise daily sales'!$A$1:$AA$367,24,0)</f>
        <v>10</v>
      </c>
      <c r="CN313">
        <v>30</v>
      </c>
      <c r="CO313" s="15">
        <f t="shared" si="339"/>
        <v>28</v>
      </c>
      <c r="CP313" s="14">
        <f t="shared" si="355"/>
        <v>50</v>
      </c>
      <c r="CQ313">
        <f>VLOOKUP(A313,'Stock wise daily sales'!$A$1:$AA$367,25,0)</f>
        <v>0</v>
      </c>
      <c r="CR313">
        <v>0</v>
      </c>
      <c r="CS313" s="15">
        <f t="shared" si="356"/>
        <v>50</v>
      </c>
      <c r="CT313" s="14">
        <f t="shared" si="340"/>
        <v>106</v>
      </c>
      <c r="CU313">
        <f>VLOOKUP(A313,'Stock wise daily sales'!$A$1:$AA$367,26,0)</f>
        <v>40</v>
      </c>
      <c r="CV313">
        <v>0</v>
      </c>
      <c r="CW313" s="15">
        <f t="shared" si="341"/>
        <v>66</v>
      </c>
    </row>
    <row r="314" spans="1:101" x14ac:dyDescent="0.45">
      <c r="A314" s="2">
        <v>45511</v>
      </c>
      <c r="B314" s="14">
        <f t="shared" si="367"/>
        <v>113</v>
      </c>
      <c r="C314">
        <f>VLOOKUP(A314,'Stock wise daily sales'!$A$1:$AA$367,2,0)</f>
        <v>0</v>
      </c>
      <c r="D314">
        <v>0</v>
      </c>
      <c r="E314" s="15">
        <f t="shared" si="368"/>
        <v>113</v>
      </c>
      <c r="F314" s="14">
        <f t="shared" si="357"/>
        <v>109</v>
      </c>
      <c r="G314">
        <f>VLOOKUP(A314,'Stock wise daily sales'!$A$1:$AA$367,3,0)</f>
        <v>10</v>
      </c>
      <c r="H314">
        <v>0</v>
      </c>
      <c r="I314" s="15">
        <f t="shared" si="358"/>
        <v>99</v>
      </c>
      <c r="J314" s="14">
        <f t="shared" si="342"/>
        <v>19</v>
      </c>
      <c r="K314">
        <f>VLOOKUP(A314,'Stock wise daily sales'!$A$1:$AA$367,4,0)</f>
        <v>0</v>
      </c>
      <c r="L314">
        <v>0</v>
      </c>
      <c r="M314" s="15">
        <f t="shared" si="343"/>
        <v>19</v>
      </c>
      <c r="N314" s="14">
        <f t="shared" si="317"/>
        <v>37</v>
      </c>
      <c r="O314">
        <f>VLOOKUP(A314,'Stock wise daily sales'!$A$1:$AA$367,5,0)</f>
        <v>0</v>
      </c>
      <c r="P314">
        <v>0</v>
      </c>
      <c r="Q314" s="15">
        <f t="shared" si="344"/>
        <v>37</v>
      </c>
      <c r="R314" s="14">
        <f t="shared" si="322"/>
        <v>20</v>
      </c>
      <c r="S314">
        <f>VLOOKUP(A314,'Stock wise daily sales'!$A$1:$AA$367,6,0)</f>
        <v>0</v>
      </c>
      <c r="T314">
        <v>0</v>
      </c>
      <c r="U314" s="15">
        <f t="shared" si="323"/>
        <v>20</v>
      </c>
      <c r="V314" s="14">
        <f t="shared" si="365"/>
        <v>45</v>
      </c>
      <c r="W314">
        <f>VLOOKUP(A314,'Stock wise daily sales'!$A$1:$AA$367,7,0)</f>
        <v>10</v>
      </c>
      <c r="X314">
        <v>0</v>
      </c>
      <c r="Y314" s="15">
        <f t="shared" si="366"/>
        <v>35</v>
      </c>
      <c r="Z314" s="14">
        <f t="shared" si="324"/>
        <v>61</v>
      </c>
      <c r="AA314">
        <f>VLOOKUP(A314,'Stock wise daily sales'!$A$1:$AA$367,8,0)</f>
        <v>10</v>
      </c>
      <c r="AB314">
        <v>0</v>
      </c>
      <c r="AC314" s="15">
        <f t="shared" si="325"/>
        <v>51</v>
      </c>
      <c r="AD314" s="14">
        <f t="shared" si="318"/>
        <v>33</v>
      </c>
      <c r="AE314">
        <f>VLOOKUP(A314,'Stock wise daily sales'!$A$1:$AA$367,9,0)</f>
        <v>2</v>
      </c>
      <c r="AF314">
        <v>0</v>
      </c>
      <c r="AG314" s="15">
        <f t="shared" si="319"/>
        <v>31</v>
      </c>
      <c r="AH314" s="14">
        <f t="shared" si="347"/>
        <v>7</v>
      </c>
      <c r="AI314">
        <f>VLOOKUP(A314,'Stock wise daily sales'!$A$1:$AA$367,10,0)</f>
        <v>0</v>
      </c>
      <c r="AJ314">
        <v>0</v>
      </c>
      <c r="AK314" s="15">
        <f t="shared" si="348"/>
        <v>7</v>
      </c>
      <c r="AL314" s="14">
        <f t="shared" si="359"/>
        <v>27</v>
      </c>
      <c r="AM314">
        <f>VLOOKUP(A314,'Stock wise daily sales'!$A$1:$AA$367,11,0)</f>
        <v>0</v>
      </c>
      <c r="AN314">
        <v>0</v>
      </c>
      <c r="AO314" s="15">
        <f t="shared" si="360"/>
        <v>27</v>
      </c>
      <c r="AP314" s="14">
        <f t="shared" si="349"/>
        <v>18</v>
      </c>
      <c r="AQ314">
        <f>VLOOKUP(A314,'Stock wise daily sales'!$A$1:$AA$367,12,0)</f>
        <v>8</v>
      </c>
      <c r="AR314">
        <v>0</v>
      </c>
      <c r="AS314" s="15">
        <f t="shared" si="350"/>
        <v>10</v>
      </c>
      <c r="AT314" s="14">
        <f t="shared" si="351"/>
        <v>43</v>
      </c>
      <c r="AU314">
        <f>VLOOKUP(A314,'Stock wise daily sales'!$A$1:$AA$367,13,0)</f>
        <v>8</v>
      </c>
      <c r="AV314">
        <v>0</v>
      </c>
      <c r="AW314" s="15">
        <f t="shared" si="352"/>
        <v>35</v>
      </c>
      <c r="AX314" s="14">
        <f t="shared" si="326"/>
        <v>40</v>
      </c>
      <c r="AY314">
        <f>VLOOKUP(A314,'Stock wise daily sales'!$A$1:$AA$367,14,0)</f>
        <v>11</v>
      </c>
      <c r="AZ314">
        <v>0</v>
      </c>
      <c r="BA314" s="15">
        <f t="shared" si="327"/>
        <v>29</v>
      </c>
      <c r="BB314" s="14">
        <f t="shared" si="353"/>
        <v>18</v>
      </c>
      <c r="BC314">
        <f>VLOOKUP(A314,'Stock wise daily sales'!$A$1:$AA$367,15,0)</f>
        <v>0</v>
      </c>
      <c r="BD314">
        <v>0</v>
      </c>
      <c r="BE314" s="15">
        <f t="shared" si="354"/>
        <v>18</v>
      </c>
      <c r="BF314" s="14">
        <f t="shared" si="328"/>
        <v>6</v>
      </c>
      <c r="BG314">
        <f>VLOOKUP(A314,'Stock wise daily sales'!$A$1:$AA$367,16,0)</f>
        <v>4</v>
      </c>
      <c r="BH314">
        <v>0</v>
      </c>
      <c r="BI314" s="15">
        <f t="shared" si="329"/>
        <v>2</v>
      </c>
      <c r="BJ314" s="14">
        <f t="shared" si="334"/>
        <v>18</v>
      </c>
      <c r="BK314">
        <f>VLOOKUP(A314,'Stock wise daily sales'!$A$1:$AA$367,17,0)</f>
        <v>2</v>
      </c>
      <c r="BL314">
        <v>0</v>
      </c>
      <c r="BM314" s="15">
        <f t="shared" si="335"/>
        <v>16</v>
      </c>
      <c r="BN314" s="14">
        <f t="shared" si="330"/>
        <v>64</v>
      </c>
      <c r="BO314">
        <f>VLOOKUP(A314,'Stock wise daily sales'!$A$1:$AA$367,18,0)</f>
        <v>2</v>
      </c>
      <c r="BP314">
        <v>0</v>
      </c>
      <c r="BQ314" s="15">
        <f t="shared" si="331"/>
        <v>62</v>
      </c>
      <c r="BR314" s="14">
        <f t="shared" si="332"/>
        <v>13</v>
      </c>
      <c r="BS314">
        <f>VLOOKUP(A314,'Stock wise daily sales'!$A$1:$AA$367,19,0)</f>
        <v>0</v>
      </c>
      <c r="BT314">
        <v>0</v>
      </c>
      <c r="BU314" s="15">
        <f t="shared" si="333"/>
        <v>13</v>
      </c>
      <c r="BV314" s="14">
        <f t="shared" si="336"/>
        <v>16</v>
      </c>
      <c r="BW314">
        <f>VLOOKUP(A314,'Stock wise daily sales'!$A$1:$AA$367,20,0)</f>
        <v>0</v>
      </c>
      <c r="BX314">
        <v>0</v>
      </c>
      <c r="BY314" s="15">
        <f t="shared" si="337"/>
        <v>16</v>
      </c>
      <c r="BZ314" s="14">
        <f t="shared" si="320"/>
        <v>10</v>
      </c>
      <c r="CA314">
        <f>VLOOKUP(A314,'Stock wise daily sales'!$A$1:$AA$367,21,0)</f>
        <v>2</v>
      </c>
      <c r="CB314">
        <v>0</v>
      </c>
      <c r="CC314" s="15">
        <f t="shared" si="321"/>
        <v>8</v>
      </c>
      <c r="CD314" s="14">
        <f t="shared" si="361"/>
        <v>56</v>
      </c>
      <c r="CE314">
        <f>VLOOKUP(A314,'Stock wise daily sales'!$A$1:$AA$367,22,0)</f>
        <v>8</v>
      </c>
      <c r="CF314">
        <v>0</v>
      </c>
      <c r="CG314" s="15">
        <f t="shared" si="362"/>
        <v>48</v>
      </c>
      <c r="CH314" s="14">
        <f t="shared" si="345"/>
        <v>91</v>
      </c>
      <c r="CI314">
        <f>VLOOKUP(A314,'Stock wise daily sales'!$A$1:$AA$367,23,0)</f>
        <v>5</v>
      </c>
      <c r="CJ314">
        <v>0</v>
      </c>
      <c r="CK314" s="15">
        <f t="shared" si="346"/>
        <v>86</v>
      </c>
      <c r="CL314" s="14">
        <f t="shared" si="338"/>
        <v>28</v>
      </c>
      <c r="CM314">
        <f>VLOOKUP(A314,'Stock wise daily sales'!$A$1:$AA$367,24,0)</f>
        <v>0</v>
      </c>
      <c r="CN314">
        <v>0</v>
      </c>
      <c r="CO314" s="15">
        <f t="shared" si="339"/>
        <v>28</v>
      </c>
      <c r="CP314" s="14">
        <f t="shared" si="355"/>
        <v>50</v>
      </c>
      <c r="CQ314">
        <f>VLOOKUP(A314,'Stock wise daily sales'!$A$1:$AA$367,25,0)</f>
        <v>0</v>
      </c>
      <c r="CR314">
        <v>0</v>
      </c>
      <c r="CS314" s="15">
        <f t="shared" si="356"/>
        <v>50</v>
      </c>
      <c r="CT314" s="14">
        <f t="shared" si="340"/>
        <v>66</v>
      </c>
      <c r="CU314">
        <f>VLOOKUP(A314,'Stock wise daily sales'!$A$1:$AA$367,26,0)</f>
        <v>0</v>
      </c>
      <c r="CV314">
        <v>0</v>
      </c>
      <c r="CW314" s="15">
        <f t="shared" si="341"/>
        <v>66</v>
      </c>
    </row>
    <row r="315" spans="1:101" x14ac:dyDescent="0.45">
      <c r="A315" s="2">
        <v>45512</v>
      </c>
      <c r="B315" s="14">
        <f t="shared" si="367"/>
        <v>113</v>
      </c>
      <c r="C315">
        <f>VLOOKUP(A315,'Stock wise daily sales'!$A$1:$AA$367,2,0)</f>
        <v>0</v>
      </c>
      <c r="D315">
        <v>0</v>
      </c>
      <c r="E315" s="15">
        <f t="shared" si="368"/>
        <v>113</v>
      </c>
      <c r="F315" s="14">
        <f t="shared" si="357"/>
        <v>99</v>
      </c>
      <c r="G315">
        <f>VLOOKUP(A315,'Stock wise daily sales'!$A$1:$AA$367,3,0)</f>
        <v>14</v>
      </c>
      <c r="H315">
        <v>0</v>
      </c>
      <c r="I315" s="15">
        <f t="shared" si="358"/>
        <v>85</v>
      </c>
      <c r="J315" s="14">
        <f t="shared" si="342"/>
        <v>19</v>
      </c>
      <c r="K315">
        <f>VLOOKUP(A315,'Stock wise daily sales'!$A$1:$AA$367,4,0)</f>
        <v>0</v>
      </c>
      <c r="L315">
        <v>0</v>
      </c>
      <c r="M315" s="15">
        <f t="shared" si="343"/>
        <v>19</v>
      </c>
      <c r="N315" s="14">
        <f t="shared" si="317"/>
        <v>37</v>
      </c>
      <c r="O315">
        <f>VLOOKUP(A315,'Stock wise daily sales'!$A$1:$AA$367,5,0)</f>
        <v>6</v>
      </c>
      <c r="P315">
        <v>0</v>
      </c>
      <c r="Q315" s="15">
        <f t="shared" si="344"/>
        <v>31</v>
      </c>
      <c r="R315" s="14">
        <f t="shared" si="322"/>
        <v>20</v>
      </c>
      <c r="S315">
        <f>VLOOKUP(A315,'Stock wise daily sales'!$A$1:$AA$367,6,0)</f>
        <v>0</v>
      </c>
      <c r="T315">
        <v>0</v>
      </c>
      <c r="U315" s="15">
        <f t="shared" si="323"/>
        <v>20</v>
      </c>
      <c r="V315" s="14">
        <f t="shared" si="365"/>
        <v>35</v>
      </c>
      <c r="W315">
        <f>VLOOKUP(A315,'Stock wise daily sales'!$A$1:$AA$367,7,0)</f>
        <v>0</v>
      </c>
      <c r="X315">
        <v>0</v>
      </c>
      <c r="Y315" s="15">
        <f t="shared" si="366"/>
        <v>35</v>
      </c>
      <c r="Z315" s="14">
        <f t="shared" si="324"/>
        <v>51</v>
      </c>
      <c r="AA315">
        <f>VLOOKUP(A315,'Stock wise daily sales'!$A$1:$AA$367,8,0)</f>
        <v>0</v>
      </c>
      <c r="AB315">
        <v>0</v>
      </c>
      <c r="AC315" s="15">
        <f t="shared" si="325"/>
        <v>51</v>
      </c>
      <c r="AD315" s="14">
        <f t="shared" si="318"/>
        <v>31</v>
      </c>
      <c r="AE315">
        <f>VLOOKUP(A315,'Stock wise daily sales'!$A$1:$AA$367,9,0)</f>
        <v>0</v>
      </c>
      <c r="AF315">
        <v>0</v>
      </c>
      <c r="AG315" s="15">
        <f t="shared" si="319"/>
        <v>31</v>
      </c>
      <c r="AH315" s="14">
        <f t="shared" si="347"/>
        <v>7</v>
      </c>
      <c r="AI315">
        <f>VLOOKUP(A315,'Stock wise daily sales'!$A$1:$AA$367,10,0)</f>
        <v>0</v>
      </c>
      <c r="AJ315">
        <v>0</v>
      </c>
      <c r="AK315" s="15">
        <f t="shared" si="348"/>
        <v>7</v>
      </c>
      <c r="AL315" s="14">
        <f t="shared" si="359"/>
        <v>27</v>
      </c>
      <c r="AM315">
        <f>VLOOKUP(A315,'Stock wise daily sales'!$A$1:$AA$367,11,0)</f>
        <v>75</v>
      </c>
      <c r="AN315">
        <v>160</v>
      </c>
      <c r="AO315" s="15">
        <f t="shared" si="360"/>
        <v>112</v>
      </c>
      <c r="AP315" s="14">
        <f t="shared" si="349"/>
        <v>10</v>
      </c>
      <c r="AQ315">
        <f>VLOOKUP(A315,'Stock wise daily sales'!$A$1:$AA$367,12,0)</f>
        <v>0</v>
      </c>
      <c r="AR315">
        <v>0</v>
      </c>
      <c r="AS315" s="15">
        <f t="shared" si="350"/>
        <v>10</v>
      </c>
      <c r="AT315" s="14">
        <f t="shared" si="351"/>
        <v>35</v>
      </c>
      <c r="AU315">
        <f>VLOOKUP(A315,'Stock wise daily sales'!$A$1:$AA$367,13,0)</f>
        <v>12</v>
      </c>
      <c r="AV315">
        <v>0</v>
      </c>
      <c r="AW315" s="15">
        <f t="shared" si="352"/>
        <v>23</v>
      </c>
      <c r="AX315" s="14">
        <f t="shared" si="326"/>
        <v>29</v>
      </c>
      <c r="AY315">
        <f>VLOOKUP(A315,'Stock wise daily sales'!$A$1:$AA$367,14,0)</f>
        <v>0</v>
      </c>
      <c r="AZ315">
        <v>0</v>
      </c>
      <c r="BA315" s="15">
        <f t="shared" si="327"/>
        <v>29</v>
      </c>
      <c r="BB315" s="14">
        <f t="shared" si="353"/>
        <v>18</v>
      </c>
      <c r="BC315">
        <f>VLOOKUP(A315,'Stock wise daily sales'!$A$1:$AA$367,15,0)</f>
        <v>6</v>
      </c>
      <c r="BD315">
        <v>0</v>
      </c>
      <c r="BE315" s="15">
        <f t="shared" si="354"/>
        <v>12</v>
      </c>
      <c r="BF315" s="14">
        <f t="shared" si="328"/>
        <v>2</v>
      </c>
      <c r="BG315">
        <f>VLOOKUP(A315,'Stock wise daily sales'!$A$1:$AA$367,16,0)</f>
        <v>0</v>
      </c>
      <c r="BH315">
        <v>0</v>
      </c>
      <c r="BI315" s="15">
        <f t="shared" si="329"/>
        <v>2</v>
      </c>
      <c r="BJ315" s="14">
        <f t="shared" si="334"/>
        <v>16</v>
      </c>
      <c r="BK315">
        <f>VLOOKUP(A315,'Stock wise daily sales'!$A$1:$AA$367,17,0)</f>
        <v>0</v>
      </c>
      <c r="BL315">
        <v>0</v>
      </c>
      <c r="BM315" s="15">
        <f t="shared" si="335"/>
        <v>16</v>
      </c>
      <c r="BN315" s="14">
        <f t="shared" si="330"/>
        <v>62</v>
      </c>
      <c r="BO315">
        <f>VLOOKUP(A315,'Stock wise daily sales'!$A$1:$AA$367,18,0)</f>
        <v>0</v>
      </c>
      <c r="BP315">
        <v>0</v>
      </c>
      <c r="BQ315" s="15">
        <f t="shared" si="331"/>
        <v>62</v>
      </c>
      <c r="BR315" s="14">
        <f t="shared" si="332"/>
        <v>13</v>
      </c>
      <c r="BS315">
        <f>VLOOKUP(A315,'Stock wise daily sales'!$A$1:$AA$367,19,0)</f>
        <v>0</v>
      </c>
      <c r="BT315">
        <v>0</v>
      </c>
      <c r="BU315" s="15">
        <f t="shared" si="333"/>
        <v>13</v>
      </c>
      <c r="BV315" s="14">
        <f t="shared" si="336"/>
        <v>16</v>
      </c>
      <c r="BW315">
        <f>VLOOKUP(A315,'Stock wise daily sales'!$A$1:$AA$367,20,0)</f>
        <v>0</v>
      </c>
      <c r="BX315">
        <v>0</v>
      </c>
      <c r="BY315" s="15">
        <f t="shared" si="337"/>
        <v>16</v>
      </c>
      <c r="BZ315" s="14">
        <f t="shared" si="320"/>
        <v>8</v>
      </c>
      <c r="CA315">
        <f>VLOOKUP(A315,'Stock wise daily sales'!$A$1:$AA$367,21,0)</f>
        <v>0</v>
      </c>
      <c r="CB315">
        <v>0</v>
      </c>
      <c r="CC315" s="15">
        <f t="shared" si="321"/>
        <v>8</v>
      </c>
      <c r="CD315" s="14">
        <f t="shared" si="361"/>
        <v>48</v>
      </c>
      <c r="CE315">
        <f>VLOOKUP(A315,'Stock wise daily sales'!$A$1:$AA$367,22,0)</f>
        <v>6</v>
      </c>
      <c r="CF315">
        <v>0</v>
      </c>
      <c r="CG315" s="15">
        <f t="shared" si="362"/>
        <v>42</v>
      </c>
      <c r="CH315" s="14">
        <f t="shared" si="345"/>
        <v>86</v>
      </c>
      <c r="CI315">
        <f>VLOOKUP(A315,'Stock wise daily sales'!$A$1:$AA$367,23,0)</f>
        <v>5</v>
      </c>
      <c r="CJ315">
        <v>0</v>
      </c>
      <c r="CK315" s="15">
        <f t="shared" si="346"/>
        <v>81</v>
      </c>
      <c r="CL315" s="14">
        <f t="shared" si="338"/>
        <v>28</v>
      </c>
      <c r="CM315">
        <f>VLOOKUP(A315,'Stock wise daily sales'!$A$1:$AA$367,24,0)</f>
        <v>2</v>
      </c>
      <c r="CN315">
        <v>0</v>
      </c>
      <c r="CO315" s="15">
        <f t="shared" si="339"/>
        <v>26</v>
      </c>
      <c r="CP315" s="14">
        <f t="shared" si="355"/>
        <v>50</v>
      </c>
      <c r="CQ315">
        <f>VLOOKUP(A315,'Stock wise daily sales'!$A$1:$AA$367,25,0)</f>
        <v>10</v>
      </c>
      <c r="CR315">
        <v>0</v>
      </c>
      <c r="CS315" s="15">
        <f t="shared" si="356"/>
        <v>40</v>
      </c>
      <c r="CT315" s="14">
        <f t="shared" si="340"/>
        <v>66</v>
      </c>
      <c r="CU315">
        <f>VLOOKUP(A315,'Stock wise daily sales'!$A$1:$AA$367,26,0)</f>
        <v>0</v>
      </c>
      <c r="CV315">
        <v>0</v>
      </c>
      <c r="CW315" s="15">
        <f t="shared" si="341"/>
        <v>66</v>
      </c>
    </row>
    <row r="316" spans="1:101" x14ac:dyDescent="0.45">
      <c r="A316" s="2">
        <v>45513</v>
      </c>
      <c r="B316" s="14">
        <f t="shared" si="367"/>
        <v>113</v>
      </c>
      <c r="C316">
        <f>VLOOKUP(A316,'Stock wise daily sales'!$A$1:$AA$367,2,0)</f>
        <v>0</v>
      </c>
      <c r="D316">
        <v>0</v>
      </c>
      <c r="E316" s="15">
        <f t="shared" si="368"/>
        <v>113</v>
      </c>
      <c r="F316" s="14">
        <f t="shared" si="357"/>
        <v>85</v>
      </c>
      <c r="G316">
        <f>VLOOKUP(A316,'Stock wise daily sales'!$A$1:$AA$367,3,0)</f>
        <v>4</v>
      </c>
      <c r="H316">
        <v>0</v>
      </c>
      <c r="I316" s="15">
        <f t="shared" si="358"/>
        <v>81</v>
      </c>
      <c r="J316" s="14">
        <f t="shared" si="342"/>
        <v>19</v>
      </c>
      <c r="K316">
        <f>VLOOKUP(A316,'Stock wise daily sales'!$A$1:$AA$367,4,0)</f>
        <v>0</v>
      </c>
      <c r="L316">
        <v>0</v>
      </c>
      <c r="M316" s="15">
        <f t="shared" si="343"/>
        <v>19</v>
      </c>
      <c r="N316" s="14">
        <f t="shared" si="317"/>
        <v>31</v>
      </c>
      <c r="O316">
        <f>VLOOKUP(A316,'Stock wise daily sales'!$A$1:$AA$367,5,0)</f>
        <v>0</v>
      </c>
      <c r="P316">
        <v>0</v>
      </c>
      <c r="Q316" s="15">
        <f t="shared" si="344"/>
        <v>31</v>
      </c>
      <c r="R316" s="14">
        <f t="shared" si="322"/>
        <v>20</v>
      </c>
      <c r="S316">
        <f>VLOOKUP(A316,'Stock wise daily sales'!$A$1:$AA$367,6,0)</f>
        <v>21</v>
      </c>
      <c r="T316">
        <v>130</v>
      </c>
      <c r="U316" s="15">
        <f t="shared" si="323"/>
        <v>129</v>
      </c>
      <c r="V316" s="14">
        <f t="shared" si="365"/>
        <v>35</v>
      </c>
      <c r="W316">
        <f>VLOOKUP(A316,'Stock wise daily sales'!$A$1:$AA$367,7,0)</f>
        <v>0</v>
      </c>
      <c r="X316">
        <v>0</v>
      </c>
      <c r="Y316" s="15">
        <f t="shared" si="366"/>
        <v>35</v>
      </c>
      <c r="Z316" s="14">
        <f t="shared" si="324"/>
        <v>51</v>
      </c>
      <c r="AA316">
        <f>VLOOKUP(A316,'Stock wise daily sales'!$A$1:$AA$367,8,0)</f>
        <v>30</v>
      </c>
      <c r="AB316">
        <v>0</v>
      </c>
      <c r="AC316" s="15">
        <f t="shared" si="325"/>
        <v>21</v>
      </c>
      <c r="AD316" s="14">
        <f t="shared" si="318"/>
        <v>31</v>
      </c>
      <c r="AE316">
        <f>VLOOKUP(A316,'Stock wise daily sales'!$A$1:$AA$367,9,0)</f>
        <v>0</v>
      </c>
      <c r="AF316">
        <v>0</v>
      </c>
      <c r="AG316" s="15">
        <f t="shared" si="319"/>
        <v>31</v>
      </c>
      <c r="AH316" s="14">
        <f t="shared" si="347"/>
        <v>7</v>
      </c>
      <c r="AI316">
        <f>VLOOKUP(A316,'Stock wise daily sales'!$A$1:$AA$367,10,0)</f>
        <v>5</v>
      </c>
      <c r="AJ316">
        <v>0</v>
      </c>
      <c r="AK316" s="15">
        <f t="shared" si="348"/>
        <v>2</v>
      </c>
      <c r="AL316" s="14">
        <f t="shared" si="359"/>
        <v>112</v>
      </c>
      <c r="AM316">
        <f>VLOOKUP(A316,'Stock wise daily sales'!$A$1:$AA$367,11,0)</f>
        <v>1</v>
      </c>
      <c r="AN316">
        <v>0</v>
      </c>
      <c r="AO316" s="15">
        <f t="shared" si="360"/>
        <v>111</v>
      </c>
      <c r="AP316" s="14">
        <f t="shared" si="349"/>
        <v>10</v>
      </c>
      <c r="AQ316">
        <f>VLOOKUP(A316,'Stock wise daily sales'!$A$1:$AA$367,12,0)</f>
        <v>0</v>
      </c>
      <c r="AR316">
        <v>0</v>
      </c>
      <c r="AS316" s="15">
        <f t="shared" si="350"/>
        <v>10</v>
      </c>
      <c r="AT316" s="14">
        <f t="shared" si="351"/>
        <v>23</v>
      </c>
      <c r="AU316">
        <f>VLOOKUP(A316,'Stock wise daily sales'!$A$1:$AA$367,13,0)</f>
        <v>0</v>
      </c>
      <c r="AV316">
        <v>0</v>
      </c>
      <c r="AW316" s="15">
        <f t="shared" si="352"/>
        <v>23</v>
      </c>
      <c r="AX316" s="14">
        <f t="shared" si="326"/>
        <v>29</v>
      </c>
      <c r="AY316">
        <f>VLOOKUP(A316,'Stock wise daily sales'!$A$1:$AA$367,14,0)</f>
        <v>0</v>
      </c>
      <c r="AZ316">
        <v>0</v>
      </c>
      <c r="BA316" s="15">
        <f t="shared" si="327"/>
        <v>29</v>
      </c>
      <c r="BB316" s="14">
        <f t="shared" si="353"/>
        <v>12</v>
      </c>
      <c r="BC316">
        <f>VLOOKUP(A316,'Stock wise daily sales'!$A$1:$AA$367,15,0)</f>
        <v>0</v>
      </c>
      <c r="BD316">
        <v>0</v>
      </c>
      <c r="BE316" s="15">
        <f t="shared" si="354"/>
        <v>12</v>
      </c>
      <c r="BF316" s="14">
        <f t="shared" si="328"/>
        <v>2</v>
      </c>
      <c r="BG316">
        <f>VLOOKUP(A316,'Stock wise daily sales'!$A$1:$AA$367,16,0)</f>
        <v>50</v>
      </c>
      <c r="BH316">
        <v>120</v>
      </c>
      <c r="BI316" s="15">
        <f t="shared" si="329"/>
        <v>72</v>
      </c>
      <c r="BJ316" s="14">
        <f t="shared" si="334"/>
        <v>16</v>
      </c>
      <c r="BK316">
        <f>VLOOKUP(A316,'Stock wise daily sales'!$A$1:$AA$367,17,0)</f>
        <v>0</v>
      </c>
      <c r="BL316">
        <v>0</v>
      </c>
      <c r="BM316" s="15">
        <f t="shared" si="335"/>
        <v>16</v>
      </c>
      <c r="BN316" s="14">
        <f t="shared" si="330"/>
        <v>62</v>
      </c>
      <c r="BO316">
        <f>VLOOKUP(A316,'Stock wise daily sales'!$A$1:$AA$367,18,0)</f>
        <v>0</v>
      </c>
      <c r="BP316">
        <v>0</v>
      </c>
      <c r="BQ316" s="15">
        <f t="shared" si="331"/>
        <v>62</v>
      </c>
      <c r="BR316" s="14">
        <f t="shared" si="332"/>
        <v>13</v>
      </c>
      <c r="BS316">
        <f>VLOOKUP(A316,'Stock wise daily sales'!$A$1:$AA$367,19,0)</f>
        <v>0</v>
      </c>
      <c r="BT316">
        <v>0</v>
      </c>
      <c r="BU316" s="15">
        <f t="shared" si="333"/>
        <v>13</v>
      </c>
      <c r="BV316" s="14">
        <f t="shared" si="336"/>
        <v>16</v>
      </c>
      <c r="BW316">
        <f>VLOOKUP(A316,'Stock wise daily sales'!$A$1:$AA$367,20,0)</f>
        <v>0</v>
      </c>
      <c r="BX316">
        <v>0</v>
      </c>
      <c r="BY316" s="15">
        <f t="shared" si="337"/>
        <v>16</v>
      </c>
      <c r="BZ316" s="14">
        <f t="shared" si="320"/>
        <v>8</v>
      </c>
      <c r="CA316">
        <f>VLOOKUP(A316,'Stock wise daily sales'!$A$1:$AA$367,21,0)</f>
        <v>7</v>
      </c>
      <c r="CB316">
        <v>0</v>
      </c>
      <c r="CC316" s="15">
        <f t="shared" si="321"/>
        <v>1</v>
      </c>
      <c r="CD316" s="14">
        <f t="shared" si="361"/>
        <v>42</v>
      </c>
      <c r="CE316">
        <f>VLOOKUP(A316,'Stock wise daily sales'!$A$1:$AA$367,22,0)</f>
        <v>0</v>
      </c>
      <c r="CF316">
        <v>0</v>
      </c>
      <c r="CG316" s="15">
        <f t="shared" si="362"/>
        <v>42</v>
      </c>
      <c r="CH316" s="14">
        <f t="shared" si="345"/>
        <v>81</v>
      </c>
      <c r="CI316">
        <f>VLOOKUP(A316,'Stock wise daily sales'!$A$1:$AA$367,23,0)</f>
        <v>0</v>
      </c>
      <c r="CJ316">
        <v>0</v>
      </c>
      <c r="CK316" s="15">
        <f t="shared" si="346"/>
        <v>81</v>
      </c>
      <c r="CL316" s="14">
        <f t="shared" si="338"/>
        <v>26</v>
      </c>
      <c r="CM316">
        <f>VLOOKUP(A316,'Stock wise daily sales'!$A$1:$AA$367,24,0)</f>
        <v>0</v>
      </c>
      <c r="CN316">
        <v>0</v>
      </c>
      <c r="CO316" s="15">
        <f t="shared" si="339"/>
        <v>26</v>
      </c>
      <c r="CP316" s="14">
        <f t="shared" si="355"/>
        <v>40</v>
      </c>
      <c r="CQ316">
        <f>VLOOKUP(A316,'Stock wise daily sales'!$A$1:$AA$367,25,0)</f>
        <v>0</v>
      </c>
      <c r="CR316">
        <v>0</v>
      </c>
      <c r="CS316" s="15">
        <f t="shared" si="356"/>
        <v>40</v>
      </c>
      <c r="CT316" s="14">
        <f t="shared" si="340"/>
        <v>66</v>
      </c>
      <c r="CU316">
        <f>VLOOKUP(A316,'Stock wise daily sales'!$A$1:$AA$367,26,0)</f>
        <v>2</v>
      </c>
      <c r="CV316">
        <v>0</v>
      </c>
      <c r="CW316" s="15">
        <f t="shared" si="341"/>
        <v>64</v>
      </c>
    </row>
    <row r="317" spans="1:101" x14ac:dyDescent="0.45">
      <c r="A317" s="2">
        <v>45514</v>
      </c>
      <c r="B317" s="14">
        <f t="shared" si="367"/>
        <v>113</v>
      </c>
      <c r="C317">
        <f>VLOOKUP(A317,'Stock wise daily sales'!$A$1:$AA$367,2,0)</f>
        <v>0</v>
      </c>
      <c r="D317">
        <v>0</v>
      </c>
      <c r="E317" s="15">
        <f t="shared" si="368"/>
        <v>113</v>
      </c>
      <c r="F317" s="14">
        <f t="shared" si="357"/>
        <v>81</v>
      </c>
      <c r="G317">
        <f>VLOOKUP(A317,'Stock wise daily sales'!$A$1:$AA$367,3,0)</f>
        <v>8</v>
      </c>
      <c r="H317">
        <v>0</v>
      </c>
      <c r="I317" s="15">
        <f t="shared" si="358"/>
        <v>73</v>
      </c>
      <c r="J317" s="14">
        <f t="shared" si="342"/>
        <v>19</v>
      </c>
      <c r="K317">
        <f>VLOOKUP(A317,'Stock wise daily sales'!$A$1:$AA$367,4,0)</f>
        <v>8</v>
      </c>
      <c r="L317">
        <v>0</v>
      </c>
      <c r="M317" s="15">
        <f t="shared" si="343"/>
        <v>11</v>
      </c>
      <c r="N317" s="14">
        <f t="shared" si="317"/>
        <v>31</v>
      </c>
      <c r="O317">
        <f>VLOOKUP(A317,'Stock wise daily sales'!$A$1:$AA$367,5,0)</f>
        <v>0</v>
      </c>
      <c r="P317">
        <v>0</v>
      </c>
      <c r="Q317" s="15">
        <f t="shared" si="344"/>
        <v>31</v>
      </c>
      <c r="R317" s="14">
        <f t="shared" si="322"/>
        <v>129</v>
      </c>
      <c r="S317">
        <f>VLOOKUP(A317,'Stock wise daily sales'!$A$1:$AA$367,6,0)</f>
        <v>0</v>
      </c>
      <c r="T317">
        <v>0</v>
      </c>
      <c r="U317" s="15">
        <f t="shared" si="323"/>
        <v>129</v>
      </c>
      <c r="V317" s="14">
        <f t="shared" si="365"/>
        <v>35</v>
      </c>
      <c r="W317">
        <f>VLOOKUP(A317,'Stock wise daily sales'!$A$1:$AA$367,7,0)</f>
        <v>10</v>
      </c>
      <c r="X317">
        <v>0</v>
      </c>
      <c r="Y317" s="15">
        <f t="shared" si="366"/>
        <v>25</v>
      </c>
      <c r="Z317" s="14">
        <f t="shared" si="324"/>
        <v>21</v>
      </c>
      <c r="AA317">
        <f>VLOOKUP(A317,'Stock wise daily sales'!$A$1:$AA$367,8,0)</f>
        <v>0</v>
      </c>
      <c r="AB317">
        <v>0</v>
      </c>
      <c r="AC317" s="15">
        <f t="shared" si="325"/>
        <v>21</v>
      </c>
      <c r="AD317" s="14">
        <f t="shared" si="318"/>
        <v>31</v>
      </c>
      <c r="AE317">
        <f>VLOOKUP(A317,'Stock wise daily sales'!$A$1:$AA$367,9,0)</f>
        <v>0</v>
      </c>
      <c r="AF317">
        <v>0</v>
      </c>
      <c r="AG317" s="15">
        <f t="shared" si="319"/>
        <v>31</v>
      </c>
      <c r="AH317" s="14">
        <f t="shared" si="347"/>
        <v>2</v>
      </c>
      <c r="AI317">
        <f>VLOOKUP(A317,'Stock wise daily sales'!$A$1:$AA$367,10,0)</f>
        <v>0</v>
      </c>
      <c r="AJ317">
        <v>0</v>
      </c>
      <c r="AK317" s="15">
        <f t="shared" si="348"/>
        <v>2</v>
      </c>
      <c r="AL317" s="14">
        <f t="shared" si="359"/>
        <v>111</v>
      </c>
      <c r="AM317">
        <f>VLOOKUP(A317,'Stock wise daily sales'!$A$1:$AA$367,11,0)</f>
        <v>0</v>
      </c>
      <c r="AN317">
        <v>0</v>
      </c>
      <c r="AO317" s="15">
        <f t="shared" si="360"/>
        <v>111</v>
      </c>
      <c r="AP317" s="14">
        <f t="shared" si="349"/>
        <v>10</v>
      </c>
      <c r="AQ317">
        <f>VLOOKUP(A317,'Stock wise daily sales'!$A$1:$AA$367,12,0)</f>
        <v>5</v>
      </c>
      <c r="AR317">
        <v>0</v>
      </c>
      <c r="AS317" s="15">
        <f t="shared" si="350"/>
        <v>5</v>
      </c>
      <c r="AT317" s="14">
        <f t="shared" si="351"/>
        <v>23</v>
      </c>
      <c r="AU317">
        <f>VLOOKUP(A317,'Stock wise daily sales'!$A$1:$AA$367,13,0)</f>
        <v>0</v>
      </c>
      <c r="AV317">
        <v>0</v>
      </c>
      <c r="AW317" s="15">
        <f t="shared" si="352"/>
        <v>23</v>
      </c>
      <c r="AX317" s="14">
        <f t="shared" si="326"/>
        <v>29</v>
      </c>
      <c r="AY317">
        <f>VLOOKUP(A317,'Stock wise daily sales'!$A$1:$AA$367,14,0)</f>
        <v>8</v>
      </c>
      <c r="AZ317">
        <v>0</v>
      </c>
      <c r="BA317" s="15">
        <f t="shared" si="327"/>
        <v>21</v>
      </c>
      <c r="BB317" s="14">
        <f t="shared" si="353"/>
        <v>12</v>
      </c>
      <c r="BC317">
        <f>VLOOKUP(A317,'Stock wise daily sales'!$A$1:$AA$367,15,0)</f>
        <v>3</v>
      </c>
      <c r="BD317">
        <v>0</v>
      </c>
      <c r="BE317" s="15">
        <f t="shared" si="354"/>
        <v>9</v>
      </c>
      <c r="BF317" s="14">
        <f t="shared" si="328"/>
        <v>72</v>
      </c>
      <c r="BG317">
        <f>VLOOKUP(A317,'Stock wise daily sales'!$A$1:$AA$367,16,0)</f>
        <v>0</v>
      </c>
      <c r="BH317">
        <v>0</v>
      </c>
      <c r="BI317" s="15">
        <f t="shared" si="329"/>
        <v>72</v>
      </c>
      <c r="BJ317" s="14">
        <f t="shared" si="334"/>
        <v>16</v>
      </c>
      <c r="BK317">
        <f>VLOOKUP(A317,'Stock wise daily sales'!$A$1:$AA$367,17,0)</f>
        <v>0</v>
      </c>
      <c r="BL317">
        <v>0</v>
      </c>
      <c r="BM317" s="15">
        <f t="shared" si="335"/>
        <v>16</v>
      </c>
      <c r="BN317" s="14">
        <f t="shared" si="330"/>
        <v>62</v>
      </c>
      <c r="BO317">
        <f>VLOOKUP(A317,'Stock wise daily sales'!$A$1:$AA$367,18,0)</f>
        <v>0</v>
      </c>
      <c r="BP317">
        <v>0</v>
      </c>
      <c r="BQ317" s="15">
        <f t="shared" si="331"/>
        <v>62</v>
      </c>
      <c r="BR317" s="14">
        <f t="shared" si="332"/>
        <v>13</v>
      </c>
      <c r="BS317">
        <f>VLOOKUP(A317,'Stock wise daily sales'!$A$1:$AA$367,19,0)</f>
        <v>0</v>
      </c>
      <c r="BT317">
        <v>0</v>
      </c>
      <c r="BU317" s="15">
        <f t="shared" si="333"/>
        <v>13</v>
      </c>
      <c r="BV317" s="14">
        <f t="shared" si="336"/>
        <v>16</v>
      </c>
      <c r="BW317">
        <f>VLOOKUP(A317,'Stock wise daily sales'!$A$1:$AA$367,20,0)</f>
        <v>0</v>
      </c>
      <c r="BX317">
        <v>0</v>
      </c>
      <c r="BY317" s="15">
        <f t="shared" si="337"/>
        <v>16</v>
      </c>
      <c r="BZ317" s="14">
        <f t="shared" si="320"/>
        <v>1</v>
      </c>
      <c r="CA317">
        <f>VLOOKUP(A317,'Stock wise daily sales'!$A$1:$AA$367,21,0)</f>
        <v>0</v>
      </c>
      <c r="CB317">
        <v>0</v>
      </c>
      <c r="CC317" s="15">
        <f t="shared" si="321"/>
        <v>1</v>
      </c>
      <c r="CD317" s="14">
        <f t="shared" si="361"/>
        <v>42</v>
      </c>
      <c r="CE317">
        <f>VLOOKUP(A317,'Stock wise daily sales'!$A$1:$AA$367,22,0)</f>
        <v>9</v>
      </c>
      <c r="CF317">
        <v>0</v>
      </c>
      <c r="CG317" s="15">
        <f t="shared" si="362"/>
        <v>33</v>
      </c>
      <c r="CH317" s="14">
        <f t="shared" si="345"/>
        <v>81</v>
      </c>
      <c r="CI317">
        <f>VLOOKUP(A317,'Stock wise daily sales'!$A$1:$AA$367,23,0)</f>
        <v>0</v>
      </c>
      <c r="CJ317">
        <v>0</v>
      </c>
      <c r="CK317" s="15">
        <f t="shared" si="346"/>
        <v>81</v>
      </c>
      <c r="CL317" s="14">
        <f t="shared" si="338"/>
        <v>26</v>
      </c>
      <c r="CM317">
        <f>VLOOKUP(A317,'Stock wise daily sales'!$A$1:$AA$367,24,0)</f>
        <v>0</v>
      </c>
      <c r="CN317">
        <v>0</v>
      </c>
      <c r="CO317" s="15">
        <f t="shared" si="339"/>
        <v>26</v>
      </c>
      <c r="CP317" s="14">
        <f t="shared" si="355"/>
        <v>40</v>
      </c>
      <c r="CQ317">
        <f>VLOOKUP(A317,'Stock wise daily sales'!$A$1:$AA$367,25,0)</f>
        <v>10</v>
      </c>
      <c r="CR317">
        <v>0</v>
      </c>
      <c r="CS317" s="15">
        <f t="shared" si="356"/>
        <v>30</v>
      </c>
      <c r="CT317" s="14">
        <f t="shared" si="340"/>
        <v>64</v>
      </c>
      <c r="CU317">
        <f>VLOOKUP(A317,'Stock wise daily sales'!$A$1:$AA$367,26,0)</f>
        <v>0</v>
      </c>
      <c r="CV317">
        <v>0</v>
      </c>
      <c r="CW317" s="15">
        <f t="shared" si="341"/>
        <v>64</v>
      </c>
    </row>
    <row r="318" spans="1:101" x14ac:dyDescent="0.45">
      <c r="A318" s="2">
        <v>45515</v>
      </c>
      <c r="B318" s="14">
        <f t="shared" si="367"/>
        <v>113</v>
      </c>
      <c r="C318">
        <f>VLOOKUP(A318,'Stock wise daily sales'!$A$1:$AA$367,2,0)</f>
        <v>25</v>
      </c>
      <c r="D318">
        <v>0</v>
      </c>
      <c r="E318" s="15">
        <f t="shared" si="368"/>
        <v>88</v>
      </c>
      <c r="F318" s="14">
        <f t="shared" si="357"/>
        <v>73</v>
      </c>
      <c r="G318">
        <f>VLOOKUP(A318,'Stock wise daily sales'!$A$1:$AA$367,3,0)</f>
        <v>0</v>
      </c>
      <c r="H318">
        <v>0</v>
      </c>
      <c r="I318" s="15">
        <f t="shared" si="358"/>
        <v>73</v>
      </c>
      <c r="J318" s="14">
        <f t="shared" si="342"/>
        <v>11</v>
      </c>
      <c r="K318">
        <f>VLOOKUP(A318,'Stock wise daily sales'!$A$1:$AA$367,4,0)</f>
        <v>0</v>
      </c>
      <c r="L318">
        <v>0</v>
      </c>
      <c r="M318" s="15">
        <f t="shared" si="343"/>
        <v>11</v>
      </c>
      <c r="N318" s="14">
        <f t="shared" si="317"/>
        <v>31</v>
      </c>
      <c r="O318">
        <f>VLOOKUP(A318,'Stock wise daily sales'!$A$1:$AA$367,5,0)</f>
        <v>0</v>
      </c>
      <c r="P318">
        <v>0</v>
      </c>
      <c r="Q318" s="15">
        <f t="shared" si="344"/>
        <v>31</v>
      </c>
      <c r="R318" s="14">
        <f t="shared" si="322"/>
        <v>129</v>
      </c>
      <c r="S318">
        <f>VLOOKUP(A318,'Stock wise daily sales'!$A$1:$AA$367,6,0)</f>
        <v>0</v>
      </c>
      <c r="T318">
        <v>0</v>
      </c>
      <c r="U318" s="15">
        <f t="shared" si="323"/>
        <v>129</v>
      </c>
      <c r="V318" s="14">
        <f t="shared" si="365"/>
        <v>25</v>
      </c>
      <c r="W318">
        <f>VLOOKUP(A318,'Stock wise daily sales'!$A$1:$AA$367,7,0)</f>
        <v>5</v>
      </c>
      <c r="X318">
        <v>0</v>
      </c>
      <c r="Y318" s="15">
        <f t="shared" si="366"/>
        <v>20</v>
      </c>
      <c r="Z318" s="14">
        <f t="shared" si="324"/>
        <v>21</v>
      </c>
      <c r="AA318">
        <f>VLOOKUP(A318,'Stock wise daily sales'!$A$1:$AA$367,8,0)</f>
        <v>10</v>
      </c>
      <c r="AB318">
        <v>0</v>
      </c>
      <c r="AC318" s="15">
        <f t="shared" si="325"/>
        <v>11</v>
      </c>
      <c r="AD318" s="14">
        <f t="shared" si="318"/>
        <v>31</v>
      </c>
      <c r="AE318">
        <f>VLOOKUP(A318,'Stock wise daily sales'!$A$1:$AA$367,9,0)</f>
        <v>0</v>
      </c>
      <c r="AF318">
        <v>0</v>
      </c>
      <c r="AG318" s="15">
        <f t="shared" si="319"/>
        <v>31</v>
      </c>
      <c r="AH318" s="14">
        <f t="shared" si="347"/>
        <v>2</v>
      </c>
      <c r="AI318">
        <f>VLOOKUP(A318,'Stock wise daily sales'!$A$1:$AA$367,10,0)</f>
        <v>0</v>
      </c>
      <c r="AJ318">
        <v>0</v>
      </c>
      <c r="AK318" s="15">
        <f t="shared" si="348"/>
        <v>2</v>
      </c>
      <c r="AL318" s="14">
        <f t="shared" si="359"/>
        <v>111</v>
      </c>
      <c r="AM318">
        <f>VLOOKUP(A318,'Stock wise daily sales'!$A$1:$AA$367,11,0)</f>
        <v>0</v>
      </c>
      <c r="AN318">
        <v>0</v>
      </c>
      <c r="AO318" s="15">
        <f t="shared" si="360"/>
        <v>111</v>
      </c>
      <c r="AP318" s="14">
        <f t="shared" si="349"/>
        <v>5</v>
      </c>
      <c r="AQ318">
        <f>VLOOKUP(A318,'Stock wise daily sales'!$A$1:$AA$367,12,0)</f>
        <v>0</v>
      </c>
      <c r="AR318">
        <v>0</v>
      </c>
      <c r="AS318" s="15">
        <f t="shared" si="350"/>
        <v>5</v>
      </c>
      <c r="AT318" s="14">
        <f t="shared" si="351"/>
        <v>23</v>
      </c>
      <c r="AU318">
        <f>VLOOKUP(A318,'Stock wise daily sales'!$A$1:$AA$367,13,0)</f>
        <v>0</v>
      </c>
      <c r="AV318">
        <v>0</v>
      </c>
      <c r="AW318" s="15">
        <f t="shared" si="352"/>
        <v>23</v>
      </c>
      <c r="AX318" s="14">
        <f t="shared" si="326"/>
        <v>21</v>
      </c>
      <c r="AY318">
        <f>VLOOKUP(A318,'Stock wise daily sales'!$A$1:$AA$367,14,0)</f>
        <v>12</v>
      </c>
      <c r="AZ318">
        <v>0</v>
      </c>
      <c r="BA318" s="15">
        <f t="shared" si="327"/>
        <v>9</v>
      </c>
      <c r="BB318" s="14">
        <f t="shared" si="353"/>
        <v>9</v>
      </c>
      <c r="BC318">
        <f>VLOOKUP(A318,'Stock wise daily sales'!$A$1:$AA$367,15,0)</f>
        <v>0</v>
      </c>
      <c r="BD318">
        <v>0</v>
      </c>
      <c r="BE318" s="15">
        <f t="shared" si="354"/>
        <v>9</v>
      </c>
      <c r="BF318" s="14">
        <f t="shared" si="328"/>
        <v>72</v>
      </c>
      <c r="BG318">
        <f>VLOOKUP(A318,'Stock wise daily sales'!$A$1:$AA$367,16,0)</f>
        <v>0</v>
      </c>
      <c r="BH318">
        <v>0</v>
      </c>
      <c r="BI318" s="15">
        <f t="shared" si="329"/>
        <v>72</v>
      </c>
      <c r="BJ318" s="14">
        <f t="shared" si="334"/>
        <v>16</v>
      </c>
      <c r="BK318">
        <f>VLOOKUP(A318,'Stock wise daily sales'!$A$1:$AA$367,17,0)</f>
        <v>10</v>
      </c>
      <c r="BL318">
        <v>0</v>
      </c>
      <c r="BM318" s="15">
        <f t="shared" si="335"/>
        <v>6</v>
      </c>
      <c r="BN318" s="14">
        <f t="shared" si="330"/>
        <v>62</v>
      </c>
      <c r="BO318">
        <f>VLOOKUP(A318,'Stock wise daily sales'!$A$1:$AA$367,18,0)</f>
        <v>0</v>
      </c>
      <c r="BP318">
        <v>0</v>
      </c>
      <c r="BQ318" s="15">
        <f t="shared" si="331"/>
        <v>62</v>
      </c>
      <c r="BR318" s="14">
        <f t="shared" si="332"/>
        <v>13</v>
      </c>
      <c r="BS318">
        <f>VLOOKUP(A318,'Stock wise daily sales'!$A$1:$AA$367,19,0)</f>
        <v>8</v>
      </c>
      <c r="BT318">
        <v>0</v>
      </c>
      <c r="BU318" s="15">
        <f t="shared" si="333"/>
        <v>5</v>
      </c>
      <c r="BV318" s="14">
        <f t="shared" si="336"/>
        <v>16</v>
      </c>
      <c r="BW318">
        <f>VLOOKUP(A318,'Stock wise daily sales'!$A$1:$AA$367,20,0)</f>
        <v>0</v>
      </c>
      <c r="BX318">
        <v>0</v>
      </c>
      <c r="BY318" s="15">
        <f t="shared" si="337"/>
        <v>16</v>
      </c>
      <c r="BZ318" s="14">
        <f t="shared" si="320"/>
        <v>1</v>
      </c>
      <c r="CA318">
        <f>VLOOKUP(A318,'Stock wise daily sales'!$A$1:$AA$367,21,0)</f>
        <v>0</v>
      </c>
      <c r="CB318">
        <v>0</v>
      </c>
      <c r="CC318" s="15">
        <f t="shared" si="321"/>
        <v>1</v>
      </c>
      <c r="CD318" s="14">
        <f t="shared" si="361"/>
        <v>33</v>
      </c>
      <c r="CE318">
        <f>VLOOKUP(A318,'Stock wise daily sales'!$A$1:$AA$367,22,0)</f>
        <v>0</v>
      </c>
      <c r="CF318">
        <v>0</v>
      </c>
      <c r="CG318" s="15">
        <f t="shared" si="362"/>
        <v>33</v>
      </c>
      <c r="CH318" s="14">
        <f t="shared" si="345"/>
        <v>81</v>
      </c>
      <c r="CI318">
        <f>VLOOKUP(A318,'Stock wise daily sales'!$A$1:$AA$367,23,0)</f>
        <v>0</v>
      </c>
      <c r="CJ318">
        <v>0</v>
      </c>
      <c r="CK318" s="15">
        <f t="shared" si="346"/>
        <v>81</v>
      </c>
      <c r="CL318" s="14">
        <f t="shared" si="338"/>
        <v>26</v>
      </c>
      <c r="CM318">
        <f>VLOOKUP(A318,'Stock wise daily sales'!$A$1:$AA$367,24,0)</f>
        <v>0</v>
      </c>
      <c r="CN318">
        <v>0</v>
      </c>
      <c r="CO318" s="15">
        <f t="shared" si="339"/>
        <v>26</v>
      </c>
      <c r="CP318" s="14">
        <f t="shared" si="355"/>
        <v>30</v>
      </c>
      <c r="CQ318">
        <f>VLOOKUP(A318,'Stock wise daily sales'!$A$1:$AA$367,25,0)</f>
        <v>4</v>
      </c>
      <c r="CR318">
        <v>0</v>
      </c>
      <c r="CS318" s="15">
        <f t="shared" si="356"/>
        <v>26</v>
      </c>
      <c r="CT318" s="14">
        <f t="shared" si="340"/>
        <v>64</v>
      </c>
      <c r="CU318">
        <f>VLOOKUP(A318,'Stock wise daily sales'!$A$1:$AA$367,26,0)</f>
        <v>0</v>
      </c>
      <c r="CV318">
        <v>0</v>
      </c>
      <c r="CW318" s="15">
        <f t="shared" si="341"/>
        <v>64</v>
      </c>
    </row>
    <row r="319" spans="1:101" x14ac:dyDescent="0.45">
      <c r="A319" s="2">
        <v>45516</v>
      </c>
      <c r="B319" s="14">
        <f t="shared" si="367"/>
        <v>88</v>
      </c>
      <c r="C319">
        <f>VLOOKUP(A319,'Stock wise daily sales'!$A$1:$AA$367,2,0)</f>
        <v>6</v>
      </c>
      <c r="D319">
        <v>0</v>
      </c>
      <c r="E319" s="15">
        <f t="shared" si="368"/>
        <v>82</v>
      </c>
      <c r="F319" s="14">
        <f t="shared" si="357"/>
        <v>73</v>
      </c>
      <c r="G319">
        <f>VLOOKUP(A319,'Stock wise daily sales'!$A$1:$AA$367,3,0)</f>
        <v>8</v>
      </c>
      <c r="H319">
        <v>0</v>
      </c>
      <c r="I319" s="15">
        <f t="shared" si="358"/>
        <v>65</v>
      </c>
      <c r="J319" s="14">
        <f t="shared" si="342"/>
        <v>11</v>
      </c>
      <c r="K319">
        <f>VLOOKUP(A319,'Stock wise daily sales'!$A$1:$AA$367,4,0)</f>
        <v>0</v>
      </c>
      <c r="L319">
        <v>0</v>
      </c>
      <c r="M319" s="15">
        <f t="shared" si="343"/>
        <v>11</v>
      </c>
      <c r="N319" s="14">
        <f t="shared" si="317"/>
        <v>31</v>
      </c>
      <c r="O319">
        <f>VLOOKUP(A319,'Stock wise daily sales'!$A$1:$AA$367,5,0)</f>
        <v>0</v>
      </c>
      <c r="P319">
        <v>0</v>
      </c>
      <c r="Q319" s="15">
        <f t="shared" si="344"/>
        <v>31</v>
      </c>
      <c r="R319" s="14">
        <f t="shared" si="322"/>
        <v>129</v>
      </c>
      <c r="S319">
        <f>VLOOKUP(A319,'Stock wise daily sales'!$A$1:$AA$367,6,0)</f>
        <v>0</v>
      </c>
      <c r="T319">
        <v>0</v>
      </c>
      <c r="U319" s="15">
        <f t="shared" si="323"/>
        <v>129</v>
      </c>
      <c r="V319" s="14">
        <f t="shared" si="365"/>
        <v>20</v>
      </c>
      <c r="W319">
        <f>VLOOKUP(A319,'Stock wise daily sales'!$A$1:$AA$367,7,0)</f>
        <v>6</v>
      </c>
      <c r="X319">
        <v>0</v>
      </c>
      <c r="Y319" s="15">
        <f t="shared" si="366"/>
        <v>14</v>
      </c>
      <c r="Z319" s="14">
        <f t="shared" si="324"/>
        <v>11</v>
      </c>
      <c r="AA319">
        <f>VLOOKUP(A319,'Stock wise daily sales'!$A$1:$AA$367,8,0)</f>
        <v>16</v>
      </c>
      <c r="AB319">
        <v>140</v>
      </c>
      <c r="AC319" s="15">
        <f t="shared" si="325"/>
        <v>135</v>
      </c>
      <c r="AD319" s="14">
        <f t="shared" si="318"/>
        <v>31</v>
      </c>
      <c r="AE319">
        <f>VLOOKUP(A319,'Stock wise daily sales'!$A$1:$AA$367,9,0)</f>
        <v>4</v>
      </c>
      <c r="AF319">
        <v>0</v>
      </c>
      <c r="AG319" s="15">
        <f t="shared" si="319"/>
        <v>27</v>
      </c>
      <c r="AH319" s="14">
        <f t="shared" si="347"/>
        <v>2</v>
      </c>
      <c r="AI319">
        <f>VLOOKUP(A319,'Stock wise daily sales'!$A$1:$AA$367,10,0)</f>
        <v>0</v>
      </c>
      <c r="AJ319">
        <v>0</v>
      </c>
      <c r="AK319" s="15">
        <f t="shared" si="348"/>
        <v>2</v>
      </c>
      <c r="AL319" s="14">
        <f t="shared" si="359"/>
        <v>111</v>
      </c>
      <c r="AM319">
        <f>VLOOKUP(A319,'Stock wise daily sales'!$A$1:$AA$367,11,0)</f>
        <v>0</v>
      </c>
      <c r="AN319">
        <v>0</v>
      </c>
      <c r="AO319" s="15">
        <f t="shared" si="360"/>
        <v>111</v>
      </c>
      <c r="AP319" s="14">
        <f t="shared" si="349"/>
        <v>5</v>
      </c>
      <c r="AQ319">
        <f>VLOOKUP(A319,'Stock wise daily sales'!$A$1:$AA$367,12,0)</f>
        <v>18</v>
      </c>
      <c r="AR319">
        <v>80</v>
      </c>
      <c r="AS319" s="15">
        <f t="shared" si="350"/>
        <v>67</v>
      </c>
      <c r="AT319" s="14">
        <f t="shared" si="351"/>
        <v>23</v>
      </c>
      <c r="AU319">
        <f>VLOOKUP(A319,'Stock wise daily sales'!$A$1:$AA$367,13,0)</f>
        <v>18</v>
      </c>
      <c r="AV319">
        <v>0</v>
      </c>
      <c r="AW319" s="15">
        <f t="shared" si="352"/>
        <v>5</v>
      </c>
      <c r="AX319" s="14">
        <f t="shared" si="326"/>
        <v>9</v>
      </c>
      <c r="AY319">
        <f>VLOOKUP(A319,'Stock wise daily sales'!$A$1:$AA$367,14,0)</f>
        <v>8</v>
      </c>
      <c r="AZ319">
        <v>0</v>
      </c>
      <c r="BA319" s="15">
        <f t="shared" si="327"/>
        <v>1</v>
      </c>
      <c r="BB319" s="14">
        <f t="shared" si="353"/>
        <v>9</v>
      </c>
      <c r="BC319">
        <f>VLOOKUP(A319,'Stock wise daily sales'!$A$1:$AA$367,15,0)</f>
        <v>0</v>
      </c>
      <c r="BD319">
        <v>0</v>
      </c>
      <c r="BE319" s="15">
        <f t="shared" si="354"/>
        <v>9</v>
      </c>
      <c r="BF319" s="14">
        <f t="shared" si="328"/>
        <v>72</v>
      </c>
      <c r="BG319">
        <f>VLOOKUP(A319,'Stock wise daily sales'!$A$1:$AA$367,16,0)</f>
        <v>3</v>
      </c>
      <c r="BH319">
        <v>0</v>
      </c>
      <c r="BI319" s="15">
        <f t="shared" si="329"/>
        <v>69</v>
      </c>
      <c r="BJ319" s="14">
        <f t="shared" si="334"/>
        <v>6</v>
      </c>
      <c r="BK319">
        <f>VLOOKUP(A319,'Stock wise daily sales'!$A$1:$AA$367,17,0)</f>
        <v>5</v>
      </c>
      <c r="BL319">
        <v>0</v>
      </c>
      <c r="BM319" s="15">
        <f t="shared" si="335"/>
        <v>1</v>
      </c>
      <c r="BN319" s="14">
        <f t="shared" si="330"/>
        <v>62</v>
      </c>
      <c r="BO319">
        <f>VLOOKUP(A319,'Stock wise daily sales'!$A$1:$AA$367,18,0)</f>
        <v>5</v>
      </c>
      <c r="BP319">
        <v>0</v>
      </c>
      <c r="BQ319" s="15">
        <f t="shared" si="331"/>
        <v>57</v>
      </c>
      <c r="BR319" s="14">
        <f t="shared" si="332"/>
        <v>5</v>
      </c>
      <c r="BS319">
        <f>VLOOKUP(A319,'Stock wise daily sales'!$A$1:$AA$367,19,0)</f>
        <v>0</v>
      </c>
      <c r="BT319">
        <v>0</v>
      </c>
      <c r="BU319" s="15">
        <f t="shared" si="333"/>
        <v>5</v>
      </c>
      <c r="BV319" s="14">
        <f t="shared" si="336"/>
        <v>16</v>
      </c>
      <c r="BW319">
        <f>VLOOKUP(A319,'Stock wise daily sales'!$A$1:$AA$367,20,0)</f>
        <v>0</v>
      </c>
      <c r="BX319">
        <v>0</v>
      </c>
      <c r="BY319" s="15">
        <f t="shared" si="337"/>
        <v>16</v>
      </c>
      <c r="BZ319" s="14">
        <f t="shared" si="320"/>
        <v>1</v>
      </c>
      <c r="CA319">
        <f>VLOOKUP(A319,'Stock wise daily sales'!$A$1:$AA$367,21,0)</f>
        <v>0</v>
      </c>
      <c r="CB319">
        <v>0</v>
      </c>
      <c r="CC319" s="15">
        <f t="shared" si="321"/>
        <v>1</v>
      </c>
      <c r="CD319" s="14">
        <f t="shared" si="361"/>
        <v>33</v>
      </c>
      <c r="CE319">
        <f>VLOOKUP(A319,'Stock wise daily sales'!$A$1:$AA$367,22,0)</f>
        <v>0</v>
      </c>
      <c r="CF319">
        <v>0</v>
      </c>
      <c r="CG319" s="15">
        <f t="shared" si="362"/>
        <v>33</v>
      </c>
      <c r="CH319" s="14">
        <f t="shared" si="345"/>
        <v>81</v>
      </c>
      <c r="CI319">
        <f>VLOOKUP(A319,'Stock wise daily sales'!$A$1:$AA$367,23,0)</f>
        <v>5</v>
      </c>
      <c r="CJ319">
        <v>0</v>
      </c>
      <c r="CK319" s="15">
        <f t="shared" si="346"/>
        <v>76</v>
      </c>
      <c r="CL319" s="14">
        <f t="shared" si="338"/>
        <v>26</v>
      </c>
      <c r="CM319">
        <f>VLOOKUP(A319,'Stock wise daily sales'!$A$1:$AA$367,24,0)</f>
        <v>0</v>
      </c>
      <c r="CN319">
        <v>0</v>
      </c>
      <c r="CO319" s="15">
        <f t="shared" si="339"/>
        <v>26</v>
      </c>
      <c r="CP319" s="14">
        <f t="shared" si="355"/>
        <v>26</v>
      </c>
      <c r="CQ319">
        <f>VLOOKUP(A319,'Stock wise daily sales'!$A$1:$AA$367,25,0)</f>
        <v>0</v>
      </c>
      <c r="CR319">
        <v>0</v>
      </c>
      <c r="CS319" s="15">
        <f t="shared" si="356"/>
        <v>26</v>
      </c>
      <c r="CT319" s="14">
        <f t="shared" si="340"/>
        <v>64</v>
      </c>
      <c r="CU319">
        <f>VLOOKUP(A319,'Stock wise daily sales'!$A$1:$AA$367,26,0)</f>
        <v>5</v>
      </c>
      <c r="CV319">
        <v>0</v>
      </c>
      <c r="CW319" s="15">
        <f t="shared" si="341"/>
        <v>59</v>
      </c>
    </row>
    <row r="320" spans="1:101" x14ac:dyDescent="0.45">
      <c r="A320" s="2">
        <v>45517</v>
      </c>
      <c r="B320" s="14">
        <f t="shared" si="367"/>
        <v>82</v>
      </c>
      <c r="C320">
        <f>VLOOKUP(A320,'Stock wise daily sales'!$A$1:$AA$367,2,0)</f>
        <v>0</v>
      </c>
      <c r="D320">
        <v>0</v>
      </c>
      <c r="E320" s="15">
        <f t="shared" si="368"/>
        <v>82</v>
      </c>
      <c r="F320" s="14">
        <f t="shared" si="357"/>
        <v>65</v>
      </c>
      <c r="G320">
        <f>VLOOKUP(A320,'Stock wise daily sales'!$A$1:$AA$367,3,0)</f>
        <v>8</v>
      </c>
      <c r="H320">
        <v>0</v>
      </c>
      <c r="I320" s="15">
        <f t="shared" si="358"/>
        <v>57</v>
      </c>
      <c r="J320" s="14">
        <f t="shared" si="342"/>
        <v>11</v>
      </c>
      <c r="K320">
        <f>VLOOKUP(A320,'Stock wise daily sales'!$A$1:$AA$367,4,0)</f>
        <v>0</v>
      </c>
      <c r="L320">
        <v>0</v>
      </c>
      <c r="M320" s="15">
        <f t="shared" si="343"/>
        <v>11</v>
      </c>
      <c r="N320" s="14">
        <f t="shared" si="317"/>
        <v>31</v>
      </c>
      <c r="O320">
        <f>VLOOKUP(A320,'Stock wise daily sales'!$A$1:$AA$367,5,0)</f>
        <v>0</v>
      </c>
      <c r="P320">
        <v>0</v>
      </c>
      <c r="Q320" s="15">
        <f t="shared" si="344"/>
        <v>31</v>
      </c>
      <c r="R320" s="14">
        <f t="shared" si="322"/>
        <v>129</v>
      </c>
      <c r="S320">
        <f>VLOOKUP(A320,'Stock wise daily sales'!$A$1:$AA$367,6,0)</f>
        <v>0</v>
      </c>
      <c r="T320">
        <v>0</v>
      </c>
      <c r="U320" s="15">
        <f t="shared" si="323"/>
        <v>129</v>
      </c>
      <c r="V320" s="14">
        <f t="shared" si="365"/>
        <v>14</v>
      </c>
      <c r="W320">
        <f>VLOOKUP(A320,'Stock wise daily sales'!$A$1:$AA$367,7,0)</f>
        <v>5</v>
      </c>
      <c r="X320">
        <v>0</v>
      </c>
      <c r="Y320" s="15">
        <f t="shared" si="366"/>
        <v>9</v>
      </c>
      <c r="Z320" s="14">
        <f t="shared" si="324"/>
        <v>135</v>
      </c>
      <c r="AA320">
        <f>VLOOKUP(A320,'Stock wise daily sales'!$A$1:$AA$367,8,0)</f>
        <v>5</v>
      </c>
      <c r="AB320">
        <v>0</v>
      </c>
      <c r="AC320" s="15">
        <f t="shared" si="325"/>
        <v>130</v>
      </c>
      <c r="AD320" s="14">
        <f t="shared" si="318"/>
        <v>27</v>
      </c>
      <c r="AE320">
        <f>VLOOKUP(A320,'Stock wise daily sales'!$A$1:$AA$367,9,0)</f>
        <v>0</v>
      </c>
      <c r="AF320">
        <v>0</v>
      </c>
      <c r="AG320" s="15">
        <f t="shared" si="319"/>
        <v>27</v>
      </c>
      <c r="AH320" s="14">
        <f t="shared" si="347"/>
        <v>2</v>
      </c>
      <c r="AI320">
        <f>VLOOKUP(A320,'Stock wise daily sales'!$A$1:$AA$367,10,0)</f>
        <v>0</v>
      </c>
      <c r="AJ320">
        <v>0</v>
      </c>
      <c r="AK320" s="15">
        <f t="shared" si="348"/>
        <v>2</v>
      </c>
      <c r="AL320" s="14">
        <f t="shared" si="359"/>
        <v>111</v>
      </c>
      <c r="AM320">
        <f>VLOOKUP(A320,'Stock wise daily sales'!$A$1:$AA$367,11,0)</f>
        <v>5</v>
      </c>
      <c r="AN320">
        <v>0</v>
      </c>
      <c r="AO320" s="15">
        <f t="shared" si="360"/>
        <v>106</v>
      </c>
      <c r="AP320" s="14">
        <f t="shared" si="349"/>
        <v>67</v>
      </c>
      <c r="AQ320">
        <f>VLOOKUP(A320,'Stock wise daily sales'!$A$1:$AA$367,12,0)</f>
        <v>0</v>
      </c>
      <c r="AR320">
        <v>0</v>
      </c>
      <c r="AS320" s="15">
        <f t="shared" si="350"/>
        <v>67</v>
      </c>
      <c r="AT320" s="14">
        <f t="shared" si="351"/>
        <v>5</v>
      </c>
      <c r="AU320">
        <f>VLOOKUP(A320,'Stock wise daily sales'!$A$1:$AA$367,13,0)</f>
        <v>15</v>
      </c>
      <c r="AV320">
        <v>120</v>
      </c>
      <c r="AW320" s="15">
        <f t="shared" si="352"/>
        <v>110</v>
      </c>
      <c r="AX320" s="14">
        <f t="shared" si="326"/>
        <v>1</v>
      </c>
      <c r="AY320">
        <f>VLOOKUP(A320,'Stock wise daily sales'!$A$1:$AA$367,14,0)</f>
        <v>0</v>
      </c>
      <c r="AZ320">
        <v>0</v>
      </c>
      <c r="BA320" s="15">
        <f t="shared" si="327"/>
        <v>1</v>
      </c>
      <c r="BB320" s="14">
        <f t="shared" si="353"/>
        <v>9</v>
      </c>
      <c r="BC320">
        <f>VLOOKUP(A320,'Stock wise daily sales'!$A$1:$AA$367,15,0)</f>
        <v>0</v>
      </c>
      <c r="BD320">
        <v>0</v>
      </c>
      <c r="BE320" s="15">
        <f t="shared" si="354"/>
        <v>9</v>
      </c>
      <c r="BF320" s="14">
        <f t="shared" si="328"/>
        <v>69</v>
      </c>
      <c r="BG320">
        <f>VLOOKUP(A320,'Stock wise daily sales'!$A$1:$AA$367,16,0)</f>
        <v>24</v>
      </c>
      <c r="BH320">
        <v>0</v>
      </c>
      <c r="BI320" s="15">
        <f t="shared" si="329"/>
        <v>45</v>
      </c>
      <c r="BJ320" s="14">
        <f t="shared" si="334"/>
        <v>1</v>
      </c>
      <c r="BK320">
        <f>VLOOKUP(A320,'Stock wise daily sales'!$A$1:$AA$367,17,0)</f>
        <v>0</v>
      </c>
      <c r="BL320">
        <v>0</v>
      </c>
      <c r="BM320" s="15">
        <f t="shared" si="335"/>
        <v>1</v>
      </c>
      <c r="BN320" s="14">
        <f t="shared" si="330"/>
        <v>57</v>
      </c>
      <c r="BO320">
        <f>VLOOKUP(A320,'Stock wise daily sales'!$A$1:$AA$367,18,0)</f>
        <v>0</v>
      </c>
      <c r="BP320">
        <v>0</v>
      </c>
      <c r="BQ320" s="15">
        <f t="shared" si="331"/>
        <v>57</v>
      </c>
      <c r="BR320" s="14">
        <f t="shared" si="332"/>
        <v>5</v>
      </c>
      <c r="BS320">
        <f>VLOOKUP(A320,'Stock wise daily sales'!$A$1:$AA$367,19,0)</f>
        <v>0</v>
      </c>
      <c r="BT320">
        <v>0</v>
      </c>
      <c r="BU320" s="15">
        <f t="shared" si="333"/>
        <v>5</v>
      </c>
      <c r="BV320" s="14">
        <f t="shared" si="336"/>
        <v>16</v>
      </c>
      <c r="BW320">
        <f>VLOOKUP(A320,'Stock wise daily sales'!$A$1:$AA$367,20,0)</f>
        <v>0</v>
      </c>
      <c r="BX320">
        <v>0</v>
      </c>
      <c r="BY320" s="15">
        <f t="shared" si="337"/>
        <v>16</v>
      </c>
      <c r="BZ320" s="14">
        <f t="shared" si="320"/>
        <v>1</v>
      </c>
      <c r="CA320">
        <f>VLOOKUP(A320,'Stock wise daily sales'!$A$1:$AA$367,21,0)</f>
        <v>0</v>
      </c>
      <c r="CB320">
        <v>0</v>
      </c>
      <c r="CC320" s="15">
        <f t="shared" si="321"/>
        <v>1</v>
      </c>
      <c r="CD320" s="14">
        <f t="shared" si="361"/>
        <v>33</v>
      </c>
      <c r="CE320">
        <f>VLOOKUP(A320,'Stock wise daily sales'!$A$1:$AA$367,22,0)</f>
        <v>0</v>
      </c>
      <c r="CF320">
        <v>0</v>
      </c>
      <c r="CG320" s="15">
        <f t="shared" si="362"/>
        <v>33</v>
      </c>
      <c r="CH320" s="14">
        <f t="shared" si="345"/>
        <v>76</v>
      </c>
      <c r="CI320">
        <f>VLOOKUP(A320,'Stock wise daily sales'!$A$1:$AA$367,23,0)</f>
        <v>0</v>
      </c>
      <c r="CJ320">
        <v>0</v>
      </c>
      <c r="CK320" s="15">
        <f t="shared" si="346"/>
        <v>76</v>
      </c>
      <c r="CL320" s="14">
        <f t="shared" si="338"/>
        <v>26</v>
      </c>
      <c r="CM320">
        <f>VLOOKUP(A320,'Stock wise daily sales'!$A$1:$AA$367,24,0)</f>
        <v>0</v>
      </c>
      <c r="CN320">
        <v>0</v>
      </c>
      <c r="CO320" s="15">
        <f t="shared" si="339"/>
        <v>26</v>
      </c>
      <c r="CP320" s="14">
        <f t="shared" si="355"/>
        <v>26</v>
      </c>
      <c r="CQ320">
        <f>VLOOKUP(A320,'Stock wise daily sales'!$A$1:$AA$367,25,0)</f>
        <v>0</v>
      </c>
      <c r="CR320">
        <v>0</v>
      </c>
      <c r="CS320" s="15">
        <f t="shared" si="356"/>
        <v>26</v>
      </c>
      <c r="CT320" s="14">
        <f t="shared" si="340"/>
        <v>59</v>
      </c>
      <c r="CU320">
        <f>VLOOKUP(A320,'Stock wise daily sales'!$A$1:$AA$367,26,0)</f>
        <v>0</v>
      </c>
      <c r="CV320">
        <v>0</v>
      </c>
      <c r="CW320" s="15">
        <f t="shared" si="341"/>
        <v>59</v>
      </c>
    </row>
    <row r="321" spans="1:101" x14ac:dyDescent="0.45">
      <c r="A321" s="2">
        <v>45518</v>
      </c>
      <c r="B321" s="14">
        <f t="shared" si="367"/>
        <v>82</v>
      </c>
      <c r="C321">
        <f>VLOOKUP(A321,'Stock wise daily sales'!$A$1:$AA$367,2,0)</f>
        <v>25</v>
      </c>
      <c r="D321">
        <v>0</v>
      </c>
      <c r="E321" s="15">
        <f t="shared" si="368"/>
        <v>57</v>
      </c>
      <c r="F321" s="14">
        <f t="shared" si="357"/>
        <v>57</v>
      </c>
      <c r="G321">
        <f>VLOOKUP(A321,'Stock wise daily sales'!$A$1:$AA$367,3,0)</f>
        <v>0</v>
      </c>
      <c r="H321">
        <v>0</v>
      </c>
      <c r="I321" s="15">
        <f t="shared" si="358"/>
        <v>57</v>
      </c>
      <c r="J321" s="14">
        <f t="shared" si="342"/>
        <v>11</v>
      </c>
      <c r="K321">
        <f>VLOOKUP(A321,'Stock wise daily sales'!$A$1:$AA$367,4,0)</f>
        <v>0</v>
      </c>
      <c r="L321">
        <v>0</v>
      </c>
      <c r="M321" s="15">
        <f t="shared" si="343"/>
        <v>11</v>
      </c>
      <c r="N321" s="14">
        <f t="shared" si="317"/>
        <v>31</v>
      </c>
      <c r="O321">
        <f>VLOOKUP(A321,'Stock wise daily sales'!$A$1:$AA$367,5,0)</f>
        <v>0</v>
      </c>
      <c r="P321">
        <v>0</v>
      </c>
      <c r="Q321" s="15">
        <f t="shared" si="344"/>
        <v>31</v>
      </c>
      <c r="R321" s="14">
        <f t="shared" si="322"/>
        <v>129</v>
      </c>
      <c r="S321">
        <f>VLOOKUP(A321,'Stock wise daily sales'!$A$1:$AA$367,6,0)</f>
        <v>15</v>
      </c>
      <c r="T321">
        <v>0</v>
      </c>
      <c r="U321" s="15">
        <f t="shared" si="323"/>
        <v>114</v>
      </c>
      <c r="V321" s="14">
        <f t="shared" si="365"/>
        <v>9</v>
      </c>
      <c r="W321">
        <f>VLOOKUP(A321,'Stock wise daily sales'!$A$1:$AA$367,7,0)</f>
        <v>20</v>
      </c>
      <c r="X321">
        <v>140</v>
      </c>
      <c r="Y321" s="15">
        <f t="shared" si="366"/>
        <v>129</v>
      </c>
      <c r="Z321" s="14">
        <f t="shared" si="324"/>
        <v>130</v>
      </c>
      <c r="AA321">
        <f>VLOOKUP(A321,'Stock wise daily sales'!$A$1:$AA$367,8,0)</f>
        <v>20</v>
      </c>
      <c r="AB321">
        <v>0</v>
      </c>
      <c r="AC321" s="15">
        <f t="shared" si="325"/>
        <v>110</v>
      </c>
      <c r="AD321" s="14">
        <f t="shared" si="318"/>
        <v>27</v>
      </c>
      <c r="AE321">
        <f>VLOOKUP(A321,'Stock wise daily sales'!$A$1:$AA$367,9,0)</f>
        <v>0</v>
      </c>
      <c r="AF321">
        <v>0</v>
      </c>
      <c r="AG321" s="15">
        <f t="shared" si="319"/>
        <v>27</v>
      </c>
      <c r="AH321" s="14">
        <f t="shared" si="347"/>
        <v>2</v>
      </c>
      <c r="AI321">
        <f>VLOOKUP(A321,'Stock wise daily sales'!$A$1:$AA$367,10,0)</f>
        <v>0</v>
      </c>
      <c r="AJ321">
        <v>0</v>
      </c>
      <c r="AK321" s="15">
        <f t="shared" si="348"/>
        <v>2</v>
      </c>
      <c r="AL321" s="14">
        <f t="shared" si="359"/>
        <v>106</v>
      </c>
      <c r="AM321">
        <f>VLOOKUP(A321,'Stock wise daily sales'!$A$1:$AA$367,11,0)</f>
        <v>0</v>
      </c>
      <c r="AN321">
        <v>0</v>
      </c>
      <c r="AO321" s="15">
        <f t="shared" si="360"/>
        <v>106</v>
      </c>
      <c r="AP321" s="14">
        <f t="shared" si="349"/>
        <v>67</v>
      </c>
      <c r="AQ321">
        <f>VLOOKUP(A321,'Stock wise daily sales'!$A$1:$AA$367,12,0)</f>
        <v>0</v>
      </c>
      <c r="AR321">
        <v>0</v>
      </c>
      <c r="AS321" s="15">
        <f t="shared" si="350"/>
        <v>67</v>
      </c>
      <c r="AT321" s="14">
        <f t="shared" si="351"/>
        <v>110</v>
      </c>
      <c r="AU321">
        <f>VLOOKUP(A321,'Stock wise daily sales'!$A$1:$AA$367,13,0)</f>
        <v>0</v>
      </c>
      <c r="AV321">
        <v>0</v>
      </c>
      <c r="AW321" s="15">
        <f t="shared" si="352"/>
        <v>110</v>
      </c>
      <c r="AX321" s="14">
        <f t="shared" si="326"/>
        <v>1</v>
      </c>
      <c r="AY321">
        <f>VLOOKUP(A321,'Stock wise daily sales'!$A$1:$AA$367,14,0)</f>
        <v>0</v>
      </c>
      <c r="AZ321">
        <v>0</v>
      </c>
      <c r="BA321" s="15">
        <f t="shared" si="327"/>
        <v>1</v>
      </c>
      <c r="BB321" s="14">
        <f t="shared" si="353"/>
        <v>9</v>
      </c>
      <c r="BC321">
        <f>VLOOKUP(A321,'Stock wise daily sales'!$A$1:$AA$367,15,0)</f>
        <v>0</v>
      </c>
      <c r="BD321">
        <v>0</v>
      </c>
      <c r="BE321" s="15">
        <f t="shared" si="354"/>
        <v>9</v>
      </c>
      <c r="BF321" s="14">
        <f t="shared" si="328"/>
        <v>45</v>
      </c>
      <c r="BG321">
        <f>VLOOKUP(A321,'Stock wise daily sales'!$A$1:$AA$367,16,0)</f>
        <v>0</v>
      </c>
      <c r="BH321">
        <v>0</v>
      </c>
      <c r="BI321" s="15">
        <f t="shared" si="329"/>
        <v>45</v>
      </c>
      <c r="BJ321" s="14">
        <f t="shared" si="334"/>
        <v>1</v>
      </c>
      <c r="BK321">
        <f>VLOOKUP(A321,'Stock wise daily sales'!$A$1:$AA$367,17,0)</f>
        <v>0</v>
      </c>
      <c r="BL321">
        <v>0</v>
      </c>
      <c r="BM321" s="15">
        <f t="shared" si="335"/>
        <v>1</v>
      </c>
      <c r="BN321" s="14">
        <f t="shared" si="330"/>
        <v>57</v>
      </c>
      <c r="BO321">
        <f>VLOOKUP(A321,'Stock wise daily sales'!$A$1:$AA$367,18,0)</f>
        <v>10</v>
      </c>
      <c r="BP321">
        <v>0</v>
      </c>
      <c r="BQ321" s="15">
        <f t="shared" si="331"/>
        <v>47</v>
      </c>
      <c r="BR321" s="14">
        <f t="shared" si="332"/>
        <v>5</v>
      </c>
      <c r="BS321">
        <f>VLOOKUP(A321,'Stock wise daily sales'!$A$1:$AA$367,19,0)</f>
        <v>0</v>
      </c>
      <c r="BT321">
        <v>0</v>
      </c>
      <c r="BU321" s="15">
        <f t="shared" si="333"/>
        <v>5</v>
      </c>
      <c r="BV321" s="14">
        <f t="shared" si="336"/>
        <v>16</v>
      </c>
      <c r="BW321">
        <f>VLOOKUP(A321,'Stock wise daily sales'!$A$1:$AA$367,20,0)</f>
        <v>0</v>
      </c>
      <c r="BX321">
        <v>0</v>
      </c>
      <c r="BY321" s="15">
        <f t="shared" si="337"/>
        <v>16</v>
      </c>
      <c r="BZ321" s="14">
        <f t="shared" si="320"/>
        <v>1</v>
      </c>
      <c r="CA321">
        <f>VLOOKUP(A321,'Stock wise daily sales'!$A$1:$AA$367,21,0)</f>
        <v>0</v>
      </c>
      <c r="CB321">
        <v>0</v>
      </c>
      <c r="CC321" s="15">
        <f t="shared" si="321"/>
        <v>1</v>
      </c>
      <c r="CD321" s="14">
        <f t="shared" si="361"/>
        <v>33</v>
      </c>
      <c r="CE321">
        <f>VLOOKUP(A321,'Stock wise daily sales'!$A$1:$AA$367,22,0)</f>
        <v>0</v>
      </c>
      <c r="CF321">
        <v>0</v>
      </c>
      <c r="CG321" s="15">
        <f t="shared" si="362"/>
        <v>33</v>
      </c>
      <c r="CH321" s="14">
        <f t="shared" si="345"/>
        <v>76</v>
      </c>
      <c r="CI321">
        <f>VLOOKUP(A321,'Stock wise daily sales'!$A$1:$AA$367,23,0)</f>
        <v>0</v>
      </c>
      <c r="CJ321">
        <v>0</v>
      </c>
      <c r="CK321" s="15">
        <f t="shared" si="346"/>
        <v>76</v>
      </c>
      <c r="CL321" s="14">
        <f t="shared" si="338"/>
        <v>26</v>
      </c>
      <c r="CM321">
        <f>VLOOKUP(A321,'Stock wise daily sales'!$A$1:$AA$367,24,0)</f>
        <v>0</v>
      </c>
      <c r="CN321">
        <v>0</v>
      </c>
      <c r="CO321" s="15">
        <f t="shared" si="339"/>
        <v>26</v>
      </c>
      <c r="CP321" s="14">
        <f t="shared" si="355"/>
        <v>26</v>
      </c>
      <c r="CQ321">
        <f>VLOOKUP(A321,'Stock wise daily sales'!$A$1:$AA$367,25,0)</f>
        <v>0</v>
      </c>
      <c r="CR321">
        <v>0</v>
      </c>
      <c r="CS321" s="15">
        <f t="shared" si="356"/>
        <v>26</v>
      </c>
      <c r="CT321" s="14">
        <f t="shared" si="340"/>
        <v>59</v>
      </c>
      <c r="CU321">
        <f>VLOOKUP(A321,'Stock wise daily sales'!$A$1:$AA$367,26,0)</f>
        <v>0</v>
      </c>
      <c r="CV321">
        <v>0</v>
      </c>
      <c r="CW321" s="15">
        <f t="shared" si="341"/>
        <v>59</v>
      </c>
    </row>
    <row r="322" spans="1:101" x14ac:dyDescent="0.45">
      <c r="A322" s="2">
        <v>45519</v>
      </c>
      <c r="B322" s="14">
        <f t="shared" si="367"/>
        <v>57</v>
      </c>
      <c r="C322">
        <f>VLOOKUP(A322,'Stock wise daily sales'!$A$1:$AA$367,2,0)</f>
        <v>2</v>
      </c>
      <c r="D322">
        <v>0</v>
      </c>
      <c r="E322" s="15">
        <f t="shared" si="368"/>
        <v>55</v>
      </c>
      <c r="F322" s="14">
        <f t="shared" si="357"/>
        <v>57</v>
      </c>
      <c r="G322">
        <f>VLOOKUP(A322,'Stock wise daily sales'!$A$1:$AA$367,3,0)</f>
        <v>0</v>
      </c>
      <c r="H322">
        <v>0</v>
      </c>
      <c r="I322" s="15">
        <f t="shared" si="358"/>
        <v>57</v>
      </c>
      <c r="J322" s="14">
        <f t="shared" si="342"/>
        <v>11</v>
      </c>
      <c r="K322">
        <f>VLOOKUP(A322,'Stock wise daily sales'!$A$1:$AA$367,4,0)</f>
        <v>0</v>
      </c>
      <c r="L322">
        <v>0</v>
      </c>
      <c r="M322" s="15">
        <f t="shared" si="343"/>
        <v>11</v>
      </c>
      <c r="N322" s="14">
        <f t="shared" si="317"/>
        <v>31</v>
      </c>
      <c r="O322">
        <f>VLOOKUP(A322,'Stock wise daily sales'!$A$1:$AA$367,5,0)</f>
        <v>0</v>
      </c>
      <c r="P322">
        <v>0</v>
      </c>
      <c r="Q322" s="15">
        <f t="shared" si="344"/>
        <v>31</v>
      </c>
      <c r="R322" s="14">
        <f t="shared" si="322"/>
        <v>114</v>
      </c>
      <c r="S322">
        <f>VLOOKUP(A322,'Stock wise daily sales'!$A$1:$AA$367,6,0)</f>
        <v>2</v>
      </c>
      <c r="T322">
        <v>0</v>
      </c>
      <c r="U322" s="15">
        <f t="shared" si="323"/>
        <v>112</v>
      </c>
      <c r="V322" s="14">
        <f t="shared" si="365"/>
        <v>129</v>
      </c>
      <c r="W322">
        <f>VLOOKUP(A322,'Stock wise daily sales'!$A$1:$AA$367,7,0)</f>
        <v>3</v>
      </c>
      <c r="X322">
        <v>0</v>
      </c>
      <c r="Y322" s="15">
        <f t="shared" si="366"/>
        <v>126</v>
      </c>
      <c r="Z322" s="14">
        <f t="shared" si="324"/>
        <v>110</v>
      </c>
      <c r="AA322">
        <f>VLOOKUP(A322,'Stock wise daily sales'!$A$1:$AA$367,8,0)</f>
        <v>0</v>
      </c>
      <c r="AB322">
        <v>0</v>
      </c>
      <c r="AC322" s="15">
        <f t="shared" si="325"/>
        <v>110</v>
      </c>
      <c r="AD322" s="14">
        <f t="shared" si="318"/>
        <v>27</v>
      </c>
      <c r="AE322">
        <f>VLOOKUP(A322,'Stock wise daily sales'!$A$1:$AA$367,9,0)</f>
        <v>0</v>
      </c>
      <c r="AF322">
        <v>0</v>
      </c>
      <c r="AG322" s="15">
        <f t="shared" si="319"/>
        <v>27</v>
      </c>
      <c r="AH322" s="14">
        <f t="shared" si="347"/>
        <v>2</v>
      </c>
      <c r="AI322">
        <f>VLOOKUP(A322,'Stock wise daily sales'!$A$1:$AA$367,10,0)</f>
        <v>6</v>
      </c>
      <c r="AJ322">
        <v>30</v>
      </c>
      <c r="AK322" s="15">
        <f t="shared" si="348"/>
        <v>26</v>
      </c>
      <c r="AL322" s="14">
        <f t="shared" si="359"/>
        <v>106</v>
      </c>
      <c r="AM322">
        <f>VLOOKUP(A322,'Stock wise daily sales'!$A$1:$AA$367,11,0)</f>
        <v>0</v>
      </c>
      <c r="AN322">
        <v>0</v>
      </c>
      <c r="AO322" s="15">
        <f t="shared" si="360"/>
        <v>106</v>
      </c>
      <c r="AP322" s="14">
        <f t="shared" si="349"/>
        <v>67</v>
      </c>
      <c r="AQ322">
        <f>VLOOKUP(A322,'Stock wise daily sales'!$A$1:$AA$367,12,0)</f>
        <v>1</v>
      </c>
      <c r="AR322">
        <v>0</v>
      </c>
      <c r="AS322" s="15">
        <f t="shared" si="350"/>
        <v>66</v>
      </c>
      <c r="AT322" s="14">
        <f t="shared" si="351"/>
        <v>110</v>
      </c>
      <c r="AU322">
        <f>VLOOKUP(A322,'Stock wise daily sales'!$A$1:$AA$367,13,0)</f>
        <v>10</v>
      </c>
      <c r="AV322">
        <v>0</v>
      </c>
      <c r="AW322" s="15">
        <f t="shared" si="352"/>
        <v>100</v>
      </c>
      <c r="AX322" s="14">
        <f t="shared" si="326"/>
        <v>1</v>
      </c>
      <c r="AY322">
        <f>VLOOKUP(A322,'Stock wise daily sales'!$A$1:$AA$367,14,0)</f>
        <v>0</v>
      </c>
      <c r="AZ322">
        <v>0</v>
      </c>
      <c r="BA322" s="15">
        <f t="shared" si="327"/>
        <v>1</v>
      </c>
      <c r="BB322" s="14">
        <f t="shared" si="353"/>
        <v>9</v>
      </c>
      <c r="BC322">
        <f>VLOOKUP(A322,'Stock wise daily sales'!$A$1:$AA$367,15,0)</f>
        <v>0</v>
      </c>
      <c r="BD322">
        <v>0</v>
      </c>
      <c r="BE322" s="15">
        <f t="shared" si="354"/>
        <v>9</v>
      </c>
      <c r="BF322" s="14">
        <f t="shared" si="328"/>
        <v>45</v>
      </c>
      <c r="BG322">
        <f>VLOOKUP(A322,'Stock wise daily sales'!$A$1:$AA$367,16,0)</f>
        <v>0</v>
      </c>
      <c r="BH322">
        <v>0</v>
      </c>
      <c r="BI322" s="15">
        <f t="shared" si="329"/>
        <v>45</v>
      </c>
      <c r="BJ322" s="14">
        <f t="shared" si="334"/>
        <v>1</v>
      </c>
      <c r="BK322">
        <f>VLOOKUP(A322,'Stock wise daily sales'!$A$1:$AA$367,17,0)</f>
        <v>0</v>
      </c>
      <c r="BL322">
        <v>0</v>
      </c>
      <c r="BM322" s="15">
        <f t="shared" si="335"/>
        <v>1</v>
      </c>
      <c r="BN322" s="14">
        <f t="shared" si="330"/>
        <v>47</v>
      </c>
      <c r="BO322">
        <f>VLOOKUP(A322,'Stock wise daily sales'!$A$1:$AA$367,18,0)</f>
        <v>0</v>
      </c>
      <c r="BP322">
        <v>0</v>
      </c>
      <c r="BQ322" s="15">
        <f t="shared" si="331"/>
        <v>47</v>
      </c>
      <c r="BR322" s="14">
        <f t="shared" si="332"/>
        <v>5</v>
      </c>
      <c r="BS322">
        <f>VLOOKUP(A322,'Stock wise daily sales'!$A$1:$AA$367,19,0)</f>
        <v>0</v>
      </c>
      <c r="BT322">
        <v>0</v>
      </c>
      <c r="BU322" s="15">
        <f t="shared" si="333"/>
        <v>5</v>
      </c>
      <c r="BV322" s="14">
        <f t="shared" si="336"/>
        <v>16</v>
      </c>
      <c r="BW322">
        <f>VLOOKUP(A322,'Stock wise daily sales'!$A$1:$AA$367,20,0)</f>
        <v>0</v>
      </c>
      <c r="BX322">
        <v>0</v>
      </c>
      <c r="BY322" s="15">
        <f t="shared" si="337"/>
        <v>16</v>
      </c>
      <c r="BZ322" s="14">
        <f t="shared" si="320"/>
        <v>1</v>
      </c>
      <c r="CA322">
        <f>VLOOKUP(A322,'Stock wise daily sales'!$A$1:$AA$367,21,0)</f>
        <v>0</v>
      </c>
      <c r="CB322">
        <v>0</v>
      </c>
      <c r="CC322" s="15">
        <f t="shared" si="321"/>
        <v>1</v>
      </c>
      <c r="CD322" s="14">
        <f t="shared" si="361"/>
        <v>33</v>
      </c>
      <c r="CE322">
        <f>VLOOKUP(A322,'Stock wise daily sales'!$A$1:$AA$367,22,0)</f>
        <v>6</v>
      </c>
      <c r="CF322">
        <v>0</v>
      </c>
      <c r="CG322" s="15">
        <f t="shared" si="362"/>
        <v>27</v>
      </c>
      <c r="CH322" s="14">
        <f t="shared" si="345"/>
        <v>76</v>
      </c>
      <c r="CI322">
        <f>VLOOKUP(A322,'Stock wise daily sales'!$A$1:$AA$367,23,0)</f>
        <v>6</v>
      </c>
      <c r="CJ322">
        <v>0</v>
      </c>
      <c r="CK322" s="15">
        <f t="shared" si="346"/>
        <v>70</v>
      </c>
      <c r="CL322" s="14">
        <f t="shared" si="338"/>
        <v>26</v>
      </c>
      <c r="CM322">
        <f>VLOOKUP(A322,'Stock wise daily sales'!$A$1:$AA$367,24,0)</f>
        <v>0</v>
      </c>
      <c r="CN322">
        <v>0</v>
      </c>
      <c r="CO322" s="15">
        <f t="shared" si="339"/>
        <v>26</v>
      </c>
      <c r="CP322" s="14">
        <f t="shared" si="355"/>
        <v>26</v>
      </c>
      <c r="CQ322">
        <f>VLOOKUP(A322,'Stock wise daily sales'!$A$1:$AA$367,25,0)</f>
        <v>0</v>
      </c>
      <c r="CR322">
        <v>0</v>
      </c>
      <c r="CS322" s="15">
        <f t="shared" si="356"/>
        <v>26</v>
      </c>
      <c r="CT322" s="14">
        <f t="shared" si="340"/>
        <v>59</v>
      </c>
      <c r="CU322">
        <f>VLOOKUP(A322,'Stock wise daily sales'!$A$1:$AA$367,26,0)</f>
        <v>0</v>
      </c>
      <c r="CV322">
        <v>0</v>
      </c>
      <c r="CW322" s="15">
        <f t="shared" si="341"/>
        <v>59</v>
      </c>
    </row>
    <row r="323" spans="1:101" x14ac:dyDescent="0.45">
      <c r="A323" s="2">
        <v>45520</v>
      </c>
      <c r="B323" s="14">
        <f t="shared" si="367"/>
        <v>55</v>
      </c>
      <c r="C323">
        <f>VLOOKUP(A323,'Stock wise daily sales'!$A$1:$AA$367,2,0)</f>
        <v>0</v>
      </c>
      <c r="D323">
        <v>0</v>
      </c>
      <c r="E323" s="15">
        <f t="shared" si="368"/>
        <v>55</v>
      </c>
      <c r="F323" s="14">
        <f t="shared" si="357"/>
        <v>57</v>
      </c>
      <c r="G323">
        <f>VLOOKUP(A323,'Stock wise daily sales'!$A$1:$AA$367,3,0)</f>
        <v>0</v>
      </c>
      <c r="H323">
        <v>0</v>
      </c>
      <c r="I323" s="15">
        <f t="shared" si="358"/>
        <v>57</v>
      </c>
      <c r="J323" s="14">
        <f t="shared" si="342"/>
        <v>11</v>
      </c>
      <c r="K323">
        <f>VLOOKUP(A323,'Stock wise daily sales'!$A$1:$AA$367,4,0)</f>
        <v>0</v>
      </c>
      <c r="L323">
        <v>0</v>
      </c>
      <c r="M323" s="15">
        <f t="shared" si="343"/>
        <v>11</v>
      </c>
      <c r="N323" s="14">
        <f t="shared" si="317"/>
        <v>31</v>
      </c>
      <c r="O323">
        <f>VLOOKUP(A323,'Stock wise daily sales'!$A$1:$AA$367,5,0)</f>
        <v>0</v>
      </c>
      <c r="P323">
        <v>0</v>
      </c>
      <c r="Q323" s="15">
        <f t="shared" si="344"/>
        <v>31</v>
      </c>
      <c r="R323" s="14">
        <f t="shared" si="322"/>
        <v>112</v>
      </c>
      <c r="S323">
        <f>VLOOKUP(A323,'Stock wise daily sales'!$A$1:$AA$367,6,0)</f>
        <v>0</v>
      </c>
      <c r="T323">
        <v>0</v>
      </c>
      <c r="U323" s="15">
        <f t="shared" si="323"/>
        <v>112</v>
      </c>
      <c r="V323" s="14">
        <f t="shared" si="365"/>
        <v>126</v>
      </c>
      <c r="W323">
        <f>VLOOKUP(A323,'Stock wise daily sales'!$A$1:$AA$367,7,0)</f>
        <v>0</v>
      </c>
      <c r="X323">
        <v>0</v>
      </c>
      <c r="Y323" s="15">
        <f t="shared" si="366"/>
        <v>126</v>
      </c>
      <c r="Z323" s="14">
        <f t="shared" si="324"/>
        <v>110</v>
      </c>
      <c r="AA323">
        <f>VLOOKUP(A323,'Stock wise daily sales'!$A$1:$AA$367,8,0)</f>
        <v>0</v>
      </c>
      <c r="AB323">
        <v>0</v>
      </c>
      <c r="AC323" s="15">
        <f t="shared" si="325"/>
        <v>110</v>
      </c>
      <c r="AD323" s="14">
        <f t="shared" si="318"/>
        <v>27</v>
      </c>
      <c r="AE323">
        <f>VLOOKUP(A323,'Stock wise daily sales'!$A$1:$AA$367,9,0)</f>
        <v>0</v>
      </c>
      <c r="AF323">
        <v>0</v>
      </c>
      <c r="AG323" s="15">
        <f t="shared" si="319"/>
        <v>27</v>
      </c>
      <c r="AH323" s="14">
        <f t="shared" si="347"/>
        <v>26</v>
      </c>
      <c r="AI323">
        <f>VLOOKUP(A323,'Stock wise daily sales'!$A$1:$AA$367,10,0)</f>
        <v>0</v>
      </c>
      <c r="AJ323">
        <v>0</v>
      </c>
      <c r="AK323" s="15">
        <f t="shared" si="348"/>
        <v>26</v>
      </c>
      <c r="AL323" s="14">
        <f t="shared" si="359"/>
        <v>106</v>
      </c>
      <c r="AM323">
        <f>VLOOKUP(A323,'Stock wise daily sales'!$A$1:$AA$367,11,0)</f>
        <v>0</v>
      </c>
      <c r="AN323">
        <v>0</v>
      </c>
      <c r="AO323" s="15">
        <f t="shared" si="360"/>
        <v>106</v>
      </c>
      <c r="AP323" s="14">
        <f t="shared" si="349"/>
        <v>66</v>
      </c>
      <c r="AQ323">
        <f>VLOOKUP(A323,'Stock wise daily sales'!$A$1:$AA$367,12,0)</f>
        <v>1</v>
      </c>
      <c r="AR323">
        <v>0</v>
      </c>
      <c r="AS323" s="15">
        <f t="shared" si="350"/>
        <v>65</v>
      </c>
      <c r="AT323" s="14">
        <f t="shared" si="351"/>
        <v>100</v>
      </c>
      <c r="AU323">
        <f>VLOOKUP(A323,'Stock wise daily sales'!$A$1:$AA$367,13,0)</f>
        <v>1</v>
      </c>
      <c r="AV323">
        <v>0</v>
      </c>
      <c r="AW323" s="15">
        <f t="shared" si="352"/>
        <v>99</v>
      </c>
      <c r="AX323" s="14">
        <f t="shared" si="326"/>
        <v>1</v>
      </c>
      <c r="AY323">
        <f>VLOOKUP(A323,'Stock wise daily sales'!$A$1:$AA$367,14,0)</f>
        <v>0</v>
      </c>
      <c r="AZ323">
        <v>0</v>
      </c>
      <c r="BA323" s="15">
        <f t="shared" si="327"/>
        <v>1</v>
      </c>
      <c r="BB323" s="14">
        <f t="shared" si="353"/>
        <v>9</v>
      </c>
      <c r="BC323">
        <f>VLOOKUP(A323,'Stock wise daily sales'!$A$1:$AA$367,15,0)</f>
        <v>0</v>
      </c>
      <c r="BD323">
        <v>0</v>
      </c>
      <c r="BE323" s="15">
        <f t="shared" si="354"/>
        <v>9</v>
      </c>
      <c r="BF323" s="14">
        <f t="shared" si="328"/>
        <v>45</v>
      </c>
      <c r="BG323">
        <f>VLOOKUP(A323,'Stock wise daily sales'!$A$1:$AA$367,16,0)</f>
        <v>0</v>
      </c>
      <c r="BH323">
        <v>0</v>
      </c>
      <c r="BI323" s="15">
        <f t="shared" si="329"/>
        <v>45</v>
      </c>
      <c r="BJ323" s="14">
        <f t="shared" si="334"/>
        <v>1</v>
      </c>
      <c r="BK323">
        <f>VLOOKUP(A323,'Stock wise daily sales'!$A$1:$AA$367,17,0)</f>
        <v>2</v>
      </c>
      <c r="BL323">
        <v>40</v>
      </c>
      <c r="BM323" s="15">
        <f t="shared" si="335"/>
        <v>39</v>
      </c>
      <c r="BN323" s="14">
        <f t="shared" si="330"/>
        <v>47</v>
      </c>
      <c r="BO323">
        <f>VLOOKUP(A323,'Stock wise daily sales'!$A$1:$AA$367,18,0)</f>
        <v>2</v>
      </c>
      <c r="BP323">
        <v>0</v>
      </c>
      <c r="BQ323" s="15">
        <f t="shared" si="331"/>
        <v>45</v>
      </c>
      <c r="BR323" s="14">
        <f t="shared" si="332"/>
        <v>5</v>
      </c>
      <c r="BS323">
        <f>VLOOKUP(A323,'Stock wise daily sales'!$A$1:$AA$367,19,0)</f>
        <v>0</v>
      </c>
      <c r="BT323">
        <v>0</v>
      </c>
      <c r="BU323" s="15">
        <f t="shared" si="333"/>
        <v>5</v>
      </c>
      <c r="BV323" s="14">
        <f t="shared" si="336"/>
        <v>16</v>
      </c>
      <c r="BW323">
        <f>VLOOKUP(A323,'Stock wise daily sales'!$A$1:$AA$367,20,0)</f>
        <v>0</v>
      </c>
      <c r="BX323">
        <v>0</v>
      </c>
      <c r="BY323" s="15">
        <f t="shared" si="337"/>
        <v>16</v>
      </c>
      <c r="BZ323" s="14">
        <f t="shared" si="320"/>
        <v>1</v>
      </c>
      <c r="CA323">
        <f>VLOOKUP(A323,'Stock wise daily sales'!$A$1:$AA$367,21,0)</f>
        <v>0</v>
      </c>
      <c r="CB323">
        <v>0</v>
      </c>
      <c r="CC323" s="15">
        <f t="shared" si="321"/>
        <v>1</v>
      </c>
      <c r="CD323" s="14">
        <f t="shared" si="361"/>
        <v>27</v>
      </c>
      <c r="CE323">
        <f>VLOOKUP(A323,'Stock wise daily sales'!$A$1:$AA$367,22,0)</f>
        <v>0</v>
      </c>
      <c r="CF323">
        <v>0</v>
      </c>
      <c r="CG323" s="15">
        <f t="shared" si="362"/>
        <v>27</v>
      </c>
      <c r="CH323" s="14">
        <f t="shared" si="345"/>
        <v>70</v>
      </c>
      <c r="CI323">
        <f>VLOOKUP(A323,'Stock wise daily sales'!$A$1:$AA$367,23,0)</f>
        <v>0</v>
      </c>
      <c r="CJ323">
        <v>0</v>
      </c>
      <c r="CK323" s="15">
        <f t="shared" si="346"/>
        <v>70</v>
      </c>
      <c r="CL323" s="14">
        <f t="shared" si="338"/>
        <v>26</v>
      </c>
      <c r="CM323">
        <f>VLOOKUP(A323,'Stock wise daily sales'!$A$1:$AA$367,24,0)</f>
        <v>0</v>
      </c>
      <c r="CN323">
        <v>0</v>
      </c>
      <c r="CO323" s="15">
        <f t="shared" si="339"/>
        <v>26</v>
      </c>
      <c r="CP323" s="14">
        <f t="shared" si="355"/>
        <v>26</v>
      </c>
      <c r="CQ323">
        <f>VLOOKUP(A323,'Stock wise daily sales'!$A$1:$AA$367,25,0)</f>
        <v>20</v>
      </c>
      <c r="CR323">
        <v>0</v>
      </c>
      <c r="CS323" s="15">
        <f t="shared" si="356"/>
        <v>6</v>
      </c>
      <c r="CT323" s="14">
        <f t="shared" si="340"/>
        <v>59</v>
      </c>
      <c r="CU323">
        <f>VLOOKUP(A323,'Stock wise daily sales'!$A$1:$AA$367,26,0)</f>
        <v>30</v>
      </c>
      <c r="CV323">
        <v>0</v>
      </c>
      <c r="CW323" s="15">
        <f t="shared" si="341"/>
        <v>29</v>
      </c>
    </row>
    <row r="324" spans="1:101" x14ac:dyDescent="0.45">
      <c r="A324" s="2">
        <v>45521</v>
      </c>
      <c r="B324" s="14">
        <f t="shared" si="367"/>
        <v>55</v>
      </c>
      <c r="C324">
        <f>VLOOKUP(A324,'Stock wise daily sales'!$A$1:$AA$367,2,0)</f>
        <v>3</v>
      </c>
      <c r="D324">
        <v>0</v>
      </c>
      <c r="E324" s="15">
        <f t="shared" si="368"/>
        <v>52</v>
      </c>
      <c r="F324" s="14">
        <f t="shared" si="357"/>
        <v>57</v>
      </c>
      <c r="G324">
        <f>VLOOKUP(A324,'Stock wise daily sales'!$A$1:$AA$367,3,0)</f>
        <v>0</v>
      </c>
      <c r="H324">
        <v>0</v>
      </c>
      <c r="I324" s="15">
        <f t="shared" si="358"/>
        <v>57</v>
      </c>
      <c r="J324" s="14">
        <f t="shared" si="342"/>
        <v>11</v>
      </c>
      <c r="K324">
        <f>VLOOKUP(A324,'Stock wise daily sales'!$A$1:$AA$367,4,0)</f>
        <v>0</v>
      </c>
      <c r="L324">
        <v>0</v>
      </c>
      <c r="M324" s="15">
        <f t="shared" si="343"/>
        <v>11</v>
      </c>
      <c r="N324" s="14">
        <f t="shared" si="317"/>
        <v>31</v>
      </c>
      <c r="O324">
        <f>VLOOKUP(A324,'Stock wise daily sales'!$A$1:$AA$367,5,0)</f>
        <v>0</v>
      </c>
      <c r="P324">
        <v>0</v>
      </c>
      <c r="Q324" s="15">
        <f t="shared" si="344"/>
        <v>31</v>
      </c>
      <c r="R324" s="14">
        <f t="shared" si="322"/>
        <v>112</v>
      </c>
      <c r="S324">
        <f>VLOOKUP(A324,'Stock wise daily sales'!$A$1:$AA$367,6,0)</f>
        <v>0</v>
      </c>
      <c r="T324">
        <v>0</v>
      </c>
      <c r="U324" s="15">
        <f t="shared" si="323"/>
        <v>112</v>
      </c>
      <c r="V324" s="14">
        <f t="shared" si="365"/>
        <v>126</v>
      </c>
      <c r="W324">
        <f>VLOOKUP(A324,'Stock wise daily sales'!$A$1:$AA$367,7,0)</f>
        <v>0</v>
      </c>
      <c r="X324">
        <v>0</v>
      </c>
      <c r="Y324" s="15">
        <f t="shared" si="366"/>
        <v>126</v>
      </c>
      <c r="Z324" s="14">
        <f t="shared" si="324"/>
        <v>110</v>
      </c>
      <c r="AA324">
        <f>VLOOKUP(A324,'Stock wise daily sales'!$A$1:$AA$367,8,0)</f>
        <v>0</v>
      </c>
      <c r="AB324">
        <v>0</v>
      </c>
      <c r="AC324" s="15">
        <f t="shared" si="325"/>
        <v>110</v>
      </c>
      <c r="AD324" s="14">
        <f t="shared" si="318"/>
        <v>27</v>
      </c>
      <c r="AE324">
        <f>VLOOKUP(A324,'Stock wise daily sales'!$A$1:$AA$367,9,0)</f>
        <v>0</v>
      </c>
      <c r="AF324">
        <v>0</v>
      </c>
      <c r="AG324" s="15">
        <f t="shared" si="319"/>
        <v>27</v>
      </c>
      <c r="AH324" s="14">
        <f t="shared" si="347"/>
        <v>26</v>
      </c>
      <c r="AI324">
        <f>VLOOKUP(A324,'Stock wise daily sales'!$A$1:$AA$367,10,0)</f>
        <v>0</v>
      </c>
      <c r="AJ324">
        <v>0</v>
      </c>
      <c r="AK324" s="15">
        <f t="shared" si="348"/>
        <v>26</v>
      </c>
      <c r="AL324" s="14">
        <f t="shared" si="359"/>
        <v>106</v>
      </c>
      <c r="AM324">
        <f>VLOOKUP(A324,'Stock wise daily sales'!$A$1:$AA$367,11,0)</f>
        <v>0</v>
      </c>
      <c r="AN324">
        <v>0</v>
      </c>
      <c r="AO324" s="15">
        <f t="shared" si="360"/>
        <v>106</v>
      </c>
      <c r="AP324" s="14">
        <f t="shared" si="349"/>
        <v>65</v>
      </c>
      <c r="AQ324">
        <f>VLOOKUP(A324,'Stock wise daily sales'!$A$1:$AA$367,12,0)</f>
        <v>2</v>
      </c>
      <c r="AR324">
        <v>0</v>
      </c>
      <c r="AS324" s="15">
        <f t="shared" si="350"/>
        <v>63</v>
      </c>
      <c r="AT324" s="14">
        <f t="shared" si="351"/>
        <v>99</v>
      </c>
      <c r="AU324">
        <f>VLOOKUP(A324,'Stock wise daily sales'!$A$1:$AA$367,13,0)</f>
        <v>13</v>
      </c>
      <c r="AV324">
        <v>0</v>
      </c>
      <c r="AW324" s="15">
        <f t="shared" si="352"/>
        <v>86</v>
      </c>
      <c r="AX324" s="14">
        <f t="shared" si="326"/>
        <v>1</v>
      </c>
      <c r="AY324">
        <f>VLOOKUP(A324,'Stock wise daily sales'!$A$1:$AA$367,14,0)</f>
        <v>0</v>
      </c>
      <c r="AZ324">
        <v>0</v>
      </c>
      <c r="BA324" s="15">
        <f t="shared" si="327"/>
        <v>1</v>
      </c>
      <c r="BB324" s="14">
        <f t="shared" si="353"/>
        <v>9</v>
      </c>
      <c r="BC324">
        <f>VLOOKUP(A324,'Stock wise daily sales'!$A$1:$AA$367,15,0)</f>
        <v>0</v>
      </c>
      <c r="BD324">
        <v>0</v>
      </c>
      <c r="BE324" s="15">
        <f t="shared" si="354"/>
        <v>9</v>
      </c>
      <c r="BF324" s="14">
        <f t="shared" si="328"/>
        <v>45</v>
      </c>
      <c r="BG324">
        <f>VLOOKUP(A324,'Stock wise daily sales'!$A$1:$AA$367,16,0)</f>
        <v>7</v>
      </c>
      <c r="BH324">
        <v>0</v>
      </c>
      <c r="BI324" s="15">
        <f t="shared" si="329"/>
        <v>38</v>
      </c>
      <c r="BJ324" s="14">
        <f t="shared" si="334"/>
        <v>39</v>
      </c>
      <c r="BK324">
        <f>VLOOKUP(A324,'Stock wise daily sales'!$A$1:$AA$367,17,0)</f>
        <v>0</v>
      </c>
      <c r="BL324">
        <v>0</v>
      </c>
      <c r="BM324" s="15">
        <f t="shared" si="335"/>
        <v>39</v>
      </c>
      <c r="BN324" s="14">
        <f t="shared" si="330"/>
        <v>45</v>
      </c>
      <c r="BO324">
        <f>VLOOKUP(A324,'Stock wise daily sales'!$A$1:$AA$367,18,0)</f>
        <v>4</v>
      </c>
      <c r="BP324">
        <v>0</v>
      </c>
      <c r="BQ324" s="15">
        <f t="shared" si="331"/>
        <v>41</v>
      </c>
      <c r="BR324" s="14">
        <f t="shared" si="332"/>
        <v>5</v>
      </c>
      <c r="BS324">
        <f>VLOOKUP(A324,'Stock wise daily sales'!$A$1:$AA$367,19,0)</f>
        <v>0</v>
      </c>
      <c r="BT324">
        <v>0</v>
      </c>
      <c r="BU324" s="15">
        <f t="shared" si="333"/>
        <v>5</v>
      </c>
      <c r="BV324" s="14">
        <f t="shared" si="336"/>
        <v>16</v>
      </c>
      <c r="BW324">
        <f>VLOOKUP(A324,'Stock wise daily sales'!$A$1:$AA$367,20,0)</f>
        <v>0</v>
      </c>
      <c r="BX324">
        <v>0</v>
      </c>
      <c r="BY324" s="15">
        <f t="shared" si="337"/>
        <v>16</v>
      </c>
      <c r="BZ324" s="14">
        <f t="shared" si="320"/>
        <v>1</v>
      </c>
      <c r="CA324">
        <f>VLOOKUP(A324,'Stock wise daily sales'!$A$1:$AA$367,21,0)</f>
        <v>0</v>
      </c>
      <c r="CB324">
        <v>0</v>
      </c>
      <c r="CC324" s="15">
        <f t="shared" si="321"/>
        <v>1</v>
      </c>
      <c r="CD324" s="14">
        <f t="shared" si="361"/>
        <v>27</v>
      </c>
      <c r="CE324">
        <f>VLOOKUP(A324,'Stock wise daily sales'!$A$1:$AA$367,22,0)</f>
        <v>0</v>
      </c>
      <c r="CF324">
        <v>0</v>
      </c>
      <c r="CG324" s="15">
        <f t="shared" si="362"/>
        <v>27</v>
      </c>
      <c r="CH324" s="14">
        <f t="shared" si="345"/>
        <v>70</v>
      </c>
      <c r="CI324">
        <f>VLOOKUP(A324,'Stock wise daily sales'!$A$1:$AA$367,23,0)</f>
        <v>0</v>
      </c>
      <c r="CJ324">
        <v>0</v>
      </c>
      <c r="CK324" s="15">
        <f t="shared" si="346"/>
        <v>70</v>
      </c>
      <c r="CL324" s="14">
        <f t="shared" si="338"/>
        <v>26</v>
      </c>
      <c r="CM324">
        <f>VLOOKUP(A324,'Stock wise daily sales'!$A$1:$AA$367,24,0)</f>
        <v>0</v>
      </c>
      <c r="CN324">
        <v>0</v>
      </c>
      <c r="CO324" s="15">
        <f t="shared" si="339"/>
        <v>26</v>
      </c>
      <c r="CP324" s="14">
        <f t="shared" si="355"/>
        <v>6</v>
      </c>
      <c r="CQ324">
        <f>VLOOKUP(A324,'Stock wise daily sales'!$A$1:$AA$367,25,0)</f>
        <v>0</v>
      </c>
      <c r="CR324">
        <v>0</v>
      </c>
      <c r="CS324" s="15">
        <f t="shared" si="356"/>
        <v>6</v>
      </c>
      <c r="CT324" s="14">
        <f t="shared" si="340"/>
        <v>29</v>
      </c>
      <c r="CU324">
        <f>VLOOKUP(A324,'Stock wise daily sales'!$A$1:$AA$367,26,0)</f>
        <v>20</v>
      </c>
      <c r="CV324">
        <v>0</v>
      </c>
      <c r="CW324" s="15">
        <f t="shared" si="341"/>
        <v>9</v>
      </c>
    </row>
    <row r="325" spans="1:101" x14ac:dyDescent="0.45">
      <c r="A325" s="2">
        <v>45522</v>
      </c>
      <c r="B325" s="14">
        <f t="shared" si="367"/>
        <v>52</v>
      </c>
      <c r="C325">
        <f>VLOOKUP(A325,'Stock wise daily sales'!$A$1:$AA$367,2,0)</f>
        <v>0</v>
      </c>
      <c r="D325">
        <v>0</v>
      </c>
      <c r="E325" s="15">
        <f t="shared" si="368"/>
        <v>52</v>
      </c>
      <c r="F325" s="14">
        <f t="shared" si="357"/>
        <v>57</v>
      </c>
      <c r="G325">
        <f>VLOOKUP(A325,'Stock wise daily sales'!$A$1:$AA$367,3,0)</f>
        <v>0</v>
      </c>
      <c r="H325">
        <v>0</v>
      </c>
      <c r="I325" s="15">
        <f t="shared" si="358"/>
        <v>57</v>
      </c>
      <c r="J325" s="14">
        <f t="shared" si="342"/>
        <v>11</v>
      </c>
      <c r="K325">
        <f>VLOOKUP(A325,'Stock wise daily sales'!$A$1:$AA$367,4,0)</f>
        <v>0</v>
      </c>
      <c r="L325">
        <v>0</v>
      </c>
      <c r="M325" s="15">
        <f t="shared" si="343"/>
        <v>11</v>
      </c>
      <c r="N325" s="14">
        <f t="shared" ref="N325:N368" si="369">MAX(Q324,0)</f>
        <v>31</v>
      </c>
      <c r="O325">
        <f>VLOOKUP(A325,'Stock wise daily sales'!$A$1:$AA$367,5,0)</f>
        <v>0</v>
      </c>
      <c r="P325">
        <v>0</v>
      </c>
      <c r="Q325" s="15">
        <f t="shared" si="344"/>
        <v>31</v>
      </c>
      <c r="R325" s="14">
        <f t="shared" si="322"/>
        <v>112</v>
      </c>
      <c r="S325">
        <f>VLOOKUP(A325,'Stock wise daily sales'!$A$1:$AA$367,6,0)</f>
        <v>6</v>
      </c>
      <c r="T325">
        <v>0</v>
      </c>
      <c r="U325" s="15">
        <f t="shared" si="323"/>
        <v>106</v>
      </c>
      <c r="V325" s="14">
        <f t="shared" si="365"/>
        <v>126</v>
      </c>
      <c r="W325">
        <f>VLOOKUP(A325,'Stock wise daily sales'!$A$1:$AA$367,7,0)</f>
        <v>0</v>
      </c>
      <c r="X325">
        <v>0</v>
      </c>
      <c r="Y325" s="15">
        <f t="shared" si="366"/>
        <v>126</v>
      </c>
      <c r="Z325" s="14">
        <f t="shared" si="324"/>
        <v>110</v>
      </c>
      <c r="AA325">
        <f>VLOOKUP(A325,'Stock wise daily sales'!$A$1:$AA$367,8,0)</f>
        <v>0</v>
      </c>
      <c r="AB325">
        <v>0</v>
      </c>
      <c r="AC325" s="15">
        <f t="shared" si="325"/>
        <v>110</v>
      </c>
      <c r="AD325" s="14">
        <f t="shared" si="318"/>
        <v>27</v>
      </c>
      <c r="AE325">
        <f>VLOOKUP(A325,'Stock wise daily sales'!$A$1:$AA$367,9,0)</f>
        <v>0</v>
      </c>
      <c r="AF325">
        <v>0</v>
      </c>
      <c r="AG325" s="15">
        <f t="shared" si="319"/>
        <v>27</v>
      </c>
      <c r="AH325" s="14">
        <f t="shared" si="347"/>
        <v>26</v>
      </c>
      <c r="AI325">
        <f>VLOOKUP(A325,'Stock wise daily sales'!$A$1:$AA$367,10,0)</f>
        <v>0</v>
      </c>
      <c r="AJ325">
        <v>0</v>
      </c>
      <c r="AK325" s="15">
        <f t="shared" si="348"/>
        <v>26</v>
      </c>
      <c r="AL325" s="14">
        <f t="shared" si="359"/>
        <v>106</v>
      </c>
      <c r="AM325">
        <f>VLOOKUP(A325,'Stock wise daily sales'!$A$1:$AA$367,11,0)</f>
        <v>20</v>
      </c>
      <c r="AN325">
        <v>0</v>
      </c>
      <c r="AO325" s="15">
        <f t="shared" si="360"/>
        <v>86</v>
      </c>
      <c r="AP325" s="14">
        <f t="shared" si="349"/>
        <v>63</v>
      </c>
      <c r="AQ325">
        <f>VLOOKUP(A325,'Stock wise daily sales'!$A$1:$AA$367,12,0)</f>
        <v>0</v>
      </c>
      <c r="AR325">
        <v>0</v>
      </c>
      <c r="AS325" s="15">
        <f t="shared" si="350"/>
        <v>63</v>
      </c>
      <c r="AT325" s="14">
        <f t="shared" si="351"/>
        <v>86</v>
      </c>
      <c r="AU325">
        <f>VLOOKUP(A325,'Stock wise daily sales'!$A$1:$AA$367,13,0)</f>
        <v>0</v>
      </c>
      <c r="AV325">
        <v>0</v>
      </c>
      <c r="AW325" s="15">
        <f t="shared" si="352"/>
        <v>86</v>
      </c>
      <c r="AX325" s="14">
        <f t="shared" si="326"/>
        <v>1</v>
      </c>
      <c r="AY325">
        <f>VLOOKUP(A325,'Stock wise daily sales'!$A$1:$AA$367,14,0)</f>
        <v>0</v>
      </c>
      <c r="AZ325">
        <v>0</v>
      </c>
      <c r="BA325" s="15">
        <f t="shared" si="327"/>
        <v>1</v>
      </c>
      <c r="BB325" s="14">
        <f t="shared" si="353"/>
        <v>9</v>
      </c>
      <c r="BC325">
        <f>VLOOKUP(A325,'Stock wise daily sales'!$A$1:$AA$367,15,0)</f>
        <v>0</v>
      </c>
      <c r="BD325">
        <v>0</v>
      </c>
      <c r="BE325" s="15">
        <f t="shared" si="354"/>
        <v>9</v>
      </c>
      <c r="BF325" s="14">
        <f t="shared" si="328"/>
        <v>38</v>
      </c>
      <c r="BG325">
        <f>VLOOKUP(A325,'Stock wise daily sales'!$A$1:$AA$367,16,0)</f>
        <v>17</v>
      </c>
      <c r="BH325">
        <v>0</v>
      </c>
      <c r="BI325" s="15">
        <f t="shared" si="329"/>
        <v>21</v>
      </c>
      <c r="BJ325" s="14">
        <f t="shared" si="334"/>
        <v>39</v>
      </c>
      <c r="BK325">
        <f>VLOOKUP(A325,'Stock wise daily sales'!$A$1:$AA$367,17,0)</f>
        <v>0</v>
      </c>
      <c r="BL325">
        <v>0</v>
      </c>
      <c r="BM325" s="15">
        <f t="shared" si="335"/>
        <v>39</v>
      </c>
      <c r="BN325" s="14">
        <f t="shared" si="330"/>
        <v>41</v>
      </c>
      <c r="BO325">
        <f>VLOOKUP(A325,'Stock wise daily sales'!$A$1:$AA$367,18,0)</f>
        <v>0</v>
      </c>
      <c r="BP325">
        <v>0</v>
      </c>
      <c r="BQ325" s="15">
        <f t="shared" si="331"/>
        <v>41</v>
      </c>
      <c r="BR325" s="14">
        <f t="shared" si="332"/>
        <v>5</v>
      </c>
      <c r="BS325">
        <f>VLOOKUP(A325,'Stock wise daily sales'!$A$1:$AA$367,19,0)</f>
        <v>0</v>
      </c>
      <c r="BT325">
        <v>0</v>
      </c>
      <c r="BU325" s="15">
        <f t="shared" si="333"/>
        <v>5</v>
      </c>
      <c r="BV325" s="14">
        <f t="shared" si="336"/>
        <v>16</v>
      </c>
      <c r="BW325">
        <f>VLOOKUP(A325,'Stock wise daily sales'!$A$1:$AA$367,20,0)</f>
        <v>0</v>
      </c>
      <c r="BX325">
        <v>0</v>
      </c>
      <c r="BY325" s="15">
        <f t="shared" si="337"/>
        <v>16</v>
      </c>
      <c r="BZ325" s="14">
        <f t="shared" si="320"/>
        <v>1</v>
      </c>
      <c r="CA325">
        <f>VLOOKUP(A325,'Stock wise daily sales'!$A$1:$AA$367,21,0)</f>
        <v>10</v>
      </c>
      <c r="CB325">
        <v>120</v>
      </c>
      <c r="CC325" s="15">
        <f t="shared" si="321"/>
        <v>111</v>
      </c>
      <c r="CD325" s="14">
        <f t="shared" si="361"/>
        <v>27</v>
      </c>
      <c r="CE325">
        <f>VLOOKUP(A325,'Stock wise daily sales'!$A$1:$AA$367,22,0)</f>
        <v>0</v>
      </c>
      <c r="CF325">
        <v>0</v>
      </c>
      <c r="CG325" s="15">
        <f t="shared" si="362"/>
        <v>27</v>
      </c>
      <c r="CH325" s="14">
        <f t="shared" si="345"/>
        <v>70</v>
      </c>
      <c r="CI325">
        <f>VLOOKUP(A325,'Stock wise daily sales'!$A$1:$AA$367,23,0)</f>
        <v>0</v>
      </c>
      <c r="CJ325">
        <v>0</v>
      </c>
      <c r="CK325" s="15">
        <f t="shared" si="346"/>
        <v>70</v>
      </c>
      <c r="CL325" s="14">
        <f t="shared" si="338"/>
        <v>26</v>
      </c>
      <c r="CM325">
        <f>VLOOKUP(A325,'Stock wise daily sales'!$A$1:$AA$367,24,0)</f>
        <v>0</v>
      </c>
      <c r="CN325">
        <v>0</v>
      </c>
      <c r="CO325" s="15">
        <f t="shared" si="339"/>
        <v>26</v>
      </c>
      <c r="CP325" s="14">
        <f t="shared" si="355"/>
        <v>6</v>
      </c>
      <c r="CQ325">
        <f>VLOOKUP(A325,'Stock wise daily sales'!$A$1:$AA$367,25,0)</f>
        <v>0</v>
      </c>
      <c r="CR325">
        <v>0</v>
      </c>
      <c r="CS325" s="15">
        <f t="shared" si="356"/>
        <v>6</v>
      </c>
      <c r="CT325" s="14">
        <f t="shared" si="340"/>
        <v>9</v>
      </c>
      <c r="CU325">
        <f>VLOOKUP(A325,'Stock wise daily sales'!$A$1:$AA$367,26,0)</f>
        <v>0</v>
      </c>
      <c r="CV325">
        <v>0</v>
      </c>
      <c r="CW325" s="15">
        <f t="shared" si="341"/>
        <v>9</v>
      </c>
    </row>
    <row r="326" spans="1:101" x14ac:dyDescent="0.45">
      <c r="A326" s="2">
        <v>45523</v>
      </c>
      <c r="B326" s="14">
        <f t="shared" si="367"/>
        <v>52</v>
      </c>
      <c r="C326">
        <f>VLOOKUP(A326,'Stock wise daily sales'!$A$1:$AA$367,2,0)</f>
        <v>5</v>
      </c>
      <c r="D326">
        <v>0</v>
      </c>
      <c r="E326" s="15">
        <f t="shared" si="368"/>
        <v>47</v>
      </c>
      <c r="F326" s="14">
        <f t="shared" si="357"/>
        <v>57</v>
      </c>
      <c r="G326">
        <f>VLOOKUP(A326,'Stock wise daily sales'!$A$1:$AA$367,3,0)</f>
        <v>5</v>
      </c>
      <c r="H326">
        <v>0</v>
      </c>
      <c r="I326" s="15">
        <f t="shared" si="358"/>
        <v>52</v>
      </c>
      <c r="J326" s="14">
        <f t="shared" si="342"/>
        <v>11</v>
      </c>
      <c r="K326">
        <f>VLOOKUP(A326,'Stock wise daily sales'!$A$1:$AA$367,4,0)</f>
        <v>0</v>
      </c>
      <c r="L326">
        <v>0</v>
      </c>
      <c r="M326" s="15">
        <f t="shared" si="343"/>
        <v>11</v>
      </c>
      <c r="N326" s="14">
        <f t="shared" si="369"/>
        <v>31</v>
      </c>
      <c r="O326">
        <f>VLOOKUP(A326,'Stock wise daily sales'!$A$1:$AA$367,5,0)</f>
        <v>0</v>
      </c>
      <c r="P326">
        <v>0</v>
      </c>
      <c r="Q326" s="15">
        <f t="shared" si="344"/>
        <v>31</v>
      </c>
      <c r="R326" s="14">
        <f t="shared" si="322"/>
        <v>106</v>
      </c>
      <c r="S326">
        <f>VLOOKUP(A326,'Stock wise daily sales'!$A$1:$AA$367,6,0)</f>
        <v>0</v>
      </c>
      <c r="T326">
        <v>0</v>
      </c>
      <c r="U326" s="15">
        <f t="shared" si="323"/>
        <v>106</v>
      </c>
      <c r="V326" s="14">
        <f t="shared" si="365"/>
        <v>126</v>
      </c>
      <c r="W326">
        <f>VLOOKUP(A326,'Stock wise daily sales'!$A$1:$AA$367,7,0)</f>
        <v>2</v>
      </c>
      <c r="X326">
        <v>0</v>
      </c>
      <c r="Y326" s="15">
        <f t="shared" si="366"/>
        <v>124</v>
      </c>
      <c r="Z326" s="14">
        <f t="shared" si="324"/>
        <v>110</v>
      </c>
      <c r="AA326">
        <f>VLOOKUP(A326,'Stock wise daily sales'!$A$1:$AA$367,8,0)</f>
        <v>1</v>
      </c>
      <c r="AB326">
        <v>0</v>
      </c>
      <c r="AC326" s="15">
        <f t="shared" si="325"/>
        <v>109</v>
      </c>
      <c r="AD326" s="14">
        <f t="shared" si="318"/>
        <v>27</v>
      </c>
      <c r="AE326">
        <f>VLOOKUP(A326,'Stock wise daily sales'!$A$1:$AA$367,9,0)</f>
        <v>2</v>
      </c>
      <c r="AF326">
        <v>0</v>
      </c>
      <c r="AG326" s="15">
        <f t="shared" si="319"/>
        <v>25</v>
      </c>
      <c r="AH326" s="14">
        <f t="shared" si="347"/>
        <v>26</v>
      </c>
      <c r="AI326">
        <f>VLOOKUP(A326,'Stock wise daily sales'!$A$1:$AA$367,10,0)</f>
        <v>0</v>
      </c>
      <c r="AJ326">
        <v>0</v>
      </c>
      <c r="AK326" s="15">
        <f t="shared" si="348"/>
        <v>26</v>
      </c>
      <c r="AL326" s="14">
        <f t="shared" si="359"/>
        <v>86</v>
      </c>
      <c r="AM326">
        <f>VLOOKUP(A326,'Stock wise daily sales'!$A$1:$AA$367,11,0)</f>
        <v>4</v>
      </c>
      <c r="AN326">
        <v>0</v>
      </c>
      <c r="AO326" s="15">
        <f t="shared" si="360"/>
        <v>82</v>
      </c>
      <c r="AP326" s="14">
        <f t="shared" si="349"/>
        <v>63</v>
      </c>
      <c r="AQ326">
        <f>VLOOKUP(A326,'Stock wise daily sales'!$A$1:$AA$367,12,0)</f>
        <v>5</v>
      </c>
      <c r="AR326">
        <v>0</v>
      </c>
      <c r="AS326" s="15">
        <f t="shared" si="350"/>
        <v>58</v>
      </c>
      <c r="AT326" s="14">
        <f t="shared" si="351"/>
        <v>86</v>
      </c>
      <c r="AU326">
        <f>VLOOKUP(A326,'Stock wise daily sales'!$A$1:$AA$367,13,0)</f>
        <v>2</v>
      </c>
      <c r="AV326">
        <v>0</v>
      </c>
      <c r="AW326" s="15">
        <f t="shared" si="352"/>
        <v>84</v>
      </c>
      <c r="AX326" s="14">
        <f t="shared" si="326"/>
        <v>1</v>
      </c>
      <c r="AY326">
        <f>VLOOKUP(A326,'Stock wise daily sales'!$A$1:$AA$367,14,0)</f>
        <v>0</v>
      </c>
      <c r="AZ326">
        <v>0</v>
      </c>
      <c r="BA326" s="15">
        <f t="shared" si="327"/>
        <v>1</v>
      </c>
      <c r="BB326" s="14">
        <f t="shared" si="353"/>
        <v>9</v>
      </c>
      <c r="BC326">
        <f>VLOOKUP(A326,'Stock wise daily sales'!$A$1:$AA$367,15,0)</f>
        <v>0</v>
      </c>
      <c r="BD326">
        <v>0</v>
      </c>
      <c r="BE326" s="15">
        <f t="shared" si="354"/>
        <v>9</v>
      </c>
      <c r="BF326" s="14">
        <f t="shared" si="328"/>
        <v>21</v>
      </c>
      <c r="BG326">
        <f>VLOOKUP(A326,'Stock wise daily sales'!$A$1:$AA$367,16,0)</f>
        <v>15</v>
      </c>
      <c r="BH326">
        <v>0</v>
      </c>
      <c r="BI326" s="15">
        <f t="shared" si="329"/>
        <v>6</v>
      </c>
      <c r="BJ326" s="14">
        <f t="shared" si="334"/>
        <v>39</v>
      </c>
      <c r="BK326">
        <f>VLOOKUP(A326,'Stock wise daily sales'!$A$1:$AA$367,17,0)</f>
        <v>0</v>
      </c>
      <c r="BL326">
        <v>0</v>
      </c>
      <c r="BM326" s="15">
        <f t="shared" si="335"/>
        <v>39</v>
      </c>
      <c r="BN326" s="14">
        <f t="shared" si="330"/>
        <v>41</v>
      </c>
      <c r="BO326">
        <f>VLOOKUP(A326,'Stock wise daily sales'!$A$1:$AA$367,18,0)</f>
        <v>0</v>
      </c>
      <c r="BP326">
        <v>0</v>
      </c>
      <c r="BQ326" s="15">
        <f t="shared" si="331"/>
        <v>41</v>
      </c>
      <c r="BR326" s="14">
        <f t="shared" si="332"/>
        <v>5</v>
      </c>
      <c r="BS326">
        <f>VLOOKUP(A326,'Stock wise daily sales'!$A$1:$AA$367,19,0)</f>
        <v>2</v>
      </c>
      <c r="BT326">
        <v>0</v>
      </c>
      <c r="BU326" s="15">
        <f t="shared" si="333"/>
        <v>3</v>
      </c>
      <c r="BV326" s="14">
        <f t="shared" si="336"/>
        <v>16</v>
      </c>
      <c r="BW326">
        <f>VLOOKUP(A326,'Stock wise daily sales'!$A$1:$AA$367,20,0)</f>
        <v>0</v>
      </c>
      <c r="BX326">
        <v>0</v>
      </c>
      <c r="BY326" s="15">
        <f t="shared" si="337"/>
        <v>16</v>
      </c>
      <c r="BZ326" s="14">
        <f t="shared" si="320"/>
        <v>111</v>
      </c>
      <c r="CA326">
        <f>VLOOKUP(A326,'Stock wise daily sales'!$A$1:$AA$367,21,0)</f>
        <v>0</v>
      </c>
      <c r="CB326">
        <v>0</v>
      </c>
      <c r="CC326" s="15">
        <f t="shared" si="321"/>
        <v>111</v>
      </c>
      <c r="CD326" s="14">
        <f t="shared" si="361"/>
        <v>27</v>
      </c>
      <c r="CE326">
        <f>VLOOKUP(A326,'Stock wise daily sales'!$A$1:$AA$367,22,0)</f>
        <v>4</v>
      </c>
      <c r="CF326">
        <v>0</v>
      </c>
      <c r="CG326" s="15">
        <f t="shared" si="362"/>
        <v>23</v>
      </c>
      <c r="CH326" s="14">
        <f t="shared" si="345"/>
        <v>70</v>
      </c>
      <c r="CI326">
        <f>VLOOKUP(A326,'Stock wise daily sales'!$A$1:$AA$367,23,0)</f>
        <v>0</v>
      </c>
      <c r="CJ326">
        <v>0</v>
      </c>
      <c r="CK326" s="15">
        <f t="shared" si="346"/>
        <v>70</v>
      </c>
      <c r="CL326" s="14">
        <f t="shared" si="338"/>
        <v>26</v>
      </c>
      <c r="CM326">
        <f>VLOOKUP(A326,'Stock wise daily sales'!$A$1:$AA$367,24,0)</f>
        <v>0</v>
      </c>
      <c r="CN326">
        <v>0</v>
      </c>
      <c r="CO326" s="15">
        <f t="shared" si="339"/>
        <v>26</v>
      </c>
      <c r="CP326" s="14">
        <f t="shared" si="355"/>
        <v>6</v>
      </c>
      <c r="CQ326">
        <f>VLOOKUP(A326,'Stock wise daily sales'!$A$1:$AA$367,25,0)</f>
        <v>0</v>
      </c>
      <c r="CR326">
        <v>0</v>
      </c>
      <c r="CS326" s="15">
        <f t="shared" si="356"/>
        <v>6</v>
      </c>
      <c r="CT326" s="14">
        <f t="shared" si="340"/>
        <v>9</v>
      </c>
      <c r="CU326">
        <f>VLOOKUP(A326,'Stock wise daily sales'!$A$1:$AA$367,26,0)</f>
        <v>5</v>
      </c>
      <c r="CV326">
        <v>0</v>
      </c>
      <c r="CW326" s="15">
        <f t="shared" si="341"/>
        <v>4</v>
      </c>
    </row>
    <row r="327" spans="1:101" x14ac:dyDescent="0.45">
      <c r="A327" s="2">
        <v>45524</v>
      </c>
      <c r="B327" s="14">
        <f t="shared" si="367"/>
        <v>47</v>
      </c>
      <c r="C327">
        <f>VLOOKUP(A327,'Stock wise daily sales'!$A$1:$AA$367,2,0)</f>
        <v>9</v>
      </c>
      <c r="D327">
        <v>0</v>
      </c>
      <c r="E327" s="15">
        <f t="shared" si="368"/>
        <v>38</v>
      </c>
      <c r="F327" s="14">
        <f t="shared" si="357"/>
        <v>52</v>
      </c>
      <c r="G327">
        <f>VLOOKUP(A327,'Stock wise daily sales'!$A$1:$AA$367,3,0)</f>
        <v>0</v>
      </c>
      <c r="H327">
        <v>0</v>
      </c>
      <c r="I327" s="15">
        <f t="shared" si="358"/>
        <v>52</v>
      </c>
      <c r="J327" s="14">
        <f t="shared" si="342"/>
        <v>11</v>
      </c>
      <c r="K327">
        <f>VLOOKUP(A327,'Stock wise daily sales'!$A$1:$AA$367,4,0)</f>
        <v>0</v>
      </c>
      <c r="L327">
        <v>0</v>
      </c>
      <c r="M327" s="15">
        <f t="shared" si="343"/>
        <v>11</v>
      </c>
      <c r="N327" s="14">
        <f t="shared" si="369"/>
        <v>31</v>
      </c>
      <c r="O327">
        <f>VLOOKUP(A327,'Stock wise daily sales'!$A$1:$AA$367,5,0)</f>
        <v>0</v>
      </c>
      <c r="P327">
        <v>0</v>
      </c>
      <c r="Q327" s="15">
        <f t="shared" si="344"/>
        <v>31</v>
      </c>
      <c r="R327" s="14">
        <f t="shared" si="322"/>
        <v>106</v>
      </c>
      <c r="S327">
        <f>VLOOKUP(A327,'Stock wise daily sales'!$A$1:$AA$367,6,0)</f>
        <v>15</v>
      </c>
      <c r="T327">
        <v>0</v>
      </c>
      <c r="U327" s="15">
        <f t="shared" si="323"/>
        <v>91</v>
      </c>
      <c r="V327" s="14">
        <f t="shared" si="365"/>
        <v>124</v>
      </c>
      <c r="W327">
        <f>VLOOKUP(A327,'Stock wise daily sales'!$A$1:$AA$367,7,0)</f>
        <v>4</v>
      </c>
      <c r="X327">
        <v>0</v>
      </c>
      <c r="Y327" s="15">
        <f t="shared" si="366"/>
        <v>120</v>
      </c>
      <c r="Z327" s="14">
        <f t="shared" si="324"/>
        <v>109</v>
      </c>
      <c r="AA327">
        <f>VLOOKUP(A327,'Stock wise daily sales'!$A$1:$AA$367,8,0)</f>
        <v>0</v>
      </c>
      <c r="AB327">
        <v>0</v>
      </c>
      <c r="AC327" s="15">
        <f t="shared" si="325"/>
        <v>109</v>
      </c>
      <c r="AD327" s="14">
        <f t="shared" si="318"/>
        <v>25</v>
      </c>
      <c r="AE327">
        <f>VLOOKUP(A327,'Stock wise daily sales'!$A$1:$AA$367,9,0)</f>
        <v>0</v>
      </c>
      <c r="AF327">
        <v>0</v>
      </c>
      <c r="AG327" s="15">
        <f t="shared" si="319"/>
        <v>25</v>
      </c>
      <c r="AH327" s="14">
        <f t="shared" si="347"/>
        <v>26</v>
      </c>
      <c r="AI327">
        <f>VLOOKUP(A327,'Stock wise daily sales'!$A$1:$AA$367,10,0)</f>
        <v>0</v>
      </c>
      <c r="AJ327">
        <v>0</v>
      </c>
      <c r="AK327" s="15">
        <f t="shared" si="348"/>
        <v>26</v>
      </c>
      <c r="AL327" s="14">
        <f t="shared" si="359"/>
        <v>82</v>
      </c>
      <c r="AM327">
        <f>VLOOKUP(A327,'Stock wise daily sales'!$A$1:$AA$367,11,0)</f>
        <v>0</v>
      </c>
      <c r="AN327">
        <v>0</v>
      </c>
      <c r="AO327" s="15">
        <f t="shared" si="360"/>
        <v>82</v>
      </c>
      <c r="AP327" s="14">
        <f t="shared" si="349"/>
        <v>58</v>
      </c>
      <c r="AQ327">
        <f>VLOOKUP(A327,'Stock wise daily sales'!$A$1:$AA$367,12,0)</f>
        <v>0</v>
      </c>
      <c r="AR327">
        <v>0</v>
      </c>
      <c r="AS327" s="15">
        <f t="shared" si="350"/>
        <v>58</v>
      </c>
      <c r="AT327" s="14">
        <f t="shared" si="351"/>
        <v>84</v>
      </c>
      <c r="AU327">
        <f>VLOOKUP(A327,'Stock wise daily sales'!$A$1:$AA$367,13,0)</f>
        <v>0</v>
      </c>
      <c r="AV327">
        <v>0</v>
      </c>
      <c r="AW327" s="15">
        <f t="shared" si="352"/>
        <v>84</v>
      </c>
      <c r="AX327" s="14">
        <f t="shared" si="326"/>
        <v>1</v>
      </c>
      <c r="AY327">
        <f>VLOOKUP(A327,'Stock wise daily sales'!$A$1:$AA$367,14,0)</f>
        <v>0</v>
      </c>
      <c r="AZ327">
        <v>0</v>
      </c>
      <c r="BA327" s="15">
        <f t="shared" si="327"/>
        <v>1</v>
      </c>
      <c r="BB327" s="14">
        <f t="shared" si="353"/>
        <v>9</v>
      </c>
      <c r="BC327">
        <f>VLOOKUP(A327,'Stock wise daily sales'!$A$1:$AA$367,15,0)</f>
        <v>0</v>
      </c>
      <c r="BD327">
        <v>0</v>
      </c>
      <c r="BE327" s="15">
        <f t="shared" si="354"/>
        <v>9</v>
      </c>
      <c r="BF327" s="14">
        <f t="shared" si="328"/>
        <v>6</v>
      </c>
      <c r="BG327">
        <f>VLOOKUP(A327,'Stock wise daily sales'!$A$1:$AA$367,16,0)</f>
        <v>5</v>
      </c>
      <c r="BH327">
        <v>0</v>
      </c>
      <c r="BI327" s="15">
        <f t="shared" si="329"/>
        <v>1</v>
      </c>
      <c r="BJ327" s="14">
        <f t="shared" si="334"/>
        <v>39</v>
      </c>
      <c r="BK327">
        <f>VLOOKUP(A327,'Stock wise daily sales'!$A$1:$AA$367,17,0)</f>
        <v>0</v>
      </c>
      <c r="BL327">
        <v>0</v>
      </c>
      <c r="BM327" s="15">
        <f t="shared" si="335"/>
        <v>39</v>
      </c>
      <c r="BN327" s="14">
        <f t="shared" si="330"/>
        <v>41</v>
      </c>
      <c r="BO327">
        <f>VLOOKUP(A327,'Stock wise daily sales'!$A$1:$AA$367,18,0)</f>
        <v>0</v>
      </c>
      <c r="BP327">
        <v>0</v>
      </c>
      <c r="BQ327" s="15">
        <f t="shared" si="331"/>
        <v>41</v>
      </c>
      <c r="BR327" s="14">
        <f t="shared" si="332"/>
        <v>3</v>
      </c>
      <c r="BS327">
        <f>VLOOKUP(A327,'Stock wise daily sales'!$A$1:$AA$367,19,0)</f>
        <v>0</v>
      </c>
      <c r="BT327">
        <v>0</v>
      </c>
      <c r="BU327" s="15">
        <f t="shared" si="333"/>
        <v>3</v>
      </c>
      <c r="BV327" s="14">
        <f t="shared" si="336"/>
        <v>16</v>
      </c>
      <c r="BW327">
        <f>VLOOKUP(A327,'Stock wise daily sales'!$A$1:$AA$367,20,0)</f>
        <v>0</v>
      </c>
      <c r="BX327">
        <v>0</v>
      </c>
      <c r="BY327" s="15">
        <f t="shared" si="337"/>
        <v>16</v>
      </c>
      <c r="BZ327" s="14">
        <f t="shared" si="320"/>
        <v>111</v>
      </c>
      <c r="CA327">
        <f>VLOOKUP(A327,'Stock wise daily sales'!$A$1:$AA$367,21,0)</f>
        <v>0</v>
      </c>
      <c r="CB327">
        <v>0</v>
      </c>
      <c r="CC327" s="15">
        <f t="shared" si="321"/>
        <v>111</v>
      </c>
      <c r="CD327" s="14">
        <f t="shared" si="361"/>
        <v>23</v>
      </c>
      <c r="CE327">
        <f>VLOOKUP(A327,'Stock wise daily sales'!$A$1:$AA$367,22,0)</f>
        <v>0</v>
      </c>
      <c r="CF327">
        <v>0</v>
      </c>
      <c r="CG327" s="15">
        <f t="shared" si="362"/>
        <v>23</v>
      </c>
      <c r="CH327" s="14">
        <f t="shared" si="345"/>
        <v>70</v>
      </c>
      <c r="CI327">
        <f>VLOOKUP(A327,'Stock wise daily sales'!$A$1:$AA$367,23,0)</f>
        <v>22</v>
      </c>
      <c r="CJ327">
        <v>0</v>
      </c>
      <c r="CK327" s="15">
        <f t="shared" si="346"/>
        <v>48</v>
      </c>
      <c r="CL327" s="14">
        <f t="shared" si="338"/>
        <v>26</v>
      </c>
      <c r="CM327">
        <f>VLOOKUP(A327,'Stock wise daily sales'!$A$1:$AA$367,24,0)</f>
        <v>0</v>
      </c>
      <c r="CN327">
        <v>0</v>
      </c>
      <c r="CO327" s="15">
        <f t="shared" si="339"/>
        <v>26</v>
      </c>
      <c r="CP327" s="14">
        <f t="shared" si="355"/>
        <v>6</v>
      </c>
      <c r="CQ327">
        <f>VLOOKUP(A327,'Stock wise daily sales'!$A$1:$AA$367,25,0)</f>
        <v>0</v>
      </c>
      <c r="CR327">
        <v>0</v>
      </c>
      <c r="CS327" s="15">
        <f t="shared" si="356"/>
        <v>6</v>
      </c>
      <c r="CT327" s="14">
        <f t="shared" si="340"/>
        <v>4</v>
      </c>
      <c r="CU327">
        <f>VLOOKUP(A327,'Stock wise daily sales'!$A$1:$AA$367,26,0)</f>
        <v>7</v>
      </c>
      <c r="CV327">
        <v>120</v>
      </c>
      <c r="CW327" s="15">
        <f t="shared" si="341"/>
        <v>117</v>
      </c>
    </row>
    <row r="328" spans="1:101" x14ac:dyDescent="0.45">
      <c r="A328" s="2">
        <v>45525</v>
      </c>
      <c r="B328" s="14">
        <f t="shared" si="367"/>
        <v>38</v>
      </c>
      <c r="C328">
        <f>VLOOKUP(A328,'Stock wise daily sales'!$A$1:$AA$367,2,0)</f>
        <v>10</v>
      </c>
      <c r="D328">
        <v>0</v>
      </c>
      <c r="E328" s="15">
        <f t="shared" si="368"/>
        <v>28</v>
      </c>
      <c r="F328" s="14">
        <f t="shared" si="357"/>
        <v>52</v>
      </c>
      <c r="G328">
        <f>VLOOKUP(A328,'Stock wise daily sales'!$A$1:$AA$367,3,0)</f>
        <v>0</v>
      </c>
      <c r="H328">
        <v>0</v>
      </c>
      <c r="I328" s="15">
        <f t="shared" si="358"/>
        <v>52</v>
      </c>
      <c r="J328" s="14">
        <f t="shared" si="342"/>
        <v>11</v>
      </c>
      <c r="K328">
        <f>VLOOKUP(A328,'Stock wise daily sales'!$A$1:$AA$367,4,0)</f>
        <v>0</v>
      </c>
      <c r="L328">
        <v>0</v>
      </c>
      <c r="M328" s="15">
        <f t="shared" si="343"/>
        <v>11</v>
      </c>
      <c r="N328" s="14">
        <f t="shared" si="369"/>
        <v>31</v>
      </c>
      <c r="O328">
        <f>VLOOKUP(A328,'Stock wise daily sales'!$A$1:$AA$367,5,0)</f>
        <v>0</v>
      </c>
      <c r="P328">
        <v>0</v>
      </c>
      <c r="Q328" s="15">
        <f t="shared" si="344"/>
        <v>31</v>
      </c>
      <c r="R328" s="14">
        <f t="shared" si="322"/>
        <v>91</v>
      </c>
      <c r="S328">
        <f>VLOOKUP(A328,'Stock wise daily sales'!$A$1:$AA$367,6,0)</f>
        <v>0</v>
      </c>
      <c r="T328">
        <v>0</v>
      </c>
      <c r="U328" s="15">
        <f t="shared" si="323"/>
        <v>91</v>
      </c>
      <c r="V328" s="14">
        <f t="shared" si="365"/>
        <v>120</v>
      </c>
      <c r="W328">
        <f>VLOOKUP(A328,'Stock wise daily sales'!$A$1:$AA$367,7,0)</f>
        <v>25</v>
      </c>
      <c r="X328">
        <v>0</v>
      </c>
      <c r="Y328" s="15">
        <f t="shared" si="366"/>
        <v>95</v>
      </c>
      <c r="Z328" s="14">
        <f t="shared" si="324"/>
        <v>109</v>
      </c>
      <c r="AA328">
        <f>VLOOKUP(A328,'Stock wise daily sales'!$A$1:$AA$367,8,0)</f>
        <v>0</v>
      </c>
      <c r="AB328">
        <v>0</v>
      </c>
      <c r="AC328" s="15">
        <f t="shared" si="325"/>
        <v>109</v>
      </c>
      <c r="AD328" s="14">
        <f t="shared" si="318"/>
        <v>25</v>
      </c>
      <c r="AE328">
        <f>VLOOKUP(A328,'Stock wise daily sales'!$A$1:$AA$367,9,0)</f>
        <v>0</v>
      </c>
      <c r="AF328">
        <v>0</v>
      </c>
      <c r="AG328" s="15">
        <f t="shared" si="319"/>
        <v>25</v>
      </c>
      <c r="AH328" s="14">
        <f t="shared" si="347"/>
        <v>26</v>
      </c>
      <c r="AI328">
        <f>VLOOKUP(A328,'Stock wise daily sales'!$A$1:$AA$367,10,0)</f>
        <v>0</v>
      </c>
      <c r="AJ328">
        <v>0</v>
      </c>
      <c r="AK328" s="15">
        <f t="shared" si="348"/>
        <v>26</v>
      </c>
      <c r="AL328" s="14">
        <f t="shared" si="359"/>
        <v>82</v>
      </c>
      <c r="AM328">
        <f>VLOOKUP(A328,'Stock wise daily sales'!$A$1:$AA$367,11,0)</f>
        <v>0</v>
      </c>
      <c r="AN328">
        <v>0</v>
      </c>
      <c r="AO328" s="15">
        <f t="shared" si="360"/>
        <v>82</v>
      </c>
      <c r="AP328" s="14">
        <f t="shared" si="349"/>
        <v>58</v>
      </c>
      <c r="AQ328">
        <f>VLOOKUP(A328,'Stock wise daily sales'!$A$1:$AA$367,12,0)</f>
        <v>8</v>
      </c>
      <c r="AR328">
        <v>0</v>
      </c>
      <c r="AS328" s="15">
        <f t="shared" si="350"/>
        <v>50</v>
      </c>
      <c r="AT328" s="14">
        <f t="shared" si="351"/>
        <v>84</v>
      </c>
      <c r="AU328">
        <f>VLOOKUP(A328,'Stock wise daily sales'!$A$1:$AA$367,13,0)</f>
        <v>0</v>
      </c>
      <c r="AV328">
        <v>0</v>
      </c>
      <c r="AW328" s="15">
        <f t="shared" si="352"/>
        <v>84</v>
      </c>
      <c r="AX328" s="14">
        <f t="shared" si="326"/>
        <v>1</v>
      </c>
      <c r="AY328">
        <f>VLOOKUP(A328,'Stock wise daily sales'!$A$1:$AA$367,14,0)</f>
        <v>4</v>
      </c>
      <c r="AZ328">
        <v>40</v>
      </c>
      <c r="BA328" s="15">
        <f t="shared" si="327"/>
        <v>37</v>
      </c>
      <c r="BB328" s="14">
        <f t="shared" si="353"/>
        <v>9</v>
      </c>
      <c r="BC328">
        <f>VLOOKUP(A328,'Stock wise daily sales'!$A$1:$AA$367,15,0)</f>
        <v>0</v>
      </c>
      <c r="BD328">
        <v>0</v>
      </c>
      <c r="BE328" s="15">
        <f t="shared" si="354"/>
        <v>9</v>
      </c>
      <c r="BF328" s="14">
        <f t="shared" si="328"/>
        <v>1</v>
      </c>
      <c r="BG328">
        <f>VLOOKUP(A328,'Stock wise daily sales'!$A$1:$AA$367,16,0)</f>
        <v>0</v>
      </c>
      <c r="BH328">
        <v>0</v>
      </c>
      <c r="BI328" s="15">
        <f t="shared" si="329"/>
        <v>1</v>
      </c>
      <c r="BJ328" s="14">
        <f t="shared" si="334"/>
        <v>39</v>
      </c>
      <c r="BK328">
        <f>VLOOKUP(A328,'Stock wise daily sales'!$A$1:$AA$367,17,0)</f>
        <v>9</v>
      </c>
      <c r="BL328">
        <v>0</v>
      </c>
      <c r="BM328" s="15">
        <f t="shared" si="335"/>
        <v>30</v>
      </c>
      <c r="BN328" s="14">
        <f t="shared" si="330"/>
        <v>41</v>
      </c>
      <c r="BO328">
        <f>VLOOKUP(A328,'Stock wise daily sales'!$A$1:$AA$367,18,0)</f>
        <v>35</v>
      </c>
      <c r="BP328">
        <v>0</v>
      </c>
      <c r="BQ328" s="15">
        <f t="shared" si="331"/>
        <v>6</v>
      </c>
      <c r="BR328" s="14">
        <f t="shared" si="332"/>
        <v>3</v>
      </c>
      <c r="BS328">
        <f>VLOOKUP(A328,'Stock wise daily sales'!$A$1:$AA$367,19,0)</f>
        <v>0</v>
      </c>
      <c r="BT328">
        <v>0</v>
      </c>
      <c r="BU328" s="15">
        <f t="shared" si="333"/>
        <v>3</v>
      </c>
      <c r="BV328" s="14">
        <f t="shared" si="336"/>
        <v>16</v>
      </c>
      <c r="BW328">
        <f>VLOOKUP(A328,'Stock wise daily sales'!$A$1:$AA$367,20,0)</f>
        <v>0</v>
      </c>
      <c r="BX328">
        <v>0</v>
      </c>
      <c r="BY328" s="15">
        <f t="shared" si="337"/>
        <v>16</v>
      </c>
      <c r="BZ328" s="14">
        <f t="shared" si="320"/>
        <v>111</v>
      </c>
      <c r="CA328">
        <f>VLOOKUP(A328,'Stock wise daily sales'!$A$1:$AA$367,21,0)</f>
        <v>15</v>
      </c>
      <c r="CB328">
        <v>0</v>
      </c>
      <c r="CC328" s="15">
        <f t="shared" si="321"/>
        <v>96</v>
      </c>
      <c r="CD328" s="14">
        <f t="shared" si="361"/>
        <v>23</v>
      </c>
      <c r="CE328">
        <f>VLOOKUP(A328,'Stock wise daily sales'!$A$1:$AA$367,22,0)</f>
        <v>0</v>
      </c>
      <c r="CF328">
        <v>0</v>
      </c>
      <c r="CG328" s="15">
        <f t="shared" si="362"/>
        <v>23</v>
      </c>
      <c r="CH328" s="14">
        <f t="shared" si="345"/>
        <v>48</v>
      </c>
      <c r="CI328">
        <f>VLOOKUP(A328,'Stock wise daily sales'!$A$1:$AA$367,23,0)</f>
        <v>10</v>
      </c>
      <c r="CJ328">
        <v>0</v>
      </c>
      <c r="CK328" s="15">
        <f t="shared" si="346"/>
        <v>38</v>
      </c>
      <c r="CL328" s="14">
        <f t="shared" si="338"/>
        <v>26</v>
      </c>
      <c r="CM328">
        <f>VLOOKUP(A328,'Stock wise daily sales'!$A$1:$AA$367,24,0)</f>
        <v>0</v>
      </c>
      <c r="CN328">
        <v>0</v>
      </c>
      <c r="CO328" s="15">
        <f t="shared" si="339"/>
        <v>26</v>
      </c>
      <c r="CP328" s="14">
        <f t="shared" si="355"/>
        <v>6</v>
      </c>
      <c r="CQ328">
        <f>VLOOKUP(A328,'Stock wise daily sales'!$A$1:$AA$367,25,0)</f>
        <v>0</v>
      </c>
      <c r="CR328">
        <v>0</v>
      </c>
      <c r="CS328" s="15">
        <f t="shared" si="356"/>
        <v>6</v>
      </c>
      <c r="CT328" s="14">
        <f t="shared" si="340"/>
        <v>117</v>
      </c>
      <c r="CU328">
        <f>VLOOKUP(A328,'Stock wise daily sales'!$A$1:$AA$367,26,0)</f>
        <v>15</v>
      </c>
      <c r="CV328">
        <v>0</v>
      </c>
      <c r="CW328" s="15">
        <f t="shared" si="341"/>
        <v>102</v>
      </c>
    </row>
    <row r="329" spans="1:101" x14ac:dyDescent="0.45">
      <c r="A329" s="2">
        <v>45526</v>
      </c>
      <c r="B329" s="14">
        <f t="shared" si="367"/>
        <v>28</v>
      </c>
      <c r="C329">
        <f>VLOOKUP(A329,'Stock wise daily sales'!$A$1:$AA$367,2,0)</f>
        <v>1</v>
      </c>
      <c r="D329">
        <v>0</v>
      </c>
      <c r="E329" s="15">
        <f t="shared" si="368"/>
        <v>27</v>
      </c>
      <c r="F329" s="14">
        <f t="shared" si="357"/>
        <v>52</v>
      </c>
      <c r="G329">
        <f>VLOOKUP(A329,'Stock wise daily sales'!$A$1:$AA$367,3,0)</f>
        <v>0</v>
      </c>
      <c r="H329">
        <v>0</v>
      </c>
      <c r="I329" s="15">
        <f t="shared" si="358"/>
        <v>52</v>
      </c>
      <c r="J329" s="14">
        <f t="shared" si="342"/>
        <v>11</v>
      </c>
      <c r="K329">
        <f>VLOOKUP(A329,'Stock wise daily sales'!$A$1:$AA$367,4,0)</f>
        <v>1</v>
      </c>
      <c r="L329">
        <v>0</v>
      </c>
      <c r="M329" s="15">
        <f t="shared" si="343"/>
        <v>10</v>
      </c>
      <c r="N329" s="14">
        <f t="shared" si="369"/>
        <v>31</v>
      </c>
      <c r="O329">
        <f>VLOOKUP(A329,'Stock wise daily sales'!$A$1:$AA$367,5,0)</f>
        <v>0</v>
      </c>
      <c r="P329">
        <v>0</v>
      </c>
      <c r="Q329" s="15">
        <f t="shared" si="344"/>
        <v>31</v>
      </c>
      <c r="R329" s="14">
        <f t="shared" si="322"/>
        <v>91</v>
      </c>
      <c r="S329">
        <f>VLOOKUP(A329,'Stock wise daily sales'!$A$1:$AA$367,6,0)</f>
        <v>0</v>
      </c>
      <c r="T329">
        <v>0</v>
      </c>
      <c r="U329" s="15">
        <f t="shared" si="323"/>
        <v>91</v>
      </c>
      <c r="V329" s="14">
        <f t="shared" si="365"/>
        <v>95</v>
      </c>
      <c r="W329">
        <f>VLOOKUP(A329,'Stock wise daily sales'!$A$1:$AA$367,7,0)</f>
        <v>0</v>
      </c>
      <c r="X329">
        <v>0</v>
      </c>
      <c r="Y329" s="15">
        <f t="shared" si="366"/>
        <v>95</v>
      </c>
      <c r="Z329" s="14">
        <f t="shared" si="324"/>
        <v>109</v>
      </c>
      <c r="AA329">
        <f>VLOOKUP(A329,'Stock wise daily sales'!$A$1:$AA$367,8,0)</f>
        <v>5</v>
      </c>
      <c r="AB329">
        <v>0</v>
      </c>
      <c r="AC329" s="15">
        <f t="shared" si="325"/>
        <v>104</v>
      </c>
      <c r="AD329" s="14">
        <f t="shared" si="318"/>
        <v>25</v>
      </c>
      <c r="AE329">
        <f>VLOOKUP(A329,'Stock wise daily sales'!$A$1:$AA$367,9,0)</f>
        <v>2</v>
      </c>
      <c r="AF329">
        <v>0</v>
      </c>
      <c r="AG329" s="15">
        <f t="shared" si="319"/>
        <v>23</v>
      </c>
      <c r="AH329" s="14">
        <f t="shared" si="347"/>
        <v>26</v>
      </c>
      <c r="AI329">
        <f>VLOOKUP(A329,'Stock wise daily sales'!$A$1:$AA$367,10,0)</f>
        <v>0</v>
      </c>
      <c r="AJ329">
        <v>0</v>
      </c>
      <c r="AK329" s="15">
        <f t="shared" si="348"/>
        <v>26</v>
      </c>
      <c r="AL329" s="14">
        <f t="shared" si="359"/>
        <v>82</v>
      </c>
      <c r="AM329">
        <f>VLOOKUP(A329,'Stock wise daily sales'!$A$1:$AA$367,11,0)</f>
        <v>0</v>
      </c>
      <c r="AN329">
        <v>0</v>
      </c>
      <c r="AO329" s="15">
        <f t="shared" si="360"/>
        <v>82</v>
      </c>
      <c r="AP329" s="14">
        <f t="shared" si="349"/>
        <v>50</v>
      </c>
      <c r="AQ329">
        <f>VLOOKUP(A329,'Stock wise daily sales'!$A$1:$AA$367,12,0)</f>
        <v>0</v>
      </c>
      <c r="AR329">
        <v>0</v>
      </c>
      <c r="AS329" s="15">
        <f t="shared" si="350"/>
        <v>50</v>
      </c>
      <c r="AT329" s="14">
        <f t="shared" si="351"/>
        <v>84</v>
      </c>
      <c r="AU329">
        <f>VLOOKUP(A329,'Stock wise daily sales'!$A$1:$AA$367,13,0)</f>
        <v>12</v>
      </c>
      <c r="AV329">
        <v>0</v>
      </c>
      <c r="AW329" s="15">
        <f t="shared" si="352"/>
        <v>72</v>
      </c>
      <c r="AX329" s="14">
        <f t="shared" si="326"/>
        <v>37</v>
      </c>
      <c r="AY329">
        <f>VLOOKUP(A329,'Stock wise daily sales'!$A$1:$AA$367,14,0)</f>
        <v>0</v>
      </c>
      <c r="AZ329">
        <v>0</v>
      </c>
      <c r="BA329" s="15">
        <f t="shared" si="327"/>
        <v>37</v>
      </c>
      <c r="BB329" s="14">
        <f t="shared" si="353"/>
        <v>9</v>
      </c>
      <c r="BC329">
        <f>VLOOKUP(A329,'Stock wise daily sales'!$A$1:$AA$367,15,0)</f>
        <v>0</v>
      </c>
      <c r="BD329">
        <v>0</v>
      </c>
      <c r="BE329" s="15">
        <f t="shared" si="354"/>
        <v>9</v>
      </c>
      <c r="BF329" s="14">
        <f t="shared" si="328"/>
        <v>1</v>
      </c>
      <c r="BG329">
        <f>VLOOKUP(A329,'Stock wise daily sales'!$A$1:$AA$367,16,0)</f>
        <v>0</v>
      </c>
      <c r="BH329">
        <v>0</v>
      </c>
      <c r="BI329" s="15">
        <f t="shared" si="329"/>
        <v>1</v>
      </c>
      <c r="BJ329" s="14">
        <f t="shared" si="334"/>
        <v>30</v>
      </c>
      <c r="BK329">
        <f>VLOOKUP(A329,'Stock wise daily sales'!$A$1:$AA$367,17,0)</f>
        <v>0</v>
      </c>
      <c r="BL329">
        <v>0</v>
      </c>
      <c r="BM329" s="15">
        <f t="shared" si="335"/>
        <v>30</v>
      </c>
      <c r="BN329" s="14">
        <f t="shared" si="330"/>
        <v>6</v>
      </c>
      <c r="BO329">
        <f>VLOOKUP(A329,'Stock wise daily sales'!$A$1:$AA$367,18,0)</f>
        <v>0</v>
      </c>
      <c r="BP329">
        <v>0</v>
      </c>
      <c r="BQ329" s="15">
        <f t="shared" si="331"/>
        <v>6</v>
      </c>
      <c r="BR329" s="14">
        <f t="shared" si="332"/>
        <v>3</v>
      </c>
      <c r="BS329">
        <f>VLOOKUP(A329,'Stock wise daily sales'!$A$1:$AA$367,19,0)</f>
        <v>6</v>
      </c>
      <c r="BT329">
        <v>30</v>
      </c>
      <c r="BU329" s="15">
        <f t="shared" si="333"/>
        <v>27</v>
      </c>
      <c r="BV329" s="14">
        <f t="shared" si="336"/>
        <v>16</v>
      </c>
      <c r="BW329">
        <f>VLOOKUP(A329,'Stock wise daily sales'!$A$1:$AA$367,20,0)</f>
        <v>0</v>
      </c>
      <c r="BX329">
        <v>0</v>
      </c>
      <c r="BY329" s="15">
        <f t="shared" si="337"/>
        <v>16</v>
      </c>
      <c r="BZ329" s="14">
        <f t="shared" si="320"/>
        <v>96</v>
      </c>
      <c r="CA329">
        <f>VLOOKUP(A329,'Stock wise daily sales'!$A$1:$AA$367,21,0)</f>
        <v>0</v>
      </c>
      <c r="CB329">
        <v>0</v>
      </c>
      <c r="CC329" s="15">
        <f t="shared" si="321"/>
        <v>96</v>
      </c>
      <c r="CD329" s="14">
        <f t="shared" si="361"/>
        <v>23</v>
      </c>
      <c r="CE329">
        <f>VLOOKUP(A329,'Stock wise daily sales'!$A$1:$AA$367,22,0)</f>
        <v>4</v>
      </c>
      <c r="CF329">
        <v>0</v>
      </c>
      <c r="CG329" s="15">
        <f t="shared" si="362"/>
        <v>19</v>
      </c>
      <c r="CH329" s="14">
        <f t="shared" si="345"/>
        <v>38</v>
      </c>
      <c r="CI329">
        <f>VLOOKUP(A329,'Stock wise daily sales'!$A$1:$AA$367,23,0)</f>
        <v>0</v>
      </c>
      <c r="CJ329">
        <v>0</v>
      </c>
      <c r="CK329" s="15">
        <f t="shared" si="346"/>
        <v>38</v>
      </c>
      <c r="CL329" s="14">
        <f t="shared" si="338"/>
        <v>26</v>
      </c>
      <c r="CM329">
        <f>VLOOKUP(A329,'Stock wise daily sales'!$A$1:$AA$367,24,0)</f>
        <v>5</v>
      </c>
      <c r="CN329">
        <v>0</v>
      </c>
      <c r="CO329" s="15">
        <f t="shared" si="339"/>
        <v>21</v>
      </c>
      <c r="CP329" s="14">
        <f t="shared" si="355"/>
        <v>6</v>
      </c>
      <c r="CQ329">
        <f>VLOOKUP(A329,'Stock wise daily sales'!$A$1:$AA$367,25,0)</f>
        <v>0</v>
      </c>
      <c r="CR329">
        <v>0</v>
      </c>
      <c r="CS329" s="15">
        <f t="shared" si="356"/>
        <v>6</v>
      </c>
      <c r="CT329" s="14">
        <f t="shared" si="340"/>
        <v>102</v>
      </c>
      <c r="CU329">
        <f>VLOOKUP(A329,'Stock wise daily sales'!$A$1:$AA$367,26,0)</f>
        <v>0</v>
      </c>
      <c r="CV329">
        <v>0</v>
      </c>
      <c r="CW329" s="15">
        <f t="shared" si="341"/>
        <v>102</v>
      </c>
    </row>
    <row r="330" spans="1:101" x14ac:dyDescent="0.45">
      <c r="A330" s="2">
        <v>45527</v>
      </c>
      <c r="B330" s="14">
        <f t="shared" si="367"/>
        <v>27</v>
      </c>
      <c r="C330">
        <f>VLOOKUP(A330,'Stock wise daily sales'!$A$1:$AA$367,2,0)</f>
        <v>5</v>
      </c>
      <c r="D330">
        <v>0</v>
      </c>
      <c r="E330" s="15">
        <f t="shared" si="368"/>
        <v>22</v>
      </c>
      <c r="F330" s="14">
        <f t="shared" si="357"/>
        <v>52</v>
      </c>
      <c r="G330">
        <f>VLOOKUP(A330,'Stock wise daily sales'!$A$1:$AA$367,3,0)</f>
        <v>0</v>
      </c>
      <c r="H330">
        <v>0</v>
      </c>
      <c r="I330" s="15">
        <f t="shared" si="358"/>
        <v>52</v>
      </c>
      <c r="J330" s="14">
        <f t="shared" si="342"/>
        <v>10</v>
      </c>
      <c r="K330">
        <f>VLOOKUP(A330,'Stock wise daily sales'!$A$1:$AA$367,4,0)</f>
        <v>0</v>
      </c>
      <c r="L330">
        <v>0</v>
      </c>
      <c r="M330" s="15">
        <f t="shared" si="343"/>
        <v>10</v>
      </c>
      <c r="N330" s="14">
        <f t="shared" si="369"/>
        <v>31</v>
      </c>
      <c r="O330">
        <f>VLOOKUP(A330,'Stock wise daily sales'!$A$1:$AA$367,5,0)</f>
        <v>0</v>
      </c>
      <c r="P330">
        <v>0</v>
      </c>
      <c r="Q330" s="15">
        <f t="shared" si="344"/>
        <v>31</v>
      </c>
      <c r="R330" s="14">
        <f t="shared" si="322"/>
        <v>91</v>
      </c>
      <c r="S330">
        <f>VLOOKUP(A330,'Stock wise daily sales'!$A$1:$AA$367,6,0)</f>
        <v>0</v>
      </c>
      <c r="T330">
        <v>0</v>
      </c>
      <c r="U330" s="15">
        <f t="shared" si="323"/>
        <v>91</v>
      </c>
      <c r="V330" s="14">
        <f t="shared" si="365"/>
        <v>95</v>
      </c>
      <c r="W330">
        <f>VLOOKUP(A330,'Stock wise daily sales'!$A$1:$AA$367,7,0)</f>
        <v>10</v>
      </c>
      <c r="X330">
        <v>0</v>
      </c>
      <c r="Y330" s="15">
        <f t="shared" si="366"/>
        <v>85</v>
      </c>
      <c r="Z330" s="14">
        <f t="shared" si="324"/>
        <v>104</v>
      </c>
      <c r="AA330">
        <f>VLOOKUP(A330,'Stock wise daily sales'!$A$1:$AA$367,8,0)</f>
        <v>5</v>
      </c>
      <c r="AB330">
        <v>0</v>
      </c>
      <c r="AC330" s="15">
        <f t="shared" si="325"/>
        <v>99</v>
      </c>
      <c r="AD330" s="14">
        <f t="shared" si="318"/>
        <v>23</v>
      </c>
      <c r="AE330">
        <f>VLOOKUP(A330,'Stock wise daily sales'!$A$1:$AA$367,9,0)</f>
        <v>0</v>
      </c>
      <c r="AF330">
        <v>0</v>
      </c>
      <c r="AG330" s="15">
        <f t="shared" si="319"/>
        <v>23</v>
      </c>
      <c r="AH330" s="14">
        <f t="shared" si="347"/>
        <v>26</v>
      </c>
      <c r="AI330">
        <f>VLOOKUP(A330,'Stock wise daily sales'!$A$1:$AA$367,10,0)</f>
        <v>0</v>
      </c>
      <c r="AJ330">
        <v>0</v>
      </c>
      <c r="AK330" s="15">
        <f t="shared" si="348"/>
        <v>26</v>
      </c>
      <c r="AL330" s="14">
        <f t="shared" si="359"/>
        <v>82</v>
      </c>
      <c r="AM330">
        <f>VLOOKUP(A330,'Stock wise daily sales'!$A$1:$AA$367,11,0)</f>
        <v>6</v>
      </c>
      <c r="AN330">
        <v>0</v>
      </c>
      <c r="AO330" s="15">
        <f t="shared" si="360"/>
        <v>76</v>
      </c>
      <c r="AP330" s="14">
        <f t="shared" si="349"/>
        <v>50</v>
      </c>
      <c r="AQ330">
        <f>VLOOKUP(A330,'Stock wise daily sales'!$A$1:$AA$367,12,0)</f>
        <v>8</v>
      </c>
      <c r="AR330">
        <v>0</v>
      </c>
      <c r="AS330" s="15">
        <f t="shared" si="350"/>
        <v>42</v>
      </c>
      <c r="AT330" s="14">
        <f t="shared" si="351"/>
        <v>72</v>
      </c>
      <c r="AU330">
        <f>VLOOKUP(A330,'Stock wise daily sales'!$A$1:$AA$367,13,0)</f>
        <v>0</v>
      </c>
      <c r="AV330">
        <v>0</v>
      </c>
      <c r="AW330" s="15">
        <f t="shared" si="352"/>
        <v>72</v>
      </c>
      <c r="AX330" s="14">
        <f t="shared" si="326"/>
        <v>37</v>
      </c>
      <c r="AY330">
        <f>VLOOKUP(A330,'Stock wise daily sales'!$A$1:$AA$367,14,0)</f>
        <v>0</v>
      </c>
      <c r="AZ330">
        <v>0</v>
      </c>
      <c r="BA330" s="15">
        <f t="shared" si="327"/>
        <v>37</v>
      </c>
      <c r="BB330" s="14">
        <f t="shared" si="353"/>
        <v>9</v>
      </c>
      <c r="BC330">
        <f>VLOOKUP(A330,'Stock wise daily sales'!$A$1:$AA$367,15,0)</f>
        <v>0</v>
      </c>
      <c r="BD330">
        <v>0</v>
      </c>
      <c r="BE330" s="15">
        <f t="shared" si="354"/>
        <v>9</v>
      </c>
      <c r="BF330" s="14">
        <f t="shared" si="328"/>
        <v>1</v>
      </c>
      <c r="BG330">
        <f>VLOOKUP(A330,'Stock wise daily sales'!$A$1:$AA$367,16,0)</f>
        <v>6</v>
      </c>
      <c r="BH330">
        <v>140</v>
      </c>
      <c r="BI330" s="15">
        <f t="shared" si="329"/>
        <v>135</v>
      </c>
      <c r="BJ330" s="14">
        <f t="shared" si="334"/>
        <v>30</v>
      </c>
      <c r="BK330">
        <f>VLOOKUP(A330,'Stock wise daily sales'!$A$1:$AA$367,17,0)</f>
        <v>8</v>
      </c>
      <c r="BL330">
        <v>0</v>
      </c>
      <c r="BM330" s="15">
        <f t="shared" si="335"/>
        <v>22</v>
      </c>
      <c r="BN330" s="14">
        <f t="shared" si="330"/>
        <v>6</v>
      </c>
      <c r="BO330">
        <f>VLOOKUP(A330,'Stock wise daily sales'!$A$1:$AA$367,18,0)</f>
        <v>13</v>
      </c>
      <c r="BP330">
        <v>100</v>
      </c>
      <c r="BQ330" s="15">
        <f t="shared" si="331"/>
        <v>93</v>
      </c>
      <c r="BR330" s="14">
        <f t="shared" si="332"/>
        <v>27</v>
      </c>
      <c r="BS330">
        <f>VLOOKUP(A330,'Stock wise daily sales'!$A$1:$AA$367,19,0)</f>
        <v>0</v>
      </c>
      <c r="BT330">
        <v>0</v>
      </c>
      <c r="BU330" s="15">
        <f t="shared" si="333"/>
        <v>27</v>
      </c>
      <c r="BV330" s="14">
        <f t="shared" si="336"/>
        <v>16</v>
      </c>
      <c r="BW330">
        <f>VLOOKUP(A330,'Stock wise daily sales'!$A$1:$AA$367,20,0)</f>
        <v>0</v>
      </c>
      <c r="BX330">
        <v>0</v>
      </c>
      <c r="BY330" s="15">
        <f t="shared" si="337"/>
        <v>16</v>
      </c>
      <c r="BZ330" s="14">
        <f t="shared" si="320"/>
        <v>96</v>
      </c>
      <c r="CA330">
        <f>VLOOKUP(A330,'Stock wise daily sales'!$A$1:$AA$367,21,0)</f>
        <v>11</v>
      </c>
      <c r="CB330">
        <v>0</v>
      </c>
      <c r="CC330" s="15">
        <f t="shared" si="321"/>
        <v>85</v>
      </c>
      <c r="CD330" s="14">
        <f t="shared" si="361"/>
        <v>19</v>
      </c>
      <c r="CE330">
        <f>VLOOKUP(A330,'Stock wise daily sales'!$A$1:$AA$367,22,0)</f>
        <v>0</v>
      </c>
      <c r="CF330">
        <v>0</v>
      </c>
      <c r="CG330" s="15">
        <f t="shared" si="362"/>
        <v>19</v>
      </c>
      <c r="CH330" s="14">
        <f t="shared" si="345"/>
        <v>38</v>
      </c>
      <c r="CI330">
        <f>VLOOKUP(A330,'Stock wise daily sales'!$A$1:$AA$367,23,0)</f>
        <v>0</v>
      </c>
      <c r="CJ330">
        <v>0</v>
      </c>
      <c r="CK330" s="15">
        <f t="shared" si="346"/>
        <v>38</v>
      </c>
      <c r="CL330" s="14">
        <f t="shared" si="338"/>
        <v>21</v>
      </c>
      <c r="CM330">
        <f>VLOOKUP(A330,'Stock wise daily sales'!$A$1:$AA$367,24,0)</f>
        <v>10</v>
      </c>
      <c r="CN330">
        <v>0</v>
      </c>
      <c r="CO330" s="15">
        <f t="shared" si="339"/>
        <v>11</v>
      </c>
      <c r="CP330" s="14">
        <f t="shared" si="355"/>
        <v>6</v>
      </c>
      <c r="CQ330">
        <f>VLOOKUP(A330,'Stock wise daily sales'!$A$1:$AA$367,25,0)</f>
        <v>0</v>
      </c>
      <c r="CR330">
        <v>0</v>
      </c>
      <c r="CS330" s="15">
        <f t="shared" si="356"/>
        <v>6</v>
      </c>
      <c r="CT330" s="14">
        <f t="shared" si="340"/>
        <v>102</v>
      </c>
      <c r="CU330">
        <f>VLOOKUP(A330,'Stock wise daily sales'!$A$1:$AA$367,26,0)</f>
        <v>5</v>
      </c>
      <c r="CV330">
        <v>0</v>
      </c>
      <c r="CW330" s="15">
        <f t="shared" si="341"/>
        <v>97</v>
      </c>
    </row>
    <row r="331" spans="1:101" x14ac:dyDescent="0.45">
      <c r="A331" s="2">
        <v>45528</v>
      </c>
      <c r="B331" s="14">
        <f t="shared" si="367"/>
        <v>22</v>
      </c>
      <c r="C331">
        <f>VLOOKUP(A331,'Stock wise daily sales'!$A$1:$AA$367,2,0)</f>
        <v>0</v>
      </c>
      <c r="D331">
        <v>0</v>
      </c>
      <c r="E331" s="15">
        <f t="shared" si="368"/>
        <v>22</v>
      </c>
      <c r="F331" s="14">
        <f t="shared" si="357"/>
        <v>52</v>
      </c>
      <c r="G331">
        <f>VLOOKUP(A331,'Stock wise daily sales'!$A$1:$AA$367,3,0)</f>
        <v>0</v>
      </c>
      <c r="H331">
        <v>0</v>
      </c>
      <c r="I331" s="15">
        <f t="shared" si="358"/>
        <v>52</v>
      </c>
      <c r="J331" s="14">
        <f t="shared" si="342"/>
        <v>10</v>
      </c>
      <c r="K331">
        <f>VLOOKUP(A331,'Stock wise daily sales'!$A$1:$AA$367,4,0)</f>
        <v>3</v>
      </c>
      <c r="L331">
        <v>0</v>
      </c>
      <c r="M331" s="15">
        <f t="shared" si="343"/>
        <v>7</v>
      </c>
      <c r="N331" s="14">
        <f t="shared" si="369"/>
        <v>31</v>
      </c>
      <c r="O331">
        <f>VLOOKUP(A331,'Stock wise daily sales'!$A$1:$AA$367,5,0)</f>
        <v>5</v>
      </c>
      <c r="P331">
        <v>0</v>
      </c>
      <c r="Q331" s="15">
        <f t="shared" si="344"/>
        <v>26</v>
      </c>
      <c r="R331" s="14">
        <f t="shared" si="322"/>
        <v>91</v>
      </c>
      <c r="S331">
        <f>VLOOKUP(A331,'Stock wise daily sales'!$A$1:$AA$367,6,0)</f>
        <v>0</v>
      </c>
      <c r="T331">
        <v>0</v>
      </c>
      <c r="U331" s="15">
        <f t="shared" si="323"/>
        <v>91</v>
      </c>
      <c r="V331" s="14">
        <f t="shared" si="365"/>
        <v>85</v>
      </c>
      <c r="W331">
        <f>VLOOKUP(A331,'Stock wise daily sales'!$A$1:$AA$367,7,0)</f>
        <v>0</v>
      </c>
      <c r="X331">
        <v>0</v>
      </c>
      <c r="Y331" s="15">
        <f t="shared" si="366"/>
        <v>85</v>
      </c>
      <c r="Z331" s="14">
        <f t="shared" si="324"/>
        <v>99</v>
      </c>
      <c r="AA331">
        <f>VLOOKUP(A331,'Stock wise daily sales'!$A$1:$AA$367,8,0)</f>
        <v>15</v>
      </c>
      <c r="AB331">
        <v>0</v>
      </c>
      <c r="AC331" s="15">
        <f t="shared" si="325"/>
        <v>84</v>
      </c>
      <c r="AD331" s="14">
        <f t="shared" si="318"/>
        <v>23</v>
      </c>
      <c r="AE331">
        <f>VLOOKUP(A331,'Stock wise daily sales'!$A$1:$AA$367,9,0)</f>
        <v>0</v>
      </c>
      <c r="AF331">
        <v>0</v>
      </c>
      <c r="AG331" s="15">
        <f t="shared" si="319"/>
        <v>23</v>
      </c>
      <c r="AH331" s="14">
        <f t="shared" si="347"/>
        <v>26</v>
      </c>
      <c r="AI331">
        <f>VLOOKUP(A331,'Stock wise daily sales'!$A$1:$AA$367,10,0)</f>
        <v>0</v>
      </c>
      <c r="AJ331">
        <v>0</v>
      </c>
      <c r="AK331" s="15">
        <f t="shared" si="348"/>
        <v>26</v>
      </c>
      <c r="AL331" s="14">
        <f t="shared" si="359"/>
        <v>76</v>
      </c>
      <c r="AM331">
        <f>VLOOKUP(A331,'Stock wise daily sales'!$A$1:$AA$367,11,0)</f>
        <v>5</v>
      </c>
      <c r="AN331">
        <v>0</v>
      </c>
      <c r="AO331" s="15">
        <f t="shared" si="360"/>
        <v>71</v>
      </c>
      <c r="AP331" s="14">
        <f t="shared" si="349"/>
        <v>42</v>
      </c>
      <c r="AQ331">
        <f>VLOOKUP(A331,'Stock wise daily sales'!$A$1:$AA$367,12,0)</f>
        <v>10</v>
      </c>
      <c r="AR331">
        <v>0</v>
      </c>
      <c r="AS331" s="15">
        <f t="shared" si="350"/>
        <v>32</v>
      </c>
      <c r="AT331" s="14">
        <f t="shared" si="351"/>
        <v>72</v>
      </c>
      <c r="AU331">
        <f>VLOOKUP(A331,'Stock wise daily sales'!$A$1:$AA$367,13,0)</f>
        <v>0</v>
      </c>
      <c r="AV331">
        <v>0</v>
      </c>
      <c r="AW331" s="15">
        <f t="shared" si="352"/>
        <v>72</v>
      </c>
      <c r="AX331" s="14">
        <f t="shared" si="326"/>
        <v>37</v>
      </c>
      <c r="AY331">
        <f>VLOOKUP(A331,'Stock wise daily sales'!$A$1:$AA$367,14,0)</f>
        <v>0</v>
      </c>
      <c r="AZ331">
        <v>0</v>
      </c>
      <c r="BA331" s="15">
        <f t="shared" si="327"/>
        <v>37</v>
      </c>
      <c r="BB331" s="14">
        <f t="shared" si="353"/>
        <v>9</v>
      </c>
      <c r="BC331">
        <f>VLOOKUP(A331,'Stock wise daily sales'!$A$1:$AA$367,15,0)</f>
        <v>0</v>
      </c>
      <c r="BD331">
        <v>0</v>
      </c>
      <c r="BE331" s="15">
        <f t="shared" si="354"/>
        <v>9</v>
      </c>
      <c r="BF331" s="14">
        <f t="shared" si="328"/>
        <v>135</v>
      </c>
      <c r="BG331">
        <f>VLOOKUP(A331,'Stock wise daily sales'!$A$1:$AA$367,16,0)</f>
        <v>2</v>
      </c>
      <c r="BH331">
        <v>0</v>
      </c>
      <c r="BI331" s="15">
        <f t="shared" si="329"/>
        <v>133</v>
      </c>
      <c r="BJ331" s="14">
        <f t="shared" si="334"/>
        <v>22</v>
      </c>
      <c r="BK331">
        <f>VLOOKUP(A331,'Stock wise daily sales'!$A$1:$AA$367,17,0)</f>
        <v>0</v>
      </c>
      <c r="BL331">
        <v>0</v>
      </c>
      <c r="BM331" s="15">
        <f t="shared" si="335"/>
        <v>22</v>
      </c>
      <c r="BN331" s="14">
        <f t="shared" si="330"/>
        <v>93</v>
      </c>
      <c r="BO331">
        <f>VLOOKUP(A331,'Stock wise daily sales'!$A$1:$AA$367,18,0)</f>
        <v>4</v>
      </c>
      <c r="BP331">
        <v>0</v>
      </c>
      <c r="BQ331" s="15">
        <f t="shared" si="331"/>
        <v>89</v>
      </c>
      <c r="BR331" s="14">
        <f t="shared" si="332"/>
        <v>27</v>
      </c>
      <c r="BS331">
        <f>VLOOKUP(A331,'Stock wise daily sales'!$A$1:$AA$367,19,0)</f>
        <v>0</v>
      </c>
      <c r="BT331">
        <v>0</v>
      </c>
      <c r="BU331" s="15">
        <f t="shared" si="333"/>
        <v>27</v>
      </c>
      <c r="BV331" s="14">
        <f t="shared" si="336"/>
        <v>16</v>
      </c>
      <c r="BW331">
        <f>VLOOKUP(A331,'Stock wise daily sales'!$A$1:$AA$367,20,0)</f>
        <v>0</v>
      </c>
      <c r="BX331">
        <v>0</v>
      </c>
      <c r="BY331" s="15">
        <f t="shared" si="337"/>
        <v>16</v>
      </c>
      <c r="BZ331" s="14">
        <f t="shared" si="320"/>
        <v>85</v>
      </c>
      <c r="CA331">
        <f>VLOOKUP(A331,'Stock wise daily sales'!$A$1:$AA$367,21,0)</f>
        <v>2</v>
      </c>
      <c r="CB331">
        <v>0</v>
      </c>
      <c r="CC331" s="15">
        <f t="shared" si="321"/>
        <v>83</v>
      </c>
      <c r="CD331" s="14">
        <f t="shared" si="361"/>
        <v>19</v>
      </c>
      <c r="CE331">
        <f>VLOOKUP(A331,'Stock wise daily sales'!$A$1:$AA$367,22,0)</f>
        <v>10</v>
      </c>
      <c r="CF331">
        <v>0</v>
      </c>
      <c r="CG331" s="15">
        <f t="shared" si="362"/>
        <v>9</v>
      </c>
      <c r="CH331" s="14">
        <f t="shared" si="345"/>
        <v>38</v>
      </c>
      <c r="CI331">
        <f>VLOOKUP(A331,'Stock wise daily sales'!$A$1:$AA$367,23,0)</f>
        <v>8</v>
      </c>
      <c r="CJ331">
        <v>0</v>
      </c>
      <c r="CK331" s="15">
        <f t="shared" si="346"/>
        <v>30</v>
      </c>
      <c r="CL331" s="14">
        <f t="shared" si="338"/>
        <v>11</v>
      </c>
      <c r="CM331">
        <f>VLOOKUP(A331,'Stock wise daily sales'!$A$1:$AA$367,24,0)</f>
        <v>0</v>
      </c>
      <c r="CN331">
        <v>0</v>
      </c>
      <c r="CO331" s="15">
        <f t="shared" si="339"/>
        <v>11</v>
      </c>
      <c r="CP331" s="14">
        <f t="shared" si="355"/>
        <v>6</v>
      </c>
      <c r="CQ331">
        <f>VLOOKUP(A331,'Stock wise daily sales'!$A$1:$AA$367,25,0)</f>
        <v>0</v>
      </c>
      <c r="CR331">
        <v>0</v>
      </c>
      <c r="CS331" s="15">
        <f t="shared" si="356"/>
        <v>6</v>
      </c>
      <c r="CT331" s="14">
        <f t="shared" si="340"/>
        <v>97</v>
      </c>
      <c r="CU331">
        <f>VLOOKUP(A331,'Stock wise daily sales'!$A$1:$AA$367,26,0)</f>
        <v>2</v>
      </c>
      <c r="CV331">
        <v>0</v>
      </c>
      <c r="CW331" s="15">
        <f t="shared" si="341"/>
        <v>95</v>
      </c>
    </row>
    <row r="332" spans="1:101" x14ac:dyDescent="0.45">
      <c r="A332" s="2">
        <v>45529</v>
      </c>
      <c r="B332" s="14">
        <f t="shared" si="367"/>
        <v>22</v>
      </c>
      <c r="C332">
        <f>VLOOKUP(A332,'Stock wise daily sales'!$A$1:$AA$367,2,0)</f>
        <v>20</v>
      </c>
      <c r="D332">
        <v>0</v>
      </c>
      <c r="E332" s="15">
        <f t="shared" si="368"/>
        <v>2</v>
      </c>
      <c r="F332" s="14">
        <f t="shared" si="357"/>
        <v>52</v>
      </c>
      <c r="G332">
        <f>VLOOKUP(A332,'Stock wise daily sales'!$A$1:$AA$367,3,0)</f>
        <v>20</v>
      </c>
      <c r="H332">
        <v>0</v>
      </c>
      <c r="I332" s="15">
        <f t="shared" si="358"/>
        <v>32</v>
      </c>
      <c r="J332" s="14">
        <f t="shared" si="342"/>
        <v>7</v>
      </c>
      <c r="K332">
        <f>VLOOKUP(A332,'Stock wise daily sales'!$A$1:$AA$367,4,0)</f>
        <v>10</v>
      </c>
      <c r="L332">
        <v>0</v>
      </c>
      <c r="M332" s="15">
        <f t="shared" si="343"/>
        <v>-3</v>
      </c>
      <c r="N332" s="14">
        <f t="shared" si="369"/>
        <v>26</v>
      </c>
      <c r="O332">
        <f>VLOOKUP(A332,'Stock wise daily sales'!$A$1:$AA$367,5,0)</f>
        <v>0</v>
      </c>
      <c r="P332">
        <v>0</v>
      </c>
      <c r="Q332" s="15">
        <f t="shared" si="344"/>
        <v>26</v>
      </c>
      <c r="R332" s="14">
        <f t="shared" si="322"/>
        <v>91</v>
      </c>
      <c r="S332">
        <f>VLOOKUP(A332,'Stock wise daily sales'!$A$1:$AA$367,6,0)</f>
        <v>2</v>
      </c>
      <c r="T332">
        <v>0</v>
      </c>
      <c r="U332" s="15">
        <f t="shared" si="323"/>
        <v>89</v>
      </c>
      <c r="V332" s="14">
        <f t="shared" si="365"/>
        <v>85</v>
      </c>
      <c r="W332">
        <f>VLOOKUP(A332,'Stock wise daily sales'!$A$1:$AA$367,7,0)</f>
        <v>15</v>
      </c>
      <c r="X332">
        <v>0</v>
      </c>
      <c r="Y332" s="15">
        <f t="shared" si="366"/>
        <v>70</v>
      </c>
      <c r="Z332" s="14">
        <f t="shared" si="324"/>
        <v>84</v>
      </c>
      <c r="AA332">
        <f>VLOOKUP(A332,'Stock wise daily sales'!$A$1:$AA$367,8,0)</f>
        <v>40</v>
      </c>
      <c r="AB332">
        <v>0</v>
      </c>
      <c r="AC332" s="15">
        <f t="shared" si="325"/>
        <v>44</v>
      </c>
      <c r="AD332" s="14">
        <f t="shared" si="318"/>
        <v>23</v>
      </c>
      <c r="AE332">
        <f>VLOOKUP(A332,'Stock wise daily sales'!$A$1:$AA$367,9,0)</f>
        <v>10</v>
      </c>
      <c r="AF332">
        <v>0</v>
      </c>
      <c r="AG332" s="15">
        <f t="shared" si="319"/>
        <v>13</v>
      </c>
      <c r="AH332" s="14">
        <f t="shared" si="347"/>
        <v>26</v>
      </c>
      <c r="AI332">
        <f>VLOOKUP(A332,'Stock wise daily sales'!$A$1:$AA$367,10,0)</f>
        <v>0</v>
      </c>
      <c r="AJ332">
        <v>0</v>
      </c>
      <c r="AK332" s="15">
        <f t="shared" si="348"/>
        <v>26</v>
      </c>
      <c r="AL332" s="14">
        <f t="shared" si="359"/>
        <v>71</v>
      </c>
      <c r="AM332">
        <f>VLOOKUP(A332,'Stock wise daily sales'!$A$1:$AA$367,11,0)</f>
        <v>20</v>
      </c>
      <c r="AN332">
        <v>0</v>
      </c>
      <c r="AO332" s="15">
        <f t="shared" si="360"/>
        <v>51</v>
      </c>
      <c r="AP332" s="14">
        <f t="shared" si="349"/>
        <v>32</v>
      </c>
      <c r="AQ332">
        <f>VLOOKUP(A332,'Stock wise daily sales'!$A$1:$AA$367,12,0)</f>
        <v>0</v>
      </c>
      <c r="AR332">
        <v>0</v>
      </c>
      <c r="AS332" s="15">
        <f t="shared" si="350"/>
        <v>32</v>
      </c>
      <c r="AT332" s="14">
        <f t="shared" si="351"/>
        <v>72</v>
      </c>
      <c r="AU332">
        <f>VLOOKUP(A332,'Stock wise daily sales'!$A$1:$AA$367,13,0)</f>
        <v>0</v>
      </c>
      <c r="AV332">
        <v>0</v>
      </c>
      <c r="AW332" s="15">
        <f t="shared" si="352"/>
        <v>72</v>
      </c>
      <c r="AX332" s="14">
        <f t="shared" si="326"/>
        <v>37</v>
      </c>
      <c r="AY332">
        <f>VLOOKUP(A332,'Stock wise daily sales'!$A$1:$AA$367,14,0)</f>
        <v>0</v>
      </c>
      <c r="AZ332">
        <v>0</v>
      </c>
      <c r="BA332" s="15">
        <f t="shared" si="327"/>
        <v>37</v>
      </c>
      <c r="BB332" s="14">
        <f t="shared" si="353"/>
        <v>9</v>
      </c>
      <c r="BC332">
        <f>VLOOKUP(A332,'Stock wise daily sales'!$A$1:$AA$367,15,0)</f>
        <v>0</v>
      </c>
      <c r="BD332">
        <v>0</v>
      </c>
      <c r="BE332" s="15">
        <f t="shared" si="354"/>
        <v>9</v>
      </c>
      <c r="BF332" s="14">
        <f t="shared" si="328"/>
        <v>133</v>
      </c>
      <c r="BG332">
        <f>VLOOKUP(A332,'Stock wise daily sales'!$A$1:$AA$367,16,0)</f>
        <v>10</v>
      </c>
      <c r="BH332">
        <v>0</v>
      </c>
      <c r="BI332" s="15">
        <f t="shared" si="329"/>
        <v>123</v>
      </c>
      <c r="BJ332" s="14">
        <f t="shared" si="334"/>
        <v>22</v>
      </c>
      <c r="BK332">
        <f>VLOOKUP(A332,'Stock wise daily sales'!$A$1:$AA$367,17,0)</f>
        <v>10</v>
      </c>
      <c r="BL332">
        <v>0</v>
      </c>
      <c r="BM332" s="15">
        <f t="shared" si="335"/>
        <v>12</v>
      </c>
      <c r="BN332" s="14">
        <f t="shared" si="330"/>
        <v>89</v>
      </c>
      <c r="BO332">
        <f>VLOOKUP(A332,'Stock wise daily sales'!$A$1:$AA$367,18,0)</f>
        <v>10</v>
      </c>
      <c r="BP332">
        <v>0</v>
      </c>
      <c r="BQ332" s="15">
        <f t="shared" si="331"/>
        <v>79</v>
      </c>
      <c r="BR332" s="14">
        <f t="shared" si="332"/>
        <v>27</v>
      </c>
      <c r="BS332">
        <f>VLOOKUP(A332,'Stock wise daily sales'!$A$1:$AA$367,19,0)</f>
        <v>0</v>
      </c>
      <c r="BT332">
        <v>0</v>
      </c>
      <c r="BU332" s="15">
        <f t="shared" si="333"/>
        <v>27</v>
      </c>
      <c r="BV332" s="14">
        <f t="shared" si="336"/>
        <v>16</v>
      </c>
      <c r="BW332">
        <f>VLOOKUP(A332,'Stock wise daily sales'!$A$1:$AA$367,20,0)</f>
        <v>0</v>
      </c>
      <c r="BX332">
        <v>0</v>
      </c>
      <c r="BY332" s="15">
        <f t="shared" si="337"/>
        <v>16</v>
      </c>
      <c r="BZ332" s="14">
        <f t="shared" si="320"/>
        <v>83</v>
      </c>
      <c r="CA332">
        <f>VLOOKUP(A332,'Stock wise daily sales'!$A$1:$AA$367,21,0)</f>
        <v>30</v>
      </c>
      <c r="CB332">
        <v>0</v>
      </c>
      <c r="CC332" s="15">
        <f t="shared" si="321"/>
        <v>53</v>
      </c>
      <c r="CD332" s="14">
        <f t="shared" si="361"/>
        <v>9</v>
      </c>
      <c r="CE332">
        <f>VLOOKUP(A332,'Stock wise daily sales'!$A$1:$AA$367,22,0)</f>
        <v>25</v>
      </c>
      <c r="CF332">
        <v>120</v>
      </c>
      <c r="CG332" s="15">
        <f t="shared" si="362"/>
        <v>104</v>
      </c>
      <c r="CH332" s="14">
        <f t="shared" si="345"/>
        <v>30</v>
      </c>
      <c r="CI332">
        <f>VLOOKUP(A332,'Stock wise daily sales'!$A$1:$AA$367,23,0)</f>
        <v>25</v>
      </c>
      <c r="CJ332">
        <v>0</v>
      </c>
      <c r="CK332" s="15">
        <f t="shared" si="346"/>
        <v>5</v>
      </c>
      <c r="CL332" s="14">
        <f t="shared" si="338"/>
        <v>11</v>
      </c>
      <c r="CM332">
        <f>VLOOKUP(A332,'Stock wise daily sales'!$A$1:$AA$367,24,0)</f>
        <v>0</v>
      </c>
      <c r="CN332">
        <v>0</v>
      </c>
      <c r="CO332" s="15">
        <f t="shared" si="339"/>
        <v>11</v>
      </c>
      <c r="CP332" s="14">
        <f t="shared" si="355"/>
        <v>6</v>
      </c>
      <c r="CQ332">
        <f>VLOOKUP(A332,'Stock wise daily sales'!$A$1:$AA$367,25,0)</f>
        <v>0</v>
      </c>
      <c r="CR332">
        <v>0</v>
      </c>
      <c r="CS332" s="15">
        <f t="shared" si="356"/>
        <v>6</v>
      </c>
      <c r="CT332" s="14">
        <f t="shared" si="340"/>
        <v>95</v>
      </c>
      <c r="CU332">
        <f>VLOOKUP(A332,'Stock wise daily sales'!$A$1:$AA$367,26,0)</f>
        <v>20</v>
      </c>
      <c r="CV332">
        <v>0</v>
      </c>
      <c r="CW332" s="15">
        <f t="shared" si="341"/>
        <v>75</v>
      </c>
    </row>
    <row r="333" spans="1:101" x14ac:dyDescent="0.45">
      <c r="A333" s="2">
        <v>45530</v>
      </c>
      <c r="B333" s="14">
        <f t="shared" si="367"/>
        <v>2</v>
      </c>
      <c r="C333">
        <f>VLOOKUP(A333,'Stock wise daily sales'!$A$1:$AA$367,2,0)</f>
        <v>0</v>
      </c>
      <c r="D333">
        <v>0</v>
      </c>
      <c r="E333" s="15">
        <f t="shared" si="368"/>
        <v>2</v>
      </c>
      <c r="F333" s="14">
        <f t="shared" si="357"/>
        <v>32</v>
      </c>
      <c r="G333">
        <f>VLOOKUP(A333,'Stock wise daily sales'!$A$1:$AA$367,3,0)</f>
        <v>0</v>
      </c>
      <c r="H333">
        <v>0</v>
      </c>
      <c r="I333" s="15">
        <f t="shared" si="358"/>
        <v>32</v>
      </c>
      <c r="J333" s="14">
        <f t="shared" si="342"/>
        <v>0</v>
      </c>
      <c r="K333">
        <f>VLOOKUP(A333,'Stock wise daily sales'!$A$1:$AA$367,4,0)</f>
        <v>0</v>
      </c>
      <c r="L333">
        <v>0</v>
      </c>
      <c r="M333" s="15">
        <f t="shared" si="343"/>
        <v>0</v>
      </c>
      <c r="N333" s="14">
        <f t="shared" si="369"/>
        <v>26</v>
      </c>
      <c r="O333">
        <f>VLOOKUP(A333,'Stock wise daily sales'!$A$1:$AA$367,5,0)</f>
        <v>0</v>
      </c>
      <c r="P333">
        <v>0</v>
      </c>
      <c r="Q333" s="15">
        <f t="shared" si="344"/>
        <v>26</v>
      </c>
      <c r="R333" s="14">
        <f t="shared" si="322"/>
        <v>89</v>
      </c>
      <c r="S333">
        <f>VLOOKUP(A333,'Stock wise daily sales'!$A$1:$AA$367,6,0)</f>
        <v>0</v>
      </c>
      <c r="T333">
        <v>0</v>
      </c>
      <c r="U333" s="15">
        <f t="shared" si="323"/>
        <v>89</v>
      </c>
      <c r="V333" s="14">
        <f t="shared" si="365"/>
        <v>70</v>
      </c>
      <c r="W333">
        <f>VLOOKUP(A333,'Stock wise daily sales'!$A$1:$AA$367,7,0)</f>
        <v>15</v>
      </c>
      <c r="X333">
        <v>0</v>
      </c>
      <c r="Y333" s="15">
        <f t="shared" si="366"/>
        <v>55</v>
      </c>
      <c r="Z333" s="14">
        <f t="shared" si="324"/>
        <v>44</v>
      </c>
      <c r="AA333">
        <f>VLOOKUP(A333,'Stock wise daily sales'!$A$1:$AA$367,8,0)</f>
        <v>10</v>
      </c>
      <c r="AB333">
        <v>0</v>
      </c>
      <c r="AC333" s="15">
        <f t="shared" si="325"/>
        <v>34</v>
      </c>
      <c r="AD333" s="14">
        <f t="shared" si="318"/>
        <v>13</v>
      </c>
      <c r="AE333">
        <f>VLOOKUP(A333,'Stock wise daily sales'!$A$1:$AA$367,9,0)</f>
        <v>10</v>
      </c>
      <c r="AF333">
        <v>0</v>
      </c>
      <c r="AG333" s="15">
        <f t="shared" si="319"/>
        <v>3</v>
      </c>
      <c r="AH333" s="14">
        <f t="shared" si="347"/>
        <v>26</v>
      </c>
      <c r="AI333">
        <f>VLOOKUP(A333,'Stock wise daily sales'!$A$1:$AA$367,10,0)</f>
        <v>0</v>
      </c>
      <c r="AJ333">
        <v>0</v>
      </c>
      <c r="AK333" s="15">
        <f t="shared" si="348"/>
        <v>26</v>
      </c>
      <c r="AL333" s="14">
        <f t="shared" si="359"/>
        <v>51</v>
      </c>
      <c r="AM333">
        <f>VLOOKUP(A333,'Stock wise daily sales'!$A$1:$AA$367,11,0)</f>
        <v>5</v>
      </c>
      <c r="AN333">
        <v>0</v>
      </c>
      <c r="AO333" s="15">
        <f t="shared" si="360"/>
        <v>46</v>
      </c>
      <c r="AP333" s="14">
        <f t="shared" si="349"/>
        <v>32</v>
      </c>
      <c r="AQ333">
        <f>VLOOKUP(A333,'Stock wise daily sales'!$A$1:$AA$367,12,0)</f>
        <v>10</v>
      </c>
      <c r="AR333">
        <v>0</v>
      </c>
      <c r="AS333" s="15">
        <f t="shared" si="350"/>
        <v>22</v>
      </c>
      <c r="AT333" s="14">
        <f t="shared" si="351"/>
        <v>72</v>
      </c>
      <c r="AU333">
        <f>VLOOKUP(A333,'Stock wise daily sales'!$A$1:$AA$367,13,0)</f>
        <v>0</v>
      </c>
      <c r="AV333">
        <v>0</v>
      </c>
      <c r="AW333" s="15">
        <f t="shared" si="352"/>
        <v>72</v>
      </c>
      <c r="AX333" s="14">
        <f t="shared" si="326"/>
        <v>37</v>
      </c>
      <c r="AY333">
        <f>VLOOKUP(A333,'Stock wise daily sales'!$A$1:$AA$367,14,0)</f>
        <v>4</v>
      </c>
      <c r="AZ333">
        <v>0</v>
      </c>
      <c r="BA333" s="15">
        <f t="shared" si="327"/>
        <v>33</v>
      </c>
      <c r="BB333" s="14">
        <f t="shared" si="353"/>
        <v>9</v>
      </c>
      <c r="BC333">
        <f>VLOOKUP(A333,'Stock wise daily sales'!$A$1:$AA$367,15,0)</f>
        <v>0</v>
      </c>
      <c r="BD333">
        <v>0</v>
      </c>
      <c r="BE333" s="15">
        <f t="shared" si="354"/>
        <v>9</v>
      </c>
      <c r="BF333" s="14">
        <f t="shared" si="328"/>
        <v>123</v>
      </c>
      <c r="BG333">
        <f>VLOOKUP(A333,'Stock wise daily sales'!$A$1:$AA$367,16,0)</f>
        <v>2</v>
      </c>
      <c r="BH333">
        <v>0</v>
      </c>
      <c r="BI333" s="15">
        <f t="shared" si="329"/>
        <v>121</v>
      </c>
      <c r="BJ333" s="14">
        <f t="shared" si="334"/>
        <v>12</v>
      </c>
      <c r="BK333">
        <f>VLOOKUP(A333,'Stock wise daily sales'!$A$1:$AA$367,17,0)</f>
        <v>5</v>
      </c>
      <c r="BL333">
        <v>0</v>
      </c>
      <c r="BM333" s="15">
        <f t="shared" si="335"/>
        <v>7</v>
      </c>
      <c r="BN333" s="14">
        <f t="shared" si="330"/>
        <v>79</v>
      </c>
      <c r="BO333">
        <f>VLOOKUP(A333,'Stock wise daily sales'!$A$1:$AA$367,18,0)</f>
        <v>4</v>
      </c>
      <c r="BP333">
        <v>0</v>
      </c>
      <c r="BQ333" s="15">
        <f t="shared" si="331"/>
        <v>75</v>
      </c>
      <c r="BR333" s="14">
        <f t="shared" si="332"/>
        <v>27</v>
      </c>
      <c r="BS333">
        <f>VLOOKUP(A333,'Stock wise daily sales'!$A$1:$AA$367,19,0)</f>
        <v>0</v>
      </c>
      <c r="BT333">
        <v>0</v>
      </c>
      <c r="BU333" s="15">
        <f t="shared" si="333"/>
        <v>27</v>
      </c>
      <c r="BV333" s="14">
        <f t="shared" si="336"/>
        <v>16</v>
      </c>
      <c r="BW333">
        <f>VLOOKUP(A333,'Stock wise daily sales'!$A$1:$AA$367,20,0)</f>
        <v>0</v>
      </c>
      <c r="BX333">
        <v>0</v>
      </c>
      <c r="BY333" s="15">
        <f t="shared" si="337"/>
        <v>16</v>
      </c>
      <c r="BZ333" s="14">
        <f t="shared" si="320"/>
        <v>53</v>
      </c>
      <c r="CA333">
        <f>VLOOKUP(A333,'Stock wise daily sales'!$A$1:$AA$367,21,0)</f>
        <v>2</v>
      </c>
      <c r="CB333">
        <v>0</v>
      </c>
      <c r="CC333" s="15">
        <f t="shared" si="321"/>
        <v>51</v>
      </c>
      <c r="CD333" s="14">
        <f t="shared" si="361"/>
        <v>104</v>
      </c>
      <c r="CE333">
        <f>VLOOKUP(A333,'Stock wise daily sales'!$A$1:$AA$367,22,0)</f>
        <v>0</v>
      </c>
      <c r="CF333">
        <v>0</v>
      </c>
      <c r="CG333" s="15">
        <f t="shared" si="362"/>
        <v>104</v>
      </c>
      <c r="CH333" s="14">
        <f t="shared" si="345"/>
        <v>5</v>
      </c>
      <c r="CI333">
        <f>VLOOKUP(A333,'Stock wise daily sales'!$A$1:$AA$367,23,0)</f>
        <v>0</v>
      </c>
      <c r="CJ333">
        <v>0</v>
      </c>
      <c r="CK333" s="15">
        <f t="shared" si="346"/>
        <v>5</v>
      </c>
      <c r="CL333" s="14">
        <f t="shared" si="338"/>
        <v>11</v>
      </c>
      <c r="CM333">
        <f>VLOOKUP(A333,'Stock wise daily sales'!$A$1:$AA$367,24,0)</f>
        <v>0</v>
      </c>
      <c r="CN333">
        <v>0</v>
      </c>
      <c r="CO333" s="15">
        <f t="shared" si="339"/>
        <v>11</v>
      </c>
      <c r="CP333" s="14">
        <f t="shared" si="355"/>
        <v>6</v>
      </c>
      <c r="CQ333">
        <f>VLOOKUP(A333,'Stock wise daily sales'!$A$1:$AA$367,25,0)</f>
        <v>15</v>
      </c>
      <c r="CR333">
        <v>50</v>
      </c>
      <c r="CS333" s="15">
        <f t="shared" si="356"/>
        <v>41</v>
      </c>
      <c r="CT333" s="14">
        <f t="shared" si="340"/>
        <v>75</v>
      </c>
      <c r="CU333">
        <f>VLOOKUP(A333,'Stock wise daily sales'!$A$1:$AA$367,26,0)</f>
        <v>10</v>
      </c>
      <c r="CV333">
        <v>0</v>
      </c>
      <c r="CW333" s="15">
        <f t="shared" si="341"/>
        <v>65</v>
      </c>
    </row>
    <row r="334" spans="1:101" x14ac:dyDescent="0.45">
      <c r="A334" s="2">
        <v>45531</v>
      </c>
      <c r="B334" s="14">
        <f t="shared" si="367"/>
        <v>2</v>
      </c>
      <c r="C334">
        <f>VLOOKUP(A334,'Stock wise daily sales'!$A$1:$AA$367,2,0)</f>
        <v>35</v>
      </c>
      <c r="D334">
        <v>120</v>
      </c>
      <c r="E334" s="15">
        <f t="shared" si="368"/>
        <v>87</v>
      </c>
      <c r="F334" s="14">
        <f t="shared" si="357"/>
        <v>32</v>
      </c>
      <c r="G334">
        <f>VLOOKUP(A334,'Stock wise daily sales'!$A$1:$AA$367,3,0)</f>
        <v>0</v>
      </c>
      <c r="H334">
        <v>0</v>
      </c>
      <c r="I334" s="15">
        <f t="shared" si="358"/>
        <v>32</v>
      </c>
      <c r="J334" s="14">
        <f t="shared" si="342"/>
        <v>0</v>
      </c>
      <c r="K334">
        <f>VLOOKUP(A334,'Stock wise daily sales'!$A$1:$AA$367,4,0)</f>
        <v>0</v>
      </c>
      <c r="L334">
        <v>0</v>
      </c>
      <c r="M334" s="15">
        <f t="shared" si="343"/>
        <v>0</v>
      </c>
      <c r="N334" s="14">
        <f t="shared" si="369"/>
        <v>26</v>
      </c>
      <c r="O334">
        <f>VLOOKUP(A334,'Stock wise daily sales'!$A$1:$AA$367,5,0)</f>
        <v>0</v>
      </c>
      <c r="P334">
        <v>0</v>
      </c>
      <c r="Q334" s="15">
        <f t="shared" si="344"/>
        <v>26</v>
      </c>
      <c r="R334" s="14">
        <f t="shared" si="322"/>
        <v>89</v>
      </c>
      <c r="S334">
        <f>VLOOKUP(A334,'Stock wise daily sales'!$A$1:$AA$367,6,0)</f>
        <v>20</v>
      </c>
      <c r="T334">
        <v>0</v>
      </c>
      <c r="U334" s="15">
        <f t="shared" si="323"/>
        <v>69</v>
      </c>
      <c r="V334" s="14">
        <f t="shared" si="365"/>
        <v>55</v>
      </c>
      <c r="W334">
        <f>VLOOKUP(A334,'Stock wise daily sales'!$A$1:$AA$367,7,0)</f>
        <v>30</v>
      </c>
      <c r="X334">
        <v>0</v>
      </c>
      <c r="Y334" s="15">
        <f t="shared" si="366"/>
        <v>25</v>
      </c>
      <c r="Z334" s="14">
        <f t="shared" si="324"/>
        <v>34</v>
      </c>
      <c r="AA334">
        <f>VLOOKUP(A334,'Stock wise daily sales'!$A$1:$AA$367,8,0)</f>
        <v>0</v>
      </c>
      <c r="AB334">
        <v>0</v>
      </c>
      <c r="AC334" s="15">
        <f t="shared" si="325"/>
        <v>34</v>
      </c>
      <c r="AD334" s="14">
        <f t="shared" si="318"/>
        <v>3</v>
      </c>
      <c r="AE334">
        <f>VLOOKUP(A334,'Stock wise daily sales'!$A$1:$AA$367,9,0)</f>
        <v>12</v>
      </c>
      <c r="AF334">
        <v>40</v>
      </c>
      <c r="AG334" s="15">
        <f t="shared" si="319"/>
        <v>31</v>
      </c>
      <c r="AH334" s="14">
        <f t="shared" si="347"/>
        <v>26</v>
      </c>
      <c r="AI334">
        <f>VLOOKUP(A334,'Stock wise daily sales'!$A$1:$AA$367,10,0)</f>
        <v>0</v>
      </c>
      <c r="AJ334">
        <v>0</v>
      </c>
      <c r="AK334" s="15">
        <f t="shared" si="348"/>
        <v>26</v>
      </c>
      <c r="AL334" s="14">
        <f t="shared" si="359"/>
        <v>46</v>
      </c>
      <c r="AM334">
        <f>VLOOKUP(A334,'Stock wise daily sales'!$A$1:$AA$367,11,0)</f>
        <v>0</v>
      </c>
      <c r="AN334">
        <v>0</v>
      </c>
      <c r="AO334" s="15">
        <f t="shared" si="360"/>
        <v>46</v>
      </c>
      <c r="AP334" s="14">
        <f t="shared" si="349"/>
        <v>22</v>
      </c>
      <c r="AQ334">
        <f>VLOOKUP(A334,'Stock wise daily sales'!$A$1:$AA$367,12,0)</f>
        <v>0</v>
      </c>
      <c r="AR334">
        <v>0</v>
      </c>
      <c r="AS334" s="15">
        <f t="shared" si="350"/>
        <v>22</v>
      </c>
      <c r="AT334" s="14">
        <f t="shared" si="351"/>
        <v>72</v>
      </c>
      <c r="AU334">
        <f>VLOOKUP(A334,'Stock wise daily sales'!$A$1:$AA$367,13,0)</f>
        <v>0</v>
      </c>
      <c r="AV334">
        <v>0</v>
      </c>
      <c r="AW334" s="15">
        <f t="shared" si="352"/>
        <v>72</v>
      </c>
      <c r="AX334" s="14">
        <f t="shared" si="326"/>
        <v>33</v>
      </c>
      <c r="AY334">
        <f>VLOOKUP(A334,'Stock wise daily sales'!$A$1:$AA$367,14,0)</f>
        <v>10</v>
      </c>
      <c r="AZ334">
        <v>0</v>
      </c>
      <c r="BA334" s="15">
        <f t="shared" si="327"/>
        <v>23</v>
      </c>
      <c r="BB334" s="14">
        <f t="shared" si="353"/>
        <v>9</v>
      </c>
      <c r="BC334">
        <f>VLOOKUP(A334,'Stock wise daily sales'!$A$1:$AA$367,15,0)</f>
        <v>0</v>
      </c>
      <c r="BD334">
        <v>0</v>
      </c>
      <c r="BE334" s="15">
        <f t="shared" si="354"/>
        <v>9</v>
      </c>
      <c r="BF334" s="14">
        <f t="shared" si="328"/>
        <v>121</v>
      </c>
      <c r="BG334">
        <f>VLOOKUP(A334,'Stock wise daily sales'!$A$1:$AA$367,16,0)</f>
        <v>0</v>
      </c>
      <c r="BH334">
        <v>0</v>
      </c>
      <c r="BI334" s="15">
        <f t="shared" si="329"/>
        <v>121</v>
      </c>
      <c r="BJ334" s="14">
        <f t="shared" si="334"/>
        <v>7</v>
      </c>
      <c r="BK334">
        <f>VLOOKUP(A334,'Stock wise daily sales'!$A$1:$AA$367,17,0)</f>
        <v>0</v>
      </c>
      <c r="BL334">
        <v>0</v>
      </c>
      <c r="BM334" s="15">
        <f t="shared" si="335"/>
        <v>7</v>
      </c>
      <c r="BN334" s="14">
        <f t="shared" si="330"/>
        <v>75</v>
      </c>
      <c r="BO334">
        <f>VLOOKUP(A334,'Stock wise daily sales'!$A$1:$AA$367,18,0)</f>
        <v>7</v>
      </c>
      <c r="BP334">
        <v>0</v>
      </c>
      <c r="BQ334" s="15">
        <f t="shared" si="331"/>
        <v>68</v>
      </c>
      <c r="BR334" s="14">
        <f t="shared" si="332"/>
        <v>27</v>
      </c>
      <c r="BS334">
        <f>VLOOKUP(A334,'Stock wise daily sales'!$A$1:$AA$367,19,0)</f>
        <v>5</v>
      </c>
      <c r="BT334">
        <v>0</v>
      </c>
      <c r="BU334" s="15">
        <f t="shared" si="333"/>
        <v>22</v>
      </c>
      <c r="BV334" s="14">
        <f t="shared" si="336"/>
        <v>16</v>
      </c>
      <c r="BW334">
        <f>VLOOKUP(A334,'Stock wise daily sales'!$A$1:$AA$367,20,0)</f>
        <v>0</v>
      </c>
      <c r="BX334">
        <v>0</v>
      </c>
      <c r="BY334" s="15">
        <f t="shared" si="337"/>
        <v>16</v>
      </c>
      <c r="BZ334" s="14">
        <f t="shared" si="320"/>
        <v>51</v>
      </c>
      <c r="CA334">
        <f>VLOOKUP(A334,'Stock wise daily sales'!$A$1:$AA$367,21,0)</f>
        <v>13</v>
      </c>
      <c r="CB334">
        <v>0</v>
      </c>
      <c r="CC334" s="15">
        <f t="shared" si="321"/>
        <v>38</v>
      </c>
      <c r="CD334" s="14">
        <f t="shared" si="361"/>
        <v>104</v>
      </c>
      <c r="CE334">
        <f>VLOOKUP(A334,'Stock wise daily sales'!$A$1:$AA$367,22,0)</f>
        <v>15</v>
      </c>
      <c r="CF334">
        <v>0</v>
      </c>
      <c r="CG334" s="15">
        <f t="shared" si="362"/>
        <v>89</v>
      </c>
      <c r="CH334" s="14">
        <f t="shared" si="345"/>
        <v>5</v>
      </c>
      <c r="CI334">
        <f>VLOOKUP(A334,'Stock wise daily sales'!$A$1:$AA$367,23,0)</f>
        <v>9</v>
      </c>
      <c r="CJ334">
        <v>80</v>
      </c>
      <c r="CK334" s="15">
        <f t="shared" si="346"/>
        <v>76</v>
      </c>
      <c r="CL334" s="14">
        <f t="shared" si="338"/>
        <v>11</v>
      </c>
      <c r="CM334">
        <f>VLOOKUP(A334,'Stock wise daily sales'!$A$1:$AA$367,24,0)</f>
        <v>5</v>
      </c>
      <c r="CN334">
        <v>0</v>
      </c>
      <c r="CO334" s="15">
        <f t="shared" si="339"/>
        <v>6</v>
      </c>
      <c r="CP334" s="14">
        <f t="shared" si="355"/>
        <v>41</v>
      </c>
      <c r="CQ334">
        <f>VLOOKUP(A334,'Stock wise daily sales'!$A$1:$AA$367,25,0)</f>
        <v>0</v>
      </c>
      <c r="CR334">
        <v>0</v>
      </c>
      <c r="CS334" s="15">
        <f t="shared" si="356"/>
        <v>41</v>
      </c>
      <c r="CT334" s="14">
        <f t="shared" si="340"/>
        <v>65</v>
      </c>
      <c r="CU334">
        <f>VLOOKUP(A334,'Stock wise daily sales'!$A$1:$AA$367,26,0)</f>
        <v>40</v>
      </c>
      <c r="CV334">
        <v>0</v>
      </c>
      <c r="CW334" s="15">
        <f t="shared" si="341"/>
        <v>25</v>
      </c>
    </row>
    <row r="335" spans="1:101" x14ac:dyDescent="0.45">
      <c r="A335" s="2">
        <v>45532</v>
      </c>
      <c r="B335" s="14">
        <f t="shared" si="367"/>
        <v>87</v>
      </c>
      <c r="C335">
        <f>VLOOKUP(A335,'Stock wise daily sales'!$A$1:$AA$367,2,0)</f>
        <v>0</v>
      </c>
      <c r="D335">
        <v>0</v>
      </c>
      <c r="E335" s="15">
        <f t="shared" si="368"/>
        <v>87</v>
      </c>
      <c r="F335" s="14">
        <f t="shared" si="357"/>
        <v>32</v>
      </c>
      <c r="G335">
        <f>VLOOKUP(A335,'Stock wise daily sales'!$A$1:$AA$367,3,0)</f>
        <v>0</v>
      </c>
      <c r="H335">
        <v>0</v>
      </c>
      <c r="I335" s="15">
        <f t="shared" si="358"/>
        <v>32</v>
      </c>
      <c r="J335" s="14">
        <f t="shared" si="342"/>
        <v>0</v>
      </c>
      <c r="K335">
        <f>VLOOKUP(A335,'Stock wise daily sales'!$A$1:$AA$367,4,0)</f>
        <v>0</v>
      </c>
      <c r="L335">
        <v>0</v>
      </c>
      <c r="M335" s="15">
        <f t="shared" si="343"/>
        <v>0</v>
      </c>
      <c r="N335" s="14">
        <f t="shared" si="369"/>
        <v>26</v>
      </c>
      <c r="O335">
        <f>VLOOKUP(A335,'Stock wise daily sales'!$A$1:$AA$367,5,0)</f>
        <v>4</v>
      </c>
      <c r="P335">
        <v>0</v>
      </c>
      <c r="Q335" s="15">
        <f t="shared" si="344"/>
        <v>22</v>
      </c>
      <c r="R335" s="14">
        <f t="shared" si="322"/>
        <v>69</v>
      </c>
      <c r="S335">
        <f>VLOOKUP(A335,'Stock wise daily sales'!$A$1:$AA$367,6,0)</f>
        <v>0</v>
      </c>
      <c r="T335">
        <v>0</v>
      </c>
      <c r="U335" s="15">
        <f t="shared" si="323"/>
        <v>69</v>
      </c>
      <c r="V335" s="14">
        <f t="shared" si="365"/>
        <v>25</v>
      </c>
      <c r="W335">
        <f>VLOOKUP(A335,'Stock wise daily sales'!$A$1:$AA$367,7,0)</f>
        <v>0</v>
      </c>
      <c r="X335">
        <v>0</v>
      </c>
      <c r="Y335" s="15">
        <f t="shared" si="366"/>
        <v>25</v>
      </c>
      <c r="Z335" s="14">
        <f t="shared" si="324"/>
        <v>34</v>
      </c>
      <c r="AA335">
        <f>VLOOKUP(A335,'Stock wise daily sales'!$A$1:$AA$367,8,0)</f>
        <v>0</v>
      </c>
      <c r="AB335">
        <v>0</v>
      </c>
      <c r="AC335" s="15">
        <f t="shared" si="325"/>
        <v>34</v>
      </c>
      <c r="AD335" s="14">
        <f t="shared" ref="AD335:AD368" si="370">MAX(AG334,0)</f>
        <v>31</v>
      </c>
      <c r="AE335">
        <f>VLOOKUP(A335,'Stock wise daily sales'!$A$1:$AA$367,9,0)</f>
        <v>6</v>
      </c>
      <c r="AF335">
        <v>0</v>
      </c>
      <c r="AG335" s="15">
        <f t="shared" ref="AG335:AG368" si="371">AD335-AE335+AF335</f>
        <v>25</v>
      </c>
      <c r="AH335" s="14">
        <f t="shared" si="347"/>
        <v>26</v>
      </c>
      <c r="AI335">
        <f>VLOOKUP(A335,'Stock wise daily sales'!$A$1:$AA$367,10,0)</f>
        <v>0</v>
      </c>
      <c r="AJ335">
        <v>0</v>
      </c>
      <c r="AK335" s="15">
        <f t="shared" si="348"/>
        <v>26</v>
      </c>
      <c r="AL335" s="14">
        <f t="shared" si="359"/>
        <v>46</v>
      </c>
      <c r="AM335">
        <f>VLOOKUP(A335,'Stock wise daily sales'!$A$1:$AA$367,11,0)</f>
        <v>7</v>
      </c>
      <c r="AN335">
        <v>0</v>
      </c>
      <c r="AO335" s="15">
        <f t="shared" si="360"/>
        <v>39</v>
      </c>
      <c r="AP335" s="14">
        <f t="shared" si="349"/>
        <v>22</v>
      </c>
      <c r="AQ335">
        <f>VLOOKUP(A335,'Stock wise daily sales'!$A$1:$AA$367,12,0)</f>
        <v>0</v>
      </c>
      <c r="AR335">
        <v>0</v>
      </c>
      <c r="AS335" s="15">
        <f t="shared" si="350"/>
        <v>22</v>
      </c>
      <c r="AT335" s="14">
        <f t="shared" si="351"/>
        <v>72</v>
      </c>
      <c r="AU335">
        <f>VLOOKUP(A335,'Stock wise daily sales'!$A$1:$AA$367,13,0)</f>
        <v>3</v>
      </c>
      <c r="AV335">
        <v>0</v>
      </c>
      <c r="AW335" s="15">
        <f t="shared" si="352"/>
        <v>69</v>
      </c>
      <c r="AX335" s="14">
        <f t="shared" si="326"/>
        <v>23</v>
      </c>
      <c r="AY335">
        <f>VLOOKUP(A335,'Stock wise daily sales'!$A$1:$AA$367,14,0)</f>
        <v>0</v>
      </c>
      <c r="AZ335">
        <v>0</v>
      </c>
      <c r="BA335" s="15">
        <f t="shared" si="327"/>
        <v>23</v>
      </c>
      <c r="BB335" s="14">
        <f t="shared" si="353"/>
        <v>9</v>
      </c>
      <c r="BC335">
        <f>VLOOKUP(A335,'Stock wise daily sales'!$A$1:$AA$367,15,0)</f>
        <v>0</v>
      </c>
      <c r="BD335">
        <v>0</v>
      </c>
      <c r="BE335" s="15">
        <f t="shared" si="354"/>
        <v>9</v>
      </c>
      <c r="BF335" s="14">
        <f t="shared" si="328"/>
        <v>121</v>
      </c>
      <c r="BG335">
        <f>VLOOKUP(A335,'Stock wise daily sales'!$A$1:$AA$367,16,0)</f>
        <v>0</v>
      </c>
      <c r="BH335">
        <v>0</v>
      </c>
      <c r="BI335" s="15">
        <f t="shared" si="329"/>
        <v>121</v>
      </c>
      <c r="BJ335" s="14">
        <f t="shared" si="334"/>
        <v>7</v>
      </c>
      <c r="BK335">
        <f>VLOOKUP(A335,'Stock wise daily sales'!$A$1:$AA$367,17,0)</f>
        <v>0</v>
      </c>
      <c r="BL335">
        <v>0</v>
      </c>
      <c r="BM335" s="15">
        <f t="shared" si="335"/>
        <v>7</v>
      </c>
      <c r="BN335" s="14">
        <f t="shared" si="330"/>
        <v>68</v>
      </c>
      <c r="BO335">
        <f>VLOOKUP(A335,'Stock wise daily sales'!$A$1:$AA$367,18,0)</f>
        <v>0</v>
      </c>
      <c r="BP335">
        <v>0</v>
      </c>
      <c r="BQ335" s="15">
        <f t="shared" si="331"/>
        <v>68</v>
      </c>
      <c r="BR335" s="14">
        <f t="shared" si="332"/>
        <v>22</v>
      </c>
      <c r="BS335">
        <f>VLOOKUP(A335,'Stock wise daily sales'!$A$1:$AA$367,19,0)</f>
        <v>0</v>
      </c>
      <c r="BT335">
        <v>0</v>
      </c>
      <c r="BU335" s="15">
        <f t="shared" si="333"/>
        <v>22</v>
      </c>
      <c r="BV335" s="14">
        <f t="shared" si="336"/>
        <v>16</v>
      </c>
      <c r="BW335">
        <f>VLOOKUP(A335,'Stock wise daily sales'!$A$1:$AA$367,20,0)</f>
        <v>0</v>
      </c>
      <c r="BX335">
        <v>0</v>
      </c>
      <c r="BY335" s="15">
        <f t="shared" si="337"/>
        <v>16</v>
      </c>
      <c r="BZ335" s="14">
        <f t="shared" si="320"/>
        <v>38</v>
      </c>
      <c r="CA335">
        <f>VLOOKUP(A335,'Stock wise daily sales'!$A$1:$AA$367,21,0)</f>
        <v>0</v>
      </c>
      <c r="CB335">
        <v>0</v>
      </c>
      <c r="CC335" s="15">
        <f t="shared" si="321"/>
        <v>38</v>
      </c>
      <c r="CD335" s="14">
        <f t="shared" si="361"/>
        <v>89</v>
      </c>
      <c r="CE335">
        <f>VLOOKUP(A335,'Stock wise daily sales'!$A$1:$AA$367,22,0)</f>
        <v>0</v>
      </c>
      <c r="CF335">
        <v>0</v>
      </c>
      <c r="CG335" s="15">
        <f t="shared" si="362"/>
        <v>89</v>
      </c>
      <c r="CH335" s="14">
        <f t="shared" si="345"/>
        <v>76</v>
      </c>
      <c r="CI335">
        <f>VLOOKUP(A335,'Stock wise daily sales'!$A$1:$AA$367,23,0)</f>
        <v>0</v>
      </c>
      <c r="CJ335">
        <v>0</v>
      </c>
      <c r="CK335" s="15">
        <f t="shared" si="346"/>
        <v>76</v>
      </c>
      <c r="CL335" s="14">
        <f t="shared" si="338"/>
        <v>6</v>
      </c>
      <c r="CM335">
        <f>VLOOKUP(A335,'Stock wise daily sales'!$A$1:$AA$367,24,0)</f>
        <v>0</v>
      </c>
      <c r="CN335">
        <v>0</v>
      </c>
      <c r="CO335" s="15">
        <f t="shared" si="339"/>
        <v>6</v>
      </c>
      <c r="CP335" s="14">
        <f t="shared" si="355"/>
        <v>41</v>
      </c>
      <c r="CQ335">
        <f>VLOOKUP(A335,'Stock wise daily sales'!$A$1:$AA$367,25,0)</f>
        <v>0</v>
      </c>
      <c r="CR335">
        <v>0</v>
      </c>
      <c r="CS335" s="15">
        <f t="shared" si="356"/>
        <v>41</v>
      </c>
      <c r="CT335" s="14">
        <f t="shared" si="340"/>
        <v>25</v>
      </c>
      <c r="CU335">
        <f>VLOOKUP(A335,'Stock wise daily sales'!$A$1:$AA$367,26,0)</f>
        <v>0</v>
      </c>
      <c r="CV335">
        <v>0</v>
      </c>
      <c r="CW335" s="15">
        <f t="shared" si="341"/>
        <v>25</v>
      </c>
    </row>
    <row r="336" spans="1:101" x14ac:dyDescent="0.45">
      <c r="A336" s="2">
        <v>45533</v>
      </c>
      <c r="B336" s="14">
        <f t="shared" si="367"/>
        <v>87</v>
      </c>
      <c r="C336">
        <f>VLOOKUP(A336,'Stock wise daily sales'!$A$1:$AA$367,2,0)</f>
        <v>0</v>
      </c>
      <c r="D336">
        <v>0</v>
      </c>
      <c r="E336" s="15">
        <f t="shared" si="368"/>
        <v>87</v>
      </c>
      <c r="F336" s="14">
        <f t="shared" si="357"/>
        <v>32</v>
      </c>
      <c r="G336">
        <f>VLOOKUP(A336,'Stock wise daily sales'!$A$1:$AA$367,3,0)</f>
        <v>40</v>
      </c>
      <c r="H336">
        <v>90</v>
      </c>
      <c r="I336" s="15">
        <f t="shared" si="358"/>
        <v>82</v>
      </c>
      <c r="J336" s="14">
        <f t="shared" si="342"/>
        <v>0</v>
      </c>
      <c r="K336">
        <f>VLOOKUP(A336,'Stock wise daily sales'!$A$1:$AA$367,4,0)</f>
        <v>0</v>
      </c>
      <c r="L336">
        <v>0</v>
      </c>
      <c r="M336" s="15">
        <f t="shared" si="343"/>
        <v>0</v>
      </c>
      <c r="N336" s="14">
        <f t="shared" si="369"/>
        <v>22</v>
      </c>
      <c r="O336">
        <f>VLOOKUP(A336,'Stock wise daily sales'!$A$1:$AA$367,5,0)</f>
        <v>0</v>
      </c>
      <c r="P336">
        <v>0</v>
      </c>
      <c r="Q336" s="15">
        <f t="shared" si="344"/>
        <v>22</v>
      </c>
      <c r="R336" s="14">
        <f t="shared" si="322"/>
        <v>69</v>
      </c>
      <c r="S336">
        <f>VLOOKUP(A336,'Stock wise daily sales'!$A$1:$AA$367,6,0)</f>
        <v>20</v>
      </c>
      <c r="T336">
        <v>0</v>
      </c>
      <c r="U336" s="15">
        <f t="shared" si="323"/>
        <v>49</v>
      </c>
      <c r="V336" s="14">
        <f t="shared" si="365"/>
        <v>25</v>
      </c>
      <c r="W336">
        <f>VLOOKUP(A336,'Stock wise daily sales'!$A$1:$AA$367,7,0)</f>
        <v>20</v>
      </c>
      <c r="X336">
        <v>0</v>
      </c>
      <c r="Y336" s="15">
        <f t="shared" si="366"/>
        <v>5</v>
      </c>
      <c r="Z336" s="14">
        <f t="shared" si="324"/>
        <v>34</v>
      </c>
      <c r="AA336">
        <f>VLOOKUP(A336,'Stock wise daily sales'!$A$1:$AA$367,8,0)</f>
        <v>40</v>
      </c>
      <c r="AB336">
        <v>120</v>
      </c>
      <c r="AC336" s="15">
        <f t="shared" si="325"/>
        <v>114</v>
      </c>
      <c r="AD336" s="14">
        <f t="shared" si="370"/>
        <v>25</v>
      </c>
      <c r="AE336">
        <f>VLOOKUP(A336,'Stock wise daily sales'!$A$1:$AA$367,9,0)</f>
        <v>0</v>
      </c>
      <c r="AF336">
        <v>0</v>
      </c>
      <c r="AG336" s="15">
        <f t="shared" si="371"/>
        <v>25</v>
      </c>
      <c r="AH336" s="14">
        <f t="shared" si="347"/>
        <v>26</v>
      </c>
      <c r="AI336">
        <f>VLOOKUP(A336,'Stock wise daily sales'!$A$1:$AA$367,10,0)</f>
        <v>0</v>
      </c>
      <c r="AJ336">
        <v>0</v>
      </c>
      <c r="AK336" s="15">
        <f t="shared" si="348"/>
        <v>26</v>
      </c>
      <c r="AL336" s="14">
        <f t="shared" si="359"/>
        <v>39</v>
      </c>
      <c r="AM336">
        <f>VLOOKUP(A336,'Stock wise daily sales'!$A$1:$AA$367,11,0)</f>
        <v>30</v>
      </c>
      <c r="AN336">
        <v>0</v>
      </c>
      <c r="AO336" s="15">
        <f t="shared" si="360"/>
        <v>9</v>
      </c>
      <c r="AP336" s="14">
        <f t="shared" si="349"/>
        <v>22</v>
      </c>
      <c r="AQ336">
        <f>VLOOKUP(A336,'Stock wise daily sales'!$A$1:$AA$367,12,0)</f>
        <v>0</v>
      </c>
      <c r="AR336">
        <v>0</v>
      </c>
      <c r="AS336" s="15">
        <f t="shared" si="350"/>
        <v>22</v>
      </c>
      <c r="AT336" s="14">
        <f t="shared" si="351"/>
        <v>69</v>
      </c>
      <c r="AU336">
        <f>VLOOKUP(A336,'Stock wise daily sales'!$A$1:$AA$367,13,0)</f>
        <v>24</v>
      </c>
      <c r="AV336">
        <v>0</v>
      </c>
      <c r="AW336" s="15">
        <f t="shared" si="352"/>
        <v>45</v>
      </c>
      <c r="AX336" s="14">
        <f t="shared" si="326"/>
        <v>23</v>
      </c>
      <c r="AY336">
        <f>VLOOKUP(A336,'Stock wise daily sales'!$A$1:$AA$367,14,0)</f>
        <v>0</v>
      </c>
      <c r="AZ336">
        <v>0</v>
      </c>
      <c r="BA336" s="15">
        <f t="shared" si="327"/>
        <v>23</v>
      </c>
      <c r="BB336" s="14">
        <f t="shared" si="353"/>
        <v>9</v>
      </c>
      <c r="BC336">
        <f>VLOOKUP(A336,'Stock wise daily sales'!$A$1:$AA$367,15,0)</f>
        <v>0</v>
      </c>
      <c r="BD336">
        <v>0</v>
      </c>
      <c r="BE336" s="15">
        <f t="shared" si="354"/>
        <v>9</v>
      </c>
      <c r="BF336" s="14">
        <f t="shared" si="328"/>
        <v>121</v>
      </c>
      <c r="BG336">
        <f>VLOOKUP(A336,'Stock wise daily sales'!$A$1:$AA$367,16,0)</f>
        <v>20</v>
      </c>
      <c r="BH336">
        <v>0</v>
      </c>
      <c r="BI336" s="15">
        <f t="shared" si="329"/>
        <v>101</v>
      </c>
      <c r="BJ336" s="14">
        <f t="shared" si="334"/>
        <v>7</v>
      </c>
      <c r="BK336">
        <f>VLOOKUP(A336,'Stock wise daily sales'!$A$1:$AA$367,17,0)</f>
        <v>0</v>
      </c>
      <c r="BL336">
        <v>0</v>
      </c>
      <c r="BM336" s="15">
        <f t="shared" si="335"/>
        <v>7</v>
      </c>
      <c r="BN336" s="14">
        <f t="shared" si="330"/>
        <v>68</v>
      </c>
      <c r="BO336">
        <f>VLOOKUP(A336,'Stock wise daily sales'!$A$1:$AA$367,18,0)</f>
        <v>0</v>
      </c>
      <c r="BP336">
        <v>0</v>
      </c>
      <c r="BQ336" s="15">
        <f t="shared" si="331"/>
        <v>68</v>
      </c>
      <c r="BR336" s="14">
        <f t="shared" si="332"/>
        <v>22</v>
      </c>
      <c r="BS336">
        <f>VLOOKUP(A336,'Stock wise daily sales'!$A$1:$AA$367,19,0)</f>
        <v>0</v>
      </c>
      <c r="BT336">
        <v>0</v>
      </c>
      <c r="BU336" s="15">
        <f t="shared" si="333"/>
        <v>22</v>
      </c>
      <c r="BV336" s="14">
        <f t="shared" si="336"/>
        <v>16</v>
      </c>
      <c r="BW336">
        <f>VLOOKUP(A336,'Stock wise daily sales'!$A$1:$AA$367,20,0)</f>
        <v>0</v>
      </c>
      <c r="BX336">
        <v>0</v>
      </c>
      <c r="BY336" s="15">
        <f t="shared" si="337"/>
        <v>16</v>
      </c>
      <c r="BZ336" s="14">
        <f t="shared" si="320"/>
        <v>38</v>
      </c>
      <c r="CA336">
        <f>VLOOKUP(A336,'Stock wise daily sales'!$A$1:$AA$367,21,0)</f>
        <v>0</v>
      </c>
      <c r="CB336">
        <v>0</v>
      </c>
      <c r="CC336" s="15">
        <f t="shared" si="321"/>
        <v>38</v>
      </c>
      <c r="CD336" s="14">
        <f t="shared" si="361"/>
        <v>89</v>
      </c>
      <c r="CE336">
        <f>VLOOKUP(A336,'Stock wise daily sales'!$A$1:$AA$367,22,0)</f>
        <v>0</v>
      </c>
      <c r="CF336">
        <v>0</v>
      </c>
      <c r="CG336" s="15">
        <f t="shared" si="362"/>
        <v>89</v>
      </c>
      <c r="CH336" s="14">
        <f t="shared" si="345"/>
        <v>76</v>
      </c>
      <c r="CI336">
        <f>VLOOKUP(A336,'Stock wise daily sales'!$A$1:$AA$367,23,0)</f>
        <v>0</v>
      </c>
      <c r="CJ336">
        <v>0</v>
      </c>
      <c r="CK336" s="15">
        <f t="shared" si="346"/>
        <v>76</v>
      </c>
      <c r="CL336" s="14">
        <f t="shared" si="338"/>
        <v>6</v>
      </c>
      <c r="CM336">
        <f>VLOOKUP(A336,'Stock wise daily sales'!$A$1:$AA$367,24,0)</f>
        <v>0</v>
      </c>
      <c r="CN336">
        <v>0</v>
      </c>
      <c r="CO336" s="15">
        <f t="shared" si="339"/>
        <v>6</v>
      </c>
      <c r="CP336" s="14">
        <f t="shared" si="355"/>
        <v>41</v>
      </c>
      <c r="CQ336">
        <f>VLOOKUP(A336,'Stock wise daily sales'!$A$1:$AA$367,25,0)</f>
        <v>0</v>
      </c>
      <c r="CR336">
        <v>0</v>
      </c>
      <c r="CS336" s="15">
        <f t="shared" si="356"/>
        <v>41</v>
      </c>
      <c r="CT336" s="14">
        <f t="shared" si="340"/>
        <v>25</v>
      </c>
      <c r="CU336">
        <f>VLOOKUP(A336,'Stock wise daily sales'!$A$1:$AA$367,26,0)</f>
        <v>0</v>
      </c>
      <c r="CV336">
        <v>0</v>
      </c>
      <c r="CW336" s="15">
        <f t="shared" si="341"/>
        <v>25</v>
      </c>
    </row>
    <row r="337" spans="1:101" x14ac:dyDescent="0.45">
      <c r="A337" s="2">
        <v>45534</v>
      </c>
      <c r="B337" s="14">
        <f t="shared" si="367"/>
        <v>87</v>
      </c>
      <c r="C337">
        <f>VLOOKUP(A337,'Stock wise daily sales'!$A$1:$AA$367,2,0)</f>
        <v>0</v>
      </c>
      <c r="D337">
        <v>0</v>
      </c>
      <c r="E337" s="15">
        <f t="shared" si="368"/>
        <v>87</v>
      </c>
      <c r="F337" s="14">
        <f t="shared" si="357"/>
        <v>82</v>
      </c>
      <c r="G337">
        <f>VLOOKUP(A337,'Stock wise daily sales'!$A$1:$AA$367,3,0)</f>
        <v>0</v>
      </c>
      <c r="H337">
        <v>0</v>
      </c>
      <c r="I337" s="15">
        <f t="shared" si="358"/>
        <v>82</v>
      </c>
      <c r="J337" s="14">
        <f t="shared" si="342"/>
        <v>0</v>
      </c>
      <c r="K337">
        <f>VLOOKUP(A337,'Stock wise daily sales'!$A$1:$AA$367,4,0)</f>
        <v>0</v>
      </c>
      <c r="L337">
        <v>0</v>
      </c>
      <c r="M337" s="15">
        <f t="shared" si="343"/>
        <v>0</v>
      </c>
      <c r="N337" s="14">
        <f t="shared" si="369"/>
        <v>22</v>
      </c>
      <c r="O337">
        <f>VLOOKUP(A337,'Stock wise daily sales'!$A$1:$AA$367,5,0)</f>
        <v>5</v>
      </c>
      <c r="P337">
        <v>0</v>
      </c>
      <c r="Q337" s="15">
        <f t="shared" si="344"/>
        <v>17</v>
      </c>
      <c r="R337" s="14">
        <f t="shared" si="322"/>
        <v>49</v>
      </c>
      <c r="S337">
        <f>VLOOKUP(A337,'Stock wise daily sales'!$A$1:$AA$367,6,0)</f>
        <v>15</v>
      </c>
      <c r="T337">
        <v>0</v>
      </c>
      <c r="U337" s="15">
        <f t="shared" si="323"/>
        <v>34</v>
      </c>
      <c r="V337" s="14">
        <f t="shared" si="365"/>
        <v>5</v>
      </c>
      <c r="W337">
        <f>VLOOKUP(A337,'Stock wise daily sales'!$A$1:$AA$367,7,0)</f>
        <v>0</v>
      </c>
      <c r="X337">
        <v>0</v>
      </c>
      <c r="Y337" s="15">
        <f t="shared" si="366"/>
        <v>5</v>
      </c>
      <c r="Z337" s="14">
        <f t="shared" si="324"/>
        <v>114</v>
      </c>
      <c r="AA337">
        <f>VLOOKUP(A337,'Stock wise daily sales'!$A$1:$AA$367,8,0)</f>
        <v>10</v>
      </c>
      <c r="AB337">
        <v>0</v>
      </c>
      <c r="AC337" s="15">
        <f t="shared" si="325"/>
        <v>104</v>
      </c>
      <c r="AD337" s="14">
        <f t="shared" si="370"/>
        <v>25</v>
      </c>
      <c r="AE337">
        <f>VLOOKUP(A337,'Stock wise daily sales'!$A$1:$AA$367,9,0)</f>
        <v>0</v>
      </c>
      <c r="AF337">
        <v>0</v>
      </c>
      <c r="AG337" s="15">
        <f t="shared" si="371"/>
        <v>25</v>
      </c>
      <c r="AH337" s="14">
        <f t="shared" si="347"/>
        <v>26</v>
      </c>
      <c r="AI337">
        <f>VLOOKUP(A337,'Stock wise daily sales'!$A$1:$AA$367,10,0)</f>
        <v>0</v>
      </c>
      <c r="AJ337">
        <v>0</v>
      </c>
      <c r="AK337" s="15">
        <f t="shared" si="348"/>
        <v>26</v>
      </c>
      <c r="AL337" s="14">
        <f t="shared" si="359"/>
        <v>9</v>
      </c>
      <c r="AM337">
        <f>VLOOKUP(A337,'Stock wise daily sales'!$A$1:$AA$367,11,0)</f>
        <v>30</v>
      </c>
      <c r="AN337">
        <v>150</v>
      </c>
      <c r="AO337" s="15">
        <f t="shared" si="360"/>
        <v>129</v>
      </c>
      <c r="AP337" s="14">
        <f t="shared" si="349"/>
        <v>22</v>
      </c>
      <c r="AQ337">
        <f>VLOOKUP(A337,'Stock wise daily sales'!$A$1:$AA$367,12,0)</f>
        <v>8</v>
      </c>
      <c r="AR337">
        <v>0</v>
      </c>
      <c r="AS337" s="15">
        <f t="shared" si="350"/>
        <v>14</v>
      </c>
      <c r="AT337" s="14">
        <f t="shared" si="351"/>
        <v>45</v>
      </c>
      <c r="AU337">
        <f>VLOOKUP(A337,'Stock wise daily sales'!$A$1:$AA$367,13,0)</f>
        <v>0</v>
      </c>
      <c r="AV337">
        <v>0</v>
      </c>
      <c r="AW337" s="15">
        <f t="shared" si="352"/>
        <v>45</v>
      </c>
      <c r="AX337" s="14">
        <f t="shared" si="326"/>
        <v>23</v>
      </c>
      <c r="AY337">
        <f>VLOOKUP(A337,'Stock wise daily sales'!$A$1:$AA$367,14,0)</f>
        <v>0</v>
      </c>
      <c r="AZ337">
        <v>0</v>
      </c>
      <c r="BA337" s="15">
        <f t="shared" si="327"/>
        <v>23</v>
      </c>
      <c r="BB337" s="14">
        <f t="shared" si="353"/>
        <v>9</v>
      </c>
      <c r="BC337">
        <f>VLOOKUP(A337,'Stock wise daily sales'!$A$1:$AA$367,15,0)</f>
        <v>0</v>
      </c>
      <c r="BD337">
        <v>0</v>
      </c>
      <c r="BE337" s="15">
        <f t="shared" si="354"/>
        <v>9</v>
      </c>
      <c r="BF337" s="14">
        <f t="shared" si="328"/>
        <v>101</v>
      </c>
      <c r="BG337">
        <f>VLOOKUP(A337,'Stock wise daily sales'!$A$1:$AA$367,16,0)</f>
        <v>14</v>
      </c>
      <c r="BH337">
        <v>0</v>
      </c>
      <c r="BI337" s="15">
        <f t="shared" si="329"/>
        <v>87</v>
      </c>
      <c r="BJ337" s="14">
        <f t="shared" si="334"/>
        <v>7</v>
      </c>
      <c r="BK337">
        <f>VLOOKUP(A337,'Stock wise daily sales'!$A$1:$AA$367,17,0)</f>
        <v>0</v>
      </c>
      <c r="BL337">
        <v>0</v>
      </c>
      <c r="BM337" s="15">
        <f t="shared" si="335"/>
        <v>7</v>
      </c>
      <c r="BN337" s="14">
        <f t="shared" si="330"/>
        <v>68</v>
      </c>
      <c r="BO337">
        <f>VLOOKUP(A337,'Stock wise daily sales'!$A$1:$AA$367,18,0)</f>
        <v>5</v>
      </c>
      <c r="BP337">
        <v>0</v>
      </c>
      <c r="BQ337" s="15">
        <f t="shared" si="331"/>
        <v>63</v>
      </c>
      <c r="BR337" s="14">
        <f t="shared" si="332"/>
        <v>22</v>
      </c>
      <c r="BS337">
        <f>VLOOKUP(A337,'Stock wise daily sales'!$A$1:$AA$367,19,0)</f>
        <v>0</v>
      </c>
      <c r="BT337">
        <v>0</v>
      </c>
      <c r="BU337" s="15">
        <f t="shared" si="333"/>
        <v>22</v>
      </c>
      <c r="BV337" s="14">
        <f t="shared" si="336"/>
        <v>16</v>
      </c>
      <c r="BW337">
        <f>VLOOKUP(A337,'Stock wise daily sales'!$A$1:$AA$367,20,0)</f>
        <v>0</v>
      </c>
      <c r="BX337">
        <v>0</v>
      </c>
      <c r="BY337" s="15">
        <f t="shared" si="337"/>
        <v>16</v>
      </c>
      <c r="BZ337" s="14">
        <f t="shared" si="320"/>
        <v>38</v>
      </c>
      <c r="CA337">
        <f>VLOOKUP(A337,'Stock wise daily sales'!$A$1:$AA$367,21,0)</f>
        <v>0</v>
      </c>
      <c r="CB337">
        <v>0</v>
      </c>
      <c r="CC337" s="15">
        <f t="shared" si="321"/>
        <v>38</v>
      </c>
      <c r="CD337" s="14">
        <f t="shared" si="361"/>
        <v>89</v>
      </c>
      <c r="CE337">
        <f>VLOOKUP(A337,'Stock wise daily sales'!$A$1:$AA$367,22,0)</f>
        <v>0</v>
      </c>
      <c r="CF337">
        <v>0</v>
      </c>
      <c r="CG337" s="15">
        <f t="shared" si="362"/>
        <v>89</v>
      </c>
      <c r="CH337" s="14">
        <f t="shared" si="345"/>
        <v>76</v>
      </c>
      <c r="CI337">
        <f>VLOOKUP(A337,'Stock wise daily sales'!$A$1:$AA$367,23,0)</f>
        <v>0</v>
      </c>
      <c r="CJ337">
        <v>0</v>
      </c>
      <c r="CK337" s="15">
        <f t="shared" si="346"/>
        <v>76</v>
      </c>
      <c r="CL337" s="14">
        <f t="shared" si="338"/>
        <v>6</v>
      </c>
      <c r="CM337">
        <f>VLOOKUP(A337,'Stock wise daily sales'!$A$1:$AA$367,24,0)</f>
        <v>0</v>
      </c>
      <c r="CN337">
        <v>0</v>
      </c>
      <c r="CO337" s="15">
        <f t="shared" si="339"/>
        <v>6</v>
      </c>
      <c r="CP337" s="14">
        <f t="shared" si="355"/>
        <v>41</v>
      </c>
      <c r="CQ337">
        <f>VLOOKUP(A337,'Stock wise daily sales'!$A$1:$AA$367,25,0)</f>
        <v>0</v>
      </c>
      <c r="CR337">
        <v>0</v>
      </c>
      <c r="CS337" s="15">
        <f t="shared" si="356"/>
        <v>41</v>
      </c>
      <c r="CT337" s="14">
        <f t="shared" si="340"/>
        <v>25</v>
      </c>
      <c r="CU337">
        <f>VLOOKUP(A337,'Stock wise daily sales'!$A$1:$AA$367,26,0)</f>
        <v>0</v>
      </c>
      <c r="CV337">
        <v>0</v>
      </c>
      <c r="CW337" s="15">
        <f t="shared" si="341"/>
        <v>25</v>
      </c>
    </row>
    <row r="338" spans="1:101" x14ac:dyDescent="0.45">
      <c r="A338" s="2">
        <v>45535</v>
      </c>
      <c r="B338" s="14">
        <f t="shared" si="367"/>
        <v>87</v>
      </c>
      <c r="C338">
        <f>VLOOKUP(A338,'Stock wise daily sales'!$A$1:$AA$367,2,0)</f>
        <v>0</v>
      </c>
      <c r="D338">
        <v>0</v>
      </c>
      <c r="E338" s="15">
        <f t="shared" si="368"/>
        <v>87</v>
      </c>
      <c r="F338" s="14">
        <f t="shared" si="357"/>
        <v>82</v>
      </c>
      <c r="G338">
        <f>VLOOKUP(A338,'Stock wise daily sales'!$A$1:$AA$367,3,0)</f>
        <v>160</v>
      </c>
      <c r="H338">
        <v>200</v>
      </c>
      <c r="I338" s="15">
        <f t="shared" si="358"/>
        <v>122</v>
      </c>
      <c r="J338" s="14">
        <f t="shared" si="342"/>
        <v>0</v>
      </c>
      <c r="K338">
        <f>VLOOKUP(A338,'Stock wise daily sales'!$A$1:$AA$367,4,0)</f>
        <v>20</v>
      </c>
      <c r="L338">
        <v>50</v>
      </c>
      <c r="M338" s="15">
        <f t="shared" si="343"/>
        <v>30</v>
      </c>
      <c r="N338" s="14">
        <f t="shared" si="369"/>
        <v>17</v>
      </c>
      <c r="O338">
        <f>VLOOKUP(A338,'Stock wise daily sales'!$A$1:$AA$367,5,0)</f>
        <v>0</v>
      </c>
      <c r="P338">
        <v>0</v>
      </c>
      <c r="Q338" s="15">
        <f t="shared" si="344"/>
        <v>17</v>
      </c>
      <c r="R338" s="14">
        <f t="shared" si="322"/>
        <v>34</v>
      </c>
      <c r="S338">
        <f>VLOOKUP(A338,'Stock wise daily sales'!$A$1:$AA$367,6,0)</f>
        <v>90</v>
      </c>
      <c r="T338">
        <v>150</v>
      </c>
      <c r="U338" s="15">
        <f t="shared" si="323"/>
        <v>94</v>
      </c>
      <c r="V338" s="14">
        <f t="shared" si="365"/>
        <v>5</v>
      </c>
      <c r="W338">
        <f>VLOOKUP(A338,'Stock wise daily sales'!$A$1:$AA$367,7,0)</f>
        <v>0</v>
      </c>
      <c r="X338">
        <v>0</v>
      </c>
      <c r="Y338" s="15">
        <f t="shared" si="366"/>
        <v>5</v>
      </c>
      <c r="Z338" s="14">
        <f t="shared" si="324"/>
        <v>104</v>
      </c>
      <c r="AA338">
        <f>VLOOKUP(A338,'Stock wise daily sales'!$A$1:$AA$367,8,0)</f>
        <v>0</v>
      </c>
      <c r="AB338">
        <v>0</v>
      </c>
      <c r="AC338" s="15">
        <f t="shared" si="325"/>
        <v>104</v>
      </c>
      <c r="AD338" s="14">
        <f t="shared" si="370"/>
        <v>25</v>
      </c>
      <c r="AE338">
        <f>VLOOKUP(A338,'Stock wise daily sales'!$A$1:$AA$367,9,0)</f>
        <v>20</v>
      </c>
      <c r="AF338">
        <v>0</v>
      </c>
      <c r="AG338" s="15">
        <f t="shared" si="371"/>
        <v>5</v>
      </c>
      <c r="AH338" s="14">
        <f t="shared" si="347"/>
        <v>26</v>
      </c>
      <c r="AI338">
        <f>VLOOKUP(A338,'Stock wise daily sales'!$A$1:$AA$367,10,0)</f>
        <v>40</v>
      </c>
      <c r="AJ338">
        <v>40</v>
      </c>
      <c r="AK338" s="15">
        <f t="shared" si="348"/>
        <v>26</v>
      </c>
      <c r="AL338" s="14">
        <f t="shared" si="359"/>
        <v>129</v>
      </c>
      <c r="AM338">
        <f>VLOOKUP(A338,'Stock wise daily sales'!$A$1:$AA$367,11,0)</f>
        <v>50</v>
      </c>
      <c r="AN338">
        <v>0</v>
      </c>
      <c r="AO338" s="15">
        <f t="shared" si="360"/>
        <v>79</v>
      </c>
      <c r="AP338" s="14">
        <f t="shared" si="349"/>
        <v>14</v>
      </c>
      <c r="AQ338">
        <f>VLOOKUP(A338,'Stock wise daily sales'!$A$1:$AA$367,12,0)</f>
        <v>0</v>
      </c>
      <c r="AR338">
        <v>0</v>
      </c>
      <c r="AS338" s="15">
        <f t="shared" si="350"/>
        <v>14</v>
      </c>
      <c r="AT338" s="14">
        <f t="shared" si="351"/>
        <v>45</v>
      </c>
      <c r="AU338">
        <f>VLOOKUP(A338,'Stock wise daily sales'!$A$1:$AA$367,13,0)</f>
        <v>0</v>
      </c>
      <c r="AV338">
        <v>0</v>
      </c>
      <c r="AW338" s="15">
        <f t="shared" si="352"/>
        <v>45</v>
      </c>
      <c r="AX338" s="14">
        <f t="shared" si="326"/>
        <v>23</v>
      </c>
      <c r="AY338">
        <f>VLOOKUP(A338,'Stock wise daily sales'!$A$1:$AA$367,14,0)</f>
        <v>0</v>
      </c>
      <c r="AZ338">
        <v>0</v>
      </c>
      <c r="BA338" s="15">
        <f t="shared" si="327"/>
        <v>23</v>
      </c>
      <c r="BB338" s="14">
        <f t="shared" si="353"/>
        <v>9</v>
      </c>
      <c r="BC338">
        <f>VLOOKUP(A338,'Stock wise daily sales'!$A$1:$AA$367,15,0)</f>
        <v>0</v>
      </c>
      <c r="BD338">
        <v>0</v>
      </c>
      <c r="BE338" s="15">
        <f t="shared" si="354"/>
        <v>9</v>
      </c>
      <c r="BF338" s="14">
        <f t="shared" si="328"/>
        <v>87</v>
      </c>
      <c r="BG338">
        <f>VLOOKUP(A338,'Stock wise daily sales'!$A$1:$AA$367,16,0)</f>
        <v>16</v>
      </c>
      <c r="BH338">
        <v>0</v>
      </c>
      <c r="BI338" s="15">
        <f t="shared" si="329"/>
        <v>71</v>
      </c>
      <c r="BJ338" s="14">
        <f t="shared" si="334"/>
        <v>7</v>
      </c>
      <c r="BK338">
        <f>VLOOKUP(A338,'Stock wise daily sales'!$A$1:$AA$367,17,0)</f>
        <v>0</v>
      </c>
      <c r="BL338">
        <v>0</v>
      </c>
      <c r="BM338" s="15">
        <f t="shared" si="335"/>
        <v>7</v>
      </c>
      <c r="BN338" s="14">
        <f t="shared" si="330"/>
        <v>63</v>
      </c>
      <c r="BO338">
        <f>VLOOKUP(A338,'Stock wise daily sales'!$A$1:$AA$367,18,0)</f>
        <v>0</v>
      </c>
      <c r="BP338">
        <v>0</v>
      </c>
      <c r="BQ338" s="15">
        <f t="shared" si="331"/>
        <v>63</v>
      </c>
      <c r="BR338" s="14">
        <f t="shared" si="332"/>
        <v>22</v>
      </c>
      <c r="BS338">
        <f>VLOOKUP(A338,'Stock wise daily sales'!$A$1:$AA$367,19,0)</f>
        <v>0</v>
      </c>
      <c r="BT338">
        <v>0</v>
      </c>
      <c r="BU338" s="15">
        <f t="shared" si="333"/>
        <v>22</v>
      </c>
      <c r="BV338" s="14">
        <f t="shared" si="336"/>
        <v>16</v>
      </c>
      <c r="BW338">
        <f>VLOOKUP(A338,'Stock wise daily sales'!$A$1:$AA$367,20,0)</f>
        <v>20</v>
      </c>
      <c r="BX338">
        <v>30</v>
      </c>
      <c r="BY338" s="15">
        <f t="shared" si="337"/>
        <v>26</v>
      </c>
      <c r="BZ338" s="14">
        <f t="shared" si="320"/>
        <v>38</v>
      </c>
      <c r="CA338">
        <f>VLOOKUP(A338,'Stock wise daily sales'!$A$1:$AA$367,21,0)</f>
        <v>30</v>
      </c>
      <c r="CB338">
        <v>0</v>
      </c>
      <c r="CC338" s="15">
        <f t="shared" si="321"/>
        <v>8</v>
      </c>
      <c r="CD338" s="14">
        <f t="shared" si="361"/>
        <v>89</v>
      </c>
      <c r="CE338">
        <f>VLOOKUP(A338,'Stock wise daily sales'!$A$1:$AA$367,22,0)</f>
        <v>0</v>
      </c>
      <c r="CF338">
        <v>0</v>
      </c>
      <c r="CG338" s="15">
        <f t="shared" si="362"/>
        <v>89</v>
      </c>
      <c r="CH338" s="14">
        <f t="shared" si="345"/>
        <v>76</v>
      </c>
      <c r="CI338">
        <f>VLOOKUP(A338,'Stock wise daily sales'!$A$1:$AA$367,23,0)</f>
        <v>0</v>
      </c>
      <c r="CJ338">
        <v>0</v>
      </c>
      <c r="CK338" s="15">
        <f t="shared" si="346"/>
        <v>76</v>
      </c>
      <c r="CL338" s="14">
        <f t="shared" si="338"/>
        <v>6</v>
      </c>
      <c r="CM338">
        <f>VLOOKUP(A338,'Stock wise daily sales'!$A$1:$AA$367,24,0)</f>
        <v>0</v>
      </c>
      <c r="CN338">
        <v>0</v>
      </c>
      <c r="CO338" s="15">
        <f t="shared" si="339"/>
        <v>6</v>
      </c>
      <c r="CP338" s="14">
        <f t="shared" si="355"/>
        <v>41</v>
      </c>
      <c r="CQ338">
        <f>VLOOKUP(A338,'Stock wise daily sales'!$A$1:$AA$367,25,0)</f>
        <v>0</v>
      </c>
      <c r="CR338">
        <v>0</v>
      </c>
      <c r="CS338" s="15">
        <f t="shared" si="356"/>
        <v>41</v>
      </c>
      <c r="CT338" s="14">
        <f t="shared" si="340"/>
        <v>25</v>
      </c>
      <c r="CU338">
        <f>VLOOKUP(A338,'Stock wise daily sales'!$A$1:$AA$367,26,0)</f>
        <v>90</v>
      </c>
      <c r="CV338">
        <v>150</v>
      </c>
      <c r="CW338" s="15">
        <f t="shared" si="341"/>
        <v>85</v>
      </c>
    </row>
    <row r="339" spans="1:101" x14ac:dyDescent="0.45">
      <c r="A339" s="2">
        <v>45536</v>
      </c>
      <c r="B339" s="14">
        <f t="shared" si="367"/>
        <v>87</v>
      </c>
      <c r="C339">
        <f>VLOOKUP(A339,'Stock wise daily sales'!$A$1:$AA$367,2,0)</f>
        <v>0</v>
      </c>
      <c r="D339">
        <v>0</v>
      </c>
      <c r="E339" s="15">
        <f t="shared" si="368"/>
        <v>87</v>
      </c>
      <c r="F339" s="14">
        <f t="shared" si="357"/>
        <v>122</v>
      </c>
      <c r="G339">
        <f>VLOOKUP(A339,'Stock wise daily sales'!$A$1:$AA$367,3,0)</f>
        <v>0</v>
      </c>
      <c r="H339">
        <v>0</v>
      </c>
      <c r="I339" s="15">
        <f t="shared" si="358"/>
        <v>122</v>
      </c>
      <c r="J339" s="14">
        <f t="shared" si="342"/>
        <v>30</v>
      </c>
      <c r="K339">
        <f>VLOOKUP(A339,'Stock wise daily sales'!$A$1:$AA$367,4,0)</f>
        <v>0</v>
      </c>
      <c r="L339">
        <v>0</v>
      </c>
      <c r="M339" s="15">
        <f t="shared" si="343"/>
        <v>30</v>
      </c>
      <c r="N339" s="14">
        <f t="shared" si="369"/>
        <v>17</v>
      </c>
      <c r="O339">
        <f>VLOOKUP(A339,'Stock wise daily sales'!$A$1:$AA$367,5,0)</f>
        <v>1</v>
      </c>
      <c r="P339">
        <v>0</v>
      </c>
      <c r="Q339" s="15">
        <f t="shared" si="344"/>
        <v>16</v>
      </c>
      <c r="R339" s="14">
        <f t="shared" si="322"/>
        <v>94</v>
      </c>
      <c r="S339">
        <f>VLOOKUP(A339,'Stock wise daily sales'!$A$1:$AA$367,6,0)</f>
        <v>0</v>
      </c>
      <c r="T339">
        <v>0</v>
      </c>
      <c r="U339" s="15">
        <f t="shared" si="323"/>
        <v>94</v>
      </c>
      <c r="V339" s="14">
        <f t="shared" si="365"/>
        <v>5</v>
      </c>
      <c r="W339">
        <f>VLOOKUP(A339,'Stock wise daily sales'!$A$1:$AA$367,7,0)</f>
        <v>0</v>
      </c>
      <c r="X339">
        <v>0</v>
      </c>
      <c r="Y339" s="15">
        <f t="shared" si="366"/>
        <v>5</v>
      </c>
      <c r="Z339" s="14">
        <f t="shared" si="324"/>
        <v>104</v>
      </c>
      <c r="AA339">
        <f>VLOOKUP(A339,'Stock wise daily sales'!$A$1:$AA$367,8,0)</f>
        <v>0</v>
      </c>
      <c r="AB339">
        <v>0</v>
      </c>
      <c r="AC339" s="15">
        <f t="shared" si="325"/>
        <v>104</v>
      </c>
      <c r="AD339" s="14">
        <f t="shared" si="370"/>
        <v>5</v>
      </c>
      <c r="AE339">
        <f>VLOOKUP(A339,'Stock wise daily sales'!$A$1:$AA$367,9,0)</f>
        <v>3</v>
      </c>
      <c r="AF339">
        <v>0</v>
      </c>
      <c r="AG339" s="15">
        <f t="shared" si="371"/>
        <v>2</v>
      </c>
      <c r="AH339" s="14">
        <f t="shared" si="347"/>
        <v>26</v>
      </c>
      <c r="AI339">
        <f>VLOOKUP(A339,'Stock wise daily sales'!$A$1:$AA$367,10,0)</f>
        <v>0</v>
      </c>
      <c r="AJ339">
        <v>0</v>
      </c>
      <c r="AK339" s="15">
        <f t="shared" si="348"/>
        <v>26</v>
      </c>
      <c r="AL339" s="14">
        <f t="shared" si="359"/>
        <v>79</v>
      </c>
      <c r="AM339">
        <f>VLOOKUP(A339,'Stock wise daily sales'!$A$1:$AA$367,11,0)</f>
        <v>3</v>
      </c>
      <c r="AN339">
        <v>0</v>
      </c>
      <c r="AO339" s="15">
        <f t="shared" si="360"/>
        <v>76</v>
      </c>
      <c r="AP339" s="14">
        <f t="shared" si="349"/>
        <v>14</v>
      </c>
      <c r="AQ339">
        <f>VLOOKUP(A339,'Stock wise daily sales'!$A$1:$AA$367,12,0)</f>
        <v>0</v>
      </c>
      <c r="AR339">
        <v>0</v>
      </c>
      <c r="AS339" s="15">
        <f t="shared" si="350"/>
        <v>14</v>
      </c>
      <c r="AT339" s="14">
        <f t="shared" si="351"/>
        <v>45</v>
      </c>
      <c r="AU339">
        <f>VLOOKUP(A339,'Stock wise daily sales'!$A$1:$AA$367,13,0)</f>
        <v>3</v>
      </c>
      <c r="AV339">
        <v>0</v>
      </c>
      <c r="AW339" s="15">
        <f t="shared" si="352"/>
        <v>42</v>
      </c>
      <c r="AX339" s="14">
        <f t="shared" si="326"/>
        <v>23</v>
      </c>
      <c r="AY339">
        <f>VLOOKUP(A339,'Stock wise daily sales'!$A$1:$AA$367,14,0)</f>
        <v>0</v>
      </c>
      <c r="AZ339">
        <v>0</v>
      </c>
      <c r="BA339" s="15">
        <f t="shared" si="327"/>
        <v>23</v>
      </c>
      <c r="BB339" s="14">
        <f t="shared" si="353"/>
        <v>9</v>
      </c>
      <c r="BC339">
        <f>VLOOKUP(A339,'Stock wise daily sales'!$A$1:$AA$367,15,0)</f>
        <v>0</v>
      </c>
      <c r="BD339">
        <v>0</v>
      </c>
      <c r="BE339" s="15">
        <f t="shared" si="354"/>
        <v>9</v>
      </c>
      <c r="BF339" s="14">
        <f t="shared" si="328"/>
        <v>71</v>
      </c>
      <c r="BG339">
        <f>VLOOKUP(A339,'Stock wise daily sales'!$A$1:$AA$367,16,0)</f>
        <v>10</v>
      </c>
      <c r="BH339">
        <v>0</v>
      </c>
      <c r="BI339" s="15">
        <f t="shared" si="329"/>
        <v>61</v>
      </c>
      <c r="BJ339" s="14">
        <f t="shared" si="334"/>
        <v>7</v>
      </c>
      <c r="BK339">
        <f>VLOOKUP(A339,'Stock wise daily sales'!$A$1:$AA$367,17,0)</f>
        <v>0</v>
      </c>
      <c r="BL339">
        <v>0</v>
      </c>
      <c r="BM339" s="15">
        <f t="shared" si="335"/>
        <v>7</v>
      </c>
      <c r="BN339" s="14">
        <f t="shared" si="330"/>
        <v>63</v>
      </c>
      <c r="BO339">
        <f>VLOOKUP(A339,'Stock wise daily sales'!$A$1:$AA$367,18,0)</f>
        <v>0</v>
      </c>
      <c r="BP339">
        <v>0</v>
      </c>
      <c r="BQ339" s="15">
        <f t="shared" si="331"/>
        <v>63</v>
      </c>
      <c r="BR339" s="14">
        <f t="shared" si="332"/>
        <v>22</v>
      </c>
      <c r="BS339">
        <f>VLOOKUP(A339,'Stock wise daily sales'!$A$1:$AA$367,19,0)</f>
        <v>0</v>
      </c>
      <c r="BT339">
        <v>0</v>
      </c>
      <c r="BU339" s="15">
        <f t="shared" si="333"/>
        <v>22</v>
      </c>
      <c r="BV339" s="14">
        <f t="shared" si="336"/>
        <v>26</v>
      </c>
      <c r="BW339">
        <f>VLOOKUP(A339,'Stock wise daily sales'!$A$1:$AA$367,20,0)</f>
        <v>0</v>
      </c>
      <c r="BX339">
        <v>0</v>
      </c>
      <c r="BY339" s="15">
        <f t="shared" si="337"/>
        <v>26</v>
      </c>
      <c r="BZ339" s="14">
        <f t="shared" ref="BZ339:BZ368" si="372">MAX(CC338,0)</f>
        <v>8</v>
      </c>
      <c r="CA339">
        <f>VLOOKUP(A339,'Stock wise daily sales'!$A$1:$AA$367,21,0)</f>
        <v>0</v>
      </c>
      <c r="CB339">
        <v>0</v>
      </c>
      <c r="CC339" s="15">
        <f t="shared" ref="CC339:CC368" si="373">BZ339-CA339+CB339</f>
        <v>8</v>
      </c>
      <c r="CD339" s="14">
        <f t="shared" si="361"/>
        <v>89</v>
      </c>
      <c r="CE339">
        <f>VLOOKUP(A339,'Stock wise daily sales'!$A$1:$AA$367,22,0)</f>
        <v>0</v>
      </c>
      <c r="CF339">
        <v>0</v>
      </c>
      <c r="CG339" s="15">
        <f t="shared" si="362"/>
        <v>89</v>
      </c>
      <c r="CH339" s="14">
        <f t="shared" si="345"/>
        <v>76</v>
      </c>
      <c r="CI339">
        <f>VLOOKUP(A339,'Stock wise daily sales'!$A$1:$AA$367,23,0)</f>
        <v>0</v>
      </c>
      <c r="CJ339">
        <v>0</v>
      </c>
      <c r="CK339" s="15">
        <f t="shared" si="346"/>
        <v>76</v>
      </c>
      <c r="CL339" s="14">
        <f t="shared" si="338"/>
        <v>6</v>
      </c>
      <c r="CM339">
        <f>VLOOKUP(A339,'Stock wise daily sales'!$A$1:$AA$367,24,0)</f>
        <v>0</v>
      </c>
      <c r="CN339">
        <v>0</v>
      </c>
      <c r="CO339" s="15">
        <f t="shared" si="339"/>
        <v>6</v>
      </c>
      <c r="CP339" s="14">
        <f t="shared" si="355"/>
        <v>41</v>
      </c>
      <c r="CQ339">
        <f>VLOOKUP(A339,'Stock wise daily sales'!$A$1:$AA$367,25,0)</f>
        <v>0</v>
      </c>
      <c r="CR339">
        <v>0</v>
      </c>
      <c r="CS339" s="15">
        <f t="shared" si="356"/>
        <v>41</v>
      </c>
      <c r="CT339" s="14">
        <f t="shared" si="340"/>
        <v>85</v>
      </c>
      <c r="CU339">
        <f>VLOOKUP(A339,'Stock wise daily sales'!$A$1:$AA$367,26,0)</f>
        <v>6</v>
      </c>
      <c r="CV339">
        <v>0</v>
      </c>
      <c r="CW339" s="15">
        <f t="shared" si="341"/>
        <v>79</v>
      </c>
    </row>
    <row r="340" spans="1:101" x14ac:dyDescent="0.45">
      <c r="A340" s="2">
        <v>45537</v>
      </c>
      <c r="B340" s="14">
        <f t="shared" si="367"/>
        <v>87</v>
      </c>
      <c r="C340">
        <f>VLOOKUP(A340,'Stock wise daily sales'!$A$1:$AA$367,2,0)</f>
        <v>0</v>
      </c>
      <c r="D340">
        <v>0</v>
      </c>
      <c r="E340" s="15">
        <f t="shared" si="368"/>
        <v>87</v>
      </c>
      <c r="F340" s="14">
        <f t="shared" si="357"/>
        <v>122</v>
      </c>
      <c r="G340">
        <f>VLOOKUP(A340,'Stock wise daily sales'!$A$1:$AA$367,3,0)</f>
        <v>0</v>
      </c>
      <c r="H340">
        <v>0</v>
      </c>
      <c r="I340" s="15">
        <f t="shared" si="358"/>
        <v>122</v>
      </c>
      <c r="J340" s="14">
        <f t="shared" si="342"/>
        <v>30</v>
      </c>
      <c r="K340">
        <f>VLOOKUP(A340,'Stock wise daily sales'!$A$1:$AA$367,4,0)</f>
        <v>0</v>
      </c>
      <c r="L340">
        <v>0</v>
      </c>
      <c r="M340" s="15">
        <f t="shared" si="343"/>
        <v>30</v>
      </c>
      <c r="N340" s="14">
        <f t="shared" si="369"/>
        <v>16</v>
      </c>
      <c r="O340">
        <f>VLOOKUP(A340,'Stock wise daily sales'!$A$1:$AA$367,5,0)</f>
        <v>0</v>
      </c>
      <c r="P340">
        <v>0</v>
      </c>
      <c r="Q340" s="15">
        <f t="shared" si="344"/>
        <v>16</v>
      </c>
      <c r="R340" s="14">
        <f t="shared" ref="R340:R368" si="374">MAX(U339,0)</f>
        <v>94</v>
      </c>
      <c r="S340">
        <f>VLOOKUP(A340,'Stock wise daily sales'!$A$1:$AA$367,6,0)</f>
        <v>10</v>
      </c>
      <c r="T340">
        <v>0</v>
      </c>
      <c r="U340" s="15">
        <f t="shared" ref="U340:U368" si="375">R340-S340+T340</f>
        <v>84</v>
      </c>
      <c r="V340" s="14">
        <f t="shared" si="365"/>
        <v>5</v>
      </c>
      <c r="W340">
        <f>VLOOKUP(A340,'Stock wise daily sales'!$A$1:$AA$367,7,0)</f>
        <v>0</v>
      </c>
      <c r="X340">
        <v>0</v>
      </c>
      <c r="Y340" s="15">
        <f t="shared" si="366"/>
        <v>5</v>
      </c>
      <c r="Z340" s="14">
        <f t="shared" ref="Z340:Z368" si="376">MAX(AC339,0)</f>
        <v>104</v>
      </c>
      <c r="AA340">
        <f>VLOOKUP(A340,'Stock wise daily sales'!$A$1:$AA$367,8,0)</f>
        <v>0</v>
      </c>
      <c r="AB340">
        <v>0</v>
      </c>
      <c r="AC340" s="15">
        <f t="shared" ref="AC340:AC368" si="377">Z340-AA340+AB340</f>
        <v>104</v>
      </c>
      <c r="AD340" s="14">
        <f t="shared" si="370"/>
        <v>2</v>
      </c>
      <c r="AE340">
        <f>VLOOKUP(A340,'Stock wise daily sales'!$A$1:$AA$367,9,0)</f>
        <v>0</v>
      </c>
      <c r="AF340">
        <v>0</v>
      </c>
      <c r="AG340" s="15">
        <f t="shared" si="371"/>
        <v>2</v>
      </c>
      <c r="AH340" s="14">
        <f t="shared" si="347"/>
        <v>26</v>
      </c>
      <c r="AI340">
        <f>VLOOKUP(A340,'Stock wise daily sales'!$A$1:$AA$367,10,0)</f>
        <v>0</v>
      </c>
      <c r="AJ340">
        <v>0</v>
      </c>
      <c r="AK340" s="15">
        <f t="shared" si="348"/>
        <v>26</v>
      </c>
      <c r="AL340" s="14">
        <f t="shared" si="359"/>
        <v>76</v>
      </c>
      <c r="AM340">
        <f>VLOOKUP(A340,'Stock wise daily sales'!$A$1:$AA$367,11,0)</f>
        <v>20</v>
      </c>
      <c r="AN340">
        <v>0</v>
      </c>
      <c r="AO340" s="15">
        <f t="shared" si="360"/>
        <v>56</v>
      </c>
      <c r="AP340" s="14">
        <f t="shared" si="349"/>
        <v>14</v>
      </c>
      <c r="AQ340">
        <f>VLOOKUP(A340,'Stock wise daily sales'!$A$1:$AA$367,12,0)</f>
        <v>10</v>
      </c>
      <c r="AR340">
        <v>0</v>
      </c>
      <c r="AS340" s="15">
        <f t="shared" si="350"/>
        <v>4</v>
      </c>
      <c r="AT340" s="14">
        <f t="shared" si="351"/>
        <v>42</v>
      </c>
      <c r="AU340">
        <f>VLOOKUP(A340,'Stock wise daily sales'!$A$1:$AA$367,13,0)</f>
        <v>10</v>
      </c>
      <c r="AV340">
        <v>0</v>
      </c>
      <c r="AW340" s="15">
        <f t="shared" si="352"/>
        <v>32</v>
      </c>
      <c r="AX340" s="14">
        <f t="shared" ref="AX340:AX368" si="378">MAX(BA339,0)</f>
        <v>23</v>
      </c>
      <c r="AY340">
        <f>VLOOKUP(A340,'Stock wise daily sales'!$A$1:$AA$367,14,0)</f>
        <v>0</v>
      </c>
      <c r="AZ340">
        <v>0</v>
      </c>
      <c r="BA340" s="15">
        <f t="shared" ref="BA340:BA368" si="379">AX340-AY340+AZ340</f>
        <v>23</v>
      </c>
      <c r="BB340" s="14">
        <f t="shared" si="353"/>
        <v>9</v>
      </c>
      <c r="BC340">
        <f>VLOOKUP(A340,'Stock wise daily sales'!$A$1:$AA$367,15,0)</f>
        <v>0</v>
      </c>
      <c r="BD340">
        <v>0</v>
      </c>
      <c r="BE340" s="15">
        <f t="shared" si="354"/>
        <v>9</v>
      </c>
      <c r="BF340" s="14">
        <f t="shared" ref="BF340:BF368" si="380">MAX(BI339,0)</f>
        <v>61</v>
      </c>
      <c r="BG340">
        <f>VLOOKUP(A340,'Stock wise daily sales'!$A$1:$AA$367,16,0)</f>
        <v>20</v>
      </c>
      <c r="BH340">
        <v>0</v>
      </c>
      <c r="BI340" s="15">
        <f t="shared" ref="BI340:BI368" si="381">BF340-BG340+BH340</f>
        <v>41</v>
      </c>
      <c r="BJ340" s="14">
        <f t="shared" si="334"/>
        <v>7</v>
      </c>
      <c r="BK340">
        <f>VLOOKUP(A340,'Stock wise daily sales'!$A$1:$AA$367,17,0)</f>
        <v>15</v>
      </c>
      <c r="BL340">
        <v>40</v>
      </c>
      <c r="BM340" s="15">
        <f t="shared" si="335"/>
        <v>32</v>
      </c>
      <c r="BN340" s="14">
        <f t="shared" ref="BN340:BN368" si="382">MAX(BQ339,0)</f>
        <v>63</v>
      </c>
      <c r="BO340">
        <f>VLOOKUP(A340,'Stock wise daily sales'!$A$1:$AA$367,18,0)</f>
        <v>0</v>
      </c>
      <c r="BP340">
        <v>0</v>
      </c>
      <c r="BQ340" s="15">
        <f t="shared" ref="BQ340:BQ368" si="383">BN340-BO340+BP340</f>
        <v>63</v>
      </c>
      <c r="BR340" s="14">
        <f t="shared" ref="BR340:BR368" si="384">MAX(BU339,0)</f>
        <v>22</v>
      </c>
      <c r="BS340">
        <f>VLOOKUP(A340,'Stock wise daily sales'!$A$1:$AA$367,19,0)</f>
        <v>0</v>
      </c>
      <c r="BT340">
        <v>0</v>
      </c>
      <c r="BU340" s="15">
        <f t="shared" ref="BU340:BU368" si="385">BR340-BS340+BT340</f>
        <v>22</v>
      </c>
      <c r="BV340" s="14">
        <f t="shared" si="336"/>
        <v>26</v>
      </c>
      <c r="BW340">
        <f>VLOOKUP(A340,'Stock wise daily sales'!$A$1:$AA$367,20,0)</f>
        <v>0</v>
      </c>
      <c r="BX340">
        <v>0</v>
      </c>
      <c r="BY340" s="15">
        <f t="shared" si="337"/>
        <v>26</v>
      </c>
      <c r="BZ340" s="14">
        <f t="shared" si="372"/>
        <v>8</v>
      </c>
      <c r="CA340">
        <f>VLOOKUP(A340,'Stock wise daily sales'!$A$1:$AA$367,21,0)</f>
        <v>20</v>
      </c>
      <c r="CB340">
        <v>150</v>
      </c>
      <c r="CC340" s="15">
        <f t="shared" si="373"/>
        <v>138</v>
      </c>
      <c r="CD340" s="14">
        <f t="shared" si="361"/>
        <v>89</v>
      </c>
      <c r="CE340">
        <f>VLOOKUP(A340,'Stock wise daily sales'!$A$1:$AA$367,22,0)</f>
        <v>0</v>
      </c>
      <c r="CF340">
        <v>0</v>
      </c>
      <c r="CG340" s="15">
        <f t="shared" si="362"/>
        <v>89</v>
      </c>
      <c r="CH340" s="14">
        <f t="shared" si="345"/>
        <v>76</v>
      </c>
      <c r="CI340">
        <f>VLOOKUP(A340,'Stock wise daily sales'!$A$1:$AA$367,23,0)</f>
        <v>0</v>
      </c>
      <c r="CJ340">
        <v>0</v>
      </c>
      <c r="CK340" s="15">
        <f t="shared" si="346"/>
        <v>76</v>
      </c>
      <c r="CL340" s="14">
        <f t="shared" si="338"/>
        <v>6</v>
      </c>
      <c r="CM340">
        <f>VLOOKUP(A340,'Stock wise daily sales'!$A$1:$AA$367,24,0)</f>
        <v>0</v>
      </c>
      <c r="CN340">
        <v>0</v>
      </c>
      <c r="CO340" s="15">
        <f t="shared" si="339"/>
        <v>6</v>
      </c>
      <c r="CP340" s="14">
        <f t="shared" si="355"/>
        <v>41</v>
      </c>
      <c r="CQ340">
        <f>VLOOKUP(A340,'Stock wise daily sales'!$A$1:$AA$367,25,0)</f>
        <v>10</v>
      </c>
      <c r="CR340">
        <v>0</v>
      </c>
      <c r="CS340" s="15">
        <f t="shared" si="356"/>
        <v>31</v>
      </c>
      <c r="CT340" s="14">
        <f t="shared" si="340"/>
        <v>79</v>
      </c>
      <c r="CU340">
        <f>VLOOKUP(A340,'Stock wise daily sales'!$A$1:$AA$367,26,0)</f>
        <v>20</v>
      </c>
      <c r="CV340">
        <v>0</v>
      </c>
      <c r="CW340" s="15">
        <f t="shared" si="341"/>
        <v>59</v>
      </c>
    </row>
    <row r="341" spans="1:101" x14ac:dyDescent="0.45">
      <c r="A341" s="2">
        <v>45538</v>
      </c>
      <c r="B341" s="14">
        <f t="shared" ref="B341:B368" si="386">MAX(E340,0)</f>
        <v>87</v>
      </c>
      <c r="C341">
        <f>VLOOKUP(A341,'Stock wise daily sales'!$A$1:$AA$367,2,0)</f>
        <v>4</v>
      </c>
      <c r="D341">
        <v>0</v>
      </c>
      <c r="E341" s="15">
        <f t="shared" ref="E341:E368" si="387">B341-C341+D341</f>
        <v>83</v>
      </c>
      <c r="F341" s="14">
        <f t="shared" si="357"/>
        <v>122</v>
      </c>
      <c r="G341">
        <f>VLOOKUP(A341,'Stock wise daily sales'!$A$1:$AA$367,3,0)</f>
        <v>0</v>
      </c>
      <c r="H341">
        <v>0</v>
      </c>
      <c r="I341" s="15">
        <f t="shared" si="358"/>
        <v>122</v>
      </c>
      <c r="J341" s="14">
        <f t="shared" si="342"/>
        <v>30</v>
      </c>
      <c r="K341">
        <f>VLOOKUP(A341,'Stock wise daily sales'!$A$1:$AA$367,4,0)</f>
        <v>0</v>
      </c>
      <c r="L341">
        <v>0</v>
      </c>
      <c r="M341" s="15">
        <f t="shared" si="343"/>
        <v>30</v>
      </c>
      <c r="N341" s="14">
        <f t="shared" si="369"/>
        <v>16</v>
      </c>
      <c r="O341">
        <f>VLOOKUP(A341,'Stock wise daily sales'!$A$1:$AA$367,5,0)</f>
        <v>0</v>
      </c>
      <c r="P341">
        <v>0</v>
      </c>
      <c r="Q341" s="15">
        <f t="shared" si="344"/>
        <v>16</v>
      </c>
      <c r="R341" s="14">
        <f t="shared" si="374"/>
        <v>84</v>
      </c>
      <c r="S341">
        <f>VLOOKUP(A341,'Stock wise daily sales'!$A$1:$AA$367,6,0)</f>
        <v>5</v>
      </c>
      <c r="T341">
        <v>0</v>
      </c>
      <c r="U341" s="15">
        <f t="shared" si="375"/>
        <v>79</v>
      </c>
      <c r="V341" s="14">
        <f t="shared" si="365"/>
        <v>5</v>
      </c>
      <c r="W341">
        <f>VLOOKUP(A341,'Stock wise daily sales'!$A$1:$AA$367,7,0)</f>
        <v>0</v>
      </c>
      <c r="X341">
        <v>0</v>
      </c>
      <c r="Y341" s="15">
        <f t="shared" si="366"/>
        <v>5</v>
      </c>
      <c r="Z341" s="14">
        <f t="shared" si="376"/>
        <v>104</v>
      </c>
      <c r="AA341">
        <f>VLOOKUP(A341,'Stock wise daily sales'!$A$1:$AA$367,8,0)</f>
        <v>0</v>
      </c>
      <c r="AB341">
        <v>0</v>
      </c>
      <c r="AC341" s="15">
        <f t="shared" si="377"/>
        <v>104</v>
      </c>
      <c r="AD341" s="14">
        <f t="shared" si="370"/>
        <v>2</v>
      </c>
      <c r="AE341">
        <f>VLOOKUP(A341,'Stock wise daily sales'!$A$1:$AA$367,9,0)</f>
        <v>0</v>
      </c>
      <c r="AF341">
        <v>0</v>
      </c>
      <c r="AG341" s="15">
        <f t="shared" si="371"/>
        <v>2</v>
      </c>
      <c r="AH341" s="14">
        <f t="shared" si="347"/>
        <v>26</v>
      </c>
      <c r="AI341">
        <f>VLOOKUP(A341,'Stock wise daily sales'!$A$1:$AA$367,10,0)</f>
        <v>0</v>
      </c>
      <c r="AJ341">
        <v>0</v>
      </c>
      <c r="AK341" s="15">
        <f t="shared" si="348"/>
        <v>26</v>
      </c>
      <c r="AL341" s="14">
        <f t="shared" si="359"/>
        <v>56</v>
      </c>
      <c r="AM341">
        <f>VLOOKUP(A341,'Stock wise daily sales'!$A$1:$AA$367,11,0)</f>
        <v>0</v>
      </c>
      <c r="AN341">
        <v>0</v>
      </c>
      <c r="AO341" s="15">
        <f t="shared" si="360"/>
        <v>56</v>
      </c>
      <c r="AP341" s="14">
        <f t="shared" si="349"/>
        <v>4</v>
      </c>
      <c r="AQ341">
        <f>VLOOKUP(A341,'Stock wise daily sales'!$A$1:$AA$367,12,0)</f>
        <v>8</v>
      </c>
      <c r="AR341">
        <v>100</v>
      </c>
      <c r="AS341" s="15">
        <f t="shared" si="350"/>
        <v>96</v>
      </c>
      <c r="AT341" s="14">
        <f t="shared" si="351"/>
        <v>32</v>
      </c>
      <c r="AU341">
        <f>VLOOKUP(A341,'Stock wise daily sales'!$A$1:$AA$367,13,0)</f>
        <v>6</v>
      </c>
      <c r="AV341">
        <v>0</v>
      </c>
      <c r="AW341" s="15">
        <f t="shared" si="352"/>
        <v>26</v>
      </c>
      <c r="AX341" s="14">
        <f t="shared" si="378"/>
        <v>23</v>
      </c>
      <c r="AY341">
        <f>VLOOKUP(A341,'Stock wise daily sales'!$A$1:$AA$367,14,0)</f>
        <v>0</v>
      </c>
      <c r="AZ341">
        <v>0</v>
      </c>
      <c r="BA341" s="15">
        <f t="shared" si="379"/>
        <v>23</v>
      </c>
      <c r="BB341" s="14">
        <f t="shared" si="353"/>
        <v>9</v>
      </c>
      <c r="BC341">
        <f>VLOOKUP(A341,'Stock wise daily sales'!$A$1:$AA$367,15,0)</f>
        <v>0</v>
      </c>
      <c r="BD341">
        <v>0</v>
      </c>
      <c r="BE341" s="15">
        <f t="shared" si="354"/>
        <v>9</v>
      </c>
      <c r="BF341" s="14">
        <f t="shared" si="380"/>
        <v>41</v>
      </c>
      <c r="BG341">
        <f>VLOOKUP(A341,'Stock wise daily sales'!$A$1:$AA$367,16,0)</f>
        <v>14</v>
      </c>
      <c r="BH341">
        <v>0</v>
      </c>
      <c r="BI341" s="15">
        <f t="shared" si="381"/>
        <v>27</v>
      </c>
      <c r="BJ341" s="14">
        <f t="shared" ref="BJ341:BJ368" si="388">MAX(BM340,0)</f>
        <v>32</v>
      </c>
      <c r="BK341">
        <f>VLOOKUP(A341,'Stock wise daily sales'!$A$1:$AA$367,17,0)</f>
        <v>0</v>
      </c>
      <c r="BL341">
        <v>0</v>
      </c>
      <c r="BM341" s="15">
        <f t="shared" ref="BM341:BM368" si="389">BJ341-BK341+BL341</f>
        <v>32</v>
      </c>
      <c r="BN341" s="14">
        <f t="shared" si="382"/>
        <v>63</v>
      </c>
      <c r="BO341">
        <f>VLOOKUP(A341,'Stock wise daily sales'!$A$1:$AA$367,18,0)</f>
        <v>2</v>
      </c>
      <c r="BP341">
        <v>0</v>
      </c>
      <c r="BQ341" s="15">
        <f t="shared" si="383"/>
        <v>61</v>
      </c>
      <c r="BR341" s="14">
        <f t="shared" si="384"/>
        <v>22</v>
      </c>
      <c r="BS341">
        <f>VLOOKUP(A341,'Stock wise daily sales'!$A$1:$AA$367,19,0)</f>
        <v>0</v>
      </c>
      <c r="BT341">
        <v>0</v>
      </c>
      <c r="BU341" s="15">
        <f t="shared" si="385"/>
        <v>22</v>
      </c>
      <c r="BV341" s="14">
        <f t="shared" ref="BV341:BV368" si="390">MAX(BY340,0)</f>
        <v>26</v>
      </c>
      <c r="BW341">
        <f>VLOOKUP(A341,'Stock wise daily sales'!$A$1:$AA$367,20,0)</f>
        <v>0</v>
      </c>
      <c r="BX341">
        <v>0</v>
      </c>
      <c r="BY341" s="15">
        <f t="shared" ref="BY341:BY368" si="391">BV341-BW341+BX341</f>
        <v>26</v>
      </c>
      <c r="BZ341" s="14">
        <f t="shared" si="372"/>
        <v>138</v>
      </c>
      <c r="CA341">
        <f>VLOOKUP(A341,'Stock wise daily sales'!$A$1:$AA$367,21,0)</f>
        <v>11</v>
      </c>
      <c r="CB341">
        <v>0</v>
      </c>
      <c r="CC341" s="15">
        <f t="shared" si="373"/>
        <v>127</v>
      </c>
      <c r="CD341" s="14">
        <f t="shared" si="361"/>
        <v>89</v>
      </c>
      <c r="CE341">
        <f>VLOOKUP(A341,'Stock wise daily sales'!$A$1:$AA$367,22,0)</f>
        <v>0</v>
      </c>
      <c r="CF341">
        <v>0</v>
      </c>
      <c r="CG341" s="15">
        <f t="shared" si="362"/>
        <v>89</v>
      </c>
      <c r="CH341" s="14">
        <f t="shared" si="345"/>
        <v>76</v>
      </c>
      <c r="CI341">
        <f>VLOOKUP(A341,'Stock wise daily sales'!$A$1:$AA$367,23,0)</f>
        <v>0</v>
      </c>
      <c r="CJ341">
        <v>0</v>
      </c>
      <c r="CK341" s="15">
        <f t="shared" si="346"/>
        <v>76</v>
      </c>
      <c r="CL341" s="14">
        <f t="shared" ref="CL341:CL368" si="392">MAX(CO340,0)</f>
        <v>6</v>
      </c>
      <c r="CM341">
        <f>VLOOKUP(A341,'Stock wise daily sales'!$A$1:$AA$367,24,0)</f>
        <v>0</v>
      </c>
      <c r="CN341">
        <v>0</v>
      </c>
      <c r="CO341" s="15">
        <f t="shared" ref="CO341:CO368" si="393">CL341-CM341+CN341</f>
        <v>6</v>
      </c>
      <c r="CP341" s="14">
        <f t="shared" si="355"/>
        <v>31</v>
      </c>
      <c r="CQ341">
        <f>VLOOKUP(A341,'Stock wise daily sales'!$A$1:$AA$367,25,0)</f>
        <v>0</v>
      </c>
      <c r="CR341">
        <v>0</v>
      </c>
      <c r="CS341" s="15">
        <f t="shared" si="356"/>
        <v>31</v>
      </c>
      <c r="CT341" s="14">
        <f t="shared" ref="CT341:CT368" si="394">MAX(CW340,0)</f>
        <v>59</v>
      </c>
      <c r="CU341">
        <f>VLOOKUP(A341,'Stock wise daily sales'!$A$1:$AA$367,26,0)</f>
        <v>15</v>
      </c>
      <c r="CV341">
        <v>0</v>
      </c>
      <c r="CW341" s="15">
        <f t="shared" ref="CW341:CW368" si="395">CT341-CU341+CV341</f>
        <v>44</v>
      </c>
    </row>
    <row r="342" spans="1:101" x14ac:dyDescent="0.45">
      <c r="A342" s="2">
        <v>45539</v>
      </c>
      <c r="B342" s="14">
        <f t="shared" si="386"/>
        <v>83</v>
      </c>
      <c r="C342">
        <f>VLOOKUP(A342,'Stock wise daily sales'!$A$1:$AA$367,2,0)</f>
        <v>0</v>
      </c>
      <c r="D342">
        <v>0</v>
      </c>
      <c r="E342" s="15">
        <f t="shared" si="387"/>
        <v>83</v>
      </c>
      <c r="F342" s="14">
        <f t="shared" si="357"/>
        <v>122</v>
      </c>
      <c r="G342">
        <f>VLOOKUP(A342,'Stock wise daily sales'!$A$1:$AA$367,3,0)</f>
        <v>5</v>
      </c>
      <c r="H342">
        <v>0</v>
      </c>
      <c r="I342" s="15">
        <f t="shared" si="358"/>
        <v>117</v>
      </c>
      <c r="J342" s="14">
        <f t="shared" ref="J342:J368" si="396">MAX(M341,0)</f>
        <v>30</v>
      </c>
      <c r="K342">
        <f>VLOOKUP(A342,'Stock wise daily sales'!$A$1:$AA$367,4,0)</f>
        <v>8</v>
      </c>
      <c r="L342">
        <v>0</v>
      </c>
      <c r="M342" s="15">
        <f t="shared" ref="M342:M368" si="397">J342-K342+L342</f>
        <v>22</v>
      </c>
      <c r="N342" s="14">
        <f t="shared" si="369"/>
        <v>16</v>
      </c>
      <c r="O342">
        <f>VLOOKUP(A342,'Stock wise daily sales'!$A$1:$AA$367,5,0)</f>
        <v>0</v>
      </c>
      <c r="P342">
        <v>0</v>
      </c>
      <c r="Q342" s="15">
        <f t="shared" ref="Q342:Q368" si="398">N342-O342+P342</f>
        <v>16</v>
      </c>
      <c r="R342" s="14">
        <f t="shared" si="374"/>
        <v>79</v>
      </c>
      <c r="S342">
        <f>VLOOKUP(A342,'Stock wise daily sales'!$A$1:$AA$367,6,0)</f>
        <v>0</v>
      </c>
      <c r="T342">
        <v>0</v>
      </c>
      <c r="U342" s="15">
        <f t="shared" si="375"/>
        <v>79</v>
      </c>
      <c r="V342" s="14">
        <f t="shared" si="365"/>
        <v>5</v>
      </c>
      <c r="W342">
        <f>VLOOKUP(A342,'Stock wise daily sales'!$A$1:$AA$367,7,0)</f>
        <v>0</v>
      </c>
      <c r="X342">
        <v>0</v>
      </c>
      <c r="Y342" s="15">
        <f t="shared" si="366"/>
        <v>5</v>
      </c>
      <c r="Z342" s="14">
        <f t="shared" si="376"/>
        <v>104</v>
      </c>
      <c r="AA342">
        <f>VLOOKUP(A342,'Stock wise daily sales'!$A$1:$AA$367,8,0)</f>
        <v>4</v>
      </c>
      <c r="AB342">
        <v>0</v>
      </c>
      <c r="AC342" s="15">
        <f t="shared" si="377"/>
        <v>100</v>
      </c>
      <c r="AD342" s="14">
        <f t="shared" si="370"/>
        <v>2</v>
      </c>
      <c r="AE342">
        <f>VLOOKUP(A342,'Stock wise daily sales'!$A$1:$AA$367,9,0)</f>
        <v>0</v>
      </c>
      <c r="AF342">
        <v>0</v>
      </c>
      <c r="AG342" s="15">
        <f t="shared" si="371"/>
        <v>2</v>
      </c>
      <c r="AH342" s="14">
        <f t="shared" si="347"/>
        <v>26</v>
      </c>
      <c r="AI342">
        <f>VLOOKUP(A342,'Stock wise daily sales'!$A$1:$AA$367,10,0)</f>
        <v>0</v>
      </c>
      <c r="AJ342">
        <v>0</v>
      </c>
      <c r="AK342" s="15">
        <f t="shared" si="348"/>
        <v>26</v>
      </c>
      <c r="AL342" s="14">
        <f t="shared" si="359"/>
        <v>56</v>
      </c>
      <c r="AM342">
        <f>VLOOKUP(A342,'Stock wise daily sales'!$A$1:$AA$367,11,0)</f>
        <v>4</v>
      </c>
      <c r="AN342">
        <v>0</v>
      </c>
      <c r="AO342" s="15">
        <f t="shared" si="360"/>
        <v>52</v>
      </c>
      <c r="AP342" s="14">
        <f t="shared" si="349"/>
        <v>96</v>
      </c>
      <c r="AQ342">
        <f>VLOOKUP(A342,'Stock wise daily sales'!$A$1:$AA$367,12,0)</f>
        <v>0</v>
      </c>
      <c r="AR342">
        <v>0</v>
      </c>
      <c r="AS342" s="15">
        <f t="shared" si="350"/>
        <v>96</v>
      </c>
      <c r="AT342" s="14">
        <f t="shared" si="351"/>
        <v>26</v>
      </c>
      <c r="AU342">
        <f>VLOOKUP(A342,'Stock wise daily sales'!$A$1:$AA$367,13,0)</f>
        <v>7</v>
      </c>
      <c r="AV342">
        <v>0</v>
      </c>
      <c r="AW342" s="15">
        <f t="shared" si="352"/>
        <v>19</v>
      </c>
      <c r="AX342" s="14">
        <f t="shared" si="378"/>
        <v>23</v>
      </c>
      <c r="AY342">
        <f>VLOOKUP(A342,'Stock wise daily sales'!$A$1:$AA$367,14,0)</f>
        <v>8</v>
      </c>
      <c r="AZ342">
        <v>0</v>
      </c>
      <c r="BA342" s="15">
        <f t="shared" si="379"/>
        <v>15</v>
      </c>
      <c r="BB342" s="14">
        <f t="shared" si="353"/>
        <v>9</v>
      </c>
      <c r="BC342">
        <f>VLOOKUP(A342,'Stock wise daily sales'!$A$1:$AA$367,15,0)</f>
        <v>0</v>
      </c>
      <c r="BD342">
        <v>0</v>
      </c>
      <c r="BE342" s="15">
        <f t="shared" si="354"/>
        <v>9</v>
      </c>
      <c r="BF342" s="14">
        <f t="shared" si="380"/>
        <v>27</v>
      </c>
      <c r="BG342">
        <f>VLOOKUP(A342,'Stock wise daily sales'!$A$1:$AA$367,16,0)</f>
        <v>0</v>
      </c>
      <c r="BH342">
        <v>0</v>
      </c>
      <c r="BI342" s="15">
        <f t="shared" si="381"/>
        <v>27</v>
      </c>
      <c r="BJ342" s="14">
        <f t="shared" si="388"/>
        <v>32</v>
      </c>
      <c r="BK342">
        <f>VLOOKUP(A342,'Stock wise daily sales'!$A$1:$AA$367,17,0)</f>
        <v>0</v>
      </c>
      <c r="BL342">
        <v>0</v>
      </c>
      <c r="BM342" s="15">
        <f t="shared" si="389"/>
        <v>32</v>
      </c>
      <c r="BN342" s="14">
        <f t="shared" si="382"/>
        <v>61</v>
      </c>
      <c r="BO342">
        <f>VLOOKUP(A342,'Stock wise daily sales'!$A$1:$AA$367,18,0)</f>
        <v>0</v>
      </c>
      <c r="BP342">
        <v>0</v>
      </c>
      <c r="BQ342" s="15">
        <f t="shared" si="383"/>
        <v>61</v>
      </c>
      <c r="BR342" s="14">
        <f t="shared" si="384"/>
        <v>22</v>
      </c>
      <c r="BS342">
        <f>VLOOKUP(A342,'Stock wise daily sales'!$A$1:$AA$367,19,0)</f>
        <v>0</v>
      </c>
      <c r="BT342">
        <v>0</v>
      </c>
      <c r="BU342" s="15">
        <f t="shared" si="385"/>
        <v>22</v>
      </c>
      <c r="BV342" s="14">
        <f t="shared" si="390"/>
        <v>26</v>
      </c>
      <c r="BW342">
        <f>VLOOKUP(A342,'Stock wise daily sales'!$A$1:$AA$367,20,0)</f>
        <v>0</v>
      </c>
      <c r="BX342">
        <v>0</v>
      </c>
      <c r="BY342" s="15">
        <f t="shared" si="391"/>
        <v>26</v>
      </c>
      <c r="BZ342" s="14">
        <f t="shared" si="372"/>
        <v>127</v>
      </c>
      <c r="CA342">
        <f>VLOOKUP(A342,'Stock wise daily sales'!$A$1:$AA$367,21,0)</f>
        <v>0</v>
      </c>
      <c r="CB342">
        <v>0</v>
      </c>
      <c r="CC342" s="15">
        <f t="shared" si="373"/>
        <v>127</v>
      </c>
      <c r="CD342" s="14">
        <f t="shared" si="361"/>
        <v>89</v>
      </c>
      <c r="CE342">
        <f>VLOOKUP(A342,'Stock wise daily sales'!$A$1:$AA$367,22,0)</f>
        <v>0</v>
      </c>
      <c r="CF342">
        <v>0</v>
      </c>
      <c r="CG342" s="15">
        <f t="shared" si="362"/>
        <v>89</v>
      </c>
      <c r="CH342" s="14">
        <f t="shared" ref="CH342:CH368" si="399">MAX(CK341,0)</f>
        <v>76</v>
      </c>
      <c r="CI342">
        <f>VLOOKUP(A342,'Stock wise daily sales'!$A$1:$AA$367,23,0)</f>
        <v>0</v>
      </c>
      <c r="CJ342">
        <v>0</v>
      </c>
      <c r="CK342" s="15">
        <f t="shared" ref="CK342:CK368" si="400">CH342-CI342+CJ342</f>
        <v>76</v>
      </c>
      <c r="CL342" s="14">
        <f t="shared" si="392"/>
        <v>6</v>
      </c>
      <c r="CM342">
        <f>VLOOKUP(A342,'Stock wise daily sales'!$A$1:$AA$367,24,0)</f>
        <v>0</v>
      </c>
      <c r="CN342">
        <v>0</v>
      </c>
      <c r="CO342" s="15">
        <f t="shared" si="393"/>
        <v>6</v>
      </c>
      <c r="CP342" s="14">
        <f t="shared" si="355"/>
        <v>31</v>
      </c>
      <c r="CQ342">
        <f>VLOOKUP(A342,'Stock wise daily sales'!$A$1:$AA$367,25,0)</f>
        <v>0</v>
      </c>
      <c r="CR342">
        <v>0</v>
      </c>
      <c r="CS342" s="15">
        <f t="shared" si="356"/>
        <v>31</v>
      </c>
      <c r="CT342" s="14">
        <f t="shared" si="394"/>
        <v>44</v>
      </c>
      <c r="CU342">
        <f>VLOOKUP(A342,'Stock wise daily sales'!$A$1:$AA$367,26,0)</f>
        <v>4</v>
      </c>
      <c r="CV342">
        <v>0</v>
      </c>
      <c r="CW342" s="15">
        <f t="shared" si="395"/>
        <v>40</v>
      </c>
    </row>
    <row r="343" spans="1:101" x14ac:dyDescent="0.45">
      <c r="A343" s="2">
        <v>45540</v>
      </c>
      <c r="B343" s="14">
        <f t="shared" si="386"/>
        <v>83</v>
      </c>
      <c r="C343">
        <f>VLOOKUP(A343,'Stock wise daily sales'!$A$1:$AA$367,2,0)</f>
        <v>0</v>
      </c>
      <c r="D343">
        <v>0</v>
      </c>
      <c r="E343" s="15">
        <f t="shared" si="387"/>
        <v>83</v>
      </c>
      <c r="F343" s="14">
        <f t="shared" si="357"/>
        <v>117</v>
      </c>
      <c r="G343">
        <f>VLOOKUP(A343,'Stock wise daily sales'!$A$1:$AA$367,3,0)</f>
        <v>0</v>
      </c>
      <c r="H343">
        <v>0</v>
      </c>
      <c r="I343" s="15">
        <f t="shared" si="358"/>
        <v>117</v>
      </c>
      <c r="J343" s="14">
        <f t="shared" si="396"/>
        <v>22</v>
      </c>
      <c r="K343">
        <f>VLOOKUP(A343,'Stock wise daily sales'!$A$1:$AA$367,4,0)</f>
        <v>0</v>
      </c>
      <c r="L343">
        <v>0</v>
      </c>
      <c r="M343" s="15">
        <f t="shared" si="397"/>
        <v>22</v>
      </c>
      <c r="N343" s="14">
        <f t="shared" si="369"/>
        <v>16</v>
      </c>
      <c r="O343">
        <f>VLOOKUP(A343,'Stock wise daily sales'!$A$1:$AA$367,5,0)</f>
        <v>10</v>
      </c>
      <c r="P343">
        <v>0</v>
      </c>
      <c r="Q343" s="15">
        <f t="shared" si="398"/>
        <v>6</v>
      </c>
      <c r="R343" s="14">
        <f t="shared" si="374"/>
        <v>79</v>
      </c>
      <c r="S343">
        <f>VLOOKUP(A343,'Stock wise daily sales'!$A$1:$AA$367,6,0)</f>
        <v>10</v>
      </c>
      <c r="T343">
        <v>0</v>
      </c>
      <c r="U343" s="15">
        <f t="shared" si="375"/>
        <v>69</v>
      </c>
      <c r="V343" s="14">
        <f t="shared" si="365"/>
        <v>5</v>
      </c>
      <c r="W343">
        <f>VLOOKUP(A343,'Stock wise daily sales'!$A$1:$AA$367,7,0)</f>
        <v>7</v>
      </c>
      <c r="X343">
        <v>90</v>
      </c>
      <c r="Y343" s="15">
        <f t="shared" si="366"/>
        <v>88</v>
      </c>
      <c r="Z343" s="14">
        <f t="shared" si="376"/>
        <v>100</v>
      </c>
      <c r="AA343">
        <f>VLOOKUP(A343,'Stock wise daily sales'!$A$1:$AA$367,8,0)</f>
        <v>20</v>
      </c>
      <c r="AB343">
        <v>0</v>
      </c>
      <c r="AC343" s="15">
        <f t="shared" si="377"/>
        <v>80</v>
      </c>
      <c r="AD343" s="14">
        <f t="shared" si="370"/>
        <v>2</v>
      </c>
      <c r="AE343">
        <f>VLOOKUP(A343,'Stock wise daily sales'!$A$1:$AA$367,9,0)</f>
        <v>0</v>
      </c>
      <c r="AF343">
        <v>0</v>
      </c>
      <c r="AG343" s="15">
        <f t="shared" si="371"/>
        <v>2</v>
      </c>
      <c r="AH343" s="14">
        <f t="shared" ref="AH343:AH368" si="401">MAX(AK342,0)</f>
        <v>26</v>
      </c>
      <c r="AI343">
        <f>VLOOKUP(A343,'Stock wise daily sales'!$A$1:$AA$367,10,0)</f>
        <v>0</v>
      </c>
      <c r="AJ343">
        <v>0</v>
      </c>
      <c r="AK343" s="15">
        <f t="shared" ref="AK343:AK368" si="402">AH343-AI343+AJ343</f>
        <v>26</v>
      </c>
      <c r="AL343" s="14">
        <f t="shared" si="359"/>
        <v>52</v>
      </c>
      <c r="AM343">
        <f>VLOOKUP(A343,'Stock wise daily sales'!$A$1:$AA$367,11,0)</f>
        <v>10</v>
      </c>
      <c r="AN343">
        <v>0</v>
      </c>
      <c r="AO343" s="15">
        <f t="shared" si="360"/>
        <v>42</v>
      </c>
      <c r="AP343" s="14">
        <f t="shared" ref="AP343:AP368" si="403">MAX(AS342,0)</f>
        <v>96</v>
      </c>
      <c r="AQ343">
        <f>VLOOKUP(A343,'Stock wise daily sales'!$A$1:$AA$367,12,0)</f>
        <v>0</v>
      </c>
      <c r="AR343">
        <v>0</v>
      </c>
      <c r="AS343" s="15">
        <f t="shared" ref="AS343:AS368" si="404">AP343-AQ343+AR343</f>
        <v>96</v>
      </c>
      <c r="AT343" s="14">
        <f t="shared" ref="AT343:AT368" si="405">MAX(AW342,0)</f>
        <v>19</v>
      </c>
      <c r="AU343">
        <f>VLOOKUP(A343,'Stock wise daily sales'!$A$1:$AA$367,13,0)</f>
        <v>0</v>
      </c>
      <c r="AV343">
        <v>0</v>
      </c>
      <c r="AW343" s="15">
        <f t="shared" ref="AW343:AW368" si="406">AT343-AU343+AV343</f>
        <v>19</v>
      </c>
      <c r="AX343" s="14">
        <f t="shared" si="378"/>
        <v>15</v>
      </c>
      <c r="AY343">
        <f>VLOOKUP(A343,'Stock wise daily sales'!$A$1:$AA$367,14,0)</f>
        <v>0</v>
      </c>
      <c r="AZ343">
        <v>0</v>
      </c>
      <c r="BA343" s="15">
        <f t="shared" si="379"/>
        <v>15</v>
      </c>
      <c r="BB343" s="14">
        <f t="shared" ref="BB343:BB368" si="407">MAX(BE342,0)</f>
        <v>9</v>
      </c>
      <c r="BC343">
        <f>VLOOKUP(A343,'Stock wise daily sales'!$A$1:$AA$367,15,0)</f>
        <v>0</v>
      </c>
      <c r="BD343">
        <v>0</v>
      </c>
      <c r="BE343" s="15">
        <f t="shared" ref="BE343:BE368" si="408">BB343-BC343+BD343</f>
        <v>9</v>
      </c>
      <c r="BF343" s="14">
        <f t="shared" si="380"/>
        <v>27</v>
      </c>
      <c r="BG343">
        <f>VLOOKUP(A343,'Stock wise daily sales'!$A$1:$AA$367,16,0)</f>
        <v>0</v>
      </c>
      <c r="BH343">
        <v>0</v>
      </c>
      <c r="BI343" s="15">
        <f t="shared" si="381"/>
        <v>27</v>
      </c>
      <c r="BJ343" s="14">
        <f t="shared" si="388"/>
        <v>32</v>
      </c>
      <c r="BK343">
        <f>VLOOKUP(A343,'Stock wise daily sales'!$A$1:$AA$367,17,0)</f>
        <v>0</v>
      </c>
      <c r="BL343">
        <v>0</v>
      </c>
      <c r="BM343" s="15">
        <f t="shared" si="389"/>
        <v>32</v>
      </c>
      <c r="BN343" s="14">
        <f t="shared" si="382"/>
        <v>61</v>
      </c>
      <c r="BO343">
        <f>VLOOKUP(A343,'Stock wise daily sales'!$A$1:$AA$367,18,0)</f>
        <v>0</v>
      </c>
      <c r="BP343">
        <v>0</v>
      </c>
      <c r="BQ343" s="15">
        <f t="shared" si="383"/>
        <v>61</v>
      </c>
      <c r="BR343" s="14">
        <f t="shared" si="384"/>
        <v>22</v>
      </c>
      <c r="BS343">
        <f>VLOOKUP(A343,'Stock wise daily sales'!$A$1:$AA$367,19,0)</f>
        <v>0</v>
      </c>
      <c r="BT343">
        <v>0</v>
      </c>
      <c r="BU343" s="15">
        <f t="shared" si="385"/>
        <v>22</v>
      </c>
      <c r="BV343" s="14">
        <f t="shared" si="390"/>
        <v>26</v>
      </c>
      <c r="BW343">
        <f>VLOOKUP(A343,'Stock wise daily sales'!$A$1:$AA$367,20,0)</f>
        <v>0</v>
      </c>
      <c r="BX343">
        <v>0</v>
      </c>
      <c r="BY343" s="15">
        <f t="shared" si="391"/>
        <v>26</v>
      </c>
      <c r="BZ343" s="14">
        <f t="shared" si="372"/>
        <v>127</v>
      </c>
      <c r="CA343">
        <f>VLOOKUP(A343,'Stock wise daily sales'!$A$1:$AA$367,21,0)</f>
        <v>10</v>
      </c>
      <c r="CB343">
        <v>0</v>
      </c>
      <c r="CC343" s="15">
        <f t="shared" si="373"/>
        <v>117</v>
      </c>
      <c r="CD343" s="14">
        <f t="shared" si="361"/>
        <v>89</v>
      </c>
      <c r="CE343">
        <f>VLOOKUP(A343,'Stock wise daily sales'!$A$1:$AA$367,22,0)</f>
        <v>8</v>
      </c>
      <c r="CF343">
        <v>0</v>
      </c>
      <c r="CG343" s="15">
        <f t="shared" si="362"/>
        <v>81</v>
      </c>
      <c r="CH343" s="14">
        <f t="shared" si="399"/>
        <v>76</v>
      </c>
      <c r="CI343">
        <f>VLOOKUP(A343,'Stock wise daily sales'!$A$1:$AA$367,23,0)</f>
        <v>0</v>
      </c>
      <c r="CJ343">
        <v>0</v>
      </c>
      <c r="CK343" s="15">
        <f t="shared" si="400"/>
        <v>76</v>
      </c>
      <c r="CL343" s="14">
        <f t="shared" si="392"/>
        <v>6</v>
      </c>
      <c r="CM343">
        <f>VLOOKUP(A343,'Stock wise daily sales'!$A$1:$AA$367,24,0)</f>
        <v>0</v>
      </c>
      <c r="CN343">
        <v>0</v>
      </c>
      <c r="CO343" s="15">
        <f t="shared" si="393"/>
        <v>6</v>
      </c>
      <c r="CP343" s="14">
        <f t="shared" ref="CP343:CP368" si="409">MAX(CS342,0)</f>
        <v>31</v>
      </c>
      <c r="CQ343">
        <f>VLOOKUP(A343,'Stock wise daily sales'!$A$1:$AA$367,25,0)</f>
        <v>0</v>
      </c>
      <c r="CR343">
        <v>0</v>
      </c>
      <c r="CS343" s="15">
        <f t="shared" ref="CS343:CS368" si="410">CP343-CQ343+CR343</f>
        <v>31</v>
      </c>
      <c r="CT343" s="14">
        <f t="shared" si="394"/>
        <v>40</v>
      </c>
      <c r="CU343">
        <f>VLOOKUP(A343,'Stock wise daily sales'!$A$1:$AA$367,26,0)</f>
        <v>0</v>
      </c>
      <c r="CV343">
        <v>0</v>
      </c>
      <c r="CW343" s="15">
        <f t="shared" si="395"/>
        <v>40</v>
      </c>
    </row>
    <row r="344" spans="1:101" x14ac:dyDescent="0.45">
      <c r="A344" s="2">
        <v>45541</v>
      </c>
      <c r="B344" s="14">
        <f t="shared" si="386"/>
        <v>83</v>
      </c>
      <c r="C344">
        <f>VLOOKUP(A344,'Stock wise daily sales'!$A$1:$AA$367,2,0)</f>
        <v>0</v>
      </c>
      <c r="D344">
        <v>0</v>
      </c>
      <c r="E344" s="15">
        <f t="shared" si="387"/>
        <v>83</v>
      </c>
      <c r="F344" s="14">
        <f t="shared" ref="F344:F368" si="411">MAX(I343,0)</f>
        <v>117</v>
      </c>
      <c r="G344">
        <f>VLOOKUP(A344,'Stock wise daily sales'!$A$1:$AA$367,3,0)</f>
        <v>27</v>
      </c>
      <c r="H344">
        <v>0</v>
      </c>
      <c r="I344" s="15">
        <f t="shared" ref="I344:I368" si="412">F344-G344+H344</f>
        <v>90</v>
      </c>
      <c r="J344" s="14">
        <f t="shared" si="396"/>
        <v>22</v>
      </c>
      <c r="K344">
        <f>VLOOKUP(A344,'Stock wise daily sales'!$A$1:$AA$367,4,0)</f>
        <v>0</v>
      </c>
      <c r="L344">
        <v>0</v>
      </c>
      <c r="M344" s="15">
        <f t="shared" si="397"/>
        <v>22</v>
      </c>
      <c r="N344" s="14">
        <f t="shared" si="369"/>
        <v>6</v>
      </c>
      <c r="O344">
        <f>VLOOKUP(A344,'Stock wise daily sales'!$A$1:$AA$367,5,0)</f>
        <v>0</v>
      </c>
      <c r="P344">
        <v>0</v>
      </c>
      <c r="Q344" s="15">
        <f t="shared" si="398"/>
        <v>6</v>
      </c>
      <c r="R344" s="14">
        <f t="shared" si="374"/>
        <v>69</v>
      </c>
      <c r="S344">
        <f>VLOOKUP(A344,'Stock wise daily sales'!$A$1:$AA$367,6,0)</f>
        <v>0</v>
      </c>
      <c r="T344">
        <v>0</v>
      </c>
      <c r="U344" s="15">
        <f t="shared" si="375"/>
        <v>69</v>
      </c>
      <c r="V344" s="14">
        <f t="shared" si="365"/>
        <v>88</v>
      </c>
      <c r="W344">
        <f>VLOOKUP(A344,'Stock wise daily sales'!$A$1:$AA$367,7,0)</f>
        <v>0</v>
      </c>
      <c r="X344">
        <v>0</v>
      </c>
      <c r="Y344" s="15">
        <f t="shared" si="366"/>
        <v>88</v>
      </c>
      <c r="Z344" s="14">
        <f t="shared" si="376"/>
        <v>80</v>
      </c>
      <c r="AA344">
        <f>VLOOKUP(A344,'Stock wise daily sales'!$A$1:$AA$367,8,0)</f>
        <v>10</v>
      </c>
      <c r="AB344">
        <v>0</v>
      </c>
      <c r="AC344" s="15">
        <f t="shared" si="377"/>
        <v>70</v>
      </c>
      <c r="AD344" s="14">
        <f t="shared" si="370"/>
        <v>2</v>
      </c>
      <c r="AE344">
        <f>VLOOKUP(A344,'Stock wise daily sales'!$A$1:$AA$367,9,0)</f>
        <v>0</v>
      </c>
      <c r="AF344">
        <v>0</v>
      </c>
      <c r="AG344" s="15">
        <f t="shared" si="371"/>
        <v>2</v>
      </c>
      <c r="AH344" s="14">
        <f t="shared" si="401"/>
        <v>26</v>
      </c>
      <c r="AI344">
        <f>VLOOKUP(A344,'Stock wise daily sales'!$A$1:$AA$367,10,0)</f>
        <v>0</v>
      </c>
      <c r="AJ344">
        <v>0</v>
      </c>
      <c r="AK344" s="15">
        <f t="shared" si="402"/>
        <v>26</v>
      </c>
      <c r="AL344" s="14">
        <f t="shared" ref="AL344:AL368" si="413">MAX(AO343,0)</f>
        <v>42</v>
      </c>
      <c r="AM344">
        <f>VLOOKUP(A344,'Stock wise daily sales'!$A$1:$AA$367,11,0)</f>
        <v>0</v>
      </c>
      <c r="AN344">
        <v>0</v>
      </c>
      <c r="AO344" s="15">
        <f t="shared" ref="AO344:AO368" si="414">AL344-AM344+AN344</f>
        <v>42</v>
      </c>
      <c r="AP344" s="14">
        <f t="shared" si="403"/>
        <v>96</v>
      </c>
      <c r="AQ344">
        <f>VLOOKUP(A344,'Stock wise daily sales'!$A$1:$AA$367,12,0)</f>
        <v>10</v>
      </c>
      <c r="AR344">
        <v>0</v>
      </c>
      <c r="AS344" s="15">
        <f t="shared" si="404"/>
        <v>86</v>
      </c>
      <c r="AT344" s="14">
        <f t="shared" si="405"/>
        <v>19</v>
      </c>
      <c r="AU344">
        <f>VLOOKUP(A344,'Stock wise daily sales'!$A$1:$AA$367,13,0)</f>
        <v>10</v>
      </c>
      <c r="AV344">
        <v>0</v>
      </c>
      <c r="AW344" s="15">
        <f t="shared" si="406"/>
        <v>9</v>
      </c>
      <c r="AX344" s="14">
        <f t="shared" si="378"/>
        <v>15</v>
      </c>
      <c r="AY344">
        <f>VLOOKUP(A344,'Stock wise daily sales'!$A$1:$AA$367,14,0)</f>
        <v>0</v>
      </c>
      <c r="AZ344">
        <v>0</v>
      </c>
      <c r="BA344" s="15">
        <f t="shared" si="379"/>
        <v>15</v>
      </c>
      <c r="BB344" s="14">
        <f t="shared" si="407"/>
        <v>9</v>
      </c>
      <c r="BC344">
        <f>VLOOKUP(A344,'Stock wise daily sales'!$A$1:$AA$367,15,0)</f>
        <v>0</v>
      </c>
      <c r="BD344">
        <v>0</v>
      </c>
      <c r="BE344" s="15">
        <f t="shared" si="408"/>
        <v>9</v>
      </c>
      <c r="BF344" s="14">
        <f t="shared" si="380"/>
        <v>27</v>
      </c>
      <c r="BG344">
        <f>VLOOKUP(A344,'Stock wise daily sales'!$A$1:$AA$367,16,0)</f>
        <v>0</v>
      </c>
      <c r="BH344">
        <v>0</v>
      </c>
      <c r="BI344" s="15">
        <f t="shared" si="381"/>
        <v>27</v>
      </c>
      <c r="BJ344" s="14">
        <f t="shared" si="388"/>
        <v>32</v>
      </c>
      <c r="BK344">
        <f>VLOOKUP(A344,'Stock wise daily sales'!$A$1:$AA$367,17,0)</f>
        <v>0</v>
      </c>
      <c r="BL344">
        <v>0</v>
      </c>
      <c r="BM344" s="15">
        <f t="shared" si="389"/>
        <v>32</v>
      </c>
      <c r="BN344" s="14">
        <f t="shared" si="382"/>
        <v>61</v>
      </c>
      <c r="BO344">
        <f>VLOOKUP(A344,'Stock wise daily sales'!$A$1:$AA$367,18,0)</f>
        <v>0</v>
      </c>
      <c r="BP344">
        <v>0</v>
      </c>
      <c r="BQ344" s="15">
        <f t="shared" si="383"/>
        <v>61</v>
      </c>
      <c r="BR344" s="14">
        <f t="shared" si="384"/>
        <v>22</v>
      </c>
      <c r="BS344">
        <f>VLOOKUP(A344,'Stock wise daily sales'!$A$1:$AA$367,19,0)</f>
        <v>0</v>
      </c>
      <c r="BT344">
        <v>0</v>
      </c>
      <c r="BU344" s="15">
        <f t="shared" si="385"/>
        <v>22</v>
      </c>
      <c r="BV344" s="14">
        <f t="shared" si="390"/>
        <v>26</v>
      </c>
      <c r="BW344">
        <f>VLOOKUP(A344,'Stock wise daily sales'!$A$1:$AA$367,20,0)</f>
        <v>0</v>
      </c>
      <c r="BX344">
        <v>0</v>
      </c>
      <c r="BY344" s="15">
        <f t="shared" si="391"/>
        <v>26</v>
      </c>
      <c r="BZ344" s="14">
        <f t="shared" si="372"/>
        <v>117</v>
      </c>
      <c r="CA344">
        <f>VLOOKUP(A344,'Stock wise daily sales'!$A$1:$AA$367,21,0)</f>
        <v>0</v>
      </c>
      <c r="CB344">
        <v>0</v>
      </c>
      <c r="CC344" s="15">
        <f t="shared" si="373"/>
        <v>117</v>
      </c>
      <c r="CD344" s="14">
        <f t="shared" si="361"/>
        <v>81</v>
      </c>
      <c r="CE344">
        <f>VLOOKUP(A344,'Stock wise daily sales'!$A$1:$AA$367,22,0)</f>
        <v>0</v>
      </c>
      <c r="CF344">
        <v>0</v>
      </c>
      <c r="CG344" s="15">
        <f t="shared" si="362"/>
        <v>81</v>
      </c>
      <c r="CH344" s="14">
        <f t="shared" si="399"/>
        <v>76</v>
      </c>
      <c r="CI344">
        <f>VLOOKUP(A344,'Stock wise daily sales'!$A$1:$AA$367,23,0)</f>
        <v>8</v>
      </c>
      <c r="CJ344">
        <v>0</v>
      </c>
      <c r="CK344" s="15">
        <f t="shared" si="400"/>
        <v>68</v>
      </c>
      <c r="CL344" s="14">
        <f t="shared" si="392"/>
        <v>6</v>
      </c>
      <c r="CM344">
        <f>VLOOKUP(A344,'Stock wise daily sales'!$A$1:$AA$367,24,0)</f>
        <v>0</v>
      </c>
      <c r="CN344">
        <v>0</v>
      </c>
      <c r="CO344" s="15">
        <f t="shared" si="393"/>
        <v>6</v>
      </c>
      <c r="CP344" s="14">
        <f t="shared" si="409"/>
        <v>31</v>
      </c>
      <c r="CQ344">
        <f>VLOOKUP(A344,'Stock wise daily sales'!$A$1:$AA$367,25,0)</f>
        <v>0</v>
      </c>
      <c r="CR344">
        <v>0</v>
      </c>
      <c r="CS344" s="15">
        <f t="shared" si="410"/>
        <v>31</v>
      </c>
      <c r="CT344" s="14">
        <f t="shared" si="394"/>
        <v>40</v>
      </c>
      <c r="CU344">
        <f>VLOOKUP(A344,'Stock wise daily sales'!$A$1:$AA$367,26,0)</f>
        <v>10</v>
      </c>
      <c r="CV344">
        <v>0</v>
      </c>
      <c r="CW344" s="15">
        <f t="shared" si="395"/>
        <v>30</v>
      </c>
    </row>
    <row r="345" spans="1:101" x14ac:dyDescent="0.45">
      <c r="A345" s="2">
        <v>45542</v>
      </c>
      <c r="B345" s="14">
        <f t="shared" si="386"/>
        <v>83</v>
      </c>
      <c r="C345">
        <f>VLOOKUP(A345,'Stock wise daily sales'!$A$1:$AA$367,2,0)</f>
        <v>0</v>
      </c>
      <c r="D345">
        <v>0</v>
      </c>
      <c r="E345" s="15">
        <f t="shared" si="387"/>
        <v>83</v>
      </c>
      <c r="F345" s="14">
        <f t="shared" si="411"/>
        <v>90</v>
      </c>
      <c r="G345">
        <f>VLOOKUP(A345,'Stock wise daily sales'!$A$1:$AA$367,3,0)</f>
        <v>0</v>
      </c>
      <c r="H345">
        <v>0</v>
      </c>
      <c r="I345" s="15">
        <f t="shared" si="412"/>
        <v>90</v>
      </c>
      <c r="J345" s="14">
        <f t="shared" si="396"/>
        <v>22</v>
      </c>
      <c r="K345">
        <f>VLOOKUP(A345,'Stock wise daily sales'!$A$1:$AA$367,4,0)</f>
        <v>0</v>
      </c>
      <c r="L345">
        <v>0</v>
      </c>
      <c r="M345" s="15">
        <f t="shared" si="397"/>
        <v>22</v>
      </c>
      <c r="N345" s="14">
        <f t="shared" si="369"/>
        <v>6</v>
      </c>
      <c r="O345">
        <f>VLOOKUP(A345,'Stock wise daily sales'!$A$1:$AA$367,5,0)</f>
        <v>0</v>
      </c>
      <c r="P345">
        <v>0</v>
      </c>
      <c r="Q345" s="15">
        <f t="shared" si="398"/>
        <v>6</v>
      </c>
      <c r="R345" s="14">
        <f t="shared" si="374"/>
        <v>69</v>
      </c>
      <c r="S345">
        <f>VLOOKUP(A345,'Stock wise daily sales'!$A$1:$AA$367,6,0)</f>
        <v>30</v>
      </c>
      <c r="T345">
        <v>0</v>
      </c>
      <c r="U345" s="15">
        <f t="shared" si="375"/>
        <v>39</v>
      </c>
      <c r="V345" s="14">
        <f t="shared" si="365"/>
        <v>88</v>
      </c>
      <c r="W345">
        <f>VLOOKUP(A345,'Stock wise daily sales'!$A$1:$AA$367,7,0)</f>
        <v>4</v>
      </c>
      <c r="X345">
        <v>0</v>
      </c>
      <c r="Y345" s="15">
        <f t="shared" si="366"/>
        <v>84</v>
      </c>
      <c r="Z345" s="14">
        <f t="shared" si="376"/>
        <v>70</v>
      </c>
      <c r="AA345">
        <f>VLOOKUP(A345,'Stock wise daily sales'!$A$1:$AA$367,8,0)</f>
        <v>4</v>
      </c>
      <c r="AB345">
        <v>0</v>
      </c>
      <c r="AC345" s="15">
        <f t="shared" si="377"/>
        <v>66</v>
      </c>
      <c r="AD345" s="14">
        <f t="shared" si="370"/>
        <v>2</v>
      </c>
      <c r="AE345">
        <f>VLOOKUP(A345,'Stock wise daily sales'!$A$1:$AA$367,9,0)</f>
        <v>5</v>
      </c>
      <c r="AF345">
        <v>60</v>
      </c>
      <c r="AG345" s="15">
        <f t="shared" si="371"/>
        <v>57</v>
      </c>
      <c r="AH345" s="14">
        <f t="shared" si="401"/>
        <v>26</v>
      </c>
      <c r="AI345">
        <f>VLOOKUP(A345,'Stock wise daily sales'!$A$1:$AA$367,10,0)</f>
        <v>0</v>
      </c>
      <c r="AJ345">
        <v>0</v>
      </c>
      <c r="AK345" s="15">
        <f t="shared" si="402"/>
        <v>26</v>
      </c>
      <c r="AL345" s="14">
        <f t="shared" si="413"/>
        <v>42</v>
      </c>
      <c r="AM345">
        <f>VLOOKUP(A345,'Stock wise daily sales'!$A$1:$AA$367,11,0)</f>
        <v>0</v>
      </c>
      <c r="AN345">
        <v>0</v>
      </c>
      <c r="AO345" s="15">
        <f t="shared" si="414"/>
        <v>42</v>
      </c>
      <c r="AP345" s="14">
        <f t="shared" si="403"/>
        <v>86</v>
      </c>
      <c r="AQ345">
        <f>VLOOKUP(A345,'Stock wise daily sales'!$A$1:$AA$367,12,0)</f>
        <v>27</v>
      </c>
      <c r="AR345">
        <v>0</v>
      </c>
      <c r="AS345" s="15">
        <f t="shared" si="404"/>
        <v>59</v>
      </c>
      <c r="AT345" s="14">
        <f t="shared" si="405"/>
        <v>9</v>
      </c>
      <c r="AU345">
        <f>VLOOKUP(A345,'Stock wise daily sales'!$A$1:$AA$367,13,0)</f>
        <v>20</v>
      </c>
      <c r="AV345">
        <v>120</v>
      </c>
      <c r="AW345" s="15">
        <f t="shared" si="406"/>
        <v>109</v>
      </c>
      <c r="AX345" s="14">
        <f t="shared" si="378"/>
        <v>15</v>
      </c>
      <c r="AY345">
        <f>VLOOKUP(A345,'Stock wise daily sales'!$A$1:$AA$367,14,0)</f>
        <v>0</v>
      </c>
      <c r="AZ345">
        <v>0</v>
      </c>
      <c r="BA345" s="15">
        <f t="shared" si="379"/>
        <v>15</v>
      </c>
      <c r="BB345" s="14">
        <f t="shared" si="407"/>
        <v>9</v>
      </c>
      <c r="BC345">
        <f>VLOOKUP(A345,'Stock wise daily sales'!$A$1:$AA$367,15,0)</f>
        <v>0</v>
      </c>
      <c r="BD345">
        <v>0</v>
      </c>
      <c r="BE345" s="15">
        <f t="shared" si="408"/>
        <v>9</v>
      </c>
      <c r="BF345" s="14">
        <f t="shared" si="380"/>
        <v>27</v>
      </c>
      <c r="BG345">
        <f>VLOOKUP(A345,'Stock wise daily sales'!$A$1:$AA$367,16,0)</f>
        <v>0</v>
      </c>
      <c r="BH345">
        <v>0</v>
      </c>
      <c r="BI345" s="15">
        <f t="shared" si="381"/>
        <v>27</v>
      </c>
      <c r="BJ345" s="14">
        <f t="shared" si="388"/>
        <v>32</v>
      </c>
      <c r="BK345">
        <f>VLOOKUP(A345,'Stock wise daily sales'!$A$1:$AA$367,17,0)</f>
        <v>0</v>
      </c>
      <c r="BL345">
        <v>0</v>
      </c>
      <c r="BM345" s="15">
        <f t="shared" si="389"/>
        <v>32</v>
      </c>
      <c r="BN345" s="14">
        <f t="shared" si="382"/>
        <v>61</v>
      </c>
      <c r="BO345">
        <f>VLOOKUP(A345,'Stock wise daily sales'!$A$1:$AA$367,18,0)</f>
        <v>10</v>
      </c>
      <c r="BP345">
        <v>0</v>
      </c>
      <c r="BQ345" s="15">
        <f t="shared" si="383"/>
        <v>51</v>
      </c>
      <c r="BR345" s="14">
        <f t="shared" si="384"/>
        <v>22</v>
      </c>
      <c r="BS345">
        <f>VLOOKUP(A345,'Stock wise daily sales'!$A$1:$AA$367,19,0)</f>
        <v>0</v>
      </c>
      <c r="BT345">
        <v>0</v>
      </c>
      <c r="BU345" s="15">
        <f t="shared" si="385"/>
        <v>22</v>
      </c>
      <c r="BV345" s="14">
        <f t="shared" si="390"/>
        <v>26</v>
      </c>
      <c r="BW345">
        <f>VLOOKUP(A345,'Stock wise daily sales'!$A$1:$AA$367,20,0)</f>
        <v>0</v>
      </c>
      <c r="BX345">
        <v>0</v>
      </c>
      <c r="BY345" s="15">
        <f t="shared" si="391"/>
        <v>26</v>
      </c>
      <c r="BZ345" s="14">
        <f t="shared" si="372"/>
        <v>117</v>
      </c>
      <c r="CA345">
        <f>VLOOKUP(A345,'Stock wise daily sales'!$A$1:$AA$367,21,0)</f>
        <v>10</v>
      </c>
      <c r="CB345">
        <v>0</v>
      </c>
      <c r="CC345" s="15">
        <f t="shared" si="373"/>
        <v>107</v>
      </c>
      <c r="CD345" s="14">
        <f t="shared" si="361"/>
        <v>81</v>
      </c>
      <c r="CE345">
        <f>VLOOKUP(A345,'Stock wise daily sales'!$A$1:$AA$367,22,0)</f>
        <v>0</v>
      </c>
      <c r="CF345">
        <v>0</v>
      </c>
      <c r="CG345" s="15">
        <f t="shared" si="362"/>
        <v>81</v>
      </c>
      <c r="CH345" s="14">
        <f t="shared" si="399"/>
        <v>68</v>
      </c>
      <c r="CI345">
        <f>VLOOKUP(A345,'Stock wise daily sales'!$A$1:$AA$367,23,0)</f>
        <v>0</v>
      </c>
      <c r="CJ345">
        <v>0</v>
      </c>
      <c r="CK345" s="15">
        <f t="shared" si="400"/>
        <v>68</v>
      </c>
      <c r="CL345" s="14">
        <f t="shared" si="392"/>
        <v>6</v>
      </c>
      <c r="CM345">
        <f>VLOOKUP(A345,'Stock wise daily sales'!$A$1:$AA$367,24,0)</f>
        <v>0</v>
      </c>
      <c r="CN345">
        <v>0</v>
      </c>
      <c r="CO345" s="15">
        <f t="shared" si="393"/>
        <v>6</v>
      </c>
      <c r="CP345" s="14">
        <f t="shared" si="409"/>
        <v>31</v>
      </c>
      <c r="CQ345">
        <f>VLOOKUP(A345,'Stock wise daily sales'!$A$1:$AA$367,25,0)</f>
        <v>11</v>
      </c>
      <c r="CR345">
        <v>0</v>
      </c>
      <c r="CS345" s="15">
        <f t="shared" si="410"/>
        <v>20</v>
      </c>
      <c r="CT345" s="14">
        <f t="shared" si="394"/>
        <v>30</v>
      </c>
      <c r="CU345">
        <f>VLOOKUP(A345,'Stock wise daily sales'!$A$1:$AA$367,26,0)</f>
        <v>0</v>
      </c>
      <c r="CV345">
        <v>0</v>
      </c>
      <c r="CW345" s="15">
        <f t="shared" si="395"/>
        <v>30</v>
      </c>
    </row>
    <row r="346" spans="1:101" x14ac:dyDescent="0.45">
      <c r="A346" s="2">
        <v>45543</v>
      </c>
      <c r="B346" s="14">
        <f t="shared" si="386"/>
        <v>83</v>
      </c>
      <c r="C346">
        <f>VLOOKUP(A346,'Stock wise daily sales'!$A$1:$AA$367,2,0)</f>
        <v>0</v>
      </c>
      <c r="D346">
        <v>0</v>
      </c>
      <c r="E346" s="15">
        <f t="shared" si="387"/>
        <v>83</v>
      </c>
      <c r="F346" s="14">
        <f t="shared" si="411"/>
        <v>90</v>
      </c>
      <c r="G346">
        <f>VLOOKUP(A346,'Stock wise daily sales'!$A$1:$AA$367,3,0)</f>
        <v>0</v>
      </c>
      <c r="H346">
        <v>0</v>
      </c>
      <c r="I346" s="15">
        <f t="shared" si="412"/>
        <v>90</v>
      </c>
      <c r="J346" s="14">
        <f t="shared" si="396"/>
        <v>22</v>
      </c>
      <c r="K346">
        <f>VLOOKUP(A346,'Stock wise daily sales'!$A$1:$AA$367,4,0)</f>
        <v>0</v>
      </c>
      <c r="L346">
        <v>0</v>
      </c>
      <c r="M346" s="15">
        <f t="shared" si="397"/>
        <v>22</v>
      </c>
      <c r="N346" s="14">
        <f t="shared" si="369"/>
        <v>6</v>
      </c>
      <c r="O346">
        <f>VLOOKUP(A346,'Stock wise daily sales'!$A$1:$AA$367,5,0)</f>
        <v>0</v>
      </c>
      <c r="P346">
        <v>0</v>
      </c>
      <c r="Q346" s="15">
        <f t="shared" si="398"/>
        <v>6</v>
      </c>
      <c r="R346" s="14">
        <f t="shared" si="374"/>
        <v>39</v>
      </c>
      <c r="S346">
        <f>VLOOKUP(A346,'Stock wise daily sales'!$A$1:$AA$367,6,0)</f>
        <v>0</v>
      </c>
      <c r="T346">
        <v>0</v>
      </c>
      <c r="U346" s="15">
        <f t="shared" si="375"/>
        <v>39</v>
      </c>
      <c r="V346" s="14">
        <f t="shared" si="365"/>
        <v>84</v>
      </c>
      <c r="W346">
        <f>VLOOKUP(A346,'Stock wise daily sales'!$A$1:$AA$367,7,0)</f>
        <v>0</v>
      </c>
      <c r="X346">
        <v>0</v>
      </c>
      <c r="Y346" s="15">
        <f t="shared" si="366"/>
        <v>84</v>
      </c>
      <c r="Z346" s="14">
        <f t="shared" si="376"/>
        <v>66</v>
      </c>
      <c r="AA346">
        <f>VLOOKUP(A346,'Stock wise daily sales'!$A$1:$AA$367,8,0)</f>
        <v>7</v>
      </c>
      <c r="AB346">
        <v>0</v>
      </c>
      <c r="AC346" s="15">
        <f t="shared" si="377"/>
        <v>59</v>
      </c>
      <c r="AD346" s="14">
        <f t="shared" si="370"/>
        <v>57</v>
      </c>
      <c r="AE346">
        <f>VLOOKUP(A346,'Stock wise daily sales'!$A$1:$AA$367,9,0)</f>
        <v>0</v>
      </c>
      <c r="AF346">
        <v>0</v>
      </c>
      <c r="AG346" s="15">
        <f t="shared" si="371"/>
        <v>57</v>
      </c>
      <c r="AH346" s="14">
        <f t="shared" si="401"/>
        <v>26</v>
      </c>
      <c r="AI346">
        <f>VLOOKUP(A346,'Stock wise daily sales'!$A$1:$AA$367,10,0)</f>
        <v>0</v>
      </c>
      <c r="AJ346">
        <v>0</v>
      </c>
      <c r="AK346" s="15">
        <f t="shared" si="402"/>
        <v>26</v>
      </c>
      <c r="AL346" s="14">
        <f t="shared" si="413"/>
        <v>42</v>
      </c>
      <c r="AM346">
        <f>VLOOKUP(A346,'Stock wise daily sales'!$A$1:$AA$367,11,0)</f>
        <v>0</v>
      </c>
      <c r="AN346">
        <v>0</v>
      </c>
      <c r="AO346" s="15">
        <f t="shared" si="414"/>
        <v>42</v>
      </c>
      <c r="AP346" s="14">
        <f t="shared" si="403"/>
        <v>59</v>
      </c>
      <c r="AQ346">
        <f>VLOOKUP(A346,'Stock wise daily sales'!$A$1:$AA$367,12,0)</f>
        <v>0</v>
      </c>
      <c r="AR346">
        <v>0</v>
      </c>
      <c r="AS346" s="15">
        <f t="shared" si="404"/>
        <v>59</v>
      </c>
      <c r="AT346" s="14">
        <f t="shared" si="405"/>
        <v>109</v>
      </c>
      <c r="AU346">
        <f>VLOOKUP(A346,'Stock wise daily sales'!$A$1:$AA$367,13,0)</f>
        <v>8</v>
      </c>
      <c r="AV346">
        <v>0</v>
      </c>
      <c r="AW346" s="15">
        <f t="shared" si="406"/>
        <v>101</v>
      </c>
      <c r="AX346" s="14">
        <f t="shared" si="378"/>
        <v>15</v>
      </c>
      <c r="AY346">
        <f>VLOOKUP(A346,'Stock wise daily sales'!$A$1:$AA$367,14,0)</f>
        <v>8</v>
      </c>
      <c r="AZ346">
        <v>0</v>
      </c>
      <c r="BA346" s="15">
        <f t="shared" si="379"/>
        <v>7</v>
      </c>
      <c r="BB346" s="14">
        <f t="shared" si="407"/>
        <v>9</v>
      </c>
      <c r="BC346">
        <f>VLOOKUP(A346,'Stock wise daily sales'!$A$1:$AA$367,15,0)</f>
        <v>0</v>
      </c>
      <c r="BD346">
        <v>0</v>
      </c>
      <c r="BE346" s="15">
        <f t="shared" si="408"/>
        <v>9</v>
      </c>
      <c r="BF346" s="14">
        <f t="shared" si="380"/>
        <v>27</v>
      </c>
      <c r="BG346">
        <f>VLOOKUP(A346,'Stock wise daily sales'!$A$1:$AA$367,16,0)</f>
        <v>0</v>
      </c>
      <c r="BH346">
        <v>0</v>
      </c>
      <c r="BI346" s="15">
        <f t="shared" si="381"/>
        <v>27</v>
      </c>
      <c r="BJ346" s="14">
        <f t="shared" si="388"/>
        <v>32</v>
      </c>
      <c r="BK346">
        <f>VLOOKUP(A346,'Stock wise daily sales'!$A$1:$AA$367,17,0)</f>
        <v>0</v>
      </c>
      <c r="BL346">
        <v>0</v>
      </c>
      <c r="BM346" s="15">
        <f t="shared" si="389"/>
        <v>32</v>
      </c>
      <c r="BN346" s="14">
        <f t="shared" si="382"/>
        <v>51</v>
      </c>
      <c r="BO346">
        <f>VLOOKUP(A346,'Stock wise daily sales'!$A$1:$AA$367,18,0)</f>
        <v>0</v>
      </c>
      <c r="BP346">
        <v>0</v>
      </c>
      <c r="BQ346" s="15">
        <f t="shared" si="383"/>
        <v>51</v>
      </c>
      <c r="BR346" s="14">
        <f t="shared" si="384"/>
        <v>22</v>
      </c>
      <c r="BS346">
        <f>VLOOKUP(A346,'Stock wise daily sales'!$A$1:$AA$367,19,0)</f>
        <v>2</v>
      </c>
      <c r="BT346">
        <v>0</v>
      </c>
      <c r="BU346" s="15">
        <f t="shared" si="385"/>
        <v>20</v>
      </c>
      <c r="BV346" s="14">
        <f t="shared" si="390"/>
        <v>26</v>
      </c>
      <c r="BW346">
        <f>VLOOKUP(A346,'Stock wise daily sales'!$A$1:$AA$367,20,0)</f>
        <v>0</v>
      </c>
      <c r="BX346">
        <v>0</v>
      </c>
      <c r="BY346" s="15">
        <f t="shared" si="391"/>
        <v>26</v>
      </c>
      <c r="BZ346" s="14">
        <f t="shared" si="372"/>
        <v>107</v>
      </c>
      <c r="CA346">
        <f>VLOOKUP(A346,'Stock wise daily sales'!$A$1:$AA$367,21,0)</f>
        <v>0</v>
      </c>
      <c r="CB346">
        <v>0</v>
      </c>
      <c r="CC346" s="15">
        <f t="shared" si="373"/>
        <v>107</v>
      </c>
      <c r="CD346" s="14">
        <f t="shared" si="361"/>
        <v>81</v>
      </c>
      <c r="CE346">
        <f>VLOOKUP(A346,'Stock wise daily sales'!$A$1:$AA$367,22,0)</f>
        <v>4</v>
      </c>
      <c r="CF346">
        <v>0</v>
      </c>
      <c r="CG346" s="15">
        <f t="shared" si="362"/>
        <v>77</v>
      </c>
      <c r="CH346" s="14">
        <f t="shared" si="399"/>
        <v>68</v>
      </c>
      <c r="CI346">
        <f>VLOOKUP(A346,'Stock wise daily sales'!$A$1:$AA$367,23,0)</f>
        <v>0</v>
      </c>
      <c r="CJ346">
        <v>0</v>
      </c>
      <c r="CK346" s="15">
        <f t="shared" si="400"/>
        <v>68</v>
      </c>
      <c r="CL346" s="14">
        <f t="shared" si="392"/>
        <v>6</v>
      </c>
      <c r="CM346">
        <f>VLOOKUP(A346,'Stock wise daily sales'!$A$1:$AA$367,24,0)</f>
        <v>0</v>
      </c>
      <c r="CN346">
        <v>0</v>
      </c>
      <c r="CO346" s="15">
        <f t="shared" si="393"/>
        <v>6</v>
      </c>
      <c r="CP346" s="14">
        <f t="shared" si="409"/>
        <v>20</v>
      </c>
      <c r="CQ346">
        <f>VLOOKUP(A346,'Stock wise daily sales'!$A$1:$AA$367,25,0)</f>
        <v>0</v>
      </c>
      <c r="CR346">
        <v>0</v>
      </c>
      <c r="CS346" s="15">
        <f t="shared" si="410"/>
        <v>20</v>
      </c>
      <c r="CT346" s="14">
        <f t="shared" si="394"/>
        <v>30</v>
      </c>
      <c r="CU346">
        <f>VLOOKUP(A346,'Stock wise daily sales'!$A$1:$AA$367,26,0)</f>
        <v>18</v>
      </c>
      <c r="CV346">
        <v>0</v>
      </c>
      <c r="CW346" s="15">
        <f t="shared" si="395"/>
        <v>12</v>
      </c>
    </row>
    <row r="347" spans="1:101" x14ac:dyDescent="0.45">
      <c r="A347" s="2">
        <v>45544</v>
      </c>
      <c r="B347" s="14">
        <f t="shared" si="386"/>
        <v>83</v>
      </c>
      <c r="C347">
        <f>VLOOKUP(A347,'Stock wise daily sales'!$A$1:$AA$367,2,0)</f>
        <v>0</v>
      </c>
      <c r="D347">
        <v>0</v>
      </c>
      <c r="E347" s="15">
        <f t="shared" si="387"/>
        <v>83</v>
      </c>
      <c r="F347" s="14">
        <f t="shared" si="411"/>
        <v>90</v>
      </c>
      <c r="G347">
        <f>VLOOKUP(A347,'Stock wise daily sales'!$A$1:$AA$367,3,0)</f>
        <v>0</v>
      </c>
      <c r="H347">
        <v>0</v>
      </c>
      <c r="I347" s="15">
        <f t="shared" si="412"/>
        <v>90</v>
      </c>
      <c r="J347" s="14">
        <f t="shared" si="396"/>
        <v>22</v>
      </c>
      <c r="K347">
        <f>VLOOKUP(A347,'Stock wise daily sales'!$A$1:$AA$367,4,0)</f>
        <v>0</v>
      </c>
      <c r="L347">
        <v>0</v>
      </c>
      <c r="M347" s="15">
        <f t="shared" si="397"/>
        <v>22</v>
      </c>
      <c r="N347" s="14">
        <f t="shared" si="369"/>
        <v>6</v>
      </c>
      <c r="O347">
        <f>VLOOKUP(A347,'Stock wise daily sales'!$A$1:$AA$367,5,0)</f>
        <v>0</v>
      </c>
      <c r="P347">
        <v>0</v>
      </c>
      <c r="Q347" s="15">
        <f t="shared" si="398"/>
        <v>6</v>
      </c>
      <c r="R347" s="14">
        <f t="shared" si="374"/>
        <v>39</v>
      </c>
      <c r="S347">
        <f>VLOOKUP(A347,'Stock wise daily sales'!$A$1:$AA$367,6,0)</f>
        <v>0</v>
      </c>
      <c r="T347">
        <v>0</v>
      </c>
      <c r="U347" s="15">
        <f t="shared" si="375"/>
        <v>39</v>
      </c>
      <c r="V347" s="14">
        <f t="shared" si="365"/>
        <v>84</v>
      </c>
      <c r="W347">
        <f>VLOOKUP(A347,'Stock wise daily sales'!$A$1:$AA$367,7,0)</f>
        <v>0</v>
      </c>
      <c r="X347">
        <v>0</v>
      </c>
      <c r="Y347" s="15">
        <f t="shared" si="366"/>
        <v>84</v>
      </c>
      <c r="Z347" s="14">
        <f t="shared" si="376"/>
        <v>59</v>
      </c>
      <c r="AA347">
        <f>VLOOKUP(A347,'Stock wise daily sales'!$A$1:$AA$367,8,0)</f>
        <v>0</v>
      </c>
      <c r="AB347">
        <v>0</v>
      </c>
      <c r="AC347" s="15">
        <f t="shared" si="377"/>
        <v>59</v>
      </c>
      <c r="AD347" s="14">
        <f t="shared" si="370"/>
        <v>57</v>
      </c>
      <c r="AE347">
        <f>VLOOKUP(A347,'Stock wise daily sales'!$A$1:$AA$367,9,0)</f>
        <v>0</v>
      </c>
      <c r="AF347">
        <v>0</v>
      </c>
      <c r="AG347" s="15">
        <f t="shared" si="371"/>
        <v>57</v>
      </c>
      <c r="AH347" s="14">
        <f t="shared" si="401"/>
        <v>26</v>
      </c>
      <c r="AI347">
        <f>VLOOKUP(A347,'Stock wise daily sales'!$A$1:$AA$367,10,0)</f>
        <v>0</v>
      </c>
      <c r="AJ347">
        <v>0</v>
      </c>
      <c r="AK347" s="15">
        <f t="shared" si="402"/>
        <v>26</v>
      </c>
      <c r="AL347" s="14">
        <f t="shared" si="413"/>
        <v>42</v>
      </c>
      <c r="AM347">
        <f>VLOOKUP(A347,'Stock wise daily sales'!$A$1:$AA$367,11,0)</f>
        <v>3</v>
      </c>
      <c r="AN347">
        <v>0</v>
      </c>
      <c r="AO347" s="15">
        <f t="shared" si="414"/>
        <v>39</v>
      </c>
      <c r="AP347" s="14">
        <f t="shared" si="403"/>
        <v>59</v>
      </c>
      <c r="AQ347">
        <f>VLOOKUP(A347,'Stock wise daily sales'!$A$1:$AA$367,12,0)</f>
        <v>0</v>
      </c>
      <c r="AR347">
        <v>0</v>
      </c>
      <c r="AS347" s="15">
        <f t="shared" si="404"/>
        <v>59</v>
      </c>
      <c r="AT347" s="14">
        <f t="shared" si="405"/>
        <v>101</v>
      </c>
      <c r="AU347">
        <f>VLOOKUP(A347,'Stock wise daily sales'!$A$1:$AA$367,13,0)</f>
        <v>13</v>
      </c>
      <c r="AV347">
        <v>0</v>
      </c>
      <c r="AW347" s="15">
        <f t="shared" si="406"/>
        <v>88</v>
      </c>
      <c r="AX347" s="14">
        <f t="shared" si="378"/>
        <v>7</v>
      </c>
      <c r="AY347">
        <f>VLOOKUP(A347,'Stock wise daily sales'!$A$1:$AA$367,14,0)</f>
        <v>0</v>
      </c>
      <c r="AZ347">
        <v>0</v>
      </c>
      <c r="BA347" s="15">
        <f t="shared" si="379"/>
        <v>7</v>
      </c>
      <c r="BB347" s="14">
        <f t="shared" si="407"/>
        <v>9</v>
      </c>
      <c r="BC347">
        <f>VLOOKUP(A347,'Stock wise daily sales'!$A$1:$AA$367,15,0)</f>
        <v>0</v>
      </c>
      <c r="BD347">
        <v>0</v>
      </c>
      <c r="BE347" s="15">
        <f t="shared" si="408"/>
        <v>9</v>
      </c>
      <c r="BF347" s="14">
        <f t="shared" si="380"/>
        <v>27</v>
      </c>
      <c r="BG347">
        <f>VLOOKUP(A347,'Stock wise daily sales'!$A$1:$AA$367,16,0)</f>
        <v>2</v>
      </c>
      <c r="BH347">
        <v>0</v>
      </c>
      <c r="BI347" s="15">
        <f t="shared" si="381"/>
        <v>25</v>
      </c>
      <c r="BJ347" s="14">
        <f t="shared" si="388"/>
        <v>32</v>
      </c>
      <c r="BK347">
        <f>VLOOKUP(A347,'Stock wise daily sales'!$A$1:$AA$367,17,0)</f>
        <v>0</v>
      </c>
      <c r="BL347">
        <v>0</v>
      </c>
      <c r="BM347" s="15">
        <f t="shared" si="389"/>
        <v>32</v>
      </c>
      <c r="BN347" s="14">
        <f t="shared" si="382"/>
        <v>51</v>
      </c>
      <c r="BO347">
        <f>VLOOKUP(A347,'Stock wise daily sales'!$A$1:$AA$367,18,0)</f>
        <v>0</v>
      </c>
      <c r="BP347">
        <v>0</v>
      </c>
      <c r="BQ347" s="15">
        <f t="shared" si="383"/>
        <v>51</v>
      </c>
      <c r="BR347" s="14">
        <f t="shared" si="384"/>
        <v>20</v>
      </c>
      <c r="BS347">
        <f>VLOOKUP(A347,'Stock wise daily sales'!$A$1:$AA$367,19,0)</f>
        <v>0</v>
      </c>
      <c r="BT347">
        <v>0</v>
      </c>
      <c r="BU347" s="15">
        <f t="shared" si="385"/>
        <v>20</v>
      </c>
      <c r="BV347" s="14">
        <f t="shared" si="390"/>
        <v>26</v>
      </c>
      <c r="BW347">
        <f>VLOOKUP(A347,'Stock wise daily sales'!$A$1:$AA$367,20,0)</f>
        <v>0</v>
      </c>
      <c r="BX347">
        <v>0</v>
      </c>
      <c r="BY347" s="15">
        <f t="shared" si="391"/>
        <v>26</v>
      </c>
      <c r="BZ347" s="14">
        <f t="shared" si="372"/>
        <v>107</v>
      </c>
      <c r="CA347">
        <f>VLOOKUP(A347,'Stock wise daily sales'!$A$1:$AA$367,21,0)</f>
        <v>0</v>
      </c>
      <c r="CB347">
        <v>0</v>
      </c>
      <c r="CC347" s="15">
        <f t="shared" si="373"/>
        <v>107</v>
      </c>
      <c r="CD347" s="14">
        <f t="shared" si="361"/>
        <v>77</v>
      </c>
      <c r="CE347">
        <f>VLOOKUP(A347,'Stock wise daily sales'!$A$1:$AA$367,22,0)</f>
        <v>5</v>
      </c>
      <c r="CF347">
        <v>0</v>
      </c>
      <c r="CG347" s="15">
        <f t="shared" si="362"/>
        <v>72</v>
      </c>
      <c r="CH347" s="14">
        <f t="shared" si="399"/>
        <v>68</v>
      </c>
      <c r="CI347">
        <f>VLOOKUP(A347,'Stock wise daily sales'!$A$1:$AA$367,23,0)</f>
        <v>5</v>
      </c>
      <c r="CJ347">
        <v>0</v>
      </c>
      <c r="CK347" s="15">
        <f t="shared" si="400"/>
        <v>63</v>
      </c>
      <c r="CL347" s="14">
        <f t="shared" si="392"/>
        <v>6</v>
      </c>
      <c r="CM347">
        <f>VLOOKUP(A347,'Stock wise daily sales'!$A$1:$AA$367,24,0)</f>
        <v>0</v>
      </c>
      <c r="CN347">
        <v>0</v>
      </c>
      <c r="CO347" s="15">
        <f t="shared" si="393"/>
        <v>6</v>
      </c>
      <c r="CP347" s="14">
        <f t="shared" si="409"/>
        <v>20</v>
      </c>
      <c r="CQ347">
        <f>VLOOKUP(A347,'Stock wise daily sales'!$A$1:$AA$367,25,0)</f>
        <v>5</v>
      </c>
      <c r="CR347">
        <v>0</v>
      </c>
      <c r="CS347" s="15">
        <f t="shared" si="410"/>
        <v>15</v>
      </c>
      <c r="CT347" s="14">
        <f t="shared" si="394"/>
        <v>12</v>
      </c>
      <c r="CU347">
        <f>VLOOKUP(A347,'Stock wise daily sales'!$A$1:$AA$367,26,0)</f>
        <v>0</v>
      </c>
      <c r="CV347">
        <v>0</v>
      </c>
      <c r="CW347" s="15">
        <f t="shared" si="395"/>
        <v>12</v>
      </c>
    </row>
    <row r="348" spans="1:101" x14ac:dyDescent="0.45">
      <c r="A348" s="2">
        <v>45545</v>
      </c>
      <c r="B348" s="14">
        <f t="shared" si="386"/>
        <v>83</v>
      </c>
      <c r="C348">
        <f>VLOOKUP(A348,'Stock wise daily sales'!$A$1:$AA$367,2,0)</f>
        <v>0</v>
      </c>
      <c r="D348">
        <v>0</v>
      </c>
      <c r="E348" s="15">
        <f t="shared" si="387"/>
        <v>83</v>
      </c>
      <c r="F348" s="14">
        <f t="shared" si="411"/>
        <v>90</v>
      </c>
      <c r="G348">
        <f>VLOOKUP(A348,'Stock wise daily sales'!$A$1:$AA$367,3,0)</f>
        <v>15</v>
      </c>
      <c r="H348">
        <v>0</v>
      </c>
      <c r="I348" s="15">
        <f t="shared" si="412"/>
        <v>75</v>
      </c>
      <c r="J348" s="14">
        <f t="shared" si="396"/>
        <v>22</v>
      </c>
      <c r="K348">
        <f>VLOOKUP(A348,'Stock wise daily sales'!$A$1:$AA$367,4,0)</f>
        <v>0</v>
      </c>
      <c r="L348">
        <v>0</v>
      </c>
      <c r="M348" s="15">
        <f t="shared" si="397"/>
        <v>22</v>
      </c>
      <c r="N348" s="14">
        <f t="shared" si="369"/>
        <v>6</v>
      </c>
      <c r="O348">
        <f>VLOOKUP(A348,'Stock wise daily sales'!$A$1:$AA$367,5,0)</f>
        <v>0</v>
      </c>
      <c r="P348">
        <v>0</v>
      </c>
      <c r="Q348" s="15">
        <f t="shared" si="398"/>
        <v>6</v>
      </c>
      <c r="R348" s="14">
        <f t="shared" si="374"/>
        <v>39</v>
      </c>
      <c r="S348">
        <f>VLOOKUP(A348,'Stock wise daily sales'!$A$1:$AA$367,6,0)</f>
        <v>5</v>
      </c>
      <c r="T348">
        <v>0</v>
      </c>
      <c r="U348" s="15">
        <f t="shared" si="375"/>
        <v>34</v>
      </c>
      <c r="V348" s="14">
        <f t="shared" si="365"/>
        <v>84</v>
      </c>
      <c r="W348">
        <f>VLOOKUP(A348,'Stock wise daily sales'!$A$1:$AA$367,7,0)</f>
        <v>0</v>
      </c>
      <c r="X348">
        <v>0</v>
      </c>
      <c r="Y348" s="15">
        <f t="shared" si="366"/>
        <v>84</v>
      </c>
      <c r="Z348" s="14">
        <f t="shared" si="376"/>
        <v>59</v>
      </c>
      <c r="AA348">
        <f>VLOOKUP(A348,'Stock wise daily sales'!$A$1:$AA$367,8,0)</f>
        <v>10</v>
      </c>
      <c r="AB348">
        <v>0</v>
      </c>
      <c r="AC348" s="15">
        <f t="shared" si="377"/>
        <v>49</v>
      </c>
      <c r="AD348" s="14">
        <f t="shared" si="370"/>
        <v>57</v>
      </c>
      <c r="AE348">
        <f>VLOOKUP(A348,'Stock wise daily sales'!$A$1:$AA$367,9,0)</f>
        <v>0</v>
      </c>
      <c r="AF348">
        <v>0</v>
      </c>
      <c r="AG348" s="15">
        <f t="shared" si="371"/>
        <v>57</v>
      </c>
      <c r="AH348" s="14">
        <f t="shared" si="401"/>
        <v>26</v>
      </c>
      <c r="AI348">
        <f>VLOOKUP(A348,'Stock wise daily sales'!$A$1:$AA$367,10,0)</f>
        <v>0</v>
      </c>
      <c r="AJ348">
        <v>0</v>
      </c>
      <c r="AK348" s="15">
        <f t="shared" si="402"/>
        <v>26</v>
      </c>
      <c r="AL348" s="14">
        <f t="shared" si="413"/>
        <v>39</v>
      </c>
      <c r="AM348">
        <f>VLOOKUP(A348,'Stock wise daily sales'!$A$1:$AA$367,11,0)</f>
        <v>5</v>
      </c>
      <c r="AN348">
        <v>0</v>
      </c>
      <c r="AO348" s="15">
        <f t="shared" si="414"/>
        <v>34</v>
      </c>
      <c r="AP348" s="14">
        <f t="shared" si="403"/>
        <v>59</v>
      </c>
      <c r="AQ348">
        <f>VLOOKUP(A348,'Stock wise daily sales'!$A$1:$AA$367,12,0)</f>
        <v>0</v>
      </c>
      <c r="AR348">
        <v>0</v>
      </c>
      <c r="AS348" s="15">
        <f t="shared" si="404"/>
        <v>59</v>
      </c>
      <c r="AT348" s="14">
        <f t="shared" si="405"/>
        <v>88</v>
      </c>
      <c r="AU348">
        <f>VLOOKUP(A348,'Stock wise daily sales'!$A$1:$AA$367,13,0)</f>
        <v>15</v>
      </c>
      <c r="AV348">
        <v>0</v>
      </c>
      <c r="AW348" s="15">
        <f t="shared" si="406"/>
        <v>73</v>
      </c>
      <c r="AX348" s="14">
        <f t="shared" si="378"/>
        <v>7</v>
      </c>
      <c r="AY348">
        <f>VLOOKUP(A348,'Stock wise daily sales'!$A$1:$AA$367,14,0)</f>
        <v>0</v>
      </c>
      <c r="AZ348">
        <v>0</v>
      </c>
      <c r="BA348" s="15">
        <f t="shared" si="379"/>
        <v>7</v>
      </c>
      <c r="BB348" s="14">
        <f t="shared" si="407"/>
        <v>9</v>
      </c>
      <c r="BC348">
        <f>VLOOKUP(A348,'Stock wise daily sales'!$A$1:$AA$367,15,0)</f>
        <v>0</v>
      </c>
      <c r="BD348">
        <v>0</v>
      </c>
      <c r="BE348" s="15">
        <f t="shared" si="408"/>
        <v>9</v>
      </c>
      <c r="BF348" s="14">
        <f t="shared" si="380"/>
        <v>25</v>
      </c>
      <c r="BG348">
        <f>VLOOKUP(A348,'Stock wise daily sales'!$A$1:$AA$367,16,0)</f>
        <v>5</v>
      </c>
      <c r="BH348">
        <v>0</v>
      </c>
      <c r="BI348" s="15">
        <f t="shared" si="381"/>
        <v>20</v>
      </c>
      <c r="BJ348" s="14">
        <f t="shared" si="388"/>
        <v>32</v>
      </c>
      <c r="BK348">
        <f>VLOOKUP(A348,'Stock wise daily sales'!$A$1:$AA$367,17,0)</f>
        <v>0</v>
      </c>
      <c r="BL348">
        <v>0</v>
      </c>
      <c r="BM348" s="15">
        <f t="shared" si="389"/>
        <v>32</v>
      </c>
      <c r="BN348" s="14">
        <f t="shared" si="382"/>
        <v>51</v>
      </c>
      <c r="BO348">
        <f>VLOOKUP(A348,'Stock wise daily sales'!$A$1:$AA$367,18,0)</f>
        <v>0</v>
      </c>
      <c r="BP348">
        <v>0</v>
      </c>
      <c r="BQ348" s="15">
        <f t="shared" si="383"/>
        <v>51</v>
      </c>
      <c r="BR348" s="14">
        <f t="shared" si="384"/>
        <v>20</v>
      </c>
      <c r="BS348">
        <f>VLOOKUP(A348,'Stock wise daily sales'!$A$1:$AA$367,19,0)</f>
        <v>0</v>
      </c>
      <c r="BT348">
        <v>0</v>
      </c>
      <c r="BU348" s="15">
        <f t="shared" si="385"/>
        <v>20</v>
      </c>
      <c r="BV348" s="14">
        <f t="shared" si="390"/>
        <v>26</v>
      </c>
      <c r="BW348">
        <f>VLOOKUP(A348,'Stock wise daily sales'!$A$1:$AA$367,20,0)</f>
        <v>0</v>
      </c>
      <c r="BX348">
        <v>0</v>
      </c>
      <c r="BY348" s="15">
        <f t="shared" si="391"/>
        <v>26</v>
      </c>
      <c r="BZ348" s="14">
        <f t="shared" si="372"/>
        <v>107</v>
      </c>
      <c r="CA348">
        <f>VLOOKUP(A348,'Stock wise daily sales'!$A$1:$AA$367,21,0)</f>
        <v>0</v>
      </c>
      <c r="CB348">
        <v>0</v>
      </c>
      <c r="CC348" s="15">
        <f t="shared" si="373"/>
        <v>107</v>
      </c>
      <c r="CD348" s="14">
        <f t="shared" ref="CD348:CD368" si="415">MAX(CG347,0)</f>
        <v>72</v>
      </c>
      <c r="CE348">
        <f>VLOOKUP(A348,'Stock wise daily sales'!$A$1:$AA$367,22,0)</f>
        <v>8</v>
      </c>
      <c r="CF348">
        <v>0</v>
      </c>
      <c r="CG348" s="15">
        <f t="shared" ref="CG348:CG368" si="416">CD348-CE348+CF348</f>
        <v>64</v>
      </c>
      <c r="CH348" s="14">
        <f t="shared" si="399"/>
        <v>63</v>
      </c>
      <c r="CI348">
        <f>VLOOKUP(A348,'Stock wise daily sales'!$A$1:$AA$367,23,0)</f>
        <v>8</v>
      </c>
      <c r="CJ348">
        <v>0</v>
      </c>
      <c r="CK348" s="15">
        <f t="shared" si="400"/>
        <v>55</v>
      </c>
      <c r="CL348" s="14">
        <f t="shared" si="392"/>
        <v>6</v>
      </c>
      <c r="CM348">
        <f>VLOOKUP(A348,'Stock wise daily sales'!$A$1:$AA$367,24,0)</f>
        <v>0</v>
      </c>
      <c r="CN348">
        <v>0</v>
      </c>
      <c r="CO348" s="15">
        <f t="shared" si="393"/>
        <v>6</v>
      </c>
      <c r="CP348" s="14">
        <f t="shared" si="409"/>
        <v>15</v>
      </c>
      <c r="CQ348">
        <f>VLOOKUP(A348,'Stock wise daily sales'!$A$1:$AA$367,25,0)</f>
        <v>0</v>
      </c>
      <c r="CR348">
        <v>0</v>
      </c>
      <c r="CS348" s="15">
        <f t="shared" si="410"/>
        <v>15</v>
      </c>
      <c r="CT348" s="14">
        <f t="shared" si="394"/>
        <v>12</v>
      </c>
      <c r="CU348">
        <f>VLOOKUP(A348,'Stock wise daily sales'!$A$1:$AA$367,26,0)</f>
        <v>0</v>
      </c>
      <c r="CV348">
        <v>0</v>
      </c>
      <c r="CW348" s="15">
        <f t="shared" si="395"/>
        <v>12</v>
      </c>
    </row>
    <row r="349" spans="1:101" x14ac:dyDescent="0.45">
      <c r="A349" s="2">
        <v>45546</v>
      </c>
      <c r="B349" s="14">
        <f t="shared" si="386"/>
        <v>83</v>
      </c>
      <c r="C349">
        <f>VLOOKUP(A349,'Stock wise daily sales'!$A$1:$AA$367,2,0)</f>
        <v>0</v>
      </c>
      <c r="D349">
        <v>0</v>
      </c>
      <c r="E349" s="15">
        <f t="shared" si="387"/>
        <v>83</v>
      </c>
      <c r="F349" s="14">
        <f t="shared" si="411"/>
        <v>75</v>
      </c>
      <c r="G349">
        <f>VLOOKUP(A349,'Stock wise daily sales'!$A$1:$AA$367,3,0)</f>
        <v>0</v>
      </c>
      <c r="H349">
        <v>0</v>
      </c>
      <c r="I349" s="15">
        <f t="shared" si="412"/>
        <v>75</v>
      </c>
      <c r="J349" s="14">
        <f t="shared" si="396"/>
        <v>22</v>
      </c>
      <c r="K349">
        <f>VLOOKUP(A349,'Stock wise daily sales'!$A$1:$AA$367,4,0)</f>
        <v>0</v>
      </c>
      <c r="L349">
        <v>0</v>
      </c>
      <c r="M349" s="15">
        <f t="shared" si="397"/>
        <v>22</v>
      </c>
      <c r="N349" s="14">
        <f t="shared" si="369"/>
        <v>6</v>
      </c>
      <c r="O349">
        <f>VLOOKUP(A349,'Stock wise daily sales'!$A$1:$AA$367,5,0)</f>
        <v>0</v>
      </c>
      <c r="P349">
        <v>0</v>
      </c>
      <c r="Q349" s="15">
        <f t="shared" si="398"/>
        <v>6</v>
      </c>
      <c r="R349" s="14">
        <f t="shared" si="374"/>
        <v>34</v>
      </c>
      <c r="S349">
        <f>VLOOKUP(A349,'Stock wise daily sales'!$A$1:$AA$367,6,0)</f>
        <v>0</v>
      </c>
      <c r="T349">
        <v>0</v>
      </c>
      <c r="U349" s="15">
        <f t="shared" si="375"/>
        <v>34</v>
      </c>
      <c r="V349" s="14">
        <f t="shared" si="365"/>
        <v>84</v>
      </c>
      <c r="W349">
        <f>VLOOKUP(A349,'Stock wise daily sales'!$A$1:$AA$367,7,0)</f>
        <v>30</v>
      </c>
      <c r="X349">
        <v>0</v>
      </c>
      <c r="Y349" s="15">
        <f t="shared" si="366"/>
        <v>54</v>
      </c>
      <c r="Z349" s="14">
        <f t="shared" si="376"/>
        <v>49</v>
      </c>
      <c r="AA349">
        <f>VLOOKUP(A349,'Stock wise daily sales'!$A$1:$AA$367,8,0)</f>
        <v>0</v>
      </c>
      <c r="AB349">
        <v>0</v>
      </c>
      <c r="AC349" s="15">
        <f t="shared" si="377"/>
        <v>49</v>
      </c>
      <c r="AD349" s="14">
        <f t="shared" si="370"/>
        <v>57</v>
      </c>
      <c r="AE349">
        <f>VLOOKUP(A349,'Stock wise daily sales'!$A$1:$AA$367,9,0)</f>
        <v>20</v>
      </c>
      <c r="AF349">
        <v>0</v>
      </c>
      <c r="AG349" s="15">
        <f t="shared" si="371"/>
        <v>37</v>
      </c>
      <c r="AH349" s="14">
        <f t="shared" si="401"/>
        <v>26</v>
      </c>
      <c r="AI349">
        <f>VLOOKUP(A349,'Stock wise daily sales'!$A$1:$AA$367,10,0)</f>
        <v>0</v>
      </c>
      <c r="AJ349">
        <v>0</v>
      </c>
      <c r="AK349" s="15">
        <f t="shared" si="402"/>
        <v>26</v>
      </c>
      <c r="AL349" s="14">
        <f t="shared" si="413"/>
        <v>34</v>
      </c>
      <c r="AM349">
        <f>VLOOKUP(A349,'Stock wise daily sales'!$A$1:$AA$367,11,0)</f>
        <v>20</v>
      </c>
      <c r="AN349">
        <v>0</v>
      </c>
      <c r="AO349" s="15">
        <f t="shared" si="414"/>
        <v>14</v>
      </c>
      <c r="AP349" s="14">
        <f t="shared" si="403"/>
        <v>59</v>
      </c>
      <c r="AQ349">
        <f>VLOOKUP(A349,'Stock wise daily sales'!$A$1:$AA$367,12,0)</f>
        <v>0</v>
      </c>
      <c r="AR349">
        <v>0</v>
      </c>
      <c r="AS349" s="15">
        <f t="shared" si="404"/>
        <v>59</v>
      </c>
      <c r="AT349" s="14">
        <f t="shared" si="405"/>
        <v>73</v>
      </c>
      <c r="AU349">
        <f>VLOOKUP(A349,'Stock wise daily sales'!$A$1:$AA$367,13,0)</f>
        <v>0</v>
      </c>
      <c r="AV349">
        <v>0</v>
      </c>
      <c r="AW349" s="15">
        <f t="shared" si="406"/>
        <v>73</v>
      </c>
      <c r="AX349" s="14">
        <f t="shared" si="378"/>
        <v>7</v>
      </c>
      <c r="AY349">
        <f>VLOOKUP(A349,'Stock wise daily sales'!$A$1:$AA$367,14,0)</f>
        <v>0</v>
      </c>
      <c r="AZ349">
        <v>0</v>
      </c>
      <c r="BA349" s="15">
        <f t="shared" si="379"/>
        <v>7</v>
      </c>
      <c r="BB349" s="14">
        <f t="shared" si="407"/>
        <v>9</v>
      </c>
      <c r="BC349">
        <f>VLOOKUP(A349,'Stock wise daily sales'!$A$1:$AA$367,15,0)</f>
        <v>0</v>
      </c>
      <c r="BD349">
        <v>0</v>
      </c>
      <c r="BE349" s="15">
        <f t="shared" si="408"/>
        <v>9</v>
      </c>
      <c r="BF349" s="14">
        <f t="shared" si="380"/>
        <v>20</v>
      </c>
      <c r="BG349">
        <f>VLOOKUP(A349,'Stock wise daily sales'!$A$1:$AA$367,16,0)</f>
        <v>0</v>
      </c>
      <c r="BH349">
        <v>0</v>
      </c>
      <c r="BI349" s="15">
        <f t="shared" si="381"/>
        <v>20</v>
      </c>
      <c r="BJ349" s="14">
        <f t="shared" si="388"/>
        <v>32</v>
      </c>
      <c r="BK349">
        <f>VLOOKUP(A349,'Stock wise daily sales'!$A$1:$AA$367,17,0)</f>
        <v>0</v>
      </c>
      <c r="BL349">
        <v>0</v>
      </c>
      <c r="BM349" s="15">
        <f t="shared" si="389"/>
        <v>32</v>
      </c>
      <c r="BN349" s="14">
        <f t="shared" si="382"/>
        <v>51</v>
      </c>
      <c r="BO349">
        <f>VLOOKUP(A349,'Stock wise daily sales'!$A$1:$AA$367,18,0)</f>
        <v>20</v>
      </c>
      <c r="BP349">
        <v>0</v>
      </c>
      <c r="BQ349" s="15">
        <f t="shared" si="383"/>
        <v>31</v>
      </c>
      <c r="BR349" s="14">
        <f t="shared" si="384"/>
        <v>20</v>
      </c>
      <c r="BS349">
        <f>VLOOKUP(A349,'Stock wise daily sales'!$A$1:$AA$367,19,0)</f>
        <v>0</v>
      </c>
      <c r="BT349">
        <v>0</v>
      </c>
      <c r="BU349" s="15">
        <f t="shared" si="385"/>
        <v>20</v>
      </c>
      <c r="BV349" s="14">
        <f t="shared" si="390"/>
        <v>26</v>
      </c>
      <c r="BW349">
        <f>VLOOKUP(A349,'Stock wise daily sales'!$A$1:$AA$367,20,0)</f>
        <v>0</v>
      </c>
      <c r="BX349">
        <v>0</v>
      </c>
      <c r="BY349" s="15">
        <f t="shared" si="391"/>
        <v>26</v>
      </c>
      <c r="BZ349" s="14">
        <f t="shared" si="372"/>
        <v>107</v>
      </c>
      <c r="CA349">
        <f>VLOOKUP(A349,'Stock wise daily sales'!$A$1:$AA$367,21,0)</f>
        <v>30</v>
      </c>
      <c r="CB349">
        <v>0</v>
      </c>
      <c r="CC349" s="15">
        <f t="shared" si="373"/>
        <v>77</v>
      </c>
      <c r="CD349" s="14">
        <f t="shared" si="415"/>
        <v>64</v>
      </c>
      <c r="CE349">
        <f>VLOOKUP(A349,'Stock wise daily sales'!$A$1:$AA$367,22,0)</f>
        <v>25</v>
      </c>
      <c r="CF349">
        <v>0</v>
      </c>
      <c r="CG349" s="15">
        <f t="shared" si="416"/>
        <v>39</v>
      </c>
      <c r="CH349" s="14">
        <f t="shared" si="399"/>
        <v>55</v>
      </c>
      <c r="CI349">
        <f>VLOOKUP(A349,'Stock wise daily sales'!$A$1:$AA$367,23,0)</f>
        <v>20</v>
      </c>
      <c r="CJ349">
        <v>0</v>
      </c>
      <c r="CK349" s="15">
        <f t="shared" si="400"/>
        <v>35</v>
      </c>
      <c r="CL349" s="14">
        <f t="shared" si="392"/>
        <v>6</v>
      </c>
      <c r="CM349">
        <f>VLOOKUP(A349,'Stock wise daily sales'!$A$1:$AA$367,24,0)</f>
        <v>0</v>
      </c>
      <c r="CN349">
        <v>0</v>
      </c>
      <c r="CO349" s="15">
        <f t="shared" si="393"/>
        <v>6</v>
      </c>
      <c r="CP349" s="14">
        <f t="shared" si="409"/>
        <v>15</v>
      </c>
      <c r="CQ349">
        <f>VLOOKUP(A349,'Stock wise daily sales'!$A$1:$AA$367,25,0)</f>
        <v>0</v>
      </c>
      <c r="CR349">
        <v>0</v>
      </c>
      <c r="CS349" s="15">
        <f t="shared" si="410"/>
        <v>15</v>
      </c>
      <c r="CT349" s="14">
        <f t="shared" si="394"/>
        <v>12</v>
      </c>
      <c r="CU349">
        <f>VLOOKUP(A349,'Stock wise daily sales'!$A$1:$AA$367,26,0)</f>
        <v>30</v>
      </c>
      <c r="CV349">
        <v>150</v>
      </c>
      <c r="CW349" s="15">
        <f t="shared" si="395"/>
        <v>132</v>
      </c>
    </row>
    <row r="350" spans="1:101" x14ac:dyDescent="0.45">
      <c r="A350" s="2">
        <v>45547</v>
      </c>
      <c r="B350" s="14">
        <f t="shared" si="386"/>
        <v>83</v>
      </c>
      <c r="C350">
        <f>VLOOKUP(A350,'Stock wise daily sales'!$A$1:$AA$367,2,0)</f>
        <v>0</v>
      </c>
      <c r="D350">
        <v>0</v>
      </c>
      <c r="E350" s="15">
        <f t="shared" si="387"/>
        <v>83</v>
      </c>
      <c r="F350" s="14">
        <f t="shared" si="411"/>
        <v>75</v>
      </c>
      <c r="G350">
        <f>VLOOKUP(A350,'Stock wise daily sales'!$A$1:$AA$367,3,0)</f>
        <v>15</v>
      </c>
      <c r="H350">
        <v>0</v>
      </c>
      <c r="I350" s="15">
        <f t="shared" si="412"/>
        <v>60</v>
      </c>
      <c r="J350" s="14">
        <f t="shared" si="396"/>
        <v>22</v>
      </c>
      <c r="K350">
        <f>VLOOKUP(A350,'Stock wise daily sales'!$A$1:$AA$367,4,0)</f>
        <v>0</v>
      </c>
      <c r="L350">
        <v>0</v>
      </c>
      <c r="M350" s="15">
        <f t="shared" si="397"/>
        <v>22</v>
      </c>
      <c r="N350" s="14">
        <f t="shared" si="369"/>
        <v>6</v>
      </c>
      <c r="O350">
        <f>VLOOKUP(A350,'Stock wise daily sales'!$A$1:$AA$367,5,0)</f>
        <v>0</v>
      </c>
      <c r="P350">
        <v>0</v>
      </c>
      <c r="Q350" s="15">
        <f t="shared" si="398"/>
        <v>6</v>
      </c>
      <c r="R350" s="14">
        <f t="shared" si="374"/>
        <v>34</v>
      </c>
      <c r="S350">
        <f>VLOOKUP(A350,'Stock wise daily sales'!$A$1:$AA$367,6,0)</f>
        <v>0</v>
      </c>
      <c r="T350">
        <v>0</v>
      </c>
      <c r="U350" s="15">
        <f t="shared" si="375"/>
        <v>34</v>
      </c>
      <c r="V350" s="14">
        <f t="shared" si="365"/>
        <v>54</v>
      </c>
      <c r="W350">
        <f>VLOOKUP(A350,'Stock wise daily sales'!$A$1:$AA$367,7,0)</f>
        <v>0</v>
      </c>
      <c r="X350">
        <v>0</v>
      </c>
      <c r="Y350" s="15">
        <f t="shared" si="366"/>
        <v>54</v>
      </c>
      <c r="Z350" s="14">
        <f t="shared" si="376"/>
        <v>49</v>
      </c>
      <c r="AA350">
        <f>VLOOKUP(A350,'Stock wise daily sales'!$A$1:$AA$367,8,0)</f>
        <v>10</v>
      </c>
      <c r="AB350">
        <v>0</v>
      </c>
      <c r="AC350" s="15">
        <f t="shared" si="377"/>
        <v>39</v>
      </c>
      <c r="AD350" s="14">
        <f t="shared" si="370"/>
        <v>37</v>
      </c>
      <c r="AE350">
        <f>VLOOKUP(A350,'Stock wise daily sales'!$A$1:$AA$367,9,0)</f>
        <v>0</v>
      </c>
      <c r="AF350">
        <v>0</v>
      </c>
      <c r="AG350" s="15">
        <f t="shared" si="371"/>
        <v>37</v>
      </c>
      <c r="AH350" s="14">
        <f t="shared" si="401"/>
        <v>26</v>
      </c>
      <c r="AI350">
        <f>VLOOKUP(A350,'Stock wise daily sales'!$A$1:$AA$367,10,0)</f>
        <v>4</v>
      </c>
      <c r="AJ350">
        <v>0</v>
      </c>
      <c r="AK350" s="15">
        <f t="shared" si="402"/>
        <v>22</v>
      </c>
      <c r="AL350" s="14">
        <f t="shared" si="413"/>
        <v>14</v>
      </c>
      <c r="AM350">
        <f>VLOOKUP(A350,'Stock wise daily sales'!$A$1:$AA$367,11,0)</f>
        <v>10</v>
      </c>
      <c r="AN350">
        <v>0</v>
      </c>
      <c r="AO350" s="15">
        <f t="shared" si="414"/>
        <v>4</v>
      </c>
      <c r="AP350" s="14">
        <f t="shared" si="403"/>
        <v>59</v>
      </c>
      <c r="AQ350">
        <f>VLOOKUP(A350,'Stock wise daily sales'!$A$1:$AA$367,12,0)</f>
        <v>10</v>
      </c>
      <c r="AR350">
        <v>0</v>
      </c>
      <c r="AS350" s="15">
        <f t="shared" si="404"/>
        <v>49</v>
      </c>
      <c r="AT350" s="14">
        <f t="shared" si="405"/>
        <v>73</v>
      </c>
      <c r="AU350">
        <f>VLOOKUP(A350,'Stock wise daily sales'!$A$1:$AA$367,13,0)</f>
        <v>12</v>
      </c>
      <c r="AV350">
        <v>0</v>
      </c>
      <c r="AW350" s="15">
        <f t="shared" si="406"/>
        <v>61</v>
      </c>
      <c r="AX350" s="14">
        <f t="shared" si="378"/>
        <v>7</v>
      </c>
      <c r="AY350">
        <f>VLOOKUP(A350,'Stock wise daily sales'!$A$1:$AA$367,14,0)</f>
        <v>10</v>
      </c>
      <c r="AZ350">
        <v>30</v>
      </c>
      <c r="BA350" s="15">
        <f t="shared" si="379"/>
        <v>27</v>
      </c>
      <c r="BB350" s="14">
        <f t="shared" si="407"/>
        <v>9</v>
      </c>
      <c r="BC350">
        <f>VLOOKUP(A350,'Stock wise daily sales'!$A$1:$AA$367,15,0)</f>
        <v>0</v>
      </c>
      <c r="BD350">
        <v>0</v>
      </c>
      <c r="BE350" s="15">
        <f t="shared" si="408"/>
        <v>9</v>
      </c>
      <c r="BF350" s="14">
        <f t="shared" si="380"/>
        <v>20</v>
      </c>
      <c r="BG350">
        <f>VLOOKUP(A350,'Stock wise daily sales'!$A$1:$AA$367,16,0)</f>
        <v>13</v>
      </c>
      <c r="BH350">
        <v>0</v>
      </c>
      <c r="BI350" s="15">
        <f t="shared" si="381"/>
        <v>7</v>
      </c>
      <c r="BJ350" s="14">
        <f t="shared" si="388"/>
        <v>32</v>
      </c>
      <c r="BK350">
        <f>VLOOKUP(A350,'Stock wise daily sales'!$A$1:$AA$367,17,0)</f>
        <v>0</v>
      </c>
      <c r="BL350">
        <v>0</v>
      </c>
      <c r="BM350" s="15">
        <f t="shared" si="389"/>
        <v>32</v>
      </c>
      <c r="BN350" s="14">
        <f t="shared" si="382"/>
        <v>31</v>
      </c>
      <c r="BO350">
        <f>VLOOKUP(A350,'Stock wise daily sales'!$A$1:$AA$367,18,0)</f>
        <v>0</v>
      </c>
      <c r="BP350">
        <v>0</v>
      </c>
      <c r="BQ350" s="15">
        <f t="shared" si="383"/>
        <v>31</v>
      </c>
      <c r="BR350" s="14">
        <f t="shared" si="384"/>
        <v>20</v>
      </c>
      <c r="BS350">
        <f>VLOOKUP(A350,'Stock wise daily sales'!$A$1:$AA$367,19,0)</f>
        <v>0</v>
      </c>
      <c r="BT350">
        <v>0</v>
      </c>
      <c r="BU350" s="15">
        <f t="shared" si="385"/>
        <v>20</v>
      </c>
      <c r="BV350" s="14">
        <f t="shared" si="390"/>
        <v>26</v>
      </c>
      <c r="BW350">
        <f>VLOOKUP(A350,'Stock wise daily sales'!$A$1:$AA$367,20,0)</f>
        <v>0</v>
      </c>
      <c r="BX350">
        <v>0</v>
      </c>
      <c r="BY350" s="15">
        <f t="shared" si="391"/>
        <v>26</v>
      </c>
      <c r="BZ350" s="14">
        <f t="shared" si="372"/>
        <v>77</v>
      </c>
      <c r="CA350">
        <f>VLOOKUP(A350,'Stock wise daily sales'!$A$1:$AA$367,21,0)</f>
        <v>0</v>
      </c>
      <c r="CB350">
        <v>0</v>
      </c>
      <c r="CC350" s="15">
        <f t="shared" si="373"/>
        <v>77</v>
      </c>
      <c r="CD350" s="14">
        <f t="shared" si="415"/>
        <v>39</v>
      </c>
      <c r="CE350">
        <f>VLOOKUP(A350,'Stock wise daily sales'!$A$1:$AA$367,22,0)</f>
        <v>15</v>
      </c>
      <c r="CF350">
        <v>0</v>
      </c>
      <c r="CG350" s="15">
        <f t="shared" si="416"/>
        <v>24</v>
      </c>
      <c r="CH350" s="14">
        <f t="shared" si="399"/>
        <v>35</v>
      </c>
      <c r="CI350">
        <f>VLOOKUP(A350,'Stock wise daily sales'!$A$1:$AA$367,23,0)</f>
        <v>15</v>
      </c>
      <c r="CJ350">
        <v>0</v>
      </c>
      <c r="CK350" s="15">
        <f t="shared" si="400"/>
        <v>20</v>
      </c>
      <c r="CL350" s="14">
        <f t="shared" si="392"/>
        <v>6</v>
      </c>
      <c r="CM350">
        <f>VLOOKUP(A350,'Stock wise daily sales'!$A$1:$AA$367,24,0)</f>
        <v>0</v>
      </c>
      <c r="CN350">
        <v>0</v>
      </c>
      <c r="CO350" s="15">
        <f t="shared" si="393"/>
        <v>6</v>
      </c>
      <c r="CP350" s="14">
        <f t="shared" si="409"/>
        <v>15</v>
      </c>
      <c r="CQ350">
        <f>VLOOKUP(A350,'Stock wise daily sales'!$A$1:$AA$367,25,0)</f>
        <v>0</v>
      </c>
      <c r="CR350">
        <v>0</v>
      </c>
      <c r="CS350" s="15">
        <f t="shared" si="410"/>
        <v>15</v>
      </c>
      <c r="CT350" s="14">
        <f t="shared" si="394"/>
        <v>132</v>
      </c>
      <c r="CU350">
        <f>VLOOKUP(A350,'Stock wise daily sales'!$A$1:$AA$367,26,0)</f>
        <v>5</v>
      </c>
      <c r="CV350">
        <v>0</v>
      </c>
      <c r="CW350" s="15">
        <f t="shared" si="395"/>
        <v>127</v>
      </c>
    </row>
    <row r="351" spans="1:101" x14ac:dyDescent="0.45">
      <c r="A351" s="2">
        <v>45548</v>
      </c>
      <c r="B351" s="14">
        <f t="shared" si="386"/>
        <v>83</v>
      </c>
      <c r="C351">
        <f>VLOOKUP(A351,'Stock wise daily sales'!$A$1:$AA$367,2,0)</f>
        <v>6</v>
      </c>
      <c r="D351">
        <v>0</v>
      </c>
      <c r="E351" s="15">
        <f t="shared" si="387"/>
        <v>77</v>
      </c>
      <c r="F351" s="14">
        <f t="shared" si="411"/>
        <v>60</v>
      </c>
      <c r="G351">
        <f>VLOOKUP(A351,'Stock wise daily sales'!$A$1:$AA$367,3,0)</f>
        <v>21</v>
      </c>
      <c r="H351">
        <v>0</v>
      </c>
      <c r="I351" s="15">
        <f t="shared" si="412"/>
        <v>39</v>
      </c>
      <c r="J351" s="14">
        <f t="shared" si="396"/>
        <v>22</v>
      </c>
      <c r="K351">
        <f>VLOOKUP(A351,'Stock wise daily sales'!$A$1:$AA$367,4,0)</f>
        <v>0</v>
      </c>
      <c r="L351">
        <v>0</v>
      </c>
      <c r="M351" s="15">
        <f t="shared" si="397"/>
        <v>22</v>
      </c>
      <c r="N351" s="14">
        <f t="shared" si="369"/>
        <v>6</v>
      </c>
      <c r="O351">
        <f>VLOOKUP(A351,'Stock wise daily sales'!$A$1:$AA$367,5,0)</f>
        <v>0</v>
      </c>
      <c r="P351">
        <v>0</v>
      </c>
      <c r="Q351" s="15">
        <f t="shared" si="398"/>
        <v>6</v>
      </c>
      <c r="R351" s="14">
        <f t="shared" si="374"/>
        <v>34</v>
      </c>
      <c r="S351">
        <f>VLOOKUP(A351,'Stock wise daily sales'!$A$1:$AA$367,6,0)</f>
        <v>10</v>
      </c>
      <c r="T351">
        <v>0</v>
      </c>
      <c r="U351" s="15">
        <f t="shared" si="375"/>
        <v>24</v>
      </c>
      <c r="V351" s="14">
        <f t="shared" si="365"/>
        <v>54</v>
      </c>
      <c r="W351">
        <f>VLOOKUP(A351,'Stock wise daily sales'!$A$1:$AA$367,7,0)</f>
        <v>18</v>
      </c>
      <c r="X351">
        <v>0</v>
      </c>
      <c r="Y351" s="15">
        <f t="shared" si="366"/>
        <v>36</v>
      </c>
      <c r="Z351" s="14">
        <f t="shared" si="376"/>
        <v>39</v>
      </c>
      <c r="AA351">
        <f>VLOOKUP(A351,'Stock wise daily sales'!$A$1:$AA$367,8,0)</f>
        <v>20</v>
      </c>
      <c r="AB351">
        <v>0</v>
      </c>
      <c r="AC351" s="15">
        <f t="shared" si="377"/>
        <v>19</v>
      </c>
      <c r="AD351" s="14">
        <f t="shared" si="370"/>
        <v>37</v>
      </c>
      <c r="AE351">
        <f>VLOOKUP(A351,'Stock wise daily sales'!$A$1:$AA$367,9,0)</f>
        <v>0</v>
      </c>
      <c r="AF351">
        <v>0</v>
      </c>
      <c r="AG351" s="15">
        <f t="shared" si="371"/>
        <v>37</v>
      </c>
      <c r="AH351" s="14">
        <f t="shared" si="401"/>
        <v>22</v>
      </c>
      <c r="AI351">
        <f>VLOOKUP(A351,'Stock wise daily sales'!$A$1:$AA$367,10,0)</f>
        <v>0</v>
      </c>
      <c r="AJ351">
        <v>0</v>
      </c>
      <c r="AK351" s="15">
        <f t="shared" si="402"/>
        <v>22</v>
      </c>
      <c r="AL351" s="14">
        <f t="shared" si="413"/>
        <v>4</v>
      </c>
      <c r="AM351">
        <f>VLOOKUP(A351,'Stock wise daily sales'!$A$1:$AA$367,11,0)</f>
        <v>4</v>
      </c>
      <c r="AN351">
        <v>0</v>
      </c>
      <c r="AO351" s="15">
        <f t="shared" si="414"/>
        <v>0</v>
      </c>
      <c r="AP351" s="14">
        <f t="shared" si="403"/>
        <v>49</v>
      </c>
      <c r="AQ351">
        <f>VLOOKUP(A351,'Stock wise daily sales'!$A$1:$AA$367,12,0)</f>
        <v>24</v>
      </c>
      <c r="AR351">
        <v>0</v>
      </c>
      <c r="AS351" s="15">
        <f t="shared" si="404"/>
        <v>25</v>
      </c>
      <c r="AT351" s="14">
        <f t="shared" si="405"/>
        <v>61</v>
      </c>
      <c r="AU351">
        <f>VLOOKUP(A351,'Stock wise daily sales'!$A$1:$AA$367,13,0)</f>
        <v>25</v>
      </c>
      <c r="AV351">
        <v>0</v>
      </c>
      <c r="AW351" s="15">
        <f t="shared" si="406"/>
        <v>36</v>
      </c>
      <c r="AX351" s="14">
        <f t="shared" si="378"/>
        <v>27</v>
      </c>
      <c r="AY351">
        <f>VLOOKUP(A351,'Stock wise daily sales'!$A$1:$AA$367,14,0)</f>
        <v>4</v>
      </c>
      <c r="AZ351">
        <v>0</v>
      </c>
      <c r="BA351" s="15">
        <f t="shared" si="379"/>
        <v>23</v>
      </c>
      <c r="BB351" s="14">
        <f t="shared" si="407"/>
        <v>9</v>
      </c>
      <c r="BC351">
        <f>VLOOKUP(A351,'Stock wise daily sales'!$A$1:$AA$367,15,0)</f>
        <v>0</v>
      </c>
      <c r="BD351">
        <v>0</v>
      </c>
      <c r="BE351" s="15">
        <f t="shared" si="408"/>
        <v>9</v>
      </c>
      <c r="BF351" s="14">
        <f t="shared" si="380"/>
        <v>7</v>
      </c>
      <c r="BG351">
        <f>VLOOKUP(A351,'Stock wise daily sales'!$A$1:$AA$367,16,0)</f>
        <v>5</v>
      </c>
      <c r="BH351">
        <v>0</v>
      </c>
      <c r="BI351" s="15">
        <f t="shared" si="381"/>
        <v>2</v>
      </c>
      <c r="BJ351" s="14">
        <f t="shared" si="388"/>
        <v>32</v>
      </c>
      <c r="BK351">
        <f>VLOOKUP(A351,'Stock wise daily sales'!$A$1:$AA$367,17,0)</f>
        <v>0</v>
      </c>
      <c r="BL351">
        <v>0</v>
      </c>
      <c r="BM351" s="15">
        <f t="shared" si="389"/>
        <v>32</v>
      </c>
      <c r="BN351" s="14">
        <f t="shared" si="382"/>
        <v>31</v>
      </c>
      <c r="BO351">
        <f>VLOOKUP(A351,'Stock wise daily sales'!$A$1:$AA$367,18,0)</f>
        <v>0</v>
      </c>
      <c r="BP351">
        <v>0</v>
      </c>
      <c r="BQ351" s="15">
        <f t="shared" si="383"/>
        <v>31</v>
      </c>
      <c r="BR351" s="14">
        <f t="shared" si="384"/>
        <v>20</v>
      </c>
      <c r="BS351">
        <f>VLOOKUP(A351,'Stock wise daily sales'!$A$1:$AA$367,19,0)</f>
        <v>0</v>
      </c>
      <c r="BT351">
        <v>0</v>
      </c>
      <c r="BU351" s="15">
        <f t="shared" si="385"/>
        <v>20</v>
      </c>
      <c r="BV351" s="14">
        <f t="shared" si="390"/>
        <v>26</v>
      </c>
      <c r="BW351">
        <f>VLOOKUP(A351,'Stock wise daily sales'!$A$1:$AA$367,20,0)</f>
        <v>0</v>
      </c>
      <c r="BX351">
        <v>0</v>
      </c>
      <c r="BY351" s="15">
        <f t="shared" si="391"/>
        <v>26</v>
      </c>
      <c r="BZ351" s="14">
        <f t="shared" si="372"/>
        <v>77</v>
      </c>
      <c r="CA351">
        <f>VLOOKUP(A351,'Stock wise daily sales'!$A$1:$AA$367,21,0)</f>
        <v>0</v>
      </c>
      <c r="CB351">
        <v>0</v>
      </c>
      <c r="CC351" s="15">
        <f t="shared" si="373"/>
        <v>77</v>
      </c>
      <c r="CD351" s="14">
        <f t="shared" si="415"/>
        <v>24</v>
      </c>
      <c r="CE351">
        <f>VLOOKUP(A351,'Stock wise daily sales'!$A$1:$AA$367,22,0)</f>
        <v>5</v>
      </c>
      <c r="CF351">
        <v>0</v>
      </c>
      <c r="CG351" s="15">
        <f t="shared" si="416"/>
        <v>19</v>
      </c>
      <c r="CH351" s="14">
        <f t="shared" si="399"/>
        <v>20</v>
      </c>
      <c r="CI351">
        <f>VLOOKUP(A351,'Stock wise daily sales'!$A$1:$AA$367,23,0)</f>
        <v>20</v>
      </c>
      <c r="CJ351">
        <v>0</v>
      </c>
      <c r="CK351" s="15">
        <f t="shared" si="400"/>
        <v>0</v>
      </c>
      <c r="CL351" s="14">
        <f t="shared" si="392"/>
        <v>6</v>
      </c>
      <c r="CM351">
        <f>VLOOKUP(A351,'Stock wise daily sales'!$A$1:$AA$367,24,0)</f>
        <v>5</v>
      </c>
      <c r="CN351">
        <v>0</v>
      </c>
      <c r="CO351" s="15">
        <f t="shared" si="393"/>
        <v>1</v>
      </c>
      <c r="CP351" s="14">
        <f t="shared" si="409"/>
        <v>15</v>
      </c>
      <c r="CQ351">
        <f>VLOOKUP(A351,'Stock wise daily sales'!$A$1:$AA$367,25,0)</f>
        <v>0</v>
      </c>
      <c r="CR351">
        <v>0</v>
      </c>
      <c r="CS351" s="15">
        <f t="shared" si="410"/>
        <v>15</v>
      </c>
      <c r="CT351" s="14">
        <f t="shared" si="394"/>
        <v>127</v>
      </c>
      <c r="CU351">
        <f>VLOOKUP(A351,'Stock wise daily sales'!$A$1:$AA$367,26,0)</f>
        <v>10</v>
      </c>
      <c r="CV351">
        <v>0</v>
      </c>
      <c r="CW351" s="15">
        <f t="shared" si="395"/>
        <v>117</v>
      </c>
    </row>
    <row r="352" spans="1:101" x14ac:dyDescent="0.45">
      <c r="A352" s="2">
        <v>45549</v>
      </c>
      <c r="B352" s="14">
        <f t="shared" si="386"/>
        <v>77</v>
      </c>
      <c r="C352">
        <f>VLOOKUP(A352,'Stock wise daily sales'!$A$1:$AA$367,2,0)</f>
        <v>3</v>
      </c>
      <c r="D352">
        <v>0</v>
      </c>
      <c r="E352" s="15">
        <f t="shared" si="387"/>
        <v>74</v>
      </c>
      <c r="F352" s="14">
        <f t="shared" si="411"/>
        <v>39</v>
      </c>
      <c r="G352">
        <f>VLOOKUP(A352,'Stock wise daily sales'!$A$1:$AA$367,3,0)</f>
        <v>10</v>
      </c>
      <c r="H352">
        <v>0</v>
      </c>
      <c r="I352" s="15">
        <f t="shared" si="412"/>
        <v>29</v>
      </c>
      <c r="J352" s="14">
        <f t="shared" si="396"/>
        <v>22</v>
      </c>
      <c r="K352">
        <f>VLOOKUP(A352,'Stock wise daily sales'!$A$1:$AA$367,4,0)</f>
        <v>0</v>
      </c>
      <c r="L352">
        <v>0</v>
      </c>
      <c r="M352" s="15">
        <f t="shared" si="397"/>
        <v>22</v>
      </c>
      <c r="N352" s="14">
        <f t="shared" si="369"/>
        <v>6</v>
      </c>
      <c r="O352">
        <f>VLOOKUP(A352,'Stock wise daily sales'!$A$1:$AA$367,5,0)</f>
        <v>0</v>
      </c>
      <c r="P352">
        <v>0</v>
      </c>
      <c r="Q352" s="15">
        <f t="shared" si="398"/>
        <v>6</v>
      </c>
      <c r="R352" s="14">
        <f t="shared" si="374"/>
        <v>24</v>
      </c>
      <c r="S352">
        <f>VLOOKUP(A352,'Stock wise daily sales'!$A$1:$AA$367,6,0)</f>
        <v>0</v>
      </c>
      <c r="T352">
        <v>0</v>
      </c>
      <c r="U352" s="15">
        <f t="shared" si="375"/>
        <v>24</v>
      </c>
      <c r="V352" s="14">
        <f t="shared" si="365"/>
        <v>36</v>
      </c>
      <c r="W352">
        <f>VLOOKUP(A352,'Stock wise daily sales'!$A$1:$AA$367,7,0)</f>
        <v>25</v>
      </c>
      <c r="X352">
        <v>0</v>
      </c>
      <c r="Y352" s="15">
        <f t="shared" si="366"/>
        <v>11</v>
      </c>
      <c r="Z352" s="14">
        <f t="shared" si="376"/>
        <v>19</v>
      </c>
      <c r="AA352">
        <f>VLOOKUP(A352,'Stock wise daily sales'!$A$1:$AA$367,8,0)</f>
        <v>30</v>
      </c>
      <c r="AB352">
        <v>150</v>
      </c>
      <c r="AC352" s="15">
        <f t="shared" si="377"/>
        <v>139</v>
      </c>
      <c r="AD352" s="14">
        <f t="shared" si="370"/>
        <v>37</v>
      </c>
      <c r="AE352">
        <f>VLOOKUP(A352,'Stock wise daily sales'!$A$1:$AA$367,9,0)</f>
        <v>0</v>
      </c>
      <c r="AF352">
        <v>0</v>
      </c>
      <c r="AG352" s="15">
        <f t="shared" si="371"/>
        <v>37</v>
      </c>
      <c r="AH352" s="14">
        <f t="shared" si="401"/>
        <v>22</v>
      </c>
      <c r="AI352">
        <f>VLOOKUP(A352,'Stock wise daily sales'!$A$1:$AA$367,10,0)</f>
        <v>0</v>
      </c>
      <c r="AJ352">
        <v>0</v>
      </c>
      <c r="AK352" s="15">
        <f t="shared" si="402"/>
        <v>22</v>
      </c>
      <c r="AL352" s="14">
        <f t="shared" si="413"/>
        <v>0</v>
      </c>
      <c r="AM352">
        <f>VLOOKUP(A352,'Stock wise daily sales'!$A$1:$AA$367,11,0)</f>
        <v>0</v>
      </c>
      <c r="AN352">
        <v>0</v>
      </c>
      <c r="AO352" s="15">
        <f t="shared" si="414"/>
        <v>0</v>
      </c>
      <c r="AP352" s="14">
        <f t="shared" si="403"/>
        <v>25</v>
      </c>
      <c r="AQ352">
        <f>VLOOKUP(A352,'Stock wise daily sales'!$A$1:$AA$367,12,0)</f>
        <v>0</v>
      </c>
      <c r="AR352">
        <v>0</v>
      </c>
      <c r="AS352" s="15">
        <f t="shared" si="404"/>
        <v>25</v>
      </c>
      <c r="AT352" s="14">
        <f t="shared" si="405"/>
        <v>36</v>
      </c>
      <c r="AU352">
        <f>VLOOKUP(A352,'Stock wise daily sales'!$A$1:$AA$367,13,0)</f>
        <v>0</v>
      </c>
      <c r="AV352">
        <v>0</v>
      </c>
      <c r="AW352" s="15">
        <f t="shared" si="406"/>
        <v>36</v>
      </c>
      <c r="AX352" s="14">
        <f t="shared" si="378"/>
        <v>23</v>
      </c>
      <c r="AY352">
        <f>VLOOKUP(A352,'Stock wise daily sales'!$A$1:$AA$367,14,0)</f>
        <v>0</v>
      </c>
      <c r="AZ352">
        <v>0</v>
      </c>
      <c r="BA352" s="15">
        <f t="shared" si="379"/>
        <v>23</v>
      </c>
      <c r="BB352" s="14">
        <f t="shared" si="407"/>
        <v>9</v>
      </c>
      <c r="BC352">
        <f>VLOOKUP(A352,'Stock wise daily sales'!$A$1:$AA$367,15,0)</f>
        <v>0</v>
      </c>
      <c r="BD352">
        <v>0</v>
      </c>
      <c r="BE352" s="15">
        <f t="shared" si="408"/>
        <v>9</v>
      </c>
      <c r="BF352" s="14">
        <f t="shared" si="380"/>
        <v>2</v>
      </c>
      <c r="BG352">
        <f>VLOOKUP(A352,'Stock wise daily sales'!$A$1:$AA$367,16,0)</f>
        <v>0</v>
      </c>
      <c r="BH352">
        <v>0</v>
      </c>
      <c r="BI352" s="15">
        <f t="shared" si="381"/>
        <v>2</v>
      </c>
      <c r="BJ352" s="14">
        <f t="shared" si="388"/>
        <v>32</v>
      </c>
      <c r="BK352">
        <f>VLOOKUP(A352,'Stock wise daily sales'!$A$1:$AA$367,17,0)</f>
        <v>0</v>
      </c>
      <c r="BL352">
        <v>0</v>
      </c>
      <c r="BM352" s="15">
        <f t="shared" si="389"/>
        <v>32</v>
      </c>
      <c r="BN352" s="14">
        <f t="shared" si="382"/>
        <v>31</v>
      </c>
      <c r="BO352">
        <f>VLOOKUP(A352,'Stock wise daily sales'!$A$1:$AA$367,18,0)</f>
        <v>20</v>
      </c>
      <c r="BP352">
        <v>0</v>
      </c>
      <c r="BQ352" s="15">
        <f t="shared" si="383"/>
        <v>11</v>
      </c>
      <c r="BR352" s="14">
        <f t="shared" si="384"/>
        <v>20</v>
      </c>
      <c r="BS352">
        <f>VLOOKUP(A352,'Stock wise daily sales'!$A$1:$AA$367,19,0)</f>
        <v>0</v>
      </c>
      <c r="BT352">
        <v>0</v>
      </c>
      <c r="BU352" s="15">
        <f t="shared" si="385"/>
        <v>20</v>
      </c>
      <c r="BV352" s="14">
        <f t="shared" si="390"/>
        <v>26</v>
      </c>
      <c r="BW352">
        <f>VLOOKUP(A352,'Stock wise daily sales'!$A$1:$AA$367,20,0)</f>
        <v>0</v>
      </c>
      <c r="BX352">
        <v>0</v>
      </c>
      <c r="BY352" s="15">
        <f t="shared" si="391"/>
        <v>26</v>
      </c>
      <c r="BZ352" s="14">
        <f t="shared" si="372"/>
        <v>77</v>
      </c>
      <c r="CA352">
        <f>VLOOKUP(A352,'Stock wise daily sales'!$A$1:$AA$367,21,0)</f>
        <v>40</v>
      </c>
      <c r="CB352">
        <v>0</v>
      </c>
      <c r="CC352" s="15">
        <f t="shared" si="373"/>
        <v>37</v>
      </c>
      <c r="CD352" s="14">
        <f t="shared" si="415"/>
        <v>19</v>
      </c>
      <c r="CE352">
        <f>VLOOKUP(A352,'Stock wise daily sales'!$A$1:$AA$367,22,0)</f>
        <v>5</v>
      </c>
      <c r="CF352">
        <v>0</v>
      </c>
      <c r="CG352" s="15">
        <f t="shared" si="416"/>
        <v>14</v>
      </c>
      <c r="CH352" s="14">
        <f t="shared" si="399"/>
        <v>0</v>
      </c>
      <c r="CI352">
        <f>VLOOKUP(A352,'Stock wise daily sales'!$A$1:$AA$367,23,0)</f>
        <v>20</v>
      </c>
      <c r="CJ352">
        <v>120</v>
      </c>
      <c r="CK352" s="15">
        <f t="shared" si="400"/>
        <v>100</v>
      </c>
      <c r="CL352" s="14">
        <f t="shared" si="392"/>
        <v>1</v>
      </c>
      <c r="CM352">
        <f>VLOOKUP(A352,'Stock wise daily sales'!$A$1:$AA$367,24,0)</f>
        <v>5</v>
      </c>
      <c r="CN352">
        <v>35</v>
      </c>
      <c r="CO352" s="15">
        <f t="shared" si="393"/>
        <v>31</v>
      </c>
      <c r="CP352" s="14">
        <f t="shared" si="409"/>
        <v>15</v>
      </c>
      <c r="CQ352">
        <f>VLOOKUP(A352,'Stock wise daily sales'!$A$1:$AA$367,25,0)</f>
        <v>0</v>
      </c>
      <c r="CR352">
        <v>0</v>
      </c>
      <c r="CS352" s="15">
        <f t="shared" si="410"/>
        <v>15</v>
      </c>
      <c r="CT352" s="14">
        <f t="shared" si="394"/>
        <v>117</v>
      </c>
      <c r="CU352">
        <f>VLOOKUP(A352,'Stock wise daily sales'!$A$1:$AA$367,26,0)</f>
        <v>30</v>
      </c>
      <c r="CV352">
        <v>0</v>
      </c>
      <c r="CW352" s="15">
        <f t="shared" si="395"/>
        <v>87</v>
      </c>
    </row>
    <row r="353" spans="1:101" x14ac:dyDescent="0.45">
      <c r="A353" s="2">
        <v>45550</v>
      </c>
      <c r="B353" s="14">
        <f t="shared" si="386"/>
        <v>74</v>
      </c>
      <c r="C353">
        <f>VLOOKUP(A353,'Stock wise daily sales'!$A$1:$AA$367,2,0)</f>
        <v>20</v>
      </c>
      <c r="D353">
        <v>0</v>
      </c>
      <c r="E353" s="15">
        <f t="shared" si="387"/>
        <v>54</v>
      </c>
      <c r="F353" s="14">
        <f t="shared" si="411"/>
        <v>29</v>
      </c>
      <c r="G353">
        <f>VLOOKUP(A353,'Stock wise daily sales'!$A$1:$AA$367,3,0)</f>
        <v>4</v>
      </c>
      <c r="H353">
        <v>0</v>
      </c>
      <c r="I353" s="15">
        <f t="shared" si="412"/>
        <v>25</v>
      </c>
      <c r="J353" s="14">
        <f t="shared" si="396"/>
        <v>22</v>
      </c>
      <c r="K353">
        <f>VLOOKUP(A353,'Stock wise daily sales'!$A$1:$AA$367,4,0)</f>
        <v>0</v>
      </c>
      <c r="L353">
        <v>0</v>
      </c>
      <c r="M353" s="15">
        <f t="shared" si="397"/>
        <v>22</v>
      </c>
      <c r="N353" s="14">
        <f t="shared" si="369"/>
        <v>6</v>
      </c>
      <c r="O353">
        <f>VLOOKUP(A353,'Stock wise daily sales'!$A$1:$AA$367,5,0)</f>
        <v>0</v>
      </c>
      <c r="P353">
        <v>0</v>
      </c>
      <c r="Q353" s="15">
        <f t="shared" si="398"/>
        <v>6</v>
      </c>
      <c r="R353" s="14">
        <f t="shared" si="374"/>
        <v>24</v>
      </c>
      <c r="S353">
        <f>VLOOKUP(A353,'Stock wise daily sales'!$A$1:$AA$367,6,0)</f>
        <v>77</v>
      </c>
      <c r="T353">
        <v>170</v>
      </c>
      <c r="U353" s="15">
        <f t="shared" si="375"/>
        <v>117</v>
      </c>
      <c r="V353" s="14">
        <f t="shared" si="365"/>
        <v>11</v>
      </c>
      <c r="W353">
        <f>VLOOKUP(A353,'Stock wise daily sales'!$A$1:$AA$367,7,0)</f>
        <v>20</v>
      </c>
      <c r="X353">
        <v>110</v>
      </c>
      <c r="Y353" s="15">
        <f t="shared" si="366"/>
        <v>101</v>
      </c>
      <c r="Z353" s="14">
        <f t="shared" si="376"/>
        <v>139</v>
      </c>
      <c r="AA353">
        <f>VLOOKUP(A353,'Stock wise daily sales'!$A$1:$AA$367,8,0)</f>
        <v>0</v>
      </c>
      <c r="AB353">
        <v>0</v>
      </c>
      <c r="AC353" s="15">
        <f t="shared" si="377"/>
        <v>139</v>
      </c>
      <c r="AD353" s="14">
        <f t="shared" si="370"/>
        <v>37</v>
      </c>
      <c r="AE353">
        <f>VLOOKUP(A353,'Stock wise daily sales'!$A$1:$AA$367,9,0)</f>
        <v>10</v>
      </c>
      <c r="AF353">
        <v>0</v>
      </c>
      <c r="AG353" s="15">
        <f t="shared" si="371"/>
        <v>27</v>
      </c>
      <c r="AH353" s="14">
        <f t="shared" si="401"/>
        <v>22</v>
      </c>
      <c r="AI353">
        <f>VLOOKUP(A353,'Stock wise daily sales'!$A$1:$AA$367,10,0)</f>
        <v>0</v>
      </c>
      <c r="AJ353">
        <v>0</v>
      </c>
      <c r="AK353" s="15">
        <f t="shared" si="402"/>
        <v>22</v>
      </c>
      <c r="AL353" s="14">
        <f t="shared" si="413"/>
        <v>0</v>
      </c>
      <c r="AM353">
        <f>VLOOKUP(A353,'Stock wise daily sales'!$A$1:$AA$367,11,0)</f>
        <v>10</v>
      </c>
      <c r="AN353">
        <v>150</v>
      </c>
      <c r="AO353" s="15">
        <f t="shared" si="414"/>
        <v>140</v>
      </c>
      <c r="AP353" s="14">
        <f t="shared" si="403"/>
        <v>25</v>
      </c>
      <c r="AQ353">
        <f>VLOOKUP(A353,'Stock wise daily sales'!$A$1:$AA$367,12,0)</f>
        <v>9</v>
      </c>
      <c r="AR353">
        <v>0</v>
      </c>
      <c r="AS353" s="15">
        <f t="shared" si="404"/>
        <v>16</v>
      </c>
      <c r="AT353" s="14">
        <f t="shared" si="405"/>
        <v>36</v>
      </c>
      <c r="AU353">
        <f>VLOOKUP(A353,'Stock wise daily sales'!$A$1:$AA$367,13,0)</f>
        <v>0</v>
      </c>
      <c r="AV353">
        <v>0</v>
      </c>
      <c r="AW353" s="15">
        <f t="shared" si="406"/>
        <v>36</v>
      </c>
      <c r="AX353" s="14">
        <f t="shared" si="378"/>
        <v>23</v>
      </c>
      <c r="AY353">
        <f>VLOOKUP(A353,'Stock wise daily sales'!$A$1:$AA$367,14,0)</f>
        <v>1</v>
      </c>
      <c r="AZ353">
        <v>0</v>
      </c>
      <c r="BA353" s="15">
        <f t="shared" si="379"/>
        <v>22</v>
      </c>
      <c r="BB353" s="14">
        <f t="shared" si="407"/>
        <v>9</v>
      </c>
      <c r="BC353">
        <f>VLOOKUP(A353,'Stock wise daily sales'!$A$1:$AA$367,15,0)</f>
        <v>0</v>
      </c>
      <c r="BD353">
        <v>0</v>
      </c>
      <c r="BE353" s="15">
        <f t="shared" si="408"/>
        <v>9</v>
      </c>
      <c r="BF353" s="14">
        <f t="shared" si="380"/>
        <v>2</v>
      </c>
      <c r="BG353">
        <f>VLOOKUP(A353,'Stock wise daily sales'!$A$1:$AA$367,16,0)</f>
        <v>0</v>
      </c>
      <c r="BH353">
        <v>0</v>
      </c>
      <c r="BI353" s="15">
        <f t="shared" si="381"/>
        <v>2</v>
      </c>
      <c r="BJ353" s="14">
        <f t="shared" si="388"/>
        <v>32</v>
      </c>
      <c r="BK353">
        <f>VLOOKUP(A353,'Stock wise daily sales'!$A$1:$AA$367,17,0)</f>
        <v>0</v>
      </c>
      <c r="BL353">
        <v>0</v>
      </c>
      <c r="BM353" s="15">
        <f t="shared" si="389"/>
        <v>32</v>
      </c>
      <c r="BN353" s="14">
        <f t="shared" si="382"/>
        <v>11</v>
      </c>
      <c r="BO353">
        <f>VLOOKUP(A353,'Stock wise daily sales'!$A$1:$AA$367,18,0)</f>
        <v>10</v>
      </c>
      <c r="BP353">
        <v>0</v>
      </c>
      <c r="BQ353" s="15">
        <f t="shared" si="383"/>
        <v>1</v>
      </c>
      <c r="BR353" s="14">
        <f t="shared" si="384"/>
        <v>20</v>
      </c>
      <c r="BS353">
        <f>VLOOKUP(A353,'Stock wise daily sales'!$A$1:$AA$367,19,0)</f>
        <v>0</v>
      </c>
      <c r="BT353">
        <v>0</v>
      </c>
      <c r="BU353" s="15">
        <f t="shared" si="385"/>
        <v>20</v>
      </c>
      <c r="BV353" s="14">
        <f t="shared" si="390"/>
        <v>26</v>
      </c>
      <c r="BW353">
        <f>VLOOKUP(A353,'Stock wise daily sales'!$A$1:$AA$367,20,0)</f>
        <v>0</v>
      </c>
      <c r="BX353">
        <v>0</v>
      </c>
      <c r="BY353" s="15">
        <f t="shared" si="391"/>
        <v>26</v>
      </c>
      <c r="BZ353" s="14">
        <f t="shared" si="372"/>
        <v>37</v>
      </c>
      <c r="CA353">
        <f>VLOOKUP(A353,'Stock wise daily sales'!$A$1:$AA$367,21,0)</f>
        <v>10</v>
      </c>
      <c r="CB353">
        <v>0</v>
      </c>
      <c r="CC353" s="15">
        <f t="shared" si="373"/>
        <v>27</v>
      </c>
      <c r="CD353" s="14">
        <f t="shared" si="415"/>
        <v>14</v>
      </c>
      <c r="CE353">
        <f>VLOOKUP(A353,'Stock wise daily sales'!$A$1:$AA$367,22,0)</f>
        <v>10</v>
      </c>
      <c r="CF353">
        <v>0</v>
      </c>
      <c r="CG353" s="15">
        <f t="shared" si="416"/>
        <v>4</v>
      </c>
      <c r="CH353" s="14">
        <f t="shared" si="399"/>
        <v>100</v>
      </c>
      <c r="CI353">
        <f>VLOOKUP(A353,'Stock wise daily sales'!$A$1:$AA$367,23,0)</f>
        <v>20</v>
      </c>
      <c r="CJ353">
        <v>0</v>
      </c>
      <c r="CK353" s="15">
        <f t="shared" si="400"/>
        <v>80</v>
      </c>
      <c r="CL353" s="14">
        <f t="shared" si="392"/>
        <v>31</v>
      </c>
      <c r="CM353">
        <f>VLOOKUP(A353,'Stock wise daily sales'!$A$1:$AA$367,24,0)</f>
        <v>0</v>
      </c>
      <c r="CN353">
        <v>0</v>
      </c>
      <c r="CO353" s="15">
        <f t="shared" si="393"/>
        <v>31</v>
      </c>
      <c r="CP353" s="14">
        <f t="shared" si="409"/>
        <v>15</v>
      </c>
      <c r="CQ353">
        <f>VLOOKUP(A353,'Stock wise daily sales'!$A$1:$AA$367,25,0)</f>
        <v>0</v>
      </c>
      <c r="CR353">
        <v>0</v>
      </c>
      <c r="CS353" s="15">
        <f t="shared" si="410"/>
        <v>15</v>
      </c>
      <c r="CT353" s="14">
        <f t="shared" si="394"/>
        <v>87</v>
      </c>
      <c r="CU353">
        <f>VLOOKUP(A353,'Stock wise daily sales'!$A$1:$AA$367,26,0)</f>
        <v>14</v>
      </c>
      <c r="CV353">
        <v>0</v>
      </c>
      <c r="CW353" s="15">
        <f t="shared" si="395"/>
        <v>73</v>
      </c>
    </row>
    <row r="354" spans="1:101" x14ac:dyDescent="0.45">
      <c r="A354" s="2">
        <v>45551</v>
      </c>
      <c r="B354" s="14">
        <f t="shared" si="386"/>
        <v>54</v>
      </c>
      <c r="C354">
        <f>VLOOKUP(A354,'Stock wise daily sales'!$A$1:$AA$367,2,0)</f>
        <v>44</v>
      </c>
      <c r="D354">
        <v>0</v>
      </c>
      <c r="E354" s="15">
        <f t="shared" si="387"/>
        <v>10</v>
      </c>
      <c r="F354" s="14">
        <f t="shared" si="411"/>
        <v>25</v>
      </c>
      <c r="G354">
        <f>VLOOKUP(A354,'Stock wise daily sales'!$A$1:$AA$367,3,0)</f>
        <v>0</v>
      </c>
      <c r="H354">
        <v>0</v>
      </c>
      <c r="I354" s="15">
        <f t="shared" si="412"/>
        <v>25</v>
      </c>
      <c r="J354" s="14">
        <f t="shared" si="396"/>
        <v>22</v>
      </c>
      <c r="K354">
        <f>VLOOKUP(A354,'Stock wise daily sales'!$A$1:$AA$367,4,0)</f>
        <v>0</v>
      </c>
      <c r="L354">
        <v>0</v>
      </c>
      <c r="M354" s="15">
        <f t="shared" si="397"/>
        <v>22</v>
      </c>
      <c r="N354" s="14">
        <f t="shared" si="369"/>
        <v>6</v>
      </c>
      <c r="O354">
        <f>VLOOKUP(A354,'Stock wise daily sales'!$A$1:$AA$367,5,0)</f>
        <v>0</v>
      </c>
      <c r="P354">
        <v>0</v>
      </c>
      <c r="Q354" s="15">
        <f t="shared" si="398"/>
        <v>6</v>
      </c>
      <c r="R354" s="14">
        <f t="shared" si="374"/>
        <v>117</v>
      </c>
      <c r="S354">
        <f>VLOOKUP(A354,'Stock wise daily sales'!$A$1:$AA$367,6,0)</f>
        <v>10</v>
      </c>
      <c r="T354">
        <v>0</v>
      </c>
      <c r="U354" s="15">
        <f t="shared" si="375"/>
        <v>107</v>
      </c>
      <c r="V354" s="14">
        <f t="shared" si="365"/>
        <v>101</v>
      </c>
      <c r="W354">
        <f>VLOOKUP(A354,'Stock wise daily sales'!$A$1:$AA$367,7,0)</f>
        <v>64</v>
      </c>
      <c r="X354">
        <v>0</v>
      </c>
      <c r="Y354" s="15">
        <f t="shared" si="366"/>
        <v>37</v>
      </c>
      <c r="Z354" s="14">
        <f t="shared" si="376"/>
        <v>139</v>
      </c>
      <c r="AA354">
        <f>VLOOKUP(A354,'Stock wise daily sales'!$A$1:$AA$367,8,0)</f>
        <v>0</v>
      </c>
      <c r="AB354">
        <v>0</v>
      </c>
      <c r="AC354" s="15">
        <f t="shared" si="377"/>
        <v>139</v>
      </c>
      <c r="AD354" s="14">
        <f t="shared" si="370"/>
        <v>27</v>
      </c>
      <c r="AE354">
        <f>VLOOKUP(A354,'Stock wise daily sales'!$A$1:$AA$367,9,0)</f>
        <v>0</v>
      </c>
      <c r="AF354">
        <v>0</v>
      </c>
      <c r="AG354" s="15">
        <f t="shared" si="371"/>
        <v>27</v>
      </c>
      <c r="AH354" s="14">
        <f t="shared" si="401"/>
        <v>22</v>
      </c>
      <c r="AI354">
        <f>VLOOKUP(A354,'Stock wise daily sales'!$A$1:$AA$367,10,0)</f>
        <v>0</v>
      </c>
      <c r="AJ354">
        <v>0</v>
      </c>
      <c r="AK354" s="15">
        <f t="shared" si="402"/>
        <v>22</v>
      </c>
      <c r="AL354" s="14">
        <f t="shared" si="413"/>
        <v>140</v>
      </c>
      <c r="AM354">
        <f>VLOOKUP(A354,'Stock wise daily sales'!$A$1:$AA$367,11,0)</f>
        <v>0</v>
      </c>
      <c r="AN354">
        <v>0</v>
      </c>
      <c r="AO354" s="15">
        <f t="shared" si="414"/>
        <v>140</v>
      </c>
      <c r="AP354" s="14">
        <f t="shared" si="403"/>
        <v>16</v>
      </c>
      <c r="AQ354">
        <f>VLOOKUP(A354,'Stock wise daily sales'!$A$1:$AA$367,12,0)</f>
        <v>8</v>
      </c>
      <c r="AR354">
        <v>0</v>
      </c>
      <c r="AS354" s="15">
        <f t="shared" si="404"/>
        <v>8</v>
      </c>
      <c r="AT354" s="14">
        <f t="shared" si="405"/>
        <v>36</v>
      </c>
      <c r="AU354">
        <f>VLOOKUP(A354,'Stock wise daily sales'!$A$1:$AA$367,13,0)</f>
        <v>0</v>
      </c>
      <c r="AV354">
        <v>0</v>
      </c>
      <c r="AW354" s="15">
        <f t="shared" si="406"/>
        <v>36</v>
      </c>
      <c r="AX354" s="14">
        <f t="shared" si="378"/>
        <v>22</v>
      </c>
      <c r="AY354">
        <f>VLOOKUP(A354,'Stock wise daily sales'!$A$1:$AA$367,14,0)</f>
        <v>0</v>
      </c>
      <c r="AZ354">
        <v>0</v>
      </c>
      <c r="BA354" s="15">
        <f t="shared" si="379"/>
        <v>22</v>
      </c>
      <c r="BB354" s="14">
        <f t="shared" si="407"/>
        <v>9</v>
      </c>
      <c r="BC354">
        <f>VLOOKUP(A354,'Stock wise daily sales'!$A$1:$AA$367,15,0)</f>
        <v>0</v>
      </c>
      <c r="BD354">
        <v>0</v>
      </c>
      <c r="BE354" s="15">
        <f t="shared" si="408"/>
        <v>9</v>
      </c>
      <c r="BF354" s="14">
        <f t="shared" si="380"/>
        <v>2</v>
      </c>
      <c r="BG354">
        <f>VLOOKUP(A354,'Stock wise daily sales'!$A$1:$AA$367,16,0)</f>
        <v>0</v>
      </c>
      <c r="BH354">
        <v>0</v>
      </c>
      <c r="BI354" s="15">
        <f t="shared" si="381"/>
        <v>2</v>
      </c>
      <c r="BJ354" s="14">
        <f t="shared" si="388"/>
        <v>32</v>
      </c>
      <c r="BK354">
        <f>VLOOKUP(A354,'Stock wise daily sales'!$A$1:$AA$367,17,0)</f>
        <v>13</v>
      </c>
      <c r="BL354">
        <v>0</v>
      </c>
      <c r="BM354" s="15">
        <f t="shared" si="389"/>
        <v>19</v>
      </c>
      <c r="BN354" s="14">
        <f t="shared" si="382"/>
        <v>1</v>
      </c>
      <c r="BO354">
        <f>VLOOKUP(A354,'Stock wise daily sales'!$A$1:$AA$367,18,0)</f>
        <v>0</v>
      </c>
      <c r="BP354">
        <v>0</v>
      </c>
      <c r="BQ354" s="15">
        <f t="shared" si="383"/>
        <v>1</v>
      </c>
      <c r="BR354" s="14">
        <f t="shared" si="384"/>
        <v>20</v>
      </c>
      <c r="BS354">
        <f>VLOOKUP(A354,'Stock wise daily sales'!$A$1:$AA$367,19,0)</f>
        <v>5</v>
      </c>
      <c r="BT354">
        <v>0</v>
      </c>
      <c r="BU354" s="15">
        <f t="shared" si="385"/>
        <v>15</v>
      </c>
      <c r="BV354" s="14">
        <f t="shared" si="390"/>
        <v>26</v>
      </c>
      <c r="BW354">
        <f>VLOOKUP(A354,'Stock wise daily sales'!$A$1:$AA$367,20,0)</f>
        <v>0</v>
      </c>
      <c r="BX354">
        <v>0</v>
      </c>
      <c r="BY354" s="15">
        <f t="shared" si="391"/>
        <v>26</v>
      </c>
      <c r="BZ354" s="14">
        <f t="shared" si="372"/>
        <v>27</v>
      </c>
      <c r="CA354">
        <f>VLOOKUP(A354,'Stock wise daily sales'!$A$1:$AA$367,21,0)</f>
        <v>7</v>
      </c>
      <c r="CB354">
        <v>0</v>
      </c>
      <c r="CC354" s="15">
        <f t="shared" si="373"/>
        <v>20</v>
      </c>
      <c r="CD354" s="14">
        <f t="shared" si="415"/>
        <v>4</v>
      </c>
      <c r="CE354">
        <f>VLOOKUP(A354,'Stock wise daily sales'!$A$1:$AA$367,22,0)</f>
        <v>25</v>
      </c>
      <c r="CF354">
        <v>120</v>
      </c>
      <c r="CG354" s="15">
        <f t="shared" si="416"/>
        <v>99</v>
      </c>
      <c r="CH354" s="14">
        <f t="shared" si="399"/>
        <v>80</v>
      </c>
      <c r="CI354">
        <f>VLOOKUP(A354,'Stock wise daily sales'!$A$1:$AA$367,23,0)</f>
        <v>25</v>
      </c>
      <c r="CJ354">
        <v>0</v>
      </c>
      <c r="CK354" s="15">
        <f t="shared" si="400"/>
        <v>55</v>
      </c>
      <c r="CL354" s="14">
        <f t="shared" si="392"/>
        <v>31</v>
      </c>
      <c r="CM354">
        <f>VLOOKUP(A354,'Stock wise daily sales'!$A$1:$AA$367,24,0)</f>
        <v>10</v>
      </c>
      <c r="CN354">
        <v>0</v>
      </c>
      <c r="CO354" s="15">
        <f t="shared" si="393"/>
        <v>21</v>
      </c>
      <c r="CP354" s="14">
        <f t="shared" si="409"/>
        <v>15</v>
      </c>
      <c r="CQ354">
        <f>VLOOKUP(A354,'Stock wise daily sales'!$A$1:$AA$367,25,0)</f>
        <v>15</v>
      </c>
      <c r="CR354">
        <v>40</v>
      </c>
      <c r="CS354" s="15">
        <f t="shared" si="410"/>
        <v>40</v>
      </c>
      <c r="CT354" s="14">
        <f t="shared" si="394"/>
        <v>73</v>
      </c>
      <c r="CU354">
        <f>VLOOKUP(A354,'Stock wise daily sales'!$A$1:$AA$367,26,0)</f>
        <v>30</v>
      </c>
      <c r="CV354">
        <v>0</v>
      </c>
      <c r="CW354" s="15">
        <f t="shared" si="395"/>
        <v>43</v>
      </c>
    </row>
    <row r="355" spans="1:101" x14ac:dyDescent="0.45">
      <c r="A355" s="2">
        <v>45552</v>
      </c>
      <c r="B355" s="14">
        <f t="shared" si="386"/>
        <v>10</v>
      </c>
      <c r="C355">
        <f>VLOOKUP(A355,'Stock wise daily sales'!$A$1:$AA$367,2,0)</f>
        <v>0</v>
      </c>
      <c r="D355">
        <v>0</v>
      </c>
      <c r="E355" s="15">
        <f t="shared" si="387"/>
        <v>10</v>
      </c>
      <c r="F355" s="14">
        <f t="shared" si="411"/>
        <v>25</v>
      </c>
      <c r="G355">
        <f>VLOOKUP(A355,'Stock wise daily sales'!$A$1:$AA$367,3,0)</f>
        <v>15</v>
      </c>
      <c r="H355">
        <v>0</v>
      </c>
      <c r="I355" s="15">
        <f t="shared" si="412"/>
        <v>10</v>
      </c>
      <c r="J355" s="14">
        <f t="shared" si="396"/>
        <v>22</v>
      </c>
      <c r="K355">
        <f>VLOOKUP(A355,'Stock wise daily sales'!$A$1:$AA$367,4,0)</f>
        <v>0</v>
      </c>
      <c r="L355">
        <v>0</v>
      </c>
      <c r="M355" s="15">
        <f t="shared" si="397"/>
        <v>22</v>
      </c>
      <c r="N355" s="14">
        <f t="shared" si="369"/>
        <v>6</v>
      </c>
      <c r="O355">
        <f>VLOOKUP(A355,'Stock wise daily sales'!$A$1:$AA$367,5,0)</f>
        <v>0</v>
      </c>
      <c r="P355">
        <v>0</v>
      </c>
      <c r="Q355" s="15">
        <f t="shared" si="398"/>
        <v>6</v>
      </c>
      <c r="R355" s="14">
        <f t="shared" si="374"/>
        <v>107</v>
      </c>
      <c r="S355">
        <f>VLOOKUP(A355,'Stock wise daily sales'!$A$1:$AA$367,6,0)</f>
        <v>5</v>
      </c>
      <c r="T355">
        <v>0</v>
      </c>
      <c r="U355" s="15">
        <f t="shared" si="375"/>
        <v>102</v>
      </c>
      <c r="V355" s="14">
        <f t="shared" ref="V355:V368" si="417">MAX(Y354,0)</f>
        <v>37</v>
      </c>
      <c r="W355">
        <f>VLOOKUP(A355,'Stock wise daily sales'!$A$1:$AA$367,7,0)</f>
        <v>0</v>
      </c>
      <c r="X355">
        <v>0</v>
      </c>
      <c r="Y355" s="15">
        <f t="shared" ref="Y355:Y368" si="418">V355-W355+X355</f>
        <v>37</v>
      </c>
      <c r="Z355" s="14">
        <f t="shared" si="376"/>
        <v>139</v>
      </c>
      <c r="AA355">
        <f>VLOOKUP(A355,'Stock wise daily sales'!$A$1:$AA$367,8,0)</f>
        <v>10</v>
      </c>
      <c r="AB355">
        <v>0</v>
      </c>
      <c r="AC355" s="15">
        <f t="shared" si="377"/>
        <v>129</v>
      </c>
      <c r="AD355" s="14">
        <f t="shared" si="370"/>
        <v>27</v>
      </c>
      <c r="AE355">
        <f>VLOOKUP(A355,'Stock wise daily sales'!$A$1:$AA$367,9,0)</f>
        <v>0</v>
      </c>
      <c r="AF355">
        <v>0</v>
      </c>
      <c r="AG355" s="15">
        <f t="shared" si="371"/>
        <v>27</v>
      </c>
      <c r="AH355" s="14">
        <f t="shared" si="401"/>
        <v>22</v>
      </c>
      <c r="AI355">
        <f>VLOOKUP(A355,'Stock wise daily sales'!$A$1:$AA$367,10,0)</f>
        <v>0</v>
      </c>
      <c r="AJ355">
        <v>0</v>
      </c>
      <c r="AK355" s="15">
        <f t="shared" si="402"/>
        <v>22</v>
      </c>
      <c r="AL355" s="14">
        <f t="shared" si="413"/>
        <v>140</v>
      </c>
      <c r="AM355">
        <f>VLOOKUP(A355,'Stock wise daily sales'!$A$1:$AA$367,11,0)</f>
        <v>5</v>
      </c>
      <c r="AN355">
        <v>0</v>
      </c>
      <c r="AO355" s="15">
        <f t="shared" si="414"/>
        <v>135</v>
      </c>
      <c r="AP355" s="14">
        <f t="shared" si="403"/>
        <v>8</v>
      </c>
      <c r="AQ355">
        <f>VLOOKUP(A355,'Stock wise daily sales'!$A$1:$AA$367,12,0)</f>
        <v>0</v>
      </c>
      <c r="AR355">
        <v>0</v>
      </c>
      <c r="AS355" s="15">
        <f t="shared" si="404"/>
        <v>8</v>
      </c>
      <c r="AT355" s="14">
        <f t="shared" si="405"/>
        <v>36</v>
      </c>
      <c r="AU355">
        <f>VLOOKUP(A355,'Stock wise daily sales'!$A$1:$AA$367,13,0)</f>
        <v>3</v>
      </c>
      <c r="AV355">
        <v>0</v>
      </c>
      <c r="AW355" s="15">
        <f t="shared" si="406"/>
        <v>33</v>
      </c>
      <c r="AX355" s="14">
        <f t="shared" si="378"/>
        <v>22</v>
      </c>
      <c r="AY355">
        <f>VLOOKUP(A355,'Stock wise daily sales'!$A$1:$AA$367,14,0)</f>
        <v>4</v>
      </c>
      <c r="AZ355">
        <v>0</v>
      </c>
      <c r="BA355" s="15">
        <f t="shared" si="379"/>
        <v>18</v>
      </c>
      <c r="BB355" s="14">
        <f t="shared" si="407"/>
        <v>9</v>
      </c>
      <c r="BC355">
        <f>VLOOKUP(A355,'Stock wise daily sales'!$A$1:$AA$367,15,0)</f>
        <v>0</v>
      </c>
      <c r="BD355">
        <v>0</v>
      </c>
      <c r="BE355" s="15">
        <f t="shared" si="408"/>
        <v>9</v>
      </c>
      <c r="BF355" s="14">
        <f t="shared" si="380"/>
        <v>2</v>
      </c>
      <c r="BG355">
        <f>VLOOKUP(A355,'Stock wise daily sales'!$A$1:$AA$367,16,0)</f>
        <v>3</v>
      </c>
      <c r="BH355">
        <v>100</v>
      </c>
      <c r="BI355" s="15">
        <f t="shared" si="381"/>
        <v>99</v>
      </c>
      <c r="BJ355" s="14">
        <f t="shared" si="388"/>
        <v>19</v>
      </c>
      <c r="BK355">
        <f>VLOOKUP(A355,'Stock wise daily sales'!$A$1:$AA$367,17,0)</f>
        <v>0</v>
      </c>
      <c r="BL355">
        <v>0</v>
      </c>
      <c r="BM355" s="15">
        <f t="shared" si="389"/>
        <v>19</v>
      </c>
      <c r="BN355" s="14">
        <f t="shared" si="382"/>
        <v>1</v>
      </c>
      <c r="BO355">
        <f>VLOOKUP(A355,'Stock wise daily sales'!$A$1:$AA$367,18,0)</f>
        <v>0</v>
      </c>
      <c r="BP355">
        <v>0</v>
      </c>
      <c r="BQ355" s="15">
        <f t="shared" si="383"/>
        <v>1</v>
      </c>
      <c r="BR355" s="14">
        <f t="shared" si="384"/>
        <v>15</v>
      </c>
      <c r="BS355">
        <f>VLOOKUP(A355,'Stock wise daily sales'!$A$1:$AA$367,19,0)</f>
        <v>0</v>
      </c>
      <c r="BT355">
        <v>0</v>
      </c>
      <c r="BU355" s="15">
        <f t="shared" si="385"/>
        <v>15</v>
      </c>
      <c r="BV355" s="14">
        <f t="shared" si="390"/>
        <v>26</v>
      </c>
      <c r="BW355">
        <f>VLOOKUP(A355,'Stock wise daily sales'!$A$1:$AA$367,20,0)</f>
        <v>0</v>
      </c>
      <c r="BX355">
        <v>0</v>
      </c>
      <c r="BY355" s="15">
        <f t="shared" si="391"/>
        <v>26</v>
      </c>
      <c r="BZ355" s="14">
        <f t="shared" si="372"/>
        <v>20</v>
      </c>
      <c r="CA355">
        <f>VLOOKUP(A355,'Stock wise daily sales'!$A$1:$AA$367,21,0)</f>
        <v>5</v>
      </c>
      <c r="CB355">
        <v>0</v>
      </c>
      <c r="CC355" s="15">
        <f t="shared" si="373"/>
        <v>15</v>
      </c>
      <c r="CD355" s="14">
        <f t="shared" si="415"/>
        <v>99</v>
      </c>
      <c r="CE355">
        <f>VLOOKUP(A355,'Stock wise daily sales'!$A$1:$AA$367,22,0)</f>
        <v>0</v>
      </c>
      <c r="CF355">
        <v>0</v>
      </c>
      <c r="CG355" s="15">
        <f t="shared" si="416"/>
        <v>99</v>
      </c>
      <c r="CH355" s="14">
        <f t="shared" si="399"/>
        <v>55</v>
      </c>
      <c r="CI355">
        <f>VLOOKUP(A355,'Stock wise daily sales'!$A$1:$AA$367,23,0)</f>
        <v>0</v>
      </c>
      <c r="CJ355">
        <v>0</v>
      </c>
      <c r="CK355" s="15">
        <f t="shared" si="400"/>
        <v>55</v>
      </c>
      <c r="CL355" s="14">
        <f t="shared" si="392"/>
        <v>21</v>
      </c>
      <c r="CM355">
        <f>VLOOKUP(A355,'Stock wise daily sales'!$A$1:$AA$367,24,0)</f>
        <v>0</v>
      </c>
      <c r="CN355">
        <v>0</v>
      </c>
      <c r="CO355" s="15">
        <f t="shared" si="393"/>
        <v>21</v>
      </c>
      <c r="CP355" s="14">
        <f t="shared" si="409"/>
        <v>40</v>
      </c>
      <c r="CQ355">
        <f>VLOOKUP(A355,'Stock wise daily sales'!$A$1:$AA$367,25,0)</f>
        <v>5</v>
      </c>
      <c r="CR355">
        <v>0</v>
      </c>
      <c r="CS355" s="15">
        <f t="shared" si="410"/>
        <v>35</v>
      </c>
      <c r="CT355" s="14">
        <f t="shared" si="394"/>
        <v>43</v>
      </c>
      <c r="CU355">
        <f>VLOOKUP(A355,'Stock wise daily sales'!$A$1:$AA$367,26,0)</f>
        <v>5</v>
      </c>
      <c r="CV355">
        <v>0</v>
      </c>
      <c r="CW355" s="15">
        <f t="shared" si="395"/>
        <v>38</v>
      </c>
    </row>
    <row r="356" spans="1:101" x14ac:dyDescent="0.45">
      <c r="A356" s="2">
        <v>45553</v>
      </c>
      <c r="B356" s="14">
        <f t="shared" si="386"/>
        <v>10</v>
      </c>
      <c r="C356">
        <f>VLOOKUP(A356,'Stock wise daily sales'!$A$1:$AA$367,2,0)</f>
        <v>18</v>
      </c>
      <c r="D356">
        <v>100</v>
      </c>
      <c r="E356" s="15">
        <f t="shared" si="387"/>
        <v>92</v>
      </c>
      <c r="F356" s="14">
        <f t="shared" si="411"/>
        <v>10</v>
      </c>
      <c r="G356">
        <f>VLOOKUP(A356,'Stock wise daily sales'!$A$1:$AA$367,3,0)</f>
        <v>20</v>
      </c>
      <c r="H356">
        <v>160</v>
      </c>
      <c r="I356" s="15">
        <f t="shared" si="412"/>
        <v>150</v>
      </c>
      <c r="J356" s="14">
        <f t="shared" si="396"/>
        <v>22</v>
      </c>
      <c r="K356">
        <f>VLOOKUP(A356,'Stock wise daily sales'!$A$1:$AA$367,4,0)</f>
        <v>20</v>
      </c>
      <c r="L356">
        <v>0</v>
      </c>
      <c r="M356" s="15">
        <f t="shared" si="397"/>
        <v>2</v>
      </c>
      <c r="N356" s="14">
        <f t="shared" si="369"/>
        <v>6</v>
      </c>
      <c r="O356">
        <f>VLOOKUP(A356,'Stock wise daily sales'!$A$1:$AA$367,5,0)</f>
        <v>0</v>
      </c>
      <c r="P356">
        <v>0</v>
      </c>
      <c r="Q356" s="15">
        <f t="shared" si="398"/>
        <v>6</v>
      </c>
      <c r="R356" s="14">
        <f t="shared" si="374"/>
        <v>102</v>
      </c>
      <c r="S356">
        <f>VLOOKUP(A356,'Stock wise daily sales'!$A$1:$AA$367,6,0)</f>
        <v>0</v>
      </c>
      <c r="T356">
        <v>0</v>
      </c>
      <c r="U356" s="15">
        <f t="shared" si="375"/>
        <v>102</v>
      </c>
      <c r="V356" s="14">
        <f t="shared" si="417"/>
        <v>37</v>
      </c>
      <c r="W356">
        <f>VLOOKUP(A356,'Stock wise daily sales'!$A$1:$AA$367,7,0)</f>
        <v>19</v>
      </c>
      <c r="X356">
        <v>0</v>
      </c>
      <c r="Y356" s="15">
        <f t="shared" si="418"/>
        <v>18</v>
      </c>
      <c r="Z356" s="14">
        <f t="shared" si="376"/>
        <v>129</v>
      </c>
      <c r="AA356">
        <f>VLOOKUP(A356,'Stock wise daily sales'!$A$1:$AA$367,8,0)</f>
        <v>20</v>
      </c>
      <c r="AB356">
        <v>0</v>
      </c>
      <c r="AC356" s="15">
        <f t="shared" si="377"/>
        <v>109</v>
      </c>
      <c r="AD356" s="14">
        <f t="shared" si="370"/>
        <v>27</v>
      </c>
      <c r="AE356">
        <f>VLOOKUP(A356,'Stock wise daily sales'!$A$1:$AA$367,9,0)</f>
        <v>10</v>
      </c>
      <c r="AF356">
        <v>0</v>
      </c>
      <c r="AG356" s="15">
        <f t="shared" si="371"/>
        <v>17</v>
      </c>
      <c r="AH356" s="14">
        <f t="shared" si="401"/>
        <v>22</v>
      </c>
      <c r="AI356">
        <f>VLOOKUP(A356,'Stock wise daily sales'!$A$1:$AA$367,10,0)</f>
        <v>0</v>
      </c>
      <c r="AJ356">
        <v>0</v>
      </c>
      <c r="AK356" s="15">
        <f t="shared" si="402"/>
        <v>22</v>
      </c>
      <c r="AL356" s="14">
        <f t="shared" si="413"/>
        <v>135</v>
      </c>
      <c r="AM356">
        <v>78</v>
      </c>
      <c r="AN356">
        <v>0</v>
      </c>
      <c r="AO356" s="15">
        <f t="shared" si="414"/>
        <v>57</v>
      </c>
      <c r="AP356" s="14">
        <f t="shared" si="403"/>
        <v>8</v>
      </c>
      <c r="AQ356">
        <f>VLOOKUP(A356,'Stock wise daily sales'!$A$1:$AA$367,12,0)</f>
        <v>0</v>
      </c>
      <c r="AR356">
        <v>0</v>
      </c>
      <c r="AS356" s="15">
        <f t="shared" si="404"/>
        <v>8</v>
      </c>
      <c r="AT356" s="14">
        <f t="shared" si="405"/>
        <v>33</v>
      </c>
      <c r="AU356">
        <f>VLOOKUP(A356,'Stock wise daily sales'!$A$1:$AA$367,13,0)</f>
        <v>0</v>
      </c>
      <c r="AV356">
        <v>0</v>
      </c>
      <c r="AW356" s="15">
        <f t="shared" si="406"/>
        <v>33</v>
      </c>
      <c r="AX356" s="14">
        <f t="shared" si="378"/>
        <v>18</v>
      </c>
      <c r="AY356">
        <f>VLOOKUP(A356,'Stock wise daily sales'!$A$1:$AA$367,14,0)</f>
        <v>0</v>
      </c>
      <c r="AZ356">
        <v>0</v>
      </c>
      <c r="BA356" s="15">
        <f t="shared" si="379"/>
        <v>18</v>
      </c>
      <c r="BB356" s="14">
        <f t="shared" si="407"/>
        <v>9</v>
      </c>
      <c r="BC356">
        <f>VLOOKUP(A356,'Stock wise daily sales'!$A$1:$AA$367,15,0)</f>
        <v>0</v>
      </c>
      <c r="BD356">
        <v>0</v>
      </c>
      <c r="BE356" s="15">
        <f t="shared" si="408"/>
        <v>9</v>
      </c>
      <c r="BF356" s="14">
        <f t="shared" si="380"/>
        <v>99</v>
      </c>
      <c r="BG356">
        <f>VLOOKUP(A356,'Stock wise daily sales'!$A$1:$AA$367,16,0)</f>
        <v>0</v>
      </c>
      <c r="BH356">
        <v>0</v>
      </c>
      <c r="BI356" s="15">
        <f t="shared" si="381"/>
        <v>99</v>
      </c>
      <c r="BJ356" s="14">
        <f t="shared" si="388"/>
        <v>19</v>
      </c>
      <c r="BK356">
        <f>VLOOKUP(A356,'Stock wise daily sales'!$A$1:$AA$367,17,0)</f>
        <v>5</v>
      </c>
      <c r="BL356">
        <v>0</v>
      </c>
      <c r="BM356" s="15">
        <f t="shared" si="389"/>
        <v>14</v>
      </c>
      <c r="BN356" s="14">
        <f t="shared" si="382"/>
        <v>1</v>
      </c>
      <c r="BO356">
        <f>VLOOKUP(A356,'Stock wise daily sales'!$A$1:$AA$367,18,0)</f>
        <v>18</v>
      </c>
      <c r="BP356">
        <v>100</v>
      </c>
      <c r="BQ356" s="15">
        <f t="shared" si="383"/>
        <v>83</v>
      </c>
      <c r="BR356" s="14">
        <f t="shared" si="384"/>
        <v>15</v>
      </c>
      <c r="BS356">
        <f>VLOOKUP(A356,'Stock wise daily sales'!$A$1:$AA$367,19,0)</f>
        <v>0</v>
      </c>
      <c r="BT356">
        <v>0</v>
      </c>
      <c r="BU356" s="15">
        <f t="shared" si="385"/>
        <v>15</v>
      </c>
      <c r="BV356" s="14">
        <f t="shared" si="390"/>
        <v>26</v>
      </c>
      <c r="BW356">
        <f>VLOOKUP(A356,'Stock wise daily sales'!$A$1:$AA$367,20,0)</f>
        <v>0</v>
      </c>
      <c r="BX356">
        <v>0</v>
      </c>
      <c r="BY356" s="15">
        <f t="shared" si="391"/>
        <v>26</v>
      </c>
      <c r="BZ356" s="14">
        <f t="shared" si="372"/>
        <v>15</v>
      </c>
      <c r="CA356">
        <f>VLOOKUP(A356,'Stock wise daily sales'!$A$1:$AA$367,21,0)</f>
        <v>32</v>
      </c>
      <c r="CB356">
        <v>140</v>
      </c>
      <c r="CC356" s="15">
        <f t="shared" si="373"/>
        <v>123</v>
      </c>
      <c r="CD356" s="14">
        <f t="shared" si="415"/>
        <v>99</v>
      </c>
      <c r="CE356">
        <f>VLOOKUP(A356,'Stock wise daily sales'!$A$1:$AA$367,22,0)</f>
        <v>20</v>
      </c>
      <c r="CF356">
        <v>0</v>
      </c>
      <c r="CG356" s="15">
        <f t="shared" si="416"/>
        <v>79</v>
      </c>
      <c r="CH356" s="14">
        <f t="shared" si="399"/>
        <v>55</v>
      </c>
      <c r="CI356">
        <f>VLOOKUP(A356,'Stock wise daily sales'!$A$1:$AA$367,23,0)</f>
        <v>20</v>
      </c>
      <c r="CJ356">
        <v>0</v>
      </c>
      <c r="CK356" s="15">
        <f t="shared" si="400"/>
        <v>35</v>
      </c>
      <c r="CL356" s="14">
        <f t="shared" si="392"/>
        <v>21</v>
      </c>
      <c r="CM356">
        <f>VLOOKUP(A356,'Stock wise daily sales'!$A$1:$AA$367,24,0)</f>
        <v>0</v>
      </c>
      <c r="CN356">
        <v>0</v>
      </c>
      <c r="CO356" s="15">
        <f t="shared" si="393"/>
        <v>21</v>
      </c>
      <c r="CP356" s="14">
        <f t="shared" si="409"/>
        <v>35</v>
      </c>
      <c r="CQ356">
        <f>VLOOKUP(A356,'Stock wise daily sales'!$A$1:$AA$367,25,0)</f>
        <v>0</v>
      </c>
      <c r="CR356">
        <v>0</v>
      </c>
      <c r="CS356" s="15">
        <f t="shared" si="410"/>
        <v>35</v>
      </c>
      <c r="CT356" s="14">
        <f t="shared" si="394"/>
        <v>38</v>
      </c>
      <c r="CU356">
        <f>VLOOKUP(A356,'Stock wise daily sales'!$A$1:$AA$367,26,0)</f>
        <v>20</v>
      </c>
      <c r="CV356">
        <v>0</v>
      </c>
      <c r="CW356" s="15">
        <f t="shared" si="395"/>
        <v>18</v>
      </c>
    </row>
    <row r="357" spans="1:101" x14ac:dyDescent="0.45">
      <c r="A357" s="2">
        <v>45554</v>
      </c>
      <c r="B357" s="14">
        <f t="shared" si="386"/>
        <v>92</v>
      </c>
      <c r="C357">
        <f>VLOOKUP(A357,'Stock wise daily sales'!$A$1:$AA$367,2,0)</f>
        <v>0</v>
      </c>
      <c r="D357">
        <v>0</v>
      </c>
      <c r="E357" s="15">
        <f t="shared" si="387"/>
        <v>92</v>
      </c>
      <c r="F357" s="14">
        <f t="shared" si="411"/>
        <v>150</v>
      </c>
      <c r="G357">
        <f>VLOOKUP(A357,'Stock wise daily sales'!$A$1:$AA$367,3,0)</f>
        <v>0</v>
      </c>
      <c r="H357">
        <v>0</v>
      </c>
      <c r="I357" s="15">
        <f t="shared" si="412"/>
        <v>150</v>
      </c>
      <c r="J357" s="14">
        <f t="shared" si="396"/>
        <v>2</v>
      </c>
      <c r="K357">
        <f>VLOOKUP(A357,'Stock wise daily sales'!$A$1:$AA$367,4,0)</f>
        <v>0</v>
      </c>
      <c r="L357">
        <v>0</v>
      </c>
      <c r="M357" s="15">
        <f t="shared" si="397"/>
        <v>2</v>
      </c>
      <c r="N357" s="14">
        <f t="shared" si="369"/>
        <v>6</v>
      </c>
      <c r="O357">
        <f>VLOOKUP(A357,'Stock wise daily sales'!$A$1:$AA$367,5,0)</f>
        <v>0</v>
      </c>
      <c r="P357">
        <v>0</v>
      </c>
      <c r="Q357" s="15">
        <f t="shared" si="398"/>
        <v>6</v>
      </c>
      <c r="R357" s="14">
        <f t="shared" si="374"/>
        <v>102</v>
      </c>
      <c r="S357">
        <f>VLOOKUP(A357,'Stock wise daily sales'!$A$1:$AA$367,6,0)</f>
        <v>0</v>
      </c>
      <c r="T357">
        <v>0</v>
      </c>
      <c r="U357" s="15">
        <f t="shared" si="375"/>
        <v>102</v>
      </c>
      <c r="V357" s="14">
        <f t="shared" si="417"/>
        <v>18</v>
      </c>
      <c r="W357">
        <f>VLOOKUP(A357,'Stock wise daily sales'!$A$1:$AA$367,7,0)</f>
        <v>16</v>
      </c>
      <c r="X357">
        <v>0</v>
      </c>
      <c r="Y357" s="15">
        <f t="shared" si="418"/>
        <v>2</v>
      </c>
      <c r="Z357" s="14">
        <f t="shared" si="376"/>
        <v>109</v>
      </c>
      <c r="AA357">
        <f>VLOOKUP(A357,'Stock wise daily sales'!$A$1:$AA$367,8,0)</f>
        <v>10</v>
      </c>
      <c r="AB357">
        <v>0</v>
      </c>
      <c r="AC357" s="15">
        <f t="shared" si="377"/>
        <v>99</v>
      </c>
      <c r="AD357" s="14">
        <f t="shared" si="370"/>
        <v>17</v>
      </c>
      <c r="AE357">
        <f>VLOOKUP(A357,'Stock wise daily sales'!$A$1:$AA$367,9,0)</f>
        <v>0</v>
      </c>
      <c r="AF357">
        <v>0</v>
      </c>
      <c r="AG357" s="15">
        <f t="shared" si="371"/>
        <v>17</v>
      </c>
      <c r="AH357" s="14">
        <f t="shared" si="401"/>
        <v>22</v>
      </c>
      <c r="AI357">
        <f>VLOOKUP(A357,'Stock wise daily sales'!$A$1:$AA$367,10,0)</f>
        <v>0</v>
      </c>
      <c r="AJ357">
        <v>0</v>
      </c>
      <c r="AK357" s="15">
        <f t="shared" si="402"/>
        <v>22</v>
      </c>
      <c r="AL357" s="14">
        <f t="shared" si="413"/>
        <v>57</v>
      </c>
      <c r="AM357">
        <f>VLOOKUP(A357,'Stock wise daily sales'!$A$1:$AA$367,11,0)</f>
        <v>10</v>
      </c>
      <c r="AN357">
        <v>0</v>
      </c>
      <c r="AO357" s="15">
        <f t="shared" si="414"/>
        <v>47</v>
      </c>
      <c r="AP357" s="14">
        <f t="shared" si="403"/>
        <v>8</v>
      </c>
      <c r="AQ357">
        <f>VLOOKUP(A357,'Stock wise daily sales'!$A$1:$AA$367,12,0)</f>
        <v>9</v>
      </c>
      <c r="AR357">
        <v>90</v>
      </c>
      <c r="AS357" s="15">
        <f t="shared" si="404"/>
        <v>89</v>
      </c>
      <c r="AT357" s="14">
        <f t="shared" si="405"/>
        <v>33</v>
      </c>
      <c r="AU357">
        <f>VLOOKUP(A357,'Stock wise daily sales'!$A$1:$AA$367,13,0)</f>
        <v>10</v>
      </c>
      <c r="AV357">
        <v>0</v>
      </c>
      <c r="AW357" s="15">
        <f t="shared" si="406"/>
        <v>23</v>
      </c>
      <c r="AX357" s="14">
        <f t="shared" si="378"/>
        <v>18</v>
      </c>
      <c r="AY357">
        <f>VLOOKUP(A357,'Stock wise daily sales'!$A$1:$AA$367,14,0)</f>
        <v>10</v>
      </c>
      <c r="AZ357">
        <v>0</v>
      </c>
      <c r="BA357" s="15">
        <f t="shared" si="379"/>
        <v>8</v>
      </c>
      <c r="BB357" s="14">
        <f t="shared" si="407"/>
        <v>9</v>
      </c>
      <c r="BC357">
        <f>VLOOKUP(A357,'Stock wise daily sales'!$A$1:$AA$367,15,0)</f>
        <v>0</v>
      </c>
      <c r="BD357">
        <v>0</v>
      </c>
      <c r="BE357" s="15">
        <f t="shared" si="408"/>
        <v>9</v>
      </c>
      <c r="BF357" s="14">
        <f t="shared" si="380"/>
        <v>99</v>
      </c>
      <c r="BG357">
        <f>VLOOKUP(A357,'Stock wise daily sales'!$A$1:$AA$367,16,0)</f>
        <v>10</v>
      </c>
      <c r="BH357">
        <v>0</v>
      </c>
      <c r="BI357" s="15">
        <f t="shared" si="381"/>
        <v>89</v>
      </c>
      <c r="BJ357" s="14">
        <f t="shared" si="388"/>
        <v>14</v>
      </c>
      <c r="BK357">
        <f>VLOOKUP(A357,'Stock wise daily sales'!$A$1:$AA$367,17,0)</f>
        <v>0</v>
      </c>
      <c r="BL357">
        <v>0</v>
      </c>
      <c r="BM357" s="15">
        <f t="shared" si="389"/>
        <v>14</v>
      </c>
      <c r="BN357" s="14">
        <f t="shared" si="382"/>
        <v>83</v>
      </c>
      <c r="BO357">
        <f>VLOOKUP(A357,'Stock wise daily sales'!$A$1:$AA$367,18,0)</f>
        <v>2</v>
      </c>
      <c r="BP357">
        <v>0</v>
      </c>
      <c r="BQ357" s="15">
        <f t="shared" si="383"/>
        <v>81</v>
      </c>
      <c r="BR357" s="14">
        <f t="shared" si="384"/>
        <v>15</v>
      </c>
      <c r="BS357">
        <f>VLOOKUP(A357,'Stock wise daily sales'!$A$1:$AA$367,19,0)</f>
        <v>0</v>
      </c>
      <c r="BT357">
        <v>0</v>
      </c>
      <c r="BU357" s="15">
        <f t="shared" si="385"/>
        <v>15</v>
      </c>
      <c r="BV357" s="14">
        <f t="shared" si="390"/>
        <v>26</v>
      </c>
      <c r="BW357">
        <f>VLOOKUP(A357,'Stock wise daily sales'!$A$1:$AA$367,20,0)</f>
        <v>0</v>
      </c>
      <c r="BX357">
        <v>0</v>
      </c>
      <c r="BY357" s="15">
        <f t="shared" si="391"/>
        <v>26</v>
      </c>
      <c r="BZ357" s="14">
        <f t="shared" si="372"/>
        <v>123</v>
      </c>
      <c r="CA357">
        <f>VLOOKUP(A357,'Stock wise daily sales'!$A$1:$AA$367,21,0)</f>
        <v>8</v>
      </c>
      <c r="CB357">
        <v>0</v>
      </c>
      <c r="CC357" s="15">
        <f t="shared" si="373"/>
        <v>115</v>
      </c>
      <c r="CD357" s="14">
        <f t="shared" si="415"/>
        <v>79</v>
      </c>
      <c r="CE357">
        <f>VLOOKUP(A357,'Stock wise daily sales'!$A$1:$AA$367,22,0)</f>
        <v>7</v>
      </c>
      <c r="CF357">
        <v>0</v>
      </c>
      <c r="CG357" s="15">
        <f t="shared" si="416"/>
        <v>72</v>
      </c>
      <c r="CH357" s="14">
        <f t="shared" si="399"/>
        <v>35</v>
      </c>
      <c r="CI357">
        <f>VLOOKUP(A357,'Stock wise daily sales'!$A$1:$AA$367,23,0)</f>
        <v>10</v>
      </c>
      <c r="CJ357">
        <v>0</v>
      </c>
      <c r="CK357" s="15">
        <f t="shared" si="400"/>
        <v>25</v>
      </c>
      <c r="CL357" s="14">
        <f t="shared" si="392"/>
        <v>21</v>
      </c>
      <c r="CM357">
        <f>VLOOKUP(A357,'Stock wise daily sales'!$A$1:$AA$367,24,0)</f>
        <v>3</v>
      </c>
      <c r="CN357">
        <v>0</v>
      </c>
      <c r="CO357" s="15">
        <f t="shared" si="393"/>
        <v>18</v>
      </c>
      <c r="CP357" s="14">
        <f t="shared" si="409"/>
        <v>35</v>
      </c>
      <c r="CQ357">
        <f>VLOOKUP(A357,'Stock wise daily sales'!$A$1:$AA$367,25,0)</f>
        <v>10</v>
      </c>
      <c r="CR357">
        <v>0</v>
      </c>
      <c r="CS357" s="15">
        <f t="shared" si="410"/>
        <v>25</v>
      </c>
      <c r="CT357" s="14">
        <f t="shared" si="394"/>
        <v>18</v>
      </c>
      <c r="CU357">
        <f>VLOOKUP(A357,'Stock wise daily sales'!$A$1:$AA$367,26,0)</f>
        <v>15</v>
      </c>
      <c r="CV357">
        <v>0</v>
      </c>
      <c r="CW357" s="15">
        <f t="shared" si="395"/>
        <v>3</v>
      </c>
    </row>
    <row r="358" spans="1:101" x14ac:dyDescent="0.45">
      <c r="A358" s="2">
        <v>45555</v>
      </c>
      <c r="B358" s="14">
        <f t="shared" si="386"/>
        <v>92</v>
      </c>
      <c r="C358">
        <f>VLOOKUP(A358,'Stock wise daily sales'!$A$1:$AA$367,2,0)</f>
        <v>0</v>
      </c>
      <c r="D358">
        <v>0</v>
      </c>
      <c r="E358" s="15">
        <f t="shared" si="387"/>
        <v>92</v>
      </c>
      <c r="F358" s="14">
        <f t="shared" si="411"/>
        <v>150</v>
      </c>
      <c r="G358">
        <f>VLOOKUP(A358,'Stock wise daily sales'!$A$1:$AA$367,3,0)</f>
        <v>55</v>
      </c>
      <c r="H358">
        <v>0</v>
      </c>
      <c r="I358" s="15">
        <f t="shared" si="412"/>
        <v>95</v>
      </c>
      <c r="J358" s="14">
        <f t="shared" si="396"/>
        <v>2</v>
      </c>
      <c r="K358">
        <f>VLOOKUP(A358,'Stock wise daily sales'!$A$1:$AA$367,4,0)</f>
        <v>0</v>
      </c>
      <c r="L358">
        <v>0</v>
      </c>
      <c r="M358" s="15">
        <f t="shared" si="397"/>
        <v>2</v>
      </c>
      <c r="N358" s="14">
        <f t="shared" si="369"/>
        <v>6</v>
      </c>
      <c r="O358">
        <f>VLOOKUP(A358,'Stock wise daily sales'!$A$1:$AA$367,5,0)</f>
        <v>0</v>
      </c>
      <c r="P358">
        <v>0</v>
      </c>
      <c r="Q358" s="15">
        <f t="shared" si="398"/>
        <v>6</v>
      </c>
      <c r="R358" s="14">
        <f t="shared" si="374"/>
        <v>102</v>
      </c>
      <c r="S358">
        <f>VLOOKUP(A358,'Stock wise daily sales'!$A$1:$AA$367,6,0)</f>
        <v>0</v>
      </c>
      <c r="T358">
        <v>0</v>
      </c>
      <c r="U358" s="15">
        <f t="shared" si="375"/>
        <v>102</v>
      </c>
      <c r="V358" s="14">
        <f t="shared" si="417"/>
        <v>2</v>
      </c>
      <c r="W358">
        <f>VLOOKUP(A358,'Stock wise daily sales'!$A$1:$AA$367,7,0)</f>
        <v>0</v>
      </c>
      <c r="X358">
        <v>0</v>
      </c>
      <c r="Y358" s="15">
        <f t="shared" si="418"/>
        <v>2</v>
      </c>
      <c r="Z358" s="14">
        <f t="shared" si="376"/>
        <v>99</v>
      </c>
      <c r="AA358">
        <f>VLOOKUP(A358,'Stock wise daily sales'!$A$1:$AA$367,8,0)</f>
        <v>22</v>
      </c>
      <c r="AB358">
        <v>0</v>
      </c>
      <c r="AC358" s="15">
        <f t="shared" si="377"/>
        <v>77</v>
      </c>
      <c r="AD358" s="14">
        <f t="shared" si="370"/>
        <v>17</v>
      </c>
      <c r="AE358">
        <f>VLOOKUP(A358,'Stock wise daily sales'!$A$1:$AA$367,9,0)</f>
        <v>0</v>
      </c>
      <c r="AF358">
        <v>0</v>
      </c>
      <c r="AG358" s="15">
        <f t="shared" si="371"/>
        <v>17</v>
      </c>
      <c r="AH358" s="14">
        <f t="shared" si="401"/>
        <v>22</v>
      </c>
      <c r="AI358">
        <f>VLOOKUP(A358,'Stock wise daily sales'!$A$1:$AA$367,10,0)</f>
        <v>0</v>
      </c>
      <c r="AJ358">
        <v>0</v>
      </c>
      <c r="AK358" s="15">
        <f t="shared" si="402"/>
        <v>22</v>
      </c>
      <c r="AL358" s="14">
        <f t="shared" si="413"/>
        <v>47</v>
      </c>
      <c r="AM358">
        <f>VLOOKUP(A358,'Stock wise daily sales'!$A$1:$AA$367,11,0)</f>
        <v>0</v>
      </c>
      <c r="AN358">
        <v>0</v>
      </c>
      <c r="AO358" s="15">
        <f t="shared" si="414"/>
        <v>47</v>
      </c>
      <c r="AP358" s="14">
        <f t="shared" si="403"/>
        <v>89</v>
      </c>
      <c r="AQ358">
        <f>VLOOKUP(A358,'Stock wise daily sales'!$A$1:$AA$367,12,0)</f>
        <v>0</v>
      </c>
      <c r="AR358">
        <v>0</v>
      </c>
      <c r="AS358" s="15">
        <f t="shared" si="404"/>
        <v>89</v>
      </c>
      <c r="AT358" s="14">
        <f t="shared" si="405"/>
        <v>23</v>
      </c>
      <c r="AU358">
        <f>VLOOKUP(A358,'Stock wise daily sales'!$A$1:$AA$367,13,0)</f>
        <v>5</v>
      </c>
      <c r="AV358">
        <v>0</v>
      </c>
      <c r="AW358" s="15">
        <f t="shared" si="406"/>
        <v>18</v>
      </c>
      <c r="AX358" s="14">
        <f t="shared" si="378"/>
        <v>8</v>
      </c>
      <c r="AY358">
        <f>VLOOKUP(A358,'Stock wise daily sales'!$A$1:$AA$367,14,0)</f>
        <v>0</v>
      </c>
      <c r="AZ358">
        <v>0</v>
      </c>
      <c r="BA358" s="15">
        <f t="shared" si="379"/>
        <v>8</v>
      </c>
      <c r="BB358" s="14">
        <f t="shared" si="407"/>
        <v>9</v>
      </c>
      <c r="BC358">
        <f>VLOOKUP(A358,'Stock wise daily sales'!$A$1:$AA$367,15,0)</f>
        <v>0</v>
      </c>
      <c r="BD358">
        <v>0</v>
      </c>
      <c r="BE358" s="15">
        <f t="shared" si="408"/>
        <v>9</v>
      </c>
      <c r="BF358" s="14">
        <f t="shared" si="380"/>
        <v>89</v>
      </c>
      <c r="BG358">
        <f>VLOOKUP(A358,'Stock wise daily sales'!$A$1:$AA$367,16,0)</f>
        <v>0</v>
      </c>
      <c r="BH358">
        <v>0</v>
      </c>
      <c r="BI358" s="15">
        <f t="shared" si="381"/>
        <v>89</v>
      </c>
      <c r="BJ358" s="14">
        <f t="shared" si="388"/>
        <v>14</v>
      </c>
      <c r="BK358">
        <f>VLOOKUP(A358,'Stock wise daily sales'!$A$1:$AA$367,17,0)</f>
        <v>0</v>
      </c>
      <c r="BL358">
        <v>0</v>
      </c>
      <c r="BM358" s="15">
        <f t="shared" si="389"/>
        <v>14</v>
      </c>
      <c r="BN358" s="14">
        <f t="shared" si="382"/>
        <v>81</v>
      </c>
      <c r="BO358">
        <f>VLOOKUP(A358,'Stock wise daily sales'!$A$1:$AA$367,18,0)</f>
        <v>51</v>
      </c>
      <c r="BP358">
        <v>0</v>
      </c>
      <c r="BQ358" s="15">
        <f t="shared" si="383"/>
        <v>30</v>
      </c>
      <c r="BR358" s="14">
        <f t="shared" si="384"/>
        <v>15</v>
      </c>
      <c r="BS358">
        <f>VLOOKUP(A358,'Stock wise daily sales'!$A$1:$AA$367,19,0)</f>
        <v>0</v>
      </c>
      <c r="BT358">
        <v>0</v>
      </c>
      <c r="BU358" s="15">
        <f t="shared" si="385"/>
        <v>15</v>
      </c>
      <c r="BV358" s="14">
        <f t="shared" si="390"/>
        <v>26</v>
      </c>
      <c r="BW358">
        <f>VLOOKUP(A358,'Stock wise daily sales'!$A$1:$AA$367,20,0)</f>
        <v>0</v>
      </c>
      <c r="BX358">
        <v>0</v>
      </c>
      <c r="BY358" s="15">
        <f t="shared" si="391"/>
        <v>26</v>
      </c>
      <c r="BZ358" s="14">
        <f t="shared" si="372"/>
        <v>115</v>
      </c>
      <c r="CA358">
        <f>VLOOKUP(A358,'Stock wise daily sales'!$A$1:$AA$367,21,0)</f>
        <v>0</v>
      </c>
      <c r="CB358">
        <v>0</v>
      </c>
      <c r="CC358" s="15">
        <f t="shared" si="373"/>
        <v>115</v>
      </c>
      <c r="CD358" s="14">
        <f t="shared" si="415"/>
        <v>72</v>
      </c>
      <c r="CE358">
        <f>VLOOKUP(A358,'Stock wise daily sales'!$A$1:$AA$367,22,0)</f>
        <v>0</v>
      </c>
      <c r="CF358">
        <v>0</v>
      </c>
      <c r="CG358" s="15">
        <f t="shared" si="416"/>
        <v>72</v>
      </c>
      <c r="CH358" s="14">
        <f t="shared" si="399"/>
        <v>25</v>
      </c>
      <c r="CI358">
        <f>VLOOKUP(A358,'Stock wise daily sales'!$A$1:$AA$367,23,0)</f>
        <v>33</v>
      </c>
      <c r="CJ358">
        <v>70</v>
      </c>
      <c r="CK358" s="15">
        <f t="shared" si="400"/>
        <v>62</v>
      </c>
      <c r="CL358" s="14">
        <f t="shared" si="392"/>
        <v>18</v>
      </c>
      <c r="CM358">
        <f>VLOOKUP(A358,'Stock wise daily sales'!$A$1:$AA$367,24,0)</f>
        <v>4</v>
      </c>
      <c r="CN358">
        <v>0</v>
      </c>
      <c r="CO358" s="15">
        <f t="shared" si="393"/>
        <v>14</v>
      </c>
      <c r="CP358" s="14">
        <f t="shared" si="409"/>
        <v>25</v>
      </c>
      <c r="CQ358">
        <f>VLOOKUP(A358,'Stock wise daily sales'!$A$1:$AA$367,25,0)</f>
        <v>0</v>
      </c>
      <c r="CR358">
        <v>0</v>
      </c>
      <c r="CS358" s="15">
        <f t="shared" si="410"/>
        <v>25</v>
      </c>
      <c r="CT358" s="14">
        <f t="shared" si="394"/>
        <v>3</v>
      </c>
      <c r="CU358">
        <f>VLOOKUP(A358,'Stock wise daily sales'!$A$1:$AA$367,26,0)</f>
        <v>0</v>
      </c>
      <c r="CV358">
        <v>0</v>
      </c>
      <c r="CW358" s="15">
        <f t="shared" si="395"/>
        <v>3</v>
      </c>
    </row>
    <row r="359" spans="1:101" x14ac:dyDescent="0.45">
      <c r="A359" s="2">
        <v>45556</v>
      </c>
      <c r="B359" s="14">
        <f t="shared" si="386"/>
        <v>92</v>
      </c>
      <c r="C359">
        <f>VLOOKUP(A359,'Stock wise daily sales'!$A$1:$AA$367,2,0)</f>
        <v>0</v>
      </c>
      <c r="D359">
        <v>0</v>
      </c>
      <c r="E359" s="15">
        <f t="shared" si="387"/>
        <v>92</v>
      </c>
      <c r="F359" s="14">
        <f t="shared" si="411"/>
        <v>95</v>
      </c>
      <c r="G359">
        <f>VLOOKUP(A359,'Stock wise daily sales'!$A$1:$AA$367,3,0)</f>
        <v>10</v>
      </c>
      <c r="H359">
        <v>0</v>
      </c>
      <c r="I359" s="15">
        <f t="shared" si="412"/>
        <v>85</v>
      </c>
      <c r="J359" s="14">
        <f t="shared" si="396"/>
        <v>2</v>
      </c>
      <c r="K359">
        <f>VLOOKUP(A359,'Stock wise daily sales'!$A$1:$AA$367,4,0)</f>
        <v>0</v>
      </c>
      <c r="L359">
        <v>0</v>
      </c>
      <c r="M359" s="15">
        <f t="shared" si="397"/>
        <v>2</v>
      </c>
      <c r="N359" s="14">
        <f t="shared" si="369"/>
        <v>6</v>
      </c>
      <c r="O359">
        <f>VLOOKUP(A359,'Stock wise daily sales'!$A$1:$AA$367,5,0)</f>
        <v>0</v>
      </c>
      <c r="P359">
        <v>0</v>
      </c>
      <c r="Q359" s="15">
        <f t="shared" si="398"/>
        <v>6</v>
      </c>
      <c r="R359" s="14">
        <f t="shared" si="374"/>
        <v>102</v>
      </c>
      <c r="S359">
        <f>VLOOKUP(A359,'Stock wise daily sales'!$A$1:$AA$367,6,0)</f>
        <v>0</v>
      </c>
      <c r="T359">
        <v>0</v>
      </c>
      <c r="U359" s="15">
        <f t="shared" si="375"/>
        <v>102</v>
      </c>
      <c r="V359" s="14">
        <f t="shared" si="417"/>
        <v>2</v>
      </c>
      <c r="W359">
        <f>VLOOKUP(A359,'Stock wise daily sales'!$A$1:$AA$367,7,0)</f>
        <v>0</v>
      </c>
      <c r="X359">
        <v>0</v>
      </c>
      <c r="Y359" s="15">
        <f t="shared" si="418"/>
        <v>2</v>
      </c>
      <c r="Z359" s="14">
        <f t="shared" si="376"/>
        <v>77</v>
      </c>
      <c r="AA359">
        <f>VLOOKUP(A359,'Stock wise daily sales'!$A$1:$AA$367,8,0)</f>
        <v>9</v>
      </c>
      <c r="AB359">
        <v>0</v>
      </c>
      <c r="AC359" s="15">
        <f t="shared" si="377"/>
        <v>68</v>
      </c>
      <c r="AD359" s="14">
        <f t="shared" si="370"/>
        <v>17</v>
      </c>
      <c r="AE359">
        <f>VLOOKUP(A359,'Stock wise daily sales'!$A$1:$AA$367,9,0)</f>
        <v>0</v>
      </c>
      <c r="AF359">
        <v>0</v>
      </c>
      <c r="AG359" s="15">
        <f t="shared" si="371"/>
        <v>17</v>
      </c>
      <c r="AH359" s="14">
        <f t="shared" si="401"/>
        <v>22</v>
      </c>
      <c r="AI359">
        <f>VLOOKUP(A359,'Stock wise daily sales'!$A$1:$AA$367,10,0)</f>
        <v>0</v>
      </c>
      <c r="AJ359">
        <v>0</v>
      </c>
      <c r="AK359" s="15">
        <f t="shared" si="402"/>
        <v>22</v>
      </c>
      <c r="AL359" s="14">
        <f t="shared" si="413"/>
        <v>47</v>
      </c>
      <c r="AM359">
        <f>VLOOKUP(A359,'Stock wise daily sales'!$A$1:$AA$367,11,0)</f>
        <v>2</v>
      </c>
      <c r="AN359">
        <v>0</v>
      </c>
      <c r="AO359" s="15">
        <f t="shared" si="414"/>
        <v>45</v>
      </c>
      <c r="AP359" s="14">
        <f t="shared" si="403"/>
        <v>89</v>
      </c>
      <c r="AQ359">
        <f>VLOOKUP(A359,'Stock wise daily sales'!$A$1:$AA$367,12,0)</f>
        <v>0</v>
      </c>
      <c r="AR359">
        <v>0</v>
      </c>
      <c r="AS359" s="15">
        <f t="shared" si="404"/>
        <v>89</v>
      </c>
      <c r="AT359" s="14">
        <f t="shared" si="405"/>
        <v>18</v>
      </c>
      <c r="AU359">
        <f>VLOOKUP(A359,'Stock wise daily sales'!$A$1:$AA$367,13,0)</f>
        <v>15</v>
      </c>
      <c r="AV359">
        <v>0</v>
      </c>
      <c r="AW359" s="15">
        <f t="shared" si="406"/>
        <v>3</v>
      </c>
      <c r="AX359" s="14">
        <f t="shared" si="378"/>
        <v>8</v>
      </c>
      <c r="AY359">
        <f>VLOOKUP(A359,'Stock wise daily sales'!$A$1:$AA$367,14,0)</f>
        <v>0</v>
      </c>
      <c r="AZ359">
        <v>0</v>
      </c>
      <c r="BA359" s="15">
        <f t="shared" si="379"/>
        <v>8</v>
      </c>
      <c r="BB359" s="14">
        <f t="shared" si="407"/>
        <v>9</v>
      </c>
      <c r="BC359">
        <f>VLOOKUP(A359,'Stock wise daily sales'!$A$1:$AA$367,15,0)</f>
        <v>0</v>
      </c>
      <c r="BD359">
        <v>0</v>
      </c>
      <c r="BE359" s="15">
        <f t="shared" si="408"/>
        <v>9</v>
      </c>
      <c r="BF359" s="14">
        <f t="shared" si="380"/>
        <v>89</v>
      </c>
      <c r="BG359">
        <f>VLOOKUP(A359,'Stock wise daily sales'!$A$1:$AA$367,16,0)</f>
        <v>15</v>
      </c>
      <c r="BH359">
        <v>0</v>
      </c>
      <c r="BI359" s="15">
        <f t="shared" si="381"/>
        <v>74</v>
      </c>
      <c r="BJ359" s="14">
        <f t="shared" si="388"/>
        <v>14</v>
      </c>
      <c r="BK359">
        <f>VLOOKUP(A359,'Stock wise daily sales'!$A$1:$AA$367,17,0)</f>
        <v>0</v>
      </c>
      <c r="BL359">
        <v>0</v>
      </c>
      <c r="BM359" s="15">
        <f t="shared" si="389"/>
        <v>14</v>
      </c>
      <c r="BN359" s="14">
        <f t="shared" si="382"/>
        <v>30</v>
      </c>
      <c r="BO359">
        <f>VLOOKUP(A359,'Stock wise daily sales'!$A$1:$AA$367,18,0)</f>
        <v>0</v>
      </c>
      <c r="BP359">
        <v>0</v>
      </c>
      <c r="BQ359" s="15">
        <f t="shared" si="383"/>
        <v>30</v>
      </c>
      <c r="BR359" s="14">
        <f t="shared" si="384"/>
        <v>15</v>
      </c>
      <c r="BS359">
        <f>VLOOKUP(A359,'Stock wise daily sales'!$A$1:$AA$367,19,0)</f>
        <v>0</v>
      </c>
      <c r="BT359">
        <v>0</v>
      </c>
      <c r="BU359" s="15">
        <f t="shared" si="385"/>
        <v>15</v>
      </c>
      <c r="BV359" s="14">
        <f t="shared" si="390"/>
        <v>26</v>
      </c>
      <c r="BW359">
        <f>VLOOKUP(A359,'Stock wise daily sales'!$A$1:$AA$367,20,0)</f>
        <v>0</v>
      </c>
      <c r="BX359">
        <v>0</v>
      </c>
      <c r="BY359" s="15">
        <f t="shared" si="391"/>
        <v>26</v>
      </c>
      <c r="BZ359" s="14">
        <f t="shared" si="372"/>
        <v>115</v>
      </c>
      <c r="CA359">
        <f>VLOOKUP(A359,'Stock wise daily sales'!$A$1:$AA$367,21,0)</f>
        <v>7</v>
      </c>
      <c r="CB359">
        <v>0</v>
      </c>
      <c r="CC359" s="15">
        <f t="shared" si="373"/>
        <v>108</v>
      </c>
      <c r="CD359" s="14">
        <f t="shared" si="415"/>
        <v>72</v>
      </c>
      <c r="CE359">
        <f>VLOOKUP(A359,'Stock wise daily sales'!$A$1:$AA$367,22,0)</f>
        <v>0</v>
      </c>
      <c r="CF359">
        <v>0</v>
      </c>
      <c r="CG359" s="15">
        <f t="shared" si="416"/>
        <v>72</v>
      </c>
      <c r="CH359" s="14">
        <f t="shared" si="399"/>
        <v>62</v>
      </c>
      <c r="CI359">
        <f>VLOOKUP(A359,'Stock wise daily sales'!$A$1:$AA$367,23,0)</f>
        <v>0</v>
      </c>
      <c r="CJ359">
        <v>0</v>
      </c>
      <c r="CK359" s="15">
        <f t="shared" si="400"/>
        <v>62</v>
      </c>
      <c r="CL359" s="14">
        <f t="shared" si="392"/>
        <v>14</v>
      </c>
      <c r="CM359">
        <f>VLOOKUP(A359,'Stock wise daily sales'!$A$1:$AA$367,24,0)</f>
        <v>0</v>
      </c>
      <c r="CN359">
        <v>0</v>
      </c>
      <c r="CO359" s="15">
        <f t="shared" si="393"/>
        <v>14</v>
      </c>
      <c r="CP359" s="14">
        <f t="shared" si="409"/>
        <v>25</v>
      </c>
      <c r="CQ359">
        <f>VLOOKUP(A359,'Stock wise daily sales'!$A$1:$AA$367,25,0)</f>
        <v>0</v>
      </c>
      <c r="CR359">
        <v>0</v>
      </c>
      <c r="CS359" s="15">
        <f t="shared" si="410"/>
        <v>25</v>
      </c>
      <c r="CT359" s="14">
        <f t="shared" si="394"/>
        <v>3</v>
      </c>
      <c r="CU359">
        <f>VLOOKUP(A359,'Stock wise daily sales'!$A$1:$AA$367,26,0)</f>
        <v>0</v>
      </c>
      <c r="CV359">
        <v>0</v>
      </c>
      <c r="CW359" s="15">
        <f t="shared" si="395"/>
        <v>3</v>
      </c>
    </row>
    <row r="360" spans="1:101" x14ac:dyDescent="0.45">
      <c r="A360" s="2">
        <v>45557</v>
      </c>
      <c r="B360" s="14">
        <f t="shared" si="386"/>
        <v>92</v>
      </c>
      <c r="C360">
        <f>VLOOKUP(A360,'Stock wise daily sales'!$A$1:$AA$367,2,0)</f>
        <v>1</v>
      </c>
      <c r="D360">
        <v>0</v>
      </c>
      <c r="E360" s="15">
        <f t="shared" si="387"/>
        <v>91</v>
      </c>
      <c r="F360" s="14">
        <f t="shared" si="411"/>
        <v>85</v>
      </c>
      <c r="G360">
        <f>VLOOKUP(A360,'Stock wise daily sales'!$A$1:$AA$367,3,0)</f>
        <v>0</v>
      </c>
      <c r="H360">
        <v>0</v>
      </c>
      <c r="I360" s="15">
        <f t="shared" si="412"/>
        <v>85</v>
      </c>
      <c r="J360" s="14">
        <f t="shared" si="396"/>
        <v>2</v>
      </c>
      <c r="K360">
        <f>VLOOKUP(A360,'Stock wise daily sales'!$A$1:$AA$367,4,0)</f>
        <v>0</v>
      </c>
      <c r="L360">
        <v>0</v>
      </c>
      <c r="M360" s="15">
        <f t="shared" si="397"/>
        <v>2</v>
      </c>
      <c r="N360" s="14">
        <f t="shared" si="369"/>
        <v>6</v>
      </c>
      <c r="O360">
        <f>VLOOKUP(A360,'Stock wise daily sales'!$A$1:$AA$367,5,0)</f>
        <v>0</v>
      </c>
      <c r="P360">
        <v>0</v>
      </c>
      <c r="Q360" s="15">
        <f t="shared" si="398"/>
        <v>6</v>
      </c>
      <c r="R360" s="14">
        <f t="shared" si="374"/>
        <v>102</v>
      </c>
      <c r="S360">
        <f>VLOOKUP(A360,'Stock wise daily sales'!$A$1:$AA$367,6,0)</f>
        <v>14</v>
      </c>
      <c r="T360">
        <v>0</v>
      </c>
      <c r="U360" s="15">
        <f t="shared" si="375"/>
        <v>88</v>
      </c>
      <c r="V360" s="14">
        <f t="shared" si="417"/>
        <v>2</v>
      </c>
      <c r="W360">
        <f>VLOOKUP(A360,'Stock wise daily sales'!$A$1:$AA$367,7,0)</f>
        <v>0</v>
      </c>
      <c r="X360">
        <v>0</v>
      </c>
      <c r="Y360" s="15">
        <f t="shared" si="418"/>
        <v>2</v>
      </c>
      <c r="Z360" s="14">
        <f t="shared" si="376"/>
        <v>68</v>
      </c>
      <c r="AA360">
        <f>VLOOKUP(A360,'Stock wise daily sales'!$A$1:$AA$367,8,0)</f>
        <v>6</v>
      </c>
      <c r="AB360">
        <v>0</v>
      </c>
      <c r="AC360" s="15">
        <f t="shared" si="377"/>
        <v>62</v>
      </c>
      <c r="AD360" s="14">
        <f t="shared" si="370"/>
        <v>17</v>
      </c>
      <c r="AE360">
        <f>VLOOKUP(A360,'Stock wise daily sales'!$A$1:$AA$367,9,0)</f>
        <v>3</v>
      </c>
      <c r="AF360">
        <v>0</v>
      </c>
      <c r="AG360" s="15">
        <f t="shared" si="371"/>
        <v>14</v>
      </c>
      <c r="AH360" s="14">
        <f t="shared" si="401"/>
        <v>22</v>
      </c>
      <c r="AI360">
        <f>VLOOKUP(A360,'Stock wise daily sales'!$A$1:$AA$367,10,0)</f>
        <v>0</v>
      </c>
      <c r="AJ360">
        <v>0</v>
      </c>
      <c r="AK360" s="15">
        <f t="shared" si="402"/>
        <v>22</v>
      </c>
      <c r="AL360" s="14">
        <f t="shared" si="413"/>
        <v>45</v>
      </c>
      <c r="AM360">
        <f>VLOOKUP(A360,'Stock wise daily sales'!$A$1:$AA$367,11,0)</f>
        <v>0</v>
      </c>
      <c r="AN360">
        <v>0</v>
      </c>
      <c r="AO360" s="15">
        <f t="shared" si="414"/>
        <v>45</v>
      </c>
      <c r="AP360" s="14">
        <f t="shared" si="403"/>
        <v>89</v>
      </c>
      <c r="AQ360">
        <f>VLOOKUP(A360,'Stock wise daily sales'!$A$1:$AA$367,12,0)</f>
        <v>0</v>
      </c>
      <c r="AR360">
        <v>0</v>
      </c>
      <c r="AS360" s="15">
        <f t="shared" si="404"/>
        <v>89</v>
      </c>
      <c r="AT360" s="14">
        <f t="shared" si="405"/>
        <v>3</v>
      </c>
      <c r="AU360">
        <f>VLOOKUP(A360,'Stock wise daily sales'!$A$1:$AA$367,13,0)</f>
        <v>15</v>
      </c>
      <c r="AV360">
        <v>120</v>
      </c>
      <c r="AW360" s="15">
        <f t="shared" si="406"/>
        <v>108</v>
      </c>
      <c r="AX360" s="14">
        <f t="shared" si="378"/>
        <v>8</v>
      </c>
      <c r="AY360">
        <f>VLOOKUP(A360,'Stock wise daily sales'!$A$1:$AA$367,14,0)</f>
        <v>0</v>
      </c>
      <c r="AZ360">
        <v>0</v>
      </c>
      <c r="BA360" s="15">
        <f t="shared" si="379"/>
        <v>8</v>
      </c>
      <c r="BB360" s="14">
        <f t="shared" si="407"/>
        <v>9</v>
      </c>
      <c r="BC360">
        <f>VLOOKUP(A360,'Stock wise daily sales'!$A$1:$AA$367,15,0)</f>
        <v>0</v>
      </c>
      <c r="BD360">
        <v>0</v>
      </c>
      <c r="BE360" s="15">
        <f t="shared" si="408"/>
        <v>9</v>
      </c>
      <c r="BF360" s="14">
        <f t="shared" si="380"/>
        <v>74</v>
      </c>
      <c r="BG360">
        <f>VLOOKUP(A360,'Stock wise daily sales'!$A$1:$AA$367,16,0)</f>
        <v>25</v>
      </c>
      <c r="BH360">
        <v>0</v>
      </c>
      <c r="BI360" s="15">
        <f t="shared" si="381"/>
        <v>49</v>
      </c>
      <c r="BJ360" s="14">
        <f t="shared" si="388"/>
        <v>14</v>
      </c>
      <c r="BK360">
        <f>VLOOKUP(A360,'Stock wise daily sales'!$A$1:$AA$367,17,0)</f>
        <v>0</v>
      </c>
      <c r="BL360">
        <v>0</v>
      </c>
      <c r="BM360" s="15">
        <f t="shared" si="389"/>
        <v>14</v>
      </c>
      <c r="BN360" s="14">
        <f t="shared" si="382"/>
        <v>30</v>
      </c>
      <c r="BO360">
        <f>VLOOKUP(A360,'Stock wise daily sales'!$A$1:$AA$367,18,0)</f>
        <v>0</v>
      </c>
      <c r="BP360">
        <v>0</v>
      </c>
      <c r="BQ360" s="15">
        <f t="shared" si="383"/>
        <v>30</v>
      </c>
      <c r="BR360" s="14">
        <f t="shared" si="384"/>
        <v>15</v>
      </c>
      <c r="BS360">
        <f>VLOOKUP(A360,'Stock wise daily sales'!$A$1:$AA$367,19,0)</f>
        <v>0</v>
      </c>
      <c r="BT360">
        <v>0</v>
      </c>
      <c r="BU360" s="15">
        <f t="shared" si="385"/>
        <v>15</v>
      </c>
      <c r="BV360" s="14">
        <f t="shared" si="390"/>
        <v>26</v>
      </c>
      <c r="BW360">
        <f>VLOOKUP(A360,'Stock wise daily sales'!$A$1:$AA$367,20,0)</f>
        <v>0</v>
      </c>
      <c r="BX360">
        <v>0</v>
      </c>
      <c r="BY360" s="15">
        <f t="shared" si="391"/>
        <v>26</v>
      </c>
      <c r="BZ360" s="14">
        <f t="shared" si="372"/>
        <v>108</v>
      </c>
      <c r="CA360">
        <f>VLOOKUP(A360,'Stock wise daily sales'!$A$1:$AA$367,21,0)</f>
        <v>0</v>
      </c>
      <c r="CB360">
        <v>0</v>
      </c>
      <c r="CC360" s="15">
        <f t="shared" si="373"/>
        <v>108</v>
      </c>
      <c r="CD360" s="14">
        <f t="shared" si="415"/>
        <v>72</v>
      </c>
      <c r="CE360">
        <f>VLOOKUP(A360,'Stock wise daily sales'!$A$1:$AA$367,22,0)</f>
        <v>0</v>
      </c>
      <c r="CF360">
        <v>0</v>
      </c>
      <c r="CG360" s="15">
        <f t="shared" si="416"/>
        <v>72</v>
      </c>
      <c r="CH360" s="14">
        <f t="shared" si="399"/>
        <v>62</v>
      </c>
      <c r="CI360">
        <f>VLOOKUP(A360,'Stock wise daily sales'!$A$1:$AA$367,23,0)</f>
        <v>0</v>
      </c>
      <c r="CJ360">
        <v>0</v>
      </c>
      <c r="CK360" s="15">
        <f t="shared" si="400"/>
        <v>62</v>
      </c>
      <c r="CL360" s="14">
        <f t="shared" si="392"/>
        <v>14</v>
      </c>
      <c r="CM360">
        <f>VLOOKUP(A360,'Stock wise daily sales'!$A$1:$AA$367,24,0)</f>
        <v>0</v>
      </c>
      <c r="CN360">
        <v>0</v>
      </c>
      <c r="CO360" s="15">
        <f t="shared" si="393"/>
        <v>14</v>
      </c>
      <c r="CP360" s="14">
        <f t="shared" si="409"/>
        <v>25</v>
      </c>
      <c r="CQ360">
        <f>VLOOKUP(A360,'Stock wise daily sales'!$A$1:$AA$367,25,0)</f>
        <v>0</v>
      </c>
      <c r="CR360">
        <v>0</v>
      </c>
      <c r="CS360" s="15">
        <f t="shared" si="410"/>
        <v>25</v>
      </c>
      <c r="CT360" s="14">
        <f t="shared" si="394"/>
        <v>3</v>
      </c>
      <c r="CU360">
        <f>VLOOKUP(A360,'Stock wise daily sales'!$A$1:$AA$367,26,0)</f>
        <v>0</v>
      </c>
      <c r="CV360">
        <v>0</v>
      </c>
      <c r="CW360" s="15">
        <f t="shared" si="395"/>
        <v>3</v>
      </c>
    </row>
    <row r="361" spans="1:101" x14ac:dyDescent="0.45">
      <c r="A361" s="2">
        <v>45558</v>
      </c>
      <c r="B361" s="14">
        <f t="shared" si="386"/>
        <v>91</v>
      </c>
      <c r="C361">
        <f>VLOOKUP(A361,'Stock wise daily sales'!$A$1:$AA$367,2,0)</f>
        <v>20</v>
      </c>
      <c r="D361">
        <v>0</v>
      </c>
      <c r="E361" s="15">
        <f t="shared" si="387"/>
        <v>71</v>
      </c>
      <c r="F361" s="14">
        <f t="shared" si="411"/>
        <v>85</v>
      </c>
      <c r="G361">
        <f>VLOOKUP(A361,'Stock wise daily sales'!$A$1:$AA$367,3,0)</f>
        <v>19</v>
      </c>
      <c r="H361">
        <v>0</v>
      </c>
      <c r="I361" s="15">
        <f t="shared" si="412"/>
        <v>66</v>
      </c>
      <c r="J361" s="14">
        <f t="shared" si="396"/>
        <v>2</v>
      </c>
      <c r="K361">
        <f>VLOOKUP(A361,'Stock wise daily sales'!$A$1:$AA$367,4,0)</f>
        <v>0</v>
      </c>
      <c r="L361">
        <v>0</v>
      </c>
      <c r="M361" s="15">
        <f t="shared" si="397"/>
        <v>2</v>
      </c>
      <c r="N361" s="14">
        <f t="shared" si="369"/>
        <v>6</v>
      </c>
      <c r="O361">
        <f>VLOOKUP(A361,'Stock wise daily sales'!$A$1:$AA$367,5,0)</f>
        <v>0</v>
      </c>
      <c r="P361">
        <v>0</v>
      </c>
      <c r="Q361" s="15">
        <f t="shared" si="398"/>
        <v>6</v>
      </c>
      <c r="R361" s="14">
        <f t="shared" si="374"/>
        <v>88</v>
      </c>
      <c r="S361">
        <f>VLOOKUP(A361,'Stock wise daily sales'!$A$1:$AA$367,6,0)</f>
        <v>0</v>
      </c>
      <c r="T361">
        <v>0</v>
      </c>
      <c r="U361" s="15">
        <f t="shared" si="375"/>
        <v>88</v>
      </c>
      <c r="V361" s="14">
        <f t="shared" si="417"/>
        <v>2</v>
      </c>
      <c r="W361">
        <f>VLOOKUP(A361,'Stock wise daily sales'!$A$1:$AA$367,7,0)</f>
        <v>0</v>
      </c>
      <c r="X361">
        <v>0</v>
      </c>
      <c r="Y361" s="15">
        <f t="shared" si="418"/>
        <v>2</v>
      </c>
      <c r="Z361" s="14">
        <f t="shared" si="376"/>
        <v>62</v>
      </c>
      <c r="AA361">
        <f>VLOOKUP(A361,'Stock wise daily sales'!$A$1:$AA$367,8,0)</f>
        <v>10</v>
      </c>
      <c r="AB361">
        <v>0</v>
      </c>
      <c r="AC361" s="15">
        <f t="shared" si="377"/>
        <v>52</v>
      </c>
      <c r="AD361" s="14">
        <f t="shared" si="370"/>
        <v>14</v>
      </c>
      <c r="AE361">
        <f>VLOOKUP(A361,'Stock wise daily sales'!$A$1:$AA$367,9,0)</f>
        <v>0</v>
      </c>
      <c r="AF361">
        <v>0</v>
      </c>
      <c r="AG361" s="15">
        <f t="shared" si="371"/>
        <v>14</v>
      </c>
      <c r="AH361" s="14">
        <f t="shared" si="401"/>
        <v>22</v>
      </c>
      <c r="AI361">
        <f>VLOOKUP(A361,'Stock wise daily sales'!$A$1:$AA$367,10,0)</f>
        <v>0</v>
      </c>
      <c r="AJ361">
        <v>0</v>
      </c>
      <c r="AK361" s="15">
        <f t="shared" si="402"/>
        <v>22</v>
      </c>
      <c r="AL361" s="14">
        <f t="shared" si="413"/>
        <v>45</v>
      </c>
      <c r="AM361">
        <f>VLOOKUP(A361,'Stock wise daily sales'!$A$1:$AA$367,11,0)</f>
        <v>0</v>
      </c>
      <c r="AN361">
        <v>0</v>
      </c>
      <c r="AO361" s="15">
        <f t="shared" si="414"/>
        <v>45</v>
      </c>
      <c r="AP361" s="14">
        <f t="shared" si="403"/>
        <v>89</v>
      </c>
      <c r="AQ361">
        <f>VLOOKUP(A361,'Stock wise daily sales'!$A$1:$AA$367,12,0)</f>
        <v>0</v>
      </c>
      <c r="AR361">
        <v>0</v>
      </c>
      <c r="AS361" s="15">
        <f t="shared" si="404"/>
        <v>89</v>
      </c>
      <c r="AT361" s="14">
        <f t="shared" si="405"/>
        <v>108</v>
      </c>
      <c r="AU361">
        <f>VLOOKUP(A361,'Stock wise daily sales'!$A$1:$AA$367,13,0)</f>
        <v>0</v>
      </c>
      <c r="AV361">
        <v>0</v>
      </c>
      <c r="AW361" s="15">
        <f t="shared" si="406"/>
        <v>108</v>
      </c>
      <c r="AX361" s="14">
        <f t="shared" si="378"/>
        <v>8</v>
      </c>
      <c r="AY361">
        <f>VLOOKUP(A361,'Stock wise daily sales'!$A$1:$AA$367,14,0)</f>
        <v>0</v>
      </c>
      <c r="AZ361">
        <v>0</v>
      </c>
      <c r="BA361" s="15">
        <f t="shared" si="379"/>
        <v>8</v>
      </c>
      <c r="BB361" s="14">
        <f t="shared" si="407"/>
        <v>9</v>
      </c>
      <c r="BC361">
        <f>VLOOKUP(A361,'Stock wise daily sales'!$A$1:$AA$367,15,0)</f>
        <v>0</v>
      </c>
      <c r="BD361">
        <v>0</v>
      </c>
      <c r="BE361" s="15">
        <f t="shared" si="408"/>
        <v>9</v>
      </c>
      <c r="BF361" s="14">
        <f t="shared" si="380"/>
        <v>49</v>
      </c>
      <c r="BG361">
        <f>VLOOKUP(A361,'Stock wise daily sales'!$A$1:$AA$367,16,0)</f>
        <v>6</v>
      </c>
      <c r="BH361">
        <v>0</v>
      </c>
      <c r="BI361" s="15">
        <f t="shared" si="381"/>
        <v>43</v>
      </c>
      <c r="BJ361" s="14">
        <f t="shared" si="388"/>
        <v>14</v>
      </c>
      <c r="BK361">
        <f>VLOOKUP(A361,'Stock wise daily sales'!$A$1:$AA$367,17,0)</f>
        <v>6</v>
      </c>
      <c r="BL361">
        <v>0</v>
      </c>
      <c r="BM361" s="15">
        <f t="shared" si="389"/>
        <v>8</v>
      </c>
      <c r="BN361" s="14">
        <f t="shared" si="382"/>
        <v>30</v>
      </c>
      <c r="BO361">
        <f>VLOOKUP(A361,'Stock wise daily sales'!$A$1:$AA$367,18,0)</f>
        <v>5</v>
      </c>
      <c r="BP361">
        <v>0</v>
      </c>
      <c r="BQ361" s="15">
        <f t="shared" si="383"/>
        <v>25</v>
      </c>
      <c r="BR361" s="14">
        <f t="shared" si="384"/>
        <v>15</v>
      </c>
      <c r="BS361">
        <f>VLOOKUP(A361,'Stock wise daily sales'!$A$1:$AA$367,19,0)</f>
        <v>0</v>
      </c>
      <c r="BT361">
        <v>0</v>
      </c>
      <c r="BU361" s="15">
        <f t="shared" si="385"/>
        <v>15</v>
      </c>
      <c r="BV361" s="14">
        <f t="shared" si="390"/>
        <v>26</v>
      </c>
      <c r="BW361">
        <f>VLOOKUP(A361,'Stock wise daily sales'!$A$1:$AA$367,20,0)</f>
        <v>7</v>
      </c>
      <c r="BX361">
        <v>0</v>
      </c>
      <c r="BY361" s="15">
        <f t="shared" si="391"/>
        <v>19</v>
      </c>
      <c r="BZ361" s="14">
        <f t="shared" si="372"/>
        <v>108</v>
      </c>
      <c r="CA361">
        <f>VLOOKUP(A361,'Stock wise daily sales'!$A$1:$AA$367,21,0)</f>
        <v>2</v>
      </c>
      <c r="CB361">
        <v>0</v>
      </c>
      <c r="CC361" s="15">
        <f t="shared" si="373"/>
        <v>106</v>
      </c>
      <c r="CD361" s="14">
        <f t="shared" si="415"/>
        <v>72</v>
      </c>
      <c r="CE361">
        <f>VLOOKUP(A361,'Stock wise daily sales'!$A$1:$AA$367,22,0)</f>
        <v>0</v>
      </c>
      <c r="CF361">
        <v>0</v>
      </c>
      <c r="CG361" s="15">
        <f t="shared" si="416"/>
        <v>72</v>
      </c>
      <c r="CH361" s="14">
        <f t="shared" si="399"/>
        <v>62</v>
      </c>
      <c r="CI361">
        <f>VLOOKUP(A361,'Stock wise daily sales'!$A$1:$AA$367,23,0)</f>
        <v>0</v>
      </c>
      <c r="CJ361">
        <v>0</v>
      </c>
      <c r="CK361" s="15">
        <f t="shared" si="400"/>
        <v>62</v>
      </c>
      <c r="CL361" s="14">
        <f t="shared" si="392"/>
        <v>14</v>
      </c>
      <c r="CM361">
        <f>VLOOKUP(A361,'Stock wise daily sales'!$A$1:$AA$367,24,0)</f>
        <v>0</v>
      </c>
      <c r="CN361">
        <v>0</v>
      </c>
      <c r="CO361" s="15">
        <f t="shared" si="393"/>
        <v>14</v>
      </c>
      <c r="CP361" s="14">
        <f t="shared" si="409"/>
        <v>25</v>
      </c>
      <c r="CQ361">
        <f>VLOOKUP(A361,'Stock wise daily sales'!$A$1:$AA$367,25,0)</f>
        <v>0</v>
      </c>
      <c r="CR361">
        <v>0</v>
      </c>
      <c r="CS361" s="15">
        <f t="shared" si="410"/>
        <v>25</v>
      </c>
      <c r="CT361" s="14">
        <f t="shared" si="394"/>
        <v>3</v>
      </c>
      <c r="CU361">
        <f>VLOOKUP(A361,'Stock wise daily sales'!$A$1:$AA$367,26,0)</f>
        <v>10</v>
      </c>
      <c r="CV361">
        <v>160</v>
      </c>
      <c r="CW361" s="15">
        <f t="shared" si="395"/>
        <v>153</v>
      </c>
    </row>
    <row r="362" spans="1:101" x14ac:dyDescent="0.45">
      <c r="A362" s="2">
        <v>45559</v>
      </c>
      <c r="B362" s="14">
        <f t="shared" si="386"/>
        <v>71</v>
      </c>
      <c r="C362">
        <f>VLOOKUP(A362,'Stock wise daily sales'!$A$1:$AA$367,2,0)</f>
        <v>0</v>
      </c>
      <c r="D362">
        <v>0</v>
      </c>
      <c r="E362" s="15">
        <f t="shared" si="387"/>
        <v>71</v>
      </c>
      <c r="F362" s="14">
        <f t="shared" si="411"/>
        <v>66</v>
      </c>
      <c r="G362">
        <f>VLOOKUP(A362,'Stock wise daily sales'!$A$1:$AA$367,3,0)</f>
        <v>0</v>
      </c>
      <c r="H362">
        <v>0</v>
      </c>
      <c r="I362" s="15">
        <f t="shared" si="412"/>
        <v>66</v>
      </c>
      <c r="J362" s="14">
        <f t="shared" si="396"/>
        <v>2</v>
      </c>
      <c r="K362">
        <f>VLOOKUP(A362,'Stock wise daily sales'!$A$1:$AA$367,4,0)</f>
        <v>0</v>
      </c>
      <c r="L362">
        <v>0</v>
      </c>
      <c r="M362" s="15">
        <f t="shared" si="397"/>
        <v>2</v>
      </c>
      <c r="N362" s="14">
        <f t="shared" si="369"/>
        <v>6</v>
      </c>
      <c r="O362">
        <f>VLOOKUP(A362,'Stock wise daily sales'!$A$1:$AA$367,5,0)</f>
        <v>6</v>
      </c>
      <c r="P362">
        <v>0</v>
      </c>
      <c r="Q362" s="15">
        <f t="shared" si="398"/>
        <v>0</v>
      </c>
      <c r="R362" s="14">
        <f t="shared" si="374"/>
        <v>88</v>
      </c>
      <c r="S362">
        <f>VLOOKUP(A362,'Stock wise daily sales'!$A$1:$AA$367,6,0)</f>
        <v>0</v>
      </c>
      <c r="T362">
        <v>0</v>
      </c>
      <c r="U362" s="15">
        <f t="shared" si="375"/>
        <v>88</v>
      </c>
      <c r="V362" s="14">
        <f t="shared" si="417"/>
        <v>2</v>
      </c>
      <c r="W362">
        <f>VLOOKUP(A362,'Stock wise daily sales'!$A$1:$AA$367,7,0)</f>
        <v>0</v>
      </c>
      <c r="X362">
        <v>0</v>
      </c>
      <c r="Y362" s="15">
        <f t="shared" si="418"/>
        <v>2</v>
      </c>
      <c r="Z362" s="14">
        <f t="shared" si="376"/>
        <v>52</v>
      </c>
      <c r="AA362">
        <f>VLOOKUP(A362,'Stock wise daily sales'!$A$1:$AA$367,8,0)</f>
        <v>10</v>
      </c>
      <c r="AB362">
        <v>0</v>
      </c>
      <c r="AC362" s="15">
        <f t="shared" si="377"/>
        <v>42</v>
      </c>
      <c r="AD362" s="14">
        <f t="shared" si="370"/>
        <v>14</v>
      </c>
      <c r="AE362">
        <f>VLOOKUP(A362,'Stock wise daily sales'!$A$1:$AA$367,9,0)</f>
        <v>0</v>
      </c>
      <c r="AF362">
        <v>0</v>
      </c>
      <c r="AG362" s="15">
        <f t="shared" si="371"/>
        <v>14</v>
      </c>
      <c r="AH362" s="14">
        <f t="shared" si="401"/>
        <v>22</v>
      </c>
      <c r="AI362">
        <f>VLOOKUP(A362,'Stock wise daily sales'!$A$1:$AA$367,10,0)</f>
        <v>0</v>
      </c>
      <c r="AJ362">
        <v>0</v>
      </c>
      <c r="AK362" s="15">
        <f t="shared" si="402"/>
        <v>22</v>
      </c>
      <c r="AL362" s="14">
        <f t="shared" si="413"/>
        <v>45</v>
      </c>
      <c r="AM362">
        <f>VLOOKUP(A362,'Stock wise daily sales'!$A$1:$AA$367,11,0)</f>
        <v>10</v>
      </c>
      <c r="AN362">
        <v>0</v>
      </c>
      <c r="AO362" s="15">
        <f t="shared" si="414"/>
        <v>35</v>
      </c>
      <c r="AP362" s="14">
        <f t="shared" si="403"/>
        <v>89</v>
      </c>
      <c r="AQ362">
        <f>VLOOKUP(A362,'Stock wise daily sales'!$A$1:$AA$367,12,0)</f>
        <v>0</v>
      </c>
      <c r="AR362">
        <v>0</v>
      </c>
      <c r="AS362" s="15">
        <f t="shared" si="404"/>
        <v>89</v>
      </c>
      <c r="AT362" s="14">
        <f t="shared" si="405"/>
        <v>108</v>
      </c>
      <c r="AU362">
        <f>VLOOKUP(A362,'Stock wise daily sales'!$A$1:$AA$367,13,0)</f>
        <v>0</v>
      </c>
      <c r="AV362">
        <v>0</v>
      </c>
      <c r="AW362" s="15">
        <f t="shared" si="406"/>
        <v>108</v>
      </c>
      <c r="AX362" s="14">
        <f t="shared" si="378"/>
        <v>8</v>
      </c>
      <c r="AY362">
        <f>VLOOKUP(A362,'Stock wise daily sales'!$A$1:$AA$367,14,0)</f>
        <v>0</v>
      </c>
      <c r="AZ362">
        <v>0</v>
      </c>
      <c r="BA362" s="15">
        <f t="shared" si="379"/>
        <v>8</v>
      </c>
      <c r="BB362" s="14">
        <f t="shared" si="407"/>
        <v>9</v>
      </c>
      <c r="BC362">
        <f>VLOOKUP(A362,'Stock wise daily sales'!$A$1:$AA$367,15,0)</f>
        <v>3</v>
      </c>
      <c r="BD362">
        <v>0</v>
      </c>
      <c r="BE362" s="15">
        <f t="shared" si="408"/>
        <v>6</v>
      </c>
      <c r="BF362" s="14">
        <f t="shared" si="380"/>
        <v>43</v>
      </c>
      <c r="BG362">
        <f>VLOOKUP(A362,'Stock wise daily sales'!$A$1:$AA$367,16,0)</f>
        <v>28</v>
      </c>
      <c r="BH362">
        <v>0</v>
      </c>
      <c r="BI362" s="15">
        <f t="shared" si="381"/>
        <v>15</v>
      </c>
      <c r="BJ362" s="14">
        <f t="shared" si="388"/>
        <v>8</v>
      </c>
      <c r="BK362">
        <f>VLOOKUP(A362,'Stock wise daily sales'!$A$1:$AA$367,17,0)</f>
        <v>0</v>
      </c>
      <c r="BL362">
        <v>0</v>
      </c>
      <c r="BM362" s="15">
        <f t="shared" si="389"/>
        <v>8</v>
      </c>
      <c r="BN362" s="14">
        <f t="shared" si="382"/>
        <v>25</v>
      </c>
      <c r="BO362">
        <f>VLOOKUP(A362,'Stock wise daily sales'!$A$1:$AA$367,18,0)</f>
        <v>0</v>
      </c>
      <c r="BP362">
        <v>0</v>
      </c>
      <c r="BQ362" s="15">
        <f t="shared" si="383"/>
        <v>25</v>
      </c>
      <c r="BR362" s="14">
        <f t="shared" si="384"/>
        <v>15</v>
      </c>
      <c r="BS362">
        <f>VLOOKUP(A362,'Stock wise daily sales'!$A$1:$AA$367,19,0)</f>
        <v>0</v>
      </c>
      <c r="BT362">
        <v>0</v>
      </c>
      <c r="BU362" s="15">
        <f t="shared" si="385"/>
        <v>15</v>
      </c>
      <c r="BV362" s="14">
        <f t="shared" si="390"/>
        <v>19</v>
      </c>
      <c r="BW362">
        <f>VLOOKUP(A362,'Stock wise daily sales'!$A$1:$AA$367,20,0)</f>
        <v>0</v>
      </c>
      <c r="BX362">
        <v>0</v>
      </c>
      <c r="BY362" s="15">
        <f t="shared" si="391"/>
        <v>19</v>
      </c>
      <c r="BZ362" s="14">
        <f t="shared" si="372"/>
        <v>106</v>
      </c>
      <c r="CA362">
        <f>VLOOKUP(A362,'Stock wise daily sales'!$A$1:$AA$367,21,0)</f>
        <v>0</v>
      </c>
      <c r="CB362">
        <v>0</v>
      </c>
      <c r="CC362" s="15">
        <f t="shared" si="373"/>
        <v>106</v>
      </c>
      <c r="CD362" s="14">
        <f t="shared" si="415"/>
        <v>72</v>
      </c>
      <c r="CE362">
        <f>VLOOKUP(A362,'Stock wise daily sales'!$A$1:$AA$367,22,0)</f>
        <v>0</v>
      </c>
      <c r="CF362">
        <v>0</v>
      </c>
      <c r="CG362" s="15">
        <f t="shared" si="416"/>
        <v>72</v>
      </c>
      <c r="CH362" s="14">
        <f t="shared" si="399"/>
        <v>62</v>
      </c>
      <c r="CI362">
        <f>VLOOKUP(A362,'Stock wise daily sales'!$A$1:$AA$367,23,0)</f>
        <v>0</v>
      </c>
      <c r="CJ362">
        <v>0</v>
      </c>
      <c r="CK362" s="15">
        <f t="shared" si="400"/>
        <v>62</v>
      </c>
      <c r="CL362" s="14">
        <f t="shared" si="392"/>
        <v>14</v>
      </c>
      <c r="CM362">
        <f>VLOOKUP(A362,'Stock wise daily sales'!$A$1:$AA$367,24,0)</f>
        <v>0</v>
      </c>
      <c r="CN362">
        <v>0</v>
      </c>
      <c r="CO362" s="15">
        <f t="shared" si="393"/>
        <v>14</v>
      </c>
      <c r="CP362" s="14">
        <f t="shared" si="409"/>
        <v>25</v>
      </c>
      <c r="CQ362">
        <f>VLOOKUP(A362,'Stock wise daily sales'!$A$1:$AA$367,25,0)</f>
        <v>8</v>
      </c>
      <c r="CR362">
        <v>0</v>
      </c>
      <c r="CS362" s="15">
        <f t="shared" si="410"/>
        <v>17</v>
      </c>
      <c r="CT362" s="14">
        <f t="shared" si="394"/>
        <v>153</v>
      </c>
      <c r="CU362">
        <f>VLOOKUP(A362,'Stock wise daily sales'!$A$1:$AA$367,26,0)</f>
        <v>0</v>
      </c>
      <c r="CV362">
        <v>0</v>
      </c>
      <c r="CW362" s="15">
        <f t="shared" si="395"/>
        <v>153</v>
      </c>
    </row>
    <row r="363" spans="1:101" x14ac:dyDescent="0.45">
      <c r="A363" s="2">
        <v>45560</v>
      </c>
      <c r="B363" s="14">
        <f t="shared" si="386"/>
        <v>71</v>
      </c>
      <c r="C363">
        <f>VLOOKUP(A363,'Stock wise daily sales'!$A$1:$AA$367,2,0)</f>
        <v>0</v>
      </c>
      <c r="D363">
        <v>0</v>
      </c>
      <c r="E363" s="15">
        <f t="shared" si="387"/>
        <v>71</v>
      </c>
      <c r="F363" s="14">
        <f t="shared" si="411"/>
        <v>66</v>
      </c>
      <c r="G363">
        <f>VLOOKUP(A363,'Stock wise daily sales'!$A$1:$AA$367,3,0)</f>
        <v>0</v>
      </c>
      <c r="H363">
        <v>0</v>
      </c>
      <c r="I363" s="15">
        <f t="shared" si="412"/>
        <v>66</v>
      </c>
      <c r="J363" s="14">
        <f t="shared" si="396"/>
        <v>2</v>
      </c>
      <c r="K363">
        <f>VLOOKUP(A363,'Stock wise daily sales'!$A$1:$AA$367,4,0)</f>
        <v>0</v>
      </c>
      <c r="L363">
        <v>0</v>
      </c>
      <c r="M363" s="15">
        <f t="shared" si="397"/>
        <v>2</v>
      </c>
      <c r="N363" s="14">
        <f t="shared" si="369"/>
        <v>0</v>
      </c>
      <c r="O363">
        <f>VLOOKUP(A363,'Stock wise daily sales'!$A$1:$AA$367,5,0)</f>
        <v>10</v>
      </c>
      <c r="P363">
        <v>50</v>
      </c>
      <c r="Q363" s="15">
        <f t="shared" si="398"/>
        <v>40</v>
      </c>
      <c r="R363" s="14">
        <f t="shared" si="374"/>
        <v>88</v>
      </c>
      <c r="S363">
        <f>VLOOKUP(A363,'Stock wise daily sales'!$A$1:$AA$367,6,0)</f>
        <v>50</v>
      </c>
      <c r="T363">
        <v>0</v>
      </c>
      <c r="U363" s="15">
        <f t="shared" si="375"/>
        <v>38</v>
      </c>
      <c r="V363" s="14">
        <f t="shared" si="417"/>
        <v>2</v>
      </c>
      <c r="W363">
        <f>VLOOKUP(A363,'Stock wise daily sales'!$A$1:$AA$367,7,0)</f>
        <v>0</v>
      </c>
      <c r="X363">
        <v>0</v>
      </c>
      <c r="Y363" s="15">
        <f t="shared" si="418"/>
        <v>2</v>
      </c>
      <c r="Z363" s="14">
        <f t="shared" si="376"/>
        <v>42</v>
      </c>
      <c r="AA363">
        <f>VLOOKUP(A363,'Stock wise daily sales'!$A$1:$AA$367,8,0)</f>
        <v>15</v>
      </c>
      <c r="AB363">
        <v>0</v>
      </c>
      <c r="AC363" s="15">
        <f t="shared" si="377"/>
        <v>27</v>
      </c>
      <c r="AD363" s="14">
        <f t="shared" si="370"/>
        <v>14</v>
      </c>
      <c r="AE363">
        <f>VLOOKUP(A363,'Stock wise daily sales'!$A$1:$AA$367,9,0)</f>
        <v>0</v>
      </c>
      <c r="AF363">
        <v>0</v>
      </c>
      <c r="AG363" s="15">
        <f t="shared" si="371"/>
        <v>14</v>
      </c>
      <c r="AH363" s="14">
        <f t="shared" si="401"/>
        <v>22</v>
      </c>
      <c r="AI363">
        <f>VLOOKUP(A363,'Stock wise daily sales'!$A$1:$AA$367,10,0)</f>
        <v>0</v>
      </c>
      <c r="AJ363">
        <v>0</v>
      </c>
      <c r="AK363" s="15">
        <f t="shared" si="402"/>
        <v>22</v>
      </c>
      <c r="AL363" s="14">
        <f t="shared" si="413"/>
        <v>35</v>
      </c>
      <c r="AM363">
        <f>VLOOKUP(A363,'Stock wise daily sales'!$A$1:$AA$367,11,0)</f>
        <v>30</v>
      </c>
      <c r="AN363">
        <v>0</v>
      </c>
      <c r="AO363" s="15">
        <f t="shared" si="414"/>
        <v>5</v>
      </c>
      <c r="AP363" s="14">
        <f t="shared" si="403"/>
        <v>89</v>
      </c>
      <c r="AQ363">
        <f>VLOOKUP(A363,'Stock wise daily sales'!$A$1:$AA$367,12,0)</f>
        <v>0</v>
      </c>
      <c r="AR363">
        <v>0</v>
      </c>
      <c r="AS363" s="15">
        <f t="shared" si="404"/>
        <v>89</v>
      </c>
      <c r="AT363" s="14">
        <f t="shared" si="405"/>
        <v>108</v>
      </c>
      <c r="AU363">
        <f>VLOOKUP(A363,'Stock wise daily sales'!$A$1:$AA$367,13,0)</f>
        <v>0</v>
      </c>
      <c r="AV363">
        <v>0</v>
      </c>
      <c r="AW363" s="15">
        <f t="shared" si="406"/>
        <v>108</v>
      </c>
      <c r="AX363" s="14">
        <f t="shared" si="378"/>
        <v>8</v>
      </c>
      <c r="AY363">
        <f>VLOOKUP(A363,'Stock wise daily sales'!$A$1:$AA$367,14,0)</f>
        <v>0</v>
      </c>
      <c r="AZ363">
        <v>0</v>
      </c>
      <c r="BA363" s="15">
        <f t="shared" si="379"/>
        <v>8</v>
      </c>
      <c r="BB363" s="14">
        <f t="shared" si="407"/>
        <v>6</v>
      </c>
      <c r="BC363">
        <f>VLOOKUP(A363,'Stock wise daily sales'!$A$1:$AA$367,15,0)</f>
        <v>0</v>
      </c>
      <c r="BD363">
        <v>0</v>
      </c>
      <c r="BE363" s="15">
        <f t="shared" si="408"/>
        <v>6</v>
      </c>
      <c r="BF363" s="14">
        <f t="shared" si="380"/>
        <v>15</v>
      </c>
      <c r="BG363">
        <f>VLOOKUP(A363,'Stock wise daily sales'!$A$1:$AA$367,16,0)</f>
        <v>10</v>
      </c>
      <c r="BH363">
        <v>0</v>
      </c>
      <c r="BI363" s="15">
        <f t="shared" si="381"/>
        <v>5</v>
      </c>
      <c r="BJ363" s="14">
        <f t="shared" si="388"/>
        <v>8</v>
      </c>
      <c r="BK363">
        <f>VLOOKUP(A363,'Stock wise daily sales'!$A$1:$AA$367,17,0)</f>
        <v>0</v>
      </c>
      <c r="BL363">
        <v>0</v>
      </c>
      <c r="BM363" s="15">
        <f t="shared" si="389"/>
        <v>8</v>
      </c>
      <c r="BN363" s="14">
        <f t="shared" si="382"/>
        <v>25</v>
      </c>
      <c r="BO363">
        <f>VLOOKUP(A363,'Stock wise daily sales'!$A$1:$AA$367,18,0)</f>
        <v>10</v>
      </c>
      <c r="BP363">
        <v>0</v>
      </c>
      <c r="BQ363" s="15">
        <f t="shared" si="383"/>
        <v>15</v>
      </c>
      <c r="BR363" s="14">
        <f t="shared" si="384"/>
        <v>15</v>
      </c>
      <c r="BS363">
        <f>VLOOKUP(A363,'Stock wise daily sales'!$A$1:$AA$367,19,0)</f>
        <v>0</v>
      </c>
      <c r="BT363">
        <v>0</v>
      </c>
      <c r="BU363" s="15">
        <f t="shared" si="385"/>
        <v>15</v>
      </c>
      <c r="BV363" s="14">
        <f t="shared" si="390"/>
        <v>19</v>
      </c>
      <c r="BW363">
        <f>VLOOKUP(A363,'Stock wise daily sales'!$A$1:$AA$367,20,0)</f>
        <v>10</v>
      </c>
      <c r="BX363">
        <v>0</v>
      </c>
      <c r="BY363" s="15">
        <f t="shared" si="391"/>
        <v>9</v>
      </c>
      <c r="BZ363" s="14">
        <f t="shared" si="372"/>
        <v>106</v>
      </c>
      <c r="CA363">
        <f>VLOOKUP(A363,'Stock wise daily sales'!$A$1:$AA$367,21,0)</f>
        <v>35</v>
      </c>
      <c r="CB363">
        <v>0</v>
      </c>
      <c r="CC363" s="15">
        <f t="shared" si="373"/>
        <v>71</v>
      </c>
      <c r="CD363" s="14">
        <f t="shared" si="415"/>
        <v>72</v>
      </c>
      <c r="CE363">
        <f>VLOOKUP(A363,'Stock wise daily sales'!$A$1:$AA$367,22,0)</f>
        <v>0</v>
      </c>
      <c r="CF363">
        <v>0</v>
      </c>
      <c r="CG363" s="15">
        <f t="shared" si="416"/>
        <v>72</v>
      </c>
      <c r="CH363" s="14">
        <f t="shared" si="399"/>
        <v>62</v>
      </c>
      <c r="CI363">
        <f>VLOOKUP(A363,'Stock wise daily sales'!$A$1:$AA$367,23,0)</f>
        <v>20</v>
      </c>
      <c r="CJ363">
        <v>0</v>
      </c>
      <c r="CK363" s="15">
        <f t="shared" si="400"/>
        <v>42</v>
      </c>
      <c r="CL363" s="14">
        <f t="shared" si="392"/>
        <v>14</v>
      </c>
      <c r="CM363">
        <f>VLOOKUP(A363,'Stock wise daily sales'!$A$1:$AA$367,24,0)</f>
        <v>0</v>
      </c>
      <c r="CN363">
        <v>0</v>
      </c>
      <c r="CO363" s="15">
        <f t="shared" si="393"/>
        <v>14</v>
      </c>
      <c r="CP363" s="14">
        <f t="shared" si="409"/>
        <v>17</v>
      </c>
      <c r="CQ363">
        <f>VLOOKUP(A363,'Stock wise daily sales'!$A$1:$AA$367,25,0)</f>
        <v>0</v>
      </c>
      <c r="CR363">
        <v>0</v>
      </c>
      <c r="CS363" s="15">
        <f t="shared" si="410"/>
        <v>17</v>
      </c>
      <c r="CT363" s="14">
        <f t="shared" si="394"/>
        <v>153</v>
      </c>
      <c r="CU363">
        <f>VLOOKUP(A363,'Stock wise daily sales'!$A$1:$AA$367,26,0)</f>
        <v>60</v>
      </c>
      <c r="CV363">
        <v>0</v>
      </c>
      <c r="CW363" s="15">
        <f t="shared" si="395"/>
        <v>93</v>
      </c>
    </row>
    <row r="364" spans="1:101" x14ac:dyDescent="0.45">
      <c r="A364" s="2">
        <v>45561</v>
      </c>
      <c r="B364" s="14">
        <f t="shared" si="386"/>
        <v>71</v>
      </c>
      <c r="C364">
        <f>VLOOKUP(A364,'Stock wise daily sales'!$A$1:$AA$367,2,0)</f>
        <v>12</v>
      </c>
      <c r="D364">
        <v>0</v>
      </c>
      <c r="E364" s="15">
        <f t="shared" si="387"/>
        <v>59</v>
      </c>
      <c r="F364" s="14">
        <f t="shared" si="411"/>
        <v>66</v>
      </c>
      <c r="G364">
        <f>VLOOKUP(A364,'Stock wise daily sales'!$A$1:$AA$367,3,0)</f>
        <v>0</v>
      </c>
      <c r="H364">
        <v>0</v>
      </c>
      <c r="I364" s="15">
        <f t="shared" si="412"/>
        <v>66</v>
      </c>
      <c r="J364" s="14">
        <f t="shared" si="396"/>
        <v>2</v>
      </c>
      <c r="K364">
        <f>VLOOKUP(A364,'Stock wise daily sales'!$A$1:$AA$367,4,0)</f>
        <v>0</v>
      </c>
      <c r="L364">
        <v>0</v>
      </c>
      <c r="M364" s="15">
        <f t="shared" si="397"/>
        <v>2</v>
      </c>
      <c r="N364" s="14">
        <f t="shared" si="369"/>
        <v>40</v>
      </c>
      <c r="O364">
        <f>VLOOKUP(A364,'Stock wise daily sales'!$A$1:$AA$367,5,0)</f>
        <v>0</v>
      </c>
      <c r="P364">
        <v>0</v>
      </c>
      <c r="Q364" s="15">
        <f t="shared" si="398"/>
        <v>40</v>
      </c>
      <c r="R364" s="14">
        <f t="shared" si="374"/>
        <v>38</v>
      </c>
      <c r="S364">
        <f>VLOOKUP(A364,'Stock wise daily sales'!$A$1:$AA$367,6,0)</f>
        <v>25</v>
      </c>
      <c r="T364">
        <v>0</v>
      </c>
      <c r="U364" s="15">
        <f t="shared" si="375"/>
        <v>13</v>
      </c>
      <c r="V364" s="14">
        <f t="shared" si="417"/>
        <v>2</v>
      </c>
      <c r="W364">
        <f>VLOOKUP(A364,'Stock wise daily sales'!$A$1:$AA$367,7,0)</f>
        <v>0</v>
      </c>
      <c r="X364">
        <v>0</v>
      </c>
      <c r="Y364" s="15">
        <f t="shared" si="418"/>
        <v>2</v>
      </c>
      <c r="Z364" s="14">
        <f t="shared" si="376"/>
        <v>27</v>
      </c>
      <c r="AA364">
        <f>VLOOKUP(A364,'Stock wise daily sales'!$A$1:$AA$367,8,0)</f>
        <v>0</v>
      </c>
      <c r="AB364">
        <v>0</v>
      </c>
      <c r="AC364" s="15">
        <f t="shared" si="377"/>
        <v>27</v>
      </c>
      <c r="AD364" s="14">
        <f t="shared" si="370"/>
        <v>14</v>
      </c>
      <c r="AE364">
        <f>VLOOKUP(A364,'Stock wise daily sales'!$A$1:$AA$367,9,0)</f>
        <v>0</v>
      </c>
      <c r="AF364">
        <v>0</v>
      </c>
      <c r="AG364" s="15">
        <f t="shared" si="371"/>
        <v>14</v>
      </c>
      <c r="AH364" s="14">
        <f t="shared" si="401"/>
        <v>22</v>
      </c>
      <c r="AI364">
        <f>VLOOKUP(A364,'Stock wise daily sales'!$A$1:$AA$367,10,0)</f>
        <v>30</v>
      </c>
      <c r="AJ364">
        <v>40</v>
      </c>
      <c r="AK364" s="15">
        <f t="shared" si="402"/>
        <v>32</v>
      </c>
      <c r="AL364" s="14">
        <f t="shared" si="413"/>
        <v>5</v>
      </c>
      <c r="AM364">
        <f>VLOOKUP(A364,'Stock wise daily sales'!$A$1:$AA$367,11,0)</f>
        <v>25</v>
      </c>
      <c r="AN364">
        <v>120</v>
      </c>
      <c r="AO364" s="15">
        <f t="shared" si="414"/>
        <v>100</v>
      </c>
      <c r="AP364" s="14">
        <f t="shared" si="403"/>
        <v>89</v>
      </c>
      <c r="AQ364">
        <f>VLOOKUP(A364,'Stock wise daily sales'!$A$1:$AA$367,12,0)</f>
        <v>12</v>
      </c>
      <c r="AR364">
        <v>0</v>
      </c>
      <c r="AS364" s="15">
        <f t="shared" si="404"/>
        <v>77</v>
      </c>
      <c r="AT364" s="14">
        <f t="shared" si="405"/>
        <v>108</v>
      </c>
      <c r="AU364">
        <f>VLOOKUP(A364,'Stock wise daily sales'!$A$1:$AA$367,13,0)</f>
        <v>0</v>
      </c>
      <c r="AV364">
        <v>0</v>
      </c>
      <c r="AW364" s="15">
        <f t="shared" si="406"/>
        <v>108</v>
      </c>
      <c r="AX364" s="14">
        <f t="shared" si="378"/>
        <v>8</v>
      </c>
      <c r="AY364">
        <f>VLOOKUP(A364,'Stock wise daily sales'!$A$1:$AA$367,14,0)</f>
        <v>0</v>
      </c>
      <c r="AZ364">
        <v>0</v>
      </c>
      <c r="BA364" s="15">
        <f t="shared" si="379"/>
        <v>8</v>
      </c>
      <c r="BB364" s="14">
        <f t="shared" si="407"/>
        <v>6</v>
      </c>
      <c r="BC364">
        <f>VLOOKUP(A364,'Stock wise daily sales'!$A$1:$AA$367,15,0)</f>
        <v>0</v>
      </c>
      <c r="BD364">
        <v>0</v>
      </c>
      <c r="BE364" s="15">
        <f t="shared" si="408"/>
        <v>6</v>
      </c>
      <c r="BF364" s="14">
        <f t="shared" si="380"/>
        <v>5</v>
      </c>
      <c r="BG364">
        <f>VLOOKUP(A364,'Stock wise daily sales'!$A$1:$AA$367,16,0)</f>
        <v>0</v>
      </c>
      <c r="BH364">
        <v>0</v>
      </c>
      <c r="BI364" s="15">
        <f t="shared" si="381"/>
        <v>5</v>
      </c>
      <c r="BJ364" s="14">
        <f t="shared" si="388"/>
        <v>8</v>
      </c>
      <c r="BK364">
        <f>VLOOKUP(A364,'Stock wise daily sales'!$A$1:$AA$367,17,0)</f>
        <v>0</v>
      </c>
      <c r="BL364">
        <v>0</v>
      </c>
      <c r="BM364" s="15">
        <f t="shared" si="389"/>
        <v>8</v>
      </c>
      <c r="BN364" s="14">
        <f t="shared" si="382"/>
        <v>15</v>
      </c>
      <c r="BO364">
        <f>VLOOKUP(A364,'Stock wise daily sales'!$A$1:$AA$367,18,0)</f>
        <v>5</v>
      </c>
      <c r="BP364">
        <v>0</v>
      </c>
      <c r="BQ364" s="15">
        <f t="shared" si="383"/>
        <v>10</v>
      </c>
      <c r="BR364" s="14">
        <f t="shared" si="384"/>
        <v>15</v>
      </c>
      <c r="BS364">
        <f>VLOOKUP(A364,'Stock wise daily sales'!$A$1:$AA$367,19,0)</f>
        <v>0</v>
      </c>
      <c r="BT364">
        <v>0</v>
      </c>
      <c r="BU364" s="15">
        <f t="shared" si="385"/>
        <v>15</v>
      </c>
      <c r="BV364" s="14">
        <f t="shared" si="390"/>
        <v>9</v>
      </c>
      <c r="BW364">
        <f>VLOOKUP(A364,'Stock wise daily sales'!$A$1:$AA$367,20,0)</f>
        <v>0</v>
      </c>
      <c r="BX364">
        <v>0</v>
      </c>
      <c r="BY364" s="15">
        <f t="shared" si="391"/>
        <v>9</v>
      </c>
      <c r="BZ364" s="14">
        <f t="shared" si="372"/>
        <v>71</v>
      </c>
      <c r="CA364">
        <f>VLOOKUP(A364,'Stock wise daily sales'!$A$1:$AA$367,21,0)</f>
        <v>0</v>
      </c>
      <c r="CB364">
        <v>0</v>
      </c>
      <c r="CC364" s="15">
        <f t="shared" si="373"/>
        <v>71</v>
      </c>
      <c r="CD364" s="14">
        <f t="shared" si="415"/>
        <v>72</v>
      </c>
      <c r="CE364">
        <f>VLOOKUP(A364,'Stock wise daily sales'!$A$1:$AA$367,22,0)</f>
        <v>0</v>
      </c>
      <c r="CF364">
        <v>0</v>
      </c>
      <c r="CG364" s="15">
        <f t="shared" si="416"/>
        <v>72</v>
      </c>
      <c r="CH364" s="14">
        <f t="shared" si="399"/>
        <v>42</v>
      </c>
      <c r="CI364">
        <f>VLOOKUP(A364,'Stock wise daily sales'!$A$1:$AA$367,23,0)</f>
        <v>0</v>
      </c>
      <c r="CJ364">
        <v>0</v>
      </c>
      <c r="CK364" s="15">
        <f t="shared" si="400"/>
        <v>42</v>
      </c>
      <c r="CL364" s="14">
        <f t="shared" si="392"/>
        <v>14</v>
      </c>
      <c r="CM364">
        <f>VLOOKUP(A364,'Stock wise daily sales'!$A$1:$AA$367,24,0)</f>
        <v>0</v>
      </c>
      <c r="CN364">
        <v>0</v>
      </c>
      <c r="CO364" s="15">
        <f t="shared" si="393"/>
        <v>14</v>
      </c>
      <c r="CP364" s="14">
        <f t="shared" si="409"/>
        <v>17</v>
      </c>
      <c r="CQ364">
        <f>VLOOKUP(A364,'Stock wise daily sales'!$A$1:$AA$367,25,0)</f>
        <v>40</v>
      </c>
      <c r="CR364">
        <v>50</v>
      </c>
      <c r="CS364" s="15">
        <f t="shared" si="410"/>
        <v>27</v>
      </c>
      <c r="CT364" s="14">
        <f t="shared" si="394"/>
        <v>93</v>
      </c>
      <c r="CU364">
        <f>VLOOKUP(A364,'Stock wise daily sales'!$A$1:$AA$367,26,0)</f>
        <v>0</v>
      </c>
      <c r="CV364">
        <v>0</v>
      </c>
      <c r="CW364" s="15">
        <f t="shared" si="395"/>
        <v>93</v>
      </c>
    </row>
    <row r="365" spans="1:101" x14ac:dyDescent="0.45">
      <c r="A365" s="2">
        <v>45562</v>
      </c>
      <c r="B365" s="14">
        <f t="shared" si="386"/>
        <v>59</v>
      </c>
      <c r="C365">
        <f>VLOOKUP(A365,'Stock wise daily sales'!$A$1:$AA$367,2,0)</f>
        <v>0</v>
      </c>
      <c r="D365">
        <v>0</v>
      </c>
      <c r="E365" s="15">
        <f t="shared" si="387"/>
        <v>59</v>
      </c>
      <c r="F365" s="14">
        <f t="shared" si="411"/>
        <v>66</v>
      </c>
      <c r="G365">
        <f>VLOOKUP(A365,'Stock wise daily sales'!$A$1:$AA$367,3,0)</f>
        <v>4</v>
      </c>
      <c r="H365">
        <v>0</v>
      </c>
      <c r="I365" s="15">
        <f t="shared" si="412"/>
        <v>62</v>
      </c>
      <c r="J365" s="14">
        <f t="shared" si="396"/>
        <v>2</v>
      </c>
      <c r="K365">
        <f>VLOOKUP(A365,'Stock wise daily sales'!$A$1:$AA$367,4,0)</f>
        <v>0</v>
      </c>
      <c r="L365">
        <v>0</v>
      </c>
      <c r="M365" s="15">
        <f t="shared" si="397"/>
        <v>2</v>
      </c>
      <c r="N365" s="14">
        <f t="shared" si="369"/>
        <v>40</v>
      </c>
      <c r="O365">
        <f>VLOOKUP(A365,'Stock wise daily sales'!$A$1:$AA$367,5,0)</f>
        <v>0</v>
      </c>
      <c r="P365">
        <v>0</v>
      </c>
      <c r="Q365" s="15">
        <f t="shared" si="398"/>
        <v>40</v>
      </c>
      <c r="R365" s="14">
        <f t="shared" si="374"/>
        <v>13</v>
      </c>
      <c r="S365">
        <f>VLOOKUP(A365,'Stock wise daily sales'!$A$1:$AA$367,6,0)</f>
        <v>4</v>
      </c>
      <c r="T365">
        <v>0</v>
      </c>
      <c r="U365" s="15">
        <f t="shared" si="375"/>
        <v>9</v>
      </c>
      <c r="V365" s="14">
        <f t="shared" si="417"/>
        <v>2</v>
      </c>
      <c r="W365">
        <f>VLOOKUP(A365,'Stock wise daily sales'!$A$1:$AA$367,7,0)</f>
        <v>6</v>
      </c>
      <c r="X365">
        <v>0</v>
      </c>
      <c r="Y365" s="15">
        <f t="shared" si="418"/>
        <v>-4</v>
      </c>
      <c r="Z365" s="14">
        <f t="shared" si="376"/>
        <v>27</v>
      </c>
      <c r="AA365">
        <f>VLOOKUP(A365,'Stock wise daily sales'!$A$1:$AA$367,8,0)</f>
        <v>10</v>
      </c>
      <c r="AB365">
        <v>0</v>
      </c>
      <c r="AC365" s="15">
        <f t="shared" si="377"/>
        <v>17</v>
      </c>
      <c r="AD365" s="14">
        <f t="shared" si="370"/>
        <v>14</v>
      </c>
      <c r="AE365">
        <f>VLOOKUP(A365,'Stock wise daily sales'!$A$1:$AA$367,9,0)</f>
        <v>6</v>
      </c>
      <c r="AF365">
        <v>0</v>
      </c>
      <c r="AG365" s="15">
        <f t="shared" si="371"/>
        <v>8</v>
      </c>
      <c r="AH365" s="14">
        <f t="shared" si="401"/>
        <v>32</v>
      </c>
      <c r="AI365">
        <f>VLOOKUP(A365,'Stock wise daily sales'!$A$1:$AA$367,10,0)</f>
        <v>0</v>
      </c>
      <c r="AJ365">
        <v>0</v>
      </c>
      <c r="AK365" s="15">
        <f t="shared" si="402"/>
        <v>32</v>
      </c>
      <c r="AL365" s="14">
        <f t="shared" si="413"/>
        <v>100</v>
      </c>
      <c r="AM365">
        <f>VLOOKUP(A365,'Stock wise daily sales'!$A$1:$AA$367,11,0)</f>
        <v>10</v>
      </c>
      <c r="AN365">
        <v>0</v>
      </c>
      <c r="AO365" s="15">
        <f t="shared" si="414"/>
        <v>90</v>
      </c>
      <c r="AP365" s="14">
        <f t="shared" si="403"/>
        <v>77</v>
      </c>
      <c r="AQ365">
        <f>VLOOKUP(A365,'Stock wise daily sales'!$A$1:$AA$367,12,0)</f>
        <v>4</v>
      </c>
      <c r="AR365">
        <v>0</v>
      </c>
      <c r="AS365" s="15">
        <f t="shared" si="404"/>
        <v>73</v>
      </c>
      <c r="AT365" s="14">
        <f t="shared" si="405"/>
        <v>108</v>
      </c>
      <c r="AU365">
        <f>VLOOKUP(A365,'Stock wise daily sales'!$A$1:$AA$367,13,0)</f>
        <v>4</v>
      </c>
      <c r="AV365">
        <v>0</v>
      </c>
      <c r="AW365" s="15">
        <f t="shared" si="406"/>
        <v>104</v>
      </c>
      <c r="AX365" s="14">
        <f t="shared" si="378"/>
        <v>8</v>
      </c>
      <c r="AY365">
        <f>VLOOKUP(A365,'Stock wise daily sales'!$A$1:$AA$367,14,0)</f>
        <v>0</v>
      </c>
      <c r="AZ365">
        <v>0</v>
      </c>
      <c r="BA365" s="15">
        <f t="shared" si="379"/>
        <v>8</v>
      </c>
      <c r="BB365" s="14">
        <f t="shared" si="407"/>
        <v>6</v>
      </c>
      <c r="BC365">
        <f>VLOOKUP(A365,'Stock wise daily sales'!$A$1:$AA$367,15,0)</f>
        <v>4</v>
      </c>
      <c r="BD365">
        <v>0</v>
      </c>
      <c r="BE365" s="15">
        <f t="shared" si="408"/>
        <v>2</v>
      </c>
      <c r="BF365" s="14">
        <f t="shared" si="380"/>
        <v>5</v>
      </c>
      <c r="BG365">
        <f>VLOOKUP(A365,'Stock wise daily sales'!$A$1:$AA$367,16,0)</f>
        <v>0</v>
      </c>
      <c r="BH365">
        <v>0</v>
      </c>
      <c r="BI365" s="15">
        <f t="shared" si="381"/>
        <v>5</v>
      </c>
      <c r="BJ365" s="14">
        <f t="shared" si="388"/>
        <v>8</v>
      </c>
      <c r="BK365">
        <f>VLOOKUP(A365,'Stock wise daily sales'!$A$1:$AA$367,17,0)</f>
        <v>6</v>
      </c>
      <c r="BL365">
        <v>0</v>
      </c>
      <c r="BM365" s="15">
        <f t="shared" si="389"/>
        <v>2</v>
      </c>
      <c r="BN365" s="14">
        <f t="shared" si="382"/>
        <v>10</v>
      </c>
      <c r="BO365">
        <f>VLOOKUP(A365,'Stock wise daily sales'!$A$1:$AA$367,18,0)</f>
        <v>2</v>
      </c>
      <c r="BP365">
        <v>0</v>
      </c>
      <c r="BQ365" s="15">
        <f t="shared" si="383"/>
        <v>8</v>
      </c>
      <c r="BR365" s="14">
        <f t="shared" si="384"/>
        <v>15</v>
      </c>
      <c r="BS365">
        <f>VLOOKUP(A365,'Stock wise daily sales'!$A$1:$AA$367,19,0)</f>
        <v>6</v>
      </c>
      <c r="BT365">
        <v>0</v>
      </c>
      <c r="BU365" s="15">
        <f t="shared" si="385"/>
        <v>9</v>
      </c>
      <c r="BV365" s="14">
        <f t="shared" si="390"/>
        <v>9</v>
      </c>
      <c r="BW365">
        <f>VLOOKUP(A365,'Stock wise daily sales'!$A$1:$AA$367,20,0)</f>
        <v>0</v>
      </c>
      <c r="BX365">
        <v>0</v>
      </c>
      <c r="BY365" s="15">
        <f t="shared" si="391"/>
        <v>9</v>
      </c>
      <c r="BZ365" s="14">
        <f t="shared" si="372"/>
        <v>71</v>
      </c>
      <c r="CA365">
        <f>VLOOKUP(A365,'Stock wise daily sales'!$A$1:$AA$367,21,0)</f>
        <v>0</v>
      </c>
      <c r="CB365">
        <v>0</v>
      </c>
      <c r="CC365" s="15">
        <f t="shared" si="373"/>
        <v>71</v>
      </c>
      <c r="CD365" s="14">
        <f t="shared" si="415"/>
        <v>72</v>
      </c>
      <c r="CE365">
        <f>VLOOKUP(A365,'Stock wise daily sales'!$A$1:$AA$367,22,0)</f>
        <v>10</v>
      </c>
      <c r="CF365">
        <v>0</v>
      </c>
      <c r="CG365" s="15">
        <f t="shared" si="416"/>
        <v>62</v>
      </c>
      <c r="CH365" s="14">
        <f t="shared" si="399"/>
        <v>42</v>
      </c>
      <c r="CI365">
        <f>VLOOKUP(A365,'Stock wise daily sales'!$A$1:$AA$367,23,0)</f>
        <v>0</v>
      </c>
      <c r="CJ365">
        <v>0</v>
      </c>
      <c r="CK365" s="15">
        <f t="shared" si="400"/>
        <v>42</v>
      </c>
      <c r="CL365" s="14">
        <f t="shared" si="392"/>
        <v>14</v>
      </c>
      <c r="CM365">
        <f>VLOOKUP(A365,'Stock wise daily sales'!$A$1:$AA$367,24,0)</f>
        <v>0</v>
      </c>
      <c r="CN365">
        <v>0</v>
      </c>
      <c r="CO365" s="15">
        <f t="shared" si="393"/>
        <v>14</v>
      </c>
      <c r="CP365" s="14">
        <f t="shared" si="409"/>
        <v>27</v>
      </c>
      <c r="CQ365">
        <f>VLOOKUP(A365,'Stock wise daily sales'!$A$1:$AA$367,25,0)</f>
        <v>0</v>
      </c>
      <c r="CR365">
        <v>0</v>
      </c>
      <c r="CS365" s="15">
        <f t="shared" si="410"/>
        <v>27</v>
      </c>
      <c r="CT365" s="14">
        <f t="shared" si="394"/>
        <v>93</v>
      </c>
      <c r="CU365">
        <f>VLOOKUP(A365,'Stock wise daily sales'!$A$1:$AA$367,26,0)</f>
        <v>4</v>
      </c>
      <c r="CV365">
        <v>0</v>
      </c>
      <c r="CW365" s="15">
        <f t="shared" si="395"/>
        <v>89</v>
      </c>
    </row>
    <row r="366" spans="1:101" x14ac:dyDescent="0.45">
      <c r="A366" s="2">
        <v>45563</v>
      </c>
      <c r="B366" s="14">
        <f t="shared" si="386"/>
        <v>59</v>
      </c>
      <c r="C366">
        <f>VLOOKUP(A366,'Stock wise daily sales'!$A$1:$AA$367,2,0)</f>
        <v>5</v>
      </c>
      <c r="D366">
        <v>0</v>
      </c>
      <c r="E366" s="15">
        <f t="shared" si="387"/>
        <v>54</v>
      </c>
      <c r="F366" s="14">
        <f t="shared" si="411"/>
        <v>62</v>
      </c>
      <c r="G366">
        <f>VLOOKUP(A366,'Stock wise daily sales'!$A$1:$AA$367,3,0)</f>
        <v>0</v>
      </c>
      <c r="H366">
        <v>0</v>
      </c>
      <c r="I366" s="15">
        <f t="shared" si="412"/>
        <v>62</v>
      </c>
      <c r="J366" s="14">
        <f t="shared" si="396"/>
        <v>2</v>
      </c>
      <c r="K366">
        <f>VLOOKUP(A366,'Stock wise daily sales'!$A$1:$AA$367,4,0)</f>
        <v>0</v>
      </c>
      <c r="L366">
        <v>0</v>
      </c>
      <c r="M366" s="15">
        <f t="shared" si="397"/>
        <v>2</v>
      </c>
      <c r="N366" s="14">
        <f t="shared" si="369"/>
        <v>40</v>
      </c>
      <c r="O366">
        <f>VLOOKUP(A366,'Stock wise daily sales'!$A$1:$AA$367,5,0)</f>
        <v>0</v>
      </c>
      <c r="P366">
        <v>0</v>
      </c>
      <c r="Q366" s="15">
        <f t="shared" si="398"/>
        <v>40</v>
      </c>
      <c r="R366" s="14">
        <f t="shared" si="374"/>
        <v>9</v>
      </c>
      <c r="S366">
        <f>VLOOKUP(A366,'Stock wise daily sales'!$A$1:$AA$367,6,0)</f>
        <v>7</v>
      </c>
      <c r="T366">
        <v>0</v>
      </c>
      <c r="U366" s="15">
        <f t="shared" si="375"/>
        <v>2</v>
      </c>
      <c r="V366" s="14">
        <f t="shared" si="417"/>
        <v>0</v>
      </c>
      <c r="W366">
        <f>VLOOKUP(A366,'Stock wise daily sales'!$A$1:$AA$367,7,0)</f>
        <v>10</v>
      </c>
      <c r="X366">
        <v>0</v>
      </c>
      <c r="Y366" s="15">
        <f t="shared" si="418"/>
        <v>-10</v>
      </c>
      <c r="Z366" s="14">
        <f t="shared" si="376"/>
        <v>17</v>
      </c>
      <c r="AA366">
        <f>VLOOKUP(A366,'Stock wise daily sales'!$A$1:$AA$367,8,0)</f>
        <v>10</v>
      </c>
      <c r="AB366">
        <v>0</v>
      </c>
      <c r="AC366" s="15">
        <f t="shared" si="377"/>
        <v>7</v>
      </c>
      <c r="AD366" s="14">
        <f t="shared" si="370"/>
        <v>8</v>
      </c>
      <c r="AE366">
        <f>VLOOKUP(A366,'Stock wise daily sales'!$A$1:$AA$367,9,0)</f>
        <v>0</v>
      </c>
      <c r="AF366">
        <v>0</v>
      </c>
      <c r="AG366" s="15">
        <f t="shared" si="371"/>
        <v>8</v>
      </c>
      <c r="AH366" s="14">
        <f t="shared" si="401"/>
        <v>32</v>
      </c>
      <c r="AI366">
        <f>VLOOKUP(A366,'Stock wise daily sales'!$A$1:$AA$367,10,0)</f>
        <v>3</v>
      </c>
      <c r="AJ366">
        <v>0</v>
      </c>
      <c r="AK366" s="15">
        <f t="shared" si="402"/>
        <v>29</v>
      </c>
      <c r="AL366" s="14">
        <f t="shared" si="413"/>
        <v>90</v>
      </c>
      <c r="AM366">
        <f>VLOOKUP(A366,'Stock wise daily sales'!$A$1:$AA$367,11,0)</f>
        <v>10</v>
      </c>
      <c r="AN366">
        <v>0</v>
      </c>
      <c r="AO366" s="15">
        <f t="shared" si="414"/>
        <v>80</v>
      </c>
      <c r="AP366" s="14">
        <f t="shared" si="403"/>
        <v>73</v>
      </c>
      <c r="AQ366">
        <f>VLOOKUP(A366,'Stock wise daily sales'!$A$1:$AA$367,12,0)</f>
        <v>5</v>
      </c>
      <c r="AR366">
        <v>0</v>
      </c>
      <c r="AS366" s="15">
        <f t="shared" si="404"/>
        <v>68</v>
      </c>
      <c r="AT366" s="14">
        <f t="shared" si="405"/>
        <v>104</v>
      </c>
      <c r="AU366">
        <f>VLOOKUP(A366,'Stock wise daily sales'!$A$1:$AA$367,13,0)</f>
        <v>10</v>
      </c>
      <c r="AV366">
        <v>0</v>
      </c>
      <c r="AW366" s="15">
        <f t="shared" si="406"/>
        <v>94</v>
      </c>
      <c r="AX366" s="14">
        <f t="shared" si="378"/>
        <v>8</v>
      </c>
      <c r="AY366">
        <f>VLOOKUP(A366,'Stock wise daily sales'!$A$1:$AA$367,14,0)</f>
        <v>0</v>
      </c>
      <c r="AZ366">
        <v>0</v>
      </c>
      <c r="BA366" s="15">
        <f t="shared" si="379"/>
        <v>8</v>
      </c>
      <c r="BB366" s="14">
        <f t="shared" si="407"/>
        <v>2</v>
      </c>
      <c r="BC366">
        <f>VLOOKUP(A366,'Stock wise daily sales'!$A$1:$AA$367,15,0)</f>
        <v>0</v>
      </c>
      <c r="BD366">
        <v>0</v>
      </c>
      <c r="BE366" s="15">
        <f t="shared" si="408"/>
        <v>2</v>
      </c>
      <c r="BF366" s="14">
        <f t="shared" si="380"/>
        <v>5</v>
      </c>
      <c r="BG366">
        <f>VLOOKUP(A366,'Stock wise daily sales'!$A$1:$AA$367,16,0)</f>
        <v>25</v>
      </c>
      <c r="BH366">
        <v>90</v>
      </c>
      <c r="BI366" s="15">
        <f t="shared" si="381"/>
        <v>70</v>
      </c>
      <c r="BJ366" s="14">
        <f t="shared" si="388"/>
        <v>2</v>
      </c>
      <c r="BK366">
        <f>VLOOKUP(A366,'Stock wise daily sales'!$A$1:$AA$367,17,0)</f>
        <v>0</v>
      </c>
      <c r="BL366">
        <v>0</v>
      </c>
      <c r="BM366" s="15">
        <f t="shared" si="389"/>
        <v>2</v>
      </c>
      <c r="BN366" s="14">
        <f t="shared" si="382"/>
        <v>8</v>
      </c>
      <c r="BO366">
        <f>VLOOKUP(A366,'Stock wise daily sales'!$A$1:$AA$367,18,0)</f>
        <v>11</v>
      </c>
      <c r="BP366">
        <v>90</v>
      </c>
      <c r="BQ366" s="15">
        <f t="shared" si="383"/>
        <v>87</v>
      </c>
      <c r="BR366" s="14">
        <f t="shared" si="384"/>
        <v>9</v>
      </c>
      <c r="BS366">
        <f>VLOOKUP(A366,'Stock wise daily sales'!$A$1:$AA$367,19,0)</f>
        <v>0</v>
      </c>
      <c r="BT366">
        <v>0</v>
      </c>
      <c r="BU366" s="15">
        <f t="shared" si="385"/>
        <v>9</v>
      </c>
      <c r="BV366" s="14">
        <f t="shared" si="390"/>
        <v>9</v>
      </c>
      <c r="BW366">
        <f>VLOOKUP(A366,'Stock wise daily sales'!$A$1:$AA$367,20,0)</f>
        <v>0</v>
      </c>
      <c r="BX366">
        <v>0</v>
      </c>
      <c r="BY366" s="15">
        <f t="shared" si="391"/>
        <v>9</v>
      </c>
      <c r="BZ366" s="14">
        <f t="shared" si="372"/>
        <v>71</v>
      </c>
      <c r="CA366">
        <f>VLOOKUP(A366,'Stock wise daily sales'!$A$1:$AA$367,21,0)</f>
        <v>20</v>
      </c>
      <c r="CB366">
        <v>0</v>
      </c>
      <c r="CC366" s="15">
        <f t="shared" si="373"/>
        <v>51</v>
      </c>
      <c r="CD366" s="14">
        <f t="shared" si="415"/>
        <v>62</v>
      </c>
      <c r="CE366">
        <f>VLOOKUP(A366,'Stock wise daily sales'!$A$1:$AA$367,22,0)</f>
        <v>20</v>
      </c>
      <c r="CF366">
        <v>0</v>
      </c>
      <c r="CG366" s="15">
        <f t="shared" si="416"/>
        <v>42</v>
      </c>
      <c r="CH366" s="14">
        <f t="shared" si="399"/>
        <v>42</v>
      </c>
      <c r="CI366">
        <f>VLOOKUP(A366,'Stock wise daily sales'!$A$1:$AA$367,23,0)</f>
        <v>20</v>
      </c>
      <c r="CJ366">
        <v>0</v>
      </c>
      <c r="CK366" s="15">
        <f t="shared" si="400"/>
        <v>22</v>
      </c>
      <c r="CL366" s="14">
        <f t="shared" si="392"/>
        <v>14</v>
      </c>
      <c r="CM366">
        <f>VLOOKUP(A366,'Stock wise daily sales'!$A$1:$AA$367,24,0)</f>
        <v>0</v>
      </c>
      <c r="CN366">
        <v>0</v>
      </c>
      <c r="CO366" s="15">
        <f t="shared" si="393"/>
        <v>14</v>
      </c>
      <c r="CP366" s="14">
        <f t="shared" si="409"/>
        <v>27</v>
      </c>
      <c r="CQ366">
        <f>VLOOKUP(A366,'Stock wise daily sales'!$A$1:$AA$367,25,0)</f>
        <v>0</v>
      </c>
      <c r="CR366">
        <v>0</v>
      </c>
      <c r="CS366" s="15">
        <f t="shared" si="410"/>
        <v>27</v>
      </c>
      <c r="CT366" s="14">
        <f t="shared" si="394"/>
        <v>89</v>
      </c>
      <c r="CU366">
        <f>VLOOKUP(A366,'Stock wise daily sales'!$A$1:$AA$367,26,0)</f>
        <v>20</v>
      </c>
      <c r="CV366">
        <v>0</v>
      </c>
      <c r="CW366" s="15">
        <f t="shared" si="395"/>
        <v>69</v>
      </c>
    </row>
    <row r="367" spans="1:101" x14ac:dyDescent="0.45">
      <c r="A367" s="2">
        <v>45564</v>
      </c>
      <c r="B367" s="14">
        <f t="shared" si="386"/>
        <v>54</v>
      </c>
      <c r="C367">
        <f>VLOOKUP(A367,'Stock wise daily sales'!$A$1:$AA$367,2,0)</f>
        <v>30</v>
      </c>
      <c r="D367">
        <v>0</v>
      </c>
      <c r="E367" s="15">
        <f t="shared" si="387"/>
        <v>24</v>
      </c>
      <c r="F367" s="14">
        <f t="shared" si="411"/>
        <v>62</v>
      </c>
      <c r="G367">
        <f>VLOOKUP(A367,'Stock wise daily sales'!$A$1:$AA$367,3,0)</f>
        <v>25</v>
      </c>
      <c r="H367">
        <v>0</v>
      </c>
      <c r="I367" s="15">
        <f t="shared" si="412"/>
        <v>37</v>
      </c>
      <c r="J367" s="14">
        <f t="shared" si="396"/>
        <v>2</v>
      </c>
      <c r="K367">
        <f>VLOOKUP(A367,'Stock wise daily sales'!$A$1:$AA$367,4,0)</f>
        <v>0</v>
      </c>
      <c r="L367">
        <v>0</v>
      </c>
      <c r="M367" s="15">
        <f t="shared" si="397"/>
        <v>2</v>
      </c>
      <c r="N367" s="14">
        <f t="shared" si="369"/>
        <v>40</v>
      </c>
      <c r="O367">
        <f>VLOOKUP(A367,'Stock wise daily sales'!$A$1:$AA$367,5,0)</f>
        <v>0</v>
      </c>
      <c r="P367">
        <v>0</v>
      </c>
      <c r="Q367" s="15">
        <f t="shared" si="398"/>
        <v>40</v>
      </c>
      <c r="R367" s="14">
        <f t="shared" si="374"/>
        <v>2</v>
      </c>
      <c r="S367">
        <f>VLOOKUP(A367,'Stock wise daily sales'!$A$1:$AA$367,6,0)</f>
        <v>0</v>
      </c>
      <c r="T367">
        <v>0</v>
      </c>
      <c r="U367" s="15">
        <f t="shared" si="375"/>
        <v>2</v>
      </c>
      <c r="V367" s="14">
        <f t="shared" si="417"/>
        <v>0</v>
      </c>
      <c r="W367">
        <f>VLOOKUP(A367,'Stock wise daily sales'!$A$1:$AA$367,7,0)</f>
        <v>21</v>
      </c>
      <c r="X367">
        <v>0</v>
      </c>
      <c r="Y367" s="15">
        <f t="shared" si="418"/>
        <v>-21</v>
      </c>
      <c r="Z367" s="14">
        <f t="shared" si="376"/>
        <v>7</v>
      </c>
      <c r="AA367">
        <f>VLOOKUP(A367,'Stock wise daily sales'!$A$1:$AA$367,8,0)</f>
        <v>25</v>
      </c>
      <c r="AB367">
        <v>120</v>
      </c>
      <c r="AC367" s="15">
        <f t="shared" si="377"/>
        <v>102</v>
      </c>
      <c r="AD367" s="14">
        <f t="shared" si="370"/>
        <v>8</v>
      </c>
      <c r="AE367">
        <f>VLOOKUP(A367,'Stock wise daily sales'!$A$1:$AA$367,9,0)</f>
        <v>0</v>
      </c>
      <c r="AF367">
        <v>0</v>
      </c>
      <c r="AG367" s="15">
        <f t="shared" si="371"/>
        <v>8</v>
      </c>
      <c r="AH367" s="14">
        <f t="shared" si="401"/>
        <v>29</v>
      </c>
      <c r="AI367">
        <f>VLOOKUP(A367,'Stock wise daily sales'!$A$1:$AA$367,10,0)</f>
        <v>0</v>
      </c>
      <c r="AJ367">
        <v>0</v>
      </c>
      <c r="AK367" s="15">
        <f t="shared" si="402"/>
        <v>29</v>
      </c>
      <c r="AL367" s="14">
        <f t="shared" si="413"/>
        <v>80</v>
      </c>
      <c r="AM367">
        <f>VLOOKUP(A367,'Stock wise daily sales'!$A$1:$AA$367,11,0)</f>
        <v>0</v>
      </c>
      <c r="AN367">
        <v>0</v>
      </c>
      <c r="AO367" s="15">
        <f t="shared" si="414"/>
        <v>80</v>
      </c>
      <c r="AP367" s="14">
        <f t="shared" si="403"/>
        <v>68</v>
      </c>
      <c r="AQ367">
        <f>VLOOKUP(A367,'Stock wise daily sales'!$A$1:$AA$367,12,0)</f>
        <v>5</v>
      </c>
      <c r="AR367">
        <v>0</v>
      </c>
      <c r="AS367" s="15">
        <f t="shared" si="404"/>
        <v>63</v>
      </c>
      <c r="AT367" s="14">
        <f t="shared" si="405"/>
        <v>94</v>
      </c>
      <c r="AU367">
        <f>VLOOKUP(A367,'Stock wise daily sales'!$A$1:$AA$367,13,0)</f>
        <v>15</v>
      </c>
      <c r="AV367">
        <v>0</v>
      </c>
      <c r="AW367" s="15">
        <f t="shared" si="406"/>
        <v>79</v>
      </c>
      <c r="AX367" s="14">
        <f t="shared" si="378"/>
        <v>8</v>
      </c>
      <c r="AY367">
        <f>VLOOKUP(A367,'Stock wise daily sales'!$A$1:$AA$367,14,0)</f>
        <v>0</v>
      </c>
      <c r="AZ367">
        <v>0</v>
      </c>
      <c r="BA367" s="15">
        <f t="shared" si="379"/>
        <v>8</v>
      </c>
      <c r="BB367" s="14">
        <f t="shared" si="407"/>
        <v>2</v>
      </c>
      <c r="BC367">
        <f>VLOOKUP(A367,'Stock wise daily sales'!$A$1:$AA$367,15,0)</f>
        <v>0</v>
      </c>
      <c r="BD367">
        <v>0</v>
      </c>
      <c r="BE367" s="15">
        <f t="shared" si="408"/>
        <v>2</v>
      </c>
      <c r="BF367" s="14">
        <f t="shared" si="380"/>
        <v>70</v>
      </c>
      <c r="BG367">
        <f>VLOOKUP(A367,'Stock wise daily sales'!$A$1:$AA$367,16,0)</f>
        <v>0</v>
      </c>
      <c r="BH367">
        <v>0</v>
      </c>
      <c r="BI367" s="15">
        <f t="shared" si="381"/>
        <v>70</v>
      </c>
      <c r="BJ367" s="14">
        <f t="shared" si="388"/>
        <v>2</v>
      </c>
      <c r="BK367">
        <f>VLOOKUP(A367,'Stock wise daily sales'!$A$1:$AA$367,17,0)</f>
        <v>0</v>
      </c>
      <c r="BL367">
        <v>0</v>
      </c>
      <c r="BM367" s="15">
        <f t="shared" si="389"/>
        <v>2</v>
      </c>
      <c r="BN367" s="14">
        <f t="shared" si="382"/>
        <v>87</v>
      </c>
      <c r="BO367">
        <f>VLOOKUP(A367,'Stock wise daily sales'!$A$1:$AA$367,18,0)</f>
        <v>10</v>
      </c>
      <c r="BP367">
        <v>0</v>
      </c>
      <c r="BQ367" s="15">
        <f t="shared" si="383"/>
        <v>77</v>
      </c>
      <c r="BR367" s="14">
        <f t="shared" si="384"/>
        <v>9</v>
      </c>
      <c r="BS367">
        <f>VLOOKUP(A367,'Stock wise daily sales'!$A$1:$AA$367,19,0)</f>
        <v>0</v>
      </c>
      <c r="BT367">
        <v>0</v>
      </c>
      <c r="BU367" s="15">
        <f t="shared" si="385"/>
        <v>9</v>
      </c>
      <c r="BV367" s="14">
        <f t="shared" si="390"/>
        <v>9</v>
      </c>
      <c r="BW367">
        <f>VLOOKUP(A367,'Stock wise daily sales'!$A$1:$AA$367,20,0)</f>
        <v>0</v>
      </c>
      <c r="BX367">
        <v>0</v>
      </c>
      <c r="BY367" s="15">
        <f t="shared" si="391"/>
        <v>9</v>
      </c>
      <c r="BZ367" s="14">
        <f t="shared" si="372"/>
        <v>51</v>
      </c>
      <c r="CA367">
        <f>VLOOKUP(A367,'Stock wise daily sales'!$A$1:$AA$367,21,0)</f>
        <v>0</v>
      </c>
      <c r="CB367">
        <v>0</v>
      </c>
      <c r="CC367" s="15">
        <f t="shared" si="373"/>
        <v>51</v>
      </c>
      <c r="CD367" s="14">
        <f t="shared" si="415"/>
        <v>42</v>
      </c>
      <c r="CE367">
        <f>VLOOKUP(A367,'Stock wise daily sales'!$A$1:$AA$367,22,0)</f>
        <v>5</v>
      </c>
      <c r="CF367">
        <v>0</v>
      </c>
      <c r="CG367" s="15">
        <f t="shared" si="416"/>
        <v>37</v>
      </c>
      <c r="CH367" s="14">
        <f t="shared" si="399"/>
        <v>22</v>
      </c>
      <c r="CI367">
        <f>VLOOKUP(A367,'Stock wise daily sales'!$A$1:$AA$367,23,0)</f>
        <v>20</v>
      </c>
      <c r="CJ367">
        <v>0</v>
      </c>
      <c r="CK367" s="15">
        <f t="shared" si="400"/>
        <v>2</v>
      </c>
      <c r="CL367" s="14">
        <f t="shared" si="392"/>
        <v>14</v>
      </c>
      <c r="CM367">
        <f>VLOOKUP(A367,'Stock wise daily sales'!$A$1:$AA$367,24,0)</f>
        <v>0</v>
      </c>
      <c r="CN367">
        <v>0</v>
      </c>
      <c r="CO367" s="15">
        <f t="shared" si="393"/>
        <v>14</v>
      </c>
      <c r="CP367" s="14">
        <f t="shared" si="409"/>
        <v>27</v>
      </c>
      <c r="CQ367">
        <f>VLOOKUP(A367,'Stock wise daily sales'!$A$1:$AA$367,25,0)</f>
        <v>10</v>
      </c>
      <c r="CR367">
        <v>0</v>
      </c>
      <c r="CS367" s="15">
        <f t="shared" si="410"/>
        <v>17</v>
      </c>
      <c r="CT367" s="14">
        <f t="shared" si="394"/>
        <v>69</v>
      </c>
      <c r="CU367">
        <f>VLOOKUP(A367,'Stock wise daily sales'!$A$1:$AA$367,26,0)</f>
        <v>20</v>
      </c>
      <c r="CV367">
        <v>0</v>
      </c>
      <c r="CW367" s="15">
        <f t="shared" si="395"/>
        <v>49</v>
      </c>
    </row>
    <row r="368" spans="1:101" x14ac:dyDescent="0.45">
      <c r="A368" s="2">
        <v>45565</v>
      </c>
      <c r="B368" s="14">
        <f t="shared" si="386"/>
        <v>24</v>
      </c>
      <c r="C368">
        <f>VLOOKUP(A368,'Stock wise daily sales'!$A$1:$AA$367,2,0)</f>
        <v>0</v>
      </c>
      <c r="D368">
        <v>0</v>
      </c>
      <c r="E368" s="15">
        <f t="shared" si="387"/>
        <v>24</v>
      </c>
      <c r="F368" s="14">
        <f t="shared" si="411"/>
        <v>37</v>
      </c>
      <c r="G368">
        <f>VLOOKUP(A368,'Stock wise daily sales'!$A$1:$AA$367,3,0)</f>
        <v>25</v>
      </c>
      <c r="H368">
        <v>0</v>
      </c>
      <c r="I368" s="15">
        <f t="shared" si="412"/>
        <v>12</v>
      </c>
      <c r="J368" s="14">
        <f t="shared" si="396"/>
        <v>2</v>
      </c>
      <c r="K368">
        <f>VLOOKUP(A368,'Stock wise daily sales'!$A$1:$AA$367,4,0)</f>
        <v>0</v>
      </c>
      <c r="L368">
        <v>0</v>
      </c>
      <c r="M368" s="15">
        <f t="shared" si="397"/>
        <v>2</v>
      </c>
      <c r="N368" s="14">
        <f t="shared" si="369"/>
        <v>40</v>
      </c>
      <c r="O368">
        <f>VLOOKUP(A368,'Stock wise daily sales'!$A$1:$AA$367,5,0)</f>
        <v>0</v>
      </c>
      <c r="P368">
        <v>0</v>
      </c>
      <c r="Q368" s="15">
        <f t="shared" si="398"/>
        <v>40</v>
      </c>
      <c r="R368" s="14">
        <f t="shared" si="374"/>
        <v>2</v>
      </c>
      <c r="S368">
        <f>VLOOKUP(A368,'Stock wise daily sales'!$A$1:$AA$367,6,0)</f>
        <v>0</v>
      </c>
      <c r="T368">
        <v>0</v>
      </c>
      <c r="U368" s="15">
        <f t="shared" si="375"/>
        <v>2</v>
      </c>
      <c r="V368" s="14">
        <f t="shared" si="417"/>
        <v>0</v>
      </c>
      <c r="W368">
        <f>VLOOKUP(A368,'Stock wise daily sales'!$A$1:$AA$367,7,0)</f>
        <v>11</v>
      </c>
      <c r="X368">
        <v>0</v>
      </c>
      <c r="Y368" s="15">
        <f t="shared" si="418"/>
        <v>-11</v>
      </c>
      <c r="Z368" s="14">
        <f t="shared" si="376"/>
        <v>102</v>
      </c>
      <c r="AA368">
        <f>VLOOKUP(A368,'Stock wise daily sales'!$A$1:$AA$367,8,0)</f>
        <v>20</v>
      </c>
      <c r="AB368">
        <v>0</v>
      </c>
      <c r="AC368" s="15">
        <f t="shared" si="377"/>
        <v>82</v>
      </c>
      <c r="AD368" s="14">
        <f t="shared" si="370"/>
        <v>8</v>
      </c>
      <c r="AE368">
        <f>VLOOKUP(A368,'Stock wise daily sales'!$A$1:$AA$367,9,0)</f>
        <v>0</v>
      </c>
      <c r="AF368">
        <v>0</v>
      </c>
      <c r="AG368" s="15">
        <f t="shared" si="371"/>
        <v>8</v>
      </c>
      <c r="AH368" s="14">
        <f t="shared" si="401"/>
        <v>29</v>
      </c>
      <c r="AI368">
        <f>VLOOKUP(A368,'Stock wise daily sales'!$A$1:$AA$367,10,0)</f>
        <v>0</v>
      </c>
      <c r="AJ368">
        <v>0</v>
      </c>
      <c r="AK368" s="15">
        <f t="shared" si="402"/>
        <v>29</v>
      </c>
      <c r="AL368" s="14">
        <f t="shared" si="413"/>
        <v>80</v>
      </c>
      <c r="AM368">
        <f>VLOOKUP(A368,'Stock wise daily sales'!$A$1:$AA$367,11,0)</f>
        <v>30</v>
      </c>
      <c r="AN368">
        <v>0</v>
      </c>
      <c r="AO368" s="15">
        <f t="shared" si="414"/>
        <v>50</v>
      </c>
      <c r="AP368" s="14">
        <f t="shared" si="403"/>
        <v>63</v>
      </c>
      <c r="AQ368">
        <f>VLOOKUP(A368,'Stock wise daily sales'!$A$1:$AA$367,12,0)</f>
        <v>0</v>
      </c>
      <c r="AR368">
        <v>0</v>
      </c>
      <c r="AS368" s="15">
        <f t="shared" si="404"/>
        <v>63</v>
      </c>
      <c r="AT368" s="14">
        <f t="shared" si="405"/>
        <v>79</v>
      </c>
      <c r="AU368">
        <f>VLOOKUP(A368,'Stock wise daily sales'!$A$1:$AA$367,13,0)</f>
        <v>15</v>
      </c>
      <c r="AV368">
        <v>0</v>
      </c>
      <c r="AW368" s="15">
        <f t="shared" si="406"/>
        <v>64</v>
      </c>
      <c r="AX368" s="14">
        <f t="shared" si="378"/>
        <v>8</v>
      </c>
      <c r="AY368">
        <f>VLOOKUP(A368,'Stock wise daily sales'!$A$1:$AA$367,14,0)</f>
        <v>0</v>
      </c>
      <c r="AZ368">
        <v>0</v>
      </c>
      <c r="BA368" s="15">
        <f t="shared" si="379"/>
        <v>8</v>
      </c>
      <c r="BB368" s="14">
        <f t="shared" si="407"/>
        <v>2</v>
      </c>
      <c r="BC368">
        <f>VLOOKUP(A368,'Stock wise daily sales'!$A$1:$AA$367,15,0)</f>
        <v>0</v>
      </c>
      <c r="BD368">
        <v>0</v>
      </c>
      <c r="BE368" s="15">
        <f t="shared" si="408"/>
        <v>2</v>
      </c>
      <c r="BF368" s="14">
        <f t="shared" si="380"/>
        <v>70</v>
      </c>
      <c r="BG368">
        <f>VLOOKUP(A368,'Stock wise daily sales'!$A$1:$AA$367,16,0)</f>
        <v>30</v>
      </c>
      <c r="BH368">
        <v>0</v>
      </c>
      <c r="BI368" s="15">
        <f t="shared" si="381"/>
        <v>40</v>
      </c>
      <c r="BJ368" s="14">
        <f t="shared" si="388"/>
        <v>2</v>
      </c>
      <c r="BK368">
        <f>VLOOKUP(A368,'Stock wise daily sales'!$A$1:$AA$367,17,0)</f>
        <v>0</v>
      </c>
      <c r="BL368">
        <v>0</v>
      </c>
      <c r="BM368" s="15">
        <f t="shared" si="389"/>
        <v>2</v>
      </c>
      <c r="BN368" s="14">
        <f t="shared" si="382"/>
        <v>77</v>
      </c>
      <c r="BO368">
        <f>VLOOKUP(A368,'Stock wise daily sales'!$A$1:$AA$367,18,0)</f>
        <v>0</v>
      </c>
      <c r="BP368">
        <v>0</v>
      </c>
      <c r="BQ368" s="15">
        <f t="shared" si="383"/>
        <v>77</v>
      </c>
      <c r="BR368" s="14">
        <f t="shared" si="384"/>
        <v>9</v>
      </c>
      <c r="BS368">
        <f>VLOOKUP(A368,'Stock wise daily sales'!$A$1:$AA$367,19,0)</f>
        <v>0</v>
      </c>
      <c r="BT368">
        <v>0</v>
      </c>
      <c r="BU368" s="15">
        <f t="shared" si="385"/>
        <v>9</v>
      </c>
      <c r="BV368" s="14">
        <f t="shared" si="390"/>
        <v>9</v>
      </c>
      <c r="BW368">
        <f>VLOOKUP(A368,'Stock wise daily sales'!$A$1:$AA$367,20,0)</f>
        <v>0</v>
      </c>
      <c r="BX368">
        <v>0</v>
      </c>
      <c r="BY368" s="15">
        <f t="shared" si="391"/>
        <v>9</v>
      </c>
      <c r="BZ368" s="14">
        <f t="shared" si="372"/>
        <v>51</v>
      </c>
      <c r="CA368">
        <f>VLOOKUP(A368,'Stock wise daily sales'!$A$1:$AA$367,21,0)</f>
        <v>0</v>
      </c>
      <c r="CB368">
        <v>0</v>
      </c>
      <c r="CC368" s="15">
        <f t="shared" si="373"/>
        <v>51</v>
      </c>
      <c r="CD368" s="14">
        <f t="shared" si="415"/>
        <v>37</v>
      </c>
      <c r="CE368">
        <f>VLOOKUP(A368,'Stock wise daily sales'!$A$1:$AA$367,22,0)</f>
        <v>15</v>
      </c>
      <c r="CF368">
        <v>0</v>
      </c>
      <c r="CG368" s="15">
        <f t="shared" si="416"/>
        <v>22</v>
      </c>
      <c r="CH368" s="14">
        <f t="shared" si="399"/>
        <v>2</v>
      </c>
      <c r="CI368">
        <f>VLOOKUP(A368,'Stock wise daily sales'!$A$1:$AA$367,23,0)</f>
        <v>15</v>
      </c>
      <c r="CJ368">
        <v>100</v>
      </c>
      <c r="CK368" s="15">
        <f t="shared" si="400"/>
        <v>87</v>
      </c>
      <c r="CL368" s="14">
        <f t="shared" si="392"/>
        <v>14</v>
      </c>
      <c r="CM368">
        <f>VLOOKUP(A368,'Stock wise daily sales'!$A$1:$AA$367,24,0)</f>
        <v>0</v>
      </c>
      <c r="CN368">
        <v>0</v>
      </c>
      <c r="CO368" s="15">
        <f t="shared" si="393"/>
        <v>14</v>
      </c>
      <c r="CP368" s="14">
        <f t="shared" si="409"/>
        <v>17</v>
      </c>
      <c r="CQ368">
        <f>VLOOKUP(A368,'Stock wise daily sales'!$A$1:$AA$367,25,0)</f>
        <v>10</v>
      </c>
      <c r="CR368">
        <v>0</v>
      </c>
      <c r="CS368" s="15">
        <f t="shared" si="410"/>
        <v>7</v>
      </c>
      <c r="CT368" s="14">
        <f t="shared" si="394"/>
        <v>49</v>
      </c>
      <c r="CU368">
        <f>VLOOKUP(A368,'Stock wise daily sales'!$A$1:$AA$367,26,0)</f>
        <v>10</v>
      </c>
      <c r="CV368">
        <v>0</v>
      </c>
      <c r="CW368" s="15">
        <f t="shared" si="395"/>
        <v>39</v>
      </c>
    </row>
  </sheetData>
  <mergeCells count="25">
    <mergeCell ref="CT1:CW1"/>
    <mergeCell ref="BV1:BY1"/>
    <mergeCell ref="BZ1:CC1"/>
    <mergeCell ref="CD1:CG1"/>
    <mergeCell ref="CH1:CK1"/>
    <mergeCell ref="CL1:CO1"/>
    <mergeCell ref="CP1:CS1"/>
    <mergeCell ref="BR1:BU1"/>
    <mergeCell ref="Z1:AC1"/>
    <mergeCell ref="AD1:AG1"/>
    <mergeCell ref="AH1:AK1"/>
    <mergeCell ref="AL1:AO1"/>
    <mergeCell ref="AP1:AS1"/>
    <mergeCell ref="AT1:AW1"/>
    <mergeCell ref="AX1:BA1"/>
    <mergeCell ref="BB1:BE1"/>
    <mergeCell ref="BF1:BI1"/>
    <mergeCell ref="BJ1:BM1"/>
    <mergeCell ref="BN1:BQ1"/>
    <mergeCell ref="V1:Y1"/>
    <mergeCell ref="B1:E1"/>
    <mergeCell ref="F1:I1"/>
    <mergeCell ref="J1:M1"/>
    <mergeCell ref="N1:Q1"/>
    <mergeCell ref="R1:U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E5588-A27D-4F77-95B7-9484E2525355}">
  <dimension ref="A1:AA367"/>
  <sheetViews>
    <sheetView zoomScaleNormal="100" workbookViewId="0">
      <pane xSplit="1" topLeftCell="B1" activePane="topRight" state="frozen"/>
      <selection pane="topRight" activeCell="S285" sqref="S285"/>
    </sheetView>
  </sheetViews>
  <sheetFormatPr defaultRowHeight="14.25" x14ac:dyDescent="0.45"/>
  <cols>
    <col min="1" max="2" width="10.73046875" customWidth="1"/>
    <col min="10" max="10" width="9.33203125" bestFit="1" customWidth="1"/>
    <col min="13" max="13" width="10.53125" customWidth="1"/>
    <col min="27" max="27" width="10.19921875" bestFit="1" customWidth="1"/>
  </cols>
  <sheetData>
    <row r="1" spans="1:27" ht="14.65" thickBot="1" x14ac:dyDescent="0.5">
      <c r="A1" s="93" t="s">
        <v>28</v>
      </c>
      <c r="B1" s="94" t="s">
        <v>23</v>
      </c>
      <c r="C1" s="97" t="s">
        <v>24</v>
      </c>
      <c r="D1" s="94" t="s">
        <v>25</v>
      </c>
      <c r="E1" s="97" t="s">
        <v>26</v>
      </c>
      <c r="F1" s="94" t="s">
        <v>27</v>
      </c>
      <c r="G1" s="97" t="s">
        <v>8</v>
      </c>
      <c r="H1" s="94" t="s">
        <v>9</v>
      </c>
      <c r="I1" s="97" t="s">
        <v>10</v>
      </c>
      <c r="J1" s="94" t="s">
        <v>11</v>
      </c>
      <c r="K1" s="97" t="s">
        <v>12</v>
      </c>
      <c r="L1" s="94" t="s">
        <v>13</v>
      </c>
      <c r="M1" s="97" t="s">
        <v>14</v>
      </c>
      <c r="N1" s="98" t="s">
        <v>15</v>
      </c>
      <c r="O1" s="97" t="s">
        <v>16</v>
      </c>
      <c r="P1" s="94" t="s">
        <v>17</v>
      </c>
      <c r="Q1" s="97" t="s">
        <v>19</v>
      </c>
      <c r="R1" s="94" t="s">
        <v>20</v>
      </c>
      <c r="S1" s="97" t="s">
        <v>21</v>
      </c>
      <c r="T1" s="94" t="s">
        <v>22</v>
      </c>
      <c r="U1" s="97" t="s">
        <v>18</v>
      </c>
      <c r="V1" s="94" t="s">
        <v>3</v>
      </c>
      <c r="W1" s="97" t="s">
        <v>4</v>
      </c>
      <c r="X1" s="94" t="s">
        <v>5</v>
      </c>
      <c r="Y1" s="97" t="s">
        <v>6</v>
      </c>
      <c r="Z1" s="94" t="s">
        <v>7</v>
      </c>
      <c r="AA1" s="99" t="s">
        <v>103</v>
      </c>
    </row>
    <row r="2" spans="1:27" x14ac:dyDescent="0.45">
      <c r="A2" s="90">
        <v>45200</v>
      </c>
      <c r="B2" s="95">
        <v>0</v>
      </c>
      <c r="C2" s="91">
        <v>8</v>
      </c>
      <c r="D2" s="95">
        <v>0</v>
      </c>
      <c r="E2" s="91">
        <v>0</v>
      </c>
      <c r="F2" s="95">
        <v>15</v>
      </c>
      <c r="G2" s="91">
        <v>0</v>
      </c>
      <c r="H2" s="95">
        <v>0</v>
      </c>
      <c r="I2" s="91">
        <v>0</v>
      </c>
      <c r="J2" s="95">
        <v>0</v>
      </c>
      <c r="K2" s="91">
        <v>0</v>
      </c>
      <c r="L2" s="95">
        <v>0</v>
      </c>
      <c r="M2" s="91">
        <v>0</v>
      </c>
      <c r="N2" s="95">
        <v>0</v>
      </c>
      <c r="O2" s="91">
        <v>0</v>
      </c>
      <c r="P2" s="95">
        <v>3</v>
      </c>
      <c r="Q2" s="91">
        <v>0</v>
      </c>
      <c r="R2" s="95">
        <v>0</v>
      </c>
      <c r="S2" s="91">
        <v>0</v>
      </c>
      <c r="T2" s="95">
        <v>0</v>
      </c>
      <c r="U2" s="91">
        <v>2</v>
      </c>
      <c r="V2" s="95">
        <v>0</v>
      </c>
      <c r="W2" s="91">
        <v>0</v>
      </c>
      <c r="X2" s="95">
        <v>0</v>
      </c>
      <c r="Y2" s="91">
        <v>0</v>
      </c>
      <c r="Z2" s="95">
        <v>5</v>
      </c>
      <c r="AA2" s="40">
        <v>33</v>
      </c>
    </row>
    <row r="3" spans="1:27" x14ac:dyDescent="0.45">
      <c r="A3" s="90">
        <v>45201</v>
      </c>
      <c r="B3" s="95">
        <v>0</v>
      </c>
      <c r="C3" s="91">
        <v>5</v>
      </c>
      <c r="D3" s="95">
        <v>5</v>
      </c>
      <c r="E3" s="91">
        <v>5</v>
      </c>
      <c r="F3" s="95">
        <v>0</v>
      </c>
      <c r="G3" s="91">
        <v>0</v>
      </c>
      <c r="H3" s="95">
        <v>0</v>
      </c>
      <c r="I3" s="91">
        <v>0</v>
      </c>
      <c r="J3" s="95">
        <v>4</v>
      </c>
      <c r="K3" s="91">
        <v>4</v>
      </c>
      <c r="L3" s="95">
        <v>0</v>
      </c>
      <c r="M3" s="91">
        <v>0</v>
      </c>
      <c r="N3" s="95">
        <v>0</v>
      </c>
      <c r="O3" s="91">
        <v>4</v>
      </c>
      <c r="P3" s="95">
        <v>5</v>
      </c>
      <c r="Q3" s="91">
        <v>0</v>
      </c>
      <c r="R3" s="95">
        <v>0</v>
      </c>
      <c r="S3" s="91">
        <v>0</v>
      </c>
      <c r="T3" s="95">
        <v>0</v>
      </c>
      <c r="U3" s="91">
        <v>0</v>
      </c>
      <c r="V3" s="95">
        <v>0</v>
      </c>
      <c r="W3" s="91">
        <v>0</v>
      </c>
      <c r="X3" s="95">
        <v>0</v>
      </c>
      <c r="Y3" s="91">
        <v>0</v>
      </c>
      <c r="Z3" s="95">
        <v>0</v>
      </c>
      <c r="AA3" s="40">
        <v>32</v>
      </c>
    </row>
    <row r="4" spans="1:27" x14ac:dyDescent="0.45">
      <c r="A4" s="90">
        <v>45202</v>
      </c>
      <c r="B4" s="95">
        <v>12</v>
      </c>
      <c r="C4" s="91">
        <v>0</v>
      </c>
      <c r="D4" s="95">
        <v>24</v>
      </c>
      <c r="E4" s="91">
        <v>12</v>
      </c>
      <c r="F4" s="95">
        <v>24</v>
      </c>
      <c r="G4" s="91">
        <v>0</v>
      </c>
      <c r="H4" s="95">
        <v>0</v>
      </c>
      <c r="I4" s="91">
        <v>0</v>
      </c>
      <c r="J4" s="95">
        <v>12</v>
      </c>
      <c r="K4" s="91">
        <v>24</v>
      </c>
      <c r="L4" s="95">
        <v>0</v>
      </c>
      <c r="M4" s="91">
        <v>0</v>
      </c>
      <c r="N4" s="95">
        <v>0</v>
      </c>
      <c r="O4" s="91">
        <v>0</v>
      </c>
      <c r="P4" s="95">
        <v>0</v>
      </c>
      <c r="Q4" s="91">
        <v>4</v>
      </c>
      <c r="R4" s="95">
        <v>5</v>
      </c>
      <c r="S4" s="91">
        <v>0</v>
      </c>
      <c r="T4" s="95">
        <v>0</v>
      </c>
      <c r="U4" s="91">
        <v>10</v>
      </c>
      <c r="V4" s="95">
        <v>0</v>
      </c>
      <c r="W4" s="91">
        <v>0</v>
      </c>
      <c r="X4" s="95">
        <v>0</v>
      </c>
      <c r="Y4" s="91">
        <v>0</v>
      </c>
      <c r="Z4" s="95">
        <v>0</v>
      </c>
      <c r="AA4" s="40">
        <v>127</v>
      </c>
    </row>
    <row r="5" spans="1:27" x14ac:dyDescent="0.45">
      <c r="A5" s="90">
        <v>45203</v>
      </c>
      <c r="B5" s="95">
        <v>0</v>
      </c>
      <c r="C5" s="91">
        <v>1</v>
      </c>
      <c r="D5" s="95">
        <v>0</v>
      </c>
      <c r="E5" s="91">
        <v>0</v>
      </c>
      <c r="F5" s="95">
        <v>0</v>
      </c>
      <c r="G5" s="91">
        <v>0</v>
      </c>
      <c r="H5" s="95">
        <v>0</v>
      </c>
      <c r="I5" s="91">
        <v>0</v>
      </c>
      <c r="J5" s="95">
        <v>0</v>
      </c>
      <c r="K5" s="91">
        <v>0</v>
      </c>
      <c r="L5" s="95">
        <v>0</v>
      </c>
      <c r="M5" s="91">
        <v>0</v>
      </c>
      <c r="N5" s="95">
        <v>0</v>
      </c>
      <c r="O5" s="91">
        <v>0</v>
      </c>
      <c r="P5" s="95">
        <v>7</v>
      </c>
      <c r="Q5" s="91">
        <v>0</v>
      </c>
      <c r="R5" s="95">
        <v>0</v>
      </c>
      <c r="S5" s="91">
        <v>0</v>
      </c>
      <c r="T5" s="95">
        <v>0</v>
      </c>
      <c r="U5" s="91">
        <v>0</v>
      </c>
      <c r="V5" s="95">
        <v>2</v>
      </c>
      <c r="W5" s="91">
        <v>0</v>
      </c>
      <c r="X5" s="95">
        <v>0</v>
      </c>
      <c r="Y5" s="91">
        <v>0</v>
      </c>
      <c r="Z5" s="95">
        <v>4</v>
      </c>
      <c r="AA5" s="40">
        <v>14</v>
      </c>
    </row>
    <row r="6" spans="1:27" x14ac:dyDescent="0.45">
      <c r="A6" s="90">
        <v>45204</v>
      </c>
      <c r="B6" s="95">
        <v>0</v>
      </c>
      <c r="C6" s="91">
        <v>0</v>
      </c>
      <c r="D6" s="95">
        <v>0</v>
      </c>
      <c r="E6" s="91">
        <v>0</v>
      </c>
      <c r="F6" s="95">
        <v>0</v>
      </c>
      <c r="G6" s="91">
        <v>0</v>
      </c>
      <c r="H6" s="95">
        <v>0</v>
      </c>
      <c r="I6" s="91">
        <v>0</v>
      </c>
      <c r="J6" s="95">
        <v>0</v>
      </c>
      <c r="K6" s="91">
        <v>0</v>
      </c>
      <c r="L6" s="95">
        <v>0</v>
      </c>
      <c r="M6" s="91">
        <v>10</v>
      </c>
      <c r="N6" s="95">
        <v>0</v>
      </c>
      <c r="O6" s="91">
        <v>0</v>
      </c>
      <c r="P6" s="95">
        <v>0</v>
      </c>
      <c r="Q6" s="91">
        <v>0</v>
      </c>
      <c r="R6" s="95">
        <v>0</v>
      </c>
      <c r="S6" s="91">
        <v>0</v>
      </c>
      <c r="T6" s="95">
        <v>0</v>
      </c>
      <c r="U6" s="91">
        <v>0</v>
      </c>
      <c r="V6" s="95">
        <v>0</v>
      </c>
      <c r="W6" s="91">
        <v>0</v>
      </c>
      <c r="X6" s="95">
        <v>0</v>
      </c>
      <c r="Y6" s="91">
        <v>0</v>
      </c>
      <c r="Z6" s="95">
        <v>0</v>
      </c>
      <c r="AA6" s="40">
        <v>10</v>
      </c>
    </row>
    <row r="7" spans="1:27" x14ac:dyDescent="0.45">
      <c r="A7" s="90">
        <v>45205</v>
      </c>
      <c r="B7" s="95">
        <v>0</v>
      </c>
      <c r="C7" s="91">
        <v>0</v>
      </c>
      <c r="D7" s="95">
        <v>0</v>
      </c>
      <c r="E7" s="91">
        <v>0</v>
      </c>
      <c r="F7" s="95">
        <v>0</v>
      </c>
      <c r="G7" s="91">
        <v>0</v>
      </c>
      <c r="H7" s="95">
        <v>0</v>
      </c>
      <c r="I7" s="91">
        <v>0</v>
      </c>
      <c r="J7" s="95">
        <v>0</v>
      </c>
      <c r="K7" s="91">
        <v>0</v>
      </c>
      <c r="L7" s="95">
        <v>0</v>
      </c>
      <c r="M7" s="91">
        <v>1</v>
      </c>
      <c r="N7" s="95">
        <v>0</v>
      </c>
      <c r="O7" s="91">
        <v>0</v>
      </c>
      <c r="P7" s="95">
        <v>0</v>
      </c>
      <c r="Q7" s="91">
        <v>0</v>
      </c>
      <c r="R7" s="95">
        <v>0</v>
      </c>
      <c r="S7" s="91">
        <v>0</v>
      </c>
      <c r="T7" s="95">
        <v>0</v>
      </c>
      <c r="U7" s="91">
        <v>0</v>
      </c>
      <c r="V7" s="95">
        <v>0</v>
      </c>
      <c r="W7" s="91">
        <v>0</v>
      </c>
      <c r="X7" s="95">
        <v>0</v>
      </c>
      <c r="Y7" s="91">
        <v>0</v>
      </c>
      <c r="Z7" s="95">
        <v>0</v>
      </c>
      <c r="AA7" s="40">
        <v>1</v>
      </c>
    </row>
    <row r="8" spans="1:27" x14ac:dyDescent="0.45">
      <c r="A8" s="90">
        <v>45206</v>
      </c>
      <c r="B8" s="95">
        <v>1</v>
      </c>
      <c r="C8" s="91">
        <v>0</v>
      </c>
      <c r="D8" s="95">
        <v>1</v>
      </c>
      <c r="E8" s="91">
        <v>0</v>
      </c>
      <c r="F8" s="95">
        <v>0</v>
      </c>
      <c r="G8" s="91">
        <v>0</v>
      </c>
      <c r="H8" s="95">
        <v>0</v>
      </c>
      <c r="I8" s="91">
        <v>2</v>
      </c>
      <c r="J8" s="95">
        <v>0</v>
      </c>
      <c r="K8" s="91">
        <v>0</v>
      </c>
      <c r="L8" s="95">
        <v>0</v>
      </c>
      <c r="M8" s="91">
        <v>0</v>
      </c>
      <c r="N8" s="95">
        <v>0</v>
      </c>
      <c r="O8" s="91">
        <v>0</v>
      </c>
      <c r="P8" s="95">
        <v>0</v>
      </c>
      <c r="Q8" s="91">
        <v>0</v>
      </c>
      <c r="R8" s="95">
        <v>0</v>
      </c>
      <c r="S8" s="91">
        <v>2</v>
      </c>
      <c r="T8" s="95">
        <v>0</v>
      </c>
      <c r="U8" s="91">
        <v>0</v>
      </c>
      <c r="V8" s="95">
        <v>0</v>
      </c>
      <c r="W8" s="91">
        <v>0</v>
      </c>
      <c r="X8" s="95">
        <v>0</v>
      </c>
      <c r="Y8" s="91">
        <v>0</v>
      </c>
      <c r="Z8" s="95">
        <v>0</v>
      </c>
      <c r="AA8" s="40">
        <v>6</v>
      </c>
    </row>
    <row r="9" spans="1:27" x14ac:dyDescent="0.45">
      <c r="A9" s="90">
        <v>45207</v>
      </c>
      <c r="B9" s="95">
        <v>0</v>
      </c>
      <c r="C9" s="91">
        <v>2</v>
      </c>
      <c r="D9" s="95">
        <v>2</v>
      </c>
      <c r="E9" s="91">
        <v>0</v>
      </c>
      <c r="F9" s="95">
        <v>0</v>
      </c>
      <c r="G9" s="91">
        <v>0</v>
      </c>
      <c r="H9" s="95">
        <v>0</v>
      </c>
      <c r="I9" s="91">
        <v>0</v>
      </c>
      <c r="J9" s="95">
        <v>0</v>
      </c>
      <c r="K9" s="91">
        <v>0</v>
      </c>
      <c r="L9" s="95">
        <v>0</v>
      </c>
      <c r="M9" s="91">
        <v>0</v>
      </c>
      <c r="N9" s="95">
        <v>0</v>
      </c>
      <c r="O9" s="91">
        <v>0</v>
      </c>
      <c r="P9" s="95">
        <v>0</v>
      </c>
      <c r="Q9" s="91">
        <v>4</v>
      </c>
      <c r="R9" s="95">
        <v>6</v>
      </c>
      <c r="S9" s="91">
        <v>0</v>
      </c>
      <c r="T9" s="95">
        <v>0</v>
      </c>
      <c r="U9" s="91">
        <v>0</v>
      </c>
      <c r="V9" s="95">
        <v>0</v>
      </c>
      <c r="W9" s="91">
        <v>0</v>
      </c>
      <c r="X9" s="95">
        <v>0</v>
      </c>
      <c r="Y9" s="91">
        <v>0</v>
      </c>
      <c r="Z9" s="95">
        <v>0</v>
      </c>
      <c r="AA9" s="40">
        <v>14</v>
      </c>
    </row>
    <row r="10" spans="1:27" x14ac:dyDescent="0.45">
      <c r="A10" s="90">
        <v>45208</v>
      </c>
      <c r="B10" s="95">
        <v>0</v>
      </c>
      <c r="C10" s="91">
        <v>20</v>
      </c>
      <c r="D10" s="95">
        <v>0</v>
      </c>
      <c r="E10" s="91">
        <v>0</v>
      </c>
      <c r="F10" s="95">
        <v>0</v>
      </c>
      <c r="G10" s="91">
        <v>0</v>
      </c>
      <c r="H10" s="95">
        <v>20</v>
      </c>
      <c r="I10" s="91">
        <v>0</v>
      </c>
      <c r="J10" s="95">
        <v>0</v>
      </c>
      <c r="K10" s="91">
        <v>0</v>
      </c>
      <c r="L10" s="95">
        <v>0</v>
      </c>
      <c r="M10" s="91">
        <v>0</v>
      </c>
      <c r="N10" s="95">
        <v>0</v>
      </c>
      <c r="O10" s="91">
        <v>0</v>
      </c>
      <c r="P10" s="95">
        <v>0</v>
      </c>
      <c r="Q10" s="91">
        <v>0</v>
      </c>
      <c r="R10" s="95">
        <v>0</v>
      </c>
      <c r="S10" s="91">
        <v>0</v>
      </c>
      <c r="T10" s="95">
        <v>0</v>
      </c>
      <c r="U10" s="91">
        <v>0</v>
      </c>
      <c r="V10" s="95">
        <v>0</v>
      </c>
      <c r="W10" s="91">
        <v>0</v>
      </c>
      <c r="X10" s="95">
        <v>0</v>
      </c>
      <c r="Y10" s="91">
        <v>0</v>
      </c>
      <c r="Z10" s="95">
        <v>0</v>
      </c>
      <c r="AA10" s="40">
        <v>40</v>
      </c>
    </row>
    <row r="11" spans="1:27" x14ac:dyDescent="0.45">
      <c r="A11" s="90">
        <v>45209</v>
      </c>
      <c r="B11" s="95">
        <v>0</v>
      </c>
      <c r="C11" s="91">
        <v>5</v>
      </c>
      <c r="D11" s="95">
        <v>0</v>
      </c>
      <c r="E11" s="91">
        <v>0</v>
      </c>
      <c r="F11" s="95">
        <v>0</v>
      </c>
      <c r="G11" s="91">
        <v>0</v>
      </c>
      <c r="H11" s="95">
        <v>4</v>
      </c>
      <c r="I11" s="91">
        <v>0</v>
      </c>
      <c r="J11" s="95">
        <v>0</v>
      </c>
      <c r="K11" s="91">
        <v>0</v>
      </c>
      <c r="L11" s="95">
        <v>0</v>
      </c>
      <c r="M11" s="91">
        <v>6</v>
      </c>
      <c r="N11" s="95">
        <v>2</v>
      </c>
      <c r="O11" s="91">
        <v>0</v>
      </c>
      <c r="P11" s="95">
        <v>4</v>
      </c>
      <c r="Q11" s="91">
        <v>0</v>
      </c>
      <c r="R11" s="95">
        <v>1</v>
      </c>
      <c r="S11" s="91">
        <v>1</v>
      </c>
      <c r="T11" s="95">
        <v>0</v>
      </c>
      <c r="U11" s="91">
        <v>0</v>
      </c>
      <c r="V11" s="95">
        <v>0</v>
      </c>
      <c r="W11" s="91">
        <v>0</v>
      </c>
      <c r="X11" s="95">
        <v>0</v>
      </c>
      <c r="Y11" s="91">
        <v>0</v>
      </c>
      <c r="Z11" s="95">
        <v>0</v>
      </c>
      <c r="AA11" s="40">
        <v>23</v>
      </c>
    </row>
    <row r="12" spans="1:27" x14ac:dyDescent="0.45">
      <c r="A12" s="90">
        <v>45210</v>
      </c>
      <c r="B12" s="95">
        <v>0</v>
      </c>
      <c r="C12" s="91">
        <v>0</v>
      </c>
      <c r="D12" s="95">
        <v>0</v>
      </c>
      <c r="E12" s="91">
        <v>0</v>
      </c>
      <c r="F12" s="95">
        <v>0</v>
      </c>
      <c r="G12" s="91">
        <v>0</v>
      </c>
      <c r="H12" s="95">
        <v>0</v>
      </c>
      <c r="I12" s="91">
        <v>0</v>
      </c>
      <c r="J12" s="95">
        <v>0</v>
      </c>
      <c r="K12" s="91">
        <v>0</v>
      </c>
      <c r="L12" s="95">
        <v>0</v>
      </c>
      <c r="M12" s="91">
        <v>12</v>
      </c>
      <c r="N12" s="95">
        <v>0</v>
      </c>
      <c r="O12" s="91">
        <v>0</v>
      </c>
      <c r="P12" s="95">
        <v>0</v>
      </c>
      <c r="Q12" s="91">
        <v>0</v>
      </c>
      <c r="R12" s="95">
        <v>0</v>
      </c>
      <c r="S12" s="91">
        <v>0</v>
      </c>
      <c r="T12" s="95">
        <v>0</v>
      </c>
      <c r="U12" s="91">
        <v>17</v>
      </c>
      <c r="V12" s="95">
        <v>0</v>
      </c>
      <c r="W12" s="91">
        <v>0</v>
      </c>
      <c r="X12" s="95">
        <v>0</v>
      </c>
      <c r="Y12" s="91">
        <v>0</v>
      </c>
      <c r="Z12" s="95">
        <v>0</v>
      </c>
      <c r="AA12" s="40">
        <v>29</v>
      </c>
    </row>
    <row r="13" spans="1:27" x14ac:dyDescent="0.45">
      <c r="A13" s="90">
        <v>45211</v>
      </c>
      <c r="B13" s="95">
        <v>5</v>
      </c>
      <c r="C13" s="91">
        <v>30</v>
      </c>
      <c r="D13" s="95">
        <v>0</v>
      </c>
      <c r="E13" s="91">
        <v>0</v>
      </c>
      <c r="F13" s="95">
        <v>0</v>
      </c>
      <c r="G13" s="91">
        <v>0</v>
      </c>
      <c r="H13" s="95">
        <v>0</v>
      </c>
      <c r="I13" s="91">
        <v>12</v>
      </c>
      <c r="J13" s="95">
        <v>0</v>
      </c>
      <c r="K13" s="91">
        <v>0</v>
      </c>
      <c r="L13" s="95">
        <v>0</v>
      </c>
      <c r="M13" s="91">
        <v>0</v>
      </c>
      <c r="N13" s="95">
        <v>0</v>
      </c>
      <c r="O13" s="91">
        <v>0</v>
      </c>
      <c r="P13" s="95">
        <v>0</v>
      </c>
      <c r="Q13" s="91">
        <v>0</v>
      </c>
      <c r="R13" s="95">
        <v>0</v>
      </c>
      <c r="S13" s="91">
        <v>0</v>
      </c>
      <c r="T13" s="95">
        <v>0</v>
      </c>
      <c r="U13" s="91">
        <v>0</v>
      </c>
      <c r="V13" s="95">
        <v>0</v>
      </c>
      <c r="W13" s="91">
        <v>0</v>
      </c>
      <c r="X13" s="95">
        <v>0</v>
      </c>
      <c r="Y13" s="91">
        <v>0</v>
      </c>
      <c r="Z13" s="95">
        <v>0</v>
      </c>
      <c r="AA13" s="40">
        <v>47</v>
      </c>
    </row>
    <row r="14" spans="1:27" x14ac:dyDescent="0.45">
      <c r="A14" s="90">
        <v>45212</v>
      </c>
      <c r="B14" s="95">
        <v>0</v>
      </c>
      <c r="C14" s="91">
        <v>0</v>
      </c>
      <c r="D14" s="95">
        <v>0</v>
      </c>
      <c r="E14" s="91">
        <v>0</v>
      </c>
      <c r="F14" s="95">
        <v>0</v>
      </c>
      <c r="G14" s="91">
        <v>0</v>
      </c>
      <c r="H14" s="95">
        <v>0</v>
      </c>
      <c r="I14" s="91">
        <v>0</v>
      </c>
      <c r="J14" s="95">
        <v>0</v>
      </c>
      <c r="K14" s="91">
        <v>0</v>
      </c>
      <c r="L14" s="95">
        <v>0</v>
      </c>
      <c r="M14" s="91">
        <v>6</v>
      </c>
      <c r="N14" s="95">
        <v>0</v>
      </c>
      <c r="O14" s="91">
        <v>0</v>
      </c>
      <c r="P14" s="95">
        <v>0</v>
      </c>
      <c r="Q14" s="91">
        <v>0</v>
      </c>
      <c r="R14" s="95">
        <v>0</v>
      </c>
      <c r="S14" s="91">
        <v>0</v>
      </c>
      <c r="T14" s="95">
        <v>0</v>
      </c>
      <c r="U14" s="91">
        <v>0</v>
      </c>
      <c r="V14" s="95">
        <v>5</v>
      </c>
      <c r="W14" s="91">
        <v>5</v>
      </c>
      <c r="X14" s="95">
        <v>0</v>
      </c>
      <c r="Y14" s="91">
        <v>5</v>
      </c>
      <c r="Z14" s="95">
        <v>0</v>
      </c>
      <c r="AA14" s="40">
        <v>21</v>
      </c>
    </row>
    <row r="15" spans="1:27" x14ac:dyDescent="0.45">
      <c r="A15" s="90">
        <v>45213</v>
      </c>
      <c r="B15" s="95">
        <v>0</v>
      </c>
      <c r="C15" s="91">
        <v>10</v>
      </c>
      <c r="D15" s="95">
        <v>0</v>
      </c>
      <c r="E15" s="91">
        <v>5</v>
      </c>
      <c r="F15" s="95">
        <v>0</v>
      </c>
      <c r="G15" s="91">
        <v>0</v>
      </c>
      <c r="H15" s="95">
        <v>0</v>
      </c>
      <c r="I15" s="91">
        <v>0</v>
      </c>
      <c r="J15" s="95">
        <v>0</v>
      </c>
      <c r="K15" s="91">
        <v>0</v>
      </c>
      <c r="L15" s="95">
        <v>0</v>
      </c>
      <c r="M15" s="91">
        <v>10</v>
      </c>
      <c r="N15" s="95">
        <v>0</v>
      </c>
      <c r="O15" s="91">
        <v>0</v>
      </c>
      <c r="P15" s="95">
        <v>0</v>
      </c>
      <c r="Q15" s="91">
        <v>0</v>
      </c>
      <c r="R15" s="95">
        <v>0</v>
      </c>
      <c r="S15" s="91">
        <v>0</v>
      </c>
      <c r="T15" s="95">
        <v>0</v>
      </c>
      <c r="U15" s="91">
        <v>0</v>
      </c>
      <c r="V15" s="95">
        <v>0</v>
      </c>
      <c r="W15" s="91">
        <v>5</v>
      </c>
      <c r="X15" s="95">
        <v>0</v>
      </c>
      <c r="Y15" s="91">
        <v>5</v>
      </c>
      <c r="Z15" s="95">
        <v>0</v>
      </c>
      <c r="AA15" s="40">
        <v>35</v>
      </c>
    </row>
    <row r="16" spans="1:27" x14ac:dyDescent="0.45">
      <c r="A16" s="90">
        <v>45214</v>
      </c>
      <c r="B16" s="95">
        <v>0</v>
      </c>
      <c r="C16" s="91">
        <v>1</v>
      </c>
      <c r="D16" s="95">
        <v>0</v>
      </c>
      <c r="E16" s="91">
        <v>0</v>
      </c>
      <c r="F16" s="95">
        <v>0</v>
      </c>
      <c r="G16" s="91">
        <v>0</v>
      </c>
      <c r="H16" s="95">
        <v>0</v>
      </c>
      <c r="I16" s="91">
        <v>0</v>
      </c>
      <c r="J16" s="95">
        <v>0</v>
      </c>
      <c r="K16" s="91">
        <v>0</v>
      </c>
      <c r="L16" s="95">
        <v>0</v>
      </c>
      <c r="M16" s="91">
        <v>1</v>
      </c>
      <c r="N16" s="95">
        <v>0</v>
      </c>
      <c r="O16" s="91">
        <v>0</v>
      </c>
      <c r="P16" s="95">
        <v>0</v>
      </c>
      <c r="Q16" s="91">
        <v>0</v>
      </c>
      <c r="R16" s="95">
        <v>0</v>
      </c>
      <c r="S16" s="91">
        <v>0</v>
      </c>
      <c r="T16" s="95">
        <v>0</v>
      </c>
      <c r="U16" s="91">
        <v>2</v>
      </c>
      <c r="V16" s="95">
        <v>2</v>
      </c>
      <c r="W16" s="91">
        <v>0</v>
      </c>
      <c r="X16" s="95">
        <v>0</v>
      </c>
      <c r="Y16" s="91">
        <v>0</v>
      </c>
      <c r="Z16" s="95">
        <v>0</v>
      </c>
      <c r="AA16" s="40">
        <v>6</v>
      </c>
    </row>
    <row r="17" spans="1:27" x14ac:dyDescent="0.45">
      <c r="A17" s="90">
        <v>45215</v>
      </c>
      <c r="B17" s="95">
        <v>0</v>
      </c>
      <c r="C17" s="91">
        <v>10</v>
      </c>
      <c r="D17" s="95">
        <v>0</v>
      </c>
      <c r="E17" s="91">
        <v>4</v>
      </c>
      <c r="F17" s="95">
        <v>15</v>
      </c>
      <c r="G17" s="91">
        <v>0</v>
      </c>
      <c r="H17" s="95">
        <v>0</v>
      </c>
      <c r="I17" s="91">
        <v>0</v>
      </c>
      <c r="J17" s="95">
        <v>0</v>
      </c>
      <c r="K17" s="91">
        <v>0</v>
      </c>
      <c r="L17" s="95">
        <v>0</v>
      </c>
      <c r="M17" s="91">
        <v>30</v>
      </c>
      <c r="N17" s="95">
        <v>0</v>
      </c>
      <c r="O17" s="91">
        <v>0</v>
      </c>
      <c r="P17" s="95">
        <v>20</v>
      </c>
      <c r="Q17" s="91">
        <v>0</v>
      </c>
      <c r="R17" s="95">
        <v>0</v>
      </c>
      <c r="S17" s="91">
        <v>4</v>
      </c>
      <c r="T17" s="95">
        <v>0</v>
      </c>
      <c r="U17" s="91">
        <v>0</v>
      </c>
      <c r="V17" s="95">
        <v>0</v>
      </c>
      <c r="W17" s="91">
        <v>0</v>
      </c>
      <c r="X17" s="95">
        <v>0</v>
      </c>
      <c r="Y17" s="91">
        <v>0</v>
      </c>
      <c r="Z17" s="95">
        <v>2</v>
      </c>
      <c r="AA17" s="40">
        <v>85</v>
      </c>
    </row>
    <row r="18" spans="1:27" x14ac:dyDescent="0.45">
      <c r="A18" s="90">
        <v>45216</v>
      </c>
      <c r="B18" s="95">
        <v>0</v>
      </c>
      <c r="C18" s="91">
        <v>0</v>
      </c>
      <c r="D18" s="95">
        <v>0</v>
      </c>
      <c r="E18" s="91">
        <v>0</v>
      </c>
      <c r="F18" s="95">
        <v>0</v>
      </c>
      <c r="G18" s="91">
        <v>0</v>
      </c>
      <c r="H18" s="95">
        <v>0</v>
      </c>
      <c r="I18" s="91">
        <v>0</v>
      </c>
      <c r="J18" s="95">
        <v>0</v>
      </c>
      <c r="K18" s="91">
        <v>0</v>
      </c>
      <c r="L18" s="95">
        <v>2</v>
      </c>
      <c r="M18" s="91">
        <v>5</v>
      </c>
      <c r="N18" s="95">
        <v>4</v>
      </c>
      <c r="O18" s="91">
        <v>0</v>
      </c>
      <c r="P18" s="95">
        <v>4</v>
      </c>
      <c r="Q18" s="91">
        <v>0</v>
      </c>
      <c r="R18" s="95">
        <v>0</v>
      </c>
      <c r="S18" s="91">
        <v>0</v>
      </c>
      <c r="T18" s="95">
        <v>0</v>
      </c>
      <c r="U18" s="91">
        <v>0</v>
      </c>
      <c r="V18" s="95">
        <v>15</v>
      </c>
      <c r="W18" s="91">
        <v>15</v>
      </c>
      <c r="X18" s="95">
        <v>0</v>
      </c>
      <c r="Y18" s="91">
        <v>0</v>
      </c>
      <c r="Z18" s="95">
        <v>10</v>
      </c>
      <c r="AA18" s="40">
        <v>55</v>
      </c>
    </row>
    <row r="19" spans="1:27" x14ac:dyDescent="0.45">
      <c r="A19" s="90">
        <v>45217</v>
      </c>
      <c r="B19" s="95">
        <v>0</v>
      </c>
      <c r="C19" s="91">
        <v>0</v>
      </c>
      <c r="D19" s="95">
        <v>0</v>
      </c>
      <c r="E19" s="91">
        <v>0</v>
      </c>
      <c r="F19" s="95">
        <v>0</v>
      </c>
      <c r="G19" s="91">
        <v>0</v>
      </c>
      <c r="H19" s="95">
        <v>0</v>
      </c>
      <c r="I19" s="91">
        <v>0</v>
      </c>
      <c r="J19" s="95">
        <v>0</v>
      </c>
      <c r="K19" s="91">
        <v>22</v>
      </c>
      <c r="L19" s="95">
        <v>0</v>
      </c>
      <c r="M19" s="91">
        <v>0</v>
      </c>
      <c r="N19" s="95">
        <v>0</v>
      </c>
      <c r="O19" s="91">
        <v>0</v>
      </c>
      <c r="P19" s="95">
        <v>10</v>
      </c>
      <c r="Q19" s="91">
        <v>0</v>
      </c>
      <c r="R19" s="95">
        <v>0</v>
      </c>
      <c r="S19" s="91">
        <v>0</v>
      </c>
      <c r="T19" s="95">
        <v>0</v>
      </c>
      <c r="U19" s="91">
        <v>0</v>
      </c>
      <c r="V19" s="95">
        <v>0</v>
      </c>
      <c r="W19" s="91">
        <v>0</v>
      </c>
      <c r="X19" s="95">
        <v>0</v>
      </c>
      <c r="Y19" s="91">
        <v>0</v>
      </c>
      <c r="Z19" s="95">
        <v>2</v>
      </c>
      <c r="AA19" s="40">
        <v>34</v>
      </c>
    </row>
    <row r="20" spans="1:27" x14ac:dyDescent="0.45">
      <c r="A20" s="90">
        <v>45218</v>
      </c>
      <c r="B20" s="95">
        <v>0</v>
      </c>
      <c r="C20" s="91">
        <v>0</v>
      </c>
      <c r="D20" s="95">
        <v>4</v>
      </c>
      <c r="E20" s="91">
        <v>0</v>
      </c>
      <c r="F20" s="95">
        <v>0</v>
      </c>
      <c r="G20" s="91">
        <v>0</v>
      </c>
      <c r="H20" s="95">
        <v>0</v>
      </c>
      <c r="I20" s="91">
        <v>0</v>
      </c>
      <c r="J20" s="95">
        <v>0</v>
      </c>
      <c r="K20" s="91">
        <v>0</v>
      </c>
      <c r="L20" s="95">
        <v>0</v>
      </c>
      <c r="M20" s="91">
        <v>32</v>
      </c>
      <c r="N20" s="95">
        <v>0</v>
      </c>
      <c r="O20" s="91">
        <v>0</v>
      </c>
      <c r="P20" s="95">
        <v>10</v>
      </c>
      <c r="Q20" s="91">
        <v>0</v>
      </c>
      <c r="R20" s="95">
        <v>0</v>
      </c>
      <c r="S20" s="91">
        <v>0</v>
      </c>
      <c r="T20" s="95">
        <v>0</v>
      </c>
      <c r="U20" s="91">
        <v>0</v>
      </c>
      <c r="V20" s="95">
        <v>0</v>
      </c>
      <c r="W20" s="91">
        <v>5</v>
      </c>
      <c r="X20" s="95">
        <v>0</v>
      </c>
      <c r="Y20" s="91">
        <v>0</v>
      </c>
      <c r="Z20" s="95">
        <v>0</v>
      </c>
      <c r="AA20" s="40">
        <v>51</v>
      </c>
    </row>
    <row r="21" spans="1:27" x14ac:dyDescent="0.45">
      <c r="A21" s="90">
        <v>45219</v>
      </c>
      <c r="B21" s="95">
        <v>0</v>
      </c>
      <c r="C21" s="91">
        <v>0</v>
      </c>
      <c r="D21" s="95">
        <v>4</v>
      </c>
      <c r="E21" s="91">
        <v>0</v>
      </c>
      <c r="F21" s="95">
        <v>0</v>
      </c>
      <c r="G21" s="91">
        <v>0</v>
      </c>
      <c r="H21" s="95">
        <v>0</v>
      </c>
      <c r="I21" s="91">
        <v>0</v>
      </c>
      <c r="J21" s="95">
        <v>0</v>
      </c>
      <c r="K21" s="91">
        <v>0</v>
      </c>
      <c r="L21" s="95">
        <v>0</v>
      </c>
      <c r="M21" s="91">
        <v>10</v>
      </c>
      <c r="N21" s="95">
        <v>0</v>
      </c>
      <c r="O21" s="91">
        <v>0</v>
      </c>
      <c r="P21" s="95">
        <v>0</v>
      </c>
      <c r="Q21" s="91">
        <v>0</v>
      </c>
      <c r="R21" s="95">
        <v>0</v>
      </c>
      <c r="S21" s="91">
        <v>0</v>
      </c>
      <c r="T21" s="95">
        <v>0</v>
      </c>
      <c r="U21" s="91">
        <v>0</v>
      </c>
      <c r="V21" s="95">
        <v>0</v>
      </c>
      <c r="W21" s="91">
        <v>0</v>
      </c>
      <c r="X21" s="95">
        <v>15</v>
      </c>
      <c r="Y21" s="91">
        <v>4</v>
      </c>
      <c r="Z21" s="95">
        <v>0</v>
      </c>
      <c r="AA21" s="40">
        <v>33</v>
      </c>
    </row>
    <row r="22" spans="1:27" x14ac:dyDescent="0.45">
      <c r="A22" s="90">
        <v>45220</v>
      </c>
      <c r="B22" s="95">
        <v>8</v>
      </c>
      <c r="C22" s="91">
        <v>0</v>
      </c>
      <c r="D22" s="95">
        <v>0</v>
      </c>
      <c r="E22" s="91">
        <v>0</v>
      </c>
      <c r="F22" s="95">
        <v>6</v>
      </c>
      <c r="G22" s="91">
        <v>0</v>
      </c>
      <c r="H22" s="95">
        <v>0</v>
      </c>
      <c r="I22" s="91">
        <v>0</v>
      </c>
      <c r="J22" s="95">
        <v>0</v>
      </c>
      <c r="K22" s="91">
        <v>0</v>
      </c>
      <c r="L22" s="95">
        <v>0</v>
      </c>
      <c r="M22" s="91">
        <v>8</v>
      </c>
      <c r="N22" s="95">
        <v>0</v>
      </c>
      <c r="O22" s="91">
        <v>0</v>
      </c>
      <c r="P22" s="95">
        <v>0</v>
      </c>
      <c r="Q22" s="91">
        <v>0</v>
      </c>
      <c r="R22" s="95">
        <v>0</v>
      </c>
      <c r="S22" s="91">
        <v>0</v>
      </c>
      <c r="T22" s="95">
        <v>0</v>
      </c>
      <c r="U22" s="91">
        <v>0</v>
      </c>
      <c r="V22" s="95">
        <v>0</v>
      </c>
      <c r="W22" s="91">
        <v>0</v>
      </c>
      <c r="X22" s="95">
        <v>0</v>
      </c>
      <c r="Y22" s="91">
        <v>0</v>
      </c>
      <c r="Z22" s="95">
        <v>0</v>
      </c>
      <c r="AA22" s="40">
        <v>22</v>
      </c>
    </row>
    <row r="23" spans="1:27" x14ac:dyDescent="0.45">
      <c r="A23" s="90">
        <v>45221</v>
      </c>
      <c r="B23" s="95">
        <v>5</v>
      </c>
      <c r="C23" s="91">
        <v>5</v>
      </c>
      <c r="D23" s="95">
        <v>0</v>
      </c>
      <c r="E23" s="91">
        <v>0</v>
      </c>
      <c r="F23" s="95">
        <v>0</v>
      </c>
      <c r="G23" s="91">
        <v>0</v>
      </c>
      <c r="H23" s="95">
        <v>5</v>
      </c>
      <c r="I23" s="91">
        <v>0</v>
      </c>
      <c r="J23" s="95">
        <v>0</v>
      </c>
      <c r="K23" s="91">
        <v>0</v>
      </c>
      <c r="L23" s="95">
        <v>0</v>
      </c>
      <c r="M23" s="91">
        <v>0</v>
      </c>
      <c r="N23" s="95">
        <v>0</v>
      </c>
      <c r="O23" s="91">
        <v>0</v>
      </c>
      <c r="P23" s="95">
        <v>5</v>
      </c>
      <c r="Q23" s="91">
        <v>0</v>
      </c>
      <c r="R23" s="95">
        <v>0</v>
      </c>
      <c r="S23" s="91">
        <v>0</v>
      </c>
      <c r="T23" s="95">
        <v>0</v>
      </c>
      <c r="U23" s="91">
        <v>5</v>
      </c>
      <c r="V23" s="95">
        <v>0</v>
      </c>
      <c r="W23" s="91">
        <v>0</v>
      </c>
      <c r="X23" s="95">
        <v>0</v>
      </c>
      <c r="Y23" s="91">
        <v>0</v>
      </c>
      <c r="Z23" s="95">
        <v>0</v>
      </c>
      <c r="AA23" s="40">
        <v>25</v>
      </c>
    </row>
    <row r="24" spans="1:27" x14ac:dyDescent="0.45">
      <c r="A24" s="90">
        <v>45222</v>
      </c>
      <c r="B24" s="95">
        <v>0</v>
      </c>
      <c r="C24" s="91">
        <v>10</v>
      </c>
      <c r="D24" s="95">
        <v>0</v>
      </c>
      <c r="E24" s="91">
        <v>0</v>
      </c>
      <c r="F24" s="95">
        <v>0</v>
      </c>
      <c r="G24" s="91">
        <v>0</v>
      </c>
      <c r="H24" s="95">
        <v>15</v>
      </c>
      <c r="I24" s="91">
        <v>0</v>
      </c>
      <c r="J24" s="95">
        <v>0</v>
      </c>
      <c r="K24" s="91">
        <v>0</v>
      </c>
      <c r="L24" s="95">
        <v>0</v>
      </c>
      <c r="M24" s="91">
        <v>10</v>
      </c>
      <c r="N24" s="95">
        <v>0</v>
      </c>
      <c r="O24" s="91">
        <v>0</v>
      </c>
      <c r="P24" s="95">
        <v>0</v>
      </c>
      <c r="Q24" s="91">
        <v>0</v>
      </c>
      <c r="R24" s="95">
        <v>0</v>
      </c>
      <c r="S24" s="91">
        <v>0</v>
      </c>
      <c r="T24" s="95">
        <v>0</v>
      </c>
      <c r="U24" s="91">
        <v>0</v>
      </c>
      <c r="V24" s="95">
        <v>0</v>
      </c>
      <c r="W24" s="91">
        <v>0</v>
      </c>
      <c r="X24" s="95">
        <v>0</v>
      </c>
      <c r="Y24" s="91">
        <v>0</v>
      </c>
      <c r="Z24" s="95">
        <v>0</v>
      </c>
      <c r="AA24" s="40">
        <v>35</v>
      </c>
    </row>
    <row r="25" spans="1:27" x14ac:dyDescent="0.45">
      <c r="A25" s="90">
        <v>45223</v>
      </c>
      <c r="B25" s="95">
        <v>0</v>
      </c>
      <c r="C25" s="91">
        <v>0</v>
      </c>
      <c r="D25" s="95">
        <v>0</v>
      </c>
      <c r="E25" s="91">
        <v>0</v>
      </c>
      <c r="F25" s="95">
        <v>0</v>
      </c>
      <c r="G25" s="91">
        <v>0</v>
      </c>
      <c r="H25" s="95">
        <v>0</v>
      </c>
      <c r="I25" s="91">
        <v>0</v>
      </c>
      <c r="J25" s="95">
        <v>4</v>
      </c>
      <c r="K25" s="91">
        <v>0</v>
      </c>
      <c r="L25" s="95">
        <v>0</v>
      </c>
      <c r="M25" s="91">
        <v>0</v>
      </c>
      <c r="N25" s="95">
        <v>0</v>
      </c>
      <c r="O25" s="91">
        <v>4</v>
      </c>
      <c r="P25" s="95">
        <v>0</v>
      </c>
      <c r="Q25" s="91">
        <v>0</v>
      </c>
      <c r="R25" s="95">
        <v>0</v>
      </c>
      <c r="S25" s="91">
        <v>0</v>
      </c>
      <c r="T25" s="95">
        <v>0</v>
      </c>
      <c r="U25" s="91">
        <v>0</v>
      </c>
      <c r="V25" s="95">
        <v>0</v>
      </c>
      <c r="W25" s="91">
        <v>0</v>
      </c>
      <c r="X25" s="95">
        <v>0</v>
      </c>
      <c r="Y25" s="91">
        <v>0</v>
      </c>
      <c r="Z25" s="95">
        <v>0</v>
      </c>
      <c r="AA25" s="40">
        <v>8</v>
      </c>
    </row>
    <row r="26" spans="1:27" x14ac:dyDescent="0.45">
      <c r="A26" s="90">
        <v>45224</v>
      </c>
      <c r="B26" s="95">
        <v>30</v>
      </c>
      <c r="C26" s="91">
        <v>0</v>
      </c>
      <c r="D26" s="95">
        <v>0</v>
      </c>
      <c r="E26" s="91">
        <v>0</v>
      </c>
      <c r="F26" s="95">
        <v>0</v>
      </c>
      <c r="G26" s="91">
        <v>40</v>
      </c>
      <c r="H26" s="95">
        <v>0</v>
      </c>
      <c r="I26" s="91">
        <v>0</v>
      </c>
      <c r="J26" s="95">
        <v>0</v>
      </c>
      <c r="K26" s="91">
        <v>0</v>
      </c>
      <c r="L26" s="95">
        <v>0</v>
      </c>
      <c r="M26" s="91">
        <v>0</v>
      </c>
      <c r="N26" s="95">
        <v>0</v>
      </c>
      <c r="O26" s="91">
        <v>0</v>
      </c>
      <c r="P26" s="95">
        <v>0</v>
      </c>
      <c r="Q26" s="91">
        <v>0</v>
      </c>
      <c r="R26" s="95">
        <v>0</v>
      </c>
      <c r="S26" s="91">
        <v>0</v>
      </c>
      <c r="T26" s="95">
        <v>0</v>
      </c>
      <c r="U26" s="91">
        <v>50</v>
      </c>
      <c r="V26" s="95">
        <v>0</v>
      </c>
      <c r="W26" s="91">
        <v>50</v>
      </c>
      <c r="X26" s="95">
        <v>0</v>
      </c>
      <c r="Y26" s="91">
        <v>0</v>
      </c>
      <c r="Z26" s="95">
        <v>0</v>
      </c>
      <c r="AA26" s="40">
        <v>170</v>
      </c>
    </row>
    <row r="27" spans="1:27" x14ac:dyDescent="0.45">
      <c r="A27" s="90">
        <v>45225</v>
      </c>
      <c r="B27" s="95">
        <v>0</v>
      </c>
      <c r="C27" s="91">
        <v>0</v>
      </c>
      <c r="D27" s="95">
        <v>0</v>
      </c>
      <c r="E27" s="91">
        <v>0</v>
      </c>
      <c r="F27" s="95">
        <v>0</v>
      </c>
      <c r="G27" s="91">
        <v>0</v>
      </c>
      <c r="H27" s="95">
        <v>0</v>
      </c>
      <c r="I27" s="91">
        <v>0</v>
      </c>
      <c r="J27" s="95">
        <v>0</v>
      </c>
      <c r="K27" s="91">
        <v>5</v>
      </c>
      <c r="L27" s="95">
        <v>0</v>
      </c>
      <c r="M27" s="91">
        <v>0</v>
      </c>
      <c r="N27" s="95">
        <v>0</v>
      </c>
      <c r="O27" s="91">
        <v>0</v>
      </c>
      <c r="P27" s="95">
        <v>0</v>
      </c>
      <c r="Q27" s="91">
        <v>0</v>
      </c>
      <c r="R27" s="95">
        <v>0</v>
      </c>
      <c r="S27" s="91">
        <v>0</v>
      </c>
      <c r="T27" s="95">
        <v>0</v>
      </c>
      <c r="U27" s="91">
        <v>20</v>
      </c>
      <c r="V27" s="95">
        <v>0</v>
      </c>
      <c r="W27" s="91">
        <v>0</v>
      </c>
      <c r="X27" s="95">
        <v>0</v>
      </c>
      <c r="Y27" s="91">
        <v>0</v>
      </c>
      <c r="Z27" s="95">
        <v>10</v>
      </c>
      <c r="AA27" s="40">
        <v>35</v>
      </c>
    </row>
    <row r="28" spans="1:27" x14ac:dyDescent="0.45">
      <c r="A28" s="90">
        <v>45226</v>
      </c>
      <c r="B28" s="95">
        <v>16</v>
      </c>
      <c r="C28" s="91">
        <v>15</v>
      </c>
      <c r="D28" s="95">
        <v>10</v>
      </c>
      <c r="E28" s="91">
        <v>5</v>
      </c>
      <c r="F28" s="95">
        <v>0</v>
      </c>
      <c r="G28" s="91">
        <v>15</v>
      </c>
      <c r="H28" s="95">
        <v>16</v>
      </c>
      <c r="I28" s="91">
        <v>16</v>
      </c>
      <c r="J28" s="95">
        <v>0</v>
      </c>
      <c r="K28" s="91">
        <v>20</v>
      </c>
      <c r="L28" s="95">
        <v>12</v>
      </c>
      <c r="M28" s="91">
        <v>12</v>
      </c>
      <c r="N28" s="95">
        <v>10</v>
      </c>
      <c r="O28" s="91">
        <v>0</v>
      </c>
      <c r="P28" s="95">
        <v>10</v>
      </c>
      <c r="Q28" s="91">
        <v>0</v>
      </c>
      <c r="R28" s="95">
        <v>0</v>
      </c>
      <c r="S28" s="91">
        <v>10</v>
      </c>
      <c r="T28" s="95">
        <v>0</v>
      </c>
      <c r="U28" s="91">
        <v>10</v>
      </c>
      <c r="V28" s="95">
        <v>15</v>
      </c>
      <c r="W28" s="91">
        <v>0</v>
      </c>
      <c r="X28" s="95">
        <v>0</v>
      </c>
      <c r="Y28" s="91">
        <v>0</v>
      </c>
      <c r="Z28" s="95">
        <v>10</v>
      </c>
      <c r="AA28" s="40">
        <v>202</v>
      </c>
    </row>
    <row r="29" spans="1:27" x14ac:dyDescent="0.45">
      <c r="A29" s="90">
        <v>45227</v>
      </c>
      <c r="B29" s="95">
        <v>10</v>
      </c>
      <c r="C29" s="91">
        <v>5</v>
      </c>
      <c r="D29" s="95">
        <v>6</v>
      </c>
      <c r="E29" s="91">
        <v>0</v>
      </c>
      <c r="F29" s="95">
        <v>0</v>
      </c>
      <c r="G29" s="91">
        <v>7</v>
      </c>
      <c r="H29" s="95">
        <v>0</v>
      </c>
      <c r="I29" s="91">
        <v>0</v>
      </c>
      <c r="J29" s="95">
        <v>3</v>
      </c>
      <c r="K29" s="91">
        <v>0</v>
      </c>
      <c r="L29" s="95">
        <v>10</v>
      </c>
      <c r="M29" s="91">
        <v>0</v>
      </c>
      <c r="N29" s="95">
        <v>4</v>
      </c>
      <c r="O29" s="91">
        <v>0</v>
      </c>
      <c r="P29" s="95">
        <v>0</v>
      </c>
      <c r="Q29" s="91">
        <v>0</v>
      </c>
      <c r="R29" s="95">
        <v>0</v>
      </c>
      <c r="S29" s="91">
        <v>0</v>
      </c>
      <c r="T29" s="95">
        <v>0</v>
      </c>
      <c r="U29" s="91">
        <v>0</v>
      </c>
      <c r="V29" s="95">
        <v>0</v>
      </c>
      <c r="W29" s="91">
        <v>0</v>
      </c>
      <c r="X29" s="95">
        <v>0</v>
      </c>
      <c r="Y29" s="91">
        <v>0</v>
      </c>
      <c r="Z29" s="95">
        <v>0</v>
      </c>
      <c r="AA29" s="40">
        <v>45</v>
      </c>
    </row>
    <row r="30" spans="1:27" x14ac:dyDescent="0.45">
      <c r="A30" s="90">
        <v>45228</v>
      </c>
      <c r="B30" s="95">
        <v>0</v>
      </c>
      <c r="C30" s="91">
        <v>0</v>
      </c>
      <c r="D30" s="95">
        <v>0</v>
      </c>
      <c r="E30" s="91">
        <v>0</v>
      </c>
      <c r="F30" s="95">
        <v>0</v>
      </c>
      <c r="G30" s="91">
        <v>0</v>
      </c>
      <c r="H30" s="95">
        <v>1</v>
      </c>
      <c r="I30" s="91">
        <v>1</v>
      </c>
      <c r="J30" s="95">
        <v>0</v>
      </c>
      <c r="K30" s="91">
        <v>0</v>
      </c>
      <c r="L30" s="95">
        <v>0</v>
      </c>
      <c r="M30" s="91">
        <v>0</v>
      </c>
      <c r="N30" s="95">
        <v>0</v>
      </c>
      <c r="O30" s="91">
        <v>0</v>
      </c>
      <c r="P30" s="95">
        <v>0</v>
      </c>
      <c r="Q30" s="91">
        <v>1</v>
      </c>
      <c r="R30" s="95">
        <v>1</v>
      </c>
      <c r="S30" s="91">
        <v>0</v>
      </c>
      <c r="T30" s="95">
        <v>0</v>
      </c>
      <c r="U30" s="91">
        <v>0</v>
      </c>
      <c r="V30" s="95">
        <v>0</v>
      </c>
      <c r="W30" s="91">
        <v>0</v>
      </c>
      <c r="X30" s="95">
        <v>0</v>
      </c>
      <c r="Y30" s="91">
        <v>0</v>
      </c>
      <c r="Z30" s="95">
        <v>0</v>
      </c>
      <c r="AA30" s="40">
        <v>4</v>
      </c>
    </row>
    <row r="31" spans="1:27" x14ac:dyDescent="0.45">
      <c r="A31" s="90">
        <v>45229</v>
      </c>
      <c r="B31" s="95">
        <v>0</v>
      </c>
      <c r="C31" s="91">
        <v>0</v>
      </c>
      <c r="D31" s="95">
        <v>0</v>
      </c>
      <c r="E31" s="91">
        <v>0</v>
      </c>
      <c r="F31" s="95">
        <v>0</v>
      </c>
      <c r="G31" s="91">
        <v>0</v>
      </c>
      <c r="H31" s="95">
        <v>15</v>
      </c>
      <c r="I31" s="91">
        <v>6</v>
      </c>
      <c r="J31" s="95">
        <v>0</v>
      </c>
      <c r="K31" s="91">
        <v>0</v>
      </c>
      <c r="L31" s="95">
        <v>8</v>
      </c>
      <c r="M31" s="91">
        <v>5</v>
      </c>
      <c r="N31" s="95">
        <v>6</v>
      </c>
      <c r="O31" s="91">
        <v>0</v>
      </c>
      <c r="P31" s="95">
        <v>0</v>
      </c>
      <c r="Q31" s="91">
        <v>0</v>
      </c>
      <c r="R31" s="95">
        <v>0</v>
      </c>
      <c r="S31" s="91">
        <v>0</v>
      </c>
      <c r="T31" s="95">
        <v>0</v>
      </c>
      <c r="U31" s="91">
        <v>0</v>
      </c>
      <c r="V31" s="95">
        <v>0</v>
      </c>
      <c r="W31" s="91">
        <v>0</v>
      </c>
      <c r="X31" s="95">
        <v>0</v>
      </c>
      <c r="Y31" s="91">
        <v>0</v>
      </c>
      <c r="Z31" s="95">
        <v>0</v>
      </c>
      <c r="AA31" s="40">
        <v>40</v>
      </c>
    </row>
    <row r="32" spans="1:27" x14ac:dyDescent="0.45">
      <c r="A32" s="90">
        <v>45230</v>
      </c>
      <c r="B32" s="95">
        <v>0</v>
      </c>
      <c r="C32" s="91">
        <v>0</v>
      </c>
      <c r="D32" s="95">
        <v>0</v>
      </c>
      <c r="E32" s="91">
        <v>0</v>
      </c>
      <c r="F32" s="95">
        <v>0</v>
      </c>
      <c r="G32" s="91">
        <v>0</v>
      </c>
      <c r="H32" s="95">
        <v>2</v>
      </c>
      <c r="I32" s="91">
        <v>4</v>
      </c>
      <c r="J32" s="95">
        <v>0</v>
      </c>
      <c r="K32" s="91">
        <v>0</v>
      </c>
      <c r="L32" s="95">
        <v>0</v>
      </c>
      <c r="M32" s="91">
        <v>0</v>
      </c>
      <c r="N32" s="95">
        <v>0</v>
      </c>
      <c r="O32" s="91">
        <v>0</v>
      </c>
      <c r="P32" s="95">
        <v>0</v>
      </c>
      <c r="Q32" s="91">
        <v>0</v>
      </c>
      <c r="R32" s="95">
        <v>0</v>
      </c>
      <c r="S32" s="91">
        <v>0</v>
      </c>
      <c r="T32" s="95">
        <v>0</v>
      </c>
      <c r="U32" s="91">
        <v>2</v>
      </c>
      <c r="V32" s="95">
        <v>0</v>
      </c>
      <c r="W32" s="91">
        <v>0</v>
      </c>
      <c r="X32" s="95">
        <v>0</v>
      </c>
      <c r="Y32" s="91">
        <v>0</v>
      </c>
      <c r="Z32" s="95">
        <v>0</v>
      </c>
      <c r="AA32" s="40">
        <v>8</v>
      </c>
    </row>
    <row r="33" spans="1:27" x14ac:dyDescent="0.45">
      <c r="A33" s="90">
        <v>45231</v>
      </c>
      <c r="B33" s="95">
        <v>0</v>
      </c>
      <c r="C33" s="91">
        <v>0</v>
      </c>
      <c r="D33" s="95">
        <v>0</v>
      </c>
      <c r="E33" s="91">
        <v>0</v>
      </c>
      <c r="F33" s="95">
        <v>0</v>
      </c>
      <c r="G33" s="91">
        <v>0</v>
      </c>
      <c r="H33" s="95">
        <v>3</v>
      </c>
      <c r="I33" s="91">
        <v>0</v>
      </c>
      <c r="J33" s="95">
        <v>0</v>
      </c>
      <c r="K33" s="91">
        <v>2</v>
      </c>
      <c r="L33" s="95">
        <v>0</v>
      </c>
      <c r="M33" s="91">
        <v>7</v>
      </c>
      <c r="N33" s="95">
        <v>0</v>
      </c>
      <c r="O33" s="91">
        <v>0</v>
      </c>
      <c r="P33" s="95">
        <v>0</v>
      </c>
      <c r="Q33" s="91">
        <v>0</v>
      </c>
      <c r="R33" s="95">
        <v>0</v>
      </c>
      <c r="S33" s="91">
        <v>0</v>
      </c>
      <c r="T33" s="95">
        <v>0</v>
      </c>
      <c r="U33" s="91">
        <v>0</v>
      </c>
      <c r="V33" s="95">
        <v>0</v>
      </c>
      <c r="W33" s="91">
        <v>0</v>
      </c>
      <c r="X33" s="95">
        <v>0</v>
      </c>
      <c r="Y33" s="91">
        <v>0</v>
      </c>
      <c r="Z33" s="95">
        <v>0</v>
      </c>
      <c r="AA33" s="40">
        <v>12</v>
      </c>
    </row>
    <row r="34" spans="1:27" x14ac:dyDescent="0.45">
      <c r="A34" s="90">
        <v>45232</v>
      </c>
      <c r="B34" s="95">
        <v>0</v>
      </c>
      <c r="C34" s="91">
        <v>20</v>
      </c>
      <c r="D34" s="95">
        <v>0</v>
      </c>
      <c r="E34" s="91">
        <v>0</v>
      </c>
      <c r="F34" s="95">
        <v>0</v>
      </c>
      <c r="G34" s="91">
        <v>0</v>
      </c>
      <c r="H34" s="95">
        <v>2</v>
      </c>
      <c r="I34" s="91">
        <v>0</v>
      </c>
      <c r="J34" s="95">
        <v>0</v>
      </c>
      <c r="K34" s="91">
        <v>0</v>
      </c>
      <c r="L34" s="95">
        <v>0</v>
      </c>
      <c r="M34" s="91">
        <v>20</v>
      </c>
      <c r="N34" s="95">
        <v>0</v>
      </c>
      <c r="O34" s="91">
        <v>0</v>
      </c>
      <c r="P34" s="95">
        <v>0</v>
      </c>
      <c r="Q34" s="91">
        <v>0</v>
      </c>
      <c r="R34" s="95">
        <v>0</v>
      </c>
      <c r="S34" s="91">
        <v>0</v>
      </c>
      <c r="T34" s="95">
        <v>0</v>
      </c>
      <c r="U34" s="91">
        <v>2</v>
      </c>
      <c r="V34" s="95">
        <v>0</v>
      </c>
      <c r="W34" s="91">
        <v>0</v>
      </c>
      <c r="X34" s="95">
        <v>0</v>
      </c>
      <c r="Y34" s="91">
        <v>0</v>
      </c>
      <c r="Z34" s="95">
        <v>10</v>
      </c>
      <c r="AA34" s="40">
        <v>54</v>
      </c>
    </row>
    <row r="35" spans="1:27" x14ac:dyDescent="0.45">
      <c r="A35" s="90">
        <v>45233</v>
      </c>
      <c r="B35" s="95">
        <v>0</v>
      </c>
      <c r="C35" s="91">
        <v>0</v>
      </c>
      <c r="D35" s="95">
        <v>0</v>
      </c>
      <c r="E35" s="91">
        <v>0</v>
      </c>
      <c r="F35" s="95">
        <v>10</v>
      </c>
      <c r="G35" s="91">
        <v>0</v>
      </c>
      <c r="H35" s="95">
        <v>0</v>
      </c>
      <c r="I35" s="91">
        <v>0</v>
      </c>
      <c r="J35" s="95">
        <v>0</v>
      </c>
      <c r="K35" s="91">
        <v>0</v>
      </c>
      <c r="L35" s="95">
        <v>0</v>
      </c>
      <c r="M35" s="91">
        <v>0</v>
      </c>
      <c r="N35" s="95">
        <v>0</v>
      </c>
      <c r="O35" s="91">
        <v>0</v>
      </c>
      <c r="P35" s="95">
        <v>0</v>
      </c>
      <c r="Q35" s="91">
        <v>0</v>
      </c>
      <c r="R35" s="95">
        <v>0</v>
      </c>
      <c r="S35" s="91">
        <v>0</v>
      </c>
      <c r="T35" s="95">
        <v>0</v>
      </c>
      <c r="U35" s="91">
        <v>25</v>
      </c>
      <c r="V35" s="95">
        <v>0</v>
      </c>
      <c r="W35" s="91">
        <v>0</v>
      </c>
      <c r="X35" s="95">
        <v>0</v>
      </c>
      <c r="Y35" s="91">
        <v>0</v>
      </c>
      <c r="Z35" s="95">
        <v>0</v>
      </c>
      <c r="AA35" s="40">
        <v>35</v>
      </c>
    </row>
    <row r="36" spans="1:27" x14ac:dyDescent="0.45">
      <c r="A36" s="90">
        <v>45234</v>
      </c>
      <c r="B36" s="95">
        <v>2</v>
      </c>
      <c r="C36" s="91">
        <v>6</v>
      </c>
      <c r="D36" s="95">
        <v>0</v>
      </c>
      <c r="E36" s="91">
        <v>0</v>
      </c>
      <c r="F36" s="95">
        <v>0</v>
      </c>
      <c r="G36" s="91">
        <v>0</v>
      </c>
      <c r="H36" s="95">
        <v>10</v>
      </c>
      <c r="I36" s="91">
        <v>0</v>
      </c>
      <c r="J36" s="95">
        <v>0</v>
      </c>
      <c r="K36" s="91">
        <v>0</v>
      </c>
      <c r="L36" s="95">
        <v>3</v>
      </c>
      <c r="M36" s="91">
        <v>0</v>
      </c>
      <c r="N36" s="95">
        <v>0</v>
      </c>
      <c r="O36" s="91">
        <v>0</v>
      </c>
      <c r="P36" s="95">
        <v>4</v>
      </c>
      <c r="Q36" s="91">
        <v>0</v>
      </c>
      <c r="R36" s="95">
        <v>0</v>
      </c>
      <c r="S36" s="91">
        <v>0</v>
      </c>
      <c r="T36" s="95">
        <v>0</v>
      </c>
      <c r="U36" s="91">
        <v>0</v>
      </c>
      <c r="V36" s="95">
        <v>0</v>
      </c>
      <c r="W36" s="91">
        <v>0</v>
      </c>
      <c r="X36" s="95">
        <v>0</v>
      </c>
      <c r="Y36" s="91">
        <v>0</v>
      </c>
      <c r="Z36" s="95">
        <v>5</v>
      </c>
      <c r="AA36" s="40">
        <v>30</v>
      </c>
    </row>
    <row r="37" spans="1:27" x14ac:dyDescent="0.45">
      <c r="A37" s="90">
        <v>45235</v>
      </c>
      <c r="B37" s="95">
        <v>0</v>
      </c>
      <c r="C37" s="91">
        <v>0</v>
      </c>
      <c r="D37" s="95">
        <v>0</v>
      </c>
      <c r="E37" s="91">
        <v>0</v>
      </c>
      <c r="F37" s="95">
        <v>0</v>
      </c>
      <c r="G37" s="91">
        <v>0</v>
      </c>
      <c r="H37" s="95">
        <v>0</v>
      </c>
      <c r="I37" s="91">
        <v>6</v>
      </c>
      <c r="J37" s="95">
        <v>0</v>
      </c>
      <c r="K37" s="91">
        <v>0</v>
      </c>
      <c r="L37" s="95">
        <v>0</v>
      </c>
      <c r="M37" s="91">
        <v>0</v>
      </c>
      <c r="N37" s="95">
        <v>0</v>
      </c>
      <c r="O37" s="91">
        <v>0</v>
      </c>
      <c r="P37" s="95">
        <v>0</v>
      </c>
      <c r="Q37" s="91">
        <v>3</v>
      </c>
      <c r="R37" s="95">
        <v>5</v>
      </c>
      <c r="S37" s="91">
        <v>0</v>
      </c>
      <c r="T37" s="95">
        <v>0</v>
      </c>
      <c r="U37" s="91">
        <v>0</v>
      </c>
      <c r="V37" s="95">
        <v>0</v>
      </c>
      <c r="W37" s="91">
        <v>0</v>
      </c>
      <c r="X37" s="95">
        <v>0</v>
      </c>
      <c r="Y37" s="91">
        <v>0</v>
      </c>
      <c r="Z37" s="95">
        <v>0</v>
      </c>
      <c r="AA37" s="40">
        <v>14</v>
      </c>
    </row>
    <row r="38" spans="1:27" x14ac:dyDescent="0.45">
      <c r="A38" s="90">
        <v>45236</v>
      </c>
      <c r="B38" s="95">
        <v>0</v>
      </c>
      <c r="C38" s="91">
        <v>0</v>
      </c>
      <c r="D38" s="95">
        <v>0</v>
      </c>
      <c r="E38" s="91">
        <v>0</v>
      </c>
      <c r="F38" s="95">
        <v>0</v>
      </c>
      <c r="G38" s="91">
        <v>0</v>
      </c>
      <c r="H38" s="95">
        <v>0</v>
      </c>
      <c r="I38" s="91">
        <v>0</v>
      </c>
      <c r="J38" s="95">
        <v>0</v>
      </c>
      <c r="K38" s="91">
        <v>0</v>
      </c>
      <c r="L38" s="95">
        <v>0</v>
      </c>
      <c r="M38" s="91">
        <v>0</v>
      </c>
      <c r="N38" s="95">
        <v>0</v>
      </c>
      <c r="O38" s="91">
        <v>0</v>
      </c>
      <c r="P38" s="95">
        <v>3</v>
      </c>
      <c r="Q38" s="91">
        <v>0</v>
      </c>
      <c r="R38" s="95">
        <v>0</v>
      </c>
      <c r="S38" s="91">
        <v>0</v>
      </c>
      <c r="T38" s="95">
        <v>0</v>
      </c>
      <c r="U38" s="91">
        <v>0</v>
      </c>
      <c r="V38" s="95">
        <v>0</v>
      </c>
      <c r="W38" s="91">
        <v>0</v>
      </c>
      <c r="X38" s="95">
        <v>0</v>
      </c>
      <c r="Y38" s="91">
        <v>0</v>
      </c>
      <c r="Z38" s="95">
        <v>0</v>
      </c>
      <c r="AA38" s="40">
        <v>3</v>
      </c>
    </row>
    <row r="39" spans="1:27" x14ac:dyDescent="0.45">
      <c r="A39" s="90">
        <v>45237</v>
      </c>
      <c r="B39" s="95">
        <v>0</v>
      </c>
      <c r="C39" s="91">
        <v>0</v>
      </c>
      <c r="D39" s="95">
        <v>0</v>
      </c>
      <c r="E39" s="91">
        <v>0</v>
      </c>
      <c r="F39" s="95">
        <v>15</v>
      </c>
      <c r="G39" s="91">
        <v>0</v>
      </c>
      <c r="H39" s="95">
        <v>0</v>
      </c>
      <c r="I39" s="91">
        <v>0</v>
      </c>
      <c r="J39" s="95">
        <v>0</v>
      </c>
      <c r="K39" s="91">
        <v>0</v>
      </c>
      <c r="L39" s="95">
        <v>0</v>
      </c>
      <c r="M39" s="91">
        <v>0</v>
      </c>
      <c r="N39" s="95">
        <v>0</v>
      </c>
      <c r="O39" s="91">
        <v>0</v>
      </c>
      <c r="P39" s="95">
        <v>0</v>
      </c>
      <c r="Q39" s="91">
        <v>0</v>
      </c>
      <c r="R39" s="95">
        <v>0</v>
      </c>
      <c r="S39" s="91">
        <v>0</v>
      </c>
      <c r="T39" s="95">
        <v>0</v>
      </c>
      <c r="U39" s="91">
        <v>0</v>
      </c>
      <c r="V39" s="95">
        <v>0</v>
      </c>
      <c r="W39" s="91">
        <v>0</v>
      </c>
      <c r="X39" s="95">
        <v>0</v>
      </c>
      <c r="Y39" s="91">
        <v>0</v>
      </c>
      <c r="Z39" s="95">
        <v>3</v>
      </c>
      <c r="AA39" s="40">
        <v>18</v>
      </c>
    </row>
    <row r="40" spans="1:27" x14ac:dyDescent="0.45">
      <c r="A40" s="90">
        <v>45238</v>
      </c>
      <c r="B40" s="95">
        <v>0</v>
      </c>
      <c r="C40" s="91">
        <v>0</v>
      </c>
      <c r="D40" s="95">
        <v>0</v>
      </c>
      <c r="E40" s="91">
        <v>0</v>
      </c>
      <c r="F40" s="95">
        <v>5</v>
      </c>
      <c r="G40" s="91">
        <v>0</v>
      </c>
      <c r="H40" s="95">
        <v>0</v>
      </c>
      <c r="I40" s="91">
        <v>0</v>
      </c>
      <c r="J40" s="95">
        <v>0</v>
      </c>
      <c r="K40" s="91">
        <v>4</v>
      </c>
      <c r="L40" s="95">
        <v>0</v>
      </c>
      <c r="M40" s="91">
        <v>0</v>
      </c>
      <c r="N40" s="95">
        <v>0</v>
      </c>
      <c r="O40" s="91">
        <v>0</v>
      </c>
      <c r="P40" s="95">
        <v>0</v>
      </c>
      <c r="Q40" s="91">
        <v>1</v>
      </c>
      <c r="R40" s="95">
        <v>0</v>
      </c>
      <c r="S40" s="91">
        <v>0</v>
      </c>
      <c r="T40" s="95">
        <v>0</v>
      </c>
      <c r="U40" s="91">
        <v>0</v>
      </c>
      <c r="V40" s="95">
        <v>5</v>
      </c>
      <c r="W40" s="91">
        <v>0</v>
      </c>
      <c r="X40" s="95">
        <v>0</v>
      </c>
      <c r="Y40" s="91">
        <v>0</v>
      </c>
      <c r="Z40" s="95">
        <v>0</v>
      </c>
      <c r="AA40" s="40">
        <v>15</v>
      </c>
    </row>
    <row r="41" spans="1:27" x14ac:dyDescent="0.45">
      <c r="A41" s="90">
        <v>45239</v>
      </c>
      <c r="B41" s="95">
        <v>0</v>
      </c>
      <c r="C41" s="91">
        <v>0</v>
      </c>
      <c r="D41" s="95">
        <v>0</v>
      </c>
      <c r="E41" s="91">
        <v>0</v>
      </c>
      <c r="F41" s="95">
        <v>0</v>
      </c>
      <c r="G41" s="91">
        <v>3</v>
      </c>
      <c r="H41" s="95">
        <v>0</v>
      </c>
      <c r="I41" s="91">
        <v>0</v>
      </c>
      <c r="J41" s="95">
        <v>1</v>
      </c>
      <c r="K41" s="91">
        <v>4</v>
      </c>
      <c r="L41" s="95">
        <v>0</v>
      </c>
      <c r="M41" s="91">
        <v>0</v>
      </c>
      <c r="N41" s="95">
        <v>0</v>
      </c>
      <c r="O41" s="91">
        <v>0</v>
      </c>
      <c r="P41" s="95">
        <v>0</v>
      </c>
      <c r="Q41" s="91">
        <v>0</v>
      </c>
      <c r="R41" s="95">
        <v>0</v>
      </c>
      <c r="S41" s="91">
        <v>0</v>
      </c>
      <c r="T41" s="95">
        <v>0</v>
      </c>
      <c r="U41" s="91">
        <v>0</v>
      </c>
      <c r="V41" s="95">
        <v>0</v>
      </c>
      <c r="W41" s="91">
        <v>0</v>
      </c>
      <c r="X41" s="95">
        <v>0</v>
      </c>
      <c r="Y41" s="91">
        <v>0</v>
      </c>
      <c r="Z41" s="95">
        <v>0</v>
      </c>
      <c r="AA41" s="40">
        <v>8</v>
      </c>
    </row>
    <row r="42" spans="1:27" x14ac:dyDescent="0.45">
      <c r="A42" s="90">
        <v>45240</v>
      </c>
      <c r="B42" s="95">
        <v>0</v>
      </c>
      <c r="C42" s="91">
        <v>0</v>
      </c>
      <c r="D42" s="95">
        <v>0</v>
      </c>
      <c r="E42" s="91">
        <v>0</v>
      </c>
      <c r="F42" s="95">
        <v>0</v>
      </c>
      <c r="G42" s="91">
        <v>0</v>
      </c>
      <c r="H42" s="95">
        <v>0</v>
      </c>
      <c r="I42" s="91">
        <v>0</v>
      </c>
      <c r="J42" s="95">
        <v>5</v>
      </c>
      <c r="K42" s="91">
        <v>5</v>
      </c>
      <c r="L42" s="95">
        <v>0</v>
      </c>
      <c r="M42" s="91">
        <v>0</v>
      </c>
      <c r="N42" s="95">
        <v>0</v>
      </c>
      <c r="O42" s="91">
        <v>0</v>
      </c>
      <c r="P42" s="95">
        <v>0</v>
      </c>
      <c r="Q42" s="91">
        <v>0</v>
      </c>
      <c r="R42" s="95">
        <v>0</v>
      </c>
      <c r="S42" s="91">
        <v>0</v>
      </c>
      <c r="T42" s="95">
        <v>0</v>
      </c>
      <c r="U42" s="91">
        <v>20</v>
      </c>
      <c r="V42" s="95">
        <v>0</v>
      </c>
      <c r="W42" s="91">
        <v>0</v>
      </c>
      <c r="X42" s="95">
        <v>0</v>
      </c>
      <c r="Y42" s="91">
        <v>0</v>
      </c>
      <c r="Z42" s="95">
        <v>20</v>
      </c>
      <c r="AA42" s="40">
        <v>50</v>
      </c>
    </row>
    <row r="43" spans="1:27" x14ac:dyDescent="0.45">
      <c r="A43" s="90">
        <v>45241</v>
      </c>
      <c r="B43" s="95">
        <v>10</v>
      </c>
      <c r="C43" s="91">
        <v>0</v>
      </c>
      <c r="D43" s="95">
        <v>0</v>
      </c>
      <c r="E43" s="91">
        <v>0</v>
      </c>
      <c r="F43" s="95">
        <v>0</v>
      </c>
      <c r="G43" s="91">
        <v>0</v>
      </c>
      <c r="H43" s="95">
        <v>6</v>
      </c>
      <c r="I43" s="91">
        <v>0</v>
      </c>
      <c r="J43" s="95">
        <v>0</v>
      </c>
      <c r="K43" s="91">
        <v>0</v>
      </c>
      <c r="L43" s="95">
        <v>0</v>
      </c>
      <c r="M43" s="91">
        <v>0</v>
      </c>
      <c r="N43" s="95">
        <v>0</v>
      </c>
      <c r="O43" s="91">
        <v>0</v>
      </c>
      <c r="P43" s="95">
        <v>0</v>
      </c>
      <c r="Q43" s="91">
        <v>0</v>
      </c>
      <c r="R43" s="95">
        <v>0</v>
      </c>
      <c r="S43" s="91">
        <v>0</v>
      </c>
      <c r="T43" s="95">
        <v>0</v>
      </c>
      <c r="U43" s="91">
        <v>5</v>
      </c>
      <c r="V43" s="95">
        <v>0</v>
      </c>
      <c r="W43" s="91">
        <v>0</v>
      </c>
      <c r="X43" s="95">
        <v>0</v>
      </c>
      <c r="Y43" s="91">
        <v>0</v>
      </c>
      <c r="Z43" s="95">
        <v>0</v>
      </c>
      <c r="AA43" s="40">
        <v>21</v>
      </c>
    </row>
    <row r="44" spans="1:27" x14ac:dyDescent="0.45">
      <c r="A44" s="90">
        <v>45242</v>
      </c>
      <c r="B44" s="95">
        <v>9</v>
      </c>
      <c r="C44" s="91">
        <v>0</v>
      </c>
      <c r="D44" s="95">
        <v>0</v>
      </c>
      <c r="E44" s="91">
        <v>0</v>
      </c>
      <c r="F44" s="95">
        <v>0</v>
      </c>
      <c r="G44" s="91">
        <v>0</v>
      </c>
      <c r="H44" s="95">
        <v>0</v>
      </c>
      <c r="I44" s="91">
        <v>0</v>
      </c>
      <c r="J44" s="95">
        <v>0</v>
      </c>
      <c r="K44" s="91">
        <v>0</v>
      </c>
      <c r="L44" s="95">
        <v>0</v>
      </c>
      <c r="M44" s="91">
        <v>0</v>
      </c>
      <c r="N44" s="95">
        <v>0</v>
      </c>
      <c r="O44" s="91">
        <v>0</v>
      </c>
      <c r="P44" s="95">
        <v>5</v>
      </c>
      <c r="Q44" s="91">
        <v>0</v>
      </c>
      <c r="R44" s="95">
        <v>0</v>
      </c>
      <c r="S44" s="91">
        <v>0</v>
      </c>
      <c r="T44" s="95">
        <v>0</v>
      </c>
      <c r="U44" s="91">
        <v>0</v>
      </c>
      <c r="V44" s="95">
        <v>0</v>
      </c>
      <c r="W44" s="91">
        <v>10</v>
      </c>
      <c r="X44" s="95">
        <v>0</v>
      </c>
      <c r="Y44" s="91">
        <v>0</v>
      </c>
      <c r="Z44" s="95">
        <v>5</v>
      </c>
      <c r="AA44" s="40">
        <v>29</v>
      </c>
    </row>
    <row r="45" spans="1:27" x14ac:dyDescent="0.45">
      <c r="A45" s="90">
        <v>45243</v>
      </c>
      <c r="B45" s="95">
        <v>0</v>
      </c>
      <c r="C45" s="91">
        <v>15</v>
      </c>
      <c r="D45" s="95">
        <v>0</v>
      </c>
      <c r="E45" s="91">
        <v>0</v>
      </c>
      <c r="F45" s="95">
        <v>15</v>
      </c>
      <c r="G45" s="91">
        <v>4</v>
      </c>
      <c r="H45" s="95">
        <v>0</v>
      </c>
      <c r="I45" s="91">
        <v>0</v>
      </c>
      <c r="J45" s="95">
        <v>0</v>
      </c>
      <c r="K45" s="91">
        <v>0</v>
      </c>
      <c r="L45" s="95">
        <v>0</v>
      </c>
      <c r="M45" s="91">
        <v>0</v>
      </c>
      <c r="N45" s="95">
        <v>0</v>
      </c>
      <c r="O45" s="91">
        <v>0</v>
      </c>
      <c r="P45" s="95">
        <v>0</v>
      </c>
      <c r="Q45" s="91">
        <v>0</v>
      </c>
      <c r="R45" s="95">
        <v>0</v>
      </c>
      <c r="S45" s="91">
        <v>0</v>
      </c>
      <c r="T45" s="95">
        <v>0</v>
      </c>
      <c r="U45" s="91">
        <v>0</v>
      </c>
      <c r="V45" s="95">
        <v>0</v>
      </c>
      <c r="W45" s="91">
        <v>12</v>
      </c>
      <c r="X45" s="95">
        <v>0</v>
      </c>
      <c r="Y45" s="91">
        <v>0</v>
      </c>
      <c r="Z45" s="95">
        <v>0</v>
      </c>
      <c r="AA45" s="40">
        <v>46</v>
      </c>
    </row>
    <row r="46" spans="1:27" x14ac:dyDescent="0.45">
      <c r="A46" s="90">
        <v>45244</v>
      </c>
      <c r="B46" s="95">
        <v>0</v>
      </c>
      <c r="C46" s="91">
        <v>0</v>
      </c>
      <c r="D46" s="95">
        <v>0</v>
      </c>
      <c r="E46" s="91">
        <v>0</v>
      </c>
      <c r="F46" s="95">
        <v>20</v>
      </c>
      <c r="G46" s="91">
        <v>0</v>
      </c>
      <c r="H46" s="95">
        <v>0</v>
      </c>
      <c r="I46" s="91">
        <v>0</v>
      </c>
      <c r="J46" s="95">
        <v>0</v>
      </c>
      <c r="K46" s="91">
        <v>0</v>
      </c>
      <c r="L46" s="95">
        <v>0</v>
      </c>
      <c r="M46" s="91">
        <v>0</v>
      </c>
      <c r="N46" s="95">
        <v>0</v>
      </c>
      <c r="O46" s="91">
        <v>0</v>
      </c>
      <c r="P46" s="95">
        <v>0</v>
      </c>
      <c r="Q46" s="91">
        <v>0</v>
      </c>
      <c r="R46" s="95">
        <v>0</v>
      </c>
      <c r="S46" s="91">
        <v>0</v>
      </c>
      <c r="T46" s="95">
        <v>0</v>
      </c>
      <c r="U46" s="91">
        <v>0</v>
      </c>
      <c r="V46" s="95">
        <v>0</v>
      </c>
      <c r="W46" s="91">
        <v>0</v>
      </c>
      <c r="X46" s="95">
        <v>0</v>
      </c>
      <c r="Y46" s="91">
        <v>0</v>
      </c>
      <c r="Z46" s="95">
        <v>3</v>
      </c>
      <c r="AA46" s="40">
        <v>23</v>
      </c>
    </row>
    <row r="47" spans="1:27" x14ac:dyDescent="0.45">
      <c r="A47" s="90">
        <v>45245</v>
      </c>
      <c r="B47" s="95">
        <v>14</v>
      </c>
      <c r="C47" s="91">
        <v>4</v>
      </c>
      <c r="D47" s="95">
        <v>0</v>
      </c>
      <c r="E47" s="91">
        <v>0</v>
      </c>
      <c r="F47" s="95">
        <v>10</v>
      </c>
      <c r="G47" s="91">
        <v>0</v>
      </c>
      <c r="H47" s="95">
        <v>0</v>
      </c>
      <c r="I47" s="91">
        <v>0</v>
      </c>
      <c r="J47" s="95">
        <v>5</v>
      </c>
      <c r="K47" s="91">
        <v>0</v>
      </c>
      <c r="L47" s="95">
        <v>10</v>
      </c>
      <c r="M47" s="91">
        <v>40</v>
      </c>
      <c r="N47" s="95">
        <v>0</v>
      </c>
      <c r="O47" s="91">
        <v>0</v>
      </c>
      <c r="P47" s="95">
        <v>8</v>
      </c>
      <c r="Q47" s="91">
        <v>0</v>
      </c>
      <c r="R47" s="95">
        <v>0</v>
      </c>
      <c r="S47" s="91">
        <v>0</v>
      </c>
      <c r="T47" s="95">
        <v>0</v>
      </c>
      <c r="U47" s="91">
        <v>0</v>
      </c>
      <c r="V47" s="95">
        <v>4</v>
      </c>
      <c r="W47" s="91">
        <v>4</v>
      </c>
      <c r="X47" s="95">
        <v>0</v>
      </c>
      <c r="Y47" s="91">
        <v>0</v>
      </c>
      <c r="Z47" s="95">
        <v>10</v>
      </c>
      <c r="AA47" s="40">
        <v>109</v>
      </c>
    </row>
    <row r="48" spans="1:27" x14ac:dyDescent="0.45">
      <c r="A48" s="90">
        <v>45246</v>
      </c>
      <c r="B48" s="95">
        <v>12</v>
      </c>
      <c r="C48" s="91">
        <v>0</v>
      </c>
      <c r="D48" s="95">
        <v>0</v>
      </c>
      <c r="E48" s="91">
        <v>0</v>
      </c>
      <c r="F48" s="95">
        <v>0</v>
      </c>
      <c r="G48" s="91">
        <v>12</v>
      </c>
      <c r="H48" s="95">
        <v>12</v>
      </c>
      <c r="I48" s="91">
        <v>1</v>
      </c>
      <c r="J48" s="95">
        <v>5</v>
      </c>
      <c r="K48" s="91">
        <v>0</v>
      </c>
      <c r="L48" s="95">
        <v>6</v>
      </c>
      <c r="M48" s="91">
        <v>0</v>
      </c>
      <c r="N48" s="95">
        <v>0</v>
      </c>
      <c r="O48" s="91">
        <v>0</v>
      </c>
      <c r="P48" s="95">
        <v>0</v>
      </c>
      <c r="Q48" s="91">
        <v>0</v>
      </c>
      <c r="R48" s="95">
        <v>0</v>
      </c>
      <c r="S48" s="91">
        <v>0</v>
      </c>
      <c r="T48" s="95">
        <v>0</v>
      </c>
      <c r="U48" s="91">
        <v>0</v>
      </c>
      <c r="V48" s="95">
        <v>12</v>
      </c>
      <c r="W48" s="91">
        <v>0</v>
      </c>
      <c r="X48" s="95">
        <v>0</v>
      </c>
      <c r="Y48" s="91">
        <v>0</v>
      </c>
      <c r="Z48" s="95">
        <v>0</v>
      </c>
      <c r="AA48" s="40">
        <v>60</v>
      </c>
    </row>
    <row r="49" spans="1:27" x14ac:dyDescent="0.45">
      <c r="A49" s="90">
        <v>45247</v>
      </c>
      <c r="B49" s="95">
        <v>0</v>
      </c>
      <c r="C49" s="91">
        <v>0</v>
      </c>
      <c r="D49" s="95">
        <v>5</v>
      </c>
      <c r="E49" s="91">
        <v>6</v>
      </c>
      <c r="F49" s="95">
        <v>0</v>
      </c>
      <c r="G49" s="91">
        <v>0</v>
      </c>
      <c r="H49" s="95">
        <v>0</v>
      </c>
      <c r="I49" s="91">
        <v>0</v>
      </c>
      <c r="J49" s="95">
        <v>10</v>
      </c>
      <c r="K49" s="91">
        <v>10</v>
      </c>
      <c r="L49" s="95">
        <v>0</v>
      </c>
      <c r="M49" s="91">
        <v>0</v>
      </c>
      <c r="N49" s="95">
        <v>0</v>
      </c>
      <c r="O49" s="91">
        <v>0</v>
      </c>
      <c r="P49" s="95">
        <v>30</v>
      </c>
      <c r="Q49" s="91">
        <v>0</v>
      </c>
      <c r="R49" s="95">
        <v>5</v>
      </c>
      <c r="S49" s="91">
        <v>0</v>
      </c>
      <c r="T49" s="95">
        <v>0</v>
      </c>
      <c r="U49" s="91">
        <v>10</v>
      </c>
      <c r="V49" s="95">
        <v>0</v>
      </c>
      <c r="W49" s="91">
        <v>0</v>
      </c>
      <c r="X49" s="95">
        <v>0</v>
      </c>
      <c r="Y49" s="91">
        <v>0</v>
      </c>
      <c r="Z49" s="95">
        <v>0</v>
      </c>
      <c r="AA49" s="40">
        <v>76</v>
      </c>
    </row>
    <row r="50" spans="1:27" x14ac:dyDescent="0.45">
      <c r="A50" s="90">
        <v>45248</v>
      </c>
      <c r="B50" s="95">
        <v>0</v>
      </c>
      <c r="C50" s="91">
        <v>10</v>
      </c>
      <c r="D50" s="95">
        <v>0</v>
      </c>
      <c r="E50" s="91">
        <v>0</v>
      </c>
      <c r="F50" s="95">
        <v>0</v>
      </c>
      <c r="G50" s="91">
        <v>40</v>
      </c>
      <c r="H50" s="95">
        <v>25</v>
      </c>
      <c r="I50" s="91">
        <v>0</v>
      </c>
      <c r="J50" s="95">
        <v>0</v>
      </c>
      <c r="K50" s="91">
        <v>0</v>
      </c>
      <c r="L50" s="95">
        <v>0</v>
      </c>
      <c r="M50" s="91">
        <v>0</v>
      </c>
      <c r="N50" s="95">
        <v>0</v>
      </c>
      <c r="O50" s="91">
        <v>0</v>
      </c>
      <c r="P50" s="95">
        <v>0</v>
      </c>
      <c r="Q50" s="91">
        <v>0</v>
      </c>
      <c r="R50" s="95">
        <v>0</v>
      </c>
      <c r="S50" s="91">
        <v>10</v>
      </c>
      <c r="T50" s="95">
        <v>3</v>
      </c>
      <c r="U50" s="91">
        <v>0</v>
      </c>
      <c r="V50" s="95">
        <v>0</v>
      </c>
      <c r="W50" s="91">
        <v>0</v>
      </c>
      <c r="X50" s="95">
        <v>0</v>
      </c>
      <c r="Y50" s="91">
        <v>0</v>
      </c>
      <c r="Z50" s="95">
        <v>0</v>
      </c>
      <c r="AA50" s="40">
        <v>88</v>
      </c>
    </row>
    <row r="51" spans="1:27" x14ac:dyDescent="0.45">
      <c r="A51" s="90">
        <v>45249</v>
      </c>
      <c r="B51" s="95">
        <v>0</v>
      </c>
      <c r="C51" s="91">
        <v>0</v>
      </c>
      <c r="D51" s="95">
        <v>0</v>
      </c>
      <c r="E51" s="91">
        <v>0</v>
      </c>
      <c r="F51" s="95">
        <v>0</v>
      </c>
      <c r="G51" s="91">
        <v>10</v>
      </c>
      <c r="H51" s="95">
        <v>5</v>
      </c>
      <c r="I51" s="91">
        <v>0</v>
      </c>
      <c r="J51" s="95">
        <v>0</v>
      </c>
      <c r="K51" s="91">
        <v>2</v>
      </c>
      <c r="L51" s="95">
        <v>4</v>
      </c>
      <c r="M51" s="91">
        <v>6</v>
      </c>
      <c r="N51" s="95">
        <v>5</v>
      </c>
      <c r="O51" s="91">
        <v>0</v>
      </c>
      <c r="P51" s="95">
        <v>2</v>
      </c>
      <c r="Q51" s="91">
        <v>0</v>
      </c>
      <c r="R51" s="95">
        <v>0</v>
      </c>
      <c r="S51" s="91">
        <v>0</v>
      </c>
      <c r="T51" s="95">
        <v>0</v>
      </c>
      <c r="U51" s="91">
        <v>0</v>
      </c>
      <c r="V51" s="95">
        <v>10</v>
      </c>
      <c r="W51" s="91">
        <v>5</v>
      </c>
      <c r="X51" s="95">
        <v>0</v>
      </c>
      <c r="Y51" s="91">
        <v>0</v>
      </c>
      <c r="Z51" s="95">
        <v>0</v>
      </c>
      <c r="AA51" s="40">
        <v>49</v>
      </c>
    </row>
    <row r="52" spans="1:27" x14ac:dyDescent="0.45">
      <c r="A52" s="90">
        <v>45250</v>
      </c>
      <c r="B52" s="95">
        <v>0</v>
      </c>
      <c r="C52" s="91">
        <v>0</v>
      </c>
      <c r="D52" s="95">
        <v>0</v>
      </c>
      <c r="E52" s="91">
        <v>0</v>
      </c>
      <c r="F52" s="95">
        <v>0</v>
      </c>
      <c r="G52" s="91">
        <v>0</v>
      </c>
      <c r="H52" s="95">
        <v>0</v>
      </c>
      <c r="I52" s="91">
        <v>0</v>
      </c>
      <c r="J52" s="95">
        <v>0</v>
      </c>
      <c r="K52" s="91">
        <v>0</v>
      </c>
      <c r="L52" s="95">
        <v>0</v>
      </c>
      <c r="M52" s="91">
        <v>0</v>
      </c>
      <c r="N52" s="95">
        <v>0</v>
      </c>
      <c r="O52" s="91">
        <v>0</v>
      </c>
      <c r="P52" s="95">
        <v>0</v>
      </c>
      <c r="Q52" s="91">
        <v>0</v>
      </c>
      <c r="R52" s="95">
        <v>0</v>
      </c>
      <c r="S52" s="91">
        <v>0</v>
      </c>
      <c r="T52" s="95">
        <v>0</v>
      </c>
      <c r="U52" s="91">
        <v>0</v>
      </c>
      <c r="V52" s="95">
        <v>20</v>
      </c>
      <c r="W52" s="91">
        <v>20</v>
      </c>
      <c r="X52" s="95">
        <v>0</v>
      </c>
      <c r="Y52" s="91">
        <v>0</v>
      </c>
      <c r="Z52" s="95">
        <v>10</v>
      </c>
      <c r="AA52" s="40">
        <v>50</v>
      </c>
    </row>
    <row r="53" spans="1:27" x14ac:dyDescent="0.45">
      <c r="A53" s="90">
        <v>45251</v>
      </c>
      <c r="B53" s="95">
        <v>0</v>
      </c>
      <c r="C53" s="91">
        <v>15</v>
      </c>
      <c r="D53" s="95">
        <v>0</v>
      </c>
      <c r="E53" s="91">
        <v>0</v>
      </c>
      <c r="F53" s="95">
        <v>0</v>
      </c>
      <c r="G53" s="91">
        <v>5</v>
      </c>
      <c r="H53" s="95">
        <v>2</v>
      </c>
      <c r="I53" s="91">
        <v>0</v>
      </c>
      <c r="J53" s="95">
        <v>0</v>
      </c>
      <c r="K53" s="91">
        <v>0</v>
      </c>
      <c r="L53" s="95">
        <v>0</v>
      </c>
      <c r="M53" s="91">
        <v>0</v>
      </c>
      <c r="N53" s="95">
        <v>0</v>
      </c>
      <c r="O53" s="91">
        <v>0</v>
      </c>
      <c r="P53" s="95">
        <v>20</v>
      </c>
      <c r="Q53" s="91">
        <v>0</v>
      </c>
      <c r="R53" s="95">
        <v>0</v>
      </c>
      <c r="S53" s="91">
        <v>0</v>
      </c>
      <c r="T53" s="95">
        <v>0</v>
      </c>
      <c r="U53" s="91">
        <v>0</v>
      </c>
      <c r="V53" s="95">
        <v>0</v>
      </c>
      <c r="W53" s="91">
        <v>0</v>
      </c>
      <c r="X53" s="95">
        <v>0</v>
      </c>
      <c r="Y53" s="91">
        <v>0</v>
      </c>
      <c r="Z53" s="95">
        <v>0</v>
      </c>
      <c r="AA53" s="40">
        <v>42</v>
      </c>
    </row>
    <row r="54" spans="1:27" x14ac:dyDescent="0.45">
      <c r="A54" s="90">
        <v>45252</v>
      </c>
      <c r="B54" s="95">
        <v>12</v>
      </c>
      <c r="C54" s="91">
        <v>5</v>
      </c>
      <c r="D54" s="95">
        <v>0</v>
      </c>
      <c r="E54" s="91">
        <v>0</v>
      </c>
      <c r="F54" s="95">
        <v>0</v>
      </c>
      <c r="G54" s="91">
        <v>0</v>
      </c>
      <c r="H54" s="95">
        <v>4</v>
      </c>
      <c r="I54" s="91">
        <v>0</v>
      </c>
      <c r="J54" s="95">
        <v>0</v>
      </c>
      <c r="K54" s="91">
        <v>0</v>
      </c>
      <c r="L54" s="95">
        <v>10</v>
      </c>
      <c r="M54" s="91">
        <v>0</v>
      </c>
      <c r="N54" s="95">
        <v>0</v>
      </c>
      <c r="O54" s="91">
        <v>2</v>
      </c>
      <c r="P54" s="95">
        <v>0</v>
      </c>
      <c r="Q54" s="91">
        <v>0</v>
      </c>
      <c r="R54" s="95">
        <v>0</v>
      </c>
      <c r="S54" s="91">
        <v>4</v>
      </c>
      <c r="T54" s="95">
        <v>2</v>
      </c>
      <c r="U54" s="91">
        <v>0</v>
      </c>
      <c r="V54" s="95">
        <v>0</v>
      </c>
      <c r="W54" s="91">
        <v>0</v>
      </c>
      <c r="X54" s="95">
        <v>0</v>
      </c>
      <c r="Y54" s="91">
        <v>0</v>
      </c>
      <c r="Z54" s="95">
        <v>0</v>
      </c>
      <c r="AA54" s="40">
        <v>39</v>
      </c>
    </row>
    <row r="55" spans="1:27" x14ac:dyDescent="0.45">
      <c r="A55" s="90">
        <v>45253</v>
      </c>
      <c r="B55" s="95">
        <v>0</v>
      </c>
      <c r="C55" s="91">
        <v>20</v>
      </c>
      <c r="D55" s="95">
        <v>0</v>
      </c>
      <c r="E55" s="91">
        <v>0</v>
      </c>
      <c r="F55" s="95">
        <v>0</v>
      </c>
      <c r="G55" s="91">
        <v>0</v>
      </c>
      <c r="H55" s="95">
        <v>20</v>
      </c>
      <c r="I55" s="91">
        <v>0</v>
      </c>
      <c r="J55" s="95">
        <v>0</v>
      </c>
      <c r="K55" s="91">
        <v>0</v>
      </c>
      <c r="L55" s="95">
        <v>50</v>
      </c>
      <c r="M55" s="91">
        <v>0</v>
      </c>
      <c r="N55" s="95">
        <v>0</v>
      </c>
      <c r="O55" s="91">
        <v>0</v>
      </c>
      <c r="P55" s="95">
        <v>0</v>
      </c>
      <c r="Q55" s="91">
        <v>0</v>
      </c>
      <c r="R55" s="95">
        <v>0</v>
      </c>
      <c r="S55" s="91">
        <v>0</v>
      </c>
      <c r="T55" s="95">
        <v>0</v>
      </c>
      <c r="U55" s="91">
        <v>0</v>
      </c>
      <c r="V55" s="95">
        <v>0</v>
      </c>
      <c r="W55" s="91">
        <v>0</v>
      </c>
      <c r="X55" s="95">
        <v>0</v>
      </c>
      <c r="Y55" s="91">
        <v>0</v>
      </c>
      <c r="Z55" s="95">
        <v>0</v>
      </c>
      <c r="AA55" s="40">
        <v>90</v>
      </c>
    </row>
    <row r="56" spans="1:27" x14ac:dyDescent="0.45">
      <c r="A56" s="90">
        <v>45254</v>
      </c>
      <c r="B56" s="95">
        <v>0</v>
      </c>
      <c r="C56" s="91">
        <v>5</v>
      </c>
      <c r="D56" s="95">
        <v>0</v>
      </c>
      <c r="E56" s="91">
        <v>0</v>
      </c>
      <c r="F56" s="95">
        <v>0</v>
      </c>
      <c r="G56" s="91">
        <v>0</v>
      </c>
      <c r="H56" s="95">
        <v>0</v>
      </c>
      <c r="I56" s="91">
        <v>0</v>
      </c>
      <c r="J56" s="95">
        <v>0</v>
      </c>
      <c r="K56" s="91">
        <v>2</v>
      </c>
      <c r="L56" s="95">
        <v>0</v>
      </c>
      <c r="M56" s="91">
        <v>0</v>
      </c>
      <c r="N56" s="95">
        <v>0</v>
      </c>
      <c r="O56" s="91">
        <v>0</v>
      </c>
      <c r="P56" s="95">
        <v>5</v>
      </c>
      <c r="Q56" s="91">
        <v>0</v>
      </c>
      <c r="R56" s="95">
        <v>0</v>
      </c>
      <c r="S56" s="91">
        <v>0</v>
      </c>
      <c r="T56" s="95">
        <v>0</v>
      </c>
      <c r="U56" s="91">
        <v>0</v>
      </c>
      <c r="V56" s="95">
        <v>0</v>
      </c>
      <c r="W56" s="91">
        <v>0</v>
      </c>
      <c r="X56" s="95">
        <v>0</v>
      </c>
      <c r="Y56" s="91">
        <v>0</v>
      </c>
      <c r="Z56" s="95">
        <v>0</v>
      </c>
      <c r="AA56" s="40">
        <v>12</v>
      </c>
    </row>
    <row r="57" spans="1:27" x14ac:dyDescent="0.45">
      <c r="A57" s="90">
        <v>45255</v>
      </c>
      <c r="B57" s="95">
        <v>0</v>
      </c>
      <c r="C57" s="91">
        <v>0</v>
      </c>
      <c r="D57" s="95">
        <v>0</v>
      </c>
      <c r="E57" s="91">
        <v>0</v>
      </c>
      <c r="F57" s="95">
        <v>0</v>
      </c>
      <c r="G57" s="91">
        <v>0</v>
      </c>
      <c r="H57" s="95">
        <v>0</v>
      </c>
      <c r="I57" s="91">
        <v>0</v>
      </c>
      <c r="J57" s="95">
        <v>0</v>
      </c>
      <c r="K57" s="91">
        <v>0</v>
      </c>
      <c r="L57" s="95">
        <v>0</v>
      </c>
      <c r="M57" s="91">
        <v>0</v>
      </c>
      <c r="N57" s="95">
        <v>0</v>
      </c>
      <c r="O57" s="91">
        <v>5</v>
      </c>
      <c r="P57" s="95">
        <v>20</v>
      </c>
      <c r="Q57" s="91">
        <v>0</v>
      </c>
      <c r="R57" s="95">
        <v>0</v>
      </c>
      <c r="S57" s="91">
        <v>0</v>
      </c>
      <c r="T57" s="95">
        <v>0</v>
      </c>
      <c r="U57" s="91">
        <v>0</v>
      </c>
      <c r="V57" s="95">
        <v>20</v>
      </c>
      <c r="W57" s="91">
        <v>20</v>
      </c>
      <c r="X57" s="95">
        <v>0</v>
      </c>
      <c r="Y57" s="91">
        <v>0</v>
      </c>
      <c r="Z57" s="95">
        <v>10</v>
      </c>
      <c r="AA57" s="40">
        <v>75</v>
      </c>
    </row>
    <row r="58" spans="1:27" x14ac:dyDescent="0.45">
      <c r="A58" s="90">
        <v>45256</v>
      </c>
      <c r="B58" s="95">
        <v>0</v>
      </c>
      <c r="C58" s="91">
        <v>0</v>
      </c>
      <c r="D58" s="95">
        <v>0</v>
      </c>
      <c r="E58" s="91">
        <v>0</v>
      </c>
      <c r="F58" s="95">
        <v>0</v>
      </c>
      <c r="G58" s="91">
        <v>0</v>
      </c>
      <c r="H58" s="95">
        <v>0</v>
      </c>
      <c r="I58" s="91">
        <v>0</v>
      </c>
      <c r="J58" s="95">
        <v>0</v>
      </c>
      <c r="K58" s="91">
        <v>0</v>
      </c>
      <c r="L58" s="95">
        <v>0</v>
      </c>
      <c r="M58" s="91">
        <v>0</v>
      </c>
      <c r="N58" s="95">
        <v>0</v>
      </c>
      <c r="O58" s="91">
        <v>5</v>
      </c>
      <c r="P58" s="95">
        <v>0</v>
      </c>
      <c r="Q58" s="91">
        <v>0</v>
      </c>
      <c r="R58" s="95">
        <v>0</v>
      </c>
      <c r="S58" s="91">
        <v>0</v>
      </c>
      <c r="T58" s="95">
        <v>0</v>
      </c>
      <c r="U58" s="91">
        <v>20</v>
      </c>
      <c r="V58" s="95">
        <v>0</v>
      </c>
      <c r="W58" s="91">
        <v>0</v>
      </c>
      <c r="X58" s="95">
        <v>0</v>
      </c>
      <c r="Y58" s="91">
        <v>0</v>
      </c>
      <c r="Z58" s="95">
        <v>7</v>
      </c>
      <c r="AA58" s="40">
        <v>32</v>
      </c>
    </row>
    <row r="59" spans="1:27" x14ac:dyDescent="0.45">
      <c r="A59" s="90">
        <v>45257</v>
      </c>
      <c r="B59" s="95">
        <v>0</v>
      </c>
      <c r="C59" s="91">
        <v>0</v>
      </c>
      <c r="D59" s="95">
        <v>0</v>
      </c>
      <c r="E59" s="91">
        <v>0</v>
      </c>
      <c r="F59" s="95">
        <v>0</v>
      </c>
      <c r="G59" s="91">
        <v>10</v>
      </c>
      <c r="H59" s="95">
        <v>5</v>
      </c>
      <c r="I59" s="91">
        <v>0</v>
      </c>
      <c r="J59" s="95">
        <v>0</v>
      </c>
      <c r="K59" s="91">
        <v>2</v>
      </c>
      <c r="L59" s="95">
        <v>4</v>
      </c>
      <c r="M59" s="91">
        <v>6</v>
      </c>
      <c r="N59" s="95">
        <v>5</v>
      </c>
      <c r="O59" s="91">
        <v>0</v>
      </c>
      <c r="P59" s="95">
        <v>2</v>
      </c>
      <c r="Q59" s="91">
        <v>0</v>
      </c>
      <c r="R59" s="95">
        <v>0</v>
      </c>
      <c r="S59" s="91">
        <v>0</v>
      </c>
      <c r="T59" s="95">
        <v>0</v>
      </c>
      <c r="U59" s="91">
        <v>0</v>
      </c>
      <c r="V59" s="95">
        <v>10</v>
      </c>
      <c r="W59" s="91">
        <v>5</v>
      </c>
      <c r="X59" s="95">
        <v>0</v>
      </c>
      <c r="Y59" s="91">
        <v>0</v>
      </c>
      <c r="Z59" s="95">
        <v>0</v>
      </c>
      <c r="AA59" s="40">
        <v>49</v>
      </c>
    </row>
    <row r="60" spans="1:27" x14ac:dyDescent="0.45">
      <c r="A60" s="90">
        <v>45258</v>
      </c>
      <c r="B60" s="95">
        <v>3</v>
      </c>
      <c r="C60" s="91">
        <v>0</v>
      </c>
      <c r="D60" s="95">
        <v>0</v>
      </c>
      <c r="E60" s="91">
        <v>0</v>
      </c>
      <c r="F60" s="95">
        <v>0</v>
      </c>
      <c r="G60" s="91">
        <v>2</v>
      </c>
      <c r="H60" s="95">
        <v>2</v>
      </c>
      <c r="I60" s="91">
        <v>2</v>
      </c>
      <c r="J60" s="95">
        <v>0</v>
      </c>
      <c r="K60" s="91">
        <v>0</v>
      </c>
      <c r="L60" s="95">
        <v>0</v>
      </c>
      <c r="M60" s="91">
        <v>0</v>
      </c>
      <c r="N60" s="95">
        <v>0</v>
      </c>
      <c r="O60" s="91">
        <v>0</v>
      </c>
      <c r="P60" s="95">
        <v>0</v>
      </c>
      <c r="Q60" s="91">
        <v>0</v>
      </c>
      <c r="R60" s="95">
        <v>0</v>
      </c>
      <c r="S60" s="91">
        <v>2</v>
      </c>
      <c r="T60" s="95">
        <v>0</v>
      </c>
      <c r="U60" s="91">
        <v>0</v>
      </c>
      <c r="V60" s="95">
        <v>4</v>
      </c>
      <c r="W60" s="91">
        <v>0</v>
      </c>
      <c r="X60" s="95">
        <v>0</v>
      </c>
      <c r="Y60" s="91">
        <v>0</v>
      </c>
      <c r="Z60" s="95">
        <v>0</v>
      </c>
      <c r="AA60" s="40">
        <v>15</v>
      </c>
    </row>
    <row r="61" spans="1:27" x14ac:dyDescent="0.45">
      <c r="A61" s="90">
        <v>45259</v>
      </c>
      <c r="B61" s="95">
        <v>0</v>
      </c>
      <c r="C61" s="91">
        <v>10</v>
      </c>
      <c r="D61" s="95">
        <v>0</v>
      </c>
      <c r="E61" s="91">
        <v>0</v>
      </c>
      <c r="F61" s="95">
        <v>15</v>
      </c>
      <c r="G61" s="91">
        <v>4</v>
      </c>
      <c r="H61" s="95">
        <v>0</v>
      </c>
      <c r="I61" s="91">
        <v>0</v>
      </c>
      <c r="J61" s="95">
        <v>0</v>
      </c>
      <c r="K61" s="91">
        <v>0</v>
      </c>
      <c r="L61" s="95">
        <v>0</v>
      </c>
      <c r="M61" s="91">
        <v>0</v>
      </c>
      <c r="N61" s="95">
        <v>0</v>
      </c>
      <c r="O61" s="91">
        <v>0</v>
      </c>
      <c r="P61" s="95">
        <v>0</v>
      </c>
      <c r="Q61" s="91">
        <v>0</v>
      </c>
      <c r="R61" s="95">
        <v>0</v>
      </c>
      <c r="S61" s="91">
        <v>0</v>
      </c>
      <c r="T61" s="95">
        <v>0</v>
      </c>
      <c r="U61" s="91">
        <v>0</v>
      </c>
      <c r="V61" s="95">
        <v>0</v>
      </c>
      <c r="W61" s="91">
        <v>12</v>
      </c>
      <c r="X61" s="95">
        <v>0</v>
      </c>
      <c r="Y61" s="91">
        <v>0</v>
      </c>
      <c r="Z61" s="95">
        <v>0</v>
      </c>
      <c r="AA61" s="40">
        <v>41</v>
      </c>
    </row>
    <row r="62" spans="1:27" x14ac:dyDescent="0.45">
      <c r="A62" s="90">
        <v>45260</v>
      </c>
      <c r="B62" s="95">
        <v>0</v>
      </c>
      <c r="C62" s="91">
        <v>0</v>
      </c>
      <c r="D62" s="95">
        <v>0</v>
      </c>
      <c r="E62" s="91">
        <v>0</v>
      </c>
      <c r="F62" s="95">
        <v>0</v>
      </c>
      <c r="G62" s="91">
        <v>0</v>
      </c>
      <c r="H62" s="95">
        <v>0</v>
      </c>
      <c r="I62" s="91">
        <v>0</v>
      </c>
      <c r="J62" s="95">
        <v>0</v>
      </c>
      <c r="K62" s="91">
        <v>0</v>
      </c>
      <c r="L62" s="95">
        <v>0</v>
      </c>
      <c r="M62" s="91">
        <v>0</v>
      </c>
      <c r="N62" s="95">
        <v>0</v>
      </c>
      <c r="O62" s="91">
        <v>0</v>
      </c>
      <c r="P62" s="95">
        <v>5</v>
      </c>
      <c r="Q62" s="91">
        <v>0</v>
      </c>
      <c r="R62" s="95">
        <v>0</v>
      </c>
      <c r="S62" s="91">
        <v>0</v>
      </c>
      <c r="T62" s="95">
        <v>0</v>
      </c>
      <c r="U62" s="91">
        <v>0</v>
      </c>
      <c r="V62" s="95">
        <v>0</v>
      </c>
      <c r="W62" s="91">
        <v>0</v>
      </c>
      <c r="X62" s="95">
        <v>10</v>
      </c>
      <c r="Y62" s="91">
        <v>0</v>
      </c>
      <c r="Z62" s="95">
        <v>0</v>
      </c>
      <c r="AA62" s="40">
        <v>15</v>
      </c>
    </row>
    <row r="63" spans="1:27" x14ac:dyDescent="0.45">
      <c r="A63" s="90">
        <v>45261</v>
      </c>
      <c r="B63" s="95">
        <v>0</v>
      </c>
      <c r="C63" s="91">
        <v>0</v>
      </c>
      <c r="D63" s="95">
        <v>0</v>
      </c>
      <c r="E63" s="91">
        <v>0</v>
      </c>
      <c r="F63" s="95">
        <v>0</v>
      </c>
      <c r="G63" s="91">
        <v>0</v>
      </c>
      <c r="H63" s="95">
        <v>0</v>
      </c>
      <c r="I63" s="91">
        <v>0</v>
      </c>
      <c r="J63" s="95">
        <v>0</v>
      </c>
      <c r="K63" s="91">
        <v>0</v>
      </c>
      <c r="L63" s="95">
        <v>0</v>
      </c>
      <c r="M63" s="91">
        <v>0</v>
      </c>
      <c r="N63" s="95">
        <v>0</v>
      </c>
      <c r="O63" s="91">
        <v>0</v>
      </c>
      <c r="P63" s="95">
        <v>0</v>
      </c>
      <c r="Q63" s="91">
        <v>0</v>
      </c>
      <c r="R63" s="95">
        <v>0</v>
      </c>
      <c r="S63" s="91">
        <v>0</v>
      </c>
      <c r="T63" s="95">
        <v>0</v>
      </c>
      <c r="U63" s="91">
        <v>0</v>
      </c>
      <c r="V63" s="95">
        <v>0</v>
      </c>
      <c r="W63" s="91">
        <v>0</v>
      </c>
      <c r="X63" s="95">
        <v>4</v>
      </c>
      <c r="Y63" s="91">
        <v>4</v>
      </c>
      <c r="Z63" s="95">
        <v>18</v>
      </c>
      <c r="AA63" s="40">
        <v>26</v>
      </c>
    </row>
    <row r="64" spans="1:27" x14ac:dyDescent="0.45">
      <c r="A64" s="90">
        <v>45262</v>
      </c>
      <c r="B64" s="95">
        <v>1</v>
      </c>
      <c r="C64" s="91">
        <v>0</v>
      </c>
      <c r="D64" s="95">
        <v>0</v>
      </c>
      <c r="E64" s="91">
        <v>0</v>
      </c>
      <c r="F64" s="95">
        <v>0</v>
      </c>
      <c r="G64" s="91">
        <v>0</v>
      </c>
      <c r="H64" s="95">
        <v>0</v>
      </c>
      <c r="I64" s="91">
        <v>0</v>
      </c>
      <c r="J64" s="95">
        <v>0</v>
      </c>
      <c r="K64" s="91">
        <v>0</v>
      </c>
      <c r="L64" s="95">
        <v>1</v>
      </c>
      <c r="M64" s="91">
        <v>34</v>
      </c>
      <c r="N64" s="95">
        <v>0</v>
      </c>
      <c r="O64" s="91">
        <v>0</v>
      </c>
      <c r="P64" s="95">
        <v>16</v>
      </c>
      <c r="Q64" s="91">
        <v>0</v>
      </c>
      <c r="R64" s="95">
        <v>0</v>
      </c>
      <c r="S64" s="91">
        <v>0</v>
      </c>
      <c r="T64" s="95">
        <v>0</v>
      </c>
      <c r="U64" s="91">
        <v>0</v>
      </c>
      <c r="V64" s="95">
        <v>0</v>
      </c>
      <c r="W64" s="91">
        <v>0</v>
      </c>
      <c r="X64" s="95">
        <v>0</v>
      </c>
      <c r="Y64" s="91">
        <v>0</v>
      </c>
      <c r="Z64" s="95">
        <v>0</v>
      </c>
      <c r="AA64" s="40">
        <v>52</v>
      </c>
    </row>
    <row r="65" spans="1:27" x14ac:dyDescent="0.45">
      <c r="A65" s="90">
        <v>45263</v>
      </c>
      <c r="B65" s="95">
        <v>0</v>
      </c>
      <c r="C65" s="91">
        <v>0</v>
      </c>
      <c r="D65" s="95">
        <v>0</v>
      </c>
      <c r="E65" s="91">
        <v>0</v>
      </c>
      <c r="F65" s="95">
        <v>12</v>
      </c>
      <c r="G65" s="91">
        <v>0</v>
      </c>
      <c r="H65" s="95">
        <v>0</v>
      </c>
      <c r="I65" s="91">
        <v>0</v>
      </c>
      <c r="J65" s="95">
        <v>6</v>
      </c>
      <c r="K65" s="91">
        <v>0</v>
      </c>
      <c r="L65" s="95">
        <v>0</v>
      </c>
      <c r="M65" s="91">
        <v>12</v>
      </c>
      <c r="N65" s="95">
        <v>0</v>
      </c>
      <c r="O65" s="91">
        <v>2</v>
      </c>
      <c r="P65" s="95">
        <v>0</v>
      </c>
      <c r="Q65" s="91">
        <v>0</v>
      </c>
      <c r="R65" s="95">
        <v>0</v>
      </c>
      <c r="S65" s="91">
        <v>0</v>
      </c>
      <c r="T65" s="95">
        <v>0</v>
      </c>
      <c r="U65" s="91">
        <v>0</v>
      </c>
      <c r="V65" s="95">
        <v>0</v>
      </c>
      <c r="W65" s="91">
        <v>0</v>
      </c>
      <c r="X65" s="95">
        <v>0</v>
      </c>
      <c r="Y65" s="91">
        <v>0</v>
      </c>
      <c r="Z65" s="95">
        <v>0</v>
      </c>
      <c r="AA65" s="40">
        <v>32</v>
      </c>
    </row>
    <row r="66" spans="1:27" x14ac:dyDescent="0.45">
      <c r="A66" s="90">
        <v>45264</v>
      </c>
      <c r="B66" s="95">
        <v>0</v>
      </c>
      <c r="C66" s="91">
        <v>30</v>
      </c>
      <c r="D66" s="95">
        <v>0</v>
      </c>
      <c r="E66" s="91">
        <v>0</v>
      </c>
      <c r="F66" s="95">
        <v>0</v>
      </c>
      <c r="G66" s="91">
        <v>0</v>
      </c>
      <c r="H66" s="95">
        <v>34</v>
      </c>
      <c r="I66" s="91">
        <v>0</v>
      </c>
      <c r="J66" s="95">
        <v>0</v>
      </c>
      <c r="K66" s="91">
        <v>0</v>
      </c>
      <c r="L66" s="95">
        <v>0</v>
      </c>
      <c r="M66" s="91">
        <v>0</v>
      </c>
      <c r="N66" s="95">
        <v>0</v>
      </c>
      <c r="O66" s="91">
        <v>0</v>
      </c>
      <c r="P66" s="95">
        <v>0</v>
      </c>
      <c r="Q66" s="91">
        <v>0</v>
      </c>
      <c r="R66" s="95">
        <v>50</v>
      </c>
      <c r="S66" s="91">
        <v>0</v>
      </c>
      <c r="T66" s="95">
        <v>0</v>
      </c>
      <c r="U66" s="91">
        <v>25</v>
      </c>
      <c r="V66" s="95">
        <v>0</v>
      </c>
      <c r="W66" s="91">
        <v>0</v>
      </c>
      <c r="X66" s="95">
        <v>0</v>
      </c>
      <c r="Y66" s="91">
        <v>0</v>
      </c>
      <c r="Z66" s="95">
        <v>20</v>
      </c>
      <c r="AA66" s="40">
        <v>159</v>
      </c>
    </row>
    <row r="67" spans="1:27" x14ac:dyDescent="0.45">
      <c r="A67" s="90">
        <v>45265</v>
      </c>
      <c r="B67" s="95">
        <v>0</v>
      </c>
      <c r="C67" s="91">
        <v>0</v>
      </c>
      <c r="D67" s="95">
        <v>0</v>
      </c>
      <c r="E67" s="91">
        <v>0</v>
      </c>
      <c r="F67" s="95">
        <v>15</v>
      </c>
      <c r="G67" s="91">
        <v>0</v>
      </c>
      <c r="H67" s="95">
        <v>0</v>
      </c>
      <c r="I67" s="91">
        <v>0</v>
      </c>
      <c r="J67" s="95">
        <v>0</v>
      </c>
      <c r="K67" s="91">
        <v>0</v>
      </c>
      <c r="L67" s="95">
        <v>0</v>
      </c>
      <c r="M67" s="91">
        <v>1</v>
      </c>
      <c r="N67" s="95">
        <v>0</v>
      </c>
      <c r="O67" s="91">
        <v>1</v>
      </c>
      <c r="P67" s="95">
        <v>0</v>
      </c>
      <c r="Q67" s="91">
        <v>0</v>
      </c>
      <c r="R67" s="95">
        <v>0</v>
      </c>
      <c r="S67" s="91">
        <v>0</v>
      </c>
      <c r="T67" s="95">
        <v>0</v>
      </c>
      <c r="U67" s="91">
        <v>0</v>
      </c>
      <c r="V67" s="95">
        <v>0</v>
      </c>
      <c r="W67" s="91">
        <v>0</v>
      </c>
      <c r="X67" s="95">
        <v>0</v>
      </c>
      <c r="Y67" s="91">
        <v>0</v>
      </c>
      <c r="Z67" s="95">
        <v>3</v>
      </c>
      <c r="AA67" s="40">
        <v>20</v>
      </c>
    </row>
    <row r="68" spans="1:27" x14ac:dyDescent="0.45">
      <c r="A68" s="90">
        <v>45266</v>
      </c>
      <c r="B68" s="95">
        <v>8</v>
      </c>
      <c r="C68" s="91">
        <v>13</v>
      </c>
      <c r="D68" s="95">
        <v>0</v>
      </c>
      <c r="E68" s="91">
        <v>0</v>
      </c>
      <c r="F68" s="95">
        <v>50</v>
      </c>
      <c r="G68" s="91">
        <v>0</v>
      </c>
      <c r="H68" s="95">
        <v>6</v>
      </c>
      <c r="I68" s="91">
        <v>8</v>
      </c>
      <c r="J68" s="95">
        <v>0</v>
      </c>
      <c r="K68" s="91">
        <v>0</v>
      </c>
      <c r="L68" s="95">
        <v>8</v>
      </c>
      <c r="M68" s="91">
        <v>0</v>
      </c>
      <c r="N68" s="95">
        <v>6</v>
      </c>
      <c r="O68" s="91">
        <v>0</v>
      </c>
      <c r="P68" s="95">
        <v>0</v>
      </c>
      <c r="Q68" s="91">
        <v>0</v>
      </c>
      <c r="R68" s="95">
        <v>0</v>
      </c>
      <c r="S68" s="91">
        <v>0</v>
      </c>
      <c r="T68" s="95">
        <v>0</v>
      </c>
      <c r="U68" s="91">
        <v>0</v>
      </c>
      <c r="V68" s="95">
        <v>0</v>
      </c>
      <c r="W68" s="91">
        <v>0</v>
      </c>
      <c r="X68" s="95">
        <v>2</v>
      </c>
      <c r="Y68" s="91">
        <v>0</v>
      </c>
      <c r="Z68" s="95">
        <v>0</v>
      </c>
      <c r="AA68" s="40">
        <v>101</v>
      </c>
    </row>
    <row r="69" spans="1:27" x14ac:dyDescent="0.45">
      <c r="A69" s="90">
        <v>45267</v>
      </c>
      <c r="B69" s="95">
        <v>0</v>
      </c>
      <c r="C69" s="91">
        <v>0</v>
      </c>
      <c r="D69" s="95">
        <v>0</v>
      </c>
      <c r="E69" s="91">
        <v>0</v>
      </c>
      <c r="F69" s="95">
        <v>18</v>
      </c>
      <c r="G69" s="91">
        <v>0</v>
      </c>
      <c r="H69" s="95">
        <v>0</v>
      </c>
      <c r="I69" s="91">
        <v>0</v>
      </c>
      <c r="J69" s="95">
        <v>0</v>
      </c>
      <c r="K69" s="91">
        <v>0</v>
      </c>
      <c r="L69" s="95">
        <v>0</v>
      </c>
      <c r="M69" s="91">
        <v>5</v>
      </c>
      <c r="N69" s="95">
        <v>0</v>
      </c>
      <c r="O69" s="91">
        <v>0</v>
      </c>
      <c r="P69" s="95">
        <v>40</v>
      </c>
      <c r="Q69" s="91">
        <v>0</v>
      </c>
      <c r="R69" s="95">
        <v>0</v>
      </c>
      <c r="S69" s="91">
        <v>0</v>
      </c>
      <c r="T69" s="95">
        <v>0</v>
      </c>
      <c r="U69" s="91">
        <v>0</v>
      </c>
      <c r="V69" s="95">
        <v>0</v>
      </c>
      <c r="W69" s="91">
        <v>0</v>
      </c>
      <c r="X69" s="95">
        <v>0</v>
      </c>
      <c r="Y69" s="91">
        <v>0</v>
      </c>
      <c r="Z69" s="95">
        <v>0</v>
      </c>
      <c r="AA69" s="40">
        <v>63</v>
      </c>
    </row>
    <row r="70" spans="1:27" x14ac:dyDescent="0.45">
      <c r="A70" s="90">
        <v>45268</v>
      </c>
      <c r="B70" s="95">
        <v>2</v>
      </c>
      <c r="C70" s="91">
        <v>60</v>
      </c>
      <c r="D70" s="95">
        <v>0</v>
      </c>
      <c r="E70" s="91">
        <v>0</v>
      </c>
      <c r="F70" s="95">
        <v>0</v>
      </c>
      <c r="G70" s="91">
        <v>16</v>
      </c>
      <c r="H70" s="95">
        <v>26</v>
      </c>
      <c r="I70" s="91">
        <v>0</v>
      </c>
      <c r="J70" s="95">
        <v>0</v>
      </c>
      <c r="K70" s="91">
        <v>0</v>
      </c>
      <c r="L70" s="95">
        <v>16</v>
      </c>
      <c r="M70" s="91">
        <v>0</v>
      </c>
      <c r="N70" s="95">
        <v>0</v>
      </c>
      <c r="O70" s="91">
        <v>0</v>
      </c>
      <c r="P70" s="95">
        <v>0</v>
      </c>
      <c r="Q70" s="91">
        <v>4</v>
      </c>
      <c r="R70" s="95">
        <v>48</v>
      </c>
      <c r="S70" s="91">
        <v>0</v>
      </c>
      <c r="T70" s="95">
        <v>0</v>
      </c>
      <c r="U70" s="91">
        <v>0</v>
      </c>
      <c r="V70" s="95">
        <v>0</v>
      </c>
      <c r="W70" s="91">
        <v>21</v>
      </c>
      <c r="X70" s="95">
        <v>0</v>
      </c>
      <c r="Y70" s="91">
        <v>0</v>
      </c>
      <c r="Z70" s="95">
        <v>0</v>
      </c>
      <c r="AA70" s="40">
        <v>193</v>
      </c>
    </row>
    <row r="71" spans="1:27" x14ac:dyDescent="0.45">
      <c r="A71" s="90">
        <v>45269</v>
      </c>
      <c r="B71" s="95">
        <v>1</v>
      </c>
      <c r="C71" s="91">
        <v>0</v>
      </c>
      <c r="D71" s="95">
        <v>0</v>
      </c>
      <c r="E71" s="91">
        <v>1</v>
      </c>
      <c r="F71" s="95">
        <v>0</v>
      </c>
      <c r="G71" s="91">
        <v>0</v>
      </c>
      <c r="H71" s="95">
        <v>2</v>
      </c>
      <c r="I71" s="91">
        <v>0</v>
      </c>
      <c r="J71" s="95">
        <v>0</v>
      </c>
      <c r="K71" s="91">
        <v>0</v>
      </c>
      <c r="L71" s="95">
        <v>0</v>
      </c>
      <c r="M71" s="91">
        <v>0</v>
      </c>
      <c r="N71" s="95">
        <v>0</v>
      </c>
      <c r="O71" s="91">
        <v>0</v>
      </c>
      <c r="P71" s="95">
        <v>0</v>
      </c>
      <c r="Q71" s="91">
        <v>0</v>
      </c>
      <c r="R71" s="95">
        <v>0</v>
      </c>
      <c r="S71" s="91">
        <v>4</v>
      </c>
      <c r="T71" s="95">
        <v>0</v>
      </c>
      <c r="U71" s="91">
        <v>0</v>
      </c>
      <c r="V71" s="95">
        <v>1</v>
      </c>
      <c r="W71" s="91">
        <v>0</v>
      </c>
      <c r="X71" s="95">
        <v>0</v>
      </c>
      <c r="Y71" s="91">
        <v>2</v>
      </c>
      <c r="Z71" s="95">
        <v>0</v>
      </c>
      <c r="AA71" s="40">
        <v>11</v>
      </c>
    </row>
    <row r="72" spans="1:27" x14ac:dyDescent="0.45">
      <c r="A72" s="90">
        <v>45270</v>
      </c>
      <c r="B72" s="95">
        <v>0</v>
      </c>
      <c r="C72" s="91">
        <v>0</v>
      </c>
      <c r="D72" s="95">
        <v>0</v>
      </c>
      <c r="E72" s="91">
        <v>0</v>
      </c>
      <c r="F72" s="95">
        <v>13</v>
      </c>
      <c r="G72" s="91">
        <v>0</v>
      </c>
      <c r="H72" s="95">
        <v>2</v>
      </c>
      <c r="I72" s="91">
        <v>0</v>
      </c>
      <c r="J72" s="95">
        <v>0</v>
      </c>
      <c r="K72" s="91">
        <v>0</v>
      </c>
      <c r="L72" s="95">
        <v>0</v>
      </c>
      <c r="M72" s="91">
        <v>1</v>
      </c>
      <c r="N72" s="95">
        <v>0</v>
      </c>
      <c r="O72" s="91">
        <v>3</v>
      </c>
      <c r="P72" s="95">
        <v>0</v>
      </c>
      <c r="Q72" s="91">
        <v>0</v>
      </c>
      <c r="R72" s="95">
        <v>0</v>
      </c>
      <c r="S72" s="91">
        <v>0</v>
      </c>
      <c r="T72" s="95">
        <v>0</v>
      </c>
      <c r="U72" s="91">
        <v>0</v>
      </c>
      <c r="V72" s="95">
        <v>0</v>
      </c>
      <c r="W72" s="91">
        <v>0</v>
      </c>
      <c r="X72" s="95">
        <v>0</v>
      </c>
      <c r="Y72" s="91">
        <v>0</v>
      </c>
      <c r="Z72" s="95">
        <v>2</v>
      </c>
      <c r="AA72" s="40">
        <v>21</v>
      </c>
    </row>
    <row r="73" spans="1:27" x14ac:dyDescent="0.45">
      <c r="A73" s="90">
        <v>45271</v>
      </c>
      <c r="B73" s="95">
        <v>0</v>
      </c>
      <c r="C73" s="91">
        <v>0</v>
      </c>
      <c r="D73" s="95">
        <v>0</v>
      </c>
      <c r="E73" s="91">
        <v>0</v>
      </c>
      <c r="F73" s="95">
        <v>4</v>
      </c>
      <c r="G73" s="91">
        <v>0</v>
      </c>
      <c r="H73" s="95">
        <v>0</v>
      </c>
      <c r="I73" s="91">
        <v>0</v>
      </c>
      <c r="J73" s="95">
        <v>4</v>
      </c>
      <c r="K73" s="91">
        <v>8</v>
      </c>
      <c r="L73" s="95">
        <v>4</v>
      </c>
      <c r="M73" s="91">
        <v>2</v>
      </c>
      <c r="N73" s="95">
        <v>0</v>
      </c>
      <c r="O73" s="91">
        <v>0</v>
      </c>
      <c r="P73" s="95">
        <v>0</v>
      </c>
      <c r="Q73" s="91">
        <v>0</v>
      </c>
      <c r="R73" s="95">
        <v>0</v>
      </c>
      <c r="S73" s="91">
        <v>0</v>
      </c>
      <c r="T73" s="95">
        <v>0</v>
      </c>
      <c r="U73" s="91">
        <v>0</v>
      </c>
      <c r="V73" s="95">
        <v>0</v>
      </c>
      <c r="W73" s="91">
        <v>0</v>
      </c>
      <c r="X73" s="95">
        <v>0</v>
      </c>
      <c r="Y73" s="91">
        <v>0</v>
      </c>
      <c r="Z73" s="95">
        <v>0</v>
      </c>
      <c r="AA73" s="40">
        <v>22</v>
      </c>
    </row>
    <row r="74" spans="1:27" x14ac:dyDescent="0.45">
      <c r="A74" s="90">
        <v>45272</v>
      </c>
      <c r="B74" s="95">
        <v>0</v>
      </c>
      <c r="C74" s="91">
        <v>0</v>
      </c>
      <c r="D74" s="95">
        <v>0</v>
      </c>
      <c r="E74" s="91">
        <v>0</v>
      </c>
      <c r="F74" s="95">
        <v>0</v>
      </c>
      <c r="G74" s="91">
        <v>0</v>
      </c>
      <c r="H74" s="95">
        <v>5</v>
      </c>
      <c r="I74" s="91">
        <v>0</v>
      </c>
      <c r="J74" s="95">
        <v>0</v>
      </c>
      <c r="K74" s="91">
        <v>0</v>
      </c>
      <c r="L74" s="95">
        <v>3</v>
      </c>
      <c r="M74" s="91">
        <v>0</v>
      </c>
      <c r="N74" s="95">
        <v>0</v>
      </c>
      <c r="O74" s="91">
        <v>4</v>
      </c>
      <c r="P74" s="95">
        <v>0</v>
      </c>
      <c r="Q74" s="91">
        <v>0</v>
      </c>
      <c r="R74" s="95">
        <v>0</v>
      </c>
      <c r="S74" s="91">
        <v>0</v>
      </c>
      <c r="T74" s="95">
        <v>0</v>
      </c>
      <c r="U74" s="91">
        <v>0</v>
      </c>
      <c r="V74" s="95">
        <v>15</v>
      </c>
      <c r="W74" s="91">
        <v>15</v>
      </c>
      <c r="X74" s="95">
        <v>0</v>
      </c>
      <c r="Y74" s="91">
        <v>0</v>
      </c>
      <c r="Z74" s="95">
        <v>0</v>
      </c>
      <c r="AA74" s="40">
        <v>42</v>
      </c>
    </row>
    <row r="75" spans="1:27" x14ac:dyDescent="0.45">
      <c r="A75" s="90">
        <v>45273</v>
      </c>
      <c r="B75" s="95">
        <v>10</v>
      </c>
      <c r="C75" s="91">
        <v>0</v>
      </c>
      <c r="D75" s="95">
        <v>0</v>
      </c>
      <c r="E75" s="91">
        <v>16</v>
      </c>
      <c r="F75" s="95">
        <v>0</v>
      </c>
      <c r="G75" s="91">
        <v>0</v>
      </c>
      <c r="H75" s="95">
        <v>0</v>
      </c>
      <c r="I75" s="91">
        <v>0</v>
      </c>
      <c r="J75" s="95">
        <v>0</v>
      </c>
      <c r="K75" s="91">
        <v>0</v>
      </c>
      <c r="L75" s="95">
        <v>0</v>
      </c>
      <c r="M75" s="91">
        <v>0</v>
      </c>
      <c r="N75" s="95">
        <v>0</v>
      </c>
      <c r="O75" s="91">
        <v>0</v>
      </c>
      <c r="P75" s="95">
        <v>0</v>
      </c>
      <c r="Q75" s="91">
        <v>0</v>
      </c>
      <c r="R75" s="95">
        <v>0</v>
      </c>
      <c r="S75" s="91">
        <v>0</v>
      </c>
      <c r="T75" s="95">
        <v>0</v>
      </c>
      <c r="U75" s="91">
        <v>0</v>
      </c>
      <c r="V75" s="95">
        <v>0</v>
      </c>
      <c r="W75" s="91">
        <v>0</v>
      </c>
      <c r="X75" s="95">
        <v>0</v>
      </c>
      <c r="Y75" s="91">
        <v>0</v>
      </c>
      <c r="Z75" s="95">
        <v>0</v>
      </c>
      <c r="AA75" s="40">
        <v>26</v>
      </c>
    </row>
    <row r="76" spans="1:27" x14ac:dyDescent="0.45">
      <c r="A76" s="90">
        <v>45274</v>
      </c>
      <c r="B76" s="95">
        <v>0</v>
      </c>
      <c r="C76" s="91">
        <v>20</v>
      </c>
      <c r="D76" s="95">
        <v>0</v>
      </c>
      <c r="E76" s="91">
        <v>0</v>
      </c>
      <c r="F76" s="95">
        <v>0</v>
      </c>
      <c r="G76" s="91">
        <v>0</v>
      </c>
      <c r="H76" s="95">
        <v>13</v>
      </c>
      <c r="I76" s="91">
        <v>0</v>
      </c>
      <c r="J76" s="95">
        <v>0</v>
      </c>
      <c r="K76" s="91">
        <v>17</v>
      </c>
      <c r="L76" s="95">
        <v>0</v>
      </c>
      <c r="M76" s="91">
        <v>0</v>
      </c>
      <c r="N76" s="95">
        <v>0</v>
      </c>
      <c r="O76" s="91">
        <v>0</v>
      </c>
      <c r="P76" s="95">
        <v>0</v>
      </c>
      <c r="Q76" s="91">
        <v>0</v>
      </c>
      <c r="R76" s="95">
        <v>0</v>
      </c>
      <c r="S76" s="91">
        <v>0</v>
      </c>
      <c r="T76" s="95">
        <v>0</v>
      </c>
      <c r="U76" s="91">
        <v>0</v>
      </c>
      <c r="V76" s="95">
        <v>0</v>
      </c>
      <c r="W76" s="91">
        <v>5</v>
      </c>
      <c r="X76" s="95">
        <v>0</v>
      </c>
      <c r="Y76" s="91">
        <v>0</v>
      </c>
      <c r="Z76" s="95">
        <v>0</v>
      </c>
      <c r="AA76" s="40">
        <v>55</v>
      </c>
    </row>
    <row r="77" spans="1:27" x14ac:dyDescent="0.45">
      <c r="A77" s="90">
        <v>45275</v>
      </c>
      <c r="B77" s="95">
        <v>4</v>
      </c>
      <c r="C77" s="91">
        <v>0</v>
      </c>
      <c r="D77" s="95">
        <v>0</v>
      </c>
      <c r="E77" s="91">
        <v>0</v>
      </c>
      <c r="F77" s="95">
        <v>0</v>
      </c>
      <c r="G77" s="91">
        <v>5</v>
      </c>
      <c r="H77" s="95">
        <v>4</v>
      </c>
      <c r="I77" s="91">
        <v>0</v>
      </c>
      <c r="J77" s="95">
        <v>0</v>
      </c>
      <c r="K77" s="91">
        <v>2</v>
      </c>
      <c r="L77" s="95">
        <v>0</v>
      </c>
      <c r="M77" s="91">
        <v>1</v>
      </c>
      <c r="N77" s="95">
        <v>0</v>
      </c>
      <c r="O77" s="91">
        <v>4</v>
      </c>
      <c r="P77" s="95">
        <v>0</v>
      </c>
      <c r="Q77" s="91">
        <v>0</v>
      </c>
      <c r="R77" s="95">
        <v>0</v>
      </c>
      <c r="S77" s="91">
        <v>0</v>
      </c>
      <c r="T77" s="95">
        <v>0</v>
      </c>
      <c r="U77" s="91">
        <v>0</v>
      </c>
      <c r="V77" s="95">
        <v>0</v>
      </c>
      <c r="W77" s="91">
        <v>0</v>
      </c>
      <c r="X77" s="95">
        <v>0</v>
      </c>
      <c r="Y77" s="91">
        <v>0</v>
      </c>
      <c r="Z77" s="95">
        <v>0</v>
      </c>
      <c r="AA77" s="40">
        <v>20</v>
      </c>
    </row>
    <row r="78" spans="1:27" x14ac:dyDescent="0.45">
      <c r="A78" s="90">
        <v>45276</v>
      </c>
      <c r="B78" s="95">
        <v>0</v>
      </c>
      <c r="C78" s="91">
        <v>5</v>
      </c>
      <c r="D78" s="95">
        <v>0</v>
      </c>
      <c r="E78" s="91">
        <v>0</v>
      </c>
      <c r="F78" s="95">
        <v>5</v>
      </c>
      <c r="G78" s="91">
        <v>2</v>
      </c>
      <c r="H78" s="95">
        <v>5</v>
      </c>
      <c r="I78" s="91">
        <v>0</v>
      </c>
      <c r="J78" s="95">
        <v>0</v>
      </c>
      <c r="K78" s="91">
        <v>4</v>
      </c>
      <c r="L78" s="95">
        <v>1</v>
      </c>
      <c r="M78" s="91">
        <v>1</v>
      </c>
      <c r="N78" s="95">
        <v>0</v>
      </c>
      <c r="O78" s="91">
        <v>0</v>
      </c>
      <c r="P78" s="95">
        <v>0</v>
      </c>
      <c r="Q78" s="91">
        <v>1</v>
      </c>
      <c r="R78" s="95">
        <v>0</v>
      </c>
      <c r="S78" s="91">
        <v>0</v>
      </c>
      <c r="T78" s="95">
        <v>0</v>
      </c>
      <c r="U78" s="91">
        <v>0</v>
      </c>
      <c r="V78" s="95">
        <v>5</v>
      </c>
      <c r="W78" s="91">
        <v>0</v>
      </c>
      <c r="X78" s="95">
        <v>0</v>
      </c>
      <c r="Y78" s="91">
        <v>0</v>
      </c>
      <c r="Z78" s="95">
        <v>0</v>
      </c>
      <c r="AA78" s="40">
        <v>29</v>
      </c>
    </row>
    <row r="79" spans="1:27" x14ac:dyDescent="0.45">
      <c r="A79" s="90">
        <v>45277</v>
      </c>
      <c r="B79" s="95">
        <v>10</v>
      </c>
      <c r="C79" s="91">
        <v>5</v>
      </c>
      <c r="D79" s="95">
        <v>0</v>
      </c>
      <c r="E79" s="91">
        <v>0</v>
      </c>
      <c r="F79" s="95">
        <v>0</v>
      </c>
      <c r="G79" s="91">
        <v>0</v>
      </c>
      <c r="H79" s="95">
        <v>0</v>
      </c>
      <c r="I79" s="91">
        <v>0</v>
      </c>
      <c r="J79" s="95">
        <v>0</v>
      </c>
      <c r="K79" s="91">
        <v>0</v>
      </c>
      <c r="L79" s="95">
        <v>0</v>
      </c>
      <c r="M79" s="91">
        <v>0</v>
      </c>
      <c r="N79" s="95">
        <v>6</v>
      </c>
      <c r="O79" s="91">
        <v>0</v>
      </c>
      <c r="P79" s="95">
        <v>0</v>
      </c>
      <c r="Q79" s="91">
        <v>0</v>
      </c>
      <c r="R79" s="95">
        <v>0</v>
      </c>
      <c r="S79" s="91">
        <v>0</v>
      </c>
      <c r="T79" s="95">
        <v>0</v>
      </c>
      <c r="U79" s="91">
        <v>4</v>
      </c>
      <c r="V79" s="95">
        <v>0</v>
      </c>
      <c r="W79" s="91">
        <v>0</v>
      </c>
      <c r="X79" s="95">
        <v>0</v>
      </c>
      <c r="Y79" s="91">
        <v>0</v>
      </c>
      <c r="Z79" s="95">
        <v>0</v>
      </c>
      <c r="AA79" s="40">
        <v>25</v>
      </c>
    </row>
    <row r="80" spans="1:27" x14ac:dyDescent="0.45">
      <c r="A80" s="90">
        <v>45278</v>
      </c>
      <c r="B80" s="95">
        <v>0</v>
      </c>
      <c r="C80" s="91">
        <v>0</v>
      </c>
      <c r="D80" s="95">
        <v>0</v>
      </c>
      <c r="E80" s="91">
        <v>14</v>
      </c>
      <c r="F80" s="95">
        <v>0</v>
      </c>
      <c r="G80" s="91">
        <v>0</v>
      </c>
      <c r="H80" s="95">
        <v>0</v>
      </c>
      <c r="I80" s="91">
        <v>0</v>
      </c>
      <c r="J80" s="95">
        <v>0</v>
      </c>
      <c r="K80" s="91">
        <v>40</v>
      </c>
      <c r="L80" s="95">
        <v>10</v>
      </c>
      <c r="M80" s="91">
        <v>20</v>
      </c>
      <c r="N80" s="95">
        <v>10</v>
      </c>
      <c r="O80" s="91">
        <v>0</v>
      </c>
      <c r="P80" s="95">
        <v>6</v>
      </c>
      <c r="Q80" s="91">
        <v>0</v>
      </c>
      <c r="R80" s="95">
        <v>0</v>
      </c>
      <c r="S80" s="91">
        <v>0</v>
      </c>
      <c r="T80" s="95">
        <v>0</v>
      </c>
      <c r="U80" s="91">
        <v>0</v>
      </c>
      <c r="V80" s="95">
        <v>0</v>
      </c>
      <c r="W80" s="91">
        <v>0</v>
      </c>
      <c r="X80" s="95">
        <v>0</v>
      </c>
      <c r="Y80" s="91">
        <v>0</v>
      </c>
      <c r="Z80" s="95">
        <v>10</v>
      </c>
      <c r="AA80" s="40">
        <v>110</v>
      </c>
    </row>
    <row r="81" spans="1:27" x14ac:dyDescent="0.45">
      <c r="A81" s="90">
        <v>45279</v>
      </c>
      <c r="B81" s="95">
        <v>0</v>
      </c>
      <c r="C81" s="91">
        <v>14</v>
      </c>
      <c r="D81" s="95">
        <v>0</v>
      </c>
      <c r="E81" s="91">
        <v>6</v>
      </c>
      <c r="F81" s="95">
        <v>0</v>
      </c>
      <c r="G81" s="91">
        <v>0</v>
      </c>
      <c r="H81" s="95">
        <v>0</v>
      </c>
      <c r="I81" s="91">
        <v>0</v>
      </c>
      <c r="J81" s="95">
        <v>0</v>
      </c>
      <c r="K81" s="91">
        <v>0</v>
      </c>
      <c r="L81" s="95">
        <v>0</v>
      </c>
      <c r="M81" s="91">
        <v>12</v>
      </c>
      <c r="N81" s="95">
        <v>0</v>
      </c>
      <c r="O81" s="91">
        <v>6</v>
      </c>
      <c r="P81" s="95">
        <v>0</v>
      </c>
      <c r="Q81" s="91">
        <v>0</v>
      </c>
      <c r="R81" s="95">
        <v>0</v>
      </c>
      <c r="S81" s="91">
        <v>0</v>
      </c>
      <c r="T81" s="95">
        <v>0</v>
      </c>
      <c r="U81" s="91">
        <v>0</v>
      </c>
      <c r="V81" s="95">
        <v>3</v>
      </c>
      <c r="W81" s="91">
        <v>5</v>
      </c>
      <c r="X81" s="95">
        <v>2</v>
      </c>
      <c r="Y81" s="91">
        <v>10</v>
      </c>
      <c r="Z81" s="95">
        <v>0</v>
      </c>
      <c r="AA81" s="40">
        <v>58</v>
      </c>
    </row>
    <row r="82" spans="1:27" x14ac:dyDescent="0.45">
      <c r="A82" s="90">
        <v>45280</v>
      </c>
      <c r="B82" s="95">
        <v>0</v>
      </c>
      <c r="C82" s="91">
        <v>0</v>
      </c>
      <c r="D82" s="95">
        <v>0</v>
      </c>
      <c r="E82" s="91">
        <v>0</v>
      </c>
      <c r="F82" s="95">
        <v>2</v>
      </c>
      <c r="G82" s="91">
        <v>25</v>
      </c>
      <c r="H82" s="95">
        <v>30</v>
      </c>
      <c r="I82" s="91">
        <v>0</v>
      </c>
      <c r="J82" s="95">
        <v>1</v>
      </c>
      <c r="K82" s="91">
        <v>5</v>
      </c>
      <c r="L82" s="95">
        <v>0</v>
      </c>
      <c r="M82" s="91">
        <v>0</v>
      </c>
      <c r="N82" s="95">
        <v>0</v>
      </c>
      <c r="O82" s="91">
        <v>0</v>
      </c>
      <c r="P82" s="95">
        <v>0</v>
      </c>
      <c r="Q82" s="91">
        <v>5</v>
      </c>
      <c r="R82" s="95">
        <v>35</v>
      </c>
      <c r="S82" s="91">
        <v>2</v>
      </c>
      <c r="T82" s="95">
        <v>0</v>
      </c>
      <c r="U82" s="91">
        <v>10</v>
      </c>
      <c r="V82" s="95">
        <v>0</v>
      </c>
      <c r="W82" s="91">
        <v>0</v>
      </c>
      <c r="X82" s="95">
        <v>0</v>
      </c>
      <c r="Y82" s="91">
        <v>0</v>
      </c>
      <c r="Z82" s="95">
        <v>0</v>
      </c>
      <c r="AA82" s="40">
        <v>115</v>
      </c>
    </row>
    <row r="83" spans="1:27" x14ac:dyDescent="0.45">
      <c r="A83" s="90">
        <v>45281</v>
      </c>
      <c r="B83" s="95">
        <v>15</v>
      </c>
      <c r="C83" s="91">
        <v>5</v>
      </c>
      <c r="D83" s="95">
        <v>0</v>
      </c>
      <c r="E83" s="91">
        <v>0</v>
      </c>
      <c r="F83" s="95">
        <v>5</v>
      </c>
      <c r="G83" s="91">
        <v>0</v>
      </c>
      <c r="H83" s="95">
        <v>10</v>
      </c>
      <c r="I83" s="91">
        <v>10</v>
      </c>
      <c r="J83" s="95">
        <v>0</v>
      </c>
      <c r="K83" s="91">
        <v>7</v>
      </c>
      <c r="L83" s="95">
        <v>10</v>
      </c>
      <c r="M83" s="91">
        <v>13</v>
      </c>
      <c r="N83" s="95">
        <v>10</v>
      </c>
      <c r="O83" s="91">
        <v>0</v>
      </c>
      <c r="P83" s="95">
        <v>10</v>
      </c>
      <c r="Q83" s="91">
        <v>0</v>
      </c>
      <c r="R83" s="95">
        <v>0</v>
      </c>
      <c r="S83" s="91">
        <v>0</v>
      </c>
      <c r="T83" s="95">
        <v>0</v>
      </c>
      <c r="U83" s="91">
        <v>0</v>
      </c>
      <c r="V83" s="95">
        <v>10</v>
      </c>
      <c r="W83" s="91">
        <v>10</v>
      </c>
      <c r="X83" s="95">
        <v>0</v>
      </c>
      <c r="Y83" s="91">
        <v>0</v>
      </c>
      <c r="Z83" s="95">
        <v>5</v>
      </c>
      <c r="AA83" s="40">
        <v>120</v>
      </c>
    </row>
    <row r="84" spans="1:27" x14ac:dyDescent="0.45">
      <c r="A84" s="90">
        <v>45282</v>
      </c>
      <c r="B84" s="95">
        <v>0</v>
      </c>
      <c r="C84" s="91">
        <v>3</v>
      </c>
      <c r="D84" s="95">
        <v>0</v>
      </c>
      <c r="E84" s="91">
        <v>0</v>
      </c>
      <c r="F84" s="95">
        <v>3</v>
      </c>
      <c r="G84" s="91">
        <v>0</v>
      </c>
      <c r="H84" s="95">
        <v>2</v>
      </c>
      <c r="I84" s="91">
        <v>0</v>
      </c>
      <c r="J84" s="95">
        <v>0</v>
      </c>
      <c r="K84" s="91">
        <v>2</v>
      </c>
      <c r="L84" s="95">
        <v>0</v>
      </c>
      <c r="M84" s="91">
        <v>3</v>
      </c>
      <c r="N84" s="95">
        <v>6</v>
      </c>
      <c r="O84" s="91">
        <v>0</v>
      </c>
      <c r="P84" s="95">
        <v>3</v>
      </c>
      <c r="Q84" s="91">
        <v>0</v>
      </c>
      <c r="R84" s="95">
        <v>0</v>
      </c>
      <c r="S84" s="91">
        <v>0</v>
      </c>
      <c r="T84" s="95">
        <v>0</v>
      </c>
      <c r="U84" s="91">
        <v>0</v>
      </c>
      <c r="V84" s="95">
        <v>0</v>
      </c>
      <c r="W84" s="91">
        <v>4</v>
      </c>
      <c r="X84" s="95">
        <v>0</v>
      </c>
      <c r="Y84" s="91">
        <v>0</v>
      </c>
      <c r="Z84" s="95">
        <v>2</v>
      </c>
      <c r="AA84" s="40">
        <v>28</v>
      </c>
    </row>
    <row r="85" spans="1:27" x14ac:dyDescent="0.45">
      <c r="A85" s="90">
        <v>45283</v>
      </c>
      <c r="B85" s="95">
        <v>0</v>
      </c>
      <c r="C85" s="91">
        <v>18</v>
      </c>
      <c r="D85" s="95">
        <v>0</v>
      </c>
      <c r="E85" s="91">
        <v>0</v>
      </c>
      <c r="F85" s="95">
        <v>12</v>
      </c>
      <c r="G85" s="91">
        <v>0</v>
      </c>
      <c r="H85" s="95">
        <v>6</v>
      </c>
      <c r="I85" s="91">
        <v>0</v>
      </c>
      <c r="J85" s="95">
        <v>0</v>
      </c>
      <c r="K85" s="91">
        <v>0</v>
      </c>
      <c r="L85" s="95">
        <v>0</v>
      </c>
      <c r="M85" s="91">
        <v>20</v>
      </c>
      <c r="N85" s="95">
        <v>0</v>
      </c>
      <c r="O85" s="91">
        <v>0</v>
      </c>
      <c r="P85" s="95">
        <v>10</v>
      </c>
      <c r="Q85" s="91">
        <v>0</v>
      </c>
      <c r="R85" s="95">
        <v>0</v>
      </c>
      <c r="S85" s="91">
        <v>0</v>
      </c>
      <c r="T85" s="95">
        <v>0</v>
      </c>
      <c r="U85" s="91">
        <v>0</v>
      </c>
      <c r="V85" s="95">
        <v>0</v>
      </c>
      <c r="W85" s="91">
        <v>0</v>
      </c>
      <c r="X85" s="95">
        <v>0</v>
      </c>
      <c r="Y85" s="91">
        <v>0</v>
      </c>
      <c r="Z85" s="95">
        <v>0</v>
      </c>
      <c r="AA85" s="40">
        <v>66</v>
      </c>
    </row>
    <row r="86" spans="1:27" x14ac:dyDescent="0.45">
      <c r="A86" s="90">
        <v>45284</v>
      </c>
      <c r="B86" s="95">
        <v>12</v>
      </c>
      <c r="C86" s="91">
        <v>19</v>
      </c>
      <c r="D86" s="95">
        <v>6</v>
      </c>
      <c r="E86" s="91">
        <v>6</v>
      </c>
      <c r="F86" s="95">
        <v>15</v>
      </c>
      <c r="G86" s="91">
        <v>19</v>
      </c>
      <c r="H86" s="95">
        <v>25</v>
      </c>
      <c r="I86" s="91">
        <v>6</v>
      </c>
      <c r="J86" s="95">
        <v>6</v>
      </c>
      <c r="K86" s="91">
        <v>16</v>
      </c>
      <c r="L86" s="95">
        <v>0</v>
      </c>
      <c r="M86" s="91">
        <v>0</v>
      </c>
      <c r="N86" s="95">
        <v>0</v>
      </c>
      <c r="O86" s="91">
        <v>0</v>
      </c>
      <c r="P86" s="95">
        <v>0</v>
      </c>
      <c r="Q86" s="91">
        <v>6</v>
      </c>
      <c r="R86" s="95">
        <v>12</v>
      </c>
      <c r="S86" s="91">
        <v>6</v>
      </c>
      <c r="T86" s="95">
        <v>6</v>
      </c>
      <c r="U86" s="91">
        <v>25</v>
      </c>
      <c r="V86" s="95">
        <v>13</v>
      </c>
      <c r="W86" s="91">
        <v>19</v>
      </c>
      <c r="X86" s="95">
        <v>0</v>
      </c>
      <c r="Y86" s="91">
        <v>6</v>
      </c>
      <c r="Z86" s="95">
        <v>25</v>
      </c>
      <c r="AA86" s="40">
        <v>248</v>
      </c>
    </row>
    <row r="87" spans="1:27" x14ac:dyDescent="0.45">
      <c r="A87" s="90">
        <v>45285</v>
      </c>
      <c r="B87" s="95">
        <v>0</v>
      </c>
      <c r="C87" s="91">
        <v>0</v>
      </c>
      <c r="D87" s="95">
        <v>0</v>
      </c>
      <c r="E87" s="91">
        <v>0</v>
      </c>
      <c r="F87" s="95">
        <v>0</v>
      </c>
      <c r="G87" s="91">
        <v>10</v>
      </c>
      <c r="H87" s="95">
        <v>5</v>
      </c>
      <c r="I87" s="91">
        <v>0</v>
      </c>
      <c r="J87" s="95">
        <v>0</v>
      </c>
      <c r="K87" s="91">
        <v>10</v>
      </c>
      <c r="L87" s="95">
        <v>0</v>
      </c>
      <c r="M87" s="91">
        <v>17</v>
      </c>
      <c r="N87" s="95">
        <v>0</v>
      </c>
      <c r="O87" s="91">
        <v>0</v>
      </c>
      <c r="P87" s="95">
        <v>0</v>
      </c>
      <c r="Q87" s="91">
        <v>0</v>
      </c>
      <c r="R87" s="95">
        <v>0</v>
      </c>
      <c r="S87" s="91">
        <v>0</v>
      </c>
      <c r="T87" s="95">
        <v>0</v>
      </c>
      <c r="U87" s="91">
        <v>10</v>
      </c>
      <c r="V87" s="95">
        <v>0</v>
      </c>
      <c r="W87" s="91">
        <v>0</v>
      </c>
      <c r="X87" s="95">
        <v>0</v>
      </c>
      <c r="Y87" s="91">
        <v>0</v>
      </c>
      <c r="Z87" s="95">
        <v>0</v>
      </c>
      <c r="AA87" s="40">
        <v>52</v>
      </c>
    </row>
    <row r="88" spans="1:27" x14ac:dyDescent="0.45">
      <c r="A88" s="90">
        <v>45286</v>
      </c>
      <c r="B88" s="95">
        <v>0</v>
      </c>
      <c r="C88" s="91">
        <v>20</v>
      </c>
      <c r="D88" s="95">
        <v>0</v>
      </c>
      <c r="E88" s="91">
        <v>0</v>
      </c>
      <c r="F88" s="95">
        <v>0</v>
      </c>
      <c r="G88" s="91">
        <v>25</v>
      </c>
      <c r="H88" s="95">
        <v>35</v>
      </c>
      <c r="I88" s="91">
        <v>0</v>
      </c>
      <c r="J88" s="95">
        <v>0</v>
      </c>
      <c r="K88" s="91">
        <v>5</v>
      </c>
      <c r="L88" s="95">
        <v>0</v>
      </c>
      <c r="M88" s="91">
        <v>0</v>
      </c>
      <c r="N88" s="95">
        <v>0</v>
      </c>
      <c r="O88" s="91">
        <v>0</v>
      </c>
      <c r="P88" s="95">
        <v>0</v>
      </c>
      <c r="Q88" s="91">
        <v>0</v>
      </c>
      <c r="R88" s="95">
        <v>5</v>
      </c>
      <c r="S88" s="91">
        <v>0</v>
      </c>
      <c r="T88" s="95">
        <v>0</v>
      </c>
      <c r="U88" s="91">
        <v>5</v>
      </c>
      <c r="V88" s="95">
        <v>15</v>
      </c>
      <c r="W88" s="91">
        <v>15</v>
      </c>
      <c r="X88" s="95">
        <v>0</v>
      </c>
      <c r="Y88" s="91">
        <v>0</v>
      </c>
      <c r="Z88" s="95">
        <v>6</v>
      </c>
      <c r="AA88" s="40">
        <v>131</v>
      </c>
    </row>
    <row r="89" spans="1:27" x14ac:dyDescent="0.45">
      <c r="A89" s="90">
        <v>45287</v>
      </c>
      <c r="B89" s="95">
        <v>0</v>
      </c>
      <c r="C89" s="91">
        <v>0</v>
      </c>
      <c r="D89" s="95">
        <v>0</v>
      </c>
      <c r="E89" s="91">
        <v>0</v>
      </c>
      <c r="F89" s="95">
        <v>3</v>
      </c>
      <c r="G89" s="91">
        <v>10</v>
      </c>
      <c r="H89" s="95">
        <v>10</v>
      </c>
      <c r="I89" s="91">
        <v>0</v>
      </c>
      <c r="J89" s="95">
        <v>0</v>
      </c>
      <c r="K89" s="91">
        <v>10</v>
      </c>
      <c r="L89" s="95">
        <v>0</v>
      </c>
      <c r="M89" s="91">
        <v>5</v>
      </c>
      <c r="N89" s="95">
        <v>0</v>
      </c>
      <c r="O89" s="91">
        <v>0</v>
      </c>
      <c r="P89" s="95">
        <v>0</v>
      </c>
      <c r="Q89" s="91">
        <v>10</v>
      </c>
      <c r="R89" s="95">
        <v>0</v>
      </c>
      <c r="S89" s="91">
        <v>10</v>
      </c>
      <c r="T89" s="95">
        <v>0</v>
      </c>
      <c r="U89" s="91">
        <v>0</v>
      </c>
      <c r="V89" s="95">
        <v>10</v>
      </c>
      <c r="W89" s="91">
        <v>5</v>
      </c>
      <c r="X89" s="95">
        <v>0</v>
      </c>
      <c r="Y89" s="91">
        <v>0</v>
      </c>
      <c r="Z89" s="95">
        <v>0</v>
      </c>
      <c r="AA89" s="40">
        <v>73</v>
      </c>
    </row>
    <row r="90" spans="1:27" x14ac:dyDescent="0.45">
      <c r="A90" s="90">
        <v>45288</v>
      </c>
      <c r="B90" s="95">
        <v>0</v>
      </c>
      <c r="C90" s="91">
        <v>6</v>
      </c>
      <c r="D90" s="95">
        <v>0</v>
      </c>
      <c r="E90" s="91">
        <v>0</v>
      </c>
      <c r="F90" s="95">
        <v>0</v>
      </c>
      <c r="G90" s="91">
        <v>5</v>
      </c>
      <c r="H90" s="95">
        <v>0</v>
      </c>
      <c r="I90" s="91">
        <v>0</v>
      </c>
      <c r="J90" s="95">
        <v>0</v>
      </c>
      <c r="K90" s="91">
        <v>0</v>
      </c>
      <c r="L90" s="95">
        <v>0</v>
      </c>
      <c r="M90" s="91">
        <v>0</v>
      </c>
      <c r="N90" s="95">
        <v>0</v>
      </c>
      <c r="O90" s="91">
        <v>0</v>
      </c>
      <c r="P90" s="95">
        <v>0</v>
      </c>
      <c r="Q90" s="91">
        <v>0</v>
      </c>
      <c r="R90" s="95">
        <v>0</v>
      </c>
      <c r="S90" s="91">
        <v>5</v>
      </c>
      <c r="T90" s="95">
        <v>0</v>
      </c>
      <c r="U90" s="91">
        <v>0</v>
      </c>
      <c r="V90" s="95">
        <v>0</v>
      </c>
      <c r="W90" s="91">
        <v>4</v>
      </c>
      <c r="X90" s="95">
        <v>0</v>
      </c>
      <c r="Y90" s="91">
        <v>0</v>
      </c>
      <c r="Z90" s="95">
        <v>12</v>
      </c>
      <c r="AA90" s="40">
        <v>32</v>
      </c>
    </row>
    <row r="91" spans="1:27" x14ac:dyDescent="0.45">
      <c r="A91" s="90">
        <v>45289</v>
      </c>
      <c r="B91" s="95">
        <v>0</v>
      </c>
      <c r="C91" s="91">
        <v>20</v>
      </c>
      <c r="D91" s="95">
        <v>0</v>
      </c>
      <c r="E91" s="91">
        <v>0</v>
      </c>
      <c r="F91" s="95">
        <v>0</v>
      </c>
      <c r="G91" s="91">
        <v>0</v>
      </c>
      <c r="H91" s="95">
        <v>20</v>
      </c>
      <c r="I91" s="91">
        <v>0</v>
      </c>
      <c r="J91" s="95">
        <v>0</v>
      </c>
      <c r="K91" s="91">
        <v>0</v>
      </c>
      <c r="L91" s="95">
        <v>0</v>
      </c>
      <c r="M91" s="91">
        <v>0</v>
      </c>
      <c r="N91" s="95">
        <v>0</v>
      </c>
      <c r="O91" s="91">
        <v>0</v>
      </c>
      <c r="P91" s="95">
        <v>0</v>
      </c>
      <c r="Q91" s="91">
        <v>0</v>
      </c>
      <c r="R91" s="95">
        <v>0</v>
      </c>
      <c r="S91" s="91">
        <v>0</v>
      </c>
      <c r="T91" s="95">
        <v>0</v>
      </c>
      <c r="U91" s="91">
        <v>0</v>
      </c>
      <c r="V91" s="95">
        <v>0</v>
      </c>
      <c r="W91" s="91">
        <v>0</v>
      </c>
      <c r="X91" s="95">
        <v>0</v>
      </c>
      <c r="Y91" s="91">
        <v>0</v>
      </c>
      <c r="Z91" s="95">
        <v>0</v>
      </c>
      <c r="AA91" s="40">
        <v>40</v>
      </c>
    </row>
    <row r="92" spans="1:27" x14ac:dyDescent="0.45">
      <c r="A92" s="90">
        <v>45290</v>
      </c>
      <c r="B92" s="95">
        <v>0</v>
      </c>
      <c r="C92" s="91">
        <v>0</v>
      </c>
      <c r="D92" s="95">
        <v>0</v>
      </c>
      <c r="E92" s="91">
        <v>0</v>
      </c>
      <c r="F92" s="95">
        <v>4</v>
      </c>
      <c r="G92" s="91">
        <v>0</v>
      </c>
      <c r="H92" s="95">
        <v>0</v>
      </c>
      <c r="I92" s="91">
        <v>0</v>
      </c>
      <c r="J92" s="95">
        <v>0</v>
      </c>
      <c r="K92" s="91">
        <v>0</v>
      </c>
      <c r="L92" s="95">
        <v>4</v>
      </c>
      <c r="M92" s="91">
        <v>2</v>
      </c>
      <c r="N92" s="95">
        <v>0</v>
      </c>
      <c r="O92" s="91">
        <v>0</v>
      </c>
      <c r="P92" s="95">
        <v>0</v>
      </c>
      <c r="Q92" s="91">
        <v>0</v>
      </c>
      <c r="R92" s="95">
        <v>0</v>
      </c>
      <c r="S92" s="91">
        <v>0</v>
      </c>
      <c r="T92" s="95">
        <v>0</v>
      </c>
      <c r="U92" s="91">
        <v>0</v>
      </c>
      <c r="V92" s="95">
        <v>0</v>
      </c>
      <c r="W92" s="91">
        <v>0</v>
      </c>
      <c r="X92" s="95">
        <v>0</v>
      </c>
      <c r="Y92" s="91">
        <v>0</v>
      </c>
      <c r="Z92" s="95">
        <v>0</v>
      </c>
      <c r="AA92" s="40">
        <v>10</v>
      </c>
    </row>
    <row r="93" spans="1:27" x14ac:dyDescent="0.45">
      <c r="A93" s="90">
        <v>45291</v>
      </c>
      <c r="B93" s="95">
        <v>4</v>
      </c>
      <c r="C93" s="91">
        <v>0</v>
      </c>
      <c r="D93" s="95">
        <v>0</v>
      </c>
      <c r="E93" s="91">
        <v>0</v>
      </c>
      <c r="F93" s="95">
        <v>0</v>
      </c>
      <c r="G93" s="91">
        <v>3</v>
      </c>
      <c r="H93" s="95">
        <v>3</v>
      </c>
      <c r="I93" s="91">
        <v>0</v>
      </c>
      <c r="J93" s="95">
        <v>4</v>
      </c>
      <c r="K93" s="91">
        <v>3</v>
      </c>
      <c r="L93" s="95">
        <v>0</v>
      </c>
      <c r="M93" s="91">
        <v>0</v>
      </c>
      <c r="N93" s="95">
        <v>0</v>
      </c>
      <c r="O93" s="91">
        <v>0</v>
      </c>
      <c r="P93" s="95">
        <v>0</v>
      </c>
      <c r="Q93" s="91">
        <v>0</v>
      </c>
      <c r="R93" s="95">
        <v>0</v>
      </c>
      <c r="S93" s="91">
        <v>0</v>
      </c>
      <c r="T93" s="95">
        <v>0</v>
      </c>
      <c r="U93" s="91">
        <v>10</v>
      </c>
      <c r="V93" s="95">
        <v>0</v>
      </c>
      <c r="W93" s="91">
        <v>0</v>
      </c>
      <c r="X93" s="95">
        <v>0</v>
      </c>
      <c r="Y93" s="91">
        <v>0</v>
      </c>
      <c r="Z93" s="95">
        <v>0</v>
      </c>
      <c r="AA93" s="40">
        <v>27</v>
      </c>
    </row>
    <row r="94" spans="1:27" x14ac:dyDescent="0.45">
      <c r="A94" s="90">
        <v>45292</v>
      </c>
      <c r="B94" s="95">
        <v>0</v>
      </c>
      <c r="C94" s="91">
        <v>10</v>
      </c>
      <c r="D94" s="95">
        <v>0</v>
      </c>
      <c r="E94" s="91">
        <v>0</v>
      </c>
      <c r="F94" s="95">
        <v>0</v>
      </c>
      <c r="G94" s="91">
        <v>2</v>
      </c>
      <c r="H94" s="95">
        <v>10</v>
      </c>
      <c r="I94" s="91">
        <v>0</v>
      </c>
      <c r="J94" s="95">
        <v>0</v>
      </c>
      <c r="K94" s="91">
        <v>25</v>
      </c>
      <c r="L94" s="95">
        <v>10</v>
      </c>
      <c r="M94" s="91">
        <v>18</v>
      </c>
      <c r="N94" s="95">
        <v>0</v>
      </c>
      <c r="O94" s="91">
        <v>0</v>
      </c>
      <c r="P94" s="95">
        <v>5</v>
      </c>
      <c r="Q94" s="91">
        <v>0</v>
      </c>
      <c r="R94" s="95">
        <v>1</v>
      </c>
      <c r="S94" s="91">
        <v>0</v>
      </c>
      <c r="T94" s="95">
        <v>0</v>
      </c>
      <c r="U94" s="91">
        <v>0</v>
      </c>
      <c r="V94" s="95">
        <v>0</v>
      </c>
      <c r="W94" s="91">
        <v>12</v>
      </c>
      <c r="X94" s="95">
        <v>0</v>
      </c>
      <c r="Y94" s="91">
        <v>0</v>
      </c>
      <c r="Z94" s="95">
        <v>0</v>
      </c>
      <c r="AA94" s="40">
        <v>93</v>
      </c>
    </row>
    <row r="95" spans="1:27" x14ac:dyDescent="0.45">
      <c r="A95" s="90">
        <v>45293</v>
      </c>
      <c r="B95" s="95">
        <v>0</v>
      </c>
      <c r="C95" s="91">
        <v>1</v>
      </c>
      <c r="D95" s="95">
        <v>0</v>
      </c>
      <c r="E95" s="91">
        <v>0</v>
      </c>
      <c r="F95" s="95">
        <v>15</v>
      </c>
      <c r="G95" s="91">
        <v>0</v>
      </c>
      <c r="H95" s="95">
        <v>0</v>
      </c>
      <c r="I95" s="91">
        <v>0</v>
      </c>
      <c r="J95" s="95">
        <v>0</v>
      </c>
      <c r="K95" s="91">
        <v>35</v>
      </c>
      <c r="L95" s="95">
        <v>2</v>
      </c>
      <c r="M95" s="91">
        <v>0</v>
      </c>
      <c r="N95" s="95">
        <v>0</v>
      </c>
      <c r="O95" s="91">
        <v>0</v>
      </c>
      <c r="P95" s="95">
        <v>0</v>
      </c>
      <c r="Q95" s="91">
        <v>0</v>
      </c>
      <c r="R95" s="95">
        <v>0</v>
      </c>
      <c r="S95" s="91">
        <v>0</v>
      </c>
      <c r="T95" s="95">
        <v>0</v>
      </c>
      <c r="U95" s="91">
        <v>12</v>
      </c>
      <c r="V95" s="95">
        <v>0</v>
      </c>
      <c r="W95" s="91">
        <v>0</v>
      </c>
      <c r="X95" s="95">
        <v>0</v>
      </c>
      <c r="Y95" s="91">
        <v>0</v>
      </c>
      <c r="Z95" s="95">
        <v>25</v>
      </c>
      <c r="AA95" s="40">
        <v>90</v>
      </c>
    </row>
    <row r="96" spans="1:27" x14ac:dyDescent="0.45">
      <c r="A96" s="90">
        <v>45294</v>
      </c>
      <c r="B96" s="95">
        <v>0</v>
      </c>
      <c r="C96" s="91">
        <v>0</v>
      </c>
      <c r="D96" s="95">
        <v>0</v>
      </c>
      <c r="E96" s="91">
        <v>0</v>
      </c>
      <c r="F96" s="95">
        <v>0</v>
      </c>
      <c r="G96" s="91">
        <v>0</v>
      </c>
      <c r="H96" s="95">
        <v>0</v>
      </c>
      <c r="I96" s="91">
        <v>1</v>
      </c>
      <c r="J96" s="95">
        <v>0</v>
      </c>
      <c r="K96" s="91">
        <v>0</v>
      </c>
      <c r="L96" s="95">
        <v>2</v>
      </c>
      <c r="M96" s="91">
        <v>0</v>
      </c>
      <c r="N96" s="95">
        <v>0</v>
      </c>
      <c r="O96" s="91">
        <v>0</v>
      </c>
      <c r="P96" s="95">
        <v>1</v>
      </c>
      <c r="Q96" s="91">
        <v>2</v>
      </c>
      <c r="R96" s="95">
        <v>3</v>
      </c>
      <c r="S96" s="91">
        <v>0</v>
      </c>
      <c r="T96" s="95">
        <v>0</v>
      </c>
      <c r="U96" s="91">
        <v>0</v>
      </c>
      <c r="V96" s="95">
        <v>0</v>
      </c>
      <c r="W96" s="91">
        <v>0</v>
      </c>
      <c r="X96" s="95">
        <v>0</v>
      </c>
      <c r="Y96" s="91">
        <v>0</v>
      </c>
      <c r="Z96" s="95">
        <v>1</v>
      </c>
      <c r="AA96" s="40">
        <v>10</v>
      </c>
    </row>
    <row r="97" spans="1:27" x14ac:dyDescent="0.45">
      <c r="A97" s="90">
        <v>45295</v>
      </c>
      <c r="B97" s="95">
        <v>0</v>
      </c>
      <c r="C97" s="91">
        <v>20</v>
      </c>
      <c r="D97" s="95">
        <v>0</v>
      </c>
      <c r="E97" s="91">
        <v>0</v>
      </c>
      <c r="F97" s="95">
        <v>0</v>
      </c>
      <c r="G97" s="91">
        <v>1</v>
      </c>
      <c r="H97" s="95">
        <v>19</v>
      </c>
      <c r="I97" s="91">
        <v>0</v>
      </c>
      <c r="J97" s="95">
        <v>0</v>
      </c>
      <c r="K97" s="91">
        <v>0</v>
      </c>
      <c r="L97" s="95">
        <v>0</v>
      </c>
      <c r="M97" s="91">
        <v>30</v>
      </c>
      <c r="N97" s="95">
        <v>0</v>
      </c>
      <c r="O97" s="91">
        <v>0</v>
      </c>
      <c r="P97" s="95">
        <v>0</v>
      </c>
      <c r="Q97" s="91">
        <v>0</v>
      </c>
      <c r="R97" s="95">
        <v>0</v>
      </c>
      <c r="S97" s="91">
        <v>0</v>
      </c>
      <c r="T97" s="95">
        <v>0</v>
      </c>
      <c r="U97" s="91">
        <v>0</v>
      </c>
      <c r="V97" s="95">
        <v>0</v>
      </c>
      <c r="W97" s="91">
        <v>10</v>
      </c>
      <c r="X97" s="95">
        <v>0</v>
      </c>
      <c r="Y97" s="91">
        <v>0</v>
      </c>
      <c r="Z97" s="95">
        <v>0</v>
      </c>
      <c r="AA97" s="40">
        <v>80</v>
      </c>
    </row>
    <row r="98" spans="1:27" x14ac:dyDescent="0.45">
      <c r="A98" s="90">
        <v>45296</v>
      </c>
      <c r="B98" s="95">
        <v>5</v>
      </c>
      <c r="C98" s="91">
        <v>15</v>
      </c>
      <c r="D98" s="95">
        <v>0</v>
      </c>
      <c r="E98" s="91">
        <v>0</v>
      </c>
      <c r="F98" s="95">
        <v>0</v>
      </c>
      <c r="G98" s="91">
        <v>10</v>
      </c>
      <c r="H98" s="95">
        <v>9</v>
      </c>
      <c r="I98" s="91">
        <v>8</v>
      </c>
      <c r="J98" s="95">
        <v>0</v>
      </c>
      <c r="K98" s="91">
        <v>0</v>
      </c>
      <c r="L98" s="95">
        <v>5</v>
      </c>
      <c r="M98" s="91">
        <v>0</v>
      </c>
      <c r="N98" s="95">
        <v>0</v>
      </c>
      <c r="O98" s="91">
        <v>0</v>
      </c>
      <c r="P98" s="95">
        <v>5</v>
      </c>
      <c r="Q98" s="91">
        <v>0</v>
      </c>
      <c r="R98" s="95">
        <v>0</v>
      </c>
      <c r="S98" s="91">
        <v>0</v>
      </c>
      <c r="T98" s="95">
        <v>0</v>
      </c>
      <c r="U98" s="91">
        <v>5</v>
      </c>
      <c r="V98" s="95">
        <v>16</v>
      </c>
      <c r="W98" s="91">
        <v>15</v>
      </c>
      <c r="X98" s="95">
        <v>2</v>
      </c>
      <c r="Y98" s="91">
        <v>0</v>
      </c>
      <c r="Z98" s="95">
        <v>0</v>
      </c>
      <c r="AA98" s="40">
        <v>95</v>
      </c>
    </row>
    <row r="99" spans="1:27" x14ac:dyDescent="0.45">
      <c r="A99" s="90">
        <v>45297</v>
      </c>
      <c r="B99" s="95">
        <v>40</v>
      </c>
      <c r="C99" s="91">
        <v>0</v>
      </c>
      <c r="D99" s="95">
        <v>0</v>
      </c>
      <c r="E99" s="91">
        <v>0</v>
      </c>
      <c r="F99" s="95">
        <v>0</v>
      </c>
      <c r="G99" s="91">
        <v>25</v>
      </c>
      <c r="H99" s="95">
        <v>25</v>
      </c>
      <c r="I99" s="91">
        <v>0</v>
      </c>
      <c r="J99" s="95">
        <v>0</v>
      </c>
      <c r="K99" s="91">
        <v>5</v>
      </c>
      <c r="L99" s="95">
        <v>0</v>
      </c>
      <c r="M99" s="91">
        <v>0</v>
      </c>
      <c r="N99" s="95">
        <v>0</v>
      </c>
      <c r="O99" s="91">
        <v>0</v>
      </c>
      <c r="P99" s="95">
        <v>10</v>
      </c>
      <c r="Q99" s="91">
        <v>0</v>
      </c>
      <c r="R99" s="95">
        <v>20</v>
      </c>
      <c r="S99" s="91">
        <v>0</v>
      </c>
      <c r="T99" s="95">
        <v>0</v>
      </c>
      <c r="U99" s="91">
        <v>32</v>
      </c>
      <c r="V99" s="95">
        <v>25</v>
      </c>
      <c r="W99" s="91">
        <v>0</v>
      </c>
      <c r="X99" s="95">
        <v>0</v>
      </c>
      <c r="Y99" s="91">
        <v>0</v>
      </c>
      <c r="Z99" s="95">
        <v>0</v>
      </c>
      <c r="AA99" s="40">
        <v>182</v>
      </c>
    </row>
    <row r="100" spans="1:27" x14ac:dyDescent="0.45">
      <c r="A100" s="90">
        <v>45298</v>
      </c>
      <c r="B100" s="95">
        <v>20</v>
      </c>
      <c r="C100" s="91">
        <v>10</v>
      </c>
      <c r="D100" s="95">
        <v>4</v>
      </c>
      <c r="E100" s="91">
        <v>0</v>
      </c>
      <c r="F100" s="95">
        <v>0</v>
      </c>
      <c r="G100" s="91">
        <v>14</v>
      </c>
      <c r="H100" s="95">
        <v>5</v>
      </c>
      <c r="I100" s="91">
        <v>4</v>
      </c>
      <c r="J100" s="95">
        <v>2</v>
      </c>
      <c r="K100" s="91">
        <v>0</v>
      </c>
      <c r="L100" s="95">
        <v>26</v>
      </c>
      <c r="M100" s="91">
        <v>2</v>
      </c>
      <c r="N100" s="95">
        <v>0</v>
      </c>
      <c r="O100" s="91">
        <v>0</v>
      </c>
      <c r="P100" s="95">
        <v>0</v>
      </c>
      <c r="Q100" s="91">
        <v>0</v>
      </c>
      <c r="R100" s="95">
        <v>0</v>
      </c>
      <c r="S100" s="91">
        <v>0</v>
      </c>
      <c r="T100" s="95">
        <v>0</v>
      </c>
      <c r="U100" s="91">
        <v>0</v>
      </c>
      <c r="V100" s="95">
        <v>0</v>
      </c>
      <c r="W100" s="91">
        <v>0</v>
      </c>
      <c r="X100" s="95">
        <v>0</v>
      </c>
      <c r="Y100" s="91">
        <v>0</v>
      </c>
      <c r="Z100" s="95">
        <v>0</v>
      </c>
      <c r="AA100" s="40">
        <v>87</v>
      </c>
    </row>
    <row r="101" spans="1:27" x14ac:dyDescent="0.45">
      <c r="A101" s="90">
        <v>45299</v>
      </c>
      <c r="B101" s="95">
        <v>2</v>
      </c>
      <c r="C101" s="91">
        <v>1</v>
      </c>
      <c r="D101" s="95">
        <v>0</v>
      </c>
      <c r="E101" s="91">
        <v>0</v>
      </c>
      <c r="F101" s="95">
        <v>0</v>
      </c>
      <c r="G101" s="91">
        <v>3</v>
      </c>
      <c r="H101" s="95">
        <v>3</v>
      </c>
      <c r="I101" s="91">
        <v>0</v>
      </c>
      <c r="J101" s="95">
        <v>0</v>
      </c>
      <c r="K101" s="91">
        <v>0</v>
      </c>
      <c r="L101" s="95">
        <v>2</v>
      </c>
      <c r="M101" s="91">
        <v>17</v>
      </c>
      <c r="N101" s="95">
        <v>0</v>
      </c>
      <c r="O101" s="91">
        <v>0</v>
      </c>
      <c r="P101" s="95">
        <v>20</v>
      </c>
      <c r="Q101" s="91">
        <v>1</v>
      </c>
      <c r="R101" s="95">
        <v>1</v>
      </c>
      <c r="S101" s="91">
        <v>0</v>
      </c>
      <c r="T101" s="95">
        <v>0</v>
      </c>
      <c r="U101" s="91">
        <v>0</v>
      </c>
      <c r="V101" s="95">
        <v>0</v>
      </c>
      <c r="W101" s="91">
        <v>0</v>
      </c>
      <c r="X101" s="95">
        <v>0</v>
      </c>
      <c r="Y101" s="91">
        <v>0</v>
      </c>
      <c r="Z101" s="95">
        <v>0</v>
      </c>
      <c r="AA101" s="40">
        <v>50</v>
      </c>
    </row>
    <row r="102" spans="1:27" x14ac:dyDescent="0.45">
      <c r="A102" s="90">
        <v>45300</v>
      </c>
      <c r="B102" s="95">
        <v>0</v>
      </c>
      <c r="C102" s="91">
        <v>6</v>
      </c>
      <c r="D102" s="95">
        <v>0</v>
      </c>
      <c r="E102" s="91">
        <v>0</v>
      </c>
      <c r="F102" s="95">
        <v>0</v>
      </c>
      <c r="G102" s="91">
        <v>0</v>
      </c>
      <c r="H102" s="95">
        <v>6</v>
      </c>
      <c r="I102" s="91">
        <v>0</v>
      </c>
      <c r="J102" s="95">
        <v>0</v>
      </c>
      <c r="K102" s="91">
        <v>0</v>
      </c>
      <c r="L102" s="95">
        <v>10</v>
      </c>
      <c r="M102" s="91">
        <v>6</v>
      </c>
      <c r="N102" s="95">
        <v>6</v>
      </c>
      <c r="O102" s="91">
        <v>0</v>
      </c>
      <c r="P102" s="95">
        <v>0</v>
      </c>
      <c r="Q102" s="91">
        <v>0</v>
      </c>
      <c r="R102" s="95">
        <v>0</v>
      </c>
      <c r="S102" s="91">
        <v>0</v>
      </c>
      <c r="T102" s="95">
        <v>0</v>
      </c>
      <c r="U102" s="91">
        <v>0</v>
      </c>
      <c r="V102" s="95">
        <v>10</v>
      </c>
      <c r="W102" s="91">
        <v>10</v>
      </c>
      <c r="X102" s="95">
        <v>0</v>
      </c>
      <c r="Y102" s="91">
        <v>0</v>
      </c>
      <c r="Z102" s="95">
        <v>0</v>
      </c>
      <c r="AA102" s="40">
        <v>54</v>
      </c>
    </row>
    <row r="103" spans="1:27" x14ac:dyDescent="0.45">
      <c r="A103" s="90">
        <v>45301</v>
      </c>
      <c r="B103" s="95">
        <v>0</v>
      </c>
      <c r="C103" s="91">
        <v>5</v>
      </c>
      <c r="D103" s="95">
        <v>0</v>
      </c>
      <c r="E103" s="91">
        <v>0</v>
      </c>
      <c r="F103" s="95">
        <v>15</v>
      </c>
      <c r="G103" s="91">
        <v>0</v>
      </c>
      <c r="H103" s="95">
        <v>5</v>
      </c>
      <c r="I103" s="91">
        <v>0</v>
      </c>
      <c r="J103" s="95">
        <v>2</v>
      </c>
      <c r="K103" s="91">
        <v>0</v>
      </c>
      <c r="L103" s="95">
        <v>5</v>
      </c>
      <c r="M103" s="91">
        <v>8</v>
      </c>
      <c r="N103" s="95">
        <v>4</v>
      </c>
      <c r="O103" s="91">
        <v>0</v>
      </c>
      <c r="P103" s="95">
        <v>0</v>
      </c>
      <c r="Q103" s="91">
        <v>0</v>
      </c>
      <c r="R103" s="95">
        <v>0</v>
      </c>
      <c r="S103" s="91">
        <v>0</v>
      </c>
      <c r="T103" s="95">
        <v>0</v>
      </c>
      <c r="U103" s="91">
        <v>0</v>
      </c>
      <c r="V103" s="95">
        <v>8</v>
      </c>
      <c r="W103" s="91">
        <v>10</v>
      </c>
      <c r="X103" s="95">
        <v>0</v>
      </c>
      <c r="Y103" s="91">
        <v>0</v>
      </c>
      <c r="Z103" s="95">
        <v>2</v>
      </c>
      <c r="AA103" s="40">
        <v>64</v>
      </c>
    </row>
    <row r="104" spans="1:27" x14ac:dyDescent="0.45">
      <c r="A104" s="90">
        <v>45302</v>
      </c>
      <c r="B104" s="95">
        <v>0</v>
      </c>
      <c r="C104" s="91">
        <v>0</v>
      </c>
      <c r="D104" s="95">
        <v>0</v>
      </c>
      <c r="E104" s="91">
        <v>0</v>
      </c>
      <c r="F104" s="95">
        <v>15</v>
      </c>
      <c r="G104" s="91">
        <v>0</v>
      </c>
      <c r="H104" s="95">
        <v>0</v>
      </c>
      <c r="I104" s="91">
        <v>0</v>
      </c>
      <c r="J104" s="95">
        <v>0</v>
      </c>
      <c r="K104" s="91">
        <v>0</v>
      </c>
      <c r="L104" s="95">
        <v>0</v>
      </c>
      <c r="M104" s="91">
        <v>0</v>
      </c>
      <c r="N104" s="95">
        <v>0</v>
      </c>
      <c r="O104" s="91">
        <v>0</v>
      </c>
      <c r="P104" s="95">
        <v>0</v>
      </c>
      <c r="Q104" s="91">
        <v>0</v>
      </c>
      <c r="R104" s="95">
        <v>1</v>
      </c>
      <c r="S104" s="91">
        <v>0</v>
      </c>
      <c r="T104" s="95">
        <v>0</v>
      </c>
      <c r="U104" s="91">
        <v>0</v>
      </c>
      <c r="V104" s="95">
        <v>10</v>
      </c>
      <c r="W104" s="91">
        <v>15</v>
      </c>
      <c r="X104" s="95">
        <v>0</v>
      </c>
      <c r="Y104" s="91">
        <v>0</v>
      </c>
      <c r="Z104" s="95">
        <v>0</v>
      </c>
      <c r="AA104" s="40">
        <v>41</v>
      </c>
    </row>
    <row r="105" spans="1:27" x14ac:dyDescent="0.45">
      <c r="A105" s="90">
        <v>45303</v>
      </c>
      <c r="B105" s="95">
        <v>0</v>
      </c>
      <c r="C105" s="91">
        <v>5</v>
      </c>
      <c r="D105" s="95">
        <v>0</v>
      </c>
      <c r="E105" s="91">
        <v>0</v>
      </c>
      <c r="F105" s="95">
        <v>0</v>
      </c>
      <c r="G105" s="91">
        <v>0</v>
      </c>
      <c r="H105" s="95">
        <v>0</v>
      </c>
      <c r="I105" s="91">
        <v>0</v>
      </c>
      <c r="J105" s="95">
        <v>6</v>
      </c>
      <c r="K105" s="91">
        <v>0</v>
      </c>
      <c r="L105" s="95">
        <v>0</v>
      </c>
      <c r="M105" s="91">
        <v>25</v>
      </c>
      <c r="N105" s="95">
        <v>0</v>
      </c>
      <c r="O105" s="91">
        <v>0</v>
      </c>
      <c r="P105" s="95">
        <v>10</v>
      </c>
      <c r="Q105" s="91">
        <v>0</v>
      </c>
      <c r="R105" s="95">
        <v>0</v>
      </c>
      <c r="S105" s="91">
        <v>0</v>
      </c>
      <c r="T105" s="95">
        <v>0</v>
      </c>
      <c r="U105" s="91">
        <v>0</v>
      </c>
      <c r="V105" s="95">
        <v>0</v>
      </c>
      <c r="W105" s="91">
        <v>6</v>
      </c>
      <c r="X105" s="95">
        <v>0</v>
      </c>
      <c r="Y105" s="91">
        <v>0</v>
      </c>
      <c r="Z105" s="95">
        <v>0</v>
      </c>
      <c r="AA105" s="40">
        <v>52</v>
      </c>
    </row>
    <row r="106" spans="1:27" x14ac:dyDescent="0.45">
      <c r="A106" s="90">
        <v>45304</v>
      </c>
      <c r="B106" s="95">
        <v>5</v>
      </c>
      <c r="C106" s="91">
        <v>5</v>
      </c>
      <c r="D106" s="95">
        <v>0</v>
      </c>
      <c r="E106" s="91">
        <v>0</v>
      </c>
      <c r="F106" s="95">
        <v>0</v>
      </c>
      <c r="G106" s="91">
        <v>5</v>
      </c>
      <c r="H106" s="95">
        <v>5</v>
      </c>
      <c r="I106" s="91">
        <v>0</v>
      </c>
      <c r="J106" s="95">
        <v>0</v>
      </c>
      <c r="K106" s="91">
        <v>3</v>
      </c>
      <c r="L106" s="95">
        <v>4</v>
      </c>
      <c r="M106" s="91">
        <v>4</v>
      </c>
      <c r="N106" s="95">
        <v>0</v>
      </c>
      <c r="O106" s="91">
        <v>0</v>
      </c>
      <c r="P106" s="95">
        <v>3</v>
      </c>
      <c r="Q106" s="91">
        <v>5</v>
      </c>
      <c r="R106" s="95">
        <v>6</v>
      </c>
      <c r="S106" s="91">
        <v>0</v>
      </c>
      <c r="T106" s="95">
        <v>0</v>
      </c>
      <c r="U106" s="91">
        <v>0</v>
      </c>
      <c r="V106" s="95">
        <v>0</v>
      </c>
      <c r="W106" s="91">
        <v>0</v>
      </c>
      <c r="X106" s="95">
        <v>0</v>
      </c>
      <c r="Y106" s="91">
        <v>0</v>
      </c>
      <c r="Z106" s="95">
        <v>0</v>
      </c>
      <c r="AA106" s="40">
        <v>45</v>
      </c>
    </row>
    <row r="107" spans="1:27" x14ac:dyDescent="0.45">
      <c r="A107" s="90">
        <v>45305</v>
      </c>
      <c r="B107" s="95">
        <v>2</v>
      </c>
      <c r="C107" s="91">
        <v>0</v>
      </c>
      <c r="D107" s="95">
        <v>0</v>
      </c>
      <c r="E107" s="91">
        <v>1</v>
      </c>
      <c r="F107" s="95">
        <v>2</v>
      </c>
      <c r="G107" s="91">
        <v>3</v>
      </c>
      <c r="H107" s="95">
        <v>0</v>
      </c>
      <c r="I107" s="91">
        <v>0</v>
      </c>
      <c r="J107" s="95">
        <v>0</v>
      </c>
      <c r="K107" s="91">
        <v>1</v>
      </c>
      <c r="L107" s="95">
        <v>1</v>
      </c>
      <c r="M107" s="91">
        <v>3</v>
      </c>
      <c r="N107" s="95">
        <v>0</v>
      </c>
      <c r="O107" s="91">
        <v>0</v>
      </c>
      <c r="P107" s="95">
        <v>5</v>
      </c>
      <c r="Q107" s="91">
        <v>0</v>
      </c>
      <c r="R107" s="95">
        <v>0</v>
      </c>
      <c r="S107" s="91">
        <v>0</v>
      </c>
      <c r="T107" s="95">
        <v>0</v>
      </c>
      <c r="U107" s="91">
        <v>0</v>
      </c>
      <c r="V107" s="95">
        <v>6</v>
      </c>
      <c r="W107" s="91">
        <v>0</v>
      </c>
      <c r="X107" s="95">
        <v>0</v>
      </c>
      <c r="Y107" s="91">
        <v>0</v>
      </c>
      <c r="Z107" s="95">
        <v>0</v>
      </c>
      <c r="AA107" s="40">
        <v>24</v>
      </c>
    </row>
    <row r="108" spans="1:27" x14ac:dyDescent="0.45">
      <c r="A108" s="90">
        <v>45306</v>
      </c>
      <c r="B108" s="95">
        <v>0</v>
      </c>
      <c r="C108" s="91">
        <v>0</v>
      </c>
      <c r="D108" s="95">
        <v>0</v>
      </c>
      <c r="E108" s="91">
        <v>5</v>
      </c>
      <c r="F108" s="95">
        <v>0</v>
      </c>
      <c r="G108" s="91">
        <v>0</v>
      </c>
      <c r="H108" s="95">
        <v>10</v>
      </c>
      <c r="I108" s="91">
        <v>1</v>
      </c>
      <c r="J108" s="95">
        <v>0</v>
      </c>
      <c r="K108" s="91">
        <v>15</v>
      </c>
      <c r="L108" s="95">
        <v>0</v>
      </c>
      <c r="M108" s="91">
        <v>0</v>
      </c>
      <c r="N108" s="95">
        <v>0</v>
      </c>
      <c r="O108" s="91">
        <v>0</v>
      </c>
      <c r="P108" s="95">
        <v>14</v>
      </c>
      <c r="Q108" s="91">
        <v>0</v>
      </c>
      <c r="R108" s="95">
        <v>0</v>
      </c>
      <c r="S108" s="91">
        <v>0</v>
      </c>
      <c r="T108" s="95">
        <v>0</v>
      </c>
      <c r="U108" s="91">
        <v>0</v>
      </c>
      <c r="V108" s="95">
        <v>0</v>
      </c>
      <c r="W108" s="91">
        <v>0</v>
      </c>
      <c r="X108" s="95">
        <v>0</v>
      </c>
      <c r="Y108" s="91">
        <v>0</v>
      </c>
      <c r="Z108" s="95">
        <v>0</v>
      </c>
      <c r="AA108" s="40">
        <v>45</v>
      </c>
    </row>
    <row r="109" spans="1:27" x14ac:dyDescent="0.45">
      <c r="A109" s="90">
        <v>45307</v>
      </c>
      <c r="B109" s="95">
        <v>0</v>
      </c>
      <c r="C109" s="91">
        <v>0</v>
      </c>
      <c r="D109" s="95">
        <v>0</v>
      </c>
      <c r="E109" s="91">
        <v>0</v>
      </c>
      <c r="F109" s="95">
        <v>18</v>
      </c>
      <c r="G109" s="91">
        <v>0</v>
      </c>
      <c r="H109" s="95">
        <v>0</v>
      </c>
      <c r="I109" s="91">
        <v>0</v>
      </c>
      <c r="J109" s="95">
        <v>0</v>
      </c>
      <c r="K109" s="91">
        <v>0</v>
      </c>
      <c r="L109" s="95">
        <v>0</v>
      </c>
      <c r="M109" s="91">
        <v>5</v>
      </c>
      <c r="N109" s="95">
        <v>0</v>
      </c>
      <c r="O109" s="91">
        <v>0</v>
      </c>
      <c r="P109" s="95">
        <v>30</v>
      </c>
      <c r="Q109" s="91">
        <v>0</v>
      </c>
      <c r="R109" s="95">
        <v>0</v>
      </c>
      <c r="S109" s="91">
        <v>0</v>
      </c>
      <c r="T109" s="95">
        <v>0</v>
      </c>
      <c r="U109" s="91">
        <v>0</v>
      </c>
      <c r="V109" s="95">
        <v>0</v>
      </c>
      <c r="W109" s="91">
        <v>0</v>
      </c>
      <c r="X109" s="95">
        <v>0</v>
      </c>
      <c r="Y109" s="91">
        <v>0</v>
      </c>
      <c r="Z109" s="95">
        <v>0</v>
      </c>
      <c r="AA109" s="40">
        <v>53</v>
      </c>
    </row>
    <row r="110" spans="1:27" x14ac:dyDescent="0.45">
      <c r="A110" s="90">
        <v>45308</v>
      </c>
      <c r="B110" s="95">
        <v>20</v>
      </c>
      <c r="C110" s="91">
        <v>10</v>
      </c>
      <c r="D110" s="95">
        <v>4</v>
      </c>
      <c r="E110" s="91">
        <v>0</v>
      </c>
      <c r="F110" s="95">
        <v>0</v>
      </c>
      <c r="G110" s="91">
        <v>14</v>
      </c>
      <c r="H110" s="95">
        <v>5</v>
      </c>
      <c r="I110" s="91">
        <v>4</v>
      </c>
      <c r="J110" s="95">
        <v>2</v>
      </c>
      <c r="K110" s="91">
        <v>0</v>
      </c>
      <c r="L110" s="95">
        <v>10</v>
      </c>
      <c r="M110" s="91">
        <v>2</v>
      </c>
      <c r="N110" s="95">
        <v>0</v>
      </c>
      <c r="O110" s="91">
        <v>0</v>
      </c>
      <c r="P110" s="95">
        <v>0</v>
      </c>
      <c r="Q110" s="91">
        <v>0</v>
      </c>
      <c r="R110" s="95">
        <v>0</v>
      </c>
      <c r="S110" s="91">
        <v>0</v>
      </c>
      <c r="T110" s="95">
        <v>0</v>
      </c>
      <c r="U110" s="91">
        <v>0</v>
      </c>
      <c r="V110" s="95">
        <v>0</v>
      </c>
      <c r="W110" s="91">
        <v>0</v>
      </c>
      <c r="X110" s="95">
        <v>0</v>
      </c>
      <c r="Y110" s="91">
        <v>0</v>
      </c>
      <c r="Z110" s="95">
        <v>0</v>
      </c>
      <c r="AA110" s="40">
        <v>71</v>
      </c>
    </row>
    <row r="111" spans="1:27" x14ac:dyDescent="0.45">
      <c r="A111" s="90">
        <v>45309</v>
      </c>
      <c r="B111" s="95">
        <v>3</v>
      </c>
      <c r="C111" s="91">
        <v>0</v>
      </c>
      <c r="D111" s="95">
        <v>0</v>
      </c>
      <c r="E111" s="91">
        <v>0</v>
      </c>
      <c r="F111" s="95">
        <v>0</v>
      </c>
      <c r="G111" s="91">
        <v>3</v>
      </c>
      <c r="H111" s="95">
        <v>3</v>
      </c>
      <c r="I111" s="91">
        <v>0</v>
      </c>
      <c r="J111" s="95">
        <v>0</v>
      </c>
      <c r="K111" s="91">
        <v>0</v>
      </c>
      <c r="L111" s="95">
        <v>2</v>
      </c>
      <c r="M111" s="91">
        <v>2</v>
      </c>
      <c r="N111" s="95">
        <v>0</v>
      </c>
      <c r="O111" s="91">
        <v>0</v>
      </c>
      <c r="P111" s="95">
        <v>0</v>
      </c>
      <c r="Q111" s="91">
        <v>1</v>
      </c>
      <c r="R111" s="95">
        <v>1</v>
      </c>
      <c r="S111" s="91">
        <v>0</v>
      </c>
      <c r="T111" s="95">
        <v>0</v>
      </c>
      <c r="U111" s="91">
        <v>0</v>
      </c>
      <c r="V111" s="95">
        <v>0</v>
      </c>
      <c r="W111" s="91">
        <v>0</v>
      </c>
      <c r="X111" s="95">
        <v>0</v>
      </c>
      <c r="Y111" s="91">
        <v>0</v>
      </c>
      <c r="Z111" s="95">
        <v>0</v>
      </c>
      <c r="AA111" s="40">
        <v>15</v>
      </c>
    </row>
    <row r="112" spans="1:27" x14ac:dyDescent="0.45">
      <c r="A112" s="90">
        <v>45310</v>
      </c>
      <c r="B112" s="95">
        <v>8</v>
      </c>
      <c r="C112" s="91">
        <v>0</v>
      </c>
      <c r="D112" s="95">
        <v>0</v>
      </c>
      <c r="E112" s="91">
        <v>0</v>
      </c>
      <c r="F112" s="95">
        <v>5</v>
      </c>
      <c r="G112" s="91">
        <v>11</v>
      </c>
      <c r="H112" s="95">
        <v>25</v>
      </c>
      <c r="I112" s="91">
        <v>0</v>
      </c>
      <c r="J112" s="95">
        <v>0</v>
      </c>
      <c r="K112" s="91">
        <v>10</v>
      </c>
      <c r="L112" s="95">
        <v>18</v>
      </c>
      <c r="M112" s="91">
        <v>25</v>
      </c>
      <c r="N112" s="95">
        <v>0</v>
      </c>
      <c r="O112" s="91">
        <v>0</v>
      </c>
      <c r="P112" s="95">
        <v>9</v>
      </c>
      <c r="Q112" s="91">
        <v>0</v>
      </c>
      <c r="R112" s="95">
        <v>0</v>
      </c>
      <c r="S112" s="91">
        <v>0</v>
      </c>
      <c r="T112" s="95">
        <v>0</v>
      </c>
      <c r="U112" s="91">
        <v>0</v>
      </c>
      <c r="V112" s="95">
        <v>0</v>
      </c>
      <c r="W112" s="91">
        <v>0</v>
      </c>
      <c r="X112" s="95">
        <v>0</v>
      </c>
      <c r="Y112" s="91">
        <v>0</v>
      </c>
      <c r="Z112" s="95">
        <v>0</v>
      </c>
      <c r="AA112" s="40">
        <v>111</v>
      </c>
    </row>
    <row r="113" spans="1:27" x14ac:dyDescent="0.45">
      <c r="A113" s="90">
        <v>45311</v>
      </c>
      <c r="B113" s="95">
        <v>0</v>
      </c>
      <c r="C113" s="91">
        <v>0</v>
      </c>
      <c r="D113" s="95">
        <v>0</v>
      </c>
      <c r="E113" s="91">
        <v>0</v>
      </c>
      <c r="F113" s="95">
        <v>4</v>
      </c>
      <c r="G113" s="91">
        <v>0</v>
      </c>
      <c r="H113" s="95">
        <v>0</v>
      </c>
      <c r="I113" s="91">
        <v>0</v>
      </c>
      <c r="J113" s="95">
        <v>5</v>
      </c>
      <c r="K113" s="91">
        <v>0</v>
      </c>
      <c r="L113" s="95">
        <v>0</v>
      </c>
      <c r="M113" s="91">
        <v>8</v>
      </c>
      <c r="N113" s="95">
        <v>0</v>
      </c>
      <c r="O113" s="91">
        <v>0</v>
      </c>
      <c r="P113" s="95">
        <v>2</v>
      </c>
      <c r="Q113" s="91">
        <v>0</v>
      </c>
      <c r="R113" s="95">
        <v>0</v>
      </c>
      <c r="S113" s="91">
        <v>0</v>
      </c>
      <c r="T113" s="95">
        <v>0</v>
      </c>
      <c r="U113" s="91">
        <v>0</v>
      </c>
      <c r="V113" s="95">
        <v>3</v>
      </c>
      <c r="W113" s="91">
        <v>2</v>
      </c>
      <c r="X113" s="95">
        <v>0</v>
      </c>
      <c r="Y113" s="91">
        <v>0</v>
      </c>
      <c r="Z113" s="95">
        <v>2</v>
      </c>
      <c r="AA113" s="40">
        <v>26</v>
      </c>
    </row>
    <row r="114" spans="1:27" x14ac:dyDescent="0.45">
      <c r="A114" s="90">
        <v>45312</v>
      </c>
      <c r="B114" s="95">
        <v>0</v>
      </c>
      <c r="C114" s="91">
        <v>0</v>
      </c>
      <c r="D114" s="95">
        <v>0</v>
      </c>
      <c r="E114" s="91">
        <v>0</v>
      </c>
      <c r="F114" s="95">
        <v>0</v>
      </c>
      <c r="G114" s="91">
        <v>0</v>
      </c>
      <c r="H114" s="95">
        <v>0</v>
      </c>
      <c r="I114" s="91">
        <v>0</v>
      </c>
      <c r="J114" s="95">
        <v>4</v>
      </c>
      <c r="K114" s="91">
        <v>10</v>
      </c>
      <c r="L114" s="95">
        <v>1</v>
      </c>
      <c r="M114" s="91">
        <v>0</v>
      </c>
      <c r="N114" s="95">
        <v>0</v>
      </c>
      <c r="O114" s="91">
        <v>0</v>
      </c>
      <c r="P114" s="95">
        <v>3</v>
      </c>
      <c r="Q114" s="91">
        <v>0</v>
      </c>
      <c r="R114" s="95">
        <v>0</v>
      </c>
      <c r="S114" s="91">
        <v>0</v>
      </c>
      <c r="T114" s="95">
        <v>0</v>
      </c>
      <c r="U114" s="91">
        <v>2</v>
      </c>
      <c r="V114" s="95">
        <v>0</v>
      </c>
      <c r="W114" s="91">
        <v>0</v>
      </c>
      <c r="X114" s="95">
        <v>0</v>
      </c>
      <c r="Y114" s="91">
        <v>0</v>
      </c>
      <c r="Z114" s="95">
        <v>2</v>
      </c>
      <c r="AA114" s="40">
        <v>22</v>
      </c>
    </row>
    <row r="115" spans="1:27" x14ac:dyDescent="0.45">
      <c r="A115" s="90">
        <v>45313</v>
      </c>
      <c r="B115" s="95">
        <v>6</v>
      </c>
      <c r="C115" s="91">
        <v>0</v>
      </c>
      <c r="D115" s="95">
        <v>0</v>
      </c>
      <c r="E115" s="91">
        <v>0</v>
      </c>
      <c r="F115" s="95">
        <v>0</v>
      </c>
      <c r="G115" s="91">
        <v>0</v>
      </c>
      <c r="H115" s="95">
        <v>4</v>
      </c>
      <c r="I115" s="91">
        <v>5</v>
      </c>
      <c r="J115" s="95">
        <v>0</v>
      </c>
      <c r="K115" s="91">
        <v>0</v>
      </c>
      <c r="L115" s="95">
        <v>0</v>
      </c>
      <c r="M115" s="91">
        <v>4</v>
      </c>
      <c r="N115" s="95">
        <v>0</v>
      </c>
      <c r="O115" s="91">
        <v>0</v>
      </c>
      <c r="P115" s="95">
        <v>2</v>
      </c>
      <c r="Q115" s="91">
        <v>0</v>
      </c>
      <c r="R115" s="95">
        <v>0</v>
      </c>
      <c r="S115" s="91">
        <v>0</v>
      </c>
      <c r="T115" s="95">
        <v>0</v>
      </c>
      <c r="U115" s="91">
        <v>0</v>
      </c>
      <c r="V115" s="95">
        <v>0</v>
      </c>
      <c r="W115" s="91">
        <v>0</v>
      </c>
      <c r="X115" s="95">
        <v>0</v>
      </c>
      <c r="Y115" s="91">
        <v>0</v>
      </c>
      <c r="Z115" s="95">
        <v>0</v>
      </c>
      <c r="AA115" s="40">
        <v>21</v>
      </c>
    </row>
    <row r="116" spans="1:27" x14ac:dyDescent="0.45">
      <c r="A116" s="90">
        <v>45314</v>
      </c>
      <c r="B116" s="95">
        <v>0</v>
      </c>
      <c r="C116" s="91">
        <v>6</v>
      </c>
      <c r="D116" s="95">
        <v>0</v>
      </c>
      <c r="E116" s="91">
        <v>0</v>
      </c>
      <c r="F116" s="95">
        <v>0</v>
      </c>
      <c r="G116" s="91">
        <v>0</v>
      </c>
      <c r="H116" s="95">
        <v>6</v>
      </c>
      <c r="I116" s="91">
        <v>0</v>
      </c>
      <c r="J116" s="95">
        <v>0</v>
      </c>
      <c r="K116" s="91">
        <v>0</v>
      </c>
      <c r="L116" s="95">
        <v>10</v>
      </c>
      <c r="M116" s="91">
        <v>6</v>
      </c>
      <c r="N116" s="95">
        <v>6</v>
      </c>
      <c r="O116" s="91">
        <v>0</v>
      </c>
      <c r="P116" s="95">
        <v>0</v>
      </c>
      <c r="Q116" s="91">
        <v>0</v>
      </c>
      <c r="R116" s="95">
        <v>0</v>
      </c>
      <c r="S116" s="91">
        <v>0</v>
      </c>
      <c r="T116" s="95">
        <v>0</v>
      </c>
      <c r="U116" s="91">
        <v>0</v>
      </c>
      <c r="V116" s="95">
        <v>10</v>
      </c>
      <c r="W116" s="91">
        <v>10</v>
      </c>
      <c r="X116" s="95">
        <v>0</v>
      </c>
      <c r="Y116" s="91">
        <v>0</v>
      </c>
      <c r="Z116" s="95">
        <v>0</v>
      </c>
      <c r="AA116" s="40">
        <v>54</v>
      </c>
    </row>
    <row r="117" spans="1:27" x14ac:dyDescent="0.45">
      <c r="A117" s="90">
        <v>45315</v>
      </c>
      <c r="B117" s="95">
        <v>0</v>
      </c>
      <c r="C117" s="91">
        <v>5</v>
      </c>
      <c r="D117" s="95">
        <v>0</v>
      </c>
      <c r="E117" s="91">
        <v>0</v>
      </c>
      <c r="F117" s="95">
        <v>0</v>
      </c>
      <c r="G117" s="91">
        <v>0</v>
      </c>
      <c r="H117" s="95">
        <v>0</v>
      </c>
      <c r="I117" s="91">
        <v>10</v>
      </c>
      <c r="J117" s="95">
        <v>0</v>
      </c>
      <c r="K117" s="91">
        <v>0</v>
      </c>
      <c r="L117" s="95">
        <v>6</v>
      </c>
      <c r="M117" s="91">
        <v>15</v>
      </c>
      <c r="N117" s="95">
        <v>0</v>
      </c>
      <c r="O117" s="91">
        <v>0</v>
      </c>
      <c r="P117" s="95">
        <v>20</v>
      </c>
      <c r="Q117" s="91">
        <v>0</v>
      </c>
      <c r="R117" s="95">
        <v>0</v>
      </c>
      <c r="S117" s="91">
        <v>0</v>
      </c>
      <c r="T117" s="95">
        <v>0</v>
      </c>
      <c r="U117" s="91">
        <v>0</v>
      </c>
      <c r="V117" s="95">
        <v>0</v>
      </c>
      <c r="W117" s="91">
        <v>0</v>
      </c>
      <c r="X117" s="95">
        <v>5</v>
      </c>
      <c r="Y117" s="91">
        <v>0</v>
      </c>
      <c r="Z117" s="95">
        <v>0</v>
      </c>
      <c r="AA117" s="40">
        <v>61</v>
      </c>
    </row>
    <row r="118" spans="1:27" x14ac:dyDescent="0.45">
      <c r="A118" s="90">
        <v>45316</v>
      </c>
      <c r="B118" s="95">
        <v>0</v>
      </c>
      <c r="C118" s="91">
        <v>5</v>
      </c>
      <c r="D118" s="95">
        <v>0</v>
      </c>
      <c r="E118" s="91">
        <v>0</v>
      </c>
      <c r="F118" s="95">
        <v>0</v>
      </c>
      <c r="G118" s="91">
        <v>0</v>
      </c>
      <c r="H118" s="95">
        <v>5</v>
      </c>
      <c r="I118" s="91">
        <v>0</v>
      </c>
      <c r="J118" s="95">
        <v>2</v>
      </c>
      <c r="K118" s="91">
        <v>0</v>
      </c>
      <c r="L118" s="95">
        <v>5</v>
      </c>
      <c r="M118" s="91">
        <v>8</v>
      </c>
      <c r="N118" s="95">
        <v>4</v>
      </c>
      <c r="O118" s="91">
        <v>0</v>
      </c>
      <c r="P118" s="95">
        <v>0</v>
      </c>
      <c r="Q118" s="91">
        <v>0</v>
      </c>
      <c r="R118" s="95">
        <v>0</v>
      </c>
      <c r="S118" s="91">
        <v>0</v>
      </c>
      <c r="T118" s="95">
        <v>0</v>
      </c>
      <c r="U118" s="91">
        <v>0</v>
      </c>
      <c r="V118" s="95">
        <v>8</v>
      </c>
      <c r="W118" s="91">
        <v>10</v>
      </c>
      <c r="X118" s="95">
        <v>0</v>
      </c>
      <c r="Y118" s="91">
        <v>0</v>
      </c>
      <c r="Z118" s="95">
        <v>0</v>
      </c>
      <c r="AA118" s="40">
        <v>47</v>
      </c>
    </row>
    <row r="119" spans="1:27" x14ac:dyDescent="0.45">
      <c r="A119" s="90">
        <v>45317</v>
      </c>
      <c r="B119" s="95">
        <v>0</v>
      </c>
      <c r="C119" s="91">
        <v>0</v>
      </c>
      <c r="D119" s="95">
        <v>3</v>
      </c>
      <c r="E119" s="91">
        <v>0</v>
      </c>
      <c r="F119" s="95">
        <v>0</v>
      </c>
      <c r="G119" s="91">
        <v>3</v>
      </c>
      <c r="H119" s="95">
        <v>3</v>
      </c>
      <c r="I119" s="91">
        <v>0</v>
      </c>
      <c r="J119" s="95">
        <v>4</v>
      </c>
      <c r="K119" s="91">
        <v>4</v>
      </c>
      <c r="L119" s="95">
        <v>0</v>
      </c>
      <c r="M119" s="91">
        <v>0</v>
      </c>
      <c r="N119" s="95">
        <v>0</v>
      </c>
      <c r="O119" s="91">
        <v>0</v>
      </c>
      <c r="P119" s="95">
        <v>0</v>
      </c>
      <c r="Q119" s="91">
        <v>0</v>
      </c>
      <c r="R119" s="95">
        <v>0</v>
      </c>
      <c r="S119" s="91">
        <v>0</v>
      </c>
      <c r="T119" s="95">
        <v>0</v>
      </c>
      <c r="U119" s="91">
        <v>10</v>
      </c>
      <c r="V119" s="95">
        <v>0</v>
      </c>
      <c r="W119" s="91">
        <v>0</v>
      </c>
      <c r="X119" s="95">
        <v>0</v>
      </c>
      <c r="Y119" s="91">
        <v>0</v>
      </c>
      <c r="Z119" s="95">
        <v>0</v>
      </c>
      <c r="AA119" s="40">
        <v>27</v>
      </c>
    </row>
    <row r="120" spans="1:27" x14ac:dyDescent="0.45">
      <c r="A120" s="90">
        <v>45318</v>
      </c>
      <c r="B120" s="95">
        <v>0</v>
      </c>
      <c r="C120" s="91">
        <v>0</v>
      </c>
      <c r="D120" s="95">
        <v>0</v>
      </c>
      <c r="E120" s="91">
        <v>0</v>
      </c>
      <c r="F120" s="95">
        <v>15</v>
      </c>
      <c r="G120" s="91">
        <v>0</v>
      </c>
      <c r="H120" s="95">
        <v>10</v>
      </c>
      <c r="I120" s="91">
        <v>0</v>
      </c>
      <c r="J120" s="95">
        <v>0</v>
      </c>
      <c r="K120" s="91">
        <v>0</v>
      </c>
      <c r="L120" s="95">
        <v>14</v>
      </c>
      <c r="M120" s="91">
        <v>5</v>
      </c>
      <c r="N120" s="95">
        <v>0</v>
      </c>
      <c r="O120" s="91">
        <v>0</v>
      </c>
      <c r="P120" s="95">
        <v>0</v>
      </c>
      <c r="Q120" s="91">
        <v>0</v>
      </c>
      <c r="R120" s="95">
        <v>0</v>
      </c>
      <c r="S120" s="91">
        <v>0</v>
      </c>
      <c r="T120" s="95">
        <v>0</v>
      </c>
      <c r="U120" s="91">
        <v>0</v>
      </c>
      <c r="V120" s="95">
        <v>20</v>
      </c>
      <c r="W120" s="91">
        <v>0</v>
      </c>
      <c r="X120" s="95">
        <v>0</v>
      </c>
      <c r="Y120" s="91">
        <v>0</v>
      </c>
      <c r="Z120" s="95">
        <v>2</v>
      </c>
      <c r="AA120" s="40">
        <v>66</v>
      </c>
    </row>
    <row r="121" spans="1:27" x14ac:dyDescent="0.45">
      <c r="A121" s="90">
        <v>45319</v>
      </c>
      <c r="B121" s="95">
        <v>0</v>
      </c>
      <c r="C121" s="91">
        <v>4</v>
      </c>
      <c r="D121" s="95">
        <v>0</v>
      </c>
      <c r="E121" s="91">
        <v>0</v>
      </c>
      <c r="F121" s="95">
        <v>0</v>
      </c>
      <c r="G121" s="91">
        <v>0</v>
      </c>
      <c r="H121" s="95">
        <v>0</v>
      </c>
      <c r="I121" s="91">
        <v>0</v>
      </c>
      <c r="J121" s="95">
        <v>0</v>
      </c>
      <c r="K121" s="91">
        <v>1</v>
      </c>
      <c r="L121" s="95">
        <v>3</v>
      </c>
      <c r="M121" s="91">
        <v>4</v>
      </c>
      <c r="N121" s="95">
        <v>0</v>
      </c>
      <c r="O121" s="91">
        <v>0</v>
      </c>
      <c r="P121" s="95">
        <v>0</v>
      </c>
      <c r="Q121" s="91">
        <v>0</v>
      </c>
      <c r="R121" s="95">
        <v>0</v>
      </c>
      <c r="S121" s="91">
        <v>0</v>
      </c>
      <c r="T121" s="95">
        <v>0</v>
      </c>
      <c r="U121" s="91">
        <v>8</v>
      </c>
      <c r="V121" s="95">
        <v>0</v>
      </c>
      <c r="W121" s="91">
        <v>0</v>
      </c>
      <c r="X121" s="95">
        <v>0</v>
      </c>
      <c r="Y121" s="91">
        <v>0</v>
      </c>
      <c r="Z121" s="95">
        <v>2</v>
      </c>
      <c r="AA121" s="40">
        <v>22</v>
      </c>
    </row>
    <row r="122" spans="1:27" x14ac:dyDescent="0.45">
      <c r="A122" s="90">
        <v>45320</v>
      </c>
      <c r="B122" s="95">
        <v>0</v>
      </c>
      <c r="C122" s="91">
        <v>0</v>
      </c>
      <c r="D122" s="95">
        <v>8</v>
      </c>
      <c r="E122" s="91">
        <v>0</v>
      </c>
      <c r="F122" s="95">
        <v>0</v>
      </c>
      <c r="G122" s="91">
        <v>0</v>
      </c>
      <c r="H122" s="95">
        <v>0</v>
      </c>
      <c r="I122" s="91">
        <v>0</v>
      </c>
      <c r="J122" s="95">
        <v>0</v>
      </c>
      <c r="K122" s="91">
        <v>0</v>
      </c>
      <c r="L122" s="95">
        <v>1</v>
      </c>
      <c r="M122" s="91">
        <v>35</v>
      </c>
      <c r="N122" s="95">
        <v>8</v>
      </c>
      <c r="O122" s="91">
        <v>5</v>
      </c>
      <c r="P122" s="95">
        <v>8</v>
      </c>
      <c r="Q122" s="91">
        <v>0</v>
      </c>
      <c r="R122" s="95">
        <v>0</v>
      </c>
      <c r="S122" s="91">
        <v>0</v>
      </c>
      <c r="T122" s="95">
        <v>0</v>
      </c>
      <c r="U122" s="91">
        <v>3</v>
      </c>
      <c r="V122" s="95">
        <v>0</v>
      </c>
      <c r="W122" s="91">
        <v>0</v>
      </c>
      <c r="X122" s="95">
        <v>0</v>
      </c>
      <c r="Y122" s="91">
        <v>0</v>
      </c>
      <c r="Z122" s="95">
        <v>0</v>
      </c>
      <c r="AA122" s="40">
        <v>68</v>
      </c>
    </row>
    <row r="123" spans="1:27" x14ac:dyDescent="0.45">
      <c r="A123" s="90">
        <v>45321</v>
      </c>
      <c r="B123" s="95">
        <v>13</v>
      </c>
      <c r="C123" s="91">
        <v>0</v>
      </c>
      <c r="D123" s="95">
        <v>0</v>
      </c>
      <c r="E123" s="91">
        <v>3</v>
      </c>
      <c r="F123" s="95">
        <v>20</v>
      </c>
      <c r="G123" s="91">
        <v>0</v>
      </c>
      <c r="H123" s="95">
        <v>0</v>
      </c>
      <c r="I123" s="91">
        <v>0</v>
      </c>
      <c r="J123" s="95">
        <v>0</v>
      </c>
      <c r="K123" s="91">
        <v>20</v>
      </c>
      <c r="L123" s="95">
        <v>2</v>
      </c>
      <c r="M123" s="91">
        <v>4</v>
      </c>
      <c r="N123" s="95">
        <v>0</v>
      </c>
      <c r="O123" s="91">
        <v>0</v>
      </c>
      <c r="P123" s="95">
        <v>0</v>
      </c>
      <c r="Q123" s="91">
        <v>0</v>
      </c>
      <c r="R123" s="95">
        <v>0</v>
      </c>
      <c r="S123" s="91">
        <v>0</v>
      </c>
      <c r="T123" s="95">
        <v>0</v>
      </c>
      <c r="U123" s="91">
        <v>0</v>
      </c>
      <c r="V123" s="95">
        <v>0</v>
      </c>
      <c r="W123" s="91">
        <v>0</v>
      </c>
      <c r="X123" s="95">
        <v>0</v>
      </c>
      <c r="Y123" s="91">
        <v>0</v>
      </c>
      <c r="Z123" s="95">
        <v>0</v>
      </c>
      <c r="AA123" s="40">
        <v>62</v>
      </c>
    </row>
    <row r="124" spans="1:27" x14ac:dyDescent="0.45">
      <c r="A124" s="90">
        <v>45322</v>
      </c>
      <c r="B124" s="95">
        <v>0</v>
      </c>
      <c r="C124" s="91">
        <v>10</v>
      </c>
      <c r="D124" s="95">
        <v>0</v>
      </c>
      <c r="E124" s="91">
        <v>0</v>
      </c>
      <c r="F124" s="95">
        <v>10</v>
      </c>
      <c r="G124" s="91">
        <v>20</v>
      </c>
      <c r="H124" s="95">
        <v>20</v>
      </c>
      <c r="I124" s="91">
        <v>0</v>
      </c>
      <c r="J124" s="95">
        <v>0</v>
      </c>
      <c r="K124" s="91">
        <v>0</v>
      </c>
      <c r="L124" s="95">
        <v>15</v>
      </c>
      <c r="M124" s="91">
        <v>20</v>
      </c>
      <c r="N124" s="95">
        <v>0</v>
      </c>
      <c r="O124" s="91">
        <v>0</v>
      </c>
      <c r="P124" s="95">
        <v>5</v>
      </c>
      <c r="Q124" s="91">
        <v>0</v>
      </c>
      <c r="R124" s="95">
        <v>0</v>
      </c>
      <c r="S124" s="91">
        <v>0</v>
      </c>
      <c r="T124" s="95">
        <v>0</v>
      </c>
      <c r="U124" s="91">
        <v>0</v>
      </c>
      <c r="V124" s="95">
        <v>10</v>
      </c>
      <c r="W124" s="91">
        <v>20</v>
      </c>
      <c r="X124" s="95">
        <v>0</v>
      </c>
      <c r="Y124" s="91">
        <v>0</v>
      </c>
      <c r="Z124" s="95">
        <v>10</v>
      </c>
      <c r="AA124" s="40">
        <v>140</v>
      </c>
    </row>
    <row r="125" spans="1:27" x14ac:dyDescent="0.45">
      <c r="A125" s="90">
        <v>45323</v>
      </c>
      <c r="B125" s="95">
        <v>0</v>
      </c>
      <c r="C125" s="91">
        <v>7</v>
      </c>
      <c r="D125" s="95">
        <v>0</v>
      </c>
      <c r="E125" s="91">
        <v>0</v>
      </c>
      <c r="F125" s="95">
        <v>0</v>
      </c>
      <c r="G125" s="91">
        <v>10</v>
      </c>
      <c r="H125" s="95">
        <v>5</v>
      </c>
      <c r="I125" s="91">
        <v>2</v>
      </c>
      <c r="J125" s="95">
        <v>2</v>
      </c>
      <c r="K125" s="91">
        <v>0</v>
      </c>
      <c r="L125" s="95">
        <v>10</v>
      </c>
      <c r="M125" s="91">
        <v>10</v>
      </c>
      <c r="N125" s="95">
        <v>2</v>
      </c>
      <c r="O125" s="91">
        <v>2</v>
      </c>
      <c r="P125" s="95">
        <v>0</v>
      </c>
      <c r="Q125" s="91">
        <v>0</v>
      </c>
      <c r="R125" s="95">
        <v>0</v>
      </c>
      <c r="S125" s="91">
        <v>0</v>
      </c>
      <c r="T125" s="95">
        <v>0</v>
      </c>
      <c r="U125" s="91">
        <v>0</v>
      </c>
      <c r="V125" s="95">
        <v>0</v>
      </c>
      <c r="W125" s="91">
        <v>7</v>
      </c>
      <c r="X125" s="95">
        <v>0</v>
      </c>
      <c r="Y125" s="91">
        <v>0</v>
      </c>
      <c r="Z125" s="95">
        <v>0</v>
      </c>
      <c r="AA125" s="40">
        <v>57</v>
      </c>
    </row>
    <row r="126" spans="1:27" x14ac:dyDescent="0.45">
      <c r="A126" s="90">
        <v>45324</v>
      </c>
      <c r="B126" s="95">
        <v>0</v>
      </c>
      <c r="C126" s="91">
        <v>3</v>
      </c>
      <c r="D126" s="95">
        <v>0</v>
      </c>
      <c r="E126" s="91">
        <v>0</v>
      </c>
      <c r="F126" s="95">
        <v>0</v>
      </c>
      <c r="G126" s="91">
        <v>3</v>
      </c>
      <c r="H126" s="95">
        <v>3</v>
      </c>
      <c r="I126" s="91">
        <v>0</v>
      </c>
      <c r="J126" s="95">
        <v>0</v>
      </c>
      <c r="K126" s="91">
        <v>0</v>
      </c>
      <c r="L126" s="95">
        <v>6</v>
      </c>
      <c r="M126" s="91">
        <v>11</v>
      </c>
      <c r="N126" s="95">
        <v>0</v>
      </c>
      <c r="O126" s="91">
        <v>0</v>
      </c>
      <c r="P126" s="95">
        <v>3</v>
      </c>
      <c r="Q126" s="91">
        <v>1</v>
      </c>
      <c r="R126" s="95">
        <v>1</v>
      </c>
      <c r="S126" s="91">
        <v>0</v>
      </c>
      <c r="T126" s="95">
        <v>0</v>
      </c>
      <c r="U126" s="91">
        <v>0</v>
      </c>
      <c r="V126" s="95">
        <v>0</v>
      </c>
      <c r="W126" s="91">
        <v>0</v>
      </c>
      <c r="X126" s="95">
        <v>0</v>
      </c>
      <c r="Y126" s="91">
        <v>0</v>
      </c>
      <c r="Z126" s="95">
        <v>10</v>
      </c>
      <c r="AA126" s="40">
        <v>41</v>
      </c>
    </row>
    <row r="127" spans="1:27" x14ac:dyDescent="0.45">
      <c r="A127" s="90">
        <v>45325</v>
      </c>
      <c r="B127" s="95">
        <v>0</v>
      </c>
      <c r="C127" s="91">
        <v>10</v>
      </c>
      <c r="D127" s="95">
        <v>0</v>
      </c>
      <c r="E127" s="91">
        <v>0</v>
      </c>
      <c r="F127" s="95">
        <v>3</v>
      </c>
      <c r="G127" s="91">
        <v>8</v>
      </c>
      <c r="H127" s="95">
        <v>10</v>
      </c>
      <c r="I127" s="91">
        <v>0</v>
      </c>
      <c r="J127" s="95">
        <v>0</v>
      </c>
      <c r="K127" s="91">
        <v>3</v>
      </c>
      <c r="L127" s="95">
        <v>6</v>
      </c>
      <c r="M127" s="91">
        <v>15</v>
      </c>
      <c r="N127" s="95">
        <v>6</v>
      </c>
      <c r="O127" s="91">
        <v>0</v>
      </c>
      <c r="P127" s="95">
        <v>0</v>
      </c>
      <c r="Q127" s="91">
        <v>0</v>
      </c>
      <c r="R127" s="95">
        <v>0</v>
      </c>
      <c r="S127" s="91">
        <v>0</v>
      </c>
      <c r="T127" s="95">
        <v>0</v>
      </c>
      <c r="U127" s="91">
        <v>0</v>
      </c>
      <c r="V127" s="95">
        <v>5</v>
      </c>
      <c r="W127" s="91">
        <v>5</v>
      </c>
      <c r="X127" s="95">
        <v>0</v>
      </c>
      <c r="Y127" s="91">
        <v>5</v>
      </c>
      <c r="Z127" s="95">
        <v>0</v>
      </c>
      <c r="AA127" s="40">
        <v>76</v>
      </c>
    </row>
    <row r="128" spans="1:27" x14ac:dyDescent="0.45">
      <c r="A128" s="90">
        <v>45326</v>
      </c>
      <c r="B128" s="95">
        <v>4</v>
      </c>
      <c r="C128" s="91">
        <v>0</v>
      </c>
      <c r="D128" s="95">
        <v>0</v>
      </c>
      <c r="E128" s="91">
        <v>3</v>
      </c>
      <c r="F128" s="95">
        <v>0</v>
      </c>
      <c r="G128" s="91">
        <v>4</v>
      </c>
      <c r="H128" s="95">
        <v>6</v>
      </c>
      <c r="I128" s="91">
        <v>4</v>
      </c>
      <c r="J128" s="95">
        <v>0</v>
      </c>
      <c r="K128" s="91">
        <v>0</v>
      </c>
      <c r="L128" s="95">
        <v>6</v>
      </c>
      <c r="M128" s="91">
        <v>4</v>
      </c>
      <c r="N128" s="95">
        <v>0</v>
      </c>
      <c r="O128" s="91">
        <v>0</v>
      </c>
      <c r="P128" s="95">
        <v>0</v>
      </c>
      <c r="Q128" s="91">
        <v>0</v>
      </c>
      <c r="R128" s="95">
        <v>0</v>
      </c>
      <c r="S128" s="91">
        <v>0</v>
      </c>
      <c r="T128" s="95">
        <v>0</v>
      </c>
      <c r="U128" s="91">
        <v>0</v>
      </c>
      <c r="V128" s="95">
        <v>6</v>
      </c>
      <c r="W128" s="91">
        <v>18</v>
      </c>
      <c r="X128" s="95">
        <v>0</v>
      </c>
      <c r="Y128" s="91">
        <v>0</v>
      </c>
      <c r="Z128" s="95">
        <v>0</v>
      </c>
      <c r="AA128" s="40">
        <v>55</v>
      </c>
    </row>
    <row r="129" spans="1:27" x14ac:dyDescent="0.45">
      <c r="A129" s="90">
        <v>45327</v>
      </c>
      <c r="B129" s="95">
        <v>0</v>
      </c>
      <c r="C129" s="91">
        <v>10</v>
      </c>
      <c r="D129" s="95">
        <v>0</v>
      </c>
      <c r="E129" s="91">
        <v>0</v>
      </c>
      <c r="F129" s="95">
        <v>10</v>
      </c>
      <c r="G129" s="91">
        <v>0</v>
      </c>
      <c r="H129" s="95">
        <v>20</v>
      </c>
      <c r="I129" s="91">
        <v>0</v>
      </c>
      <c r="J129" s="95">
        <v>0</v>
      </c>
      <c r="K129" s="91">
        <v>0</v>
      </c>
      <c r="L129" s="95">
        <v>15</v>
      </c>
      <c r="M129" s="91">
        <v>20</v>
      </c>
      <c r="N129" s="95">
        <v>0</v>
      </c>
      <c r="O129" s="91">
        <v>0</v>
      </c>
      <c r="P129" s="95">
        <v>5</v>
      </c>
      <c r="Q129" s="91">
        <v>0</v>
      </c>
      <c r="R129" s="95">
        <v>0</v>
      </c>
      <c r="S129" s="91">
        <v>0</v>
      </c>
      <c r="T129" s="95">
        <v>0</v>
      </c>
      <c r="U129" s="91">
        <v>0</v>
      </c>
      <c r="V129" s="95">
        <v>10</v>
      </c>
      <c r="W129" s="91">
        <v>20</v>
      </c>
      <c r="X129" s="95">
        <v>0</v>
      </c>
      <c r="Y129" s="91">
        <v>0</v>
      </c>
      <c r="Z129" s="95">
        <v>10</v>
      </c>
      <c r="AA129" s="40">
        <v>120</v>
      </c>
    </row>
    <row r="130" spans="1:27" x14ac:dyDescent="0.45">
      <c r="A130" s="90">
        <v>45328</v>
      </c>
      <c r="B130" s="95">
        <v>10</v>
      </c>
      <c r="C130" s="91">
        <v>0</v>
      </c>
      <c r="D130" s="95">
        <v>0</v>
      </c>
      <c r="E130" s="91">
        <v>1</v>
      </c>
      <c r="F130" s="95">
        <v>6</v>
      </c>
      <c r="G130" s="91">
        <v>0</v>
      </c>
      <c r="H130" s="95">
        <v>0</v>
      </c>
      <c r="I130" s="91">
        <v>0</v>
      </c>
      <c r="J130" s="95">
        <v>0</v>
      </c>
      <c r="K130" s="91">
        <v>0</v>
      </c>
      <c r="L130" s="95">
        <v>0</v>
      </c>
      <c r="M130" s="91">
        <v>12</v>
      </c>
      <c r="N130" s="95">
        <v>0</v>
      </c>
      <c r="O130" s="91">
        <v>0</v>
      </c>
      <c r="P130" s="95">
        <v>0</v>
      </c>
      <c r="Q130" s="91">
        <v>0</v>
      </c>
      <c r="R130" s="95">
        <v>0</v>
      </c>
      <c r="S130" s="91">
        <v>0</v>
      </c>
      <c r="T130" s="95">
        <v>0</v>
      </c>
      <c r="U130" s="91">
        <v>0</v>
      </c>
      <c r="V130" s="95">
        <v>0</v>
      </c>
      <c r="W130" s="91">
        <v>0</v>
      </c>
      <c r="X130" s="95">
        <v>0</v>
      </c>
      <c r="Y130" s="91">
        <v>0</v>
      </c>
      <c r="Z130" s="95">
        <v>0</v>
      </c>
      <c r="AA130" s="40">
        <v>29</v>
      </c>
    </row>
    <row r="131" spans="1:27" x14ac:dyDescent="0.45">
      <c r="A131" s="90">
        <v>45329</v>
      </c>
      <c r="B131" s="95">
        <v>0</v>
      </c>
      <c r="C131" s="91">
        <v>10</v>
      </c>
      <c r="D131" s="95">
        <v>0</v>
      </c>
      <c r="E131" s="91">
        <v>0</v>
      </c>
      <c r="F131" s="95">
        <v>0</v>
      </c>
      <c r="G131" s="91">
        <v>6</v>
      </c>
      <c r="H131" s="95">
        <v>5</v>
      </c>
      <c r="I131" s="91">
        <v>0</v>
      </c>
      <c r="J131" s="95">
        <v>0</v>
      </c>
      <c r="K131" s="91">
        <v>0</v>
      </c>
      <c r="L131" s="95">
        <v>4</v>
      </c>
      <c r="M131" s="91">
        <v>0</v>
      </c>
      <c r="N131" s="95">
        <v>0</v>
      </c>
      <c r="O131" s="91">
        <v>0</v>
      </c>
      <c r="P131" s="95">
        <v>10</v>
      </c>
      <c r="Q131" s="91">
        <v>0</v>
      </c>
      <c r="R131" s="95">
        <v>0</v>
      </c>
      <c r="S131" s="91">
        <v>0</v>
      </c>
      <c r="T131" s="95">
        <v>0</v>
      </c>
      <c r="U131" s="91">
        <v>0</v>
      </c>
      <c r="V131" s="95">
        <v>5</v>
      </c>
      <c r="W131" s="91">
        <v>4</v>
      </c>
      <c r="X131" s="95">
        <v>0</v>
      </c>
      <c r="Y131" s="91">
        <v>0</v>
      </c>
      <c r="Z131" s="95">
        <v>0</v>
      </c>
      <c r="AA131" s="40">
        <v>44</v>
      </c>
    </row>
    <row r="132" spans="1:27" x14ac:dyDescent="0.45">
      <c r="A132" s="90">
        <v>45330</v>
      </c>
      <c r="B132" s="95">
        <v>0</v>
      </c>
      <c r="C132" s="91">
        <v>8</v>
      </c>
      <c r="D132" s="95">
        <v>0</v>
      </c>
      <c r="E132" s="91">
        <v>0</v>
      </c>
      <c r="F132" s="95">
        <v>5</v>
      </c>
      <c r="G132" s="91">
        <v>10</v>
      </c>
      <c r="H132" s="95">
        <v>5</v>
      </c>
      <c r="I132" s="91">
        <v>0</v>
      </c>
      <c r="J132" s="95">
        <v>2</v>
      </c>
      <c r="K132" s="91">
        <v>0</v>
      </c>
      <c r="L132" s="95">
        <v>2</v>
      </c>
      <c r="M132" s="91">
        <v>5</v>
      </c>
      <c r="N132" s="95">
        <v>0</v>
      </c>
      <c r="O132" s="91">
        <v>4</v>
      </c>
      <c r="P132" s="95">
        <v>0</v>
      </c>
      <c r="Q132" s="91">
        <v>0</v>
      </c>
      <c r="R132" s="95">
        <v>2</v>
      </c>
      <c r="S132" s="91">
        <v>0</v>
      </c>
      <c r="T132" s="95">
        <v>0</v>
      </c>
      <c r="U132" s="91">
        <v>0</v>
      </c>
      <c r="V132" s="95">
        <v>9</v>
      </c>
      <c r="W132" s="91">
        <v>5</v>
      </c>
      <c r="X132" s="95">
        <v>10</v>
      </c>
      <c r="Y132" s="91">
        <v>10</v>
      </c>
      <c r="Z132" s="95">
        <v>5</v>
      </c>
      <c r="AA132" s="40">
        <v>82</v>
      </c>
    </row>
    <row r="133" spans="1:27" x14ac:dyDescent="0.45">
      <c r="A133" s="90">
        <v>45331</v>
      </c>
      <c r="B133" s="95">
        <v>25</v>
      </c>
      <c r="C133" s="91">
        <v>0</v>
      </c>
      <c r="D133" s="95">
        <v>0</v>
      </c>
      <c r="E133" s="91">
        <v>0</v>
      </c>
      <c r="F133" s="95">
        <v>15</v>
      </c>
      <c r="G133" s="91">
        <v>30</v>
      </c>
      <c r="H133" s="95">
        <v>5</v>
      </c>
      <c r="I133" s="91">
        <v>0</v>
      </c>
      <c r="J133" s="95">
        <v>0</v>
      </c>
      <c r="K133" s="91">
        <v>10</v>
      </c>
      <c r="L133" s="95">
        <v>0</v>
      </c>
      <c r="M133" s="91">
        <v>0</v>
      </c>
      <c r="N133" s="95">
        <v>0</v>
      </c>
      <c r="O133" s="91">
        <v>0</v>
      </c>
      <c r="P133" s="95">
        <v>0</v>
      </c>
      <c r="Q133" s="91">
        <v>10</v>
      </c>
      <c r="R133" s="95">
        <v>50</v>
      </c>
      <c r="S133" s="91">
        <v>0</v>
      </c>
      <c r="T133" s="95">
        <v>0</v>
      </c>
      <c r="U133" s="91">
        <v>0</v>
      </c>
      <c r="V133" s="95">
        <v>0</v>
      </c>
      <c r="W133" s="91">
        <v>6</v>
      </c>
      <c r="X133" s="95">
        <v>0</v>
      </c>
      <c r="Y133" s="91">
        <v>7</v>
      </c>
      <c r="Z133" s="95">
        <v>15</v>
      </c>
      <c r="AA133" s="40">
        <v>173</v>
      </c>
    </row>
    <row r="134" spans="1:27" x14ac:dyDescent="0.45">
      <c r="A134" s="90">
        <v>45332</v>
      </c>
      <c r="B134" s="95">
        <v>0</v>
      </c>
      <c r="C134" s="91">
        <v>0</v>
      </c>
      <c r="D134" s="95">
        <v>4</v>
      </c>
      <c r="E134" s="91">
        <v>0</v>
      </c>
      <c r="F134" s="95">
        <v>5</v>
      </c>
      <c r="G134" s="91">
        <v>0</v>
      </c>
      <c r="H134" s="95">
        <v>0</v>
      </c>
      <c r="I134" s="91">
        <v>0</v>
      </c>
      <c r="J134" s="95">
        <v>0</v>
      </c>
      <c r="K134" s="91">
        <v>5</v>
      </c>
      <c r="L134" s="95">
        <v>0</v>
      </c>
      <c r="M134" s="91">
        <v>0</v>
      </c>
      <c r="N134" s="95">
        <v>0</v>
      </c>
      <c r="O134" s="91">
        <v>0</v>
      </c>
      <c r="P134" s="95">
        <v>0</v>
      </c>
      <c r="Q134" s="91">
        <v>0</v>
      </c>
      <c r="R134" s="95">
        <v>0</v>
      </c>
      <c r="S134" s="91">
        <v>0</v>
      </c>
      <c r="T134" s="95">
        <v>0</v>
      </c>
      <c r="U134" s="91">
        <v>5</v>
      </c>
      <c r="V134" s="95">
        <v>0</v>
      </c>
      <c r="W134" s="91">
        <v>0</v>
      </c>
      <c r="X134" s="95">
        <v>0</v>
      </c>
      <c r="Y134" s="91">
        <v>10</v>
      </c>
      <c r="Z134" s="95">
        <v>122</v>
      </c>
      <c r="AA134" s="40">
        <v>151</v>
      </c>
    </row>
    <row r="135" spans="1:27" x14ac:dyDescent="0.45">
      <c r="A135" s="90">
        <v>45333</v>
      </c>
      <c r="B135" s="95">
        <v>0</v>
      </c>
      <c r="C135" s="91">
        <v>13</v>
      </c>
      <c r="D135" s="95">
        <v>4</v>
      </c>
      <c r="E135" s="91">
        <v>5</v>
      </c>
      <c r="F135" s="95">
        <v>15</v>
      </c>
      <c r="G135" s="91">
        <v>0</v>
      </c>
      <c r="H135" s="95">
        <v>0</v>
      </c>
      <c r="I135" s="91">
        <v>0</v>
      </c>
      <c r="J135" s="95">
        <v>4</v>
      </c>
      <c r="K135" s="91">
        <v>4</v>
      </c>
      <c r="L135" s="95">
        <v>0</v>
      </c>
      <c r="M135" s="91">
        <v>0</v>
      </c>
      <c r="N135" s="95">
        <v>0</v>
      </c>
      <c r="O135" s="91">
        <v>4</v>
      </c>
      <c r="P135" s="95">
        <v>5</v>
      </c>
      <c r="Q135" s="91">
        <v>0</v>
      </c>
      <c r="R135" s="95">
        <v>0</v>
      </c>
      <c r="S135" s="91">
        <v>0</v>
      </c>
      <c r="T135" s="95">
        <v>0</v>
      </c>
      <c r="U135" s="91">
        <v>0</v>
      </c>
      <c r="V135" s="95">
        <v>0</v>
      </c>
      <c r="W135" s="91">
        <v>0</v>
      </c>
      <c r="X135" s="95">
        <v>0</v>
      </c>
      <c r="Y135" s="91">
        <v>0</v>
      </c>
      <c r="Z135" s="95">
        <v>5</v>
      </c>
      <c r="AA135" s="40">
        <v>59</v>
      </c>
    </row>
    <row r="136" spans="1:27" x14ac:dyDescent="0.45">
      <c r="A136" s="90">
        <v>45334</v>
      </c>
      <c r="B136" s="95">
        <v>0</v>
      </c>
      <c r="C136" s="91">
        <v>10</v>
      </c>
      <c r="D136" s="95">
        <v>10</v>
      </c>
      <c r="E136" s="91">
        <v>5</v>
      </c>
      <c r="F136" s="95">
        <v>20</v>
      </c>
      <c r="G136" s="91">
        <v>33</v>
      </c>
      <c r="H136" s="95">
        <v>10</v>
      </c>
      <c r="I136" s="91">
        <v>0</v>
      </c>
      <c r="J136" s="95">
        <v>5</v>
      </c>
      <c r="K136" s="91">
        <v>5</v>
      </c>
      <c r="L136" s="95">
        <v>0</v>
      </c>
      <c r="M136" s="91">
        <v>10</v>
      </c>
      <c r="N136" s="95">
        <v>0</v>
      </c>
      <c r="O136" s="91">
        <v>0</v>
      </c>
      <c r="P136" s="95">
        <v>5</v>
      </c>
      <c r="Q136" s="91">
        <v>23</v>
      </c>
      <c r="R136" s="95">
        <v>9</v>
      </c>
      <c r="S136" s="91">
        <v>0</v>
      </c>
      <c r="T136" s="95">
        <v>0</v>
      </c>
      <c r="U136" s="91">
        <v>13</v>
      </c>
      <c r="V136" s="95">
        <v>0</v>
      </c>
      <c r="W136" s="91">
        <v>0</v>
      </c>
      <c r="X136" s="95">
        <v>0</v>
      </c>
      <c r="Y136" s="91">
        <v>5</v>
      </c>
      <c r="Z136" s="95">
        <v>0</v>
      </c>
      <c r="AA136" s="40">
        <v>163</v>
      </c>
    </row>
    <row r="137" spans="1:27" x14ac:dyDescent="0.45">
      <c r="A137" s="90">
        <v>45335</v>
      </c>
      <c r="B137" s="95">
        <v>12</v>
      </c>
      <c r="C137" s="91">
        <v>0</v>
      </c>
      <c r="D137" s="95">
        <v>24</v>
      </c>
      <c r="E137" s="91">
        <v>12</v>
      </c>
      <c r="F137" s="95">
        <v>24</v>
      </c>
      <c r="G137" s="91">
        <v>36</v>
      </c>
      <c r="H137" s="95">
        <v>37</v>
      </c>
      <c r="I137" s="91">
        <v>12</v>
      </c>
      <c r="J137" s="95">
        <v>0</v>
      </c>
      <c r="K137" s="91">
        <v>24</v>
      </c>
      <c r="L137" s="95">
        <v>12</v>
      </c>
      <c r="M137" s="91">
        <v>3</v>
      </c>
      <c r="N137" s="95">
        <v>12</v>
      </c>
      <c r="O137" s="91">
        <v>0</v>
      </c>
      <c r="P137" s="95">
        <v>14</v>
      </c>
      <c r="Q137" s="91">
        <v>11</v>
      </c>
      <c r="R137" s="95">
        <v>11</v>
      </c>
      <c r="S137" s="91">
        <v>12</v>
      </c>
      <c r="T137" s="95">
        <v>0</v>
      </c>
      <c r="U137" s="91">
        <v>34</v>
      </c>
      <c r="V137" s="95">
        <v>0</v>
      </c>
      <c r="W137" s="91">
        <v>0</v>
      </c>
      <c r="X137" s="95">
        <v>0</v>
      </c>
      <c r="Y137" s="91">
        <v>0</v>
      </c>
      <c r="Z137" s="95">
        <v>0</v>
      </c>
      <c r="AA137" s="40">
        <v>290</v>
      </c>
    </row>
    <row r="138" spans="1:27" x14ac:dyDescent="0.45">
      <c r="A138" s="90">
        <v>45336</v>
      </c>
      <c r="B138" s="95">
        <v>0</v>
      </c>
      <c r="C138" s="91">
        <v>18</v>
      </c>
      <c r="D138" s="95">
        <v>0</v>
      </c>
      <c r="E138" s="91">
        <v>0</v>
      </c>
      <c r="F138" s="95">
        <v>0</v>
      </c>
      <c r="G138" s="91">
        <v>20</v>
      </c>
      <c r="H138" s="95">
        <v>10</v>
      </c>
      <c r="I138" s="91">
        <v>8</v>
      </c>
      <c r="J138" s="95">
        <v>0</v>
      </c>
      <c r="K138" s="91">
        <v>14</v>
      </c>
      <c r="L138" s="95">
        <v>8</v>
      </c>
      <c r="M138" s="91">
        <v>10</v>
      </c>
      <c r="N138" s="95">
        <v>0</v>
      </c>
      <c r="O138" s="91">
        <v>0</v>
      </c>
      <c r="P138" s="95">
        <v>0</v>
      </c>
      <c r="Q138" s="91">
        <v>0</v>
      </c>
      <c r="R138" s="95">
        <v>0</v>
      </c>
      <c r="S138" s="91">
        <v>0</v>
      </c>
      <c r="T138" s="95">
        <v>0</v>
      </c>
      <c r="U138" s="91">
        <v>0</v>
      </c>
      <c r="V138" s="95">
        <v>5</v>
      </c>
      <c r="W138" s="91">
        <v>4</v>
      </c>
      <c r="X138" s="95">
        <v>0</v>
      </c>
      <c r="Y138" s="91">
        <v>0</v>
      </c>
      <c r="Z138" s="95">
        <v>10</v>
      </c>
      <c r="AA138" s="40">
        <v>107</v>
      </c>
    </row>
    <row r="139" spans="1:27" x14ac:dyDescent="0.45">
      <c r="A139" s="90">
        <v>45337</v>
      </c>
      <c r="B139" s="95">
        <v>20</v>
      </c>
      <c r="C139" s="91">
        <v>5</v>
      </c>
      <c r="D139" s="95">
        <v>0</v>
      </c>
      <c r="E139" s="91">
        <v>0</v>
      </c>
      <c r="F139" s="95">
        <v>10</v>
      </c>
      <c r="G139" s="91">
        <v>0</v>
      </c>
      <c r="H139" s="95">
        <v>0</v>
      </c>
      <c r="I139" s="91">
        <v>20</v>
      </c>
      <c r="J139" s="95">
        <v>0</v>
      </c>
      <c r="K139" s="91">
        <v>40</v>
      </c>
      <c r="L139" s="95">
        <v>0</v>
      </c>
      <c r="M139" s="91">
        <v>0</v>
      </c>
      <c r="N139" s="95">
        <v>0</v>
      </c>
      <c r="O139" s="91">
        <v>0</v>
      </c>
      <c r="P139" s="95">
        <v>0</v>
      </c>
      <c r="Q139" s="91">
        <v>20</v>
      </c>
      <c r="R139" s="95">
        <v>20</v>
      </c>
      <c r="S139" s="91">
        <v>20</v>
      </c>
      <c r="T139" s="95">
        <v>20</v>
      </c>
      <c r="U139" s="91">
        <v>50</v>
      </c>
      <c r="V139" s="95">
        <v>0</v>
      </c>
      <c r="W139" s="91">
        <v>0</v>
      </c>
      <c r="X139" s="95">
        <v>0</v>
      </c>
      <c r="Y139" s="91">
        <v>0</v>
      </c>
      <c r="Z139" s="95">
        <v>10</v>
      </c>
      <c r="AA139" s="40">
        <v>235</v>
      </c>
    </row>
    <row r="140" spans="1:27" x14ac:dyDescent="0.45">
      <c r="A140" s="90">
        <v>45338</v>
      </c>
      <c r="B140" s="95">
        <v>8</v>
      </c>
      <c r="C140" s="91">
        <v>8</v>
      </c>
      <c r="D140" s="95">
        <v>0</v>
      </c>
      <c r="E140" s="91">
        <v>0</v>
      </c>
      <c r="F140" s="95">
        <v>0</v>
      </c>
      <c r="G140" s="91">
        <v>11</v>
      </c>
      <c r="H140" s="95">
        <v>11</v>
      </c>
      <c r="I140" s="91">
        <v>0</v>
      </c>
      <c r="J140" s="95">
        <v>0</v>
      </c>
      <c r="K140" s="91">
        <v>10</v>
      </c>
      <c r="L140" s="95">
        <v>13</v>
      </c>
      <c r="M140" s="91">
        <v>8</v>
      </c>
      <c r="N140" s="95">
        <v>0</v>
      </c>
      <c r="O140" s="91">
        <v>0</v>
      </c>
      <c r="P140" s="95">
        <v>8</v>
      </c>
      <c r="Q140" s="91">
        <v>5</v>
      </c>
      <c r="R140" s="95">
        <v>5</v>
      </c>
      <c r="S140" s="91">
        <v>0</v>
      </c>
      <c r="T140" s="95">
        <v>0</v>
      </c>
      <c r="U140" s="91">
        <v>3</v>
      </c>
      <c r="V140" s="95">
        <v>10</v>
      </c>
      <c r="W140" s="91">
        <v>10</v>
      </c>
      <c r="X140" s="95">
        <v>0</v>
      </c>
      <c r="Y140" s="91">
        <v>0</v>
      </c>
      <c r="Z140" s="95">
        <v>10</v>
      </c>
      <c r="AA140" s="40">
        <v>120</v>
      </c>
    </row>
    <row r="141" spans="1:27" x14ac:dyDescent="0.45">
      <c r="A141" s="90">
        <v>45339</v>
      </c>
      <c r="B141" s="95">
        <v>10</v>
      </c>
      <c r="C141" s="91">
        <v>10</v>
      </c>
      <c r="D141" s="95">
        <v>0</v>
      </c>
      <c r="E141" s="91">
        <v>0</v>
      </c>
      <c r="F141" s="95">
        <v>0</v>
      </c>
      <c r="G141" s="91">
        <v>0</v>
      </c>
      <c r="H141" s="95">
        <v>10</v>
      </c>
      <c r="I141" s="91">
        <v>0</v>
      </c>
      <c r="J141" s="95">
        <v>0</v>
      </c>
      <c r="K141" s="91">
        <v>0</v>
      </c>
      <c r="L141" s="95">
        <v>0</v>
      </c>
      <c r="M141" s="91">
        <v>0</v>
      </c>
      <c r="N141" s="95">
        <v>12</v>
      </c>
      <c r="O141" s="91">
        <v>0</v>
      </c>
      <c r="P141" s="95">
        <v>2</v>
      </c>
      <c r="Q141" s="91">
        <v>0</v>
      </c>
      <c r="R141" s="95">
        <v>0</v>
      </c>
      <c r="S141" s="91">
        <v>8</v>
      </c>
      <c r="T141" s="95">
        <v>0</v>
      </c>
      <c r="U141" s="91">
        <v>0</v>
      </c>
      <c r="V141" s="95">
        <v>0</v>
      </c>
      <c r="W141" s="91">
        <v>5</v>
      </c>
      <c r="X141" s="95">
        <v>0</v>
      </c>
      <c r="Y141" s="91">
        <v>0</v>
      </c>
      <c r="Z141" s="95">
        <v>0</v>
      </c>
      <c r="AA141" s="40">
        <v>57</v>
      </c>
    </row>
    <row r="142" spans="1:27" x14ac:dyDescent="0.45">
      <c r="A142" s="90">
        <v>45340</v>
      </c>
      <c r="B142" s="95">
        <v>0</v>
      </c>
      <c r="C142" s="91">
        <v>20</v>
      </c>
      <c r="D142" s="95">
        <v>0</v>
      </c>
      <c r="E142" s="91">
        <v>0</v>
      </c>
      <c r="F142" s="95">
        <v>0</v>
      </c>
      <c r="G142" s="91">
        <v>10</v>
      </c>
      <c r="H142" s="95">
        <v>10</v>
      </c>
      <c r="I142" s="91">
        <v>4</v>
      </c>
      <c r="J142" s="95">
        <v>0</v>
      </c>
      <c r="K142" s="91">
        <v>0</v>
      </c>
      <c r="L142" s="95">
        <v>10</v>
      </c>
      <c r="M142" s="91">
        <v>25</v>
      </c>
      <c r="N142" s="95">
        <v>8</v>
      </c>
      <c r="O142" s="91">
        <v>0</v>
      </c>
      <c r="P142" s="95">
        <v>10</v>
      </c>
      <c r="Q142" s="91">
        <v>0</v>
      </c>
      <c r="R142" s="95">
        <v>0</v>
      </c>
      <c r="S142" s="91">
        <v>0</v>
      </c>
      <c r="T142" s="95">
        <v>0</v>
      </c>
      <c r="U142" s="91">
        <v>0</v>
      </c>
      <c r="V142" s="95">
        <v>5</v>
      </c>
      <c r="W142" s="91">
        <v>5</v>
      </c>
      <c r="X142" s="95">
        <v>0</v>
      </c>
      <c r="Y142" s="91">
        <v>0</v>
      </c>
      <c r="Z142" s="95">
        <v>0</v>
      </c>
      <c r="AA142" s="40">
        <v>107</v>
      </c>
    </row>
    <row r="143" spans="1:27" x14ac:dyDescent="0.45">
      <c r="A143" s="90">
        <v>45341</v>
      </c>
      <c r="B143" s="95">
        <v>5</v>
      </c>
      <c r="C143" s="91">
        <v>5</v>
      </c>
      <c r="D143" s="95">
        <v>0</v>
      </c>
      <c r="E143" s="91">
        <v>0</v>
      </c>
      <c r="F143" s="95">
        <v>0</v>
      </c>
      <c r="G143" s="91">
        <v>5</v>
      </c>
      <c r="H143" s="95">
        <v>5</v>
      </c>
      <c r="I143" s="91">
        <v>0</v>
      </c>
      <c r="J143" s="95">
        <v>0</v>
      </c>
      <c r="K143" s="91">
        <v>3</v>
      </c>
      <c r="L143" s="95">
        <v>4</v>
      </c>
      <c r="M143" s="91">
        <v>4</v>
      </c>
      <c r="N143" s="95">
        <v>0</v>
      </c>
      <c r="O143" s="91">
        <v>0</v>
      </c>
      <c r="P143" s="95">
        <v>3</v>
      </c>
      <c r="Q143" s="91">
        <v>6</v>
      </c>
      <c r="R143" s="95">
        <v>6</v>
      </c>
      <c r="S143" s="91">
        <v>0</v>
      </c>
      <c r="T143" s="95">
        <v>0</v>
      </c>
      <c r="U143" s="91">
        <v>0</v>
      </c>
      <c r="V143" s="95">
        <v>0</v>
      </c>
      <c r="W143" s="91">
        <v>0</v>
      </c>
      <c r="X143" s="95">
        <v>0</v>
      </c>
      <c r="Y143" s="91">
        <v>0</v>
      </c>
      <c r="Z143" s="95">
        <v>0</v>
      </c>
      <c r="AA143" s="40">
        <v>46</v>
      </c>
    </row>
    <row r="144" spans="1:27" x14ac:dyDescent="0.45">
      <c r="A144" s="90">
        <v>45342</v>
      </c>
      <c r="B144" s="95">
        <v>56</v>
      </c>
      <c r="C144" s="91">
        <v>0</v>
      </c>
      <c r="D144" s="95">
        <v>0</v>
      </c>
      <c r="E144" s="91">
        <v>0</v>
      </c>
      <c r="F144" s="95">
        <v>15</v>
      </c>
      <c r="G144" s="91">
        <v>50</v>
      </c>
      <c r="H144" s="95">
        <v>40</v>
      </c>
      <c r="I144" s="91">
        <v>0</v>
      </c>
      <c r="J144" s="95">
        <v>0</v>
      </c>
      <c r="K144" s="91">
        <v>0</v>
      </c>
      <c r="L144" s="95">
        <v>0</v>
      </c>
      <c r="M144" s="91">
        <v>0</v>
      </c>
      <c r="N144" s="95">
        <v>0</v>
      </c>
      <c r="O144" s="91">
        <v>0</v>
      </c>
      <c r="P144" s="95">
        <v>0</v>
      </c>
      <c r="Q144" s="91">
        <v>0</v>
      </c>
      <c r="R144" s="95">
        <v>10</v>
      </c>
      <c r="S144" s="91">
        <v>0</v>
      </c>
      <c r="T144" s="95">
        <v>0</v>
      </c>
      <c r="U144" s="91">
        <v>0</v>
      </c>
      <c r="V144" s="95">
        <v>0</v>
      </c>
      <c r="W144" s="91">
        <v>0</v>
      </c>
      <c r="X144" s="95">
        <v>0</v>
      </c>
      <c r="Y144" s="91">
        <v>0</v>
      </c>
      <c r="Z144" s="95">
        <v>5</v>
      </c>
      <c r="AA144" s="40">
        <v>176</v>
      </c>
    </row>
    <row r="145" spans="1:27" x14ac:dyDescent="0.45">
      <c r="A145" s="90">
        <v>45343</v>
      </c>
      <c r="B145" s="95">
        <v>0</v>
      </c>
      <c r="C145" s="91">
        <v>0</v>
      </c>
      <c r="D145" s="95">
        <v>0</v>
      </c>
      <c r="E145" s="91">
        <v>0</v>
      </c>
      <c r="F145" s="95">
        <v>0</v>
      </c>
      <c r="G145" s="91">
        <v>0</v>
      </c>
      <c r="H145" s="95">
        <v>0</v>
      </c>
      <c r="I145" s="91">
        <v>0</v>
      </c>
      <c r="J145" s="95">
        <v>6</v>
      </c>
      <c r="K145" s="91">
        <v>0</v>
      </c>
      <c r="L145" s="95">
        <v>0</v>
      </c>
      <c r="M145" s="91">
        <v>10</v>
      </c>
      <c r="N145" s="95">
        <v>0</v>
      </c>
      <c r="O145" s="91">
        <v>0</v>
      </c>
      <c r="P145" s="95">
        <v>0</v>
      </c>
      <c r="Q145" s="91">
        <v>0</v>
      </c>
      <c r="R145" s="95">
        <v>2</v>
      </c>
      <c r="S145" s="91">
        <v>0</v>
      </c>
      <c r="T145" s="95">
        <v>0</v>
      </c>
      <c r="U145" s="91">
        <v>0</v>
      </c>
      <c r="V145" s="95">
        <v>10</v>
      </c>
      <c r="W145" s="91">
        <v>21</v>
      </c>
      <c r="X145" s="95">
        <v>0</v>
      </c>
      <c r="Y145" s="91">
        <v>0</v>
      </c>
      <c r="Z145" s="95">
        <v>0</v>
      </c>
      <c r="AA145" s="40">
        <v>49</v>
      </c>
    </row>
    <row r="146" spans="1:27" x14ac:dyDescent="0.45">
      <c r="A146" s="90">
        <v>45344</v>
      </c>
      <c r="B146" s="95">
        <v>2</v>
      </c>
      <c r="C146" s="91">
        <v>0</v>
      </c>
      <c r="D146" s="95">
        <v>0</v>
      </c>
      <c r="E146" s="91">
        <v>0</v>
      </c>
      <c r="F146" s="95">
        <v>2</v>
      </c>
      <c r="G146" s="91">
        <v>3</v>
      </c>
      <c r="H146" s="95">
        <v>0</v>
      </c>
      <c r="I146" s="91">
        <v>0</v>
      </c>
      <c r="J146" s="95">
        <v>0</v>
      </c>
      <c r="K146" s="91">
        <v>14</v>
      </c>
      <c r="L146" s="95">
        <v>1</v>
      </c>
      <c r="M146" s="91">
        <v>0</v>
      </c>
      <c r="N146" s="95">
        <v>0</v>
      </c>
      <c r="O146" s="91">
        <v>0</v>
      </c>
      <c r="P146" s="95">
        <v>20</v>
      </c>
      <c r="Q146" s="91">
        <v>0</v>
      </c>
      <c r="R146" s="95">
        <v>0</v>
      </c>
      <c r="S146" s="91">
        <v>0</v>
      </c>
      <c r="T146" s="95">
        <v>0</v>
      </c>
      <c r="U146" s="91">
        <v>0</v>
      </c>
      <c r="V146" s="95">
        <v>6</v>
      </c>
      <c r="W146" s="91">
        <v>0</v>
      </c>
      <c r="X146" s="95">
        <v>0</v>
      </c>
      <c r="Y146" s="91">
        <v>0</v>
      </c>
      <c r="Z146" s="95">
        <v>0</v>
      </c>
      <c r="AA146" s="40">
        <v>48</v>
      </c>
    </row>
    <row r="147" spans="1:27" x14ac:dyDescent="0.45">
      <c r="A147" s="90">
        <v>45345</v>
      </c>
      <c r="B147" s="95">
        <v>3</v>
      </c>
      <c r="C147" s="91">
        <v>0</v>
      </c>
      <c r="D147" s="95">
        <v>0</v>
      </c>
      <c r="E147" s="91">
        <v>0</v>
      </c>
      <c r="F147" s="95">
        <v>0</v>
      </c>
      <c r="G147" s="91">
        <v>0</v>
      </c>
      <c r="H147" s="95">
        <v>0</v>
      </c>
      <c r="I147" s="91">
        <v>5</v>
      </c>
      <c r="J147" s="95">
        <v>0</v>
      </c>
      <c r="K147" s="91">
        <v>0</v>
      </c>
      <c r="L147" s="95">
        <v>4</v>
      </c>
      <c r="M147" s="91">
        <v>0</v>
      </c>
      <c r="N147" s="95">
        <v>0</v>
      </c>
      <c r="O147" s="91">
        <v>0</v>
      </c>
      <c r="P147" s="95">
        <v>0</v>
      </c>
      <c r="Q147" s="91">
        <v>4</v>
      </c>
      <c r="R147" s="95">
        <v>0</v>
      </c>
      <c r="S147" s="91">
        <v>4</v>
      </c>
      <c r="T147" s="95">
        <v>0</v>
      </c>
      <c r="U147" s="91">
        <v>0</v>
      </c>
      <c r="V147" s="95">
        <v>0</v>
      </c>
      <c r="W147" s="91">
        <v>0</v>
      </c>
      <c r="X147" s="95">
        <v>0</v>
      </c>
      <c r="Y147" s="91">
        <v>0</v>
      </c>
      <c r="Z147" s="95">
        <v>0</v>
      </c>
      <c r="AA147" s="40">
        <v>20</v>
      </c>
    </row>
    <row r="148" spans="1:27" x14ac:dyDescent="0.45">
      <c r="A148" s="90">
        <v>45346</v>
      </c>
      <c r="B148" s="95">
        <v>0</v>
      </c>
      <c r="C148" s="91">
        <v>0</v>
      </c>
      <c r="D148" s="95">
        <v>0</v>
      </c>
      <c r="E148" s="91">
        <v>0</v>
      </c>
      <c r="F148" s="95">
        <v>0</v>
      </c>
      <c r="G148" s="91">
        <v>0</v>
      </c>
      <c r="H148" s="95">
        <v>0</v>
      </c>
      <c r="I148" s="91">
        <v>0</v>
      </c>
      <c r="J148" s="95">
        <v>0</v>
      </c>
      <c r="K148" s="91">
        <v>0</v>
      </c>
      <c r="L148" s="95">
        <v>0</v>
      </c>
      <c r="M148" s="91">
        <v>15</v>
      </c>
      <c r="N148" s="95">
        <v>0</v>
      </c>
      <c r="O148" s="91">
        <v>0</v>
      </c>
      <c r="P148" s="95">
        <v>7</v>
      </c>
      <c r="Q148" s="91">
        <v>0</v>
      </c>
      <c r="R148" s="95">
        <v>0</v>
      </c>
      <c r="S148" s="91">
        <v>0</v>
      </c>
      <c r="T148" s="95">
        <v>0</v>
      </c>
      <c r="U148" s="91">
        <v>0</v>
      </c>
      <c r="V148" s="95">
        <v>0</v>
      </c>
      <c r="W148" s="91">
        <v>0</v>
      </c>
      <c r="X148" s="95">
        <v>0</v>
      </c>
      <c r="Y148" s="91">
        <v>0</v>
      </c>
      <c r="Z148" s="95">
        <v>50</v>
      </c>
      <c r="AA148" s="40">
        <v>72</v>
      </c>
    </row>
    <row r="149" spans="1:27" x14ac:dyDescent="0.45">
      <c r="A149" s="90">
        <v>45347</v>
      </c>
      <c r="B149" s="95">
        <v>0</v>
      </c>
      <c r="C149" s="91">
        <v>0</v>
      </c>
      <c r="D149" s="95">
        <v>0</v>
      </c>
      <c r="E149" s="91">
        <v>0</v>
      </c>
      <c r="F149" s="95">
        <v>6</v>
      </c>
      <c r="G149" s="91">
        <v>0</v>
      </c>
      <c r="H149" s="95">
        <v>0</v>
      </c>
      <c r="I149" s="91">
        <v>0</v>
      </c>
      <c r="J149" s="95">
        <v>0</v>
      </c>
      <c r="K149" s="91">
        <v>0</v>
      </c>
      <c r="L149" s="95">
        <v>0</v>
      </c>
      <c r="M149" s="91">
        <v>0</v>
      </c>
      <c r="N149" s="95">
        <v>0</v>
      </c>
      <c r="O149" s="91">
        <v>17</v>
      </c>
      <c r="P149" s="95">
        <v>20</v>
      </c>
      <c r="Q149" s="91">
        <v>4</v>
      </c>
      <c r="R149" s="95">
        <v>4</v>
      </c>
      <c r="S149" s="91">
        <v>0</v>
      </c>
      <c r="T149" s="95">
        <v>0</v>
      </c>
      <c r="U149" s="91">
        <v>10</v>
      </c>
      <c r="V149" s="95">
        <v>0</v>
      </c>
      <c r="W149" s="91">
        <v>0</v>
      </c>
      <c r="X149" s="95">
        <v>0</v>
      </c>
      <c r="Y149" s="91">
        <v>0</v>
      </c>
      <c r="Z149" s="95">
        <v>0</v>
      </c>
      <c r="AA149" s="40">
        <v>61</v>
      </c>
    </row>
    <row r="150" spans="1:27" x14ac:dyDescent="0.45">
      <c r="A150" s="90">
        <v>45348</v>
      </c>
      <c r="B150" s="95">
        <v>10</v>
      </c>
      <c r="C150" s="91">
        <v>25</v>
      </c>
      <c r="D150" s="95">
        <v>0</v>
      </c>
      <c r="E150" s="91">
        <v>0</v>
      </c>
      <c r="F150" s="95">
        <v>23</v>
      </c>
      <c r="G150" s="91">
        <v>20</v>
      </c>
      <c r="H150" s="95">
        <v>0</v>
      </c>
      <c r="I150" s="91">
        <v>10</v>
      </c>
      <c r="J150" s="95">
        <v>5</v>
      </c>
      <c r="K150" s="91">
        <v>10</v>
      </c>
      <c r="L150" s="95">
        <v>0</v>
      </c>
      <c r="M150" s="91">
        <v>0</v>
      </c>
      <c r="N150" s="95">
        <v>0</v>
      </c>
      <c r="O150" s="91">
        <v>0</v>
      </c>
      <c r="P150" s="95">
        <v>0</v>
      </c>
      <c r="Q150" s="91">
        <v>0</v>
      </c>
      <c r="R150" s="95">
        <v>5</v>
      </c>
      <c r="S150" s="91">
        <v>0</v>
      </c>
      <c r="T150" s="95">
        <v>0</v>
      </c>
      <c r="U150" s="91">
        <v>0</v>
      </c>
      <c r="V150" s="95">
        <v>0</v>
      </c>
      <c r="W150" s="91">
        <v>5</v>
      </c>
      <c r="X150" s="95">
        <v>0</v>
      </c>
      <c r="Y150" s="91">
        <v>10</v>
      </c>
      <c r="Z150" s="95">
        <v>0</v>
      </c>
      <c r="AA150" s="40">
        <v>123</v>
      </c>
    </row>
    <row r="151" spans="1:27" x14ac:dyDescent="0.45">
      <c r="A151" s="90">
        <v>45349</v>
      </c>
      <c r="B151" s="95">
        <v>0</v>
      </c>
      <c r="C151" s="91">
        <v>5</v>
      </c>
      <c r="D151" s="95">
        <v>0</v>
      </c>
      <c r="E151" s="91">
        <v>0</v>
      </c>
      <c r="F151" s="95">
        <v>0</v>
      </c>
      <c r="G151" s="91">
        <v>1</v>
      </c>
      <c r="H151" s="95">
        <v>0</v>
      </c>
      <c r="I151" s="91">
        <v>0</v>
      </c>
      <c r="J151" s="95">
        <v>0</v>
      </c>
      <c r="K151" s="91">
        <v>7</v>
      </c>
      <c r="L151" s="95">
        <v>0</v>
      </c>
      <c r="M151" s="91">
        <v>0</v>
      </c>
      <c r="N151" s="95">
        <v>0</v>
      </c>
      <c r="O151" s="91">
        <v>0</v>
      </c>
      <c r="P151" s="95">
        <v>0</v>
      </c>
      <c r="Q151" s="91">
        <v>0</v>
      </c>
      <c r="R151" s="95">
        <v>0</v>
      </c>
      <c r="S151" s="91">
        <v>0</v>
      </c>
      <c r="T151" s="95">
        <v>0</v>
      </c>
      <c r="U151" s="91">
        <v>10</v>
      </c>
      <c r="V151" s="95">
        <v>0</v>
      </c>
      <c r="W151" s="91">
        <v>0</v>
      </c>
      <c r="X151" s="95">
        <v>0</v>
      </c>
      <c r="Y151" s="91">
        <v>0</v>
      </c>
      <c r="Z151" s="95">
        <v>0</v>
      </c>
      <c r="AA151" s="40">
        <v>23</v>
      </c>
    </row>
    <row r="152" spans="1:27" x14ac:dyDescent="0.45">
      <c r="A152" s="90">
        <v>45350</v>
      </c>
      <c r="B152" s="95">
        <v>0</v>
      </c>
      <c r="C152" s="91">
        <v>0</v>
      </c>
      <c r="D152" s="95">
        <v>0</v>
      </c>
      <c r="E152" s="91">
        <v>0</v>
      </c>
      <c r="F152" s="95">
        <v>5</v>
      </c>
      <c r="G152" s="91">
        <v>0</v>
      </c>
      <c r="H152" s="95">
        <v>4</v>
      </c>
      <c r="I152" s="91">
        <v>0</v>
      </c>
      <c r="J152" s="95">
        <v>0</v>
      </c>
      <c r="K152" s="91">
        <v>4</v>
      </c>
      <c r="L152" s="95">
        <v>2</v>
      </c>
      <c r="M152" s="91">
        <v>0</v>
      </c>
      <c r="N152" s="95">
        <v>0</v>
      </c>
      <c r="O152" s="91">
        <v>0</v>
      </c>
      <c r="P152" s="95">
        <v>0</v>
      </c>
      <c r="Q152" s="91">
        <v>1</v>
      </c>
      <c r="R152" s="95">
        <v>0</v>
      </c>
      <c r="S152" s="91">
        <v>0</v>
      </c>
      <c r="T152" s="95">
        <v>0</v>
      </c>
      <c r="U152" s="91">
        <v>0</v>
      </c>
      <c r="V152" s="95">
        <v>5</v>
      </c>
      <c r="W152" s="91">
        <v>0</v>
      </c>
      <c r="X152" s="95">
        <v>0</v>
      </c>
      <c r="Y152" s="91">
        <v>0</v>
      </c>
      <c r="Z152" s="95">
        <v>0</v>
      </c>
      <c r="AA152" s="40">
        <v>21</v>
      </c>
    </row>
    <row r="153" spans="1:27" x14ac:dyDescent="0.45">
      <c r="A153" s="90">
        <v>45351</v>
      </c>
      <c r="B153" s="95">
        <v>0</v>
      </c>
      <c r="C153" s="91">
        <v>10</v>
      </c>
      <c r="D153" s="95">
        <v>0</v>
      </c>
      <c r="E153" s="91">
        <v>0</v>
      </c>
      <c r="F153" s="95">
        <v>15</v>
      </c>
      <c r="G153" s="91">
        <v>4</v>
      </c>
      <c r="H153" s="95">
        <v>0</v>
      </c>
      <c r="I153" s="91">
        <v>0</v>
      </c>
      <c r="J153" s="95">
        <v>0</v>
      </c>
      <c r="K153" s="91">
        <v>0</v>
      </c>
      <c r="L153" s="95">
        <v>0</v>
      </c>
      <c r="M153" s="91">
        <v>0</v>
      </c>
      <c r="N153" s="95">
        <v>0</v>
      </c>
      <c r="O153" s="91">
        <v>0</v>
      </c>
      <c r="P153" s="95">
        <v>5</v>
      </c>
      <c r="Q153" s="91">
        <v>0</v>
      </c>
      <c r="R153" s="95">
        <v>0</v>
      </c>
      <c r="S153" s="91">
        <v>0</v>
      </c>
      <c r="T153" s="95">
        <v>0</v>
      </c>
      <c r="U153" s="91">
        <v>0</v>
      </c>
      <c r="V153" s="95">
        <v>0</v>
      </c>
      <c r="W153" s="91">
        <v>12</v>
      </c>
      <c r="X153" s="95">
        <v>0</v>
      </c>
      <c r="Y153" s="91">
        <v>0</v>
      </c>
      <c r="Z153" s="95">
        <v>11</v>
      </c>
      <c r="AA153" s="40">
        <v>57</v>
      </c>
    </row>
    <row r="154" spans="1:27" x14ac:dyDescent="0.45">
      <c r="A154" s="90">
        <v>45352</v>
      </c>
      <c r="B154" s="95">
        <v>0</v>
      </c>
      <c r="C154" s="91">
        <v>0</v>
      </c>
      <c r="D154" s="95">
        <v>0</v>
      </c>
      <c r="E154" s="91">
        <v>0</v>
      </c>
      <c r="F154" s="95">
        <v>20</v>
      </c>
      <c r="G154" s="91">
        <v>4</v>
      </c>
      <c r="H154" s="95">
        <v>6</v>
      </c>
      <c r="I154" s="91">
        <v>0</v>
      </c>
      <c r="J154" s="95">
        <v>0</v>
      </c>
      <c r="K154" s="91">
        <v>0</v>
      </c>
      <c r="L154" s="95">
        <v>0</v>
      </c>
      <c r="M154" s="91">
        <v>0</v>
      </c>
      <c r="N154" s="95">
        <v>0</v>
      </c>
      <c r="O154" s="91">
        <v>0</v>
      </c>
      <c r="P154" s="95">
        <v>15</v>
      </c>
      <c r="Q154" s="91">
        <v>2</v>
      </c>
      <c r="R154" s="95">
        <v>2</v>
      </c>
      <c r="S154" s="91">
        <v>0</v>
      </c>
      <c r="T154" s="95">
        <v>0</v>
      </c>
      <c r="U154" s="91">
        <v>0</v>
      </c>
      <c r="V154" s="95">
        <v>0</v>
      </c>
      <c r="W154" s="91">
        <v>0</v>
      </c>
      <c r="X154" s="95">
        <v>0</v>
      </c>
      <c r="Y154" s="91">
        <v>0</v>
      </c>
      <c r="Z154" s="95">
        <v>5</v>
      </c>
      <c r="AA154" s="40">
        <v>54</v>
      </c>
    </row>
    <row r="155" spans="1:27" x14ac:dyDescent="0.45">
      <c r="A155" s="90">
        <v>45353</v>
      </c>
      <c r="B155" s="95">
        <v>5</v>
      </c>
      <c r="C155" s="91">
        <v>5</v>
      </c>
      <c r="D155" s="95">
        <v>0</v>
      </c>
      <c r="E155" s="91">
        <v>0</v>
      </c>
      <c r="F155" s="95">
        <v>0</v>
      </c>
      <c r="G155" s="91">
        <v>2</v>
      </c>
      <c r="H155" s="95">
        <v>1</v>
      </c>
      <c r="I155" s="91">
        <v>2</v>
      </c>
      <c r="J155" s="95">
        <v>0</v>
      </c>
      <c r="K155" s="91">
        <v>4</v>
      </c>
      <c r="L155" s="95">
        <v>5</v>
      </c>
      <c r="M155" s="91">
        <v>1</v>
      </c>
      <c r="N155" s="95">
        <v>0</v>
      </c>
      <c r="O155" s="91">
        <v>0</v>
      </c>
      <c r="P155" s="95">
        <v>0</v>
      </c>
      <c r="Q155" s="91">
        <v>0</v>
      </c>
      <c r="R155" s="95">
        <v>0</v>
      </c>
      <c r="S155" s="91">
        <v>2</v>
      </c>
      <c r="T155" s="95">
        <v>0</v>
      </c>
      <c r="U155" s="91">
        <v>0</v>
      </c>
      <c r="V155" s="95">
        <v>4</v>
      </c>
      <c r="W155" s="91">
        <v>0</v>
      </c>
      <c r="X155" s="95">
        <v>0</v>
      </c>
      <c r="Y155" s="91">
        <v>0</v>
      </c>
      <c r="Z155" s="95">
        <v>0</v>
      </c>
      <c r="AA155" s="40">
        <v>31</v>
      </c>
    </row>
    <row r="156" spans="1:27" x14ac:dyDescent="0.45">
      <c r="A156" s="90">
        <v>45354</v>
      </c>
      <c r="B156" s="95">
        <v>0</v>
      </c>
      <c r="C156" s="91">
        <v>20</v>
      </c>
      <c r="D156" s="95">
        <v>0</v>
      </c>
      <c r="E156" s="91">
        <v>0</v>
      </c>
      <c r="F156" s="95">
        <v>0</v>
      </c>
      <c r="G156" s="91">
        <v>0</v>
      </c>
      <c r="H156" s="95">
        <v>10</v>
      </c>
      <c r="I156" s="91">
        <v>10</v>
      </c>
      <c r="J156" s="95">
        <v>0</v>
      </c>
      <c r="K156" s="91">
        <v>0</v>
      </c>
      <c r="L156" s="95">
        <v>0</v>
      </c>
      <c r="M156" s="91">
        <v>0</v>
      </c>
      <c r="N156" s="95">
        <v>0</v>
      </c>
      <c r="O156" s="91">
        <v>0</v>
      </c>
      <c r="P156" s="95">
        <v>0</v>
      </c>
      <c r="Q156" s="91">
        <v>0</v>
      </c>
      <c r="R156" s="95">
        <v>10</v>
      </c>
      <c r="S156" s="91">
        <v>0</v>
      </c>
      <c r="T156" s="95">
        <v>0</v>
      </c>
      <c r="U156" s="91">
        <v>0</v>
      </c>
      <c r="V156" s="95">
        <v>30</v>
      </c>
      <c r="W156" s="91">
        <v>30</v>
      </c>
      <c r="X156" s="95">
        <v>0</v>
      </c>
      <c r="Y156" s="91">
        <v>0</v>
      </c>
      <c r="Z156" s="95">
        <v>150</v>
      </c>
      <c r="AA156" s="40">
        <v>260</v>
      </c>
    </row>
    <row r="157" spans="1:27" x14ac:dyDescent="0.45">
      <c r="A157" s="90">
        <v>45355</v>
      </c>
      <c r="B157" s="95">
        <v>10</v>
      </c>
      <c r="C157" s="91">
        <v>0</v>
      </c>
      <c r="D157" s="95">
        <v>0</v>
      </c>
      <c r="E157" s="91">
        <v>0</v>
      </c>
      <c r="F157" s="95">
        <v>0</v>
      </c>
      <c r="G157" s="91">
        <v>20</v>
      </c>
      <c r="H157" s="95">
        <v>0</v>
      </c>
      <c r="I157" s="91">
        <v>0</v>
      </c>
      <c r="J157" s="95">
        <v>0</v>
      </c>
      <c r="K157" s="91">
        <v>0</v>
      </c>
      <c r="L157" s="95">
        <v>0</v>
      </c>
      <c r="M157" s="91">
        <v>0</v>
      </c>
      <c r="N157" s="95">
        <v>0</v>
      </c>
      <c r="O157" s="91">
        <v>0</v>
      </c>
      <c r="P157" s="95">
        <v>5</v>
      </c>
      <c r="Q157" s="91">
        <v>9</v>
      </c>
      <c r="R157" s="95">
        <v>35</v>
      </c>
      <c r="S157" s="91">
        <v>0</v>
      </c>
      <c r="T157" s="95">
        <v>0</v>
      </c>
      <c r="U157" s="91">
        <v>15</v>
      </c>
      <c r="V157" s="95">
        <v>5</v>
      </c>
      <c r="W157" s="91">
        <v>5</v>
      </c>
      <c r="X157" s="95">
        <v>10</v>
      </c>
      <c r="Y157" s="91">
        <v>0</v>
      </c>
      <c r="Z157" s="95">
        <v>10</v>
      </c>
      <c r="AA157" s="40">
        <v>124</v>
      </c>
    </row>
    <row r="158" spans="1:27" x14ac:dyDescent="0.45">
      <c r="A158" s="90">
        <v>45356</v>
      </c>
      <c r="B158" s="95">
        <v>15</v>
      </c>
      <c r="C158" s="91">
        <v>0</v>
      </c>
      <c r="D158" s="95">
        <v>0</v>
      </c>
      <c r="E158" s="91">
        <v>0</v>
      </c>
      <c r="F158" s="95">
        <v>0</v>
      </c>
      <c r="G158" s="91">
        <v>0</v>
      </c>
      <c r="H158" s="95">
        <v>0</v>
      </c>
      <c r="I158" s="91">
        <v>0</v>
      </c>
      <c r="J158" s="95">
        <v>0</v>
      </c>
      <c r="K158" s="91">
        <v>0</v>
      </c>
      <c r="L158" s="95">
        <v>0</v>
      </c>
      <c r="M158" s="91">
        <v>0</v>
      </c>
      <c r="N158" s="95">
        <v>0</v>
      </c>
      <c r="O158" s="91">
        <v>0</v>
      </c>
      <c r="P158" s="95">
        <v>0</v>
      </c>
      <c r="Q158" s="91">
        <v>0</v>
      </c>
      <c r="R158" s="95">
        <v>0</v>
      </c>
      <c r="S158" s="91">
        <v>0</v>
      </c>
      <c r="T158" s="95">
        <v>0</v>
      </c>
      <c r="U158" s="91">
        <v>0</v>
      </c>
      <c r="V158" s="95">
        <v>0</v>
      </c>
      <c r="W158" s="91">
        <v>10</v>
      </c>
      <c r="X158" s="95">
        <v>0</v>
      </c>
      <c r="Y158" s="91">
        <v>0</v>
      </c>
      <c r="Z158" s="95">
        <v>15</v>
      </c>
      <c r="AA158" s="40">
        <v>40</v>
      </c>
    </row>
    <row r="159" spans="1:27" x14ac:dyDescent="0.45">
      <c r="A159" s="90">
        <v>45357</v>
      </c>
      <c r="B159" s="95">
        <v>0</v>
      </c>
      <c r="C159" s="91">
        <v>10</v>
      </c>
      <c r="D159" s="95">
        <v>0</v>
      </c>
      <c r="E159" s="91">
        <v>0</v>
      </c>
      <c r="F159" s="95">
        <v>15</v>
      </c>
      <c r="G159" s="91">
        <v>14</v>
      </c>
      <c r="H159" s="95">
        <v>20</v>
      </c>
      <c r="I159" s="91">
        <v>10</v>
      </c>
      <c r="J159" s="95">
        <v>0</v>
      </c>
      <c r="K159" s="91">
        <v>0</v>
      </c>
      <c r="L159" s="95">
        <v>10</v>
      </c>
      <c r="M159" s="91">
        <v>10</v>
      </c>
      <c r="N159" s="95">
        <v>10</v>
      </c>
      <c r="O159" s="91">
        <v>0</v>
      </c>
      <c r="P159" s="95">
        <v>10</v>
      </c>
      <c r="Q159" s="91">
        <v>0</v>
      </c>
      <c r="R159" s="95">
        <v>0</v>
      </c>
      <c r="S159" s="91">
        <v>0</v>
      </c>
      <c r="T159" s="95">
        <v>0</v>
      </c>
      <c r="U159" s="91">
        <v>0</v>
      </c>
      <c r="V159" s="95">
        <v>0</v>
      </c>
      <c r="W159" s="91">
        <v>22</v>
      </c>
      <c r="X159" s="95">
        <v>0</v>
      </c>
      <c r="Y159" s="91">
        <v>0</v>
      </c>
      <c r="Z159" s="95">
        <v>10</v>
      </c>
      <c r="AA159" s="40">
        <v>141</v>
      </c>
    </row>
    <row r="160" spans="1:27" x14ac:dyDescent="0.45">
      <c r="A160" s="90">
        <v>45358</v>
      </c>
      <c r="B160" s="95">
        <v>0</v>
      </c>
      <c r="C160" s="91">
        <v>0</v>
      </c>
      <c r="D160" s="95">
        <v>0</v>
      </c>
      <c r="E160" s="91">
        <v>0</v>
      </c>
      <c r="F160" s="95">
        <v>0</v>
      </c>
      <c r="G160" s="91">
        <v>5</v>
      </c>
      <c r="H160" s="95">
        <v>0</v>
      </c>
      <c r="I160" s="91">
        <v>5</v>
      </c>
      <c r="J160" s="95">
        <v>0</v>
      </c>
      <c r="K160" s="91">
        <v>0</v>
      </c>
      <c r="L160" s="95">
        <v>5</v>
      </c>
      <c r="M160" s="91">
        <v>15</v>
      </c>
      <c r="N160" s="95">
        <v>10</v>
      </c>
      <c r="O160" s="91">
        <v>0</v>
      </c>
      <c r="P160" s="95">
        <v>0</v>
      </c>
      <c r="Q160" s="91">
        <v>0</v>
      </c>
      <c r="R160" s="95">
        <v>0</v>
      </c>
      <c r="S160" s="91">
        <v>4</v>
      </c>
      <c r="T160" s="95">
        <v>0</v>
      </c>
      <c r="U160" s="91">
        <v>0</v>
      </c>
      <c r="V160" s="95">
        <v>10</v>
      </c>
      <c r="W160" s="91">
        <v>5</v>
      </c>
      <c r="X160" s="95">
        <v>0</v>
      </c>
      <c r="Y160" s="91">
        <v>0</v>
      </c>
      <c r="Z160" s="95">
        <v>0</v>
      </c>
      <c r="AA160" s="40">
        <v>59</v>
      </c>
    </row>
    <row r="161" spans="1:27" x14ac:dyDescent="0.45">
      <c r="A161" s="90">
        <v>45359</v>
      </c>
      <c r="B161" s="95">
        <v>1</v>
      </c>
      <c r="C161" s="91">
        <v>1</v>
      </c>
      <c r="D161" s="95">
        <v>3</v>
      </c>
      <c r="E161" s="91">
        <v>0</v>
      </c>
      <c r="F161" s="95">
        <v>0</v>
      </c>
      <c r="G161" s="91">
        <v>0</v>
      </c>
      <c r="H161" s="95">
        <v>0</v>
      </c>
      <c r="I161" s="91">
        <v>2</v>
      </c>
      <c r="J161" s="95">
        <v>0</v>
      </c>
      <c r="K161" s="91">
        <v>0</v>
      </c>
      <c r="L161" s="95">
        <v>0</v>
      </c>
      <c r="M161" s="91">
        <v>0</v>
      </c>
      <c r="N161" s="95">
        <v>0</v>
      </c>
      <c r="O161" s="91">
        <v>0</v>
      </c>
      <c r="P161" s="95">
        <v>0</v>
      </c>
      <c r="Q161" s="91">
        <v>2</v>
      </c>
      <c r="R161" s="95">
        <v>1</v>
      </c>
      <c r="S161" s="91">
        <v>2</v>
      </c>
      <c r="T161" s="95">
        <v>0</v>
      </c>
      <c r="U161" s="91">
        <v>0</v>
      </c>
      <c r="V161" s="95">
        <v>0</v>
      </c>
      <c r="W161" s="91">
        <v>0</v>
      </c>
      <c r="X161" s="95">
        <v>0</v>
      </c>
      <c r="Y161" s="91">
        <v>0</v>
      </c>
      <c r="Z161" s="95">
        <v>0</v>
      </c>
      <c r="AA161" s="40">
        <v>12</v>
      </c>
    </row>
    <row r="162" spans="1:27" x14ac:dyDescent="0.45">
      <c r="A162" s="90">
        <v>45360</v>
      </c>
      <c r="B162" s="95">
        <v>40</v>
      </c>
      <c r="C162" s="91">
        <v>0</v>
      </c>
      <c r="D162" s="95">
        <v>10</v>
      </c>
      <c r="E162" s="91">
        <v>0</v>
      </c>
      <c r="F162" s="95">
        <v>4</v>
      </c>
      <c r="G162" s="91">
        <v>50</v>
      </c>
      <c r="H162" s="95">
        <v>0</v>
      </c>
      <c r="I162" s="91">
        <v>0</v>
      </c>
      <c r="J162" s="95">
        <v>0</v>
      </c>
      <c r="K162" s="91">
        <v>0</v>
      </c>
      <c r="L162" s="95">
        <v>0</v>
      </c>
      <c r="M162" s="91">
        <v>0</v>
      </c>
      <c r="N162" s="95">
        <v>0</v>
      </c>
      <c r="O162" s="91">
        <v>0</v>
      </c>
      <c r="P162" s="95">
        <v>0</v>
      </c>
      <c r="Q162" s="91">
        <v>0</v>
      </c>
      <c r="R162" s="95">
        <v>50</v>
      </c>
      <c r="S162" s="91">
        <v>0</v>
      </c>
      <c r="T162" s="95">
        <v>0</v>
      </c>
      <c r="U162" s="91">
        <v>30</v>
      </c>
      <c r="V162" s="95">
        <v>0</v>
      </c>
      <c r="W162" s="91">
        <v>0</v>
      </c>
      <c r="X162" s="95">
        <v>0</v>
      </c>
      <c r="Y162" s="91">
        <v>0</v>
      </c>
      <c r="Z162" s="95">
        <v>0</v>
      </c>
      <c r="AA162" s="40">
        <v>184</v>
      </c>
    </row>
    <row r="163" spans="1:27" x14ac:dyDescent="0.45">
      <c r="A163" s="90">
        <v>45361</v>
      </c>
      <c r="B163" s="95">
        <v>5</v>
      </c>
      <c r="C163" s="91">
        <v>4</v>
      </c>
      <c r="D163" s="95">
        <v>0</v>
      </c>
      <c r="E163" s="91">
        <v>0</v>
      </c>
      <c r="F163" s="95">
        <v>4</v>
      </c>
      <c r="G163" s="91">
        <v>5</v>
      </c>
      <c r="H163" s="95">
        <v>6</v>
      </c>
      <c r="I163" s="91">
        <v>0</v>
      </c>
      <c r="J163" s="95">
        <v>0</v>
      </c>
      <c r="K163" s="91">
        <v>6</v>
      </c>
      <c r="L163" s="95">
        <v>8</v>
      </c>
      <c r="M163" s="91">
        <v>13</v>
      </c>
      <c r="N163" s="95">
        <v>0</v>
      </c>
      <c r="O163" s="91">
        <v>0</v>
      </c>
      <c r="P163" s="95">
        <v>6</v>
      </c>
      <c r="Q163" s="91">
        <v>4</v>
      </c>
      <c r="R163" s="95">
        <v>3</v>
      </c>
      <c r="S163" s="91">
        <v>0</v>
      </c>
      <c r="T163" s="95">
        <v>3</v>
      </c>
      <c r="U163" s="91">
        <v>3</v>
      </c>
      <c r="V163" s="95">
        <v>10</v>
      </c>
      <c r="W163" s="91">
        <v>10</v>
      </c>
      <c r="X163" s="95">
        <v>0</v>
      </c>
      <c r="Y163" s="91">
        <v>0</v>
      </c>
      <c r="Z163" s="95">
        <v>6</v>
      </c>
      <c r="AA163" s="40">
        <v>96</v>
      </c>
    </row>
    <row r="164" spans="1:27" x14ac:dyDescent="0.45">
      <c r="A164" s="90">
        <v>45362</v>
      </c>
      <c r="B164" s="95">
        <v>0</v>
      </c>
      <c r="C164" s="91">
        <v>25</v>
      </c>
      <c r="D164" s="95">
        <v>0</v>
      </c>
      <c r="E164" s="91">
        <v>0</v>
      </c>
      <c r="F164" s="95">
        <v>25</v>
      </c>
      <c r="G164" s="91">
        <v>20</v>
      </c>
      <c r="H164" s="95">
        <v>24</v>
      </c>
      <c r="I164" s="91">
        <v>0</v>
      </c>
      <c r="J164" s="95">
        <v>2</v>
      </c>
      <c r="K164" s="91">
        <v>0</v>
      </c>
      <c r="L164" s="95">
        <v>15</v>
      </c>
      <c r="M164" s="91">
        <v>10</v>
      </c>
      <c r="N164" s="95">
        <v>4</v>
      </c>
      <c r="O164" s="91">
        <v>0</v>
      </c>
      <c r="P164" s="95">
        <v>0</v>
      </c>
      <c r="Q164" s="91">
        <v>0</v>
      </c>
      <c r="R164" s="95">
        <v>10</v>
      </c>
      <c r="S164" s="91">
        <v>0</v>
      </c>
      <c r="T164" s="95">
        <v>0</v>
      </c>
      <c r="U164" s="91">
        <v>15</v>
      </c>
      <c r="V164" s="95">
        <v>0</v>
      </c>
      <c r="W164" s="91">
        <v>5</v>
      </c>
      <c r="X164" s="95">
        <v>5</v>
      </c>
      <c r="Y164" s="91">
        <v>5</v>
      </c>
      <c r="Z164" s="95">
        <v>10</v>
      </c>
      <c r="AA164" s="40">
        <v>175</v>
      </c>
    </row>
    <row r="165" spans="1:27" x14ac:dyDescent="0.45">
      <c r="A165" s="90">
        <v>45363</v>
      </c>
      <c r="B165" s="95">
        <v>0</v>
      </c>
      <c r="C165" s="91">
        <v>0</v>
      </c>
      <c r="D165" s="95">
        <v>8</v>
      </c>
      <c r="E165" s="91">
        <v>0</v>
      </c>
      <c r="F165" s="95">
        <v>10</v>
      </c>
      <c r="G165" s="91">
        <v>10</v>
      </c>
      <c r="H165" s="95">
        <v>0</v>
      </c>
      <c r="I165" s="91">
        <v>0</v>
      </c>
      <c r="J165" s="95">
        <v>0</v>
      </c>
      <c r="K165" s="91">
        <v>14</v>
      </c>
      <c r="L165" s="95">
        <v>0</v>
      </c>
      <c r="M165" s="91">
        <v>0</v>
      </c>
      <c r="N165" s="95">
        <v>8</v>
      </c>
      <c r="O165" s="91">
        <v>0</v>
      </c>
      <c r="P165" s="95">
        <v>0</v>
      </c>
      <c r="Q165" s="91">
        <v>0</v>
      </c>
      <c r="R165" s="95">
        <v>0</v>
      </c>
      <c r="S165" s="91">
        <v>0</v>
      </c>
      <c r="T165" s="95">
        <v>0</v>
      </c>
      <c r="U165" s="91">
        <v>10</v>
      </c>
      <c r="V165" s="95">
        <v>10</v>
      </c>
      <c r="W165" s="91">
        <v>10</v>
      </c>
      <c r="X165" s="95">
        <v>0</v>
      </c>
      <c r="Y165" s="91">
        <v>0</v>
      </c>
      <c r="Z165" s="95">
        <v>0</v>
      </c>
      <c r="AA165" s="40">
        <v>80</v>
      </c>
    </row>
    <row r="166" spans="1:27" x14ac:dyDescent="0.45">
      <c r="A166" s="90">
        <v>45364</v>
      </c>
      <c r="B166" s="95">
        <v>0</v>
      </c>
      <c r="C166" s="91">
        <v>0</v>
      </c>
      <c r="D166" s="95">
        <v>0</v>
      </c>
      <c r="E166" s="91">
        <v>0</v>
      </c>
      <c r="F166" s="95">
        <v>0</v>
      </c>
      <c r="G166" s="91">
        <v>20</v>
      </c>
      <c r="H166" s="95">
        <v>20</v>
      </c>
      <c r="I166" s="91">
        <v>5</v>
      </c>
      <c r="J166" s="95">
        <v>5</v>
      </c>
      <c r="K166" s="91">
        <v>5</v>
      </c>
      <c r="L166" s="95">
        <v>5</v>
      </c>
      <c r="M166" s="91">
        <v>0</v>
      </c>
      <c r="N166" s="95">
        <v>4</v>
      </c>
      <c r="O166" s="91">
        <v>5</v>
      </c>
      <c r="P166" s="95">
        <v>5</v>
      </c>
      <c r="Q166" s="91">
        <v>0</v>
      </c>
      <c r="R166" s="95">
        <v>0</v>
      </c>
      <c r="S166" s="91">
        <v>0</v>
      </c>
      <c r="T166" s="95">
        <v>0</v>
      </c>
      <c r="U166" s="91">
        <v>0</v>
      </c>
      <c r="V166" s="95">
        <v>0</v>
      </c>
      <c r="W166" s="91">
        <v>0</v>
      </c>
      <c r="X166" s="95">
        <v>0</v>
      </c>
      <c r="Y166" s="91">
        <v>0</v>
      </c>
      <c r="Z166" s="95">
        <v>6</v>
      </c>
      <c r="AA166" s="40">
        <v>80</v>
      </c>
    </row>
    <row r="167" spans="1:27" x14ac:dyDescent="0.45">
      <c r="A167" s="90">
        <v>45365</v>
      </c>
      <c r="B167" s="95">
        <v>10</v>
      </c>
      <c r="C167" s="91">
        <v>15</v>
      </c>
      <c r="D167" s="95">
        <v>10</v>
      </c>
      <c r="E167" s="91">
        <v>0</v>
      </c>
      <c r="F167" s="95">
        <v>0</v>
      </c>
      <c r="G167" s="91">
        <v>10</v>
      </c>
      <c r="H167" s="95">
        <v>25</v>
      </c>
      <c r="I167" s="91">
        <v>20</v>
      </c>
      <c r="J167" s="95">
        <v>0</v>
      </c>
      <c r="K167" s="91">
        <v>0</v>
      </c>
      <c r="L167" s="95">
        <v>15</v>
      </c>
      <c r="M167" s="91">
        <v>0</v>
      </c>
      <c r="N167" s="95">
        <v>10</v>
      </c>
      <c r="O167" s="91">
        <v>0</v>
      </c>
      <c r="P167" s="95">
        <v>0</v>
      </c>
      <c r="Q167" s="91">
        <v>10</v>
      </c>
      <c r="R167" s="95">
        <v>15</v>
      </c>
      <c r="S167" s="91">
        <v>0</v>
      </c>
      <c r="T167" s="95">
        <v>0</v>
      </c>
      <c r="U167" s="91">
        <v>20</v>
      </c>
      <c r="V167" s="95">
        <v>20</v>
      </c>
      <c r="W167" s="91">
        <v>15</v>
      </c>
      <c r="X167" s="95">
        <v>4</v>
      </c>
      <c r="Y167" s="91">
        <v>10</v>
      </c>
      <c r="Z167" s="95">
        <v>30</v>
      </c>
      <c r="AA167" s="40">
        <v>239</v>
      </c>
    </row>
    <row r="168" spans="1:27" x14ac:dyDescent="0.45">
      <c r="A168" s="90">
        <v>45366</v>
      </c>
      <c r="B168" s="95">
        <v>20</v>
      </c>
      <c r="C168" s="91">
        <v>60</v>
      </c>
      <c r="D168" s="95">
        <v>0</v>
      </c>
      <c r="E168" s="91">
        <v>0</v>
      </c>
      <c r="F168" s="95">
        <v>0</v>
      </c>
      <c r="G168" s="91">
        <v>0</v>
      </c>
      <c r="H168" s="95">
        <v>20</v>
      </c>
      <c r="I168" s="91">
        <v>0</v>
      </c>
      <c r="J168" s="95">
        <v>0</v>
      </c>
      <c r="K168" s="91">
        <v>0</v>
      </c>
      <c r="L168" s="95">
        <v>20</v>
      </c>
      <c r="M168" s="91">
        <v>30</v>
      </c>
      <c r="N168" s="95">
        <v>0</v>
      </c>
      <c r="O168" s="91">
        <v>0</v>
      </c>
      <c r="P168" s="95">
        <v>0</v>
      </c>
      <c r="Q168" s="91">
        <v>0</v>
      </c>
      <c r="R168" s="95">
        <v>0</v>
      </c>
      <c r="S168" s="91">
        <v>0</v>
      </c>
      <c r="T168" s="95">
        <v>0</v>
      </c>
      <c r="U168" s="91">
        <v>0</v>
      </c>
      <c r="V168" s="95">
        <v>6</v>
      </c>
      <c r="W168" s="91">
        <v>8</v>
      </c>
      <c r="X168" s="95">
        <v>0</v>
      </c>
      <c r="Y168" s="91">
        <v>0</v>
      </c>
      <c r="Z168" s="95">
        <v>40</v>
      </c>
      <c r="AA168" s="40">
        <v>204</v>
      </c>
    </row>
    <row r="169" spans="1:27" x14ac:dyDescent="0.45">
      <c r="A169" s="90">
        <v>45367</v>
      </c>
      <c r="B169" s="95">
        <v>0</v>
      </c>
      <c r="C169" s="91">
        <v>16</v>
      </c>
      <c r="D169" s="95">
        <v>0</v>
      </c>
      <c r="E169" s="91">
        <v>0</v>
      </c>
      <c r="F169" s="95">
        <v>75</v>
      </c>
      <c r="G169" s="91">
        <v>4</v>
      </c>
      <c r="H169" s="95">
        <v>0</v>
      </c>
      <c r="I169" s="91">
        <v>5</v>
      </c>
      <c r="J169" s="95">
        <v>0</v>
      </c>
      <c r="K169" s="91">
        <v>0</v>
      </c>
      <c r="L169" s="95">
        <v>20</v>
      </c>
      <c r="M169" s="91">
        <v>0</v>
      </c>
      <c r="N169" s="95">
        <v>0</v>
      </c>
      <c r="O169" s="91">
        <v>0</v>
      </c>
      <c r="P169" s="95">
        <v>0</v>
      </c>
      <c r="Q169" s="91">
        <v>10</v>
      </c>
      <c r="R169" s="95">
        <v>0</v>
      </c>
      <c r="S169" s="91">
        <v>0</v>
      </c>
      <c r="T169" s="95">
        <v>0</v>
      </c>
      <c r="U169" s="91">
        <v>10</v>
      </c>
      <c r="V169" s="95">
        <v>0</v>
      </c>
      <c r="W169" s="91">
        <v>0</v>
      </c>
      <c r="X169" s="95">
        <v>0</v>
      </c>
      <c r="Y169" s="91">
        <v>11</v>
      </c>
      <c r="Z169" s="95">
        <v>34</v>
      </c>
      <c r="AA169" s="40">
        <v>185</v>
      </c>
    </row>
    <row r="170" spans="1:27" x14ac:dyDescent="0.45">
      <c r="A170" s="90">
        <v>45368</v>
      </c>
      <c r="B170" s="95">
        <v>10</v>
      </c>
      <c r="C170" s="91">
        <v>30</v>
      </c>
      <c r="D170" s="95">
        <v>0</v>
      </c>
      <c r="E170" s="91">
        <v>0</v>
      </c>
      <c r="F170" s="95">
        <v>4</v>
      </c>
      <c r="G170" s="91">
        <v>0</v>
      </c>
      <c r="H170" s="95">
        <v>30</v>
      </c>
      <c r="I170" s="91">
        <v>0</v>
      </c>
      <c r="J170" s="95">
        <v>0</v>
      </c>
      <c r="K170" s="91">
        <v>0</v>
      </c>
      <c r="L170" s="95">
        <v>4</v>
      </c>
      <c r="M170" s="91">
        <v>2</v>
      </c>
      <c r="N170" s="95">
        <v>0</v>
      </c>
      <c r="O170" s="91">
        <v>0</v>
      </c>
      <c r="P170" s="95">
        <v>5</v>
      </c>
      <c r="Q170" s="91">
        <v>0</v>
      </c>
      <c r="R170" s="95">
        <v>0</v>
      </c>
      <c r="S170" s="91">
        <v>0</v>
      </c>
      <c r="T170" s="95">
        <v>0</v>
      </c>
      <c r="U170" s="91">
        <v>0</v>
      </c>
      <c r="V170" s="95">
        <v>0</v>
      </c>
      <c r="W170" s="91">
        <v>0</v>
      </c>
      <c r="X170" s="95">
        <v>0</v>
      </c>
      <c r="Y170" s="91">
        <v>0</v>
      </c>
      <c r="Z170" s="95">
        <v>0</v>
      </c>
      <c r="AA170" s="40">
        <v>85</v>
      </c>
    </row>
    <row r="171" spans="1:27" x14ac:dyDescent="0.45">
      <c r="A171" s="90">
        <v>45369</v>
      </c>
      <c r="B171" s="95">
        <v>2</v>
      </c>
      <c r="C171" s="91">
        <v>0</v>
      </c>
      <c r="D171" s="95">
        <v>0</v>
      </c>
      <c r="E171" s="91">
        <v>2</v>
      </c>
      <c r="F171" s="95">
        <v>7</v>
      </c>
      <c r="G171" s="91">
        <v>0</v>
      </c>
      <c r="H171" s="95">
        <v>4</v>
      </c>
      <c r="I171" s="91">
        <v>0</v>
      </c>
      <c r="J171" s="95">
        <v>0</v>
      </c>
      <c r="K171" s="91">
        <v>0</v>
      </c>
      <c r="L171" s="95">
        <v>0</v>
      </c>
      <c r="M171" s="91">
        <v>0</v>
      </c>
      <c r="N171" s="95">
        <v>0</v>
      </c>
      <c r="O171" s="91">
        <v>0</v>
      </c>
      <c r="P171" s="95">
        <v>0</v>
      </c>
      <c r="Q171" s="91">
        <v>0</v>
      </c>
      <c r="R171" s="95">
        <v>0</v>
      </c>
      <c r="S171" s="91">
        <v>8</v>
      </c>
      <c r="T171" s="95">
        <v>0</v>
      </c>
      <c r="U171" s="91">
        <v>0</v>
      </c>
      <c r="V171" s="95">
        <v>2</v>
      </c>
      <c r="W171" s="91">
        <v>0</v>
      </c>
      <c r="X171" s="95">
        <v>0</v>
      </c>
      <c r="Y171" s="91">
        <v>4</v>
      </c>
      <c r="Z171" s="95">
        <v>2</v>
      </c>
      <c r="AA171" s="40">
        <v>31</v>
      </c>
    </row>
    <row r="172" spans="1:27" x14ac:dyDescent="0.45">
      <c r="A172" s="90">
        <v>45370</v>
      </c>
      <c r="B172" s="95">
        <v>0</v>
      </c>
      <c r="C172" s="91">
        <v>0</v>
      </c>
      <c r="D172" s="95">
        <v>0</v>
      </c>
      <c r="E172" s="91">
        <v>0</v>
      </c>
      <c r="F172" s="95">
        <v>3</v>
      </c>
      <c r="G172" s="91">
        <v>0</v>
      </c>
      <c r="H172" s="95">
        <v>2</v>
      </c>
      <c r="I172" s="91">
        <v>0</v>
      </c>
      <c r="J172" s="95">
        <v>0</v>
      </c>
      <c r="K172" s="91">
        <v>0</v>
      </c>
      <c r="L172" s="95">
        <v>2</v>
      </c>
      <c r="M172" s="91">
        <v>4</v>
      </c>
      <c r="N172" s="95">
        <v>0</v>
      </c>
      <c r="O172" s="91">
        <v>0</v>
      </c>
      <c r="P172" s="95">
        <v>6</v>
      </c>
      <c r="Q172" s="91">
        <v>0</v>
      </c>
      <c r="R172" s="95">
        <v>0</v>
      </c>
      <c r="S172" s="91">
        <v>0</v>
      </c>
      <c r="T172" s="95">
        <v>0</v>
      </c>
      <c r="U172" s="91">
        <v>0</v>
      </c>
      <c r="V172" s="95">
        <v>0</v>
      </c>
      <c r="W172" s="91">
        <v>6</v>
      </c>
      <c r="X172" s="95">
        <v>0</v>
      </c>
      <c r="Y172" s="91">
        <v>0</v>
      </c>
      <c r="Z172" s="95">
        <v>0</v>
      </c>
      <c r="AA172" s="40">
        <v>23</v>
      </c>
    </row>
    <row r="173" spans="1:27" x14ac:dyDescent="0.45">
      <c r="A173" s="90">
        <v>45371</v>
      </c>
      <c r="B173" s="95">
        <v>8</v>
      </c>
      <c r="C173" s="91">
        <v>8</v>
      </c>
      <c r="D173" s="95">
        <v>4</v>
      </c>
      <c r="E173" s="91">
        <v>0</v>
      </c>
      <c r="F173" s="95">
        <v>0</v>
      </c>
      <c r="G173" s="91">
        <v>8</v>
      </c>
      <c r="H173" s="95">
        <v>8</v>
      </c>
      <c r="I173" s="91">
        <v>0</v>
      </c>
      <c r="J173" s="95">
        <v>0</v>
      </c>
      <c r="K173" s="91">
        <v>5</v>
      </c>
      <c r="L173" s="95">
        <v>8</v>
      </c>
      <c r="M173" s="91">
        <v>16</v>
      </c>
      <c r="N173" s="95">
        <v>6</v>
      </c>
      <c r="O173" s="91">
        <v>0</v>
      </c>
      <c r="P173" s="95">
        <v>5</v>
      </c>
      <c r="Q173" s="91">
        <v>0</v>
      </c>
      <c r="R173" s="95">
        <v>0</v>
      </c>
      <c r="S173" s="91">
        <v>0</v>
      </c>
      <c r="T173" s="95">
        <v>0</v>
      </c>
      <c r="U173" s="91">
        <v>0</v>
      </c>
      <c r="V173" s="95">
        <v>13</v>
      </c>
      <c r="W173" s="91">
        <v>8</v>
      </c>
      <c r="X173" s="95">
        <v>2</v>
      </c>
      <c r="Y173" s="91">
        <v>4</v>
      </c>
      <c r="Z173" s="95">
        <v>5</v>
      </c>
      <c r="AA173" s="40">
        <v>108</v>
      </c>
    </row>
    <row r="174" spans="1:27" x14ac:dyDescent="0.45">
      <c r="A174" s="90">
        <v>45372</v>
      </c>
      <c r="B174" s="95">
        <v>40</v>
      </c>
      <c r="C174" s="91">
        <v>4</v>
      </c>
      <c r="D174" s="95">
        <v>0</v>
      </c>
      <c r="E174" s="91">
        <v>0</v>
      </c>
      <c r="F174" s="95">
        <v>0</v>
      </c>
      <c r="G174" s="91">
        <v>40</v>
      </c>
      <c r="H174" s="95">
        <v>0</v>
      </c>
      <c r="I174" s="91">
        <v>0</v>
      </c>
      <c r="J174" s="95">
        <v>0</v>
      </c>
      <c r="K174" s="91">
        <v>3</v>
      </c>
      <c r="L174" s="95">
        <v>0</v>
      </c>
      <c r="M174" s="91">
        <v>0</v>
      </c>
      <c r="N174" s="95">
        <v>0</v>
      </c>
      <c r="O174" s="91">
        <v>0</v>
      </c>
      <c r="P174" s="95">
        <v>0</v>
      </c>
      <c r="Q174" s="91">
        <v>0</v>
      </c>
      <c r="R174" s="95">
        <v>46</v>
      </c>
      <c r="S174" s="91">
        <v>0</v>
      </c>
      <c r="T174" s="95">
        <v>0</v>
      </c>
      <c r="U174" s="91">
        <v>20</v>
      </c>
      <c r="V174" s="95">
        <v>0</v>
      </c>
      <c r="W174" s="91">
        <v>0</v>
      </c>
      <c r="X174" s="95">
        <v>0</v>
      </c>
      <c r="Y174" s="91">
        <v>0</v>
      </c>
      <c r="Z174" s="95">
        <v>0</v>
      </c>
      <c r="AA174" s="40">
        <v>153</v>
      </c>
    </row>
    <row r="175" spans="1:27" x14ac:dyDescent="0.45">
      <c r="A175" s="90">
        <v>45373</v>
      </c>
      <c r="B175" s="95">
        <v>12</v>
      </c>
      <c r="C175" s="91">
        <v>10</v>
      </c>
      <c r="D175" s="95">
        <v>0</v>
      </c>
      <c r="E175" s="91">
        <v>10</v>
      </c>
      <c r="F175" s="95">
        <v>2</v>
      </c>
      <c r="G175" s="91">
        <v>10</v>
      </c>
      <c r="H175" s="95">
        <v>0</v>
      </c>
      <c r="I175" s="91">
        <v>0</v>
      </c>
      <c r="J175" s="95">
        <v>0</v>
      </c>
      <c r="K175" s="91">
        <v>0</v>
      </c>
      <c r="L175" s="95">
        <v>4</v>
      </c>
      <c r="M175" s="91">
        <v>0</v>
      </c>
      <c r="N175" s="95">
        <v>0</v>
      </c>
      <c r="O175" s="91">
        <v>6</v>
      </c>
      <c r="P175" s="95">
        <v>0</v>
      </c>
      <c r="Q175" s="91">
        <v>0</v>
      </c>
      <c r="R175" s="95">
        <v>0</v>
      </c>
      <c r="S175" s="91">
        <v>0</v>
      </c>
      <c r="T175" s="95">
        <v>0</v>
      </c>
      <c r="U175" s="91">
        <v>0</v>
      </c>
      <c r="V175" s="95">
        <v>4</v>
      </c>
      <c r="W175" s="91">
        <v>0</v>
      </c>
      <c r="X175" s="95">
        <v>0</v>
      </c>
      <c r="Y175" s="91">
        <v>0</v>
      </c>
      <c r="Z175" s="95">
        <v>8</v>
      </c>
      <c r="AA175" s="40">
        <v>66</v>
      </c>
    </row>
    <row r="176" spans="1:27" x14ac:dyDescent="0.45">
      <c r="A176" s="90">
        <v>45374</v>
      </c>
      <c r="B176" s="95">
        <v>0</v>
      </c>
      <c r="C176" s="91">
        <v>10</v>
      </c>
      <c r="D176" s="95">
        <v>0</v>
      </c>
      <c r="E176" s="91">
        <v>0</v>
      </c>
      <c r="F176" s="95">
        <v>0</v>
      </c>
      <c r="G176" s="91">
        <v>15</v>
      </c>
      <c r="H176" s="95">
        <v>20</v>
      </c>
      <c r="I176" s="91">
        <v>0</v>
      </c>
      <c r="J176" s="95">
        <v>0</v>
      </c>
      <c r="K176" s="91">
        <v>0</v>
      </c>
      <c r="L176" s="95">
        <v>10</v>
      </c>
      <c r="M176" s="91">
        <v>20</v>
      </c>
      <c r="N176" s="95">
        <v>0</v>
      </c>
      <c r="O176" s="91">
        <v>0</v>
      </c>
      <c r="P176" s="95">
        <v>7</v>
      </c>
      <c r="Q176" s="91">
        <v>0</v>
      </c>
      <c r="R176" s="95">
        <v>0</v>
      </c>
      <c r="S176" s="91">
        <v>0</v>
      </c>
      <c r="T176" s="95">
        <v>0</v>
      </c>
      <c r="U176" s="91">
        <v>0</v>
      </c>
      <c r="V176" s="95">
        <v>10</v>
      </c>
      <c r="W176" s="91">
        <v>10</v>
      </c>
      <c r="X176" s="95">
        <v>0</v>
      </c>
      <c r="Y176" s="91">
        <v>0</v>
      </c>
      <c r="Z176" s="95">
        <v>0</v>
      </c>
      <c r="AA176" s="40">
        <v>102</v>
      </c>
    </row>
    <row r="177" spans="1:27" x14ac:dyDescent="0.45">
      <c r="A177" s="90">
        <v>45375</v>
      </c>
      <c r="B177" s="95">
        <v>5</v>
      </c>
      <c r="C177" s="91">
        <v>10</v>
      </c>
      <c r="D177" s="95">
        <v>0</v>
      </c>
      <c r="E177" s="91">
        <v>0</v>
      </c>
      <c r="F177" s="95">
        <v>4</v>
      </c>
      <c r="G177" s="91">
        <v>5</v>
      </c>
      <c r="H177" s="95">
        <v>10</v>
      </c>
      <c r="I177" s="91">
        <v>0</v>
      </c>
      <c r="J177" s="95">
        <v>0</v>
      </c>
      <c r="K177" s="91">
        <v>0</v>
      </c>
      <c r="L177" s="95">
        <v>0</v>
      </c>
      <c r="M177" s="91">
        <v>5</v>
      </c>
      <c r="N177" s="95">
        <v>0</v>
      </c>
      <c r="O177" s="91">
        <v>0</v>
      </c>
      <c r="P177" s="95">
        <v>4</v>
      </c>
      <c r="Q177" s="91">
        <v>0</v>
      </c>
      <c r="R177" s="95">
        <v>2</v>
      </c>
      <c r="S177" s="91">
        <v>0</v>
      </c>
      <c r="T177" s="95">
        <v>0</v>
      </c>
      <c r="U177" s="91">
        <v>14</v>
      </c>
      <c r="V177" s="95">
        <v>0</v>
      </c>
      <c r="W177" s="91">
        <v>0</v>
      </c>
      <c r="X177" s="95">
        <v>2</v>
      </c>
      <c r="Y177" s="91">
        <v>0</v>
      </c>
      <c r="Z177" s="95">
        <v>11</v>
      </c>
      <c r="AA177" s="40">
        <v>72</v>
      </c>
    </row>
    <row r="178" spans="1:27" x14ac:dyDescent="0.45">
      <c r="A178" s="90">
        <v>45376</v>
      </c>
      <c r="B178" s="95">
        <v>0</v>
      </c>
      <c r="C178" s="91">
        <v>0</v>
      </c>
      <c r="D178" s="95">
        <v>0</v>
      </c>
      <c r="E178" s="91">
        <v>0</v>
      </c>
      <c r="F178" s="95">
        <v>6</v>
      </c>
      <c r="G178" s="91">
        <v>0</v>
      </c>
      <c r="H178" s="95">
        <v>0</v>
      </c>
      <c r="I178" s="91">
        <v>0</v>
      </c>
      <c r="J178" s="95">
        <v>0</v>
      </c>
      <c r="K178" s="91">
        <v>10</v>
      </c>
      <c r="L178" s="95">
        <v>5</v>
      </c>
      <c r="M178" s="91">
        <v>15</v>
      </c>
      <c r="N178" s="95">
        <v>0</v>
      </c>
      <c r="O178" s="91">
        <v>0</v>
      </c>
      <c r="P178" s="95">
        <v>10</v>
      </c>
      <c r="Q178" s="91">
        <v>0</v>
      </c>
      <c r="R178" s="95">
        <v>0</v>
      </c>
      <c r="S178" s="91">
        <v>0</v>
      </c>
      <c r="T178" s="95">
        <v>0</v>
      </c>
      <c r="U178" s="91">
        <v>7</v>
      </c>
      <c r="V178" s="95">
        <v>0</v>
      </c>
      <c r="W178" s="91">
        <v>0</v>
      </c>
      <c r="X178" s="95">
        <v>0</v>
      </c>
      <c r="Y178" s="91">
        <v>5</v>
      </c>
      <c r="Z178" s="95">
        <v>12</v>
      </c>
      <c r="AA178" s="40">
        <v>70</v>
      </c>
    </row>
    <row r="179" spans="1:27" x14ac:dyDescent="0.45">
      <c r="A179" s="90">
        <v>45377</v>
      </c>
      <c r="B179" s="95">
        <v>2</v>
      </c>
      <c r="C179" s="91">
        <v>0</v>
      </c>
      <c r="D179" s="95">
        <v>0</v>
      </c>
      <c r="E179" s="91">
        <v>0</v>
      </c>
      <c r="F179" s="95">
        <v>0</v>
      </c>
      <c r="G179" s="91">
        <v>0</v>
      </c>
      <c r="H179" s="95">
        <v>5</v>
      </c>
      <c r="I179" s="91">
        <v>0</v>
      </c>
      <c r="J179" s="95">
        <v>0</v>
      </c>
      <c r="K179" s="91">
        <v>0</v>
      </c>
      <c r="L179" s="95">
        <v>0</v>
      </c>
      <c r="M179" s="91">
        <v>7</v>
      </c>
      <c r="N179" s="95">
        <v>0</v>
      </c>
      <c r="O179" s="91">
        <v>0</v>
      </c>
      <c r="P179" s="95">
        <v>0</v>
      </c>
      <c r="Q179" s="91">
        <v>0</v>
      </c>
      <c r="R179" s="95">
        <v>2</v>
      </c>
      <c r="S179" s="91">
        <v>0</v>
      </c>
      <c r="T179" s="95">
        <v>0</v>
      </c>
      <c r="U179" s="91">
        <v>4</v>
      </c>
      <c r="V179" s="95">
        <v>8</v>
      </c>
      <c r="W179" s="91">
        <v>8</v>
      </c>
      <c r="X179" s="95">
        <v>0</v>
      </c>
      <c r="Y179" s="91">
        <v>10</v>
      </c>
      <c r="Z179" s="95">
        <v>3</v>
      </c>
      <c r="AA179" s="40">
        <v>49</v>
      </c>
    </row>
    <row r="180" spans="1:27" x14ac:dyDescent="0.45">
      <c r="A180" s="90">
        <v>45378</v>
      </c>
      <c r="B180" s="95">
        <v>0</v>
      </c>
      <c r="C180" s="91">
        <v>0</v>
      </c>
      <c r="D180" s="95">
        <v>0</v>
      </c>
      <c r="E180" s="91">
        <v>0</v>
      </c>
      <c r="F180" s="95">
        <v>18</v>
      </c>
      <c r="G180" s="91">
        <v>2</v>
      </c>
      <c r="H180" s="95">
        <v>0</v>
      </c>
      <c r="I180" s="91">
        <v>0</v>
      </c>
      <c r="J180" s="95">
        <v>2</v>
      </c>
      <c r="K180" s="91">
        <v>3</v>
      </c>
      <c r="L180" s="95">
        <v>2</v>
      </c>
      <c r="M180" s="91">
        <v>35</v>
      </c>
      <c r="N180" s="95">
        <v>10</v>
      </c>
      <c r="O180" s="91">
        <v>2</v>
      </c>
      <c r="P180" s="95">
        <v>0</v>
      </c>
      <c r="Q180" s="91">
        <v>0</v>
      </c>
      <c r="R180" s="95">
        <v>0</v>
      </c>
      <c r="S180" s="91">
        <v>0</v>
      </c>
      <c r="T180" s="95">
        <v>0</v>
      </c>
      <c r="U180" s="91">
        <v>25</v>
      </c>
      <c r="V180" s="95">
        <v>0</v>
      </c>
      <c r="W180" s="91">
        <v>0</v>
      </c>
      <c r="X180" s="95">
        <v>5</v>
      </c>
      <c r="Y180" s="91">
        <v>5</v>
      </c>
      <c r="Z180" s="95">
        <v>0</v>
      </c>
      <c r="AA180" s="40">
        <v>109</v>
      </c>
    </row>
    <row r="181" spans="1:27" x14ac:dyDescent="0.45">
      <c r="A181" s="90">
        <v>45379</v>
      </c>
      <c r="B181" s="95">
        <v>5</v>
      </c>
      <c r="C181" s="91">
        <v>0</v>
      </c>
      <c r="D181" s="95">
        <v>0</v>
      </c>
      <c r="E181" s="91">
        <v>0</v>
      </c>
      <c r="F181" s="95">
        <v>0</v>
      </c>
      <c r="G181" s="91">
        <v>0</v>
      </c>
      <c r="H181" s="95">
        <v>0</v>
      </c>
      <c r="I181" s="91">
        <v>0</v>
      </c>
      <c r="J181" s="95">
        <v>0</v>
      </c>
      <c r="K181" s="91">
        <v>25</v>
      </c>
      <c r="L181" s="95">
        <v>0</v>
      </c>
      <c r="M181" s="91">
        <v>2</v>
      </c>
      <c r="N181" s="95">
        <v>0</v>
      </c>
      <c r="O181" s="91">
        <v>0</v>
      </c>
      <c r="P181" s="95">
        <v>10</v>
      </c>
      <c r="Q181" s="91">
        <v>0</v>
      </c>
      <c r="R181" s="95">
        <v>0</v>
      </c>
      <c r="S181" s="91">
        <v>0</v>
      </c>
      <c r="T181" s="95">
        <v>0</v>
      </c>
      <c r="U181" s="91">
        <v>0</v>
      </c>
      <c r="V181" s="95">
        <v>0</v>
      </c>
      <c r="W181" s="91">
        <v>0</v>
      </c>
      <c r="X181" s="95">
        <v>0</v>
      </c>
      <c r="Y181" s="91">
        <v>0</v>
      </c>
      <c r="Z181" s="95">
        <v>2</v>
      </c>
      <c r="AA181" s="40">
        <v>44</v>
      </c>
    </row>
    <row r="182" spans="1:27" x14ac:dyDescent="0.45">
      <c r="A182" s="90">
        <v>45380</v>
      </c>
      <c r="B182" s="95">
        <v>8</v>
      </c>
      <c r="C182" s="91">
        <v>0</v>
      </c>
      <c r="D182" s="95">
        <v>0</v>
      </c>
      <c r="E182" s="91">
        <v>0</v>
      </c>
      <c r="F182" s="95">
        <v>5</v>
      </c>
      <c r="G182" s="91">
        <v>6</v>
      </c>
      <c r="H182" s="95">
        <v>5</v>
      </c>
      <c r="I182" s="91">
        <v>0</v>
      </c>
      <c r="J182" s="95">
        <v>0</v>
      </c>
      <c r="K182" s="91">
        <v>5</v>
      </c>
      <c r="L182" s="95">
        <v>4</v>
      </c>
      <c r="M182" s="91">
        <v>5</v>
      </c>
      <c r="N182" s="95">
        <v>0</v>
      </c>
      <c r="O182" s="91">
        <v>0</v>
      </c>
      <c r="P182" s="95">
        <v>0</v>
      </c>
      <c r="Q182" s="91">
        <v>0</v>
      </c>
      <c r="R182" s="95">
        <v>0</v>
      </c>
      <c r="S182" s="91">
        <v>0</v>
      </c>
      <c r="T182" s="95">
        <v>0</v>
      </c>
      <c r="U182" s="91">
        <v>4</v>
      </c>
      <c r="V182" s="95">
        <v>0</v>
      </c>
      <c r="W182" s="91">
        <v>0</v>
      </c>
      <c r="X182" s="95">
        <v>0</v>
      </c>
      <c r="Y182" s="91">
        <v>0</v>
      </c>
      <c r="Z182" s="95">
        <v>0</v>
      </c>
      <c r="AA182" s="40">
        <v>42</v>
      </c>
    </row>
    <row r="183" spans="1:27" x14ac:dyDescent="0.45">
      <c r="A183" s="90">
        <v>45381</v>
      </c>
      <c r="B183" s="95">
        <v>0</v>
      </c>
      <c r="C183" s="91">
        <v>0</v>
      </c>
      <c r="D183" s="95">
        <v>0</v>
      </c>
      <c r="E183" s="91">
        <v>0</v>
      </c>
      <c r="F183" s="95">
        <v>4</v>
      </c>
      <c r="G183" s="91">
        <v>0</v>
      </c>
      <c r="H183" s="95">
        <v>0</v>
      </c>
      <c r="I183" s="91">
        <v>0</v>
      </c>
      <c r="J183" s="95">
        <v>5</v>
      </c>
      <c r="K183" s="91">
        <v>100</v>
      </c>
      <c r="L183" s="95">
        <v>0</v>
      </c>
      <c r="M183" s="91">
        <v>8</v>
      </c>
      <c r="N183" s="95">
        <v>0</v>
      </c>
      <c r="O183" s="91">
        <v>0</v>
      </c>
      <c r="P183" s="95">
        <v>2</v>
      </c>
      <c r="Q183" s="91">
        <v>0</v>
      </c>
      <c r="R183" s="95">
        <v>0</v>
      </c>
      <c r="S183" s="91">
        <v>0</v>
      </c>
      <c r="T183" s="95">
        <v>0</v>
      </c>
      <c r="U183" s="91">
        <v>0</v>
      </c>
      <c r="V183" s="95">
        <v>3</v>
      </c>
      <c r="W183" s="91">
        <v>2</v>
      </c>
      <c r="X183" s="95">
        <v>0</v>
      </c>
      <c r="Y183" s="91">
        <v>0</v>
      </c>
      <c r="Z183" s="95">
        <v>2</v>
      </c>
      <c r="AA183" s="40">
        <v>126</v>
      </c>
    </row>
    <row r="184" spans="1:27" x14ac:dyDescent="0.45">
      <c r="A184" s="90">
        <v>45382</v>
      </c>
      <c r="B184" s="95">
        <v>0</v>
      </c>
      <c r="C184" s="91">
        <v>0</v>
      </c>
      <c r="D184" s="95">
        <v>0</v>
      </c>
      <c r="E184" s="91">
        <v>0</v>
      </c>
      <c r="F184" s="95">
        <v>5</v>
      </c>
      <c r="G184" s="91">
        <v>0</v>
      </c>
      <c r="H184" s="95">
        <v>4</v>
      </c>
      <c r="I184" s="91">
        <v>0</v>
      </c>
      <c r="J184" s="95">
        <v>0</v>
      </c>
      <c r="K184" s="91">
        <v>0</v>
      </c>
      <c r="L184" s="95">
        <v>7</v>
      </c>
      <c r="M184" s="91">
        <v>20</v>
      </c>
      <c r="N184" s="95">
        <v>0</v>
      </c>
      <c r="O184" s="91">
        <v>0</v>
      </c>
      <c r="P184" s="95">
        <v>0</v>
      </c>
      <c r="Q184" s="91">
        <v>0</v>
      </c>
      <c r="R184" s="95">
        <v>0</v>
      </c>
      <c r="S184" s="91">
        <v>0</v>
      </c>
      <c r="T184" s="95">
        <v>0</v>
      </c>
      <c r="U184" s="91">
        <v>2</v>
      </c>
      <c r="V184" s="95">
        <v>0</v>
      </c>
      <c r="W184" s="91">
        <v>0</v>
      </c>
      <c r="X184" s="95">
        <v>0</v>
      </c>
      <c r="Y184" s="91">
        <v>0</v>
      </c>
      <c r="Z184" s="95">
        <v>10</v>
      </c>
      <c r="AA184" s="40">
        <v>48</v>
      </c>
    </row>
    <row r="185" spans="1:27" x14ac:dyDescent="0.45">
      <c r="A185" s="90">
        <v>45383</v>
      </c>
      <c r="B185" s="95">
        <v>0</v>
      </c>
      <c r="C185" s="91">
        <v>0</v>
      </c>
      <c r="D185" s="95">
        <v>0</v>
      </c>
      <c r="E185" s="91">
        <v>0</v>
      </c>
      <c r="F185" s="95">
        <v>10</v>
      </c>
      <c r="G185" s="91">
        <v>0</v>
      </c>
      <c r="H185" s="95">
        <v>4</v>
      </c>
      <c r="I185" s="91">
        <v>0</v>
      </c>
      <c r="J185" s="95">
        <v>0</v>
      </c>
      <c r="K185" s="91">
        <v>0</v>
      </c>
      <c r="L185" s="95">
        <v>0</v>
      </c>
      <c r="M185" s="91">
        <v>6</v>
      </c>
      <c r="N185" s="95">
        <v>8</v>
      </c>
      <c r="O185" s="91">
        <v>0</v>
      </c>
      <c r="P185" s="95">
        <v>1</v>
      </c>
      <c r="Q185" s="91">
        <v>0</v>
      </c>
      <c r="R185" s="95">
        <v>0</v>
      </c>
      <c r="S185" s="91">
        <v>2</v>
      </c>
      <c r="T185" s="95">
        <v>0</v>
      </c>
      <c r="U185" s="91">
        <v>5</v>
      </c>
      <c r="V185" s="95">
        <v>5</v>
      </c>
      <c r="W185" s="91">
        <v>7</v>
      </c>
      <c r="X185" s="95">
        <v>0</v>
      </c>
      <c r="Y185" s="91">
        <v>5</v>
      </c>
      <c r="Z185" s="95">
        <v>3</v>
      </c>
      <c r="AA185" s="40">
        <v>56</v>
      </c>
    </row>
    <row r="186" spans="1:27" x14ac:dyDescent="0.45">
      <c r="A186" s="90">
        <v>45384</v>
      </c>
      <c r="B186" s="95">
        <v>45</v>
      </c>
      <c r="C186" s="91">
        <v>10</v>
      </c>
      <c r="D186" s="95">
        <v>10</v>
      </c>
      <c r="E186" s="91">
        <v>0</v>
      </c>
      <c r="F186" s="95">
        <v>0</v>
      </c>
      <c r="G186" s="91">
        <v>25</v>
      </c>
      <c r="H186" s="95">
        <v>35</v>
      </c>
      <c r="I186" s="91">
        <v>10</v>
      </c>
      <c r="J186" s="95">
        <v>0</v>
      </c>
      <c r="K186" s="91">
        <v>6</v>
      </c>
      <c r="L186" s="95">
        <v>7</v>
      </c>
      <c r="M186" s="91">
        <v>5</v>
      </c>
      <c r="N186" s="95">
        <v>0</v>
      </c>
      <c r="O186" s="91">
        <v>0</v>
      </c>
      <c r="P186" s="95">
        <v>4</v>
      </c>
      <c r="Q186" s="91">
        <v>0</v>
      </c>
      <c r="R186" s="95">
        <v>50</v>
      </c>
      <c r="S186" s="91">
        <v>0</v>
      </c>
      <c r="T186" s="95">
        <v>0</v>
      </c>
      <c r="U186" s="91">
        <v>20</v>
      </c>
      <c r="V186" s="95">
        <v>0</v>
      </c>
      <c r="W186" s="91">
        <v>3</v>
      </c>
      <c r="X186" s="95">
        <v>0</v>
      </c>
      <c r="Y186" s="91">
        <v>5</v>
      </c>
      <c r="Z186" s="95">
        <v>4</v>
      </c>
      <c r="AA186" s="40">
        <v>239</v>
      </c>
    </row>
    <row r="187" spans="1:27" x14ac:dyDescent="0.45">
      <c r="A187" s="90">
        <v>45385</v>
      </c>
      <c r="B187" s="95">
        <v>4</v>
      </c>
      <c r="C187" s="91">
        <v>0</v>
      </c>
      <c r="D187" s="95">
        <v>0</v>
      </c>
      <c r="E187" s="91">
        <v>0</v>
      </c>
      <c r="F187" s="95">
        <v>16</v>
      </c>
      <c r="G187" s="91">
        <v>0</v>
      </c>
      <c r="H187" s="95">
        <v>3</v>
      </c>
      <c r="I187" s="91">
        <v>0</v>
      </c>
      <c r="J187" s="95">
        <v>6</v>
      </c>
      <c r="K187" s="91">
        <v>6</v>
      </c>
      <c r="L187" s="95">
        <v>11</v>
      </c>
      <c r="M187" s="91">
        <v>56</v>
      </c>
      <c r="N187" s="95">
        <v>0</v>
      </c>
      <c r="O187" s="91">
        <v>0</v>
      </c>
      <c r="P187" s="95">
        <v>26</v>
      </c>
      <c r="Q187" s="91">
        <v>0</v>
      </c>
      <c r="R187" s="95">
        <v>0</v>
      </c>
      <c r="S187" s="91">
        <v>0</v>
      </c>
      <c r="T187" s="95">
        <v>0</v>
      </c>
      <c r="U187" s="91">
        <v>10</v>
      </c>
      <c r="V187" s="95">
        <v>0</v>
      </c>
      <c r="W187" s="91">
        <v>0</v>
      </c>
      <c r="X187" s="95">
        <v>4</v>
      </c>
      <c r="Y187" s="91">
        <v>4</v>
      </c>
      <c r="Z187" s="95">
        <v>28</v>
      </c>
      <c r="AA187" s="40">
        <v>174</v>
      </c>
    </row>
    <row r="188" spans="1:27" x14ac:dyDescent="0.45">
      <c r="A188" s="90">
        <v>45386</v>
      </c>
      <c r="B188" s="95">
        <v>0</v>
      </c>
      <c r="C188" s="91">
        <v>50</v>
      </c>
      <c r="D188" s="95">
        <v>0</v>
      </c>
      <c r="E188" s="91">
        <v>5</v>
      </c>
      <c r="F188" s="95">
        <v>75</v>
      </c>
      <c r="G188" s="91">
        <v>15</v>
      </c>
      <c r="H188" s="95">
        <v>0</v>
      </c>
      <c r="I188" s="91">
        <v>0</v>
      </c>
      <c r="J188" s="95">
        <v>0</v>
      </c>
      <c r="K188" s="91">
        <v>0</v>
      </c>
      <c r="L188" s="95">
        <v>5</v>
      </c>
      <c r="M188" s="91">
        <v>0</v>
      </c>
      <c r="N188" s="95">
        <v>0</v>
      </c>
      <c r="O188" s="91">
        <v>0</v>
      </c>
      <c r="P188" s="95">
        <v>0</v>
      </c>
      <c r="Q188" s="91">
        <v>10</v>
      </c>
      <c r="R188" s="95">
        <v>10</v>
      </c>
      <c r="S188" s="91">
        <v>0</v>
      </c>
      <c r="T188" s="95">
        <v>0</v>
      </c>
      <c r="U188" s="91">
        <v>5</v>
      </c>
      <c r="V188" s="95">
        <v>10</v>
      </c>
      <c r="W188" s="91">
        <v>5</v>
      </c>
      <c r="X188" s="95">
        <v>5</v>
      </c>
      <c r="Y188" s="91">
        <v>5</v>
      </c>
      <c r="Z188" s="95">
        <v>0</v>
      </c>
      <c r="AA188" s="40">
        <v>200</v>
      </c>
    </row>
    <row r="189" spans="1:27" x14ac:dyDescent="0.45">
      <c r="A189" s="90">
        <v>45387</v>
      </c>
      <c r="B189" s="95">
        <v>0</v>
      </c>
      <c r="C189" s="91">
        <v>0</v>
      </c>
      <c r="D189" s="95">
        <v>0</v>
      </c>
      <c r="E189" s="91">
        <v>0</v>
      </c>
      <c r="F189" s="95">
        <v>0</v>
      </c>
      <c r="G189" s="91">
        <v>0</v>
      </c>
      <c r="H189" s="95">
        <v>0</v>
      </c>
      <c r="I189" s="91">
        <v>0</v>
      </c>
      <c r="J189" s="95">
        <v>0</v>
      </c>
      <c r="K189" s="91">
        <v>0</v>
      </c>
      <c r="L189" s="95">
        <v>0</v>
      </c>
      <c r="M189" s="91">
        <v>0</v>
      </c>
      <c r="N189" s="95">
        <v>0</v>
      </c>
      <c r="O189" s="91">
        <v>2</v>
      </c>
      <c r="P189" s="95">
        <v>0</v>
      </c>
      <c r="Q189" s="91">
        <v>0</v>
      </c>
      <c r="R189" s="95">
        <v>0</v>
      </c>
      <c r="S189" s="91">
        <v>0</v>
      </c>
      <c r="T189" s="95">
        <v>0</v>
      </c>
      <c r="U189" s="91">
        <v>0</v>
      </c>
      <c r="V189" s="95">
        <v>0</v>
      </c>
      <c r="W189" s="91">
        <v>0</v>
      </c>
      <c r="X189" s="95">
        <v>0</v>
      </c>
      <c r="Y189" s="91">
        <v>0</v>
      </c>
      <c r="Z189" s="95">
        <v>160</v>
      </c>
      <c r="AA189" s="40">
        <v>162</v>
      </c>
    </row>
    <row r="190" spans="1:27" x14ac:dyDescent="0.45">
      <c r="A190" s="90">
        <v>45388</v>
      </c>
      <c r="B190" s="95">
        <v>0</v>
      </c>
      <c r="C190" s="91">
        <v>15</v>
      </c>
      <c r="D190" s="95">
        <v>0</v>
      </c>
      <c r="E190" s="91">
        <v>0</v>
      </c>
      <c r="F190" s="95">
        <v>0</v>
      </c>
      <c r="G190" s="91">
        <v>10</v>
      </c>
      <c r="H190" s="95">
        <v>15</v>
      </c>
      <c r="I190" s="91">
        <v>0</v>
      </c>
      <c r="J190" s="95">
        <v>0</v>
      </c>
      <c r="K190" s="91">
        <v>0</v>
      </c>
      <c r="L190" s="95">
        <v>0</v>
      </c>
      <c r="M190" s="91">
        <v>15</v>
      </c>
      <c r="N190" s="95">
        <v>14</v>
      </c>
      <c r="O190" s="91">
        <v>0</v>
      </c>
      <c r="P190" s="95">
        <v>5</v>
      </c>
      <c r="Q190" s="91">
        <v>0</v>
      </c>
      <c r="R190" s="95">
        <v>4</v>
      </c>
      <c r="S190" s="91">
        <v>5</v>
      </c>
      <c r="T190" s="95">
        <v>0</v>
      </c>
      <c r="U190" s="91">
        <v>2</v>
      </c>
      <c r="V190" s="95">
        <v>10</v>
      </c>
      <c r="W190" s="91">
        <v>10</v>
      </c>
      <c r="X190" s="95">
        <v>0</v>
      </c>
      <c r="Y190" s="91">
        <v>0</v>
      </c>
      <c r="Z190" s="95">
        <v>0</v>
      </c>
      <c r="AA190" s="40">
        <v>105</v>
      </c>
    </row>
    <row r="191" spans="1:27" x14ac:dyDescent="0.45">
      <c r="A191" s="90">
        <v>45389</v>
      </c>
      <c r="B191" s="95">
        <v>0</v>
      </c>
      <c r="C191" s="91">
        <v>70</v>
      </c>
      <c r="D191" s="95">
        <v>0</v>
      </c>
      <c r="E191" s="91">
        <v>0</v>
      </c>
      <c r="F191" s="95">
        <v>79</v>
      </c>
      <c r="G191" s="91">
        <v>15</v>
      </c>
      <c r="H191" s="95">
        <v>20</v>
      </c>
      <c r="I191" s="91">
        <v>0</v>
      </c>
      <c r="J191" s="95">
        <v>0</v>
      </c>
      <c r="K191" s="91">
        <v>0</v>
      </c>
      <c r="L191" s="95">
        <v>9</v>
      </c>
      <c r="M191" s="91">
        <v>2</v>
      </c>
      <c r="N191" s="95">
        <v>0</v>
      </c>
      <c r="O191" s="91">
        <v>0</v>
      </c>
      <c r="P191" s="95">
        <v>0</v>
      </c>
      <c r="Q191" s="91">
        <v>10</v>
      </c>
      <c r="R191" s="95">
        <v>10</v>
      </c>
      <c r="S191" s="91">
        <v>0</v>
      </c>
      <c r="T191" s="95">
        <v>0</v>
      </c>
      <c r="U191" s="91">
        <v>3</v>
      </c>
      <c r="V191" s="95">
        <v>10</v>
      </c>
      <c r="W191" s="91">
        <v>5</v>
      </c>
      <c r="X191" s="95">
        <v>5</v>
      </c>
      <c r="Y191" s="91">
        <v>5</v>
      </c>
      <c r="Z191" s="95">
        <v>0</v>
      </c>
      <c r="AA191" s="40">
        <v>243</v>
      </c>
    </row>
    <row r="192" spans="1:27" x14ac:dyDescent="0.45">
      <c r="A192" s="90">
        <v>45390</v>
      </c>
      <c r="B192" s="95">
        <v>0</v>
      </c>
      <c r="C192" s="91">
        <v>5</v>
      </c>
      <c r="D192" s="95">
        <v>0</v>
      </c>
      <c r="E192" s="91">
        <v>0</v>
      </c>
      <c r="F192" s="95">
        <v>0</v>
      </c>
      <c r="G192" s="91">
        <v>1</v>
      </c>
      <c r="H192" s="95">
        <v>11</v>
      </c>
      <c r="I192" s="91">
        <v>0</v>
      </c>
      <c r="J192" s="95">
        <v>0</v>
      </c>
      <c r="K192" s="91">
        <v>8</v>
      </c>
      <c r="L192" s="95">
        <v>2</v>
      </c>
      <c r="M192" s="91">
        <v>2</v>
      </c>
      <c r="N192" s="95">
        <v>0</v>
      </c>
      <c r="O192" s="91">
        <v>0</v>
      </c>
      <c r="P192" s="95">
        <v>0</v>
      </c>
      <c r="Q192" s="91">
        <v>0</v>
      </c>
      <c r="R192" s="95">
        <v>0</v>
      </c>
      <c r="S192" s="91">
        <v>0</v>
      </c>
      <c r="T192" s="95">
        <v>0</v>
      </c>
      <c r="U192" s="91">
        <v>10</v>
      </c>
      <c r="V192" s="95">
        <v>0</v>
      </c>
      <c r="W192" s="91">
        <v>0</v>
      </c>
      <c r="X192" s="95">
        <v>0</v>
      </c>
      <c r="Y192" s="91">
        <v>0</v>
      </c>
      <c r="Z192" s="95">
        <v>0</v>
      </c>
      <c r="AA192" s="40">
        <v>39</v>
      </c>
    </row>
    <row r="193" spans="1:27" x14ac:dyDescent="0.45">
      <c r="A193" s="90">
        <v>45391</v>
      </c>
      <c r="B193" s="95">
        <v>0</v>
      </c>
      <c r="C193" s="91">
        <v>34</v>
      </c>
      <c r="D193" s="95">
        <v>0</v>
      </c>
      <c r="E193" s="91">
        <v>6</v>
      </c>
      <c r="F193" s="95">
        <v>5</v>
      </c>
      <c r="G193" s="91">
        <v>0</v>
      </c>
      <c r="H193" s="95">
        <v>0</v>
      </c>
      <c r="I193" s="91">
        <v>0</v>
      </c>
      <c r="J193" s="95">
        <v>0</v>
      </c>
      <c r="K193" s="91">
        <v>54</v>
      </c>
      <c r="L193" s="95">
        <v>0</v>
      </c>
      <c r="M193" s="91">
        <v>12</v>
      </c>
      <c r="N193" s="95">
        <v>0</v>
      </c>
      <c r="O193" s="91">
        <v>6</v>
      </c>
      <c r="P193" s="95">
        <v>0</v>
      </c>
      <c r="Q193" s="91">
        <v>1</v>
      </c>
      <c r="R193" s="95">
        <v>0</v>
      </c>
      <c r="S193" s="91">
        <v>0</v>
      </c>
      <c r="T193" s="95">
        <v>0</v>
      </c>
      <c r="U193" s="91">
        <v>0</v>
      </c>
      <c r="V193" s="95">
        <v>11</v>
      </c>
      <c r="W193" s="91">
        <v>5</v>
      </c>
      <c r="X193" s="95">
        <v>2</v>
      </c>
      <c r="Y193" s="91">
        <v>10</v>
      </c>
      <c r="Z193" s="95">
        <v>0</v>
      </c>
      <c r="AA193" s="40">
        <v>146</v>
      </c>
    </row>
    <row r="194" spans="1:27" x14ac:dyDescent="0.45">
      <c r="A194" s="90">
        <v>45392</v>
      </c>
      <c r="B194" s="95">
        <v>0</v>
      </c>
      <c r="C194" s="91">
        <v>4</v>
      </c>
      <c r="D194" s="95">
        <v>0</v>
      </c>
      <c r="E194" s="91">
        <v>0</v>
      </c>
      <c r="F194" s="95">
        <v>21</v>
      </c>
      <c r="G194" s="91">
        <v>0</v>
      </c>
      <c r="H194" s="95">
        <v>35</v>
      </c>
      <c r="I194" s="91">
        <v>0</v>
      </c>
      <c r="J194" s="95">
        <v>5</v>
      </c>
      <c r="K194" s="91">
        <v>5</v>
      </c>
      <c r="L194" s="95">
        <v>10</v>
      </c>
      <c r="M194" s="91">
        <v>0</v>
      </c>
      <c r="N194" s="95">
        <v>4</v>
      </c>
      <c r="O194" s="91">
        <v>0</v>
      </c>
      <c r="P194" s="95">
        <v>27</v>
      </c>
      <c r="Q194" s="91">
        <v>0</v>
      </c>
      <c r="R194" s="95">
        <v>4</v>
      </c>
      <c r="S194" s="91">
        <v>0</v>
      </c>
      <c r="T194" s="95">
        <v>0</v>
      </c>
      <c r="U194" s="91">
        <v>2</v>
      </c>
      <c r="V194" s="95">
        <v>10</v>
      </c>
      <c r="W194" s="91">
        <v>8</v>
      </c>
      <c r="X194" s="95">
        <v>0</v>
      </c>
      <c r="Y194" s="91">
        <v>0</v>
      </c>
      <c r="Z194" s="95">
        <v>2</v>
      </c>
      <c r="AA194" s="40">
        <v>137</v>
      </c>
    </row>
    <row r="195" spans="1:27" x14ac:dyDescent="0.45">
      <c r="A195" s="90">
        <v>45393</v>
      </c>
      <c r="B195" s="95">
        <v>0</v>
      </c>
      <c r="C195" s="91">
        <v>0</v>
      </c>
      <c r="D195" s="95">
        <v>0</v>
      </c>
      <c r="E195" s="91">
        <v>6</v>
      </c>
      <c r="F195" s="95">
        <v>20</v>
      </c>
      <c r="G195" s="91">
        <v>0</v>
      </c>
      <c r="H195" s="95">
        <v>9</v>
      </c>
      <c r="I195" s="91">
        <v>20</v>
      </c>
      <c r="J195" s="95">
        <v>0</v>
      </c>
      <c r="K195" s="91">
        <v>23</v>
      </c>
      <c r="L195" s="95">
        <v>0</v>
      </c>
      <c r="M195" s="91">
        <v>10</v>
      </c>
      <c r="N195" s="95">
        <v>10</v>
      </c>
      <c r="O195" s="91">
        <v>0</v>
      </c>
      <c r="P195" s="95">
        <v>0</v>
      </c>
      <c r="Q195" s="91">
        <v>10</v>
      </c>
      <c r="R195" s="95">
        <v>14</v>
      </c>
      <c r="S195" s="91">
        <v>10</v>
      </c>
      <c r="T195" s="95">
        <v>0</v>
      </c>
      <c r="U195" s="91">
        <v>26</v>
      </c>
      <c r="V195" s="95">
        <v>0</v>
      </c>
      <c r="W195" s="91">
        <v>0</v>
      </c>
      <c r="X195" s="95">
        <v>0</v>
      </c>
      <c r="Y195" s="91">
        <v>0</v>
      </c>
      <c r="Z195" s="95">
        <v>0</v>
      </c>
      <c r="AA195" s="40">
        <v>158</v>
      </c>
    </row>
    <row r="196" spans="1:27" x14ac:dyDescent="0.45">
      <c r="A196" s="90">
        <v>45394</v>
      </c>
      <c r="B196" s="95">
        <v>4</v>
      </c>
      <c r="C196" s="91">
        <v>15</v>
      </c>
      <c r="D196" s="95">
        <v>0</v>
      </c>
      <c r="E196" s="91">
        <v>0</v>
      </c>
      <c r="F196" s="95">
        <v>5</v>
      </c>
      <c r="G196" s="91">
        <v>0</v>
      </c>
      <c r="H196" s="95">
        <v>10</v>
      </c>
      <c r="I196" s="91">
        <v>0</v>
      </c>
      <c r="J196" s="95">
        <v>0</v>
      </c>
      <c r="K196" s="91">
        <v>10</v>
      </c>
      <c r="L196" s="95">
        <v>16</v>
      </c>
      <c r="M196" s="91">
        <v>16</v>
      </c>
      <c r="N196" s="95">
        <v>10</v>
      </c>
      <c r="O196" s="91">
        <v>0</v>
      </c>
      <c r="P196" s="95">
        <v>24</v>
      </c>
      <c r="Q196" s="91">
        <v>0</v>
      </c>
      <c r="R196" s="95">
        <v>2</v>
      </c>
      <c r="S196" s="91">
        <v>0</v>
      </c>
      <c r="T196" s="95">
        <v>0</v>
      </c>
      <c r="U196" s="91">
        <v>11</v>
      </c>
      <c r="V196" s="95">
        <v>15</v>
      </c>
      <c r="W196" s="91">
        <v>15</v>
      </c>
      <c r="X196" s="95">
        <v>0</v>
      </c>
      <c r="Y196" s="91">
        <v>0</v>
      </c>
      <c r="Z196" s="95">
        <v>5</v>
      </c>
      <c r="AA196" s="40">
        <v>158</v>
      </c>
    </row>
    <row r="197" spans="1:27" x14ac:dyDescent="0.45">
      <c r="A197" s="90">
        <v>45395</v>
      </c>
      <c r="B197" s="95">
        <v>0</v>
      </c>
      <c r="C197" s="91">
        <v>15</v>
      </c>
      <c r="D197" s="95">
        <v>0</v>
      </c>
      <c r="E197" s="91">
        <v>0</v>
      </c>
      <c r="F197" s="95">
        <v>10</v>
      </c>
      <c r="G197" s="91">
        <v>35</v>
      </c>
      <c r="H197" s="95">
        <v>50</v>
      </c>
      <c r="I197" s="91">
        <v>0</v>
      </c>
      <c r="J197" s="95">
        <v>0</v>
      </c>
      <c r="K197" s="91">
        <v>0</v>
      </c>
      <c r="L197" s="95">
        <v>20</v>
      </c>
      <c r="M197" s="91">
        <v>25</v>
      </c>
      <c r="N197" s="95">
        <v>0</v>
      </c>
      <c r="O197" s="91">
        <v>0</v>
      </c>
      <c r="P197" s="95">
        <v>5</v>
      </c>
      <c r="Q197" s="91">
        <v>0</v>
      </c>
      <c r="R197" s="95">
        <v>20</v>
      </c>
      <c r="S197" s="91">
        <v>0</v>
      </c>
      <c r="T197" s="95">
        <v>0</v>
      </c>
      <c r="U197" s="91">
        <v>40</v>
      </c>
      <c r="V197" s="95">
        <v>0</v>
      </c>
      <c r="W197" s="91">
        <v>45</v>
      </c>
      <c r="X197" s="95">
        <v>5</v>
      </c>
      <c r="Y197" s="91">
        <v>0</v>
      </c>
      <c r="Z197" s="95">
        <v>40</v>
      </c>
      <c r="AA197" s="40">
        <v>310</v>
      </c>
    </row>
    <row r="198" spans="1:27" x14ac:dyDescent="0.45">
      <c r="A198" s="90">
        <v>45396</v>
      </c>
      <c r="B198" s="95">
        <v>47</v>
      </c>
      <c r="C198" s="91">
        <v>10</v>
      </c>
      <c r="D198" s="95">
        <v>0</v>
      </c>
      <c r="E198" s="91">
        <v>0</v>
      </c>
      <c r="F198" s="95">
        <v>0</v>
      </c>
      <c r="G198" s="91">
        <v>53</v>
      </c>
      <c r="H198" s="95">
        <v>0</v>
      </c>
      <c r="I198" s="91">
        <v>0</v>
      </c>
      <c r="J198" s="95">
        <v>0</v>
      </c>
      <c r="K198" s="91">
        <v>0</v>
      </c>
      <c r="L198" s="95">
        <v>8</v>
      </c>
      <c r="M198" s="91">
        <v>0</v>
      </c>
      <c r="N198" s="95">
        <v>0</v>
      </c>
      <c r="O198" s="91">
        <v>0</v>
      </c>
      <c r="P198" s="95">
        <v>0</v>
      </c>
      <c r="Q198" s="91">
        <v>2</v>
      </c>
      <c r="R198" s="95">
        <v>0</v>
      </c>
      <c r="S198" s="91">
        <v>5</v>
      </c>
      <c r="T198" s="95">
        <v>0</v>
      </c>
      <c r="U198" s="91">
        <v>0</v>
      </c>
      <c r="V198" s="95">
        <v>25</v>
      </c>
      <c r="W198" s="91">
        <v>0</v>
      </c>
      <c r="X198" s="95">
        <v>0</v>
      </c>
      <c r="Y198" s="91">
        <v>0</v>
      </c>
      <c r="Z198" s="95">
        <v>0</v>
      </c>
      <c r="AA198" s="40">
        <v>150</v>
      </c>
    </row>
    <row r="199" spans="1:27" x14ac:dyDescent="0.45">
      <c r="A199" s="90">
        <v>45397</v>
      </c>
      <c r="B199" s="95">
        <v>0</v>
      </c>
      <c r="C199" s="91">
        <v>15</v>
      </c>
      <c r="D199" s="95">
        <v>0</v>
      </c>
      <c r="E199" s="91">
        <v>0</v>
      </c>
      <c r="F199" s="95">
        <v>5</v>
      </c>
      <c r="G199" s="91">
        <v>0</v>
      </c>
      <c r="H199" s="95">
        <v>5</v>
      </c>
      <c r="I199" s="91">
        <v>0</v>
      </c>
      <c r="J199" s="95">
        <v>0</v>
      </c>
      <c r="K199" s="91">
        <v>25</v>
      </c>
      <c r="L199" s="95">
        <v>0</v>
      </c>
      <c r="M199" s="91">
        <v>3</v>
      </c>
      <c r="N199" s="95">
        <v>0</v>
      </c>
      <c r="O199" s="91">
        <v>0</v>
      </c>
      <c r="P199" s="95">
        <v>13</v>
      </c>
      <c r="Q199" s="91">
        <v>0</v>
      </c>
      <c r="R199" s="95">
        <v>0</v>
      </c>
      <c r="S199" s="91">
        <v>0</v>
      </c>
      <c r="T199" s="95">
        <v>0</v>
      </c>
      <c r="U199" s="91">
        <v>0</v>
      </c>
      <c r="V199" s="95">
        <v>0</v>
      </c>
      <c r="W199" s="91">
        <v>0</v>
      </c>
      <c r="X199" s="95">
        <v>0</v>
      </c>
      <c r="Y199" s="91">
        <v>5</v>
      </c>
      <c r="Z199" s="95">
        <v>5</v>
      </c>
      <c r="AA199" s="40">
        <v>76</v>
      </c>
    </row>
    <row r="200" spans="1:27" x14ac:dyDescent="0.45">
      <c r="A200" s="90">
        <v>45398</v>
      </c>
      <c r="B200" s="95">
        <v>0</v>
      </c>
      <c r="C200" s="91">
        <v>25</v>
      </c>
      <c r="D200" s="95">
        <v>0</v>
      </c>
      <c r="E200" s="91">
        <v>0</v>
      </c>
      <c r="F200" s="95">
        <v>0</v>
      </c>
      <c r="G200" s="91">
        <v>0</v>
      </c>
      <c r="H200" s="95">
        <v>12</v>
      </c>
      <c r="I200" s="91">
        <v>0</v>
      </c>
      <c r="J200" s="95">
        <v>0</v>
      </c>
      <c r="K200" s="91">
        <v>0</v>
      </c>
      <c r="L200" s="95">
        <v>0</v>
      </c>
      <c r="M200" s="91">
        <v>5</v>
      </c>
      <c r="N200" s="95">
        <v>0</v>
      </c>
      <c r="O200" s="91">
        <v>0</v>
      </c>
      <c r="P200" s="95">
        <v>0</v>
      </c>
      <c r="Q200" s="91">
        <v>0</v>
      </c>
      <c r="R200" s="95">
        <v>15</v>
      </c>
      <c r="S200" s="91">
        <v>0</v>
      </c>
      <c r="T200" s="95">
        <v>0</v>
      </c>
      <c r="U200" s="91">
        <v>0</v>
      </c>
      <c r="V200" s="95">
        <v>0</v>
      </c>
      <c r="W200" s="91">
        <v>18</v>
      </c>
      <c r="X200" s="95">
        <v>4</v>
      </c>
      <c r="Y200" s="91">
        <v>0</v>
      </c>
      <c r="Z200" s="95">
        <v>0</v>
      </c>
      <c r="AA200" s="40">
        <v>79</v>
      </c>
    </row>
    <row r="201" spans="1:27" x14ac:dyDescent="0.45">
      <c r="A201" s="90">
        <v>45399</v>
      </c>
      <c r="B201" s="95">
        <v>0</v>
      </c>
      <c r="C201" s="91">
        <v>30</v>
      </c>
      <c r="D201" s="95">
        <v>0</v>
      </c>
      <c r="E201" s="91">
        <v>0</v>
      </c>
      <c r="F201" s="95">
        <v>0</v>
      </c>
      <c r="G201" s="91">
        <v>0</v>
      </c>
      <c r="H201" s="95">
        <v>44</v>
      </c>
      <c r="I201" s="91">
        <v>0</v>
      </c>
      <c r="J201" s="95">
        <v>0</v>
      </c>
      <c r="K201" s="91">
        <v>0</v>
      </c>
      <c r="L201" s="95">
        <v>0</v>
      </c>
      <c r="M201" s="91">
        <v>40</v>
      </c>
      <c r="N201" s="95">
        <v>0</v>
      </c>
      <c r="O201" s="91">
        <v>0</v>
      </c>
      <c r="P201" s="95">
        <v>0</v>
      </c>
      <c r="Q201" s="91">
        <v>0</v>
      </c>
      <c r="R201" s="95">
        <v>50</v>
      </c>
      <c r="S201" s="91">
        <v>0</v>
      </c>
      <c r="T201" s="95">
        <v>0</v>
      </c>
      <c r="U201" s="91">
        <v>25</v>
      </c>
      <c r="V201" s="95">
        <v>0</v>
      </c>
      <c r="W201" s="91">
        <v>0</v>
      </c>
      <c r="X201" s="95">
        <v>0</v>
      </c>
      <c r="Y201" s="91">
        <v>0</v>
      </c>
      <c r="Z201" s="95">
        <v>20</v>
      </c>
      <c r="AA201" s="40">
        <v>209</v>
      </c>
    </row>
    <row r="202" spans="1:27" x14ac:dyDescent="0.45">
      <c r="A202" s="90">
        <v>45400</v>
      </c>
      <c r="B202" s="95">
        <v>31</v>
      </c>
      <c r="C202" s="91">
        <v>60</v>
      </c>
      <c r="D202" s="95">
        <v>0</v>
      </c>
      <c r="E202" s="91">
        <v>0</v>
      </c>
      <c r="F202" s="95">
        <v>0</v>
      </c>
      <c r="G202" s="91">
        <v>20</v>
      </c>
      <c r="H202" s="95">
        <v>50</v>
      </c>
      <c r="I202" s="91">
        <v>0</v>
      </c>
      <c r="J202" s="95">
        <v>0</v>
      </c>
      <c r="K202" s="91">
        <v>10</v>
      </c>
      <c r="L202" s="95">
        <v>6</v>
      </c>
      <c r="M202" s="91">
        <v>0</v>
      </c>
      <c r="N202" s="95">
        <v>0</v>
      </c>
      <c r="O202" s="91">
        <v>0</v>
      </c>
      <c r="P202" s="95">
        <v>0</v>
      </c>
      <c r="Q202" s="91">
        <v>0</v>
      </c>
      <c r="R202" s="95">
        <v>0</v>
      </c>
      <c r="S202" s="91">
        <v>0</v>
      </c>
      <c r="T202" s="95">
        <v>0</v>
      </c>
      <c r="U202" s="91">
        <v>0</v>
      </c>
      <c r="V202" s="95">
        <v>20</v>
      </c>
      <c r="W202" s="91">
        <v>30</v>
      </c>
      <c r="X202" s="95">
        <v>0</v>
      </c>
      <c r="Y202" s="91">
        <v>0</v>
      </c>
      <c r="Z202" s="95">
        <v>20</v>
      </c>
      <c r="AA202" s="40">
        <v>247</v>
      </c>
    </row>
    <row r="203" spans="1:27" x14ac:dyDescent="0.45">
      <c r="A203" s="90">
        <v>45401</v>
      </c>
      <c r="B203" s="95">
        <v>2</v>
      </c>
      <c r="C203" s="91">
        <v>20</v>
      </c>
      <c r="D203" s="95">
        <v>0</v>
      </c>
      <c r="E203" s="91">
        <v>0</v>
      </c>
      <c r="F203" s="95">
        <v>10</v>
      </c>
      <c r="G203" s="91">
        <v>0</v>
      </c>
      <c r="H203" s="95">
        <v>0</v>
      </c>
      <c r="I203" s="91">
        <v>8</v>
      </c>
      <c r="J203" s="95">
        <v>0</v>
      </c>
      <c r="K203" s="91">
        <v>0</v>
      </c>
      <c r="L203" s="95">
        <v>0</v>
      </c>
      <c r="M203" s="91">
        <v>15</v>
      </c>
      <c r="N203" s="95">
        <v>0</v>
      </c>
      <c r="O203" s="91">
        <v>0</v>
      </c>
      <c r="P203" s="95">
        <v>10</v>
      </c>
      <c r="Q203" s="91">
        <v>0</v>
      </c>
      <c r="R203" s="95">
        <v>0</v>
      </c>
      <c r="S203" s="91">
        <v>0</v>
      </c>
      <c r="T203" s="95">
        <v>0</v>
      </c>
      <c r="U203" s="91">
        <v>0</v>
      </c>
      <c r="V203" s="95">
        <v>0</v>
      </c>
      <c r="W203" s="91">
        <v>0</v>
      </c>
      <c r="X203" s="95">
        <v>0</v>
      </c>
      <c r="Y203" s="91">
        <v>0</v>
      </c>
      <c r="Z203" s="95">
        <v>0</v>
      </c>
      <c r="AA203" s="40">
        <v>65</v>
      </c>
    </row>
    <row r="204" spans="1:27" x14ac:dyDescent="0.45">
      <c r="A204" s="90">
        <v>45402</v>
      </c>
      <c r="B204" s="95">
        <v>8</v>
      </c>
      <c r="C204" s="91">
        <v>5</v>
      </c>
      <c r="D204" s="95">
        <v>14</v>
      </c>
      <c r="E204" s="91">
        <v>2</v>
      </c>
      <c r="F204" s="95">
        <v>10</v>
      </c>
      <c r="G204" s="91">
        <v>8</v>
      </c>
      <c r="H204" s="95">
        <v>10</v>
      </c>
      <c r="I204" s="91">
        <v>8</v>
      </c>
      <c r="J204" s="95">
        <v>2</v>
      </c>
      <c r="K204" s="91">
        <v>0</v>
      </c>
      <c r="L204" s="95">
        <v>10</v>
      </c>
      <c r="M204" s="91">
        <v>10</v>
      </c>
      <c r="N204" s="95">
        <v>8</v>
      </c>
      <c r="O204" s="91">
        <v>0</v>
      </c>
      <c r="P204" s="95">
        <v>0</v>
      </c>
      <c r="Q204" s="91">
        <v>0</v>
      </c>
      <c r="R204" s="95">
        <v>0</v>
      </c>
      <c r="S204" s="91">
        <v>10</v>
      </c>
      <c r="T204" s="95">
        <v>0</v>
      </c>
      <c r="U204" s="91">
        <v>0</v>
      </c>
      <c r="V204" s="95">
        <v>5</v>
      </c>
      <c r="W204" s="91">
        <v>5</v>
      </c>
      <c r="X204" s="95">
        <v>0</v>
      </c>
      <c r="Y204" s="91">
        <v>0</v>
      </c>
      <c r="Z204" s="95">
        <v>10</v>
      </c>
      <c r="AA204" s="40">
        <v>125</v>
      </c>
    </row>
    <row r="205" spans="1:27" x14ac:dyDescent="0.45">
      <c r="A205" s="90">
        <v>45403</v>
      </c>
      <c r="B205" s="95">
        <v>20</v>
      </c>
      <c r="C205" s="91">
        <v>20</v>
      </c>
      <c r="D205" s="95">
        <v>5</v>
      </c>
      <c r="E205" s="91">
        <v>0</v>
      </c>
      <c r="F205" s="95">
        <v>25</v>
      </c>
      <c r="G205" s="91">
        <v>20</v>
      </c>
      <c r="H205" s="95">
        <v>20</v>
      </c>
      <c r="I205" s="91">
        <v>10</v>
      </c>
      <c r="J205" s="95">
        <v>0</v>
      </c>
      <c r="K205" s="91">
        <v>10</v>
      </c>
      <c r="L205" s="95">
        <v>10</v>
      </c>
      <c r="M205" s="91">
        <v>6</v>
      </c>
      <c r="N205" s="95">
        <v>10</v>
      </c>
      <c r="O205" s="91">
        <v>0</v>
      </c>
      <c r="P205" s="95">
        <v>0</v>
      </c>
      <c r="Q205" s="91">
        <v>10</v>
      </c>
      <c r="R205" s="95">
        <v>10</v>
      </c>
      <c r="S205" s="91">
        <v>0</v>
      </c>
      <c r="T205" s="95">
        <v>0</v>
      </c>
      <c r="U205" s="91">
        <v>10</v>
      </c>
      <c r="V205" s="95">
        <v>10</v>
      </c>
      <c r="W205" s="91">
        <v>10</v>
      </c>
      <c r="X205" s="95">
        <v>0</v>
      </c>
      <c r="Y205" s="91">
        <v>0</v>
      </c>
      <c r="Z205" s="95">
        <v>2</v>
      </c>
      <c r="AA205" s="40">
        <v>208</v>
      </c>
    </row>
    <row r="206" spans="1:27" x14ac:dyDescent="0.45">
      <c r="A206" s="90">
        <v>45404</v>
      </c>
      <c r="B206" s="95">
        <v>8</v>
      </c>
      <c r="C206" s="91">
        <v>0</v>
      </c>
      <c r="D206" s="95">
        <v>0</v>
      </c>
      <c r="E206" s="91">
        <v>0</v>
      </c>
      <c r="F206" s="95">
        <v>5</v>
      </c>
      <c r="G206" s="91">
        <v>11</v>
      </c>
      <c r="H206" s="95">
        <v>25</v>
      </c>
      <c r="I206" s="91">
        <v>0</v>
      </c>
      <c r="J206" s="95">
        <v>0</v>
      </c>
      <c r="K206" s="91">
        <v>10</v>
      </c>
      <c r="L206" s="95">
        <v>18</v>
      </c>
      <c r="M206" s="91">
        <v>25</v>
      </c>
      <c r="N206" s="95">
        <v>0</v>
      </c>
      <c r="O206" s="91">
        <v>0</v>
      </c>
      <c r="P206" s="95">
        <v>9</v>
      </c>
      <c r="Q206" s="91">
        <v>0</v>
      </c>
      <c r="R206" s="95">
        <v>0</v>
      </c>
      <c r="S206" s="91">
        <v>0</v>
      </c>
      <c r="T206" s="95">
        <v>0</v>
      </c>
      <c r="U206" s="91">
        <v>0</v>
      </c>
      <c r="V206" s="95">
        <v>0</v>
      </c>
      <c r="W206" s="91">
        <v>0</v>
      </c>
      <c r="X206" s="95">
        <v>0</v>
      </c>
      <c r="Y206" s="91">
        <v>0</v>
      </c>
      <c r="Z206" s="95">
        <v>0</v>
      </c>
      <c r="AA206" s="40">
        <v>111</v>
      </c>
    </row>
    <row r="207" spans="1:27" x14ac:dyDescent="0.45">
      <c r="A207" s="90">
        <v>45405</v>
      </c>
      <c r="B207" s="95">
        <v>0</v>
      </c>
      <c r="C207" s="91">
        <v>0</v>
      </c>
      <c r="D207" s="95">
        <v>0</v>
      </c>
      <c r="E207" s="91">
        <v>0</v>
      </c>
      <c r="F207" s="95">
        <v>4</v>
      </c>
      <c r="G207" s="91">
        <v>4</v>
      </c>
      <c r="H207" s="95">
        <v>4</v>
      </c>
      <c r="I207" s="91">
        <v>4</v>
      </c>
      <c r="J207" s="95">
        <v>5</v>
      </c>
      <c r="K207" s="91">
        <v>2</v>
      </c>
      <c r="L207" s="95">
        <v>0</v>
      </c>
      <c r="M207" s="91">
        <v>8</v>
      </c>
      <c r="N207" s="95">
        <v>0</v>
      </c>
      <c r="O207" s="91">
        <v>0</v>
      </c>
      <c r="P207" s="95">
        <v>2</v>
      </c>
      <c r="Q207" s="91">
        <v>2</v>
      </c>
      <c r="R207" s="95">
        <v>2</v>
      </c>
      <c r="S207" s="91">
        <v>0</v>
      </c>
      <c r="T207" s="95">
        <v>0</v>
      </c>
      <c r="U207" s="91">
        <v>0</v>
      </c>
      <c r="V207" s="95">
        <v>3</v>
      </c>
      <c r="W207" s="91">
        <v>2</v>
      </c>
      <c r="X207" s="95">
        <v>0</v>
      </c>
      <c r="Y207" s="91">
        <v>0</v>
      </c>
      <c r="Z207" s="95">
        <v>2</v>
      </c>
      <c r="AA207" s="40">
        <v>44</v>
      </c>
    </row>
    <row r="208" spans="1:27" x14ac:dyDescent="0.45">
      <c r="A208" s="90">
        <v>45406</v>
      </c>
      <c r="B208" s="95">
        <v>2</v>
      </c>
      <c r="C208" s="91">
        <v>0</v>
      </c>
      <c r="D208" s="95">
        <v>0</v>
      </c>
      <c r="E208" s="91">
        <v>0</v>
      </c>
      <c r="F208" s="95">
        <v>0</v>
      </c>
      <c r="G208" s="91">
        <v>0</v>
      </c>
      <c r="H208" s="95">
        <v>5</v>
      </c>
      <c r="I208" s="91">
        <v>0</v>
      </c>
      <c r="J208" s="95">
        <v>5</v>
      </c>
      <c r="K208" s="91">
        <v>10</v>
      </c>
      <c r="L208" s="95">
        <v>0</v>
      </c>
      <c r="M208" s="91">
        <v>27</v>
      </c>
      <c r="N208" s="95">
        <v>0</v>
      </c>
      <c r="O208" s="91">
        <v>0</v>
      </c>
      <c r="P208" s="95">
        <v>5</v>
      </c>
      <c r="Q208" s="91">
        <v>0</v>
      </c>
      <c r="R208" s="95">
        <v>0</v>
      </c>
      <c r="S208" s="91">
        <v>0</v>
      </c>
      <c r="T208" s="95">
        <v>0</v>
      </c>
      <c r="U208" s="91">
        <v>0</v>
      </c>
      <c r="V208" s="95">
        <v>0</v>
      </c>
      <c r="W208" s="91">
        <v>0</v>
      </c>
      <c r="X208" s="95">
        <v>0</v>
      </c>
      <c r="Y208" s="91">
        <v>0</v>
      </c>
      <c r="Z208" s="95">
        <v>2</v>
      </c>
      <c r="AA208" s="40">
        <v>56</v>
      </c>
    </row>
    <row r="209" spans="1:27" x14ac:dyDescent="0.45">
      <c r="A209" s="90">
        <v>45407</v>
      </c>
      <c r="B209" s="95">
        <v>0</v>
      </c>
      <c r="C209" s="91">
        <v>0</v>
      </c>
      <c r="D209" s="95">
        <v>0</v>
      </c>
      <c r="E209" s="91">
        <v>0</v>
      </c>
      <c r="F209" s="95">
        <v>0</v>
      </c>
      <c r="G209" s="91">
        <v>0</v>
      </c>
      <c r="H209" s="95">
        <v>0</v>
      </c>
      <c r="I209" s="91">
        <v>0</v>
      </c>
      <c r="J209" s="95">
        <v>2</v>
      </c>
      <c r="K209" s="91">
        <v>0</v>
      </c>
      <c r="L209" s="95">
        <v>11</v>
      </c>
      <c r="M209" s="91">
        <v>0</v>
      </c>
      <c r="N209" s="95">
        <v>0</v>
      </c>
      <c r="O209" s="91">
        <v>5</v>
      </c>
      <c r="P209" s="95">
        <v>10</v>
      </c>
      <c r="Q209" s="91">
        <v>0</v>
      </c>
      <c r="R209" s="95">
        <v>0</v>
      </c>
      <c r="S209" s="91">
        <v>0</v>
      </c>
      <c r="T209" s="95">
        <v>0</v>
      </c>
      <c r="U209" s="91">
        <v>2</v>
      </c>
      <c r="V209" s="95">
        <v>0</v>
      </c>
      <c r="W209" s="91">
        <v>0</v>
      </c>
      <c r="X209" s="95">
        <v>0</v>
      </c>
      <c r="Y209" s="91">
        <v>0</v>
      </c>
      <c r="Z209" s="95">
        <v>0</v>
      </c>
      <c r="AA209" s="40">
        <v>30</v>
      </c>
    </row>
    <row r="210" spans="1:27" x14ac:dyDescent="0.45">
      <c r="A210" s="90">
        <v>45408</v>
      </c>
      <c r="B210" s="95">
        <v>0</v>
      </c>
      <c r="C210" s="91">
        <v>0</v>
      </c>
      <c r="D210" s="95">
        <v>0</v>
      </c>
      <c r="E210" s="91">
        <v>0</v>
      </c>
      <c r="F210" s="95">
        <v>74</v>
      </c>
      <c r="G210" s="91">
        <v>0</v>
      </c>
      <c r="H210" s="95">
        <v>15</v>
      </c>
      <c r="I210" s="91">
        <v>4</v>
      </c>
      <c r="J210" s="95">
        <v>0</v>
      </c>
      <c r="K210" s="91">
        <v>5</v>
      </c>
      <c r="L210" s="95">
        <v>10</v>
      </c>
      <c r="M210" s="91">
        <v>0</v>
      </c>
      <c r="N210" s="95">
        <v>6</v>
      </c>
      <c r="O210" s="91">
        <v>0</v>
      </c>
      <c r="P210" s="95">
        <v>2</v>
      </c>
      <c r="Q210" s="91">
        <v>11</v>
      </c>
      <c r="R210" s="95">
        <v>42</v>
      </c>
      <c r="S210" s="91">
        <v>0</v>
      </c>
      <c r="T210" s="95">
        <v>5</v>
      </c>
      <c r="U210" s="91">
        <v>12</v>
      </c>
      <c r="V210" s="95">
        <v>10</v>
      </c>
      <c r="W210" s="91">
        <v>8</v>
      </c>
      <c r="X210" s="95">
        <v>0</v>
      </c>
      <c r="Y210" s="91">
        <v>0</v>
      </c>
      <c r="Z210" s="95">
        <v>2</v>
      </c>
      <c r="AA210" s="40">
        <v>206</v>
      </c>
    </row>
    <row r="211" spans="1:27" x14ac:dyDescent="0.45">
      <c r="A211" s="90">
        <v>45409</v>
      </c>
      <c r="B211" s="95">
        <v>0</v>
      </c>
      <c r="C211" s="91">
        <v>40</v>
      </c>
      <c r="D211" s="95">
        <v>3</v>
      </c>
      <c r="E211" s="91">
        <v>4</v>
      </c>
      <c r="F211" s="95">
        <v>20</v>
      </c>
      <c r="G211" s="91">
        <v>25</v>
      </c>
      <c r="H211" s="95">
        <v>0</v>
      </c>
      <c r="I211" s="91">
        <v>10</v>
      </c>
      <c r="J211" s="95">
        <v>0</v>
      </c>
      <c r="K211" s="91">
        <v>0</v>
      </c>
      <c r="L211" s="95">
        <v>0</v>
      </c>
      <c r="M211" s="91">
        <v>0</v>
      </c>
      <c r="N211" s="95">
        <v>0</v>
      </c>
      <c r="O211" s="91">
        <v>0</v>
      </c>
      <c r="P211" s="95">
        <v>0</v>
      </c>
      <c r="Q211" s="91">
        <v>0</v>
      </c>
      <c r="R211" s="95">
        <v>15</v>
      </c>
      <c r="S211" s="91">
        <v>5</v>
      </c>
      <c r="T211" s="95">
        <v>10</v>
      </c>
      <c r="U211" s="91">
        <v>10</v>
      </c>
      <c r="V211" s="95">
        <v>0</v>
      </c>
      <c r="W211" s="91">
        <v>0</v>
      </c>
      <c r="X211" s="95">
        <v>0</v>
      </c>
      <c r="Y211" s="91">
        <v>0</v>
      </c>
      <c r="Z211" s="95">
        <v>10</v>
      </c>
      <c r="AA211" s="40">
        <v>152</v>
      </c>
    </row>
    <row r="212" spans="1:27" x14ac:dyDescent="0.45">
      <c r="A212" s="90">
        <v>45410</v>
      </c>
      <c r="B212" s="95">
        <v>30</v>
      </c>
      <c r="C212" s="91">
        <v>0</v>
      </c>
      <c r="D212" s="95">
        <v>0</v>
      </c>
      <c r="E212" s="91">
        <v>3</v>
      </c>
      <c r="F212" s="95">
        <v>20</v>
      </c>
      <c r="G212" s="91">
        <v>20</v>
      </c>
      <c r="H212" s="95">
        <v>0</v>
      </c>
      <c r="I212" s="91">
        <v>0</v>
      </c>
      <c r="J212" s="95">
        <v>0</v>
      </c>
      <c r="K212" s="91">
        <v>2</v>
      </c>
      <c r="L212" s="95">
        <v>0</v>
      </c>
      <c r="M212" s="91">
        <v>3</v>
      </c>
      <c r="N212" s="95">
        <v>0</v>
      </c>
      <c r="O212" s="91">
        <v>0</v>
      </c>
      <c r="P212" s="95">
        <v>0</v>
      </c>
      <c r="Q212" s="91">
        <v>0</v>
      </c>
      <c r="R212" s="95">
        <v>0</v>
      </c>
      <c r="S212" s="91">
        <v>0</v>
      </c>
      <c r="T212" s="95">
        <v>0</v>
      </c>
      <c r="U212" s="91">
        <v>0</v>
      </c>
      <c r="V212" s="95">
        <v>15</v>
      </c>
      <c r="W212" s="91">
        <v>8</v>
      </c>
      <c r="X212" s="95">
        <v>5</v>
      </c>
      <c r="Y212" s="91">
        <v>0</v>
      </c>
      <c r="Z212" s="95">
        <v>40</v>
      </c>
      <c r="AA212" s="40">
        <v>146</v>
      </c>
    </row>
    <row r="213" spans="1:27" x14ac:dyDescent="0.45">
      <c r="A213" s="90">
        <v>45411</v>
      </c>
      <c r="B213" s="95">
        <v>6</v>
      </c>
      <c r="C213" s="91">
        <v>10</v>
      </c>
      <c r="D213" s="95">
        <v>0</v>
      </c>
      <c r="E213" s="91">
        <v>0</v>
      </c>
      <c r="F213" s="95">
        <v>0</v>
      </c>
      <c r="G213" s="91">
        <v>0</v>
      </c>
      <c r="H213" s="95">
        <v>10</v>
      </c>
      <c r="I213" s="91">
        <v>0</v>
      </c>
      <c r="J213" s="95">
        <v>4</v>
      </c>
      <c r="K213" s="91">
        <v>21</v>
      </c>
      <c r="L213" s="95">
        <v>6</v>
      </c>
      <c r="M213" s="91">
        <v>0</v>
      </c>
      <c r="N213" s="95">
        <v>0</v>
      </c>
      <c r="O213" s="91">
        <v>0</v>
      </c>
      <c r="P213" s="95">
        <v>10</v>
      </c>
      <c r="Q213" s="91">
        <v>0</v>
      </c>
      <c r="R213" s="95">
        <v>0</v>
      </c>
      <c r="S213" s="91">
        <v>0</v>
      </c>
      <c r="T213" s="95">
        <v>0</v>
      </c>
      <c r="U213" s="91">
        <v>0</v>
      </c>
      <c r="V213" s="95">
        <v>0</v>
      </c>
      <c r="W213" s="91">
        <v>10</v>
      </c>
      <c r="X213" s="95">
        <v>0</v>
      </c>
      <c r="Y213" s="91">
        <v>0</v>
      </c>
      <c r="Z213" s="95">
        <v>0</v>
      </c>
      <c r="AA213" s="40">
        <v>77</v>
      </c>
    </row>
    <row r="214" spans="1:27" x14ac:dyDescent="0.45">
      <c r="A214" s="90">
        <v>45412</v>
      </c>
      <c r="B214" s="95">
        <v>10</v>
      </c>
      <c r="C214" s="91">
        <v>10</v>
      </c>
      <c r="D214" s="95">
        <v>0</v>
      </c>
      <c r="E214" s="91">
        <v>0</v>
      </c>
      <c r="F214" s="95">
        <v>0</v>
      </c>
      <c r="G214" s="91">
        <v>5</v>
      </c>
      <c r="H214" s="95">
        <v>5</v>
      </c>
      <c r="I214" s="91">
        <v>0</v>
      </c>
      <c r="J214" s="95">
        <v>7</v>
      </c>
      <c r="K214" s="91">
        <v>5</v>
      </c>
      <c r="L214" s="95">
        <v>5</v>
      </c>
      <c r="M214" s="91">
        <v>2</v>
      </c>
      <c r="N214" s="95">
        <v>0</v>
      </c>
      <c r="O214" s="91">
        <v>4</v>
      </c>
      <c r="P214" s="95">
        <v>5</v>
      </c>
      <c r="Q214" s="91">
        <v>0</v>
      </c>
      <c r="R214" s="95">
        <v>0</v>
      </c>
      <c r="S214" s="91">
        <v>0</v>
      </c>
      <c r="T214" s="95">
        <v>0</v>
      </c>
      <c r="U214" s="91">
        <v>0</v>
      </c>
      <c r="V214" s="95">
        <v>0</v>
      </c>
      <c r="W214" s="91">
        <v>0</v>
      </c>
      <c r="X214" s="95">
        <v>0</v>
      </c>
      <c r="Y214" s="91">
        <v>0</v>
      </c>
      <c r="Z214" s="95">
        <v>0</v>
      </c>
      <c r="AA214" s="40">
        <v>58</v>
      </c>
    </row>
    <row r="215" spans="1:27" x14ac:dyDescent="0.45">
      <c r="A215" s="90">
        <v>45413</v>
      </c>
      <c r="B215" s="95">
        <v>0</v>
      </c>
      <c r="C215" s="91">
        <v>0</v>
      </c>
      <c r="D215" s="95">
        <v>0</v>
      </c>
      <c r="E215" s="91">
        <v>0</v>
      </c>
      <c r="F215" s="95">
        <v>54</v>
      </c>
      <c r="G215" s="91">
        <v>0</v>
      </c>
      <c r="H215" s="95">
        <v>0</v>
      </c>
      <c r="I215" s="91">
        <v>0</v>
      </c>
      <c r="J215" s="95">
        <v>0</v>
      </c>
      <c r="K215" s="91">
        <v>25</v>
      </c>
      <c r="L215" s="95">
        <v>0</v>
      </c>
      <c r="M215" s="91">
        <v>0</v>
      </c>
      <c r="N215" s="95">
        <v>2</v>
      </c>
      <c r="O215" s="91">
        <v>0</v>
      </c>
      <c r="P215" s="95">
        <v>10</v>
      </c>
      <c r="Q215" s="91">
        <v>0</v>
      </c>
      <c r="R215" s="95">
        <v>0</v>
      </c>
      <c r="S215" s="91">
        <v>0</v>
      </c>
      <c r="T215" s="95">
        <v>5</v>
      </c>
      <c r="U215" s="91">
        <v>10</v>
      </c>
      <c r="V215" s="95">
        <v>0</v>
      </c>
      <c r="W215" s="91">
        <v>0</v>
      </c>
      <c r="X215" s="95">
        <v>0</v>
      </c>
      <c r="Y215" s="91">
        <v>0</v>
      </c>
      <c r="Z215" s="95">
        <v>2</v>
      </c>
      <c r="AA215" s="40">
        <v>108</v>
      </c>
    </row>
    <row r="216" spans="1:27" x14ac:dyDescent="0.45">
      <c r="A216" s="90">
        <v>45414</v>
      </c>
      <c r="B216" s="95">
        <v>6</v>
      </c>
      <c r="C216" s="91">
        <v>5</v>
      </c>
      <c r="D216" s="95">
        <v>0</v>
      </c>
      <c r="E216" s="91">
        <v>0</v>
      </c>
      <c r="F216" s="95">
        <v>5</v>
      </c>
      <c r="G216" s="91">
        <v>10</v>
      </c>
      <c r="H216" s="95">
        <v>20</v>
      </c>
      <c r="I216" s="91">
        <v>0</v>
      </c>
      <c r="J216" s="95">
        <v>0</v>
      </c>
      <c r="K216" s="91">
        <v>20</v>
      </c>
      <c r="L216" s="95">
        <v>12</v>
      </c>
      <c r="M216" s="91">
        <v>5</v>
      </c>
      <c r="N216" s="95">
        <v>0</v>
      </c>
      <c r="O216" s="91">
        <v>0</v>
      </c>
      <c r="P216" s="95">
        <v>10</v>
      </c>
      <c r="Q216" s="91">
        <v>0</v>
      </c>
      <c r="R216" s="95">
        <v>0</v>
      </c>
      <c r="S216" s="91">
        <v>0</v>
      </c>
      <c r="T216" s="95">
        <v>0</v>
      </c>
      <c r="U216" s="91">
        <v>0</v>
      </c>
      <c r="V216" s="95">
        <v>0</v>
      </c>
      <c r="W216" s="91">
        <v>0</v>
      </c>
      <c r="X216" s="95">
        <v>0</v>
      </c>
      <c r="Y216" s="91">
        <v>0</v>
      </c>
      <c r="Z216" s="95">
        <v>0</v>
      </c>
      <c r="AA216" s="40">
        <v>93</v>
      </c>
    </row>
    <row r="217" spans="1:27" x14ac:dyDescent="0.45">
      <c r="A217" s="90">
        <v>45415</v>
      </c>
      <c r="B217" s="95">
        <v>20</v>
      </c>
      <c r="C217" s="91">
        <v>50</v>
      </c>
      <c r="D217" s="95">
        <v>1</v>
      </c>
      <c r="E217" s="91">
        <v>10</v>
      </c>
      <c r="F217" s="95">
        <v>63</v>
      </c>
      <c r="G217" s="91">
        <v>27</v>
      </c>
      <c r="H217" s="95">
        <v>2</v>
      </c>
      <c r="I217" s="91">
        <v>9</v>
      </c>
      <c r="J217" s="95">
        <v>0</v>
      </c>
      <c r="K217" s="91">
        <v>0</v>
      </c>
      <c r="L217" s="95">
        <v>10</v>
      </c>
      <c r="M217" s="91">
        <v>14</v>
      </c>
      <c r="N217" s="95">
        <v>10</v>
      </c>
      <c r="O217" s="91">
        <v>0</v>
      </c>
      <c r="P217" s="95">
        <v>0</v>
      </c>
      <c r="Q217" s="91">
        <v>0</v>
      </c>
      <c r="R217" s="95">
        <v>0</v>
      </c>
      <c r="S217" s="91">
        <v>5</v>
      </c>
      <c r="T217" s="95">
        <v>5</v>
      </c>
      <c r="U217" s="91">
        <v>10</v>
      </c>
      <c r="V217" s="95">
        <v>15</v>
      </c>
      <c r="W217" s="91">
        <v>15</v>
      </c>
      <c r="X217" s="95">
        <v>0</v>
      </c>
      <c r="Y217" s="91">
        <v>0</v>
      </c>
      <c r="Z217" s="95">
        <v>2</v>
      </c>
      <c r="AA217" s="40">
        <v>268</v>
      </c>
    </row>
    <row r="218" spans="1:27" x14ac:dyDescent="0.45">
      <c r="A218" s="90">
        <v>45416</v>
      </c>
      <c r="B218" s="95">
        <v>10</v>
      </c>
      <c r="C218" s="91">
        <v>10</v>
      </c>
      <c r="D218" s="95">
        <v>0</v>
      </c>
      <c r="E218" s="91">
        <v>0</v>
      </c>
      <c r="F218" s="95">
        <v>0</v>
      </c>
      <c r="G218" s="91">
        <v>0</v>
      </c>
      <c r="H218" s="95">
        <v>0</v>
      </c>
      <c r="I218" s="91">
        <v>0</v>
      </c>
      <c r="J218" s="95">
        <v>0</v>
      </c>
      <c r="K218" s="91">
        <v>3</v>
      </c>
      <c r="L218" s="95">
        <v>10</v>
      </c>
      <c r="M218" s="91">
        <v>10</v>
      </c>
      <c r="N218" s="95">
        <v>0</v>
      </c>
      <c r="O218" s="91">
        <v>0</v>
      </c>
      <c r="P218" s="95">
        <v>10</v>
      </c>
      <c r="Q218" s="91">
        <v>0</v>
      </c>
      <c r="R218" s="95">
        <v>0</v>
      </c>
      <c r="S218" s="91">
        <v>0</v>
      </c>
      <c r="T218" s="95">
        <v>0</v>
      </c>
      <c r="U218" s="91">
        <v>25</v>
      </c>
      <c r="V218" s="95">
        <v>10</v>
      </c>
      <c r="W218" s="91">
        <v>10</v>
      </c>
      <c r="X218" s="95">
        <v>0</v>
      </c>
      <c r="Y218" s="91">
        <v>0</v>
      </c>
      <c r="Z218" s="95">
        <v>10</v>
      </c>
      <c r="AA218" s="40">
        <v>108</v>
      </c>
    </row>
    <row r="219" spans="1:27" x14ac:dyDescent="0.45">
      <c r="A219" s="90">
        <v>45417</v>
      </c>
      <c r="B219" s="95">
        <v>0</v>
      </c>
      <c r="C219" s="91">
        <v>11</v>
      </c>
      <c r="D219" s="95">
        <v>0</v>
      </c>
      <c r="E219" s="91">
        <v>5</v>
      </c>
      <c r="F219" s="95">
        <v>0</v>
      </c>
      <c r="G219" s="91">
        <v>25</v>
      </c>
      <c r="H219" s="95">
        <v>23</v>
      </c>
      <c r="I219" s="91">
        <v>0</v>
      </c>
      <c r="J219" s="95">
        <v>0</v>
      </c>
      <c r="K219" s="91">
        <v>5</v>
      </c>
      <c r="L219" s="95">
        <v>20</v>
      </c>
      <c r="M219" s="91">
        <v>47</v>
      </c>
      <c r="N219" s="95">
        <v>0</v>
      </c>
      <c r="O219" s="91">
        <v>0</v>
      </c>
      <c r="P219" s="95">
        <v>18</v>
      </c>
      <c r="Q219" s="91">
        <v>0</v>
      </c>
      <c r="R219" s="95">
        <v>0</v>
      </c>
      <c r="S219" s="91">
        <v>0</v>
      </c>
      <c r="T219" s="95">
        <v>0</v>
      </c>
      <c r="U219" s="91">
        <v>0</v>
      </c>
      <c r="V219" s="95">
        <v>5</v>
      </c>
      <c r="W219" s="91">
        <v>5</v>
      </c>
      <c r="X219" s="95">
        <v>0</v>
      </c>
      <c r="Y219" s="91">
        <v>0</v>
      </c>
      <c r="Z219" s="95">
        <v>13</v>
      </c>
      <c r="AA219" s="40">
        <v>177</v>
      </c>
    </row>
    <row r="220" spans="1:27" x14ac:dyDescent="0.45">
      <c r="A220" s="90">
        <v>45418</v>
      </c>
      <c r="B220" s="95">
        <v>0</v>
      </c>
      <c r="C220" s="91">
        <v>5</v>
      </c>
      <c r="D220" s="95">
        <v>4</v>
      </c>
      <c r="E220" s="91">
        <v>15</v>
      </c>
      <c r="F220" s="95">
        <v>0</v>
      </c>
      <c r="G220" s="91">
        <v>0</v>
      </c>
      <c r="H220" s="95">
        <v>0</v>
      </c>
      <c r="I220" s="91">
        <v>1</v>
      </c>
      <c r="J220" s="95">
        <v>0</v>
      </c>
      <c r="K220" s="91">
        <v>0</v>
      </c>
      <c r="L220" s="95">
        <v>4</v>
      </c>
      <c r="M220" s="91">
        <v>10</v>
      </c>
      <c r="N220" s="95">
        <v>0</v>
      </c>
      <c r="O220" s="91">
        <v>0</v>
      </c>
      <c r="P220" s="95">
        <v>0</v>
      </c>
      <c r="Q220" s="91">
        <v>0</v>
      </c>
      <c r="R220" s="95">
        <v>0</v>
      </c>
      <c r="S220" s="91">
        <v>6</v>
      </c>
      <c r="T220" s="95">
        <v>0</v>
      </c>
      <c r="U220" s="91">
        <v>0</v>
      </c>
      <c r="V220" s="95">
        <v>6</v>
      </c>
      <c r="W220" s="91">
        <v>0</v>
      </c>
      <c r="X220" s="95">
        <v>0</v>
      </c>
      <c r="Y220" s="91">
        <v>10</v>
      </c>
      <c r="Z220" s="95">
        <v>0</v>
      </c>
      <c r="AA220" s="40">
        <v>61</v>
      </c>
    </row>
    <row r="221" spans="1:27" x14ac:dyDescent="0.45">
      <c r="A221" s="90">
        <v>45419</v>
      </c>
      <c r="B221" s="95">
        <v>11</v>
      </c>
      <c r="C221" s="91">
        <v>5</v>
      </c>
      <c r="D221" s="95">
        <v>0</v>
      </c>
      <c r="E221" s="91">
        <v>0</v>
      </c>
      <c r="F221" s="95">
        <v>2</v>
      </c>
      <c r="G221" s="91">
        <v>8</v>
      </c>
      <c r="H221" s="95">
        <v>13</v>
      </c>
      <c r="I221" s="91">
        <v>0</v>
      </c>
      <c r="J221" s="95">
        <v>0</v>
      </c>
      <c r="K221" s="91">
        <v>2</v>
      </c>
      <c r="L221" s="95">
        <v>5</v>
      </c>
      <c r="M221" s="91">
        <v>0</v>
      </c>
      <c r="N221" s="95">
        <v>0</v>
      </c>
      <c r="O221" s="91">
        <v>0</v>
      </c>
      <c r="P221" s="95">
        <v>2</v>
      </c>
      <c r="Q221" s="91">
        <v>0</v>
      </c>
      <c r="R221" s="95">
        <v>0</v>
      </c>
      <c r="S221" s="91">
        <v>0</v>
      </c>
      <c r="T221" s="95">
        <v>0</v>
      </c>
      <c r="U221" s="91">
        <v>0</v>
      </c>
      <c r="V221" s="95">
        <v>0</v>
      </c>
      <c r="W221" s="91">
        <v>10</v>
      </c>
      <c r="X221" s="95">
        <v>0</v>
      </c>
      <c r="Y221" s="91">
        <v>0</v>
      </c>
      <c r="Z221" s="95">
        <v>0</v>
      </c>
      <c r="AA221" s="40">
        <v>58</v>
      </c>
    </row>
    <row r="222" spans="1:27" x14ac:dyDescent="0.45">
      <c r="A222" s="90">
        <v>45420</v>
      </c>
      <c r="B222" s="95">
        <v>10</v>
      </c>
      <c r="C222" s="91">
        <v>0</v>
      </c>
      <c r="D222" s="95">
        <v>0</v>
      </c>
      <c r="E222" s="91">
        <v>0</v>
      </c>
      <c r="F222" s="95">
        <v>20</v>
      </c>
      <c r="G222" s="91">
        <v>10</v>
      </c>
      <c r="H222" s="95">
        <v>25</v>
      </c>
      <c r="I222" s="91">
        <v>0</v>
      </c>
      <c r="J222" s="95">
        <v>0</v>
      </c>
      <c r="K222" s="91">
        <v>0</v>
      </c>
      <c r="L222" s="95">
        <v>0</v>
      </c>
      <c r="M222" s="91">
        <v>10</v>
      </c>
      <c r="N222" s="95">
        <v>0</v>
      </c>
      <c r="O222" s="91">
        <v>0</v>
      </c>
      <c r="P222" s="95">
        <v>0</v>
      </c>
      <c r="Q222" s="91">
        <v>10</v>
      </c>
      <c r="R222" s="95">
        <v>20</v>
      </c>
      <c r="S222" s="91">
        <v>0</v>
      </c>
      <c r="T222" s="95">
        <v>0</v>
      </c>
      <c r="U222" s="91">
        <v>10</v>
      </c>
      <c r="V222" s="95">
        <v>0</v>
      </c>
      <c r="W222" s="91">
        <v>0</v>
      </c>
      <c r="X222" s="95">
        <v>0</v>
      </c>
      <c r="Y222" s="91">
        <v>0</v>
      </c>
      <c r="Z222" s="95">
        <v>0</v>
      </c>
      <c r="AA222" s="40">
        <v>115</v>
      </c>
    </row>
    <row r="223" spans="1:27" x14ac:dyDescent="0.45">
      <c r="A223" s="90">
        <v>45421</v>
      </c>
      <c r="B223" s="95">
        <v>3</v>
      </c>
      <c r="C223" s="91">
        <v>0</v>
      </c>
      <c r="D223" s="95">
        <v>0</v>
      </c>
      <c r="E223" s="91">
        <v>0</v>
      </c>
      <c r="F223" s="95">
        <v>63</v>
      </c>
      <c r="G223" s="91">
        <v>0</v>
      </c>
      <c r="H223" s="95">
        <v>10</v>
      </c>
      <c r="I223" s="91">
        <v>0</v>
      </c>
      <c r="J223" s="95">
        <v>0</v>
      </c>
      <c r="K223" s="91">
        <v>0</v>
      </c>
      <c r="L223" s="95">
        <v>0</v>
      </c>
      <c r="M223" s="91">
        <v>0</v>
      </c>
      <c r="N223" s="95">
        <v>0</v>
      </c>
      <c r="O223" s="91">
        <v>0</v>
      </c>
      <c r="P223" s="95">
        <v>27</v>
      </c>
      <c r="Q223" s="91">
        <v>0</v>
      </c>
      <c r="R223" s="95">
        <v>0</v>
      </c>
      <c r="S223" s="91">
        <v>0</v>
      </c>
      <c r="T223" s="95">
        <v>0</v>
      </c>
      <c r="U223" s="91">
        <v>6</v>
      </c>
      <c r="V223" s="95">
        <v>0</v>
      </c>
      <c r="W223" s="91">
        <v>0</v>
      </c>
      <c r="X223" s="95">
        <v>2</v>
      </c>
      <c r="Y223" s="91">
        <v>0</v>
      </c>
      <c r="Z223" s="95">
        <v>5</v>
      </c>
      <c r="AA223" s="40">
        <v>116</v>
      </c>
    </row>
    <row r="224" spans="1:27" x14ac:dyDescent="0.45">
      <c r="A224" s="90">
        <v>45422</v>
      </c>
      <c r="B224" s="95">
        <v>0</v>
      </c>
      <c r="C224" s="91">
        <v>0</v>
      </c>
      <c r="D224" s="95">
        <v>0</v>
      </c>
      <c r="E224" s="91">
        <v>0</v>
      </c>
      <c r="F224" s="95">
        <v>0</v>
      </c>
      <c r="G224" s="91">
        <v>0</v>
      </c>
      <c r="H224" s="95">
        <v>0</v>
      </c>
      <c r="I224" s="91">
        <v>0</v>
      </c>
      <c r="J224" s="95">
        <v>0</v>
      </c>
      <c r="K224" s="91">
        <v>0</v>
      </c>
      <c r="L224" s="95">
        <v>0</v>
      </c>
      <c r="M224" s="91">
        <v>0</v>
      </c>
      <c r="N224" s="95">
        <v>0</v>
      </c>
      <c r="O224" s="91">
        <v>0</v>
      </c>
      <c r="P224" s="95">
        <v>0</v>
      </c>
      <c r="Q224" s="91">
        <v>0</v>
      </c>
      <c r="R224" s="95">
        <v>2</v>
      </c>
      <c r="S224" s="91">
        <v>0</v>
      </c>
      <c r="T224" s="95">
        <v>0</v>
      </c>
      <c r="U224" s="91">
        <v>5</v>
      </c>
      <c r="V224" s="95">
        <v>0</v>
      </c>
      <c r="W224" s="91">
        <v>6</v>
      </c>
      <c r="X224" s="95">
        <v>0</v>
      </c>
      <c r="Y224" s="91">
        <v>0</v>
      </c>
      <c r="Z224" s="95">
        <v>150</v>
      </c>
      <c r="AA224" s="40">
        <v>163</v>
      </c>
    </row>
    <row r="225" spans="1:27" x14ac:dyDescent="0.45">
      <c r="A225" s="90">
        <v>45423</v>
      </c>
      <c r="B225" s="95">
        <v>0</v>
      </c>
      <c r="C225" s="91">
        <v>0</v>
      </c>
      <c r="D225" s="95">
        <v>0</v>
      </c>
      <c r="E225" s="91">
        <v>0</v>
      </c>
      <c r="F225" s="95">
        <v>12</v>
      </c>
      <c r="G225" s="91">
        <v>0</v>
      </c>
      <c r="H225" s="95">
        <v>0</v>
      </c>
      <c r="I225" s="91">
        <v>0</v>
      </c>
      <c r="J225" s="95">
        <v>4</v>
      </c>
      <c r="K225" s="91">
        <v>0</v>
      </c>
      <c r="L225" s="95">
        <v>0</v>
      </c>
      <c r="M225" s="91">
        <v>0</v>
      </c>
      <c r="N225" s="95">
        <v>0</v>
      </c>
      <c r="O225" s="91">
        <v>0</v>
      </c>
      <c r="P225" s="95">
        <v>0</v>
      </c>
      <c r="Q225" s="91">
        <v>0</v>
      </c>
      <c r="R225" s="95">
        <v>0</v>
      </c>
      <c r="S225" s="91">
        <v>0</v>
      </c>
      <c r="T225" s="95">
        <v>0</v>
      </c>
      <c r="U225" s="91">
        <v>18</v>
      </c>
      <c r="V225" s="95">
        <v>0</v>
      </c>
      <c r="W225" s="91">
        <v>0</v>
      </c>
      <c r="X225" s="95">
        <v>0</v>
      </c>
      <c r="Y225" s="91">
        <v>0</v>
      </c>
      <c r="Z225" s="95">
        <v>0</v>
      </c>
      <c r="AA225" s="40">
        <v>34</v>
      </c>
    </row>
    <row r="226" spans="1:27" x14ac:dyDescent="0.45">
      <c r="A226" s="90">
        <v>45424</v>
      </c>
      <c r="B226" s="95">
        <v>5</v>
      </c>
      <c r="C226" s="91">
        <v>10</v>
      </c>
      <c r="D226" s="95">
        <v>0</v>
      </c>
      <c r="E226" s="91">
        <v>0</v>
      </c>
      <c r="F226" s="95">
        <v>10</v>
      </c>
      <c r="G226" s="91">
        <v>0</v>
      </c>
      <c r="H226" s="95">
        <v>6</v>
      </c>
      <c r="I226" s="91">
        <v>0</v>
      </c>
      <c r="J226" s="95">
        <v>0</v>
      </c>
      <c r="K226" s="91">
        <v>0</v>
      </c>
      <c r="L226" s="95">
        <v>8</v>
      </c>
      <c r="M226" s="91">
        <v>0</v>
      </c>
      <c r="N226" s="95">
        <v>6</v>
      </c>
      <c r="O226" s="91">
        <v>0</v>
      </c>
      <c r="P226" s="95">
        <v>3</v>
      </c>
      <c r="Q226" s="91">
        <v>0</v>
      </c>
      <c r="R226" s="95">
        <v>0</v>
      </c>
      <c r="S226" s="91">
        <v>0</v>
      </c>
      <c r="T226" s="95">
        <v>0</v>
      </c>
      <c r="U226" s="91">
        <v>0</v>
      </c>
      <c r="V226" s="95">
        <v>0</v>
      </c>
      <c r="W226" s="91">
        <v>0</v>
      </c>
      <c r="X226" s="95">
        <v>0</v>
      </c>
      <c r="Y226" s="91">
        <v>0</v>
      </c>
      <c r="Z226" s="95">
        <v>2</v>
      </c>
      <c r="AA226" s="40">
        <v>50</v>
      </c>
    </row>
    <row r="227" spans="1:27" x14ac:dyDescent="0.45">
      <c r="A227" s="90">
        <v>45425</v>
      </c>
      <c r="B227" s="95">
        <v>0</v>
      </c>
      <c r="C227" s="91">
        <v>0</v>
      </c>
      <c r="D227" s="95">
        <v>0</v>
      </c>
      <c r="E227" s="91">
        <v>0</v>
      </c>
      <c r="F227" s="95">
        <v>0</v>
      </c>
      <c r="G227" s="91">
        <v>13</v>
      </c>
      <c r="H227" s="95">
        <v>10</v>
      </c>
      <c r="I227" s="91">
        <v>0</v>
      </c>
      <c r="J227" s="95">
        <v>0</v>
      </c>
      <c r="K227" s="91">
        <v>10</v>
      </c>
      <c r="L227" s="95">
        <v>9</v>
      </c>
      <c r="M227" s="91">
        <v>0</v>
      </c>
      <c r="N227" s="95">
        <v>0</v>
      </c>
      <c r="O227" s="91">
        <v>0</v>
      </c>
      <c r="P227" s="95">
        <v>6</v>
      </c>
      <c r="Q227" s="91">
        <v>0</v>
      </c>
      <c r="R227" s="95">
        <v>0</v>
      </c>
      <c r="S227" s="91">
        <v>0</v>
      </c>
      <c r="T227" s="95">
        <v>0</v>
      </c>
      <c r="U227" s="91">
        <v>8</v>
      </c>
      <c r="V227" s="95">
        <v>7</v>
      </c>
      <c r="W227" s="91">
        <v>10</v>
      </c>
      <c r="X227" s="95">
        <v>0</v>
      </c>
      <c r="Y227" s="91">
        <v>0</v>
      </c>
      <c r="Z227" s="95">
        <v>5</v>
      </c>
      <c r="AA227" s="40">
        <v>78</v>
      </c>
    </row>
    <row r="228" spans="1:27" x14ac:dyDescent="0.45">
      <c r="A228" s="90">
        <v>45426</v>
      </c>
      <c r="B228" s="95">
        <v>0</v>
      </c>
      <c r="C228" s="91">
        <v>25</v>
      </c>
      <c r="D228" s="95">
        <v>0</v>
      </c>
      <c r="E228" s="91">
        <v>0</v>
      </c>
      <c r="F228" s="95">
        <v>0</v>
      </c>
      <c r="G228" s="91">
        <v>0</v>
      </c>
      <c r="H228" s="95">
        <v>24</v>
      </c>
      <c r="I228" s="91">
        <v>0</v>
      </c>
      <c r="J228" s="95">
        <v>0</v>
      </c>
      <c r="K228" s="91">
        <v>2</v>
      </c>
      <c r="L228" s="95">
        <v>0</v>
      </c>
      <c r="M228" s="91">
        <v>0</v>
      </c>
      <c r="N228" s="95">
        <v>0</v>
      </c>
      <c r="O228" s="91">
        <v>0</v>
      </c>
      <c r="P228" s="95">
        <v>0</v>
      </c>
      <c r="Q228" s="91">
        <v>0</v>
      </c>
      <c r="R228" s="95">
        <v>51</v>
      </c>
      <c r="S228" s="91">
        <v>0</v>
      </c>
      <c r="T228" s="95">
        <v>0</v>
      </c>
      <c r="U228" s="91">
        <v>6</v>
      </c>
      <c r="V228" s="95">
        <v>0</v>
      </c>
      <c r="W228" s="91">
        <v>25</v>
      </c>
      <c r="X228" s="95">
        <v>0</v>
      </c>
      <c r="Y228" s="91">
        <v>0</v>
      </c>
      <c r="Z228" s="95">
        <v>0</v>
      </c>
      <c r="AA228" s="40">
        <v>133</v>
      </c>
    </row>
    <row r="229" spans="1:27" x14ac:dyDescent="0.45">
      <c r="A229" s="90">
        <v>45427</v>
      </c>
      <c r="B229" s="95">
        <v>22</v>
      </c>
      <c r="C229" s="91">
        <v>14</v>
      </c>
      <c r="D229" s="95">
        <v>0</v>
      </c>
      <c r="E229" s="91">
        <v>6</v>
      </c>
      <c r="F229" s="95">
        <v>0</v>
      </c>
      <c r="G229" s="91">
        <v>0</v>
      </c>
      <c r="H229" s="95">
        <v>21</v>
      </c>
      <c r="I229" s="91">
        <v>3</v>
      </c>
      <c r="J229" s="95">
        <v>0</v>
      </c>
      <c r="K229" s="91">
        <v>0</v>
      </c>
      <c r="L229" s="95">
        <v>0</v>
      </c>
      <c r="M229" s="91">
        <v>0</v>
      </c>
      <c r="N229" s="95">
        <v>0</v>
      </c>
      <c r="O229" s="91">
        <v>8</v>
      </c>
      <c r="P229" s="95">
        <v>8</v>
      </c>
      <c r="Q229" s="91">
        <v>6</v>
      </c>
      <c r="R229" s="95">
        <v>0</v>
      </c>
      <c r="S229" s="91">
        <v>0</v>
      </c>
      <c r="T229" s="95">
        <v>0</v>
      </c>
      <c r="U229" s="91">
        <v>0</v>
      </c>
      <c r="V229" s="95">
        <v>0</v>
      </c>
      <c r="W229" s="91">
        <v>0</v>
      </c>
      <c r="X229" s="95">
        <v>0</v>
      </c>
      <c r="Y229" s="91">
        <v>8</v>
      </c>
      <c r="Z229" s="95">
        <v>0</v>
      </c>
      <c r="AA229" s="40">
        <v>96</v>
      </c>
    </row>
    <row r="230" spans="1:27" x14ac:dyDescent="0.45">
      <c r="A230" s="90">
        <v>45428</v>
      </c>
      <c r="B230" s="95">
        <v>0</v>
      </c>
      <c r="C230" s="91">
        <v>15</v>
      </c>
      <c r="D230" s="95">
        <v>0</v>
      </c>
      <c r="E230" s="91">
        <v>0</v>
      </c>
      <c r="F230" s="95">
        <v>6</v>
      </c>
      <c r="G230" s="91">
        <v>13</v>
      </c>
      <c r="H230" s="95">
        <v>10</v>
      </c>
      <c r="I230" s="91">
        <v>0</v>
      </c>
      <c r="J230" s="95">
        <v>0</v>
      </c>
      <c r="K230" s="91">
        <v>0</v>
      </c>
      <c r="L230" s="95">
        <v>5</v>
      </c>
      <c r="M230" s="91">
        <v>10</v>
      </c>
      <c r="N230" s="95">
        <v>0</v>
      </c>
      <c r="O230" s="91">
        <v>0</v>
      </c>
      <c r="P230" s="95">
        <v>0</v>
      </c>
      <c r="Q230" s="91">
        <v>0</v>
      </c>
      <c r="R230" s="95">
        <v>0</v>
      </c>
      <c r="S230" s="91">
        <v>0</v>
      </c>
      <c r="T230" s="95">
        <v>0</v>
      </c>
      <c r="U230" s="91">
        <v>10</v>
      </c>
      <c r="V230" s="95">
        <v>5</v>
      </c>
      <c r="W230" s="91">
        <v>10</v>
      </c>
      <c r="X230" s="95">
        <v>0</v>
      </c>
      <c r="Y230" s="91">
        <v>0</v>
      </c>
      <c r="Z230" s="95">
        <v>0</v>
      </c>
      <c r="AA230" s="40">
        <v>84</v>
      </c>
    </row>
    <row r="231" spans="1:27" x14ac:dyDescent="0.45">
      <c r="A231" s="90">
        <v>45429</v>
      </c>
      <c r="B231" s="95">
        <v>0</v>
      </c>
      <c r="C231" s="91">
        <v>8</v>
      </c>
      <c r="D231" s="95">
        <v>0</v>
      </c>
      <c r="E231" s="91">
        <v>0</v>
      </c>
      <c r="F231" s="95">
        <v>2</v>
      </c>
      <c r="G231" s="91">
        <v>0</v>
      </c>
      <c r="H231" s="95">
        <v>8</v>
      </c>
      <c r="I231" s="91">
        <v>0</v>
      </c>
      <c r="J231" s="95">
        <v>0</v>
      </c>
      <c r="K231" s="91">
        <v>2</v>
      </c>
      <c r="L231" s="95">
        <v>0</v>
      </c>
      <c r="M231" s="91">
        <v>8</v>
      </c>
      <c r="N231" s="95">
        <v>0</v>
      </c>
      <c r="O231" s="91">
        <v>0</v>
      </c>
      <c r="P231" s="95">
        <v>4</v>
      </c>
      <c r="Q231" s="91">
        <v>0</v>
      </c>
      <c r="R231" s="95">
        <v>0</v>
      </c>
      <c r="S231" s="91">
        <v>0</v>
      </c>
      <c r="T231" s="95">
        <v>0</v>
      </c>
      <c r="U231" s="91">
        <v>0</v>
      </c>
      <c r="V231" s="95">
        <v>0</v>
      </c>
      <c r="W231" s="91">
        <v>5</v>
      </c>
      <c r="X231" s="95">
        <v>0</v>
      </c>
      <c r="Y231" s="91">
        <v>0</v>
      </c>
      <c r="Z231" s="95">
        <v>10</v>
      </c>
      <c r="AA231" s="40">
        <v>47</v>
      </c>
    </row>
    <row r="232" spans="1:27" x14ac:dyDescent="0.45">
      <c r="A232" s="90">
        <v>45430</v>
      </c>
      <c r="B232" s="95">
        <v>0</v>
      </c>
      <c r="C232" s="91">
        <v>47</v>
      </c>
      <c r="D232" s="95">
        <v>0</v>
      </c>
      <c r="E232" s="91">
        <v>0</v>
      </c>
      <c r="F232" s="95">
        <v>0</v>
      </c>
      <c r="G232" s="91">
        <v>10</v>
      </c>
      <c r="H232" s="95">
        <v>50</v>
      </c>
      <c r="I232" s="91">
        <v>2</v>
      </c>
      <c r="J232" s="95">
        <v>2</v>
      </c>
      <c r="K232" s="91">
        <v>0</v>
      </c>
      <c r="L232" s="95">
        <v>10</v>
      </c>
      <c r="M232" s="91">
        <v>25</v>
      </c>
      <c r="N232" s="95">
        <v>4</v>
      </c>
      <c r="O232" s="91">
        <v>2</v>
      </c>
      <c r="P232" s="95">
        <v>1</v>
      </c>
      <c r="Q232" s="91">
        <v>10</v>
      </c>
      <c r="R232" s="95">
        <v>0</v>
      </c>
      <c r="S232" s="91">
        <v>0</v>
      </c>
      <c r="T232" s="95">
        <v>0</v>
      </c>
      <c r="U232" s="91">
        <v>20</v>
      </c>
      <c r="V232" s="95">
        <v>20</v>
      </c>
      <c r="W232" s="91">
        <v>27</v>
      </c>
      <c r="X232" s="95">
        <v>0</v>
      </c>
      <c r="Y232" s="91">
        <v>0</v>
      </c>
      <c r="Z232" s="95">
        <v>50</v>
      </c>
      <c r="AA232" s="40">
        <v>280</v>
      </c>
    </row>
    <row r="233" spans="1:27" x14ac:dyDescent="0.45">
      <c r="A233" s="90">
        <v>45431</v>
      </c>
      <c r="B233" s="95">
        <v>3</v>
      </c>
      <c r="C233" s="91">
        <v>4</v>
      </c>
      <c r="D233" s="95">
        <v>0</v>
      </c>
      <c r="E233" s="91">
        <v>0</v>
      </c>
      <c r="F233" s="95">
        <v>10</v>
      </c>
      <c r="G233" s="91">
        <v>3</v>
      </c>
      <c r="H233" s="95">
        <v>3</v>
      </c>
      <c r="I233" s="91">
        <v>0</v>
      </c>
      <c r="J233" s="95">
        <v>0</v>
      </c>
      <c r="K233" s="91">
        <v>0</v>
      </c>
      <c r="L233" s="95">
        <v>6</v>
      </c>
      <c r="M233" s="91">
        <v>6</v>
      </c>
      <c r="N233" s="95">
        <v>0</v>
      </c>
      <c r="O233" s="91">
        <v>0</v>
      </c>
      <c r="P233" s="95">
        <v>3</v>
      </c>
      <c r="Q233" s="91">
        <v>1</v>
      </c>
      <c r="R233" s="95">
        <v>1</v>
      </c>
      <c r="S233" s="91">
        <v>0</v>
      </c>
      <c r="T233" s="95">
        <v>0</v>
      </c>
      <c r="U233" s="91">
        <v>10</v>
      </c>
      <c r="V233" s="95">
        <v>0</v>
      </c>
      <c r="W233" s="91">
        <v>0</v>
      </c>
      <c r="X233" s="95">
        <v>0</v>
      </c>
      <c r="Y233" s="91">
        <v>0</v>
      </c>
      <c r="Z233" s="95">
        <v>0</v>
      </c>
      <c r="AA233" s="40">
        <v>50</v>
      </c>
    </row>
    <row r="234" spans="1:27" x14ac:dyDescent="0.45">
      <c r="A234" s="90">
        <v>45432</v>
      </c>
      <c r="B234" s="95">
        <v>5</v>
      </c>
      <c r="C234" s="91">
        <v>40</v>
      </c>
      <c r="D234" s="95">
        <v>0</v>
      </c>
      <c r="E234" s="91">
        <v>0</v>
      </c>
      <c r="F234" s="95">
        <v>6</v>
      </c>
      <c r="G234" s="91">
        <v>40</v>
      </c>
      <c r="H234" s="95">
        <v>30</v>
      </c>
      <c r="I234" s="91">
        <v>19</v>
      </c>
      <c r="J234" s="95">
        <v>0</v>
      </c>
      <c r="K234" s="91">
        <v>32</v>
      </c>
      <c r="L234" s="95">
        <v>20</v>
      </c>
      <c r="M234" s="91">
        <v>20</v>
      </c>
      <c r="N234" s="95">
        <v>0</v>
      </c>
      <c r="O234" s="91">
        <v>0</v>
      </c>
      <c r="P234" s="95">
        <v>0</v>
      </c>
      <c r="Q234" s="91">
        <v>0</v>
      </c>
      <c r="R234" s="95">
        <v>0</v>
      </c>
      <c r="S234" s="91">
        <v>0</v>
      </c>
      <c r="T234" s="95">
        <v>0</v>
      </c>
      <c r="U234" s="91">
        <v>0</v>
      </c>
      <c r="V234" s="95">
        <v>10</v>
      </c>
      <c r="W234" s="91">
        <v>7</v>
      </c>
      <c r="X234" s="95">
        <v>0</v>
      </c>
      <c r="Y234" s="91">
        <v>0</v>
      </c>
      <c r="Z234" s="95">
        <v>20</v>
      </c>
      <c r="AA234" s="40">
        <v>249</v>
      </c>
    </row>
    <row r="235" spans="1:27" x14ac:dyDescent="0.45">
      <c r="A235" s="90">
        <v>45433</v>
      </c>
      <c r="B235" s="95">
        <v>0</v>
      </c>
      <c r="C235" s="91">
        <v>0</v>
      </c>
      <c r="D235" s="95">
        <v>8</v>
      </c>
      <c r="E235" s="91">
        <v>0</v>
      </c>
      <c r="F235" s="95">
        <v>8</v>
      </c>
      <c r="G235" s="91">
        <v>10</v>
      </c>
      <c r="H235" s="95">
        <v>0</v>
      </c>
      <c r="I235" s="91">
        <v>0</v>
      </c>
      <c r="J235" s="95">
        <v>8</v>
      </c>
      <c r="K235" s="91">
        <v>0</v>
      </c>
      <c r="L235" s="95">
        <v>2</v>
      </c>
      <c r="M235" s="91">
        <v>5</v>
      </c>
      <c r="N235" s="95">
        <v>14</v>
      </c>
      <c r="O235" s="91">
        <v>2</v>
      </c>
      <c r="P235" s="95">
        <v>0</v>
      </c>
      <c r="Q235" s="91">
        <v>0</v>
      </c>
      <c r="R235" s="95">
        <v>0</v>
      </c>
      <c r="S235" s="91">
        <v>0</v>
      </c>
      <c r="T235" s="95">
        <v>0</v>
      </c>
      <c r="U235" s="91">
        <v>0</v>
      </c>
      <c r="V235" s="95">
        <v>0</v>
      </c>
      <c r="W235" s="91">
        <v>0</v>
      </c>
      <c r="X235" s="95">
        <v>5</v>
      </c>
      <c r="Y235" s="91">
        <v>5</v>
      </c>
      <c r="Z235" s="95">
        <v>0</v>
      </c>
      <c r="AA235" s="40">
        <v>67</v>
      </c>
    </row>
    <row r="236" spans="1:27" x14ac:dyDescent="0.45">
      <c r="A236" s="90">
        <v>45434</v>
      </c>
      <c r="B236" s="95">
        <v>0</v>
      </c>
      <c r="C236" s="91">
        <v>0</v>
      </c>
      <c r="D236" s="95">
        <v>0</v>
      </c>
      <c r="E236" s="91">
        <v>0</v>
      </c>
      <c r="F236" s="95">
        <v>18</v>
      </c>
      <c r="G236" s="91">
        <v>0</v>
      </c>
      <c r="H236" s="95">
        <v>0</v>
      </c>
      <c r="I236" s="91">
        <v>0</v>
      </c>
      <c r="J236" s="95">
        <v>0</v>
      </c>
      <c r="K236" s="91">
        <v>3</v>
      </c>
      <c r="L236" s="95">
        <v>0</v>
      </c>
      <c r="M236" s="91">
        <v>30</v>
      </c>
      <c r="N236" s="95">
        <v>0</v>
      </c>
      <c r="O236" s="91">
        <v>0</v>
      </c>
      <c r="P236" s="95">
        <v>0</v>
      </c>
      <c r="Q236" s="91">
        <v>0</v>
      </c>
      <c r="R236" s="95">
        <v>0</v>
      </c>
      <c r="S236" s="91">
        <v>0</v>
      </c>
      <c r="T236" s="95">
        <v>0</v>
      </c>
      <c r="U236" s="91">
        <v>29</v>
      </c>
      <c r="V236" s="95">
        <v>0</v>
      </c>
      <c r="W236" s="91">
        <v>0</v>
      </c>
      <c r="X236" s="95">
        <v>0</v>
      </c>
      <c r="Y236" s="91">
        <v>0</v>
      </c>
      <c r="Z236" s="95">
        <v>3</v>
      </c>
      <c r="AA236" s="40">
        <v>83</v>
      </c>
    </row>
    <row r="237" spans="1:27" x14ac:dyDescent="0.45">
      <c r="A237" s="90">
        <v>45435</v>
      </c>
      <c r="B237" s="95">
        <v>2</v>
      </c>
      <c r="C237" s="91">
        <v>0</v>
      </c>
      <c r="D237" s="95">
        <v>0</v>
      </c>
      <c r="E237" s="91">
        <v>0</v>
      </c>
      <c r="F237" s="95">
        <v>0</v>
      </c>
      <c r="G237" s="91">
        <v>0</v>
      </c>
      <c r="H237" s="95">
        <v>5</v>
      </c>
      <c r="I237" s="91">
        <v>0</v>
      </c>
      <c r="J237" s="95">
        <v>0</v>
      </c>
      <c r="K237" s="91">
        <v>0</v>
      </c>
      <c r="L237" s="95">
        <v>0</v>
      </c>
      <c r="M237" s="91">
        <v>7</v>
      </c>
      <c r="N237" s="95">
        <v>0</v>
      </c>
      <c r="O237" s="91">
        <v>0</v>
      </c>
      <c r="P237" s="95">
        <v>0</v>
      </c>
      <c r="Q237" s="91">
        <v>0</v>
      </c>
      <c r="R237" s="95">
        <v>1</v>
      </c>
      <c r="S237" s="91">
        <v>0</v>
      </c>
      <c r="T237" s="95">
        <v>0</v>
      </c>
      <c r="U237" s="91">
        <v>0</v>
      </c>
      <c r="V237" s="95">
        <v>8</v>
      </c>
      <c r="W237" s="91">
        <v>8</v>
      </c>
      <c r="X237" s="95">
        <v>0</v>
      </c>
      <c r="Y237" s="91">
        <v>10</v>
      </c>
      <c r="Z237" s="95">
        <v>0</v>
      </c>
      <c r="AA237" s="40">
        <v>41</v>
      </c>
    </row>
    <row r="238" spans="1:27" x14ac:dyDescent="0.45">
      <c r="A238" s="90">
        <v>45436</v>
      </c>
      <c r="B238" s="95">
        <v>10</v>
      </c>
      <c r="C238" s="91">
        <v>10</v>
      </c>
      <c r="D238" s="95">
        <v>0</v>
      </c>
      <c r="E238" s="91">
        <v>0</v>
      </c>
      <c r="F238" s="95">
        <v>0</v>
      </c>
      <c r="G238" s="91">
        <v>8</v>
      </c>
      <c r="H238" s="95">
        <v>10</v>
      </c>
      <c r="I238" s="91">
        <v>0</v>
      </c>
      <c r="J238" s="95">
        <v>0</v>
      </c>
      <c r="K238" s="91">
        <v>0</v>
      </c>
      <c r="L238" s="95">
        <v>6</v>
      </c>
      <c r="M238" s="91">
        <v>0</v>
      </c>
      <c r="N238" s="95">
        <v>6</v>
      </c>
      <c r="O238" s="91">
        <v>0</v>
      </c>
      <c r="P238" s="95">
        <v>0</v>
      </c>
      <c r="Q238" s="91">
        <v>0</v>
      </c>
      <c r="R238" s="95">
        <v>0</v>
      </c>
      <c r="S238" s="91">
        <v>0</v>
      </c>
      <c r="T238" s="95">
        <v>0</v>
      </c>
      <c r="U238" s="91">
        <v>0</v>
      </c>
      <c r="V238" s="95">
        <v>5</v>
      </c>
      <c r="W238" s="91">
        <v>5</v>
      </c>
      <c r="X238" s="95">
        <v>0</v>
      </c>
      <c r="Y238" s="91">
        <v>5</v>
      </c>
      <c r="Z238" s="95">
        <v>0</v>
      </c>
      <c r="AA238" s="40">
        <v>65</v>
      </c>
    </row>
    <row r="239" spans="1:27" x14ac:dyDescent="0.45">
      <c r="A239" s="90">
        <v>45437</v>
      </c>
      <c r="B239" s="95">
        <v>5</v>
      </c>
      <c r="C239" s="91">
        <v>10</v>
      </c>
      <c r="D239" s="95">
        <v>0</v>
      </c>
      <c r="E239" s="91">
        <v>0</v>
      </c>
      <c r="F239" s="95">
        <v>4</v>
      </c>
      <c r="G239" s="91">
        <v>5</v>
      </c>
      <c r="H239" s="95">
        <v>10</v>
      </c>
      <c r="I239" s="91">
        <v>0</v>
      </c>
      <c r="J239" s="95">
        <v>0</v>
      </c>
      <c r="K239" s="91">
        <v>10</v>
      </c>
      <c r="L239" s="95">
        <v>5</v>
      </c>
      <c r="M239" s="91">
        <v>20</v>
      </c>
      <c r="N239" s="95">
        <v>0</v>
      </c>
      <c r="O239" s="91">
        <v>0</v>
      </c>
      <c r="P239" s="95">
        <v>14</v>
      </c>
      <c r="Q239" s="91">
        <v>0</v>
      </c>
      <c r="R239" s="95">
        <v>2</v>
      </c>
      <c r="S239" s="91">
        <v>0</v>
      </c>
      <c r="T239" s="95">
        <v>0</v>
      </c>
      <c r="U239" s="91">
        <v>0</v>
      </c>
      <c r="V239" s="95">
        <v>0</v>
      </c>
      <c r="W239" s="91">
        <v>0</v>
      </c>
      <c r="X239" s="95">
        <v>2</v>
      </c>
      <c r="Y239" s="91">
        <v>5</v>
      </c>
      <c r="Z239" s="95">
        <v>14</v>
      </c>
      <c r="AA239" s="40">
        <v>106</v>
      </c>
    </row>
    <row r="240" spans="1:27" x14ac:dyDescent="0.45">
      <c r="A240" s="90">
        <v>45438</v>
      </c>
      <c r="B240" s="95">
        <v>0</v>
      </c>
      <c r="C240" s="91">
        <v>6</v>
      </c>
      <c r="D240" s="95">
        <v>8</v>
      </c>
      <c r="E240" s="91">
        <v>0</v>
      </c>
      <c r="F240" s="95">
        <v>0</v>
      </c>
      <c r="G240" s="91">
        <v>0</v>
      </c>
      <c r="H240" s="95">
        <v>0</v>
      </c>
      <c r="I240" s="91">
        <v>0</v>
      </c>
      <c r="J240" s="95">
        <v>0</v>
      </c>
      <c r="K240" s="91">
        <v>0</v>
      </c>
      <c r="L240" s="95">
        <v>0</v>
      </c>
      <c r="M240" s="91">
        <v>0</v>
      </c>
      <c r="N240" s="95">
        <v>4</v>
      </c>
      <c r="O240" s="91">
        <v>0</v>
      </c>
      <c r="P240" s="95">
        <v>0</v>
      </c>
      <c r="Q240" s="91">
        <v>0</v>
      </c>
      <c r="R240" s="95">
        <v>0</v>
      </c>
      <c r="S240" s="91">
        <v>8</v>
      </c>
      <c r="T240" s="95">
        <v>0</v>
      </c>
      <c r="U240" s="91">
        <v>1</v>
      </c>
      <c r="V240" s="95">
        <v>0</v>
      </c>
      <c r="W240" s="91">
        <v>0</v>
      </c>
      <c r="X240" s="95">
        <v>0</v>
      </c>
      <c r="Y240" s="91">
        <v>0</v>
      </c>
      <c r="Z240" s="95">
        <v>1</v>
      </c>
      <c r="AA240" s="40">
        <v>28</v>
      </c>
    </row>
    <row r="241" spans="1:27" x14ac:dyDescent="0.45">
      <c r="A241" s="90">
        <v>45439</v>
      </c>
      <c r="B241" s="95">
        <v>0</v>
      </c>
      <c r="C241" s="91">
        <v>10</v>
      </c>
      <c r="D241" s="95">
        <v>0</v>
      </c>
      <c r="E241" s="91">
        <v>0</v>
      </c>
      <c r="F241" s="95">
        <v>0</v>
      </c>
      <c r="G241" s="91">
        <v>15</v>
      </c>
      <c r="H241" s="95">
        <v>20</v>
      </c>
      <c r="I241" s="91">
        <v>0</v>
      </c>
      <c r="J241" s="95">
        <v>0</v>
      </c>
      <c r="K241" s="91">
        <v>0</v>
      </c>
      <c r="L241" s="95">
        <v>10</v>
      </c>
      <c r="M241" s="91">
        <v>20</v>
      </c>
      <c r="N241" s="95">
        <v>0</v>
      </c>
      <c r="O241" s="91">
        <v>0</v>
      </c>
      <c r="P241" s="95">
        <v>7</v>
      </c>
      <c r="Q241" s="91">
        <v>0</v>
      </c>
      <c r="R241" s="95">
        <v>0</v>
      </c>
      <c r="S241" s="91">
        <v>0</v>
      </c>
      <c r="T241" s="95">
        <v>0</v>
      </c>
      <c r="U241" s="91">
        <v>14</v>
      </c>
      <c r="V241" s="95">
        <v>10</v>
      </c>
      <c r="W241" s="91">
        <v>10</v>
      </c>
      <c r="X241" s="95">
        <v>0</v>
      </c>
      <c r="Y241" s="91">
        <v>0</v>
      </c>
      <c r="Z241" s="95">
        <v>7</v>
      </c>
      <c r="AA241" s="40">
        <v>123</v>
      </c>
    </row>
    <row r="242" spans="1:27" x14ac:dyDescent="0.45">
      <c r="A242" s="90">
        <v>45440</v>
      </c>
      <c r="B242" s="95">
        <v>0</v>
      </c>
      <c r="C242" s="91">
        <v>10</v>
      </c>
      <c r="D242" s="95">
        <v>0</v>
      </c>
      <c r="E242" s="91">
        <v>0</v>
      </c>
      <c r="F242" s="95">
        <v>0</v>
      </c>
      <c r="G242" s="91">
        <v>10</v>
      </c>
      <c r="H242" s="95">
        <v>10</v>
      </c>
      <c r="I242" s="91">
        <v>0</v>
      </c>
      <c r="J242" s="95">
        <v>0</v>
      </c>
      <c r="K242" s="91">
        <v>65</v>
      </c>
      <c r="L242" s="95">
        <v>9</v>
      </c>
      <c r="M242" s="91">
        <v>10</v>
      </c>
      <c r="N242" s="95">
        <v>0</v>
      </c>
      <c r="O242" s="91">
        <v>0</v>
      </c>
      <c r="P242" s="95">
        <v>0</v>
      </c>
      <c r="Q242" s="91">
        <v>0</v>
      </c>
      <c r="R242" s="95">
        <v>0</v>
      </c>
      <c r="S242" s="91">
        <v>0</v>
      </c>
      <c r="T242" s="95">
        <v>0</v>
      </c>
      <c r="U242" s="91">
        <v>0</v>
      </c>
      <c r="V242" s="95">
        <v>0</v>
      </c>
      <c r="W242" s="91">
        <v>6</v>
      </c>
      <c r="X242" s="95">
        <v>0</v>
      </c>
      <c r="Y242" s="91">
        <v>0</v>
      </c>
      <c r="Z242" s="95">
        <v>10</v>
      </c>
      <c r="AA242" s="40">
        <v>130</v>
      </c>
    </row>
    <row r="243" spans="1:27" x14ac:dyDescent="0.45">
      <c r="A243" s="90">
        <v>45441</v>
      </c>
      <c r="B243" s="95">
        <v>1</v>
      </c>
      <c r="C243" s="91">
        <v>0</v>
      </c>
      <c r="D243" s="95">
        <v>0</v>
      </c>
      <c r="E243" s="91">
        <v>15</v>
      </c>
      <c r="F243" s="95">
        <v>13</v>
      </c>
      <c r="G243" s="91">
        <v>0</v>
      </c>
      <c r="H243" s="95">
        <v>17</v>
      </c>
      <c r="I243" s="91">
        <v>0</v>
      </c>
      <c r="J243" s="95">
        <v>0</v>
      </c>
      <c r="K243" s="91">
        <v>0</v>
      </c>
      <c r="L243" s="95">
        <v>5</v>
      </c>
      <c r="M243" s="91">
        <v>1</v>
      </c>
      <c r="N243" s="95">
        <v>0</v>
      </c>
      <c r="O243" s="91">
        <v>3</v>
      </c>
      <c r="P243" s="95">
        <v>0</v>
      </c>
      <c r="Q243" s="91">
        <v>0</v>
      </c>
      <c r="R243" s="95">
        <v>0</v>
      </c>
      <c r="S243" s="91">
        <v>0</v>
      </c>
      <c r="T243" s="95">
        <v>0</v>
      </c>
      <c r="U243" s="91">
        <v>0</v>
      </c>
      <c r="V243" s="95">
        <v>0</v>
      </c>
      <c r="W243" s="91">
        <v>0</v>
      </c>
      <c r="X243" s="95">
        <v>0</v>
      </c>
      <c r="Y243" s="91">
        <v>0</v>
      </c>
      <c r="Z243" s="95">
        <v>0</v>
      </c>
      <c r="AA243" s="40">
        <v>55</v>
      </c>
    </row>
    <row r="244" spans="1:27" x14ac:dyDescent="0.45">
      <c r="A244" s="90">
        <v>45442</v>
      </c>
      <c r="B244" s="95">
        <v>0</v>
      </c>
      <c r="C244" s="91">
        <v>20</v>
      </c>
      <c r="D244" s="95">
        <v>0</v>
      </c>
      <c r="E244" s="91">
        <v>0</v>
      </c>
      <c r="F244" s="95">
        <v>0</v>
      </c>
      <c r="G244" s="91">
        <v>0</v>
      </c>
      <c r="H244" s="95">
        <v>22</v>
      </c>
      <c r="I244" s="91">
        <v>1</v>
      </c>
      <c r="J244" s="95">
        <v>0</v>
      </c>
      <c r="K244" s="91">
        <v>3</v>
      </c>
      <c r="L244" s="95">
        <v>0</v>
      </c>
      <c r="M244" s="91">
        <v>0</v>
      </c>
      <c r="N244" s="95">
        <v>0</v>
      </c>
      <c r="O244" s="91">
        <v>0</v>
      </c>
      <c r="P244" s="95">
        <v>0</v>
      </c>
      <c r="Q244" s="91">
        <v>0</v>
      </c>
      <c r="R244" s="95">
        <v>0</v>
      </c>
      <c r="S244" s="91">
        <v>0</v>
      </c>
      <c r="T244" s="95">
        <v>0</v>
      </c>
      <c r="U244" s="91">
        <v>10</v>
      </c>
      <c r="V244" s="95">
        <v>0</v>
      </c>
      <c r="W244" s="91">
        <v>0</v>
      </c>
      <c r="X244" s="95">
        <v>0</v>
      </c>
      <c r="Y244" s="91">
        <v>0</v>
      </c>
      <c r="Z244" s="95">
        <v>0</v>
      </c>
      <c r="AA244" s="40">
        <v>56</v>
      </c>
    </row>
    <row r="245" spans="1:27" x14ac:dyDescent="0.45">
      <c r="A245" s="90">
        <v>45443</v>
      </c>
      <c r="B245" s="95">
        <v>0</v>
      </c>
      <c r="C245" s="91">
        <v>0</v>
      </c>
      <c r="D245" s="95">
        <v>0</v>
      </c>
      <c r="E245" s="91">
        <v>0</v>
      </c>
      <c r="F245" s="95">
        <v>7</v>
      </c>
      <c r="G245" s="91">
        <v>0</v>
      </c>
      <c r="H245" s="95">
        <v>6</v>
      </c>
      <c r="I245" s="91">
        <v>0</v>
      </c>
      <c r="J245" s="95">
        <v>0</v>
      </c>
      <c r="K245" s="91">
        <v>4</v>
      </c>
      <c r="L245" s="95">
        <v>2</v>
      </c>
      <c r="M245" s="91">
        <v>0</v>
      </c>
      <c r="N245" s="95">
        <v>0</v>
      </c>
      <c r="O245" s="91">
        <v>0</v>
      </c>
      <c r="P245" s="95">
        <v>0</v>
      </c>
      <c r="Q245" s="91">
        <v>2</v>
      </c>
      <c r="R245" s="95">
        <v>0</v>
      </c>
      <c r="S245" s="91">
        <v>0</v>
      </c>
      <c r="T245" s="95">
        <v>0</v>
      </c>
      <c r="U245" s="91">
        <v>2</v>
      </c>
      <c r="V245" s="95">
        <v>5</v>
      </c>
      <c r="W245" s="91">
        <v>0</v>
      </c>
      <c r="X245" s="95">
        <v>0</v>
      </c>
      <c r="Y245" s="91">
        <v>0</v>
      </c>
      <c r="Z245" s="95">
        <v>0</v>
      </c>
      <c r="AA245" s="40">
        <v>28</v>
      </c>
    </row>
    <row r="246" spans="1:27" x14ac:dyDescent="0.45">
      <c r="A246" s="90">
        <v>45444</v>
      </c>
      <c r="B246" s="95">
        <v>52</v>
      </c>
      <c r="C246" s="91">
        <v>0</v>
      </c>
      <c r="D246" s="95">
        <v>0</v>
      </c>
      <c r="E246" s="91">
        <v>10</v>
      </c>
      <c r="F246" s="95">
        <v>2</v>
      </c>
      <c r="G246" s="91">
        <v>50</v>
      </c>
      <c r="H246" s="95">
        <v>0</v>
      </c>
      <c r="I246" s="91">
        <v>0</v>
      </c>
      <c r="J246" s="95">
        <v>0</v>
      </c>
      <c r="K246" s="91">
        <v>0</v>
      </c>
      <c r="L246" s="95">
        <v>0</v>
      </c>
      <c r="M246" s="91">
        <v>6</v>
      </c>
      <c r="N246" s="95">
        <v>0</v>
      </c>
      <c r="O246" s="91">
        <v>0</v>
      </c>
      <c r="P246" s="95">
        <v>0</v>
      </c>
      <c r="Q246" s="91">
        <v>0</v>
      </c>
      <c r="R246" s="95">
        <v>46</v>
      </c>
      <c r="S246" s="91">
        <v>0</v>
      </c>
      <c r="T246" s="95">
        <v>0</v>
      </c>
      <c r="U246" s="91">
        <v>20</v>
      </c>
      <c r="V246" s="95">
        <v>4</v>
      </c>
      <c r="W246" s="91">
        <v>0</v>
      </c>
      <c r="X246" s="95">
        <v>0</v>
      </c>
      <c r="Y246" s="91">
        <v>0</v>
      </c>
      <c r="Z246" s="95">
        <v>0</v>
      </c>
      <c r="AA246" s="40">
        <v>190</v>
      </c>
    </row>
    <row r="247" spans="1:27" x14ac:dyDescent="0.45">
      <c r="A247" s="90">
        <v>45445</v>
      </c>
      <c r="B247" s="95">
        <v>6</v>
      </c>
      <c r="C247" s="91">
        <v>13</v>
      </c>
      <c r="D247" s="95">
        <v>0</v>
      </c>
      <c r="E247" s="91">
        <v>8</v>
      </c>
      <c r="F247" s="95">
        <v>50</v>
      </c>
      <c r="G247" s="91">
        <v>5</v>
      </c>
      <c r="H247" s="95">
        <v>0</v>
      </c>
      <c r="I247" s="91">
        <v>8</v>
      </c>
      <c r="J247" s="95">
        <v>4</v>
      </c>
      <c r="K247" s="91">
        <v>0</v>
      </c>
      <c r="L247" s="95">
        <v>0</v>
      </c>
      <c r="M247" s="91">
        <v>0</v>
      </c>
      <c r="N247" s="95">
        <v>0</v>
      </c>
      <c r="O247" s="91">
        <v>0</v>
      </c>
      <c r="P247" s="95">
        <v>0</v>
      </c>
      <c r="Q247" s="91">
        <v>0</v>
      </c>
      <c r="R247" s="95">
        <v>0</v>
      </c>
      <c r="S247" s="91">
        <v>0</v>
      </c>
      <c r="T247" s="95">
        <v>0</v>
      </c>
      <c r="U247" s="91">
        <v>0</v>
      </c>
      <c r="V247" s="95">
        <v>0</v>
      </c>
      <c r="W247" s="91">
        <v>0</v>
      </c>
      <c r="X247" s="95">
        <v>0</v>
      </c>
      <c r="Y247" s="91">
        <v>0</v>
      </c>
      <c r="Z247" s="95">
        <v>4</v>
      </c>
      <c r="AA247" s="40">
        <v>98</v>
      </c>
    </row>
    <row r="248" spans="1:27" x14ac:dyDescent="0.45">
      <c r="A248" s="90">
        <v>45446</v>
      </c>
      <c r="B248" s="95">
        <v>16</v>
      </c>
      <c r="C248" s="91">
        <v>0</v>
      </c>
      <c r="D248" s="95">
        <v>0</v>
      </c>
      <c r="E248" s="91">
        <v>0</v>
      </c>
      <c r="F248" s="95">
        <v>0</v>
      </c>
      <c r="G248" s="91">
        <v>0</v>
      </c>
      <c r="H248" s="95">
        <v>0</v>
      </c>
      <c r="I248" s="91">
        <v>10</v>
      </c>
      <c r="J248" s="95">
        <v>0</v>
      </c>
      <c r="K248" s="91">
        <v>50</v>
      </c>
      <c r="L248" s="95">
        <v>0</v>
      </c>
      <c r="M248" s="91">
        <v>5</v>
      </c>
      <c r="N248" s="95">
        <v>0</v>
      </c>
      <c r="O248" s="91">
        <v>2</v>
      </c>
      <c r="P248" s="95">
        <v>0</v>
      </c>
      <c r="Q248" s="91">
        <v>0</v>
      </c>
      <c r="R248" s="95">
        <v>0</v>
      </c>
      <c r="S248" s="91">
        <v>0</v>
      </c>
      <c r="T248" s="95">
        <v>0</v>
      </c>
      <c r="U248" s="91">
        <v>0</v>
      </c>
      <c r="V248" s="95">
        <v>1</v>
      </c>
      <c r="W248" s="91">
        <v>0</v>
      </c>
      <c r="X248" s="95">
        <v>0</v>
      </c>
      <c r="Y248" s="91">
        <v>1</v>
      </c>
      <c r="Z248" s="95">
        <v>0</v>
      </c>
      <c r="AA248" s="40">
        <v>85</v>
      </c>
    </row>
    <row r="249" spans="1:27" x14ac:dyDescent="0.45">
      <c r="A249" s="90">
        <v>45447</v>
      </c>
      <c r="B249" s="95">
        <v>0</v>
      </c>
      <c r="C249" s="91">
        <v>0</v>
      </c>
      <c r="D249" s="95">
        <v>0</v>
      </c>
      <c r="E249" s="91">
        <v>6</v>
      </c>
      <c r="F249" s="95">
        <v>0</v>
      </c>
      <c r="G249" s="91">
        <v>0</v>
      </c>
      <c r="H249" s="95">
        <v>10</v>
      </c>
      <c r="I249" s="91">
        <v>0</v>
      </c>
      <c r="J249" s="95">
        <v>0</v>
      </c>
      <c r="K249" s="91">
        <v>8</v>
      </c>
      <c r="L249" s="95">
        <v>0</v>
      </c>
      <c r="M249" s="91">
        <v>0</v>
      </c>
      <c r="N249" s="95">
        <v>0</v>
      </c>
      <c r="O249" s="91">
        <v>8</v>
      </c>
      <c r="P249" s="95">
        <v>18</v>
      </c>
      <c r="Q249" s="91">
        <v>0</v>
      </c>
      <c r="R249" s="95">
        <v>0</v>
      </c>
      <c r="S249" s="91">
        <v>0</v>
      </c>
      <c r="T249" s="95">
        <v>0</v>
      </c>
      <c r="U249" s="91">
        <v>0</v>
      </c>
      <c r="V249" s="95">
        <v>0</v>
      </c>
      <c r="W249" s="91">
        <v>0</v>
      </c>
      <c r="X249" s="95">
        <v>0</v>
      </c>
      <c r="Y249" s="91">
        <v>8</v>
      </c>
      <c r="Z249" s="95">
        <v>0</v>
      </c>
      <c r="AA249" s="40">
        <v>58</v>
      </c>
    </row>
    <row r="250" spans="1:27" x14ac:dyDescent="0.45">
      <c r="A250" s="90">
        <v>45448</v>
      </c>
      <c r="B250" s="95">
        <v>0</v>
      </c>
      <c r="C250" s="91">
        <v>0</v>
      </c>
      <c r="D250" s="95">
        <v>0</v>
      </c>
      <c r="E250" s="91">
        <v>10</v>
      </c>
      <c r="F250" s="95">
        <v>30</v>
      </c>
      <c r="G250" s="91">
        <v>0</v>
      </c>
      <c r="H250" s="95">
        <v>5</v>
      </c>
      <c r="I250" s="91">
        <v>0</v>
      </c>
      <c r="J250" s="95">
        <v>0</v>
      </c>
      <c r="K250" s="91">
        <v>20</v>
      </c>
      <c r="L250" s="95">
        <v>0</v>
      </c>
      <c r="M250" s="91">
        <v>0</v>
      </c>
      <c r="N250" s="95">
        <v>0</v>
      </c>
      <c r="O250" s="91">
        <v>0</v>
      </c>
      <c r="P250" s="95">
        <v>0</v>
      </c>
      <c r="Q250" s="91">
        <v>0</v>
      </c>
      <c r="R250" s="95">
        <v>0</v>
      </c>
      <c r="S250" s="91">
        <v>0</v>
      </c>
      <c r="T250" s="95">
        <v>0</v>
      </c>
      <c r="U250" s="91">
        <v>20</v>
      </c>
      <c r="V250" s="95">
        <v>0</v>
      </c>
      <c r="W250" s="91">
        <v>20</v>
      </c>
      <c r="X250" s="95">
        <v>0</v>
      </c>
      <c r="Y250" s="91">
        <v>0</v>
      </c>
      <c r="Z250" s="95">
        <v>50</v>
      </c>
      <c r="AA250" s="40">
        <v>155</v>
      </c>
    </row>
    <row r="251" spans="1:27" x14ac:dyDescent="0.45">
      <c r="A251" s="90">
        <v>45449</v>
      </c>
      <c r="B251" s="95">
        <v>10</v>
      </c>
      <c r="C251" s="91">
        <v>0</v>
      </c>
      <c r="D251" s="95">
        <v>0</v>
      </c>
      <c r="E251" s="91">
        <v>0</v>
      </c>
      <c r="F251" s="95">
        <v>7</v>
      </c>
      <c r="G251" s="91">
        <v>6</v>
      </c>
      <c r="H251" s="95">
        <v>10</v>
      </c>
      <c r="I251" s="91">
        <v>0</v>
      </c>
      <c r="J251" s="95">
        <v>10</v>
      </c>
      <c r="K251" s="91">
        <v>5</v>
      </c>
      <c r="L251" s="95">
        <v>5</v>
      </c>
      <c r="M251" s="91">
        <v>8</v>
      </c>
      <c r="N251" s="95">
        <v>0</v>
      </c>
      <c r="O251" s="91">
        <v>0</v>
      </c>
      <c r="P251" s="95">
        <v>10</v>
      </c>
      <c r="Q251" s="91">
        <v>0</v>
      </c>
      <c r="R251" s="95">
        <v>11</v>
      </c>
      <c r="S251" s="91">
        <v>0</v>
      </c>
      <c r="T251" s="95">
        <v>0</v>
      </c>
      <c r="U251" s="91">
        <v>20</v>
      </c>
      <c r="V251" s="95">
        <v>0</v>
      </c>
      <c r="W251" s="91">
        <v>0</v>
      </c>
      <c r="X251" s="95">
        <v>0</v>
      </c>
      <c r="Y251" s="91">
        <v>20</v>
      </c>
      <c r="Z251" s="95">
        <v>15</v>
      </c>
      <c r="AA251" s="40">
        <v>137</v>
      </c>
    </row>
    <row r="252" spans="1:27" x14ac:dyDescent="0.45">
      <c r="A252" s="90">
        <v>45450</v>
      </c>
      <c r="B252" s="95">
        <v>20</v>
      </c>
      <c r="C252" s="91">
        <v>20</v>
      </c>
      <c r="D252" s="95">
        <v>0</v>
      </c>
      <c r="E252" s="91">
        <v>0</v>
      </c>
      <c r="F252" s="95">
        <v>0</v>
      </c>
      <c r="G252" s="91">
        <v>21</v>
      </c>
      <c r="H252" s="95">
        <v>25</v>
      </c>
      <c r="I252" s="91">
        <v>0</v>
      </c>
      <c r="J252" s="95">
        <v>0</v>
      </c>
      <c r="K252" s="91">
        <v>0</v>
      </c>
      <c r="L252" s="95">
        <v>5</v>
      </c>
      <c r="M252" s="91">
        <v>15</v>
      </c>
      <c r="N252" s="95">
        <v>0</v>
      </c>
      <c r="O252" s="91">
        <v>0</v>
      </c>
      <c r="P252" s="95">
        <v>0</v>
      </c>
      <c r="Q252" s="91">
        <v>0</v>
      </c>
      <c r="R252" s="95">
        <v>0</v>
      </c>
      <c r="S252" s="91">
        <v>0</v>
      </c>
      <c r="T252" s="95">
        <v>0</v>
      </c>
      <c r="U252" s="91">
        <v>0</v>
      </c>
      <c r="V252" s="95">
        <v>5</v>
      </c>
      <c r="W252" s="91">
        <v>10</v>
      </c>
      <c r="X252" s="95">
        <v>0</v>
      </c>
      <c r="Y252" s="91">
        <v>10</v>
      </c>
      <c r="Z252" s="95">
        <v>20</v>
      </c>
      <c r="AA252" s="40">
        <v>151</v>
      </c>
    </row>
    <row r="253" spans="1:27" x14ac:dyDescent="0.45">
      <c r="A253" s="90">
        <v>45451</v>
      </c>
      <c r="B253" s="95">
        <v>0</v>
      </c>
      <c r="C253" s="91">
        <v>5</v>
      </c>
      <c r="D253" s="95">
        <v>5</v>
      </c>
      <c r="E253" s="91">
        <v>0</v>
      </c>
      <c r="F253" s="95">
        <v>10</v>
      </c>
      <c r="G253" s="91">
        <v>0</v>
      </c>
      <c r="H253" s="95">
        <v>0</v>
      </c>
      <c r="I253" s="91">
        <v>10</v>
      </c>
      <c r="J253" s="95">
        <v>12</v>
      </c>
      <c r="K253" s="91">
        <v>0</v>
      </c>
      <c r="L253" s="95">
        <v>0</v>
      </c>
      <c r="M253" s="91">
        <v>0</v>
      </c>
      <c r="N253" s="95">
        <v>0</v>
      </c>
      <c r="O253" s="91">
        <v>0</v>
      </c>
      <c r="P253" s="95">
        <v>1</v>
      </c>
      <c r="Q253" s="91">
        <v>0</v>
      </c>
      <c r="R253" s="95">
        <v>0</v>
      </c>
      <c r="S253" s="91">
        <v>0</v>
      </c>
      <c r="T253" s="95">
        <v>0</v>
      </c>
      <c r="U253" s="91">
        <v>0</v>
      </c>
      <c r="V253" s="95">
        <v>0</v>
      </c>
      <c r="W253" s="91">
        <v>0</v>
      </c>
      <c r="X253" s="95">
        <v>0</v>
      </c>
      <c r="Y253" s="91">
        <v>0</v>
      </c>
      <c r="Z253" s="95">
        <v>0</v>
      </c>
      <c r="AA253" s="40">
        <v>43</v>
      </c>
    </row>
    <row r="254" spans="1:27" x14ac:dyDescent="0.45">
      <c r="A254" s="90">
        <v>45452</v>
      </c>
      <c r="B254" s="95">
        <v>0</v>
      </c>
      <c r="C254" s="91">
        <v>0</v>
      </c>
      <c r="D254" s="95">
        <v>6</v>
      </c>
      <c r="E254" s="91">
        <v>0</v>
      </c>
      <c r="F254" s="95">
        <v>18</v>
      </c>
      <c r="G254" s="91">
        <v>0</v>
      </c>
      <c r="H254" s="95">
        <v>0</v>
      </c>
      <c r="I254" s="91">
        <v>0</v>
      </c>
      <c r="J254" s="95">
        <v>4</v>
      </c>
      <c r="K254" s="91">
        <v>0</v>
      </c>
      <c r="L254" s="95">
        <v>0</v>
      </c>
      <c r="M254" s="91">
        <v>5</v>
      </c>
      <c r="N254" s="95">
        <v>0</v>
      </c>
      <c r="O254" s="91">
        <v>0</v>
      </c>
      <c r="P254" s="95">
        <v>40</v>
      </c>
      <c r="Q254" s="91">
        <v>0</v>
      </c>
      <c r="R254" s="95">
        <v>0</v>
      </c>
      <c r="S254" s="91">
        <v>11</v>
      </c>
      <c r="T254" s="95">
        <v>0</v>
      </c>
      <c r="U254" s="91">
        <v>0</v>
      </c>
      <c r="V254" s="95">
        <v>0</v>
      </c>
      <c r="W254" s="91">
        <v>0</v>
      </c>
      <c r="X254" s="95">
        <v>0</v>
      </c>
      <c r="Y254" s="91">
        <v>0</v>
      </c>
      <c r="Z254" s="95">
        <v>0</v>
      </c>
      <c r="AA254" s="40">
        <v>84</v>
      </c>
    </row>
    <row r="255" spans="1:27" x14ac:dyDescent="0.45">
      <c r="A255" s="90">
        <v>45453</v>
      </c>
      <c r="B255" s="95">
        <v>8</v>
      </c>
      <c r="C255" s="91">
        <v>8</v>
      </c>
      <c r="D255" s="95">
        <v>4</v>
      </c>
      <c r="E255" s="91">
        <v>0</v>
      </c>
      <c r="F255" s="95">
        <v>0</v>
      </c>
      <c r="G255" s="91">
        <v>0</v>
      </c>
      <c r="H255" s="95">
        <v>0</v>
      </c>
      <c r="I255" s="91">
        <v>0</v>
      </c>
      <c r="J255" s="95">
        <v>0</v>
      </c>
      <c r="K255" s="91">
        <v>0</v>
      </c>
      <c r="L255" s="95">
        <v>14</v>
      </c>
      <c r="M255" s="91">
        <v>8</v>
      </c>
      <c r="N255" s="95">
        <v>0</v>
      </c>
      <c r="O255" s="91">
        <v>0</v>
      </c>
      <c r="P255" s="95">
        <v>7</v>
      </c>
      <c r="Q255" s="91">
        <v>0</v>
      </c>
      <c r="R255" s="95">
        <v>0</v>
      </c>
      <c r="S255" s="91">
        <v>0</v>
      </c>
      <c r="T255" s="95">
        <v>0</v>
      </c>
      <c r="U255" s="91">
        <v>1</v>
      </c>
      <c r="V255" s="95">
        <v>0</v>
      </c>
      <c r="W255" s="91">
        <v>0</v>
      </c>
      <c r="X255" s="95">
        <v>5</v>
      </c>
      <c r="Y255" s="91">
        <v>0</v>
      </c>
      <c r="Z255" s="95">
        <v>0</v>
      </c>
      <c r="AA255" s="40">
        <v>55</v>
      </c>
    </row>
    <row r="256" spans="1:27" x14ac:dyDescent="0.45">
      <c r="A256" s="90">
        <v>45454</v>
      </c>
      <c r="B256" s="95">
        <v>0</v>
      </c>
      <c r="C256" s="91">
        <v>0</v>
      </c>
      <c r="D256" s="95">
        <v>4</v>
      </c>
      <c r="E256" s="91">
        <v>0</v>
      </c>
      <c r="F256" s="95">
        <v>0</v>
      </c>
      <c r="G256" s="91">
        <v>8</v>
      </c>
      <c r="H256" s="95">
        <v>8</v>
      </c>
      <c r="I256" s="91">
        <v>0</v>
      </c>
      <c r="J256" s="95">
        <v>0</v>
      </c>
      <c r="K256" s="91">
        <v>5</v>
      </c>
      <c r="L256" s="95">
        <v>0</v>
      </c>
      <c r="M256" s="91">
        <v>1</v>
      </c>
      <c r="N256" s="95">
        <v>0</v>
      </c>
      <c r="O256" s="91">
        <v>0</v>
      </c>
      <c r="P256" s="95">
        <v>1</v>
      </c>
      <c r="Q256" s="91">
        <v>0</v>
      </c>
      <c r="R256" s="95">
        <v>0</v>
      </c>
      <c r="S256" s="91">
        <v>0</v>
      </c>
      <c r="T256" s="95">
        <v>0</v>
      </c>
      <c r="U256" s="91">
        <v>2</v>
      </c>
      <c r="V256" s="95">
        <v>8</v>
      </c>
      <c r="W256" s="91">
        <v>10</v>
      </c>
      <c r="X256" s="95">
        <v>2</v>
      </c>
      <c r="Y256" s="91">
        <v>3</v>
      </c>
      <c r="Z256" s="95">
        <v>5</v>
      </c>
      <c r="AA256" s="40">
        <v>57</v>
      </c>
    </row>
    <row r="257" spans="1:27" x14ac:dyDescent="0.45">
      <c r="A257" s="90">
        <v>45455</v>
      </c>
      <c r="B257" s="95">
        <v>2</v>
      </c>
      <c r="C257" s="91">
        <v>0</v>
      </c>
      <c r="D257" s="95">
        <v>0</v>
      </c>
      <c r="E257" s="91">
        <v>0</v>
      </c>
      <c r="F257" s="95">
        <v>0</v>
      </c>
      <c r="G257" s="91">
        <v>25</v>
      </c>
      <c r="H257" s="95">
        <v>1</v>
      </c>
      <c r="I257" s="91">
        <v>0</v>
      </c>
      <c r="J257" s="95">
        <v>0</v>
      </c>
      <c r="K257" s="91">
        <v>110</v>
      </c>
      <c r="L257" s="95">
        <v>2</v>
      </c>
      <c r="M257" s="91">
        <v>0</v>
      </c>
      <c r="N257" s="95">
        <v>0</v>
      </c>
      <c r="O257" s="91">
        <v>0</v>
      </c>
      <c r="P257" s="95">
        <v>0</v>
      </c>
      <c r="Q257" s="91">
        <v>4</v>
      </c>
      <c r="R257" s="95">
        <v>0</v>
      </c>
      <c r="S257" s="91">
        <v>0</v>
      </c>
      <c r="T257" s="95">
        <v>0</v>
      </c>
      <c r="U257" s="91">
        <v>0</v>
      </c>
      <c r="V257" s="95">
        <v>0</v>
      </c>
      <c r="W257" s="91">
        <v>2</v>
      </c>
      <c r="X257" s="95">
        <v>0</v>
      </c>
      <c r="Y257" s="91">
        <v>0</v>
      </c>
      <c r="Z257" s="95">
        <v>0</v>
      </c>
      <c r="AA257" s="40">
        <v>146</v>
      </c>
    </row>
    <row r="258" spans="1:27" x14ac:dyDescent="0.45">
      <c r="A258" s="90">
        <v>45456</v>
      </c>
      <c r="B258" s="95">
        <v>4</v>
      </c>
      <c r="C258" s="91">
        <v>34</v>
      </c>
      <c r="D258" s="95">
        <v>0</v>
      </c>
      <c r="E258" s="91">
        <v>0</v>
      </c>
      <c r="F258" s="95">
        <v>30</v>
      </c>
      <c r="G258" s="91">
        <v>20</v>
      </c>
      <c r="H258" s="95">
        <v>27</v>
      </c>
      <c r="I258" s="91">
        <v>2</v>
      </c>
      <c r="J258" s="95">
        <v>0</v>
      </c>
      <c r="K258" s="91">
        <v>0</v>
      </c>
      <c r="L258" s="95">
        <v>17</v>
      </c>
      <c r="M258" s="91">
        <v>0</v>
      </c>
      <c r="N258" s="95">
        <v>2</v>
      </c>
      <c r="O258" s="91">
        <v>0</v>
      </c>
      <c r="P258" s="95">
        <v>3</v>
      </c>
      <c r="Q258" s="91">
        <v>0</v>
      </c>
      <c r="R258" s="95">
        <v>45</v>
      </c>
      <c r="S258" s="91">
        <v>0</v>
      </c>
      <c r="T258" s="95">
        <v>0</v>
      </c>
      <c r="U258" s="91">
        <v>0</v>
      </c>
      <c r="V258" s="95">
        <v>0</v>
      </c>
      <c r="W258" s="91">
        <v>23</v>
      </c>
      <c r="X258" s="95">
        <v>0</v>
      </c>
      <c r="Y258" s="91">
        <v>0</v>
      </c>
      <c r="Z258" s="95">
        <v>0</v>
      </c>
      <c r="AA258" s="40">
        <v>207</v>
      </c>
    </row>
    <row r="259" spans="1:27" x14ac:dyDescent="0.45">
      <c r="A259" s="90">
        <v>45457</v>
      </c>
      <c r="B259" s="95">
        <v>0</v>
      </c>
      <c r="C259" s="91">
        <v>0</v>
      </c>
      <c r="D259" s="95">
        <v>0</v>
      </c>
      <c r="E259" s="91">
        <v>0</v>
      </c>
      <c r="F259" s="95">
        <v>0</v>
      </c>
      <c r="G259" s="91">
        <v>0</v>
      </c>
      <c r="H259" s="95">
        <v>0</v>
      </c>
      <c r="I259" s="91">
        <v>0</v>
      </c>
      <c r="J259" s="95">
        <v>0</v>
      </c>
      <c r="K259" s="91">
        <v>0</v>
      </c>
      <c r="L259" s="95">
        <v>10</v>
      </c>
      <c r="M259" s="91">
        <v>0</v>
      </c>
      <c r="N259" s="95">
        <v>0</v>
      </c>
      <c r="O259" s="91">
        <v>0</v>
      </c>
      <c r="P259" s="95">
        <v>20</v>
      </c>
      <c r="Q259" s="91">
        <v>0</v>
      </c>
      <c r="R259" s="95">
        <v>0</v>
      </c>
      <c r="S259" s="91">
        <v>0</v>
      </c>
      <c r="T259" s="95">
        <v>0</v>
      </c>
      <c r="U259" s="91">
        <v>0</v>
      </c>
      <c r="V259" s="95">
        <v>0</v>
      </c>
      <c r="W259" s="91">
        <v>0</v>
      </c>
      <c r="X259" s="95">
        <v>7</v>
      </c>
      <c r="Y259" s="91">
        <v>0</v>
      </c>
      <c r="Z259" s="95">
        <v>0</v>
      </c>
      <c r="AA259" s="40">
        <v>37</v>
      </c>
    </row>
    <row r="260" spans="1:27" x14ac:dyDescent="0.45">
      <c r="A260" s="90">
        <v>45458</v>
      </c>
      <c r="B260" s="95">
        <v>10</v>
      </c>
      <c r="C260" s="91">
        <v>10</v>
      </c>
      <c r="D260" s="95">
        <v>0</v>
      </c>
      <c r="E260" s="91">
        <v>0</v>
      </c>
      <c r="F260" s="95">
        <v>10</v>
      </c>
      <c r="G260" s="91">
        <v>0</v>
      </c>
      <c r="H260" s="95">
        <v>8</v>
      </c>
      <c r="I260" s="91">
        <v>0</v>
      </c>
      <c r="J260" s="95">
        <v>0</v>
      </c>
      <c r="K260" s="91">
        <v>4</v>
      </c>
      <c r="L260" s="95">
        <v>12</v>
      </c>
      <c r="M260" s="91">
        <v>10</v>
      </c>
      <c r="N260" s="95">
        <v>0</v>
      </c>
      <c r="O260" s="91">
        <v>3</v>
      </c>
      <c r="P260" s="95">
        <v>12</v>
      </c>
      <c r="Q260" s="91">
        <v>6</v>
      </c>
      <c r="R260" s="95">
        <v>2</v>
      </c>
      <c r="S260" s="91">
        <v>0</v>
      </c>
      <c r="T260" s="95">
        <v>5</v>
      </c>
      <c r="U260" s="91">
        <v>10</v>
      </c>
      <c r="V260" s="95">
        <v>5</v>
      </c>
      <c r="W260" s="91">
        <v>5</v>
      </c>
      <c r="X260" s="95">
        <v>0</v>
      </c>
      <c r="Y260" s="91">
        <v>0</v>
      </c>
      <c r="Z260" s="95">
        <v>7</v>
      </c>
      <c r="AA260" s="40">
        <v>119</v>
      </c>
    </row>
    <row r="261" spans="1:27" x14ac:dyDescent="0.45">
      <c r="A261" s="90">
        <v>45459</v>
      </c>
      <c r="B261" s="95">
        <v>0</v>
      </c>
      <c r="C261" s="91">
        <v>12</v>
      </c>
      <c r="D261" s="95">
        <v>0</v>
      </c>
      <c r="E261" s="91">
        <v>0</v>
      </c>
      <c r="F261" s="95">
        <v>20</v>
      </c>
      <c r="G261" s="91">
        <v>10</v>
      </c>
      <c r="H261" s="95">
        <v>2</v>
      </c>
      <c r="I261" s="91">
        <v>0</v>
      </c>
      <c r="J261" s="95">
        <v>0</v>
      </c>
      <c r="K261" s="91">
        <v>5</v>
      </c>
      <c r="L261" s="95">
        <v>0</v>
      </c>
      <c r="M261" s="91">
        <v>1</v>
      </c>
      <c r="N261" s="95">
        <v>0</v>
      </c>
      <c r="O261" s="91">
        <v>0</v>
      </c>
      <c r="P261" s="95">
        <v>0</v>
      </c>
      <c r="Q261" s="91">
        <v>0</v>
      </c>
      <c r="R261" s="95">
        <v>0</v>
      </c>
      <c r="S261" s="91">
        <v>0</v>
      </c>
      <c r="T261" s="95">
        <v>3</v>
      </c>
      <c r="U261" s="91">
        <v>0</v>
      </c>
      <c r="V261" s="95">
        <v>10</v>
      </c>
      <c r="W261" s="91">
        <v>15</v>
      </c>
      <c r="X261" s="95">
        <v>0</v>
      </c>
      <c r="Y261" s="91">
        <v>0</v>
      </c>
      <c r="Z261" s="95">
        <v>0</v>
      </c>
      <c r="AA261" s="40">
        <v>78</v>
      </c>
    </row>
    <row r="262" spans="1:27" x14ac:dyDescent="0.45">
      <c r="A262" s="90">
        <v>45460</v>
      </c>
      <c r="B262" s="95">
        <v>5</v>
      </c>
      <c r="C262" s="91">
        <v>0</v>
      </c>
      <c r="D262" s="95">
        <v>0</v>
      </c>
      <c r="E262" s="91">
        <v>0</v>
      </c>
      <c r="F262" s="95">
        <v>13</v>
      </c>
      <c r="G262" s="91">
        <v>10</v>
      </c>
      <c r="H262" s="95">
        <v>0</v>
      </c>
      <c r="I262" s="91">
        <v>0</v>
      </c>
      <c r="J262" s="95">
        <v>0</v>
      </c>
      <c r="K262" s="91">
        <v>19</v>
      </c>
      <c r="L262" s="95">
        <v>0</v>
      </c>
      <c r="M262" s="91">
        <v>2</v>
      </c>
      <c r="N262" s="95">
        <v>0</v>
      </c>
      <c r="O262" s="91">
        <v>0</v>
      </c>
      <c r="P262" s="95">
        <v>22</v>
      </c>
      <c r="Q262" s="91">
        <v>5</v>
      </c>
      <c r="R262" s="95">
        <v>0</v>
      </c>
      <c r="S262" s="91">
        <v>0</v>
      </c>
      <c r="T262" s="95">
        <v>0</v>
      </c>
      <c r="U262" s="91">
        <v>3</v>
      </c>
      <c r="V262" s="95">
        <v>10</v>
      </c>
      <c r="W262" s="91">
        <v>0</v>
      </c>
      <c r="X262" s="95">
        <v>0</v>
      </c>
      <c r="Y262" s="91">
        <v>0</v>
      </c>
      <c r="Z262" s="95">
        <v>5</v>
      </c>
      <c r="AA262" s="40">
        <v>94</v>
      </c>
    </row>
    <row r="263" spans="1:27" x14ac:dyDescent="0.45">
      <c r="A263" s="90">
        <v>45461</v>
      </c>
      <c r="B263" s="95">
        <v>0</v>
      </c>
      <c r="C263" s="91">
        <v>0</v>
      </c>
      <c r="D263" s="95">
        <v>0</v>
      </c>
      <c r="E263" s="91">
        <v>0</v>
      </c>
      <c r="F263" s="95">
        <v>23</v>
      </c>
      <c r="G263" s="91">
        <v>8</v>
      </c>
      <c r="H263" s="95">
        <v>5</v>
      </c>
      <c r="I263" s="91">
        <v>0</v>
      </c>
      <c r="J263" s="95">
        <v>0</v>
      </c>
      <c r="K263" s="91">
        <v>19</v>
      </c>
      <c r="L263" s="95">
        <v>8</v>
      </c>
      <c r="M263" s="91">
        <v>8</v>
      </c>
      <c r="N263" s="95">
        <v>0</v>
      </c>
      <c r="O263" s="91">
        <v>0</v>
      </c>
      <c r="P263" s="95">
        <v>13</v>
      </c>
      <c r="Q263" s="91">
        <v>0</v>
      </c>
      <c r="R263" s="95">
        <v>0</v>
      </c>
      <c r="S263" s="91">
        <v>0</v>
      </c>
      <c r="T263" s="95">
        <v>0</v>
      </c>
      <c r="U263" s="91">
        <v>0</v>
      </c>
      <c r="V263" s="95">
        <v>0</v>
      </c>
      <c r="W263" s="91">
        <v>0</v>
      </c>
      <c r="X263" s="95">
        <v>5</v>
      </c>
      <c r="Y263" s="91">
        <v>0</v>
      </c>
      <c r="Z263" s="95">
        <v>0</v>
      </c>
      <c r="AA263" s="40">
        <v>89</v>
      </c>
    </row>
    <row r="264" spans="1:27" x14ac:dyDescent="0.45">
      <c r="A264" s="90">
        <v>45462</v>
      </c>
      <c r="B264" s="95">
        <v>0</v>
      </c>
      <c r="C264" s="91">
        <v>8</v>
      </c>
      <c r="D264" s="95">
        <v>10</v>
      </c>
      <c r="E264" s="91">
        <v>0</v>
      </c>
      <c r="F264" s="95">
        <v>5</v>
      </c>
      <c r="G264" s="91">
        <v>8</v>
      </c>
      <c r="H264" s="95">
        <v>4</v>
      </c>
      <c r="I264" s="91">
        <v>0</v>
      </c>
      <c r="J264" s="95">
        <v>6</v>
      </c>
      <c r="K264" s="91">
        <v>0</v>
      </c>
      <c r="L264" s="95">
        <v>2</v>
      </c>
      <c r="M264" s="91">
        <v>0</v>
      </c>
      <c r="N264" s="95">
        <v>4</v>
      </c>
      <c r="O264" s="91">
        <v>0</v>
      </c>
      <c r="P264" s="95">
        <v>0</v>
      </c>
      <c r="Q264" s="91">
        <v>0</v>
      </c>
      <c r="R264" s="95">
        <v>4</v>
      </c>
      <c r="S264" s="91">
        <v>4</v>
      </c>
      <c r="T264" s="95">
        <v>0</v>
      </c>
      <c r="U264" s="91">
        <v>0</v>
      </c>
      <c r="V264" s="95">
        <v>0</v>
      </c>
      <c r="W264" s="91">
        <v>0</v>
      </c>
      <c r="X264" s="95">
        <v>0</v>
      </c>
      <c r="Y264" s="91">
        <v>0</v>
      </c>
      <c r="Z264" s="95">
        <v>0</v>
      </c>
      <c r="AA264" s="40">
        <v>55</v>
      </c>
    </row>
    <row r="265" spans="1:27" x14ac:dyDescent="0.45">
      <c r="A265" s="90">
        <v>45463</v>
      </c>
      <c r="B265" s="95">
        <v>20</v>
      </c>
      <c r="C265" s="91">
        <v>30</v>
      </c>
      <c r="D265" s="95">
        <v>16</v>
      </c>
      <c r="E265" s="91">
        <v>0</v>
      </c>
      <c r="F265" s="95">
        <v>0</v>
      </c>
      <c r="G265" s="91">
        <v>20</v>
      </c>
      <c r="H265" s="95">
        <v>25</v>
      </c>
      <c r="I265" s="91">
        <v>12</v>
      </c>
      <c r="J265" s="95">
        <v>10</v>
      </c>
      <c r="K265" s="91">
        <v>0</v>
      </c>
      <c r="L265" s="95">
        <v>10</v>
      </c>
      <c r="M265" s="91">
        <v>16</v>
      </c>
      <c r="N265" s="95">
        <v>10</v>
      </c>
      <c r="O265" s="91">
        <v>20</v>
      </c>
      <c r="P265" s="95">
        <v>0</v>
      </c>
      <c r="Q265" s="91">
        <v>0</v>
      </c>
      <c r="R265" s="95">
        <v>10</v>
      </c>
      <c r="S265" s="91">
        <v>16</v>
      </c>
      <c r="T265" s="95">
        <v>6</v>
      </c>
      <c r="U265" s="91">
        <v>0</v>
      </c>
      <c r="V265" s="95">
        <v>0</v>
      </c>
      <c r="W265" s="91">
        <v>0</v>
      </c>
      <c r="X265" s="95">
        <v>0</v>
      </c>
      <c r="Y265" s="91">
        <v>0</v>
      </c>
      <c r="Z265" s="95">
        <v>0</v>
      </c>
      <c r="AA265" s="40">
        <v>221</v>
      </c>
    </row>
    <row r="266" spans="1:27" x14ac:dyDescent="0.45">
      <c r="A266" s="90">
        <v>45464</v>
      </c>
      <c r="B266" s="95">
        <v>10</v>
      </c>
      <c r="C266" s="91">
        <v>20</v>
      </c>
      <c r="D266" s="95">
        <v>2</v>
      </c>
      <c r="E266" s="91">
        <v>0</v>
      </c>
      <c r="F266" s="95">
        <v>0</v>
      </c>
      <c r="G266" s="91">
        <v>10</v>
      </c>
      <c r="H266" s="95">
        <v>20</v>
      </c>
      <c r="I266" s="91">
        <v>0</v>
      </c>
      <c r="J266" s="95">
        <v>0</v>
      </c>
      <c r="K266" s="91">
        <v>0</v>
      </c>
      <c r="L266" s="95">
        <v>0</v>
      </c>
      <c r="M266" s="91">
        <v>2</v>
      </c>
      <c r="N266" s="95">
        <v>0</v>
      </c>
      <c r="O266" s="91">
        <v>0</v>
      </c>
      <c r="P266" s="95">
        <v>0</v>
      </c>
      <c r="Q266" s="91">
        <v>0</v>
      </c>
      <c r="R266" s="95">
        <v>0</v>
      </c>
      <c r="S266" s="91">
        <v>0</v>
      </c>
      <c r="T266" s="95">
        <v>0</v>
      </c>
      <c r="U266" s="91">
        <v>0</v>
      </c>
      <c r="V266" s="95">
        <v>0</v>
      </c>
      <c r="W266" s="91">
        <v>0</v>
      </c>
      <c r="X266" s="95">
        <v>4</v>
      </c>
      <c r="Y266" s="91">
        <v>0</v>
      </c>
      <c r="Z266" s="95">
        <v>30</v>
      </c>
      <c r="AA266" s="40">
        <v>98</v>
      </c>
    </row>
    <row r="267" spans="1:27" x14ac:dyDescent="0.45">
      <c r="A267" s="90">
        <v>45465</v>
      </c>
      <c r="B267" s="95">
        <v>22</v>
      </c>
      <c r="C267" s="91">
        <v>23</v>
      </c>
      <c r="D267" s="95">
        <v>0</v>
      </c>
      <c r="E267" s="91">
        <v>0</v>
      </c>
      <c r="F267" s="95">
        <v>62</v>
      </c>
      <c r="G267" s="91">
        <v>36</v>
      </c>
      <c r="H267" s="95">
        <v>6</v>
      </c>
      <c r="I267" s="91">
        <v>29</v>
      </c>
      <c r="J267" s="95">
        <v>0</v>
      </c>
      <c r="K267" s="91">
        <v>8</v>
      </c>
      <c r="L267" s="95">
        <v>0</v>
      </c>
      <c r="M267" s="91">
        <v>2</v>
      </c>
      <c r="N267" s="95">
        <v>0</v>
      </c>
      <c r="O267" s="91">
        <v>0</v>
      </c>
      <c r="P267" s="95">
        <v>0</v>
      </c>
      <c r="Q267" s="91">
        <v>0</v>
      </c>
      <c r="R267" s="95">
        <v>0</v>
      </c>
      <c r="S267" s="91">
        <v>0</v>
      </c>
      <c r="T267" s="95">
        <v>5</v>
      </c>
      <c r="U267" s="91">
        <v>0</v>
      </c>
      <c r="V267" s="95">
        <v>20</v>
      </c>
      <c r="W267" s="91">
        <v>10</v>
      </c>
      <c r="X267" s="95">
        <v>5</v>
      </c>
      <c r="Y267" s="91">
        <v>10</v>
      </c>
      <c r="Z267" s="95">
        <v>0</v>
      </c>
      <c r="AA267" s="40">
        <v>238</v>
      </c>
    </row>
    <row r="268" spans="1:27" x14ac:dyDescent="0.45">
      <c r="A268" s="90">
        <v>45466</v>
      </c>
      <c r="B268" s="95">
        <v>1</v>
      </c>
      <c r="C268" s="91">
        <v>0</v>
      </c>
      <c r="D268" s="95">
        <v>10</v>
      </c>
      <c r="E268" s="91">
        <v>2</v>
      </c>
      <c r="F268" s="95">
        <v>13</v>
      </c>
      <c r="G268" s="91">
        <v>0</v>
      </c>
      <c r="H268" s="95">
        <v>6</v>
      </c>
      <c r="I268" s="91">
        <v>0</v>
      </c>
      <c r="J268" s="95">
        <v>0</v>
      </c>
      <c r="K268" s="91">
        <v>0</v>
      </c>
      <c r="L268" s="95">
        <v>0</v>
      </c>
      <c r="M268" s="91">
        <v>0</v>
      </c>
      <c r="N268" s="95">
        <v>0</v>
      </c>
      <c r="O268" s="91">
        <v>0</v>
      </c>
      <c r="P268" s="95">
        <v>0</v>
      </c>
      <c r="Q268" s="91">
        <v>0</v>
      </c>
      <c r="R268" s="95">
        <v>0</v>
      </c>
      <c r="S268" s="91">
        <v>14</v>
      </c>
      <c r="T268" s="95">
        <v>0</v>
      </c>
      <c r="U268" s="91">
        <v>0</v>
      </c>
      <c r="V268" s="95">
        <v>4</v>
      </c>
      <c r="W268" s="91">
        <v>0</v>
      </c>
      <c r="X268" s="95">
        <v>0</v>
      </c>
      <c r="Y268" s="91">
        <v>2</v>
      </c>
      <c r="Z268" s="95">
        <v>2</v>
      </c>
      <c r="AA268" s="40">
        <v>54</v>
      </c>
    </row>
    <row r="269" spans="1:27" x14ac:dyDescent="0.45">
      <c r="A269" s="90">
        <v>45467</v>
      </c>
      <c r="B269" s="95">
        <v>1</v>
      </c>
      <c r="C269" s="91">
        <v>0</v>
      </c>
      <c r="D269" s="95">
        <v>0</v>
      </c>
      <c r="E269" s="91">
        <v>15</v>
      </c>
      <c r="F269" s="95">
        <v>0</v>
      </c>
      <c r="G269" s="91">
        <v>0</v>
      </c>
      <c r="H269" s="95">
        <v>17</v>
      </c>
      <c r="I269" s="91">
        <v>0</v>
      </c>
      <c r="J269" s="95">
        <v>0</v>
      </c>
      <c r="K269" s="91">
        <v>0</v>
      </c>
      <c r="L269" s="95">
        <v>5</v>
      </c>
      <c r="M269" s="91">
        <v>6</v>
      </c>
      <c r="N269" s="95">
        <v>0</v>
      </c>
      <c r="O269" s="91">
        <v>3</v>
      </c>
      <c r="P269" s="95">
        <v>5</v>
      </c>
      <c r="Q269" s="91">
        <v>0</v>
      </c>
      <c r="R269" s="95">
        <v>0</v>
      </c>
      <c r="S269" s="91">
        <v>0</v>
      </c>
      <c r="T269" s="95">
        <v>0</v>
      </c>
      <c r="U269" s="91">
        <v>0</v>
      </c>
      <c r="V269" s="95">
        <v>0</v>
      </c>
      <c r="W269" s="91">
        <v>0</v>
      </c>
      <c r="X269" s="95">
        <v>0</v>
      </c>
      <c r="Y269" s="91">
        <v>10</v>
      </c>
      <c r="Z269" s="95">
        <v>0</v>
      </c>
      <c r="AA269" s="40">
        <v>62</v>
      </c>
    </row>
    <row r="270" spans="1:27" x14ac:dyDescent="0.45">
      <c r="A270" s="90">
        <v>45468</v>
      </c>
      <c r="B270" s="95">
        <v>0</v>
      </c>
      <c r="C270" s="91">
        <v>0</v>
      </c>
      <c r="D270" s="95">
        <v>0</v>
      </c>
      <c r="E270" s="91">
        <v>0</v>
      </c>
      <c r="F270" s="95">
        <v>4</v>
      </c>
      <c r="G270" s="91">
        <v>0</v>
      </c>
      <c r="H270" s="95">
        <v>28</v>
      </c>
      <c r="I270" s="91">
        <v>0</v>
      </c>
      <c r="J270" s="95">
        <v>2</v>
      </c>
      <c r="K270" s="91">
        <v>150</v>
      </c>
      <c r="L270" s="95">
        <v>4</v>
      </c>
      <c r="M270" s="91">
        <v>2</v>
      </c>
      <c r="N270" s="95">
        <v>0</v>
      </c>
      <c r="O270" s="91">
        <v>0</v>
      </c>
      <c r="P270" s="95">
        <v>0</v>
      </c>
      <c r="Q270" s="91">
        <v>0</v>
      </c>
      <c r="R270" s="95">
        <v>0</v>
      </c>
      <c r="S270" s="91">
        <v>0</v>
      </c>
      <c r="T270" s="95">
        <v>0</v>
      </c>
      <c r="U270" s="91">
        <v>0</v>
      </c>
      <c r="V270" s="95">
        <v>0</v>
      </c>
      <c r="W270" s="91">
        <v>0</v>
      </c>
      <c r="X270" s="95">
        <v>0</v>
      </c>
      <c r="Y270" s="91">
        <v>0</v>
      </c>
      <c r="Z270" s="95">
        <v>0</v>
      </c>
      <c r="AA270" s="40">
        <v>190</v>
      </c>
    </row>
    <row r="271" spans="1:27" x14ac:dyDescent="0.45">
      <c r="A271" s="90">
        <v>45469</v>
      </c>
      <c r="B271" s="95">
        <v>10</v>
      </c>
      <c r="C271" s="91">
        <v>20</v>
      </c>
      <c r="D271" s="95">
        <v>0</v>
      </c>
      <c r="E271" s="91">
        <v>0</v>
      </c>
      <c r="F271" s="95">
        <v>0</v>
      </c>
      <c r="G271" s="91">
        <v>5</v>
      </c>
      <c r="H271" s="95">
        <v>20</v>
      </c>
      <c r="I271" s="91">
        <v>0</v>
      </c>
      <c r="J271" s="95">
        <v>2</v>
      </c>
      <c r="K271" s="91">
        <v>5</v>
      </c>
      <c r="L271" s="95">
        <v>5</v>
      </c>
      <c r="M271" s="91">
        <v>10</v>
      </c>
      <c r="N271" s="95">
        <v>0</v>
      </c>
      <c r="O271" s="91">
        <v>0</v>
      </c>
      <c r="P271" s="95">
        <v>5</v>
      </c>
      <c r="Q271" s="91">
        <v>0</v>
      </c>
      <c r="R271" s="95">
        <v>0</v>
      </c>
      <c r="S271" s="91">
        <v>0</v>
      </c>
      <c r="T271" s="95">
        <v>0</v>
      </c>
      <c r="U271" s="91">
        <v>0</v>
      </c>
      <c r="V271" s="95">
        <v>10</v>
      </c>
      <c r="W271" s="91">
        <v>10</v>
      </c>
      <c r="X271" s="95">
        <v>0</v>
      </c>
      <c r="Y271" s="91">
        <v>0</v>
      </c>
      <c r="Z271" s="95">
        <v>0</v>
      </c>
      <c r="AA271" s="40">
        <v>102</v>
      </c>
    </row>
    <row r="272" spans="1:27" x14ac:dyDescent="0.45">
      <c r="A272" s="90">
        <v>45470</v>
      </c>
      <c r="B272" s="95">
        <v>0</v>
      </c>
      <c r="C272" s="91">
        <v>0</v>
      </c>
      <c r="D272" s="95">
        <v>0</v>
      </c>
      <c r="E272" s="91">
        <v>0</v>
      </c>
      <c r="F272" s="95">
        <v>0</v>
      </c>
      <c r="G272" s="91">
        <v>4</v>
      </c>
      <c r="H272" s="95">
        <v>10</v>
      </c>
      <c r="I272" s="91">
        <v>0</v>
      </c>
      <c r="J272" s="95">
        <v>0</v>
      </c>
      <c r="K272" s="91">
        <v>10</v>
      </c>
      <c r="L272" s="95">
        <v>9</v>
      </c>
      <c r="M272" s="91">
        <v>0</v>
      </c>
      <c r="N272" s="95">
        <v>8</v>
      </c>
      <c r="O272" s="91">
        <v>0</v>
      </c>
      <c r="P272" s="95">
        <v>5</v>
      </c>
      <c r="Q272" s="91">
        <v>0</v>
      </c>
      <c r="R272" s="95">
        <v>0</v>
      </c>
      <c r="S272" s="91">
        <v>0</v>
      </c>
      <c r="T272" s="95">
        <v>0</v>
      </c>
      <c r="U272" s="91">
        <v>8</v>
      </c>
      <c r="V272" s="95">
        <v>7</v>
      </c>
      <c r="W272" s="91">
        <v>10</v>
      </c>
      <c r="X272" s="95">
        <v>3</v>
      </c>
      <c r="Y272" s="91">
        <v>10</v>
      </c>
      <c r="Z272" s="95">
        <v>15</v>
      </c>
      <c r="AA272" s="40">
        <v>99</v>
      </c>
    </row>
    <row r="273" spans="1:27" x14ac:dyDescent="0.45">
      <c r="A273" s="90">
        <v>45471</v>
      </c>
      <c r="B273" s="95">
        <v>0</v>
      </c>
      <c r="C273" s="91">
        <v>0</v>
      </c>
      <c r="D273" s="95">
        <v>0</v>
      </c>
      <c r="E273" s="91">
        <v>0</v>
      </c>
      <c r="F273" s="95">
        <v>14</v>
      </c>
      <c r="G273" s="91">
        <v>0</v>
      </c>
      <c r="H273" s="95">
        <v>5</v>
      </c>
      <c r="I273" s="91">
        <v>0</v>
      </c>
      <c r="J273" s="95">
        <v>0</v>
      </c>
      <c r="K273" s="91">
        <v>0</v>
      </c>
      <c r="L273" s="95">
        <v>0</v>
      </c>
      <c r="M273" s="91">
        <v>5</v>
      </c>
      <c r="N273" s="95">
        <v>0</v>
      </c>
      <c r="O273" s="91">
        <v>0</v>
      </c>
      <c r="P273" s="95">
        <v>10</v>
      </c>
      <c r="Q273" s="91">
        <v>0</v>
      </c>
      <c r="R273" s="95">
        <v>3</v>
      </c>
      <c r="S273" s="91">
        <v>0</v>
      </c>
      <c r="T273" s="95">
        <v>0</v>
      </c>
      <c r="U273" s="91">
        <v>0</v>
      </c>
      <c r="V273" s="95">
        <v>0</v>
      </c>
      <c r="W273" s="91">
        <v>0</v>
      </c>
      <c r="X273" s="95">
        <v>0</v>
      </c>
      <c r="Y273" s="91">
        <v>0</v>
      </c>
      <c r="Z273" s="95">
        <v>4</v>
      </c>
      <c r="AA273" s="40">
        <v>41</v>
      </c>
    </row>
    <row r="274" spans="1:27" x14ac:dyDescent="0.45">
      <c r="A274" s="90">
        <v>45472</v>
      </c>
      <c r="B274" s="95">
        <v>1</v>
      </c>
      <c r="C274" s="91">
        <v>0</v>
      </c>
      <c r="D274" s="95">
        <v>0</v>
      </c>
      <c r="E274" s="91">
        <v>0</v>
      </c>
      <c r="F274" s="95">
        <v>0</v>
      </c>
      <c r="G274" s="91">
        <v>0</v>
      </c>
      <c r="H274" s="95">
        <v>6</v>
      </c>
      <c r="I274" s="91">
        <v>3</v>
      </c>
      <c r="J274" s="95">
        <v>0</v>
      </c>
      <c r="K274" s="91">
        <v>2</v>
      </c>
      <c r="L274" s="95">
        <v>0</v>
      </c>
      <c r="M274" s="91">
        <v>0</v>
      </c>
      <c r="N274" s="95">
        <v>0</v>
      </c>
      <c r="O274" s="91">
        <v>0</v>
      </c>
      <c r="P274" s="95">
        <v>0</v>
      </c>
      <c r="Q274" s="91">
        <v>0</v>
      </c>
      <c r="R274" s="95">
        <v>0</v>
      </c>
      <c r="S274" s="91">
        <v>0</v>
      </c>
      <c r="T274" s="95">
        <v>0</v>
      </c>
      <c r="U274" s="91">
        <v>7</v>
      </c>
      <c r="V274" s="95">
        <v>0</v>
      </c>
      <c r="W274" s="91">
        <v>0</v>
      </c>
      <c r="X274" s="95">
        <v>0</v>
      </c>
      <c r="Y274" s="91">
        <v>0</v>
      </c>
      <c r="Z274" s="95">
        <v>0</v>
      </c>
      <c r="AA274" s="40">
        <v>19</v>
      </c>
    </row>
    <row r="275" spans="1:27" x14ac:dyDescent="0.45">
      <c r="A275" s="90">
        <v>45473</v>
      </c>
      <c r="B275" s="95">
        <v>0</v>
      </c>
      <c r="C275" s="91">
        <v>25</v>
      </c>
      <c r="D275" s="95">
        <v>0</v>
      </c>
      <c r="E275" s="91">
        <v>0</v>
      </c>
      <c r="F275" s="95">
        <v>0</v>
      </c>
      <c r="G275" s="91">
        <v>0</v>
      </c>
      <c r="H275" s="95">
        <v>10</v>
      </c>
      <c r="I275" s="91">
        <v>0</v>
      </c>
      <c r="J275" s="95">
        <v>0</v>
      </c>
      <c r="K275" s="91">
        <v>5</v>
      </c>
      <c r="L275" s="95">
        <v>0</v>
      </c>
      <c r="M275" s="91">
        <v>10</v>
      </c>
      <c r="N275" s="95">
        <v>0</v>
      </c>
      <c r="O275" s="91">
        <v>0</v>
      </c>
      <c r="P275" s="95">
        <v>10</v>
      </c>
      <c r="Q275" s="91">
        <v>0</v>
      </c>
      <c r="R275" s="95">
        <v>20</v>
      </c>
      <c r="S275" s="91">
        <v>0</v>
      </c>
      <c r="T275" s="95">
        <v>0</v>
      </c>
      <c r="U275" s="91">
        <v>0</v>
      </c>
      <c r="V275" s="95">
        <v>0</v>
      </c>
      <c r="W275" s="91">
        <v>25</v>
      </c>
      <c r="X275" s="95">
        <v>0</v>
      </c>
      <c r="Y275" s="91">
        <v>0</v>
      </c>
      <c r="Z275" s="95">
        <v>0</v>
      </c>
      <c r="AA275" s="40">
        <v>105</v>
      </c>
    </row>
    <row r="276" spans="1:27" x14ac:dyDescent="0.45">
      <c r="A276" s="90">
        <v>45474</v>
      </c>
      <c r="B276" s="95">
        <v>30</v>
      </c>
      <c r="C276" s="91">
        <v>75</v>
      </c>
      <c r="D276" s="95">
        <v>0</v>
      </c>
      <c r="E276" s="91">
        <v>0</v>
      </c>
      <c r="F276" s="95">
        <v>60</v>
      </c>
      <c r="G276" s="91">
        <v>5</v>
      </c>
      <c r="H276" s="95">
        <v>10</v>
      </c>
      <c r="I276" s="91">
        <v>10</v>
      </c>
      <c r="J276" s="95">
        <v>5</v>
      </c>
      <c r="K276" s="91">
        <v>25</v>
      </c>
      <c r="L276" s="95">
        <v>10</v>
      </c>
      <c r="M276" s="91">
        <v>0</v>
      </c>
      <c r="N276" s="95">
        <v>0</v>
      </c>
      <c r="O276" s="91">
        <v>0</v>
      </c>
      <c r="P276" s="95">
        <v>10</v>
      </c>
      <c r="Q276" s="91">
        <v>0</v>
      </c>
      <c r="R276" s="95">
        <v>5</v>
      </c>
      <c r="S276" s="91">
        <v>0</v>
      </c>
      <c r="T276" s="95">
        <v>0</v>
      </c>
      <c r="U276" s="91">
        <v>0</v>
      </c>
      <c r="V276" s="95">
        <v>0</v>
      </c>
      <c r="W276" s="91">
        <v>10</v>
      </c>
      <c r="X276" s="95">
        <v>0</v>
      </c>
      <c r="Y276" s="91">
        <v>5</v>
      </c>
      <c r="Z276" s="95">
        <v>0</v>
      </c>
      <c r="AA276" s="40">
        <v>260</v>
      </c>
    </row>
    <row r="277" spans="1:27" x14ac:dyDescent="0.45">
      <c r="A277" s="90">
        <v>45475</v>
      </c>
      <c r="B277" s="95">
        <v>0</v>
      </c>
      <c r="C277" s="91">
        <v>5</v>
      </c>
      <c r="D277" s="95">
        <v>0</v>
      </c>
      <c r="E277" s="91">
        <v>0</v>
      </c>
      <c r="F277" s="95">
        <v>0</v>
      </c>
      <c r="G277" s="91">
        <v>1</v>
      </c>
      <c r="H277" s="95">
        <v>1</v>
      </c>
      <c r="I277" s="91">
        <v>0</v>
      </c>
      <c r="J277" s="95">
        <v>0</v>
      </c>
      <c r="K277" s="91">
        <v>0</v>
      </c>
      <c r="L277" s="95">
        <v>4</v>
      </c>
      <c r="M277" s="91">
        <v>1</v>
      </c>
      <c r="N277" s="95">
        <v>0</v>
      </c>
      <c r="O277" s="91">
        <v>0</v>
      </c>
      <c r="P277" s="95">
        <v>0</v>
      </c>
      <c r="Q277" s="91">
        <v>0</v>
      </c>
      <c r="R277" s="95">
        <v>0</v>
      </c>
      <c r="S277" s="91">
        <v>0</v>
      </c>
      <c r="T277" s="95">
        <v>0</v>
      </c>
      <c r="U277" s="91">
        <v>30</v>
      </c>
      <c r="V277" s="95">
        <v>0</v>
      </c>
      <c r="W277" s="91">
        <v>0</v>
      </c>
      <c r="X277" s="95">
        <v>0</v>
      </c>
      <c r="Y277" s="91">
        <v>0</v>
      </c>
      <c r="Z277" s="95">
        <v>0</v>
      </c>
      <c r="AA277" s="40">
        <v>42</v>
      </c>
    </row>
    <row r="278" spans="1:27" x14ac:dyDescent="0.45">
      <c r="A278" s="90">
        <v>45476</v>
      </c>
      <c r="B278" s="95">
        <v>30</v>
      </c>
      <c r="C278" s="91">
        <v>0</v>
      </c>
      <c r="D278" s="95">
        <v>10</v>
      </c>
      <c r="E278" s="91">
        <v>0</v>
      </c>
      <c r="F278" s="95">
        <v>0</v>
      </c>
      <c r="G278" s="91">
        <v>25</v>
      </c>
      <c r="H278" s="95">
        <v>40</v>
      </c>
      <c r="I278" s="91">
        <v>0</v>
      </c>
      <c r="J278" s="95">
        <v>0</v>
      </c>
      <c r="K278" s="91">
        <v>0</v>
      </c>
      <c r="L278" s="95">
        <v>0</v>
      </c>
      <c r="M278" s="91">
        <v>0</v>
      </c>
      <c r="N278" s="95">
        <v>0</v>
      </c>
      <c r="O278" s="91">
        <v>0</v>
      </c>
      <c r="P278" s="95">
        <v>0</v>
      </c>
      <c r="Q278" s="91">
        <v>0</v>
      </c>
      <c r="R278" s="95">
        <v>0</v>
      </c>
      <c r="S278" s="91">
        <v>0</v>
      </c>
      <c r="T278" s="95">
        <v>0</v>
      </c>
      <c r="U278" s="91">
        <v>20</v>
      </c>
      <c r="V278" s="95">
        <v>0</v>
      </c>
      <c r="W278" s="91">
        <v>30</v>
      </c>
      <c r="X278" s="95">
        <v>10</v>
      </c>
      <c r="Y278" s="91">
        <v>0</v>
      </c>
      <c r="Z278" s="95">
        <v>80</v>
      </c>
      <c r="AA278" s="40">
        <v>245</v>
      </c>
    </row>
    <row r="279" spans="1:27" x14ac:dyDescent="0.45">
      <c r="A279" s="90">
        <v>45477</v>
      </c>
      <c r="B279" s="95">
        <v>0</v>
      </c>
      <c r="C279" s="91">
        <v>15</v>
      </c>
      <c r="D279" s="95">
        <v>0</v>
      </c>
      <c r="E279" s="91">
        <v>0</v>
      </c>
      <c r="F279" s="95">
        <v>0</v>
      </c>
      <c r="G279" s="91">
        <v>0</v>
      </c>
      <c r="H279" s="95">
        <v>10</v>
      </c>
      <c r="I279" s="91">
        <v>0</v>
      </c>
      <c r="J279" s="95">
        <v>0</v>
      </c>
      <c r="K279" s="91">
        <v>10</v>
      </c>
      <c r="L279" s="95">
        <v>10</v>
      </c>
      <c r="M279" s="91">
        <v>20</v>
      </c>
      <c r="N279" s="95">
        <v>4</v>
      </c>
      <c r="O279" s="91">
        <v>0</v>
      </c>
      <c r="P279" s="95">
        <v>0</v>
      </c>
      <c r="Q279" s="91">
        <v>0</v>
      </c>
      <c r="R279" s="95">
        <v>0</v>
      </c>
      <c r="S279" s="91">
        <v>0</v>
      </c>
      <c r="T279" s="95">
        <v>0</v>
      </c>
      <c r="U279" s="91">
        <v>0</v>
      </c>
      <c r="V279" s="95">
        <v>15</v>
      </c>
      <c r="W279" s="91">
        <v>15</v>
      </c>
      <c r="X279" s="95">
        <v>0</v>
      </c>
      <c r="Y279" s="91">
        <v>0</v>
      </c>
      <c r="Z279" s="95">
        <v>15</v>
      </c>
      <c r="AA279" s="40">
        <v>114</v>
      </c>
    </row>
    <row r="280" spans="1:27" x14ac:dyDescent="0.45">
      <c r="A280" s="90">
        <v>45478</v>
      </c>
      <c r="B280" s="95">
        <v>10</v>
      </c>
      <c r="C280" s="91">
        <v>0</v>
      </c>
      <c r="D280" s="95">
        <v>0</v>
      </c>
      <c r="E280" s="91">
        <v>0</v>
      </c>
      <c r="F280" s="95">
        <v>0</v>
      </c>
      <c r="G280" s="91">
        <v>45</v>
      </c>
      <c r="H280" s="95">
        <v>30</v>
      </c>
      <c r="I280" s="91">
        <v>0</v>
      </c>
      <c r="J280" s="95">
        <v>0</v>
      </c>
      <c r="K280" s="91">
        <v>0</v>
      </c>
      <c r="L280" s="95">
        <v>13</v>
      </c>
      <c r="M280" s="91">
        <v>0</v>
      </c>
      <c r="N280" s="95">
        <v>0</v>
      </c>
      <c r="O280" s="91">
        <v>0</v>
      </c>
      <c r="P280" s="95">
        <v>0</v>
      </c>
      <c r="Q280" s="91">
        <v>2</v>
      </c>
      <c r="R280" s="95">
        <v>20</v>
      </c>
      <c r="S280" s="91">
        <v>0</v>
      </c>
      <c r="T280" s="95">
        <v>0</v>
      </c>
      <c r="U280" s="91">
        <v>40</v>
      </c>
      <c r="V280" s="95">
        <v>25</v>
      </c>
      <c r="W280" s="91">
        <v>0</v>
      </c>
      <c r="X280" s="95">
        <v>0</v>
      </c>
      <c r="Y280" s="91">
        <v>0</v>
      </c>
      <c r="Z280" s="95">
        <v>0</v>
      </c>
      <c r="AA280" s="40">
        <v>185</v>
      </c>
    </row>
    <row r="281" spans="1:27" x14ac:dyDescent="0.45">
      <c r="A281" s="90">
        <v>45479</v>
      </c>
      <c r="B281" s="95">
        <v>3</v>
      </c>
      <c r="C281" s="91">
        <v>10</v>
      </c>
      <c r="D281" s="95">
        <v>0</v>
      </c>
      <c r="E281" s="91">
        <v>0</v>
      </c>
      <c r="F281" s="95">
        <v>10</v>
      </c>
      <c r="G281" s="91">
        <v>24</v>
      </c>
      <c r="H281" s="95">
        <v>0</v>
      </c>
      <c r="I281" s="91">
        <v>0</v>
      </c>
      <c r="J281" s="95">
        <v>0</v>
      </c>
      <c r="K281" s="91">
        <v>0</v>
      </c>
      <c r="L281" s="95">
        <v>0</v>
      </c>
      <c r="M281" s="91">
        <v>0</v>
      </c>
      <c r="N281" s="95">
        <v>0</v>
      </c>
      <c r="O281" s="91">
        <v>0</v>
      </c>
      <c r="P281" s="95">
        <v>0</v>
      </c>
      <c r="Q281" s="91">
        <v>0</v>
      </c>
      <c r="R281" s="95">
        <v>0</v>
      </c>
      <c r="S281" s="91">
        <v>0</v>
      </c>
      <c r="T281" s="95">
        <v>0</v>
      </c>
      <c r="U281" s="91">
        <v>5</v>
      </c>
      <c r="V281" s="95">
        <v>0</v>
      </c>
      <c r="W281" s="91">
        <v>25</v>
      </c>
      <c r="X281" s="95">
        <v>0</v>
      </c>
      <c r="Y281" s="91">
        <v>20</v>
      </c>
      <c r="Z281" s="95">
        <v>30</v>
      </c>
      <c r="AA281" s="40">
        <v>127</v>
      </c>
    </row>
    <row r="282" spans="1:27" x14ac:dyDescent="0.45">
      <c r="A282" s="90">
        <v>45480</v>
      </c>
      <c r="B282" s="95">
        <v>0</v>
      </c>
      <c r="C282" s="91">
        <v>0</v>
      </c>
      <c r="D282" s="95">
        <v>0</v>
      </c>
      <c r="E282" s="91">
        <v>0</v>
      </c>
      <c r="F282" s="95">
        <v>0</v>
      </c>
      <c r="G282" s="91">
        <v>10</v>
      </c>
      <c r="H282" s="95">
        <v>10</v>
      </c>
      <c r="I282" s="91">
        <v>0</v>
      </c>
      <c r="J282" s="95">
        <v>0</v>
      </c>
      <c r="K282" s="91">
        <v>10</v>
      </c>
      <c r="L282" s="95">
        <v>2</v>
      </c>
      <c r="M282" s="91">
        <v>0</v>
      </c>
      <c r="N282" s="95">
        <v>0</v>
      </c>
      <c r="O282" s="91">
        <v>0</v>
      </c>
      <c r="P282" s="95">
        <v>5</v>
      </c>
      <c r="Q282" s="91">
        <v>0</v>
      </c>
      <c r="R282" s="95">
        <v>0</v>
      </c>
      <c r="S282" s="91">
        <v>0</v>
      </c>
      <c r="T282" s="95">
        <v>0</v>
      </c>
      <c r="U282" s="91">
        <v>0</v>
      </c>
      <c r="V282" s="95">
        <v>7</v>
      </c>
      <c r="W282" s="91">
        <v>0</v>
      </c>
      <c r="X282" s="95">
        <v>0</v>
      </c>
      <c r="Y282" s="91">
        <v>0</v>
      </c>
      <c r="Z282" s="95">
        <v>5</v>
      </c>
      <c r="AA282" s="40">
        <v>49</v>
      </c>
    </row>
    <row r="283" spans="1:27" x14ac:dyDescent="0.45">
      <c r="A283" s="90">
        <v>45481</v>
      </c>
      <c r="B283" s="95">
        <v>0</v>
      </c>
      <c r="C283" s="91">
        <v>10</v>
      </c>
      <c r="D283" s="95">
        <v>0</v>
      </c>
      <c r="E283" s="91">
        <v>0</v>
      </c>
      <c r="F283" s="95">
        <v>0</v>
      </c>
      <c r="G283" s="91">
        <v>0</v>
      </c>
      <c r="H283" s="95">
        <v>9</v>
      </c>
      <c r="I283" s="91">
        <v>0</v>
      </c>
      <c r="J283" s="95">
        <v>0</v>
      </c>
      <c r="K283" s="91">
        <v>2</v>
      </c>
      <c r="L283" s="95">
        <v>0</v>
      </c>
      <c r="M283" s="91">
        <v>8</v>
      </c>
      <c r="N283" s="95">
        <v>0</v>
      </c>
      <c r="O283" s="91">
        <v>0</v>
      </c>
      <c r="P283" s="95">
        <v>10</v>
      </c>
      <c r="Q283" s="91">
        <v>0</v>
      </c>
      <c r="R283" s="95">
        <v>0</v>
      </c>
      <c r="S283" s="91">
        <v>0</v>
      </c>
      <c r="T283" s="95">
        <v>0</v>
      </c>
      <c r="U283" s="91">
        <v>7</v>
      </c>
      <c r="V283" s="95">
        <v>0</v>
      </c>
      <c r="W283" s="91">
        <v>0</v>
      </c>
      <c r="X283" s="95">
        <v>0</v>
      </c>
      <c r="Y283" s="91">
        <v>0</v>
      </c>
      <c r="Z283" s="95">
        <v>0</v>
      </c>
      <c r="AA283" s="40">
        <v>46</v>
      </c>
    </row>
    <row r="284" spans="1:27" x14ac:dyDescent="0.45">
      <c r="A284" s="90">
        <v>45482</v>
      </c>
      <c r="B284" s="95">
        <v>10</v>
      </c>
      <c r="C284" s="91">
        <v>0</v>
      </c>
      <c r="D284" s="95">
        <v>0</v>
      </c>
      <c r="E284" s="91">
        <v>0</v>
      </c>
      <c r="F284" s="95">
        <v>4</v>
      </c>
      <c r="G284" s="91">
        <v>0</v>
      </c>
      <c r="H284" s="95">
        <v>4</v>
      </c>
      <c r="I284" s="91">
        <v>3</v>
      </c>
      <c r="J284" s="95">
        <v>0</v>
      </c>
      <c r="K284" s="91">
        <v>5</v>
      </c>
      <c r="L284" s="95">
        <v>0</v>
      </c>
      <c r="M284" s="91">
        <v>0</v>
      </c>
      <c r="N284" s="95">
        <v>0</v>
      </c>
      <c r="O284" s="91">
        <v>0</v>
      </c>
      <c r="P284" s="95">
        <v>10</v>
      </c>
      <c r="Q284" s="91">
        <v>0</v>
      </c>
      <c r="R284" s="95">
        <v>0</v>
      </c>
      <c r="S284" s="91">
        <v>0</v>
      </c>
      <c r="T284" s="95">
        <v>0</v>
      </c>
      <c r="U284" s="91">
        <v>0</v>
      </c>
      <c r="V284" s="95">
        <v>0</v>
      </c>
      <c r="W284" s="91">
        <v>0</v>
      </c>
      <c r="X284" s="95">
        <v>0</v>
      </c>
      <c r="Y284" s="91">
        <v>0</v>
      </c>
      <c r="Z284" s="95">
        <v>0</v>
      </c>
      <c r="AA284" s="40">
        <v>36</v>
      </c>
    </row>
    <row r="285" spans="1:27" x14ac:dyDescent="0.45">
      <c r="A285" s="90">
        <v>45483</v>
      </c>
      <c r="B285" s="95">
        <v>0</v>
      </c>
      <c r="C285" s="91">
        <v>5</v>
      </c>
      <c r="D285" s="95">
        <v>0</v>
      </c>
      <c r="E285" s="91">
        <v>0</v>
      </c>
      <c r="F285" s="95">
        <v>10</v>
      </c>
      <c r="G285" s="91">
        <v>0</v>
      </c>
      <c r="H285" s="95">
        <v>7</v>
      </c>
      <c r="I285" s="91">
        <v>0</v>
      </c>
      <c r="J285" s="95">
        <v>0</v>
      </c>
      <c r="K285" s="91">
        <v>0</v>
      </c>
      <c r="L285" s="95">
        <v>0</v>
      </c>
      <c r="M285" s="91">
        <v>20</v>
      </c>
      <c r="N285" s="95">
        <v>0</v>
      </c>
      <c r="O285" s="91">
        <v>0</v>
      </c>
      <c r="P285" s="95">
        <v>15</v>
      </c>
      <c r="Q285" s="91">
        <v>0</v>
      </c>
      <c r="R285" s="95">
        <v>0</v>
      </c>
      <c r="S285" s="91">
        <v>0</v>
      </c>
      <c r="T285" s="95">
        <v>0</v>
      </c>
      <c r="U285" s="91">
        <v>0</v>
      </c>
      <c r="V285" s="95">
        <v>0</v>
      </c>
      <c r="W285" s="91">
        <v>8</v>
      </c>
      <c r="X285" s="95">
        <v>4</v>
      </c>
      <c r="Y285" s="91">
        <v>0</v>
      </c>
      <c r="Z285" s="95">
        <v>0</v>
      </c>
      <c r="AA285" s="40">
        <v>69</v>
      </c>
    </row>
    <row r="286" spans="1:27" x14ac:dyDescent="0.45">
      <c r="A286" s="90">
        <v>45484</v>
      </c>
      <c r="B286" s="95">
        <v>0</v>
      </c>
      <c r="C286" s="91">
        <v>0</v>
      </c>
      <c r="D286" s="95">
        <v>0</v>
      </c>
      <c r="E286" s="91">
        <v>6</v>
      </c>
      <c r="F286" s="95">
        <v>0</v>
      </c>
      <c r="G286" s="91">
        <v>0</v>
      </c>
      <c r="H286" s="95">
        <v>10</v>
      </c>
      <c r="I286" s="91">
        <v>0</v>
      </c>
      <c r="J286" s="95">
        <v>0</v>
      </c>
      <c r="K286" s="91">
        <v>10</v>
      </c>
      <c r="L286" s="95">
        <v>0</v>
      </c>
      <c r="M286" s="91">
        <v>0</v>
      </c>
      <c r="N286" s="95">
        <v>0</v>
      </c>
      <c r="O286" s="91">
        <v>8</v>
      </c>
      <c r="P286" s="95">
        <v>28</v>
      </c>
      <c r="Q286" s="91">
        <v>0</v>
      </c>
      <c r="R286" s="95">
        <v>0</v>
      </c>
      <c r="S286" s="91">
        <v>0</v>
      </c>
      <c r="T286" s="95">
        <v>0</v>
      </c>
      <c r="U286" s="91">
        <v>0</v>
      </c>
      <c r="V286" s="95">
        <v>0</v>
      </c>
      <c r="W286" s="91">
        <v>0</v>
      </c>
      <c r="X286" s="95">
        <v>0</v>
      </c>
      <c r="Y286" s="91">
        <v>8</v>
      </c>
      <c r="Z286" s="95">
        <v>0</v>
      </c>
      <c r="AA286" s="40">
        <v>70</v>
      </c>
    </row>
    <row r="287" spans="1:27" x14ac:dyDescent="0.45">
      <c r="A287" s="90">
        <v>45485</v>
      </c>
      <c r="B287" s="95">
        <v>0</v>
      </c>
      <c r="C287" s="91">
        <v>0</v>
      </c>
      <c r="D287" s="95">
        <v>0</v>
      </c>
      <c r="E287" s="91">
        <v>0</v>
      </c>
      <c r="F287" s="95">
        <v>5</v>
      </c>
      <c r="G287" s="91">
        <v>0</v>
      </c>
      <c r="H287" s="95">
        <v>1</v>
      </c>
      <c r="I287" s="91">
        <v>0</v>
      </c>
      <c r="J287" s="95">
        <v>0</v>
      </c>
      <c r="K287" s="91">
        <v>9</v>
      </c>
      <c r="L287" s="95">
        <v>0</v>
      </c>
      <c r="M287" s="91">
        <v>0</v>
      </c>
      <c r="N287" s="95">
        <v>0</v>
      </c>
      <c r="O287" s="91">
        <v>0</v>
      </c>
      <c r="P287" s="95">
        <v>0</v>
      </c>
      <c r="Q287" s="91">
        <v>1</v>
      </c>
      <c r="R287" s="95">
        <v>0</v>
      </c>
      <c r="S287" s="91">
        <v>0</v>
      </c>
      <c r="T287" s="95">
        <v>0</v>
      </c>
      <c r="U287" s="91">
        <v>10</v>
      </c>
      <c r="V287" s="95">
        <v>5</v>
      </c>
      <c r="W287" s="91">
        <v>0</v>
      </c>
      <c r="X287" s="95">
        <v>0</v>
      </c>
      <c r="Y287" s="91">
        <v>0</v>
      </c>
      <c r="Z287" s="95">
        <v>0</v>
      </c>
      <c r="AA287" s="40">
        <v>31</v>
      </c>
    </row>
    <row r="288" spans="1:27" x14ac:dyDescent="0.45">
      <c r="A288" s="90">
        <v>45486</v>
      </c>
      <c r="B288" s="95">
        <v>0</v>
      </c>
      <c r="C288" s="91">
        <v>0</v>
      </c>
      <c r="D288" s="95">
        <v>0</v>
      </c>
      <c r="E288" s="91">
        <v>14</v>
      </c>
      <c r="F288" s="95">
        <v>0</v>
      </c>
      <c r="G288" s="91">
        <v>0</v>
      </c>
      <c r="H288" s="95">
        <v>10</v>
      </c>
      <c r="I288" s="91">
        <v>18</v>
      </c>
      <c r="J288" s="95">
        <v>0</v>
      </c>
      <c r="K288" s="91">
        <v>40</v>
      </c>
      <c r="L288" s="95">
        <v>10</v>
      </c>
      <c r="M288" s="91">
        <v>60</v>
      </c>
      <c r="N288" s="95">
        <v>10</v>
      </c>
      <c r="O288" s="91">
        <v>0</v>
      </c>
      <c r="P288" s="95">
        <v>6</v>
      </c>
      <c r="Q288" s="91">
        <v>30</v>
      </c>
      <c r="R288" s="95">
        <v>0</v>
      </c>
      <c r="S288" s="91">
        <v>10</v>
      </c>
      <c r="T288" s="95">
        <v>0</v>
      </c>
      <c r="U288" s="91">
        <v>20</v>
      </c>
      <c r="V288" s="95">
        <v>0</v>
      </c>
      <c r="W288" s="91">
        <v>0</v>
      </c>
      <c r="X288" s="95">
        <v>0</v>
      </c>
      <c r="Y288" s="91">
        <v>0</v>
      </c>
      <c r="Z288" s="95">
        <v>10</v>
      </c>
      <c r="AA288" s="40">
        <v>238</v>
      </c>
    </row>
    <row r="289" spans="1:27" x14ac:dyDescent="0.45">
      <c r="A289" s="90">
        <v>45487</v>
      </c>
      <c r="B289" s="95">
        <v>0</v>
      </c>
      <c r="C289" s="91">
        <v>0</v>
      </c>
      <c r="D289" s="95">
        <v>0</v>
      </c>
      <c r="E289" s="91">
        <v>0</v>
      </c>
      <c r="F289" s="95">
        <v>13</v>
      </c>
      <c r="G289" s="91">
        <v>0</v>
      </c>
      <c r="H289" s="95">
        <v>0</v>
      </c>
      <c r="I289" s="91">
        <v>0</v>
      </c>
      <c r="J289" s="95">
        <v>3</v>
      </c>
      <c r="K289" s="91">
        <v>3</v>
      </c>
      <c r="L289" s="95">
        <v>0</v>
      </c>
      <c r="M289" s="91">
        <v>0</v>
      </c>
      <c r="N289" s="95">
        <v>0</v>
      </c>
      <c r="O289" s="91">
        <v>0</v>
      </c>
      <c r="P289" s="95">
        <v>0</v>
      </c>
      <c r="Q289" s="91">
        <v>0</v>
      </c>
      <c r="R289" s="95">
        <v>0</v>
      </c>
      <c r="S289" s="91">
        <v>0</v>
      </c>
      <c r="T289" s="95">
        <v>0</v>
      </c>
      <c r="U289" s="91">
        <v>5</v>
      </c>
      <c r="V289" s="95">
        <v>0</v>
      </c>
      <c r="W289" s="91">
        <v>0</v>
      </c>
      <c r="X289" s="95">
        <v>0</v>
      </c>
      <c r="Y289" s="91">
        <v>0</v>
      </c>
      <c r="Z289" s="95">
        <v>0</v>
      </c>
      <c r="AA289" s="40">
        <v>24</v>
      </c>
    </row>
    <row r="290" spans="1:27" x14ac:dyDescent="0.45">
      <c r="A290" s="90">
        <v>45488</v>
      </c>
      <c r="B290" s="95">
        <v>0</v>
      </c>
      <c r="C290" s="91">
        <v>6</v>
      </c>
      <c r="D290" s="95">
        <v>0</v>
      </c>
      <c r="E290" s="91">
        <v>0</v>
      </c>
      <c r="F290" s="95">
        <v>14</v>
      </c>
      <c r="G290" s="91">
        <v>0</v>
      </c>
      <c r="H290" s="95">
        <v>0</v>
      </c>
      <c r="I290" s="91">
        <v>0</v>
      </c>
      <c r="J290" s="95">
        <v>2</v>
      </c>
      <c r="K290" s="91">
        <v>2</v>
      </c>
      <c r="L290" s="95">
        <v>0</v>
      </c>
      <c r="M290" s="91">
        <v>0</v>
      </c>
      <c r="N290" s="95">
        <v>0</v>
      </c>
      <c r="O290" s="91">
        <v>0</v>
      </c>
      <c r="P290" s="95">
        <v>0</v>
      </c>
      <c r="Q290" s="91">
        <v>0</v>
      </c>
      <c r="R290" s="95">
        <v>0</v>
      </c>
      <c r="S290" s="91">
        <v>8</v>
      </c>
      <c r="T290" s="95">
        <v>0</v>
      </c>
      <c r="U290" s="91">
        <v>11</v>
      </c>
      <c r="V290" s="95">
        <v>0</v>
      </c>
      <c r="W290" s="91">
        <v>0</v>
      </c>
      <c r="X290" s="95">
        <v>0</v>
      </c>
      <c r="Y290" s="91">
        <v>0</v>
      </c>
      <c r="Z290" s="95">
        <v>10</v>
      </c>
      <c r="AA290" s="40">
        <v>53</v>
      </c>
    </row>
    <row r="291" spans="1:27" x14ac:dyDescent="0.45">
      <c r="A291" s="90">
        <v>45489</v>
      </c>
      <c r="B291" s="95">
        <v>0</v>
      </c>
      <c r="C291" s="91">
        <v>25</v>
      </c>
      <c r="D291" s="95">
        <v>0</v>
      </c>
      <c r="E291" s="91">
        <v>0</v>
      </c>
      <c r="F291" s="95">
        <v>0</v>
      </c>
      <c r="G291" s="91">
        <v>0</v>
      </c>
      <c r="H291" s="95">
        <v>3</v>
      </c>
      <c r="I291" s="91">
        <v>0</v>
      </c>
      <c r="J291" s="95">
        <v>0</v>
      </c>
      <c r="K291" s="91">
        <v>2</v>
      </c>
      <c r="L291" s="95">
        <v>0</v>
      </c>
      <c r="M291" s="91">
        <v>22</v>
      </c>
      <c r="N291" s="95">
        <v>0</v>
      </c>
      <c r="O291" s="91">
        <v>0</v>
      </c>
      <c r="P291" s="95">
        <v>0</v>
      </c>
      <c r="Q291" s="91">
        <v>0</v>
      </c>
      <c r="R291" s="95">
        <v>0</v>
      </c>
      <c r="S291" s="91">
        <v>0</v>
      </c>
      <c r="T291" s="95">
        <v>0</v>
      </c>
      <c r="U291" s="91">
        <v>0</v>
      </c>
      <c r="V291" s="95">
        <v>0</v>
      </c>
      <c r="W291" s="91">
        <v>0</v>
      </c>
      <c r="X291" s="95">
        <v>0</v>
      </c>
      <c r="Y291" s="91">
        <v>0</v>
      </c>
      <c r="Z291" s="95">
        <v>10</v>
      </c>
      <c r="AA291" s="40">
        <v>62</v>
      </c>
    </row>
    <row r="292" spans="1:27" x14ac:dyDescent="0.45">
      <c r="A292" s="90">
        <v>45490</v>
      </c>
      <c r="B292" s="95">
        <v>5</v>
      </c>
      <c r="C292" s="91">
        <v>6</v>
      </c>
      <c r="D292" s="95">
        <v>0</v>
      </c>
      <c r="E292" s="91">
        <v>0</v>
      </c>
      <c r="F292" s="95">
        <v>19</v>
      </c>
      <c r="G292" s="91">
        <v>0</v>
      </c>
      <c r="H292" s="95">
        <v>10</v>
      </c>
      <c r="I292" s="91">
        <v>0</v>
      </c>
      <c r="J292" s="95">
        <v>0</v>
      </c>
      <c r="K292" s="91">
        <v>0</v>
      </c>
      <c r="L292" s="95">
        <v>0</v>
      </c>
      <c r="M292" s="91">
        <v>0</v>
      </c>
      <c r="N292" s="95">
        <v>0</v>
      </c>
      <c r="O292" s="91">
        <v>0</v>
      </c>
      <c r="P292" s="95">
        <v>0</v>
      </c>
      <c r="Q292" s="91">
        <v>0</v>
      </c>
      <c r="R292" s="95">
        <v>0</v>
      </c>
      <c r="S292" s="91">
        <v>0</v>
      </c>
      <c r="T292" s="95">
        <v>0</v>
      </c>
      <c r="U292" s="91">
        <v>0</v>
      </c>
      <c r="V292" s="95">
        <v>0</v>
      </c>
      <c r="W292" s="91">
        <v>0</v>
      </c>
      <c r="X292" s="95">
        <v>0</v>
      </c>
      <c r="Y292" s="91">
        <v>0</v>
      </c>
      <c r="Z292" s="95">
        <v>3</v>
      </c>
      <c r="AA292" s="40">
        <v>43</v>
      </c>
    </row>
    <row r="293" spans="1:27" x14ac:dyDescent="0.45">
      <c r="A293" s="90">
        <v>45491</v>
      </c>
      <c r="B293" s="95">
        <v>15</v>
      </c>
      <c r="C293" s="91">
        <v>7</v>
      </c>
      <c r="D293" s="95">
        <v>0</v>
      </c>
      <c r="E293" s="91">
        <v>0</v>
      </c>
      <c r="F293" s="95">
        <v>10</v>
      </c>
      <c r="G293" s="91">
        <v>0</v>
      </c>
      <c r="H293" s="95">
        <v>0</v>
      </c>
      <c r="I293" s="91">
        <v>0</v>
      </c>
      <c r="J293" s="95">
        <v>0</v>
      </c>
      <c r="K293" s="91">
        <v>0</v>
      </c>
      <c r="L293" s="95">
        <v>4</v>
      </c>
      <c r="M293" s="91">
        <v>5</v>
      </c>
      <c r="N293" s="95">
        <v>0</v>
      </c>
      <c r="O293" s="91">
        <v>0</v>
      </c>
      <c r="P293" s="95">
        <v>0</v>
      </c>
      <c r="Q293" s="91">
        <v>0</v>
      </c>
      <c r="R293" s="95">
        <v>0</v>
      </c>
      <c r="S293" s="91">
        <v>0</v>
      </c>
      <c r="T293" s="95">
        <v>0</v>
      </c>
      <c r="U293" s="91">
        <v>0</v>
      </c>
      <c r="V293" s="95">
        <v>0</v>
      </c>
      <c r="W293" s="91">
        <v>10</v>
      </c>
      <c r="X293" s="95">
        <v>0</v>
      </c>
      <c r="Y293" s="91">
        <v>0</v>
      </c>
      <c r="Z293" s="95">
        <v>0</v>
      </c>
      <c r="AA293" s="40">
        <v>51</v>
      </c>
    </row>
    <row r="294" spans="1:27" x14ac:dyDescent="0.45">
      <c r="A294" s="90">
        <v>45492</v>
      </c>
      <c r="B294" s="95">
        <v>12</v>
      </c>
      <c r="C294" s="91">
        <v>0</v>
      </c>
      <c r="D294" s="95">
        <v>0</v>
      </c>
      <c r="E294" s="91">
        <v>0</v>
      </c>
      <c r="F294" s="95">
        <v>0</v>
      </c>
      <c r="G294" s="91">
        <v>0</v>
      </c>
      <c r="H294" s="95">
        <v>12</v>
      </c>
      <c r="I294" s="91">
        <v>2</v>
      </c>
      <c r="J294" s="95">
        <v>0</v>
      </c>
      <c r="K294" s="91">
        <v>0</v>
      </c>
      <c r="L294" s="95">
        <v>6</v>
      </c>
      <c r="M294" s="91">
        <v>0</v>
      </c>
      <c r="N294" s="95">
        <v>0</v>
      </c>
      <c r="O294" s="91">
        <v>0</v>
      </c>
      <c r="P294" s="95">
        <v>25</v>
      </c>
      <c r="Q294" s="91">
        <v>0</v>
      </c>
      <c r="R294" s="95">
        <v>0</v>
      </c>
      <c r="S294" s="91">
        <v>0</v>
      </c>
      <c r="T294" s="95">
        <v>0</v>
      </c>
      <c r="U294" s="91">
        <v>0</v>
      </c>
      <c r="V294" s="95">
        <v>0</v>
      </c>
      <c r="W294" s="91">
        <v>0</v>
      </c>
      <c r="X294" s="95">
        <v>0</v>
      </c>
      <c r="Y294" s="91">
        <v>0</v>
      </c>
      <c r="Z294" s="95">
        <v>12</v>
      </c>
      <c r="AA294" s="40">
        <v>69</v>
      </c>
    </row>
    <row r="295" spans="1:27" x14ac:dyDescent="0.45">
      <c r="A295" s="90">
        <v>45493</v>
      </c>
      <c r="B295" s="95">
        <v>12</v>
      </c>
      <c r="C295" s="91">
        <v>5</v>
      </c>
      <c r="D295" s="95">
        <v>0</v>
      </c>
      <c r="E295" s="91">
        <v>0</v>
      </c>
      <c r="F295" s="95">
        <v>0</v>
      </c>
      <c r="G295" s="91">
        <v>0</v>
      </c>
      <c r="H295" s="95">
        <v>4</v>
      </c>
      <c r="I295" s="91">
        <v>0</v>
      </c>
      <c r="J295" s="95">
        <v>0</v>
      </c>
      <c r="K295" s="91">
        <v>5</v>
      </c>
      <c r="L295" s="95">
        <v>0</v>
      </c>
      <c r="M295" s="91">
        <v>4</v>
      </c>
      <c r="N295" s="95">
        <v>0</v>
      </c>
      <c r="O295" s="91">
        <v>0</v>
      </c>
      <c r="P295" s="95">
        <v>0</v>
      </c>
      <c r="Q295" s="91">
        <v>0</v>
      </c>
      <c r="R295" s="95">
        <v>5</v>
      </c>
      <c r="S295" s="91">
        <v>5</v>
      </c>
      <c r="T295" s="95">
        <v>3</v>
      </c>
      <c r="U295" s="91">
        <v>10</v>
      </c>
      <c r="V295" s="95">
        <v>0</v>
      </c>
      <c r="W295" s="91">
        <v>0</v>
      </c>
      <c r="X295" s="95">
        <v>0</v>
      </c>
      <c r="Y295" s="91">
        <v>0</v>
      </c>
      <c r="Z295" s="95">
        <v>0</v>
      </c>
      <c r="AA295" s="40">
        <v>53</v>
      </c>
    </row>
    <row r="296" spans="1:27" x14ac:dyDescent="0.45">
      <c r="A296" s="90">
        <v>45494</v>
      </c>
      <c r="B296" s="95">
        <v>0</v>
      </c>
      <c r="C296" s="91">
        <v>20</v>
      </c>
      <c r="D296" s="95">
        <v>0</v>
      </c>
      <c r="E296" s="91">
        <v>0</v>
      </c>
      <c r="F296" s="95">
        <v>0</v>
      </c>
      <c r="G296" s="91">
        <v>1</v>
      </c>
      <c r="H296" s="95">
        <v>2</v>
      </c>
      <c r="I296" s="91">
        <v>0</v>
      </c>
      <c r="J296" s="95">
        <v>0</v>
      </c>
      <c r="K296" s="91">
        <v>2</v>
      </c>
      <c r="L296" s="95">
        <v>0</v>
      </c>
      <c r="M296" s="91">
        <v>0</v>
      </c>
      <c r="N296" s="95">
        <v>0</v>
      </c>
      <c r="O296" s="91">
        <v>0</v>
      </c>
      <c r="P296" s="95">
        <v>25</v>
      </c>
      <c r="Q296" s="91">
        <v>0</v>
      </c>
      <c r="R296" s="95">
        <v>0</v>
      </c>
      <c r="S296" s="91">
        <v>0</v>
      </c>
      <c r="T296" s="95">
        <v>0</v>
      </c>
      <c r="U296" s="91">
        <v>0</v>
      </c>
      <c r="V296" s="95">
        <v>0</v>
      </c>
      <c r="W296" s="91">
        <v>0</v>
      </c>
      <c r="X296" s="95">
        <v>0</v>
      </c>
      <c r="Y296" s="91">
        <v>0</v>
      </c>
      <c r="Z296" s="95">
        <v>0</v>
      </c>
      <c r="AA296" s="40">
        <v>50</v>
      </c>
    </row>
    <row r="297" spans="1:27" x14ac:dyDescent="0.45">
      <c r="A297" s="90">
        <v>45495</v>
      </c>
      <c r="B297" s="95">
        <v>0</v>
      </c>
      <c r="C297" s="91">
        <v>0</v>
      </c>
      <c r="D297" s="95">
        <v>0</v>
      </c>
      <c r="E297" s="91">
        <v>0</v>
      </c>
      <c r="F297" s="95">
        <v>0</v>
      </c>
      <c r="G297" s="91">
        <v>9</v>
      </c>
      <c r="H297" s="95">
        <v>0</v>
      </c>
      <c r="I297" s="91">
        <v>0</v>
      </c>
      <c r="J297" s="95">
        <v>0</v>
      </c>
      <c r="K297" s="91">
        <v>0</v>
      </c>
      <c r="L297" s="95">
        <v>2</v>
      </c>
      <c r="M297" s="91">
        <v>0</v>
      </c>
      <c r="N297" s="95">
        <v>0</v>
      </c>
      <c r="O297" s="91">
        <v>14</v>
      </c>
      <c r="P297" s="95">
        <v>0</v>
      </c>
      <c r="Q297" s="91">
        <v>0</v>
      </c>
      <c r="R297" s="95">
        <v>0</v>
      </c>
      <c r="S297" s="91">
        <v>0</v>
      </c>
      <c r="T297" s="95">
        <v>0</v>
      </c>
      <c r="U297" s="91">
        <v>20</v>
      </c>
      <c r="V297" s="95">
        <v>0</v>
      </c>
      <c r="W297" s="91">
        <v>7</v>
      </c>
      <c r="X297" s="95">
        <v>0</v>
      </c>
      <c r="Y297" s="91">
        <v>0</v>
      </c>
      <c r="Z297" s="95">
        <v>19</v>
      </c>
      <c r="AA297" s="40">
        <v>71</v>
      </c>
    </row>
    <row r="298" spans="1:27" x14ac:dyDescent="0.45">
      <c r="A298" s="90">
        <v>45496</v>
      </c>
      <c r="B298" s="95">
        <v>12</v>
      </c>
      <c r="C298" s="91">
        <v>0</v>
      </c>
      <c r="D298" s="95">
        <v>0</v>
      </c>
      <c r="E298" s="91">
        <v>16</v>
      </c>
      <c r="F298" s="95">
        <v>5</v>
      </c>
      <c r="G298" s="91">
        <v>0</v>
      </c>
      <c r="H298" s="95">
        <v>4</v>
      </c>
      <c r="I298" s="91">
        <v>0</v>
      </c>
      <c r="J298" s="95">
        <v>16</v>
      </c>
      <c r="K298" s="91">
        <v>2</v>
      </c>
      <c r="L298" s="95">
        <v>0</v>
      </c>
      <c r="M298" s="91">
        <v>0</v>
      </c>
      <c r="N298" s="95">
        <v>0</v>
      </c>
      <c r="O298" s="91">
        <v>5</v>
      </c>
      <c r="P298" s="95">
        <v>0</v>
      </c>
      <c r="Q298" s="91">
        <v>0</v>
      </c>
      <c r="R298" s="95">
        <v>0</v>
      </c>
      <c r="S298" s="91">
        <v>0</v>
      </c>
      <c r="T298" s="95">
        <v>0</v>
      </c>
      <c r="U298" s="91">
        <v>0</v>
      </c>
      <c r="V298" s="95">
        <v>0</v>
      </c>
      <c r="W298" s="91">
        <v>0</v>
      </c>
      <c r="X298" s="95">
        <v>0</v>
      </c>
      <c r="Y298" s="91">
        <v>0</v>
      </c>
      <c r="Z298" s="95">
        <v>2</v>
      </c>
      <c r="AA298" s="40">
        <v>62</v>
      </c>
    </row>
    <row r="299" spans="1:27" x14ac:dyDescent="0.45">
      <c r="A299" s="90">
        <v>45497</v>
      </c>
      <c r="B299" s="95">
        <v>0</v>
      </c>
      <c r="C299" s="91">
        <v>0</v>
      </c>
      <c r="D299" s="95">
        <v>0</v>
      </c>
      <c r="E299" s="91">
        <v>0</v>
      </c>
      <c r="F299" s="95">
        <v>3</v>
      </c>
      <c r="G299" s="91">
        <v>5</v>
      </c>
      <c r="H299" s="95">
        <v>2</v>
      </c>
      <c r="I299" s="91">
        <v>0</v>
      </c>
      <c r="J299" s="95">
        <v>0</v>
      </c>
      <c r="K299" s="91">
        <v>0</v>
      </c>
      <c r="L299" s="95">
        <v>4</v>
      </c>
      <c r="M299" s="91">
        <v>15</v>
      </c>
      <c r="N299" s="95">
        <v>10</v>
      </c>
      <c r="O299" s="91">
        <v>0</v>
      </c>
      <c r="P299" s="95">
        <v>8</v>
      </c>
      <c r="Q299" s="91">
        <v>0</v>
      </c>
      <c r="R299" s="95">
        <v>0</v>
      </c>
      <c r="S299" s="91">
        <v>0</v>
      </c>
      <c r="T299" s="95">
        <v>0</v>
      </c>
      <c r="U299" s="91">
        <v>0</v>
      </c>
      <c r="V299" s="95">
        <v>0</v>
      </c>
      <c r="W299" s="91">
        <v>4</v>
      </c>
      <c r="X299" s="95">
        <v>10</v>
      </c>
      <c r="Y299" s="91">
        <v>0</v>
      </c>
      <c r="Z299" s="95">
        <v>0</v>
      </c>
      <c r="AA299" s="40">
        <v>61</v>
      </c>
    </row>
    <row r="300" spans="1:27" x14ac:dyDescent="0.45">
      <c r="A300" s="90">
        <v>45498</v>
      </c>
      <c r="B300" s="95">
        <v>20</v>
      </c>
      <c r="C300" s="91">
        <v>24</v>
      </c>
      <c r="D300" s="95">
        <v>0</v>
      </c>
      <c r="E300" s="91">
        <v>0</v>
      </c>
      <c r="F300" s="95">
        <v>0</v>
      </c>
      <c r="G300" s="91">
        <v>0</v>
      </c>
      <c r="H300" s="95">
        <v>6</v>
      </c>
      <c r="I300" s="91">
        <v>0</v>
      </c>
      <c r="J300" s="95">
        <v>0</v>
      </c>
      <c r="K300" s="91">
        <v>8</v>
      </c>
      <c r="L300" s="95">
        <v>0</v>
      </c>
      <c r="M300" s="91">
        <v>20</v>
      </c>
      <c r="N300" s="95">
        <v>0</v>
      </c>
      <c r="O300" s="91">
        <v>0</v>
      </c>
      <c r="P300" s="95">
        <v>0</v>
      </c>
      <c r="Q300" s="91">
        <v>0</v>
      </c>
      <c r="R300" s="95">
        <v>0</v>
      </c>
      <c r="S300" s="91">
        <v>0</v>
      </c>
      <c r="T300" s="95">
        <v>0</v>
      </c>
      <c r="U300" s="91">
        <v>0</v>
      </c>
      <c r="V300" s="95">
        <v>0</v>
      </c>
      <c r="W300" s="91">
        <v>0</v>
      </c>
      <c r="X300" s="95">
        <v>0</v>
      </c>
      <c r="Y300" s="91">
        <v>35</v>
      </c>
      <c r="Z300" s="95">
        <v>30</v>
      </c>
      <c r="AA300" s="40">
        <v>143</v>
      </c>
    </row>
    <row r="301" spans="1:27" x14ac:dyDescent="0.45">
      <c r="A301" s="90">
        <v>45499</v>
      </c>
      <c r="B301" s="95">
        <v>0</v>
      </c>
      <c r="C301" s="91">
        <v>0</v>
      </c>
      <c r="D301" s="95">
        <v>0</v>
      </c>
      <c r="E301" s="91">
        <v>0</v>
      </c>
      <c r="F301" s="95">
        <v>0</v>
      </c>
      <c r="G301" s="91">
        <v>15</v>
      </c>
      <c r="H301" s="95">
        <v>20</v>
      </c>
      <c r="I301" s="91">
        <v>0</v>
      </c>
      <c r="J301" s="95">
        <v>0</v>
      </c>
      <c r="K301" s="91">
        <v>5</v>
      </c>
      <c r="L301" s="95">
        <v>0</v>
      </c>
      <c r="M301" s="91">
        <v>0</v>
      </c>
      <c r="N301" s="95">
        <v>0</v>
      </c>
      <c r="O301" s="91">
        <v>0</v>
      </c>
      <c r="P301" s="95">
        <v>0</v>
      </c>
      <c r="Q301" s="91">
        <v>0</v>
      </c>
      <c r="R301" s="95">
        <v>5</v>
      </c>
      <c r="S301" s="91">
        <v>0</v>
      </c>
      <c r="T301" s="95">
        <v>0</v>
      </c>
      <c r="U301" s="91">
        <v>2</v>
      </c>
      <c r="V301" s="95">
        <v>5</v>
      </c>
      <c r="W301" s="91">
        <v>10</v>
      </c>
      <c r="X301" s="95">
        <v>0</v>
      </c>
      <c r="Y301" s="91">
        <v>0</v>
      </c>
      <c r="Z301" s="95">
        <v>12</v>
      </c>
      <c r="AA301" s="40">
        <v>74</v>
      </c>
    </row>
    <row r="302" spans="1:27" x14ac:dyDescent="0.45">
      <c r="A302" s="90">
        <v>45500</v>
      </c>
      <c r="B302" s="95">
        <v>0</v>
      </c>
      <c r="C302" s="91">
        <v>2</v>
      </c>
      <c r="D302" s="95">
        <v>0</v>
      </c>
      <c r="E302" s="91">
        <v>0</v>
      </c>
      <c r="F302" s="95">
        <v>0</v>
      </c>
      <c r="G302" s="91">
        <v>10</v>
      </c>
      <c r="H302" s="95">
        <v>10</v>
      </c>
      <c r="I302" s="91">
        <v>0</v>
      </c>
      <c r="J302" s="95">
        <v>0</v>
      </c>
      <c r="K302" s="91">
        <v>25</v>
      </c>
      <c r="L302" s="95">
        <v>0</v>
      </c>
      <c r="M302" s="91">
        <v>5</v>
      </c>
      <c r="N302" s="95">
        <v>0</v>
      </c>
      <c r="O302" s="91">
        <v>0</v>
      </c>
      <c r="P302" s="95">
        <v>0</v>
      </c>
      <c r="Q302" s="91">
        <v>0</v>
      </c>
      <c r="R302" s="95">
        <v>0</v>
      </c>
      <c r="S302" s="91">
        <v>0</v>
      </c>
      <c r="T302" s="95">
        <v>0</v>
      </c>
      <c r="U302" s="91">
        <v>15</v>
      </c>
      <c r="V302" s="95">
        <v>0</v>
      </c>
      <c r="W302" s="91">
        <v>0</v>
      </c>
      <c r="X302" s="95">
        <v>0</v>
      </c>
      <c r="Y302" s="91">
        <v>0</v>
      </c>
      <c r="Z302" s="95">
        <v>0</v>
      </c>
      <c r="AA302" s="40">
        <v>67</v>
      </c>
    </row>
    <row r="303" spans="1:27" x14ac:dyDescent="0.45">
      <c r="A303" s="90">
        <v>45501</v>
      </c>
      <c r="B303" s="95">
        <v>0</v>
      </c>
      <c r="C303" s="91">
        <v>10</v>
      </c>
      <c r="D303" s="95">
        <v>0</v>
      </c>
      <c r="E303" s="91">
        <v>0</v>
      </c>
      <c r="F303" s="95">
        <v>5</v>
      </c>
      <c r="G303" s="91">
        <v>5</v>
      </c>
      <c r="H303" s="95">
        <v>0</v>
      </c>
      <c r="I303" s="91">
        <v>0</v>
      </c>
      <c r="J303" s="95">
        <v>0</v>
      </c>
      <c r="K303" s="91">
        <v>0</v>
      </c>
      <c r="L303" s="95">
        <v>10</v>
      </c>
      <c r="M303" s="91">
        <v>10</v>
      </c>
      <c r="N303" s="95">
        <v>0</v>
      </c>
      <c r="O303" s="91">
        <v>0</v>
      </c>
      <c r="P303" s="95">
        <v>5</v>
      </c>
      <c r="Q303" s="91">
        <v>0</v>
      </c>
      <c r="R303" s="95">
        <v>2</v>
      </c>
      <c r="S303" s="91">
        <v>0</v>
      </c>
      <c r="T303" s="95">
        <v>0</v>
      </c>
      <c r="U303" s="91">
        <v>0</v>
      </c>
      <c r="V303" s="95">
        <v>0</v>
      </c>
      <c r="W303" s="91">
        <v>0</v>
      </c>
      <c r="X303" s="95">
        <v>0</v>
      </c>
      <c r="Y303" s="91">
        <v>0</v>
      </c>
      <c r="Z303" s="95">
        <v>10</v>
      </c>
      <c r="AA303" s="40">
        <v>57</v>
      </c>
    </row>
    <row r="304" spans="1:27" x14ac:dyDescent="0.45">
      <c r="A304" s="90">
        <v>45502</v>
      </c>
      <c r="B304" s="95">
        <v>25</v>
      </c>
      <c r="C304" s="91">
        <v>0</v>
      </c>
      <c r="D304" s="95">
        <v>0</v>
      </c>
      <c r="E304" s="91">
        <v>0</v>
      </c>
      <c r="F304" s="95">
        <v>0</v>
      </c>
      <c r="G304" s="91">
        <v>12</v>
      </c>
      <c r="H304" s="95">
        <v>20</v>
      </c>
      <c r="I304" s="91">
        <v>0</v>
      </c>
      <c r="J304" s="95">
        <v>0</v>
      </c>
      <c r="K304" s="91">
        <v>0</v>
      </c>
      <c r="L304" s="95">
        <v>0</v>
      </c>
      <c r="M304" s="91">
        <v>0</v>
      </c>
      <c r="N304" s="95">
        <v>0</v>
      </c>
      <c r="O304" s="91">
        <v>0</v>
      </c>
      <c r="P304" s="95">
        <v>0</v>
      </c>
      <c r="Q304" s="91">
        <v>0</v>
      </c>
      <c r="R304" s="95">
        <v>10</v>
      </c>
      <c r="S304" s="91">
        <v>0</v>
      </c>
      <c r="T304" s="95">
        <v>0</v>
      </c>
      <c r="U304" s="91">
        <v>7</v>
      </c>
      <c r="V304" s="95">
        <v>0</v>
      </c>
      <c r="W304" s="91">
        <v>0</v>
      </c>
      <c r="X304" s="95">
        <v>0</v>
      </c>
      <c r="Y304" s="91">
        <v>0</v>
      </c>
      <c r="Z304" s="95">
        <v>0</v>
      </c>
      <c r="AA304" s="40">
        <v>74</v>
      </c>
    </row>
    <row r="305" spans="1:27" x14ac:dyDescent="0.45">
      <c r="A305" s="90">
        <v>45503</v>
      </c>
      <c r="B305" s="95">
        <v>0</v>
      </c>
      <c r="C305" s="91">
        <v>10</v>
      </c>
      <c r="D305" s="95">
        <v>0</v>
      </c>
      <c r="E305" s="91">
        <v>0</v>
      </c>
      <c r="F305" s="95">
        <v>0</v>
      </c>
      <c r="G305" s="91">
        <v>10</v>
      </c>
      <c r="H305" s="95">
        <v>0</v>
      </c>
      <c r="I305" s="91">
        <v>0</v>
      </c>
      <c r="J305" s="95">
        <v>0</v>
      </c>
      <c r="K305" s="91">
        <v>35</v>
      </c>
      <c r="L305" s="95">
        <v>0</v>
      </c>
      <c r="M305" s="91">
        <v>0</v>
      </c>
      <c r="N305" s="95">
        <v>8</v>
      </c>
      <c r="O305" s="91">
        <v>0</v>
      </c>
      <c r="P305" s="95">
        <v>5</v>
      </c>
      <c r="Q305" s="91">
        <v>0</v>
      </c>
      <c r="R305" s="95">
        <v>0</v>
      </c>
      <c r="S305" s="91">
        <v>0</v>
      </c>
      <c r="T305" s="95">
        <v>0</v>
      </c>
      <c r="U305" s="91">
        <v>20</v>
      </c>
      <c r="V305" s="95">
        <v>0</v>
      </c>
      <c r="W305" s="91">
        <v>15</v>
      </c>
      <c r="X305" s="95">
        <v>0</v>
      </c>
      <c r="Y305" s="91">
        <v>0</v>
      </c>
      <c r="Z305" s="95">
        <v>0</v>
      </c>
      <c r="AA305" s="40">
        <v>103</v>
      </c>
    </row>
    <row r="306" spans="1:27" x14ac:dyDescent="0.45">
      <c r="A306" s="90">
        <v>45504</v>
      </c>
      <c r="B306" s="95">
        <v>5</v>
      </c>
      <c r="C306" s="91">
        <v>10</v>
      </c>
      <c r="D306" s="95">
        <v>0</v>
      </c>
      <c r="E306" s="91">
        <v>0</v>
      </c>
      <c r="F306" s="95">
        <v>0</v>
      </c>
      <c r="G306" s="91">
        <v>2</v>
      </c>
      <c r="H306" s="95">
        <v>5</v>
      </c>
      <c r="I306" s="91">
        <v>0</v>
      </c>
      <c r="J306" s="95">
        <v>0</v>
      </c>
      <c r="K306" s="91">
        <v>0</v>
      </c>
      <c r="L306" s="95">
        <v>10</v>
      </c>
      <c r="M306" s="91">
        <v>10</v>
      </c>
      <c r="N306" s="95">
        <v>0</v>
      </c>
      <c r="O306" s="91">
        <v>0</v>
      </c>
      <c r="P306" s="95">
        <v>10</v>
      </c>
      <c r="Q306" s="91">
        <v>0</v>
      </c>
      <c r="R306" s="95">
        <v>0</v>
      </c>
      <c r="S306" s="91">
        <v>0</v>
      </c>
      <c r="T306" s="95">
        <v>0</v>
      </c>
      <c r="U306" s="91">
        <v>0</v>
      </c>
      <c r="V306" s="95">
        <v>0</v>
      </c>
      <c r="W306" s="91">
        <v>0</v>
      </c>
      <c r="X306" s="95">
        <v>4</v>
      </c>
      <c r="Y306" s="91">
        <v>0</v>
      </c>
      <c r="Z306" s="95">
        <v>0</v>
      </c>
      <c r="AA306" s="40">
        <v>56</v>
      </c>
    </row>
    <row r="307" spans="1:27" x14ac:dyDescent="0.45">
      <c r="A307" s="90">
        <v>45505</v>
      </c>
      <c r="B307" s="95">
        <v>0</v>
      </c>
      <c r="C307" s="91">
        <v>0</v>
      </c>
      <c r="D307" s="95">
        <v>0</v>
      </c>
      <c r="E307" s="91">
        <v>0</v>
      </c>
      <c r="F307" s="95">
        <v>8</v>
      </c>
      <c r="G307" s="91">
        <v>0</v>
      </c>
      <c r="H307" s="95">
        <v>0</v>
      </c>
      <c r="I307" s="91">
        <v>0</v>
      </c>
      <c r="J307" s="95">
        <v>0</v>
      </c>
      <c r="K307" s="91">
        <v>10</v>
      </c>
      <c r="L307" s="95">
        <v>10</v>
      </c>
      <c r="M307" s="91">
        <v>10</v>
      </c>
      <c r="N307" s="95">
        <v>0</v>
      </c>
      <c r="O307" s="91">
        <v>0</v>
      </c>
      <c r="P307" s="95">
        <v>5</v>
      </c>
      <c r="Q307" s="91">
        <v>3</v>
      </c>
      <c r="R307" s="95">
        <v>4</v>
      </c>
      <c r="S307" s="91">
        <v>0</v>
      </c>
      <c r="T307" s="95">
        <v>0</v>
      </c>
      <c r="U307" s="91">
        <v>11</v>
      </c>
      <c r="V307" s="95">
        <v>10</v>
      </c>
      <c r="W307" s="91">
        <v>0</v>
      </c>
      <c r="X307" s="95">
        <v>0</v>
      </c>
      <c r="Y307" s="91">
        <v>0</v>
      </c>
      <c r="Z307" s="95">
        <v>0</v>
      </c>
      <c r="AA307" s="40">
        <v>71</v>
      </c>
    </row>
    <row r="308" spans="1:27" x14ac:dyDescent="0.45">
      <c r="A308" s="90">
        <v>45506</v>
      </c>
      <c r="B308" s="95">
        <v>20</v>
      </c>
      <c r="C308" s="91">
        <v>25</v>
      </c>
      <c r="D308" s="95">
        <v>20</v>
      </c>
      <c r="E308" s="91">
        <v>10</v>
      </c>
      <c r="F308" s="95">
        <v>15</v>
      </c>
      <c r="G308" s="91">
        <v>30</v>
      </c>
      <c r="H308" s="95">
        <v>30</v>
      </c>
      <c r="I308" s="91">
        <v>10</v>
      </c>
      <c r="J308" s="95">
        <v>0</v>
      </c>
      <c r="K308" s="91">
        <v>10</v>
      </c>
      <c r="L308" s="95">
        <v>18</v>
      </c>
      <c r="M308" s="91">
        <v>32</v>
      </c>
      <c r="N308" s="95">
        <v>10</v>
      </c>
      <c r="O308" s="91">
        <v>0</v>
      </c>
      <c r="P308" s="95">
        <v>10</v>
      </c>
      <c r="Q308" s="91">
        <v>13</v>
      </c>
      <c r="R308" s="95">
        <v>15</v>
      </c>
      <c r="S308" s="91">
        <v>15</v>
      </c>
      <c r="T308" s="95">
        <v>0</v>
      </c>
      <c r="U308" s="91">
        <v>15</v>
      </c>
      <c r="V308" s="95">
        <v>30</v>
      </c>
      <c r="W308" s="91">
        <v>25</v>
      </c>
      <c r="X308" s="95">
        <v>6</v>
      </c>
      <c r="Y308" s="91">
        <v>5</v>
      </c>
      <c r="Z308" s="95">
        <v>24</v>
      </c>
      <c r="AA308" s="40">
        <v>388</v>
      </c>
    </row>
    <row r="309" spans="1:27" x14ac:dyDescent="0.45">
      <c r="A309" s="90">
        <v>45507</v>
      </c>
      <c r="B309" s="95">
        <v>0</v>
      </c>
      <c r="C309" s="91">
        <v>0</v>
      </c>
      <c r="D309" s="95">
        <v>0</v>
      </c>
      <c r="E309" s="91">
        <v>0</v>
      </c>
      <c r="F309" s="95">
        <v>0</v>
      </c>
      <c r="G309" s="91">
        <v>0</v>
      </c>
      <c r="H309" s="95">
        <v>0</v>
      </c>
      <c r="I309" s="91">
        <v>0</v>
      </c>
      <c r="J309" s="95">
        <v>0</v>
      </c>
      <c r="K309" s="91">
        <v>100</v>
      </c>
      <c r="L309" s="95">
        <v>0</v>
      </c>
      <c r="M309" s="91">
        <v>0</v>
      </c>
      <c r="N309" s="95">
        <v>0</v>
      </c>
      <c r="O309" s="91">
        <v>0</v>
      </c>
      <c r="P309" s="95">
        <v>0</v>
      </c>
      <c r="Q309" s="91">
        <v>0</v>
      </c>
      <c r="R309" s="95">
        <v>0</v>
      </c>
      <c r="S309" s="91">
        <v>0</v>
      </c>
      <c r="T309" s="95">
        <v>0</v>
      </c>
      <c r="U309" s="91">
        <v>15</v>
      </c>
      <c r="V309" s="95">
        <v>0</v>
      </c>
      <c r="W309" s="91">
        <v>0</v>
      </c>
      <c r="X309" s="95">
        <v>0</v>
      </c>
      <c r="Y309" s="91">
        <v>0</v>
      </c>
      <c r="Z309" s="95">
        <v>0</v>
      </c>
      <c r="AA309" s="40">
        <v>115</v>
      </c>
    </row>
    <row r="310" spans="1:27" x14ac:dyDescent="0.45">
      <c r="A310" s="90">
        <v>45508</v>
      </c>
      <c r="B310" s="95">
        <v>0</v>
      </c>
      <c r="C310" s="91">
        <v>0</v>
      </c>
      <c r="D310" s="95">
        <v>6</v>
      </c>
      <c r="E310" s="91">
        <v>0</v>
      </c>
      <c r="F310" s="95">
        <v>6</v>
      </c>
      <c r="G310" s="91">
        <v>0</v>
      </c>
      <c r="H310" s="95">
        <v>8</v>
      </c>
      <c r="I310" s="91">
        <v>0</v>
      </c>
      <c r="J310" s="95">
        <v>5</v>
      </c>
      <c r="K310" s="91">
        <v>1</v>
      </c>
      <c r="L310" s="95">
        <v>0</v>
      </c>
      <c r="M310" s="91">
        <v>0</v>
      </c>
      <c r="N310" s="95">
        <v>0</v>
      </c>
      <c r="O310" s="91">
        <v>1</v>
      </c>
      <c r="P310" s="95">
        <v>0</v>
      </c>
      <c r="Q310" s="91">
        <v>0</v>
      </c>
      <c r="R310" s="95">
        <v>0</v>
      </c>
      <c r="S310" s="91">
        <v>0</v>
      </c>
      <c r="T310" s="95">
        <v>0</v>
      </c>
      <c r="U310" s="91">
        <v>20</v>
      </c>
      <c r="V310" s="95">
        <v>0</v>
      </c>
      <c r="W310" s="91">
        <v>0</v>
      </c>
      <c r="X310" s="95">
        <v>0</v>
      </c>
      <c r="Y310" s="91">
        <v>0</v>
      </c>
      <c r="Z310" s="95">
        <v>26</v>
      </c>
      <c r="AA310" s="40">
        <v>73</v>
      </c>
    </row>
    <row r="311" spans="1:27" x14ac:dyDescent="0.45">
      <c r="A311" s="90">
        <v>45509</v>
      </c>
      <c r="B311" s="95">
        <v>12</v>
      </c>
      <c r="C311" s="91">
        <v>12</v>
      </c>
      <c r="D311" s="95">
        <v>0</v>
      </c>
      <c r="E311" s="91">
        <v>0</v>
      </c>
      <c r="F311" s="95">
        <v>12</v>
      </c>
      <c r="G311" s="91">
        <v>12</v>
      </c>
      <c r="H311" s="95">
        <v>12</v>
      </c>
      <c r="I311" s="91">
        <v>0</v>
      </c>
      <c r="J311" s="95">
        <v>0</v>
      </c>
      <c r="K311" s="91">
        <v>12</v>
      </c>
      <c r="L311" s="95">
        <v>0</v>
      </c>
      <c r="M311" s="91">
        <v>0</v>
      </c>
      <c r="N311" s="95">
        <v>0</v>
      </c>
      <c r="O311" s="91">
        <v>0</v>
      </c>
      <c r="P311" s="95">
        <v>18</v>
      </c>
      <c r="Q311" s="91">
        <v>2</v>
      </c>
      <c r="R311" s="95">
        <v>24</v>
      </c>
      <c r="S311" s="91">
        <v>0</v>
      </c>
      <c r="T311" s="95">
        <v>12</v>
      </c>
      <c r="U311" s="91">
        <v>49</v>
      </c>
      <c r="V311" s="95">
        <v>0</v>
      </c>
      <c r="W311" s="91">
        <v>10</v>
      </c>
      <c r="X311" s="95">
        <v>0</v>
      </c>
      <c r="Y311" s="91">
        <v>0</v>
      </c>
      <c r="Z311" s="95">
        <v>16</v>
      </c>
      <c r="AA311" s="40">
        <v>203</v>
      </c>
    </row>
    <row r="312" spans="1:27" x14ac:dyDescent="0.45">
      <c r="A312" s="90">
        <v>45510</v>
      </c>
      <c r="B312" s="95">
        <v>0</v>
      </c>
      <c r="C312" s="91">
        <v>50</v>
      </c>
      <c r="D312" s="95">
        <v>0</v>
      </c>
      <c r="E312" s="91">
        <v>50</v>
      </c>
      <c r="F312" s="95">
        <v>75</v>
      </c>
      <c r="G312" s="91">
        <v>20</v>
      </c>
      <c r="H312" s="95">
        <v>20</v>
      </c>
      <c r="I312" s="91">
        <v>0</v>
      </c>
      <c r="J312" s="95">
        <v>5</v>
      </c>
      <c r="K312" s="91">
        <v>0</v>
      </c>
      <c r="L312" s="95">
        <v>0</v>
      </c>
      <c r="M312" s="91">
        <v>10</v>
      </c>
      <c r="N312" s="95">
        <v>0</v>
      </c>
      <c r="O312" s="91">
        <v>1</v>
      </c>
      <c r="P312" s="95">
        <v>0</v>
      </c>
      <c r="Q312" s="91">
        <v>0</v>
      </c>
      <c r="R312" s="95">
        <v>10</v>
      </c>
      <c r="S312" s="91">
        <v>5</v>
      </c>
      <c r="T312" s="95">
        <v>9</v>
      </c>
      <c r="U312" s="91">
        <v>10</v>
      </c>
      <c r="V312" s="95">
        <v>0</v>
      </c>
      <c r="W312" s="91">
        <v>10</v>
      </c>
      <c r="X312" s="95">
        <v>10</v>
      </c>
      <c r="Y312" s="91">
        <v>0</v>
      </c>
      <c r="Z312" s="95">
        <v>40</v>
      </c>
      <c r="AA312" s="40">
        <v>325</v>
      </c>
    </row>
    <row r="313" spans="1:27" x14ac:dyDescent="0.45">
      <c r="A313" s="90">
        <v>45511</v>
      </c>
      <c r="B313" s="95">
        <v>0</v>
      </c>
      <c r="C313" s="91">
        <v>10</v>
      </c>
      <c r="D313" s="95">
        <v>0</v>
      </c>
      <c r="E313" s="91">
        <v>0</v>
      </c>
      <c r="F313" s="95">
        <v>0</v>
      </c>
      <c r="G313" s="91">
        <v>10</v>
      </c>
      <c r="H313" s="95">
        <v>10</v>
      </c>
      <c r="I313" s="91">
        <v>2</v>
      </c>
      <c r="J313" s="95">
        <v>0</v>
      </c>
      <c r="K313" s="91">
        <v>0</v>
      </c>
      <c r="L313" s="95">
        <v>8</v>
      </c>
      <c r="M313" s="91">
        <v>8</v>
      </c>
      <c r="N313" s="95">
        <v>11</v>
      </c>
      <c r="O313" s="91">
        <v>0</v>
      </c>
      <c r="P313" s="95">
        <v>4</v>
      </c>
      <c r="Q313" s="91">
        <v>2</v>
      </c>
      <c r="R313" s="95">
        <v>2</v>
      </c>
      <c r="S313" s="91">
        <v>0</v>
      </c>
      <c r="T313" s="95">
        <v>0</v>
      </c>
      <c r="U313" s="91">
        <v>2</v>
      </c>
      <c r="V313" s="95">
        <v>8</v>
      </c>
      <c r="W313" s="91">
        <v>5</v>
      </c>
      <c r="X313" s="95">
        <v>0</v>
      </c>
      <c r="Y313" s="91">
        <v>0</v>
      </c>
      <c r="Z313" s="95">
        <v>0</v>
      </c>
      <c r="AA313" s="40">
        <v>82</v>
      </c>
    </row>
    <row r="314" spans="1:27" x14ac:dyDescent="0.45">
      <c r="A314" s="90">
        <v>45512</v>
      </c>
      <c r="B314" s="95">
        <v>0</v>
      </c>
      <c r="C314" s="91">
        <v>14</v>
      </c>
      <c r="D314" s="95">
        <v>0</v>
      </c>
      <c r="E314" s="91">
        <v>6</v>
      </c>
      <c r="F314" s="95">
        <v>0</v>
      </c>
      <c r="G314" s="91">
        <v>0</v>
      </c>
      <c r="H314" s="95">
        <v>0</v>
      </c>
      <c r="I314" s="91">
        <v>0</v>
      </c>
      <c r="J314" s="95">
        <v>0</v>
      </c>
      <c r="K314" s="91">
        <v>75</v>
      </c>
      <c r="L314" s="95">
        <v>0</v>
      </c>
      <c r="M314" s="91">
        <v>12</v>
      </c>
      <c r="N314" s="95">
        <v>0</v>
      </c>
      <c r="O314" s="91">
        <v>6</v>
      </c>
      <c r="P314" s="95">
        <v>0</v>
      </c>
      <c r="Q314" s="91">
        <v>0</v>
      </c>
      <c r="R314" s="95">
        <v>0</v>
      </c>
      <c r="S314" s="91">
        <v>0</v>
      </c>
      <c r="T314" s="95">
        <v>0</v>
      </c>
      <c r="U314" s="91">
        <v>0</v>
      </c>
      <c r="V314" s="95">
        <v>6</v>
      </c>
      <c r="W314" s="91">
        <v>5</v>
      </c>
      <c r="X314" s="95">
        <v>2</v>
      </c>
      <c r="Y314" s="91">
        <v>10</v>
      </c>
      <c r="Z314" s="95">
        <v>0</v>
      </c>
      <c r="AA314" s="40">
        <v>136</v>
      </c>
    </row>
    <row r="315" spans="1:27" x14ac:dyDescent="0.45">
      <c r="A315" s="90">
        <v>45513</v>
      </c>
      <c r="B315" s="95">
        <v>0</v>
      </c>
      <c r="C315" s="91">
        <v>4</v>
      </c>
      <c r="D315" s="95">
        <v>0</v>
      </c>
      <c r="E315" s="91">
        <v>0</v>
      </c>
      <c r="F315" s="95">
        <v>21</v>
      </c>
      <c r="G315" s="91">
        <v>0</v>
      </c>
      <c r="H315" s="95">
        <v>30</v>
      </c>
      <c r="I315" s="91">
        <v>0</v>
      </c>
      <c r="J315" s="95">
        <v>5</v>
      </c>
      <c r="K315" s="91">
        <v>1</v>
      </c>
      <c r="L315" s="95">
        <v>0</v>
      </c>
      <c r="M315" s="91">
        <v>0</v>
      </c>
      <c r="N315" s="95">
        <v>0</v>
      </c>
      <c r="O315" s="91">
        <v>0</v>
      </c>
      <c r="P315" s="95">
        <v>50</v>
      </c>
      <c r="Q315" s="91">
        <v>0</v>
      </c>
      <c r="R315" s="95">
        <v>0</v>
      </c>
      <c r="S315" s="91">
        <v>0</v>
      </c>
      <c r="T315" s="95">
        <v>0</v>
      </c>
      <c r="U315" s="91">
        <v>7</v>
      </c>
      <c r="V315" s="95">
        <v>0</v>
      </c>
      <c r="W315" s="91">
        <v>0</v>
      </c>
      <c r="X315" s="95">
        <v>0</v>
      </c>
      <c r="Y315" s="91">
        <v>0</v>
      </c>
      <c r="Z315" s="95">
        <v>2</v>
      </c>
      <c r="AA315" s="40">
        <v>120</v>
      </c>
    </row>
    <row r="316" spans="1:27" x14ac:dyDescent="0.45">
      <c r="A316" s="90">
        <v>45514</v>
      </c>
      <c r="B316" s="95">
        <v>0</v>
      </c>
      <c r="C316" s="91">
        <v>8</v>
      </c>
      <c r="D316" s="95">
        <v>8</v>
      </c>
      <c r="E316" s="91">
        <v>0</v>
      </c>
      <c r="F316" s="95">
        <v>0</v>
      </c>
      <c r="G316" s="91">
        <v>10</v>
      </c>
      <c r="H316" s="95">
        <v>0</v>
      </c>
      <c r="I316" s="91">
        <v>0</v>
      </c>
      <c r="J316" s="95">
        <v>0</v>
      </c>
      <c r="K316" s="91">
        <v>0</v>
      </c>
      <c r="L316" s="95">
        <v>5</v>
      </c>
      <c r="M316" s="91">
        <v>0</v>
      </c>
      <c r="N316" s="95">
        <v>8</v>
      </c>
      <c r="O316" s="91">
        <v>3</v>
      </c>
      <c r="P316" s="95">
        <v>0</v>
      </c>
      <c r="Q316" s="91">
        <v>0</v>
      </c>
      <c r="R316" s="95">
        <v>0</v>
      </c>
      <c r="S316" s="91">
        <v>0</v>
      </c>
      <c r="T316" s="95">
        <v>0</v>
      </c>
      <c r="U316" s="91">
        <v>0</v>
      </c>
      <c r="V316" s="95">
        <v>9</v>
      </c>
      <c r="W316" s="91">
        <v>0</v>
      </c>
      <c r="X316" s="95">
        <v>0</v>
      </c>
      <c r="Y316" s="91">
        <v>10</v>
      </c>
      <c r="Z316" s="95">
        <v>0</v>
      </c>
      <c r="AA316" s="40">
        <v>61</v>
      </c>
    </row>
    <row r="317" spans="1:27" x14ac:dyDescent="0.45">
      <c r="A317" s="90">
        <v>45515</v>
      </c>
      <c r="B317" s="95">
        <v>25</v>
      </c>
      <c r="C317" s="91">
        <v>0</v>
      </c>
      <c r="D317" s="95">
        <v>0</v>
      </c>
      <c r="E317" s="91">
        <v>0</v>
      </c>
      <c r="F317" s="95">
        <v>0</v>
      </c>
      <c r="G317" s="91">
        <v>5</v>
      </c>
      <c r="H317" s="95">
        <v>10</v>
      </c>
      <c r="I317" s="91">
        <v>0</v>
      </c>
      <c r="J317" s="95">
        <v>0</v>
      </c>
      <c r="K317" s="91">
        <v>0</v>
      </c>
      <c r="L317" s="95">
        <v>0</v>
      </c>
      <c r="M317" s="91">
        <v>0</v>
      </c>
      <c r="N317" s="95">
        <v>12</v>
      </c>
      <c r="O317" s="91">
        <v>0</v>
      </c>
      <c r="P317" s="95">
        <v>0</v>
      </c>
      <c r="Q317" s="91">
        <v>10</v>
      </c>
      <c r="R317" s="95">
        <v>0</v>
      </c>
      <c r="S317" s="91">
        <v>8</v>
      </c>
      <c r="T317" s="95">
        <v>0</v>
      </c>
      <c r="U317" s="91">
        <v>0</v>
      </c>
      <c r="V317" s="95">
        <v>0</v>
      </c>
      <c r="W317" s="91">
        <v>0</v>
      </c>
      <c r="X317" s="95">
        <v>0</v>
      </c>
      <c r="Y317" s="91">
        <v>4</v>
      </c>
      <c r="Z317" s="95">
        <v>0</v>
      </c>
      <c r="AA317" s="40">
        <v>74</v>
      </c>
    </row>
    <row r="318" spans="1:27" x14ac:dyDescent="0.45">
      <c r="A318" s="90">
        <v>45516</v>
      </c>
      <c r="B318" s="95">
        <v>6</v>
      </c>
      <c r="C318" s="91">
        <v>8</v>
      </c>
      <c r="D318" s="95">
        <v>0</v>
      </c>
      <c r="E318" s="91">
        <v>0</v>
      </c>
      <c r="F318" s="95">
        <v>0</v>
      </c>
      <c r="G318" s="91">
        <v>6</v>
      </c>
      <c r="H318" s="95">
        <v>16</v>
      </c>
      <c r="I318" s="91">
        <v>4</v>
      </c>
      <c r="J318" s="95">
        <v>0</v>
      </c>
      <c r="K318" s="91">
        <v>0</v>
      </c>
      <c r="L318" s="95">
        <v>18</v>
      </c>
      <c r="M318" s="91">
        <v>18</v>
      </c>
      <c r="N318" s="95">
        <v>8</v>
      </c>
      <c r="O318" s="91">
        <v>0</v>
      </c>
      <c r="P318" s="95">
        <v>3</v>
      </c>
      <c r="Q318" s="91">
        <v>5</v>
      </c>
      <c r="R318" s="95">
        <v>5</v>
      </c>
      <c r="S318" s="91">
        <v>0</v>
      </c>
      <c r="T318" s="95">
        <v>0</v>
      </c>
      <c r="U318" s="91">
        <v>0</v>
      </c>
      <c r="V318" s="95">
        <v>0</v>
      </c>
      <c r="W318" s="91">
        <v>5</v>
      </c>
      <c r="X318" s="95">
        <v>0</v>
      </c>
      <c r="Y318" s="91">
        <v>0</v>
      </c>
      <c r="Z318" s="95">
        <v>5</v>
      </c>
      <c r="AA318" s="40">
        <v>107</v>
      </c>
    </row>
    <row r="319" spans="1:27" x14ac:dyDescent="0.45">
      <c r="A319" s="90">
        <v>45517</v>
      </c>
      <c r="B319" s="95">
        <v>0</v>
      </c>
      <c r="C319" s="91">
        <v>8</v>
      </c>
      <c r="D319" s="95">
        <v>0</v>
      </c>
      <c r="E319" s="91">
        <v>0</v>
      </c>
      <c r="F319" s="95">
        <v>0</v>
      </c>
      <c r="G319" s="91">
        <v>5</v>
      </c>
      <c r="H319" s="95">
        <v>5</v>
      </c>
      <c r="I319" s="91">
        <v>0</v>
      </c>
      <c r="J319" s="95">
        <v>0</v>
      </c>
      <c r="K319" s="91">
        <v>5</v>
      </c>
      <c r="L319" s="95">
        <v>0</v>
      </c>
      <c r="M319" s="91">
        <v>15</v>
      </c>
      <c r="N319" s="95">
        <v>0</v>
      </c>
      <c r="O319" s="91">
        <v>0</v>
      </c>
      <c r="P319" s="95">
        <v>24</v>
      </c>
      <c r="Q319" s="91">
        <v>0</v>
      </c>
      <c r="R319" s="95">
        <v>0</v>
      </c>
      <c r="S319" s="91">
        <v>0</v>
      </c>
      <c r="T319" s="95">
        <v>0</v>
      </c>
      <c r="U319" s="91">
        <v>0</v>
      </c>
      <c r="V319" s="95">
        <v>0</v>
      </c>
      <c r="W319" s="91">
        <v>0</v>
      </c>
      <c r="X319" s="95">
        <v>0</v>
      </c>
      <c r="Y319" s="91">
        <v>0</v>
      </c>
      <c r="Z319" s="95">
        <v>0</v>
      </c>
      <c r="AA319" s="40">
        <v>62</v>
      </c>
    </row>
    <row r="320" spans="1:27" x14ac:dyDescent="0.45">
      <c r="A320" s="90">
        <v>45518</v>
      </c>
      <c r="B320" s="95">
        <v>25</v>
      </c>
      <c r="C320" s="91">
        <v>0</v>
      </c>
      <c r="D320" s="95">
        <v>0</v>
      </c>
      <c r="E320" s="91">
        <v>0</v>
      </c>
      <c r="F320" s="95">
        <v>15</v>
      </c>
      <c r="G320" s="91">
        <v>20</v>
      </c>
      <c r="H320" s="95">
        <v>20</v>
      </c>
      <c r="I320" s="91">
        <v>0</v>
      </c>
      <c r="J320" s="95">
        <v>0</v>
      </c>
      <c r="K320" s="91">
        <v>0</v>
      </c>
      <c r="L320" s="95">
        <v>0</v>
      </c>
      <c r="M320" s="91">
        <v>0</v>
      </c>
      <c r="N320" s="95">
        <v>0</v>
      </c>
      <c r="O320" s="91">
        <v>0</v>
      </c>
      <c r="P320" s="95">
        <v>0</v>
      </c>
      <c r="Q320" s="91">
        <v>0</v>
      </c>
      <c r="R320" s="95">
        <v>10</v>
      </c>
      <c r="S320" s="91">
        <v>0</v>
      </c>
      <c r="T320" s="95">
        <v>0</v>
      </c>
      <c r="U320" s="91">
        <v>0</v>
      </c>
      <c r="V320" s="95">
        <v>0</v>
      </c>
      <c r="W320" s="91">
        <v>0</v>
      </c>
      <c r="X320" s="95">
        <v>0</v>
      </c>
      <c r="Y320" s="91">
        <v>0</v>
      </c>
      <c r="Z320" s="95">
        <v>0</v>
      </c>
      <c r="AA320" s="40">
        <v>90</v>
      </c>
    </row>
    <row r="321" spans="1:27" x14ac:dyDescent="0.45">
      <c r="A321" s="90">
        <v>45519</v>
      </c>
      <c r="B321" s="95">
        <v>2</v>
      </c>
      <c r="C321" s="91">
        <v>0</v>
      </c>
      <c r="D321" s="95">
        <v>0</v>
      </c>
      <c r="E321" s="91">
        <v>0</v>
      </c>
      <c r="F321" s="95">
        <v>2</v>
      </c>
      <c r="G321" s="91">
        <v>3</v>
      </c>
      <c r="H321" s="95">
        <v>0</v>
      </c>
      <c r="I321" s="91">
        <v>0</v>
      </c>
      <c r="J321" s="95">
        <v>6</v>
      </c>
      <c r="K321" s="91">
        <v>0</v>
      </c>
      <c r="L321" s="95">
        <v>1</v>
      </c>
      <c r="M321" s="91">
        <v>10</v>
      </c>
      <c r="N321" s="95">
        <v>0</v>
      </c>
      <c r="O321" s="91">
        <v>0</v>
      </c>
      <c r="P321" s="95">
        <v>0</v>
      </c>
      <c r="Q321" s="91">
        <v>0</v>
      </c>
      <c r="R321" s="95">
        <v>0</v>
      </c>
      <c r="S321" s="91">
        <v>0</v>
      </c>
      <c r="T321" s="95">
        <v>0</v>
      </c>
      <c r="U321" s="91">
        <v>0</v>
      </c>
      <c r="V321" s="95">
        <v>6</v>
      </c>
      <c r="W321" s="91">
        <v>6</v>
      </c>
      <c r="X321" s="95">
        <v>0</v>
      </c>
      <c r="Y321" s="91">
        <v>0</v>
      </c>
      <c r="Z321" s="95">
        <v>0</v>
      </c>
      <c r="AA321" s="40">
        <v>36</v>
      </c>
    </row>
    <row r="322" spans="1:27" x14ac:dyDescent="0.45">
      <c r="A322" s="90">
        <v>45520</v>
      </c>
      <c r="B322" s="95">
        <v>0</v>
      </c>
      <c r="C322" s="91">
        <v>0</v>
      </c>
      <c r="D322" s="95">
        <v>0</v>
      </c>
      <c r="E322" s="91">
        <v>0</v>
      </c>
      <c r="F322" s="95">
        <v>0</v>
      </c>
      <c r="G322" s="91">
        <v>0</v>
      </c>
      <c r="H322" s="95">
        <v>0</v>
      </c>
      <c r="I322" s="91">
        <v>0</v>
      </c>
      <c r="J322" s="95">
        <v>0</v>
      </c>
      <c r="K322" s="91">
        <v>0</v>
      </c>
      <c r="L322" s="95">
        <v>1</v>
      </c>
      <c r="M322" s="91">
        <v>1</v>
      </c>
      <c r="N322" s="95">
        <v>0</v>
      </c>
      <c r="O322" s="91">
        <v>0</v>
      </c>
      <c r="P322" s="95">
        <v>0</v>
      </c>
      <c r="Q322" s="91">
        <v>2</v>
      </c>
      <c r="R322" s="95">
        <v>2</v>
      </c>
      <c r="S322" s="91">
        <v>0</v>
      </c>
      <c r="T322" s="95">
        <v>0</v>
      </c>
      <c r="U322" s="91">
        <v>0</v>
      </c>
      <c r="V322" s="95">
        <v>0</v>
      </c>
      <c r="W322" s="91">
        <v>0</v>
      </c>
      <c r="X322" s="95">
        <v>0</v>
      </c>
      <c r="Y322" s="91">
        <v>20</v>
      </c>
      <c r="Z322" s="95">
        <v>30</v>
      </c>
      <c r="AA322" s="40">
        <v>56</v>
      </c>
    </row>
    <row r="323" spans="1:27" x14ac:dyDescent="0.45">
      <c r="A323" s="90">
        <v>45521</v>
      </c>
      <c r="B323" s="95">
        <v>3</v>
      </c>
      <c r="C323" s="91">
        <v>0</v>
      </c>
      <c r="D323" s="95">
        <v>0</v>
      </c>
      <c r="E323" s="91">
        <v>0</v>
      </c>
      <c r="F323" s="95">
        <v>0</v>
      </c>
      <c r="G323" s="91">
        <v>0</v>
      </c>
      <c r="H323" s="95">
        <v>0</v>
      </c>
      <c r="I323" s="91">
        <v>0</v>
      </c>
      <c r="J323" s="95">
        <v>0</v>
      </c>
      <c r="K323" s="91">
        <v>0</v>
      </c>
      <c r="L323" s="95">
        <v>2</v>
      </c>
      <c r="M323" s="91">
        <v>13</v>
      </c>
      <c r="N323" s="95">
        <v>0</v>
      </c>
      <c r="O323" s="91">
        <v>0</v>
      </c>
      <c r="P323" s="95">
        <v>7</v>
      </c>
      <c r="Q323" s="91">
        <v>0</v>
      </c>
      <c r="R323" s="95">
        <v>4</v>
      </c>
      <c r="S323" s="91">
        <v>0</v>
      </c>
      <c r="T323" s="95">
        <v>0</v>
      </c>
      <c r="U323" s="91">
        <v>0</v>
      </c>
      <c r="V323" s="95">
        <v>0</v>
      </c>
      <c r="W323" s="91">
        <v>0</v>
      </c>
      <c r="X323" s="95">
        <v>0</v>
      </c>
      <c r="Y323" s="91">
        <v>0</v>
      </c>
      <c r="Z323" s="95">
        <v>20</v>
      </c>
      <c r="AA323" s="40">
        <v>49</v>
      </c>
    </row>
    <row r="324" spans="1:27" x14ac:dyDescent="0.45">
      <c r="A324" s="90">
        <v>45522</v>
      </c>
      <c r="B324" s="95">
        <v>0</v>
      </c>
      <c r="C324" s="91">
        <v>0</v>
      </c>
      <c r="D324" s="95">
        <v>0</v>
      </c>
      <c r="E324" s="91">
        <v>0</v>
      </c>
      <c r="F324" s="95">
        <v>6</v>
      </c>
      <c r="G324" s="91">
        <v>0</v>
      </c>
      <c r="H324" s="95">
        <v>0</v>
      </c>
      <c r="I324" s="91">
        <v>0</v>
      </c>
      <c r="J324" s="95">
        <v>0</v>
      </c>
      <c r="K324" s="91">
        <v>20</v>
      </c>
      <c r="L324" s="95">
        <v>0</v>
      </c>
      <c r="M324" s="91">
        <v>0</v>
      </c>
      <c r="N324" s="95">
        <v>0</v>
      </c>
      <c r="O324" s="91">
        <v>0</v>
      </c>
      <c r="P324" s="95">
        <v>17</v>
      </c>
      <c r="Q324" s="91">
        <v>0</v>
      </c>
      <c r="R324" s="95">
        <v>0</v>
      </c>
      <c r="S324" s="91">
        <v>0</v>
      </c>
      <c r="T324" s="95">
        <v>0</v>
      </c>
      <c r="U324" s="91">
        <v>10</v>
      </c>
      <c r="V324" s="95">
        <v>0</v>
      </c>
      <c r="W324" s="91">
        <v>0</v>
      </c>
      <c r="X324" s="95">
        <v>0</v>
      </c>
      <c r="Y324" s="91">
        <v>0</v>
      </c>
      <c r="Z324" s="95">
        <v>0</v>
      </c>
      <c r="AA324" s="40">
        <v>53</v>
      </c>
    </row>
    <row r="325" spans="1:27" x14ac:dyDescent="0.45">
      <c r="A325" s="90">
        <v>45523</v>
      </c>
      <c r="B325" s="95">
        <v>5</v>
      </c>
      <c r="C325" s="91">
        <v>5</v>
      </c>
      <c r="D325" s="95">
        <v>0</v>
      </c>
      <c r="E325" s="91">
        <v>0</v>
      </c>
      <c r="F325" s="95">
        <v>0</v>
      </c>
      <c r="G325" s="91">
        <v>2</v>
      </c>
      <c r="H325" s="95">
        <v>1</v>
      </c>
      <c r="I325" s="91">
        <v>2</v>
      </c>
      <c r="J325" s="95">
        <v>0</v>
      </c>
      <c r="K325" s="91">
        <v>4</v>
      </c>
      <c r="L325" s="95">
        <v>5</v>
      </c>
      <c r="M325" s="91">
        <v>2</v>
      </c>
      <c r="N325" s="95">
        <v>0</v>
      </c>
      <c r="O325" s="91">
        <v>0</v>
      </c>
      <c r="P325" s="95">
        <v>15</v>
      </c>
      <c r="Q325" s="91">
        <v>0</v>
      </c>
      <c r="R325" s="95">
        <v>0</v>
      </c>
      <c r="S325" s="91">
        <v>2</v>
      </c>
      <c r="T325" s="95">
        <v>0</v>
      </c>
      <c r="U325" s="91">
        <v>0</v>
      </c>
      <c r="V325" s="95">
        <v>4</v>
      </c>
      <c r="W325" s="91">
        <v>0</v>
      </c>
      <c r="X325" s="95">
        <v>0</v>
      </c>
      <c r="Y325" s="91">
        <v>0</v>
      </c>
      <c r="Z325" s="95">
        <v>5</v>
      </c>
      <c r="AA325" s="40">
        <v>52</v>
      </c>
    </row>
    <row r="326" spans="1:27" x14ac:dyDescent="0.45">
      <c r="A326" s="90">
        <v>45524</v>
      </c>
      <c r="B326" s="95">
        <v>9</v>
      </c>
      <c r="C326" s="91">
        <v>0</v>
      </c>
      <c r="D326" s="95">
        <v>0</v>
      </c>
      <c r="E326" s="91">
        <v>0</v>
      </c>
      <c r="F326" s="95">
        <v>15</v>
      </c>
      <c r="G326" s="91">
        <v>4</v>
      </c>
      <c r="H326" s="95">
        <v>0</v>
      </c>
      <c r="I326" s="91">
        <v>0</v>
      </c>
      <c r="J326" s="95">
        <v>0</v>
      </c>
      <c r="K326" s="91">
        <v>0</v>
      </c>
      <c r="L326" s="95">
        <v>0</v>
      </c>
      <c r="M326" s="91">
        <v>0</v>
      </c>
      <c r="N326" s="95">
        <v>0</v>
      </c>
      <c r="O326" s="91">
        <v>0</v>
      </c>
      <c r="P326" s="95">
        <v>5</v>
      </c>
      <c r="Q326" s="91">
        <v>0</v>
      </c>
      <c r="R326" s="95">
        <v>0</v>
      </c>
      <c r="S326" s="91">
        <v>0</v>
      </c>
      <c r="T326" s="95">
        <v>0</v>
      </c>
      <c r="U326" s="91">
        <v>0</v>
      </c>
      <c r="V326" s="95">
        <v>0</v>
      </c>
      <c r="W326" s="91">
        <v>22</v>
      </c>
      <c r="X326" s="95">
        <v>0</v>
      </c>
      <c r="Y326" s="91">
        <v>0</v>
      </c>
      <c r="Z326" s="95">
        <v>7</v>
      </c>
      <c r="AA326" s="40">
        <v>62</v>
      </c>
    </row>
    <row r="327" spans="1:27" x14ac:dyDescent="0.45">
      <c r="A327" s="90">
        <v>45525</v>
      </c>
      <c r="B327" s="95">
        <v>10</v>
      </c>
      <c r="C327" s="91">
        <v>0</v>
      </c>
      <c r="D327" s="95">
        <v>0</v>
      </c>
      <c r="E327" s="91">
        <v>0</v>
      </c>
      <c r="F327" s="95">
        <v>0</v>
      </c>
      <c r="G327" s="91">
        <v>25</v>
      </c>
      <c r="H327" s="95">
        <v>0</v>
      </c>
      <c r="I327" s="91">
        <v>0</v>
      </c>
      <c r="J327" s="95">
        <v>0</v>
      </c>
      <c r="K327" s="91">
        <v>0</v>
      </c>
      <c r="L327" s="95">
        <v>8</v>
      </c>
      <c r="M327" s="91">
        <v>0</v>
      </c>
      <c r="N327" s="95">
        <v>4</v>
      </c>
      <c r="O327" s="91">
        <v>0</v>
      </c>
      <c r="P327" s="95">
        <v>0</v>
      </c>
      <c r="Q327" s="91">
        <v>9</v>
      </c>
      <c r="R327" s="95">
        <v>35</v>
      </c>
      <c r="S327" s="91">
        <v>0</v>
      </c>
      <c r="T327" s="95">
        <v>0</v>
      </c>
      <c r="U327" s="91">
        <v>15</v>
      </c>
      <c r="V327" s="95">
        <v>0</v>
      </c>
      <c r="W327" s="91">
        <v>10</v>
      </c>
      <c r="X327" s="95">
        <v>0</v>
      </c>
      <c r="Y327" s="91">
        <v>0</v>
      </c>
      <c r="Z327" s="95">
        <v>15</v>
      </c>
      <c r="AA327" s="40">
        <v>131</v>
      </c>
    </row>
    <row r="328" spans="1:27" x14ac:dyDescent="0.45">
      <c r="A328" s="90">
        <v>45526</v>
      </c>
      <c r="B328" s="95">
        <v>1</v>
      </c>
      <c r="C328" s="91">
        <v>0</v>
      </c>
      <c r="D328" s="95">
        <v>1</v>
      </c>
      <c r="E328" s="91">
        <v>0</v>
      </c>
      <c r="F328" s="95">
        <v>0</v>
      </c>
      <c r="G328" s="91">
        <v>0</v>
      </c>
      <c r="H328" s="95">
        <v>5</v>
      </c>
      <c r="I328" s="91">
        <v>2</v>
      </c>
      <c r="J328" s="95">
        <v>0</v>
      </c>
      <c r="K328" s="91">
        <v>0</v>
      </c>
      <c r="L328" s="95">
        <v>0</v>
      </c>
      <c r="M328" s="91">
        <v>12</v>
      </c>
      <c r="N328" s="95">
        <v>0</v>
      </c>
      <c r="O328" s="91">
        <v>0</v>
      </c>
      <c r="P328" s="95">
        <v>0</v>
      </c>
      <c r="Q328" s="91">
        <v>0</v>
      </c>
      <c r="R328" s="95">
        <v>0</v>
      </c>
      <c r="S328" s="91">
        <v>6</v>
      </c>
      <c r="T328" s="95">
        <v>0</v>
      </c>
      <c r="U328" s="91">
        <v>0</v>
      </c>
      <c r="V328" s="95">
        <v>4</v>
      </c>
      <c r="W328" s="91">
        <v>0</v>
      </c>
      <c r="X328" s="95">
        <v>5</v>
      </c>
      <c r="Y328" s="91">
        <v>0</v>
      </c>
      <c r="Z328" s="95">
        <v>0</v>
      </c>
      <c r="AA328" s="40">
        <v>36</v>
      </c>
    </row>
    <row r="329" spans="1:27" x14ac:dyDescent="0.45">
      <c r="A329" s="90">
        <v>45527</v>
      </c>
      <c r="B329" s="95">
        <v>5</v>
      </c>
      <c r="C329" s="91">
        <v>0</v>
      </c>
      <c r="D329" s="95">
        <v>0</v>
      </c>
      <c r="E329" s="91">
        <v>0</v>
      </c>
      <c r="F329" s="95">
        <v>0</v>
      </c>
      <c r="G329" s="91">
        <v>10</v>
      </c>
      <c r="H329" s="95">
        <v>5</v>
      </c>
      <c r="I329" s="91">
        <v>0</v>
      </c>
      <c r="J329" s="95">
        <v>0</v>
      </c>
      <c r="K329" s="91">
        <v>6</v>
      </c>
      <c r="L329" s="95">
        <v>8</v>
      </c>
      <c r="M329" s="91">
        <v>0</v>
      </c>
      <c r="N329" s="95">
        <v>0</v>
      </c>
      <c r="O329" s="91">
        <v>0</v>
      </c>
      <c r="P329" s="95">
        <v>6</v>
      </c>
      <c r="Q329" s="91">
        <v>8</v>
      </c>
      <c r="R329" s="95">
        <v>13</v>
      </c>
      <c r="S329" s="91">
        <v>0</v>
      </c>
      <c r="T329" s="95">
        <v>0</v>
      </c>
      <c r="U329" s="91">
        <v>11</v>
      </c>
      <c r="V329" s="95">
        <v>0</v>
      </c>
      <c r="W329" s="91">
        <v>0</v>
      </c>
      <c r="X329" s="95">
        <v>10</v>
      </c>
      <c r="Y329" s="91">
        <v>0</v>
      </c>
      <c r="Z329" s="95">
        <v>5</v>
      </c>
      <c r="AA329" s="40">
        <v>87</v>
      </c>
    </row>
    <row r="330" spans="1:27" x14ac:dyDescent="0.45">
      <c r="A330" s="90">
        <v>45528</v>
      </c>
      <c r="B330" s="95">
        <v>0</v>
      </c>
      <c r="C330" s="91">
        <v>0</v>
      </c>
      <c r="D330" s="95">
        <v>3</v>
      </c>
      <c r="E330" s="91">
        <v>5</v>
      </c>
      <c r="F330" s="95">
        <v>0</v>
      </c>
      <c r="G330" s="91">
        <v>0</v>
      </c>
      <c r="H330" s="95">
        <v>15</v>
      </c>
      <c r="I330" s="91">
        <v>0</v>
      </c>
      <c r="J330" s="95">
        <v>0</v>
      </c>
      <c r="K330" s="91">
        <v>5</v>
      </c>
      <c r="L330" s="95">
        <v>10</v>
      </c>
      <c r="M330" s="91">
        <v>0</v>
      </c>
      <c r="N330" s="95">
        <v>0</v>
      </c>
      <c r="O330" s="91">
        <v>0</v>
      </c>
      <c r="P330" s="95">
        <v>2</v>
      </c>
      <c r="Q330" s="91">
        <v>0</v>
      </c>
      <c r="R330" s="95">
        <v>4</v>
      </c>
      <c r="S330" s="91">
        <v>0</v>
      </c>
      <c r="T330" s="95">
        <v>0</v>
      </c>
      <c r="U330" s="91">
        <v>2</v>
      </c>
      <c r="V330" s="95">
        <v>10</v>
      </c>
      <c r="W330" s="91">
        <v>8</v>
      </c>
      <c r="X330" s="95">
        <v>0</v>
      </c>
      <c r="Y330" s="91">
        <v>0</v>
      </c>
      <c r="Z330" s="95">
        <v>2</v>
      </c>
      <c r="AA330" s="40">
        <v>66</v>
      </c>
    </row>
    <row r="331" spans="1:27" x14ac:dyDescent="0.45">
      <c r="A331" s="90">
        <v>45529</v>
      </c>
      <c r="B331" s="95">
        <v>20</v>
      </c>
      <c r="C331" s="91">
        <v>20</v>
      </c>
      <c r="D331" s="95">
        <v>10</v>
      </c>
      <c r="E331" s="91">
        <v>0</v>
      </c>
      <c r="F331" s="95">
        <v>2</v>
      </c>
      <c r="G331" s="91">
        <v>15</v>
      </c>
      <c r="H331" s="95">
        <v>40</v>
      </c>
      <c r="I331" s="91">
        <v>10</v>
      </c>
      <c r="J331" s="95">
        <v>0</v>
      </c>
      <c r="K331" s="91">
        <v>20</v>
      </c>
      <c r="L331" s="95">
        <v>0</v>
      </c>
      <c r="M331" s="91">
        <v>0</v>
      </c>
      <c r="N331" s="95">
        <v>0</v>
      </c>
      <c r="O331" s="91">
        <v>0</v>
      </c>
      <c r="P331" s="95">
        <v>10</v>
      </c>
      <c r="Q331" s="91">
        <v>10</v>
      </c>
      <c r="R331" s="95">
        <v>10</v>
      </c>
      <c r="S331" s="91">
        <v>0</v>
      </c>
      <c r="T331" s="95">
        <v>0</v>
      </c>
      <c r="U331" s="91">
        <v>30</v>
      </c>
      <c r="V331" s="95">
        <v>25</v>
      </c>
      <c r="W331" s="91">
        <v>25</v>
      </c>
      <c r="X331" s="95">
        <v>0</v>
      </c>
      <c r="Y331" s="91">
        <v>0</v>
      </c>
      <c r="Z331" s="95">
        <v>20</v>
      </c>
      <c r="AA331" s="40">
        <v>267</v>
      </c>
    </row>
    <row r="332" spans="1:27" x14ac:dyDescent="0.45">
      <c r="A332" s="90">
        <v>45530</v>
      </c>
      <c r="B332" s="95">
        <v>0</v>
      </c>
      <c r="C332" s="91">
        <v>0</v>
      </c>
      <c r="D332" s="95">
        <v>0</v>
      </c>
      <c r="E332" s="91">
        <v>0</v>
      </c>
      <c r="F332" s="95">
        <v>0</v>
      </c>
      <c r="G332" s="91">
        <v>15</v>
      </c>
      <c r="H332" s="95">
        <v>10</v>
      </c>
      <c r="I332" s="91">
        <v>10</v>
      </c>
      <c r="J332" s="95">
        <v>0</v>
      </c>
      <c r="K332" s="91">
        <v>5</v>
      </c>
      <c r="L332" s="95">
        <v>10</v>
      </c>
      <c r="M332" s="91">
        <v>0</v>
      </c>
      <c r="N332" s="95">
        <v>4</v>
      </c>
      <c r="O332" s="91">
        <v>0</v>
      </c>
      <c r="P332" s="95">
        <v>2</v>
      </c>
      <c r="Q332" s="91">
        <v>5</v>
      </c>
      <c r="R332" s="95">
        <v>4</v>
      </c>
      <c r="S332" s="91">
        <v>0</v>
      </c>
      <c r="T332" s="95">
        <v>0</v>
      </c>
      <c r="U332" s="91">
        <v>2</v>
      </c>
      <c r="V332" s="95">
        <v>0</v>
      </c>
      <c r="W332" s="91">
        <v>0</v>
      </c>
      <c r="X332" s="95">
        <v>0</v>
      </c>
      <c r="Y332" s="91">
        <v>15</v>
      </c>
      <c r="Z332" s="95">
        <v>10</v>
      </c>
      <c r="AA332" s="40">
        <v>92</v>
      </c>
    </row>
    <row r="333" spans="1:27" x14ac:dyDescent="0.45">
      <c r="A333" s="90">
        <v>45531</v>
      </c>
      <c r="B333" s="95">
        <v>35</v>
      </c>
      <c r="C333" s="91">
        <v>0</v>
      </c>
      <c r="D333" s="95">
        <v>0</v>
      </c>
      <c r="E333" s="91">
        <v>0</v>
      </c>
      <c r="F333" s="95">
        <v>20</v>
      </c>
      <c r="G333" s="91">
        <v>30</v>
      </c>
      <c r="H333" s="95">
        <v>0</v>
      </c>
      <c r="I333" s="91">
        <v>12</v>
      </c>
      <c r="J333" s="95">
        <v>0</v>
      </c>
      <c r="K333" s="91">
        <v>0</v>
      </c>
      <c r="L333" s="95">
        <v>0</v>
      </c>
      <c r="M333" s="91">
        <v>0</v>
      </c>
      <c r="N333" s="95">
        <v>10</v>
      </c>
      <c r="O333" s="91">
        <v>0</v>
      </c>
      <c r="P333" s="95">
        <v>0</v>
      </c>
      <c r="Q333" s="91">
        <v>0</v>
      </c>
      <c r="R333" s="95">
        <v>7</v>
      </c>
      <c r="S333" s="91">
        <v>5</v>
      </c>
      <c r="T333" s="95">
        <v>0</v>
      </c>
      <c r="U333" s="91">
        <v>13</v>
      </c>
      <c r="V333" s="95">
        <v>15</v>
      </c>
      <c r="W333" s="91">
        <v>9</v>
      </c>
      <c r="X333" s="95">
        <v>5</v>
      </c>
      <c r="Y333" s="91">
        <v>0</v>
      </c>
      <c r="Z333" s="95">
        <v>40</v>
      </c>
      <c r="AA333" s="40">
        <v>201</v>
      </c>
    </row>
    <row r="334" spans="1:27" x14ac:dyDescent="0.45">
      <c r="A334" s="90">
        <v>45532</v>
      </c>
      <c r="B334" s="95">
        <v>0</v>
      </c>
      <c r="C334" s="91">
        <v>0</v>
      </c>
      <c r="D334" s="95">
        <v>0</v>
      </c>
      <c r="E334" s="91">
        <v>4</v>
      </c>
      <c r="F334" s="95">
        <v>0</v>
      </c>
      <c r="G334" s="91">
        <v>0</v>
      </c>
      <c r="H334" s="95">
        <v>0</v>
      </c>
      <c r="I334" s="91">
        <v>6</v>
      </c>
      <c r="J334" s="95">
        <v>0</v>
      </c>
      <c r="K334" s="91">
        <v>7</v>
      </c>
      <c r="L334" s="95">
        <v>0</v>
      </c>
      <c r="M334" s="91">
        <v>3</v>
      </c>
      <c r="N334" s="95">
        <v>0</v>
      </c>
      <c r="O334" s="91">
        <v>0</v>
      </c>
      <c r="P334" s="95">
        <v>0</v>
      </c>
      <c r="Q334" s="91">
        <v>0</v>
      </c>
      <c r="R334" s="95">
        <v>0</v>
      </c>
      <c r="S334" s="91">
        <v>0</v>
      </c>
      <c r="T334" s="95">
        <v>0</v>
      </c>
      <c r="U334" s="91">
        <v>0</v>
      </c>
      <c r="V334" s="95">
        <v>0</v>
      </c>
      <c r="W334" s="91">
        <v>0</v>
      </c>
      <c r="X334" s="95">
        <v>0</v>
      </c>
      <c r="Y334" s="91">
        <v>0</v>
      </c>
      <c r="Z334" s="95">
        <v>0</v>
      </c>
      <c r="AA334" s="40">
        <v>20</v>
      </c>
    </row>
    <row r="335" spans="1:27" x14ac:dyDescent="0.45">
      <c r="A335" s="90">
        <v>45533</v>
      </c>
      <c r="B335" s="95">
        <v>0</v>
      </c>
      <c r="C335" s="91">
        <v>40</v>
      </c>
      <c r="D335" s="95">
        <v>0</v>
      </c>
      <c r="E335" s="91">
        <v>0</v>
      </c>
      <c r="F335" s="95">
        <v>20</v>
      </c>
      <c r="G335" s="91">
        <v>20</v>
      </c>
      <c r="H335" s="95">
        <v>40</v>
      </c>
      <c r="I335" s="91">
        <v>0</v>
      </c>
      <c r="J335" s="95">
        <v>0</v>
      </c>
      <c r="K335" s="91">
        <v>30</v>
      </c>
      <c r="L335" s="95">
        <v>0</v>
      </c>
      <c r="M335" s="91">
        <v>24</v>
      </c>
      <c r="N335" s="95">
        <v>0</v>
      </c>
      <c r="O335" s="91">
        <v>0</v>
      </c>
      <c r="P335" s="95">
        <v>20</v>
      </c>
      <c r="Q335" s="91">
        <v>0</v>
      </c>
      <c r="R335" s="95">
        <v>0</v>
      </c>
      <c r="S335" s="91">
        <v>0</v>
      </c>
      <c r="T335" s="95">
        <v>0</v>
      </c>
      <c r="U335" s="91">
        <v>0</v>
      </c>
      <c r="V335" s="95">
        <v>0</v>
      </c>
      <c r="W335" s="91">
        <v>0</v>
      </c>
      <c r="X335" s="95">
        <v>0</v>
      </c>
      <c r="Y335" s="91">
        <v>0</v>
      </c>
      <c r="Z335" s="95">
        <v>0</v>
      </c>
      <c r="AA335" s="40">
        <v>194</v>
      </c>
    </row>
    <row r="336" spans="1:27" x14ac:dyDescent="0.45">
      <c r="A336" s="90">
        <v>45534</v>
      </c>
      <c r="B336" s="95">
        <v>0</v>
      </c>
      <c r="C336" s="91">
        <v>0</v>
      </c>
      <c r="D336" s="95">
        <v>0</v>
      </c>
      <c r="E336" s="91">
        <v>5</v>
      </c>
      <c r="F336" s="95">
        <v>15</v>
      </c>
      <c r="G336" s="91">
        <v>0</v>
      </c>
      <c r="H336" s="95">
        <v>10</v>
      </c>
      <c r="I336" s="91">
        <v>0</v>
      </c>
      <c r="J336" s="95">
        <v>0</v>
      </c>
      <c r="K336" s="91">
        <v>30</v>
      </c>
      <c r="L336" s="95">
        <v>8</v>
      </c>
      <c r="M336" s="91">
        <v>0</v>
      </c>
      <c r="N336" s="95">
        <v>0</v>
      </c>
      <c r="O336" s="91">
        <v>0</v>
      </c>
      <c r="P336" s="95">
        <v>14</v>
      </c>
      <c r="Q336" s="91">
        <v>0</v>
      </c>
      <c r="R336" s="95">
        <v>5</v>
      </c>
      <c r="S336" s="91">
        <v>0</v>
      </c>
      <c r="T336" s="95">
        <v>0</v>
      </c>
      <c r="U336" s="91">
        <v>0</v>
      </c>
      <c r="V336" s="95">
        <v>0</v>
      </c>
      <c r="W336" s="91">
        <v>0</v>
      </c>
      <c r="X336" s="95">
        <v>0</v>
      </c>
      <c r="Y336" s="91">
        <v>0</v>
      </c>
      <c r="Z336" s="95">
        <v>0</v>
      </c>
      <c r="AA336" s="40">
        <v>87</v>
      </c>
    </row>
    <row r="337" spans="1:27" x14ac:dyDescent="0.45">
      <c r="A337" s="90">
        <v>45535</v>
      </c>
      <c r="B337" s="95">
        <v>0</v>
      </c>
      <c r="C337" s="91">
        <v>160</v>
      </c>
      <c r="D337" s="95">
        <v>20</v>
      </c>
      <c r="E337" s="91">
        <v>0</v>
      </c>
      <c r="F337" s="95">
        <v>90</v>
      </c>
      <c r="G337" s="91">
        <v>0</v>
      </c>
      <c r="H337" s="95">
        <v>0</v>
      </c>
      <c r="I337" s="91">
        <v>20</v>
      </c>
      <c r="J337" s="95">
        <v>40</v>
      </c>
      <c r="K337" s="91">
        <v>50</v>
      </c>
      <c r="L337" s="95">
        <v>0</v>
      </c>
      <c r="M337" s="91">
        <v>0</v>
      </c>
      <c r="N337" s="95">
        <v>0</v>
      </c>
      <c r="O337" s="91">
        <v>0</v>
      </c>
      <c r="P337" s="95">
        <v>16</v>
      </c>
      <c r="Q337" s="91">
        <v>0</v>
      </c>
      <c r="R337" s="95">
        <v>0</v>
      </c>
      <c r="S337" s="91">
        <v>0</v>
      </c>
      <c r="T337" s="95">
        <v>20</v>
      </c>
      <c r="U337" s="91">
        <v>30</v>
      </c>
      <c r="V337" s="95">
        <v>0</v>
      </c>
      <c r="W337" s="91">
        <v>0</v>
      </c>
      <c r="X337" s="95">
        <v>0</v>
      </c>
      <c r="Y337" s="91">
        <v>0</v>
      </c>
      <c r="Z337" s="95">
        <v>90</v>
      </c>
      <c r="AA337" s="40">
        <v>536</v>
      </c>
    </row>
    <row r="338" spans="1:27" x14ac:dyDescent="0.45">
      <c r="A338" s="90">
        <v>45536</v>
      </c>
      <c r="B338" s="95">
        <v>0</v>
      </c>
      <c r="C338" s="91">
        <v>0</v>
      </c>
      <c r="D338" s="95">
        <v>0</v>
      </c>
      <c r="E338" s="91">
        <v>1</v>
      </c>
      <c r="F338" s="95">
        <v>0</v>
      </c>
      <c r="G338" s="91">
        <v>0</v>
      </c>
      <c r="H338" s="95">
        <v>0</v>
      </c>
      <c r="I338" s="91">
        <v>3</v>
      </c>
      <c r="J338" s="95">
        <v>0</v>
      </c>
      <c r="K338" s="91">
        <v>3</v>
      </c>
      <c r="L338" s="95">
        <v>0</v>
      </c>
      <c r="M338" s="91">
        <v>3</v>
      </c>
      <c r="N338" s="95">
        <v>0</v>
      </c>
      <c r="O338" s="91">
        <v>0</v>
      </c>
      <c r="P338" s="95">
        <v>10</v>
      </c>
      <c r="Q338" s="91">
        <v>0</v>
      </c>
      <c r="R338" s="95">
        <v>0</v>
      </c>
      <c r="S338" s="91">
        <v>0</v>
      </c>
      <c r="T338" s="95">
        <v>0</v>
      </c>
      <c r="U338" s="91">
        <v>0</v>
      </c>
      <c r="V338" s="95">
        <v>0</v>
      </c>
      <c r="W338" s="91">
        <v>0</v>
      </c>
      <c r="X338" s="95">
        <v>0</v>
      </c>
      <c r="Y338" s="91">
        <v>0</v>
      </c>
      <c r="Z338" s="95">
        <v>6</v>
      </c>
      <c r="AA338" s="40">
        <v>26</v>
      </c>
    </row>
    <row r="339" spans="1:27" x14ac:dyDescent="0.45">
      <c r="A339" s="90">
        <v>45537</v>
      </c>
      <c r="B339" s="95">
        <v>0</v>
      </c>
      <c r="C339" s="91">
        <v>0</v>
      </c>
      <c r="D339" s="95">
        <v>0</v>
      </c>
      <c r="E339" s="91">
        <v>0</v>
      </c>
      <c r="F339" s="95">
        <v>10</v>
      </c>
      <c r="G339" s="91">
        <v>0</v>
      </c>
      <c r="H339" s="95">
        <v>0</v>
      </c>
      <c r="I339" s="91">
        <v>0</v>
      </c>
      <c r="J339" s="95">
        <v>0</v>
      </c>
      <c r="K339" s="91">
        <v>20</v>
      </c>
      <c r="L339" s="95">
        <v>10</v>
      </c>
      <c r="M339" s="91">
        <v>10</v>
      </c>
      <c r="N339" s="95">
        <v>0</v>
      </c>
      <c r="O339" s="91">
        <v>0</v>
      </c>
      <c r="P339" s="95">
        <v>20</v>
      </c>
      <c r="Q339" s="91">
        <v>15</v>
      </c>
      <c r="R339" s="95">
        <v>0</v>
      </c>
      <c r="S339" s="91">
        <v>0</v>
      </c>
      <c r="T339" s="95">
        <v>0</v>
      </c>
      <c r="U339" s="91">
        <v>20</v>
      </c>
      <c r="V339" s="95">
        <v>0</v>
      </c>
      <c r="W339" s="91">
        <v>0</v>
      </c>
      <c r="X339" s="95">
        <v>0</v>
      </c>
      <c r="Y339" s="91">
        <v>10</v>
      </c>
      <c r="Z339" s="95">
        <v>20</v>
      </c>
      <c r="AA339" s="40">
        <v>135</v>
      </c>
    </row>
    <row r="340" spans="1:27" x14ac:dyDescent="0.45">
      <c r="A340" s="90">
        <v>45538</v>
      </c>
      <c r="B340" s="95">
        <v>4</v>
      </c>
      <c r="C340" s="91">
        <v>0</v>
      </c>
      <c r="D340" s="95">
        <v>0</v>
      </c>
      <c r="E340" s="91">
        <v>0</v>
      </c>
      <c r="F340" s="95">
        <v>5</v>
      </c>
      <c r="G340" s="91">
        <v>0</v>
      </c>
      <c r="H340" s="95">
        <v>0</v>
      </c>
      <c r="I340" s="91">
        <v>0</v>
      </c>
      <c r="J340" s="95">
        <v>0</v>
      </c>
      <c r="K340" s="91">
        <v>0</v>
      </c>
      <c r="L340" s="95">
        <v>8</v>
      </c>
      <c r="M340" s="91">
        <v>6</v>
      </c>
      <c r="N340" s="95">
        <v>0</v>
      </c>
      <c r="O340" s="91">
        <v>0</v>
      </c>
      <c r="P340" s="95">
        <v>14</v>
      </c>
      <c r="Q340" s="91">
        <v>0</v>
      </c>
      <c r="R340" s="95">
        <v>2</v>
      </c>
      <c r="S340" s="91">
        <v>0</v>
      </c>
      <c r="T340" s="95">
        <v>0</v>
      </c>
      <c r="U340" s="91">
        <v>11</v>
      </c>
      <c r="V340" s="95">
        <v>0</v>
      </c>
      <c r="W340" s="91">
        <v>0</v>
      </c>
      <c r="X340" s="95">
        <v>0</v>
      </c>
      <c r="Y340" s="91">
        <v>0</v>
      </c>
      <c r="Z340" s="95">
        <v>15</v>
      </c>
      <c r="AA340" s="40">
        <v>65</v>
      </c>
    </row>
    <row r="341" spans="1:27" x14ac:dyDescent="0.45">
      <c r="A341" s="90">
        <v>45539</v>
      </c>
      <c r="B341" s="95">
        <v>0</v>
      </c>
      <c r="C341" s="91">
        <v>5</v>
      </c>
      <c r="D341" s="95">
        <v>8</v>
      </c>
      <c r="E341" s="91">
        <v>0</v>
      </c>
      <c r="F341" s="95">
        <v>0</v>
      </c>
      <c r="G341" s="91">
        <v>0</v>
      </c>
      <c r="H341" s="95">
        <v>4</v>
      </c>
      <c r="I341" s="91">
        <v>0</v>
      </c>
      <c r="J341" s="95">
        <v>0</v>
      </c>
      <c r="K341" s="91">
        <v>4</v>
      </c>
      <c r="L341" s="95">
        <v>0</v>
      </c>
      <c r="M341" s="91">
        <v>7</v>
      </c>
      <c r="N341" s="95">
        <v>8</v>
      </c>
      <c r="O341" s="91">
        <v>0</v>
      </c>
      <c r="P341" s="95">
        <v>0</v>
      </c>
      <c r="Q341" s="91">
        <v>0</v>
      </c>
      <c r="R341" s="95">
        <v>0</v>
      </c>
      <c r="S341" s="91">
        <v>0</v>
      </c>
      <c r="T341" s="95">
        <v>0</v>
      </c>
      <c r="U341" s="91">
        <v>0</v>
      </c>
      <c r="V341" s="95">
        <v>0</v>
      </c>
      <c r="W341" s="91">
        <v>0</v>
      </c>
      <c r="X341" s="95">
        <v>0</v>
      </c>
      <c r="Y341" s="91">
        <v>0</v>
      </c>
      <c r="Z341" s="95">
        <v>4</v>
      </c>
      <c r="AA341" s="40">
        <v>40</v>
      </c>
    </row>
    <row r="342" spans="1:27" x14ac:dyDescent="0.45">
      <c r="A342" s="90">
        <v>45540</v>
      </c>
      <c r="B342" s="95">
        <v>0</v>
      </c>
      <c r="C342" s="91">
        <v>0</v>
      </c>
      <c r="D342" s="95">
        <v>0</v>
      </c>
      <c r="E342" s="91">
        <v>10</v>
      </c>
      <c r="F342" s="95">
        <v>10</v>
      </c>
      <c r="G342" s="91">
        <v>7</v>
      </c>
      <c r="H342" s="95">
        <v>20</v>
      </c>
      <c r="I342" s="91">
        <v>0</v>
      </c>
      <c r="J342" s="95">
        <v>0</v>
      </c>
      <c r="K342" s="91">
        <v>10</v>
      </c>
      <c r="L342" s="95">
        <v>0</v>
      </c>
      <c r="M342" s="91">
        <v>0</v>
      </c>
      <c r="N342" s="95">
        <v>0</v>
      </c>
      <c r="O342" s="91">
        <v>0</v>
      </c>
      <c r="P342" s="95">
        <v>0</v>
      </c>
      <c r="Q342" s="91">
        <v>0</v>
      </c>
      <c r="R342" s="95">
        <v>0</v>
      </c>
      <c r="S342" s="91">
        <v>0</v>
      </c>
      <c r="T342" s="95">
        <v>0</v>
      </c>
      <c r="U342" s="91">
        <v>10</v>
      </c>
      <c r="V342" s="95">
        <v>8</v>
      </c>
      <c r="W342" s="91">
        <v>0</v>
      </c>
      <c r="X342" s="95">
        <v>0</v>
      </c>
      <c r="Y342" s="91">
        <v>0</v>
      </c>
      <c r="Z342" s="95">
        <v>0</v>
      </c>
      <c r="AA342" s="40">
        <v>75</v>
      </c>
    </row>
    <row r="343" spans="1:27" x14ac:dyDescent="0.45">
      <c r="A343" s="90">
        <v>45541</v>
      </c>
      <c r="B343" s="95">
        <v>0</v>
      </c>
      <c r="C343" s="91">
        <v>27</v>
      </c>
      <c r="D343" s="95">
        <v>0</v>
      </c>
      <c r="E343" s="91">
        <v>0</v>
      </c>
      <c r="F343" s="95">
        <v>0</v>
      </c>
      <c r="G343" s="91">
        <v>0</v>
      </c>
      <c r="H343" s="95">
        <v>10</v>
      </c>
      <c r="I343" s="91">
        <v>0</v>
      </c>
      <c r="J343" s="95">
        <v>0</v>
      </c>
      <c r="K343" s="91">
        <v>0</v>
      </c>
      <c r="L343" s="95">
        <v>10</v>
      </c>
      <c r="M343" s="91">
        <v>10</v>
      </c>
      <c r="N343" s="95">
        <v>0</v>
      </c>
      <c r="O343" s="91">
        <v>0</v>
      </c>
      <c r="P343" s="95">
        <v>0</v>
      </c>
      <c r="Q343" s="91">
        <v>0</v>
      </c>
      <c r="R343" s="95">
        <v>0</v>
      </c>
      <c r="S343" s="91">
        <v>0</v>
      </c>
      <c r="T343" s="95">
        <v>0</v>
      </c>
      <c r="U343" s="91">
        <v>0</v>
      </c>
      <c r="V343" s="95">
        <v>0</v>
      </c>
      <c r="W343" s="91">
        <v>8</v>
      </c>
      <c r="X343" s="95">
        <v>0</v>
      </c>
      <c r="Y343" s="91">
        <v>0</v>
      </c>
      <c r="Z343" s="95">
        <v>10</v>
      </c>
      <c r="AA343" s="40">
        <v>75</v>
      </c>
    </row>
    <row r="344" spans="1:27" x14ac:dyDescent="0.45">
      <c r="A344" s="90">
        <v>45542</v>
      </c>
      <c r="B344" s="95">
        <v>0</v>
      </c>
      <c r="C344" s="91">
        <v>0</v>
      </c>
      <c r="D344" s="95">
        <v>0</v>
      </c>
      <c r="E344" s="91">
        <v>0</v>
      </c>
      <c r="F344" s="95">
        <v>30</v>
      </c>
      <c r="G344" s="91">
        <v>4</v>
      </c>
      <c r="H344" s="95">
        <v>4</v>
      </c>
      <c r="I344" s="91">
        <v>5</v>
      </c>
      <c r="J344" s="95">
        <v>0</v>
      </c>
      <c r="K344" s="91">
        <v>0</v>
      </c>
      <c r="L344" s="95">
        <v>27</v>
      </c>
      <c r="M344" s="91">
        <v>20</v>
      </c>
      <c r="N344" s="95">
        <v>0</v>
      </c>
      <c r="O344" s="91">
        <v>0</v>
      </c>
      <c r="P344" s="95">
        <v>0</v>
      </c>
      <c r="Q344" s="91">
        <v>0</v>
      </c>
      <c r="R344" s="95">
        <v>10</v>
      </c>
      <c r="S344" s="91">
        <v>0</v>
      </c>
      <c r="T344" s="95">
        <v>0</v>
      </c>
      <c r="U344" s="91">
        <v>10</v>
      </c>
      <c r="V344" s="95">
        <v>0</v>
      </c>
      <c r="W344" s="91">
        <v>0</v>
      </c>
      <c r="X344" s="95">
        <v>0</v>
      </c>
      <c r="Y344" s="91">
        <v>11</v>
      </c>
      <c r="Z344" s="95">
        <v>0</v>
      </c>
      <c r="AA344" s="40">
        <v>121</v>
      </c>
    </row>
    <row r="345" spans="1:27" x14ac:dyDescent="0.45">
      <c r="A345" s="90">
        <v>45543</v>
      </c>
      <c r="B345" s="95">
        <v>0</v>
      </c>
      <c r="C345" s="91">
        <v>0</v>
      </c>
      <c r="D345" s="95">
        <v>0</v>
      </c>
      <c r="E345" s="91">
        <v>0</v>
      </c>
      <c r="F345" s="95">
        <v>0</v>
      </c>
      <c r="G345" s="91">
        <v>0</v>
      </c>
      <c r="H345" s="95">
        <v>7</v>
      </c>
      <c r="I345" s="91">
        <v>0</v>
      </c>
      <c r="J345" s="95">
        <v>0</v>
      </c>
      <c r="K345" s="91">
        <v>0</v>
      </c>
      <c r="L345" s="95">
        <v>0</v>
      </c>
      <c r="M345" s="91">
        <v>8</v>
      </c>
      <c r="N345" s="95">
        <v>8</v>
      </c>
      <c r="O345" s="91">
        <v>0</v>
      </c>
      <c r="P345" s="95">
        <v>0</v>
      </c>
      <c r="Q345" s="91">
        <v>0</v>
      </c>
      <c r="R345" s="95">
        <v>0</v>
      </c>
      <c r="S345" s="91">
        <v>2</v>
      </c>
      <c r="T345" s="95">
        <v>0</v>
      </c>
      <c r="U345" s="91">
        <v>0</v>
      </c>
      <c r="V345" s="95">
        <v>4</v>
      </c>
      <c r="W345" s="91">
        <v>0</v>
      </c>
      <c r="X345" s="95">
        <v>0</v>
      </c>
      <c r="Y345" s="91">
        <v>0</v>
      </c>
      <c r="Z345" s="95">
        <v>18</v>
      </c>
      <c r="AA345" s="40">
        <v>47</v>
      </c>
    </row>
    <row r="346" spans="1:27" x14ac:dyDescent="0.45">
      <c r="A346" s="90">
        <v>45544</v>
      </c>
      <c r="B346" s="95">
        <v>0</v>
      </c>
      <c r="C346" s="91">
        <v>0</v>
      </c>
      <c r="D346" s="95">
        <v>0</v>
      </c>
      <c r="E346" s="91">
        <v>0</v>
      </c>
      <c r="F346" s="95">
        <v>0</v>
      </c>
      <c r="G346" s="91">
        <v>0</v>
      </c>
      <c r="H346" s="95">
        <v>0</v>
      </c>
      <c r="I346" s="91">
        <v>0</v>
      </c>
      <c r="J346" s="95">
        <v>0</v>
      </c>
      <c r="K346" s="91">
        <v>3</v>
      </c>
      <c r="L346" s="95">
        <v>0</v>
      </c>
      <c r="M346" s="91">
        <v>13</v>
      </c>
      <c r="N346" s="95">
        <v>0</v>
      </c>
      <c r="O346" s="91">
        <v>0</v>
      </c>
      <c r="P346" s="95">
        <v>2</v>
      </c>
      <c r="Q346" s="91">
        <v>0</v>
      </c>
      <c r="R346" s="95">
        <v>0</v>
      </c>
      <c r="S346" s="91">
        <v>0</v>
      </c>
      <c r="T346" s="95">
        <v>0</v>
      </c>
      <c r="U346" s="91">
        <v>0</v>
      </c>
      <c r="V346" s="95">
        <v>5</v>
      </c>
      <c r="W346" s="91">
        <v>5</v>
      </c>
      <c r="X346" s="95">
        <v>0</v>
      </c>
      <c r="Y346" s="91">
        <v>5</v>
      </c>
      <c r="Z346" s="95">
        <v>0</v>
      </c>
      <c r="AA346" s="40">
        <v>33</v>
      </c>
    </row>
    <row r="347" spans="1:27" x14ac:dyDescent="0.45">
      <c r="A347" s="90">
        <v>45545</v>
      </c>
      <c r="B347" s="95">
        <v>0</v>
      </c>
      <c r="C347" s="91">
        <v>15</v>
      </c>
      <c r="D347" s="95">
        <v>0</v>
      </c>
      <c r="E347" s="91">
        <v>0</v>
      </c>
      <c r="F347" s="95">
        <v>5</v>
      </c>
      <c r="G347" s="91">
        <v>0</v>
      </c>
      <c r="H347" s="95">
        <v>10</v>
      </c>
      <c r="I347" s="91">
        <v>0</v>
      </c>
      <c r="J347" s="95">
        <v>0</v>
      </c>
      <c r="K347" s="91">
        <v>5</v>
      </c>
      <c r="L347" s="95">
        <v>0</v>
      </c>
      <c r="M347" s="91">
        <v>15</v>
      </c>
      <c r="N347" s="95">
        <v>0</v>
      </c>
      <c r="O347" s="91">
        <v>0</v>
      </c>
      <c r="P347" s="95">
        <v>5</v>
      </c>
      <c r="Q347" s="91">
        <v>0</v>
      </c>
      <c r="R347" s="95">
        <v>0</v>
      </c>
      <c r="S347" s="91">
        <v>0</v>
      </c>
      <c r="T347" s="95">
        <v>0</v>
      </c>
      <c r="U347" s="91">
        <v>0</v>
      </c>
      <c r="V347" s="95">
        <v>8</v>
      </c>
      <c r="W347" s="91">
        <v>8</v>
      </c>
      <c r="X347" s="95">
        <v>0</v>
      </c>
      <c r="Y347" s="91">
        <v>0</v>
      </c>
      <c r="Z347" s="95">
        <v>0</v>
      </c>
      <c r="AA347" s="40">
        <v>71</v>
      </c>
    </row>
    <row r="348" spans="1:27" x14ac:dyDescent="0.45">
      <c r="A348" s="90">
        <v>45546</v>
      </c>
      <c r="B348" s="95">
        <v>0</v>
      </c>
      <c r="C348" s="91">
        <v>0</v>
      </c>
      <c r="D348" s="95">
        <v>0</v>
      </c>
      <c r="E348" s="91">
        <v>0</v>
      </c>
      <c r="F348" s="95">
        <v>0</v>
      </c>
      <c r="G348" s="91">
        <v>30</v>
      </c>
      <c r="H348" s="95">
        <v>0</v>
      </c>
      <c r="I348" s="91">
        <v>20</v>
      </c>
      <c r="J348" s="95">
        <v>0</v>
      </c>
      <c r="K348" s="91">
        <v>20</v>
      </c>
      <c r="L348" s="95">
        <v>0</v>
      </c>
      <c r="M348" s="91">
        <v>0</v>
      </c>
      <c r="N348" s="95">
        <v>0</v>
      </c>
      <c r="O348" s="91">
        <v>0</v>
      </c>
      <c r="P348" s="95">
        <v>0</v>
      </c>
      <c r="Q348" s="91">
        <v>0</v>
      </c>
      <c r="R348" s="95">
        <v>20</v>
      </c>
      <c r="S348" s="91">
        <v>0</v>
      </c>
      <c r="T348" s="95">
        <v>0</v>
      </c>
      <c r="U348" s="91">
        <v>30</v>
      </c>
      <c r="V348" s="95">
        <v>25</v>
      </c>
      <c r="W348" s="91">
        <v>20</v>
      </c>
      <c r="X348" s="95">
        <v>0</v>
      </c>
      <c r="Y348" s="91">
        <v>0</v>
      </c>
      <c r="Z348" s="95">
        <v>30</v>
      </c>
      <c r="AA348" s="40">
        <v>195</v>
      </c>
    </row>
    <row r="349" spans="1:27" x14ac:dyDescent="0.45">
      <c r="A349" s="90">
        <v>45547</v>
      </c>
      <c r="B349" s="95">
        <v>0</v>
      </c>
      <c r="C349" s="91">
        <v>15</v>
      </c>
      <c r="D349" s="95">
        <v>0</v>
      </c>
      <c r="E349" s="91">
        <v>0</v>
      </c>
      <c r="F349" s="95">
        <v>0</v>
      </c>
      <c r="G349" s="91">
        <v>0</v>
      </c>
      <c r="H349" s="95">
        <v>10</v>
      </c>
      <c r="I349" s="91">
        <v>0</v>
      </c>
      <c r="J349" s="95">
        <v>4</v>
      </c>
      <c r="K349" s="91">
        <v>10</v>
      </c>
      <c r="L349" s="95">
        <v>10</v>
      </c>
      <c r="M349" s="91">
        <v>12</v>
      </c>
      <c r="N349" s="95">
        <v>10</v>
      </c>
      <c r="O349" s="91">
        <v>0</v>
      </c>
      <c r="P349" s="95">
        <v>13</v>
      </c>
      <c r="Q349" s="91">
        <v>0</v>
      </c>
      <c r="R349" s="95">
        <v>0</v>
      </c>
      <c r="S349" s="91">
        <v>0</v>
      </c>
      <c r="T349" s="95">
        <v>0</v>
      </c>
      <c r="U349" s="91">
        <v>0</v>
      </c>
      <c r="V349" s="95">
        <v>15</v>
      </c>
      <c r="W349" s="91">
        <v>15</v>
      </c>
      <c r="X349" s="95">
        <v>0</v>
      </c>
      <c r="Y349" s="91">
        <v>0</v>
      </c>
      <c r="Z349" s="95">
        <v>5</v>
      </c>
      <c r="AA349" s="40">
        <v>119</v>
      </c>
    </row>
    <row r="350" spans="1:27" x14ac:dyDescent="0.45">
      <c r="A350" s="90">
        <v>45548</v>
      </c>
      <c r="B350" s="95">
        <v>6</v>
      </c>
      <c r="C350" s="91">
        <v>21</v>
      </c>
      <c r="D350" s="95">
        <v>0</v>
      </c>
      <c r="E350" s="91">
        <v>0</v>
      </c>
      <c r="F350" s="95">
        <v>10</v>
      </c>
      <c r="G350" s="91">
        <v>18</v>
      </c>
      <c r="H350" s="95">
        <v>20</v>
      </c>
      <c r="I350" s="91">
        <v>0</v>
      </c>
      <c r="J350" s="95">
        <v>0</v>
      </c>
      <c r="K350" s="91">
        <v>4</v>
      </c>
      <c r="L350" s="95">
        <v>24</v>
      </c>
      <c r="M350" s="91">
        <v>25</v>
      </c>
      <c r="N350" s="95">
        <v>4</v>
      </c>
      <c r="O350" s="91">
        <v>0</v>
      </c>
      <c r="P350" s="95">
        <v>5</v>
      </c>
      <c r="Q350" s="91">
        <v>0</v>
      </c>
      <c r="R350" s="95">
        <v>0</v>
      </c>
      <c r="S350" s="91">
        <v>0</v>
      </c>
      <c r="T350" s="95">
        <v>0</v>
      </c>
      <c r="U350" s="91">
        <v>0</v>
      </c>
      <c r="V350" s="95">
        <v>5</v>
      </c>
      <c r="W350" s="91">
        <v>20</v>
      </c>
      <c r="X350" s="95">
        <v>5</v>
      </c>
      <c r="Y350" s="91">
        <v>0</v>
      </c>
      <c r="Z350" s="95">
        <v>10</v>
      </c>
      <c r="AA350" s="40">
        <v>177</v>
      </c>
    </row>
    <row r="351" spans="1:27" x14ac:dyDescent="0.45">
      <c r="A351" s="90">
        <v>45549</v>
      </c>
      <c r="B351" s="95">
        <v>3</v>
      </c>
      <c r="C351" s="91">
        <v>10</v>
      </c>
      <c r="D351" s="95">
        <v>0</v>
      </c>
      <c r="E351" s="91">
        <v>0</v>
      </c>
      <c r="F351" s="95">
        <v>0</v>
      </c>
      <c r="G351" s="91">
        <v>25</v>
      </c>
      <c r="H351" s="95">
        <v>30</v>
      </c>
      <c r="I351" s="91">
        <v>0</v>
      </c>
      <c r="J351" s="95">
        <v>0</v>
      </c>
      <c r="K351" s="91">
        <v>0</v>
      </c>
      <c r="L351" s="95">
        <v>0</v>
      </c>
      <c r="M351" s="91">
        <v>0</v>
      </c>
      <c r="N351" s="95">
        <v>0</v>
      </c>
      <c r="O351" s="91">
        <v>0</v>
      </c>
      <c r="P351" s="95">
        <v>0</v>
      </c>
      <c r="Q351" s="91">
        <v>0</v>
      </c>
      <c r="R351" s="95">
        <v>20</v>
      </c>
      <c r="S351" s="91">
        <v>0</v>
      </c>
      <c r="T351" s="95">
        <v>0</v>
      </c>
      <c r="U351" s="91">
        <v>40</v>
      </c>
      <c r="V351" s="95">
        <v>5</v>
      </c>
      <c r="W351" s="91">
        <v>20</v>
      </c>
      <c r="X351" s="95">
        <v>5</v>
      </c>
      <c r="Y351" s="91">
        <v>0</v>
      </c>
      <c r="Z351" s="95">
        <v>30</v>
      </c>
      <c r="AA351" s="40">
        <v>188</v>
      </c>
    </row>
    <row r="352" spans="1:27" x14ac:dyDescent="0.45">
      <c r="A352" s="90">
        <v>45550</v>
      </c>
      <c r="B352" s="95">
        <v>20</v>
      </c>
      <c r="C352" s="91">
        <v>4</v>
      </c>
      <c r="D352" s="95">
        <v>0</v>
      </c>
      <c r="E352" s="91">
        <v>0</v>
      </c>
      <c r="F352" s="95">
        <v>77</v>
      </c>
      <c r="G352" s="91">
        <v>20</v>
      </c>
      <c r="H352" s="95">
        <v>0</v>
      </c>
      <c r="I352" s="91">
        <v>10</v>
      </c>
      <c r="J352" s="95">
        <v>0</v>
      </c>
      <c r="K352" s="91">
        <v>10</v>
      </c>
      <c r="L352" s="95">
        <v>9</v>
      </c>
      <c r="M352" s="91">
        <v>0</v>
      </c>
      <c r="N352" s="95">
        <v>1</v>
      </c>
      <c r="O352" s="91">
        <v>0</v>
      </c>
      <c r="P352" s="95">
        <v>0</v>
      </c>
      <c r="Q352" s="91">
        <v>0</v>
      </c>
      <c r="R352" s="95">
        <v>10</v>
      </c>
      <c r="S352" s="91">
        <v>0</v>
      </c>
      <c r="T352" s="95">
        <v>0</v>
      </c>
      <c r="U352" s="91">
        <v>10</v>
      </c>
      <c r="V352" s="95">
        <v>10</v>
      </c>
      <c r="W352" s="91">
        <v>20</v>
      </c>
      <c r="X352" s="95">
        <v>0</v>
      </c>
      <c r="Y352" s="91">
        <v>0</v>
      </c>
      <c r="Z352" s="95">
        <v>14</v>
      </c>
      <c r="AA352" s="40">
        <v>215</v>
      </c>
    </row>
    <row r="353" spans="1:27" x14ac:dyDescent="0.45">
      <c r="A353" s="90">
        <v>45551</v>
      </c>
      <c r="B353" s="95">
        <v>44</v>
      </c>
      <c r="C353" s="91">
        <v>0</v>
      </c>
      <c r="D353" s="95">
        <v>0</v>
      </c>
      <c r="E353" s="91">
        <v>0</v>
      </c>
      <c r="F353" s="95">
        <v>10</v>
      </c>
      <c r="G353" s="91">
        <v>64</v>
      </c>
      <c r="H353" s="95">
        <v>0</v>
      </c>
      <c r="I353" s="91">
        <v>0</v>
      </c>
      <c r="J353" s="95">
        <v>0</v>
      </c>
      <c r="K353" s="91">
        <v>0</v>
      </c>
      <c r="L353" s="95">
        <v>8</v>
      </c>
      <c r="M353" s="91">
        <v>0</v>
      </c>
      <c r="N353" s="95">
        <v>0</v>
      </c>
      <c r="O353" s="91">
        <v>0</v>
      </c>
      <c r="P353" s="95">
        <v>0</v>
      </c>
      <c r="Q353" s="91">
        <v>13</v>
      </c>
      <c r="R353" s="95">
        <v>0</v>
      </c>
      <c r="S353" s="91">
        <v>5</v>
      </c>
      <c r="T353" s="95">
        <v>0</v>
      </c>
      <c r="U353" s="91">
        <v>7</v>
      </c>
      <c r="V353" s="95">
        <v>25</v>
      </c>
      <c r="W353" s="91">
        <v>25</v>
      </c>
      <c r="X353" s="95">
        <v>10</v>
      </c>
      <c r="Y353" s="91">
        <v>15</v>
      </c>
      <c r="Z353" s="95">
        <v>30</v>
      </c>
      <c r="AA353" s="40">
        <v>256</v>
      </c>
    </row>
    <row r="354" spans="1:27" x14ac:dyDescent="0.45">
      <c r="A354" s="90">
        <v>45552</v>
      </c>
      <c r="B354" s="95">
        <v>0</v>
      </c>
      <c r="C354" s="91">
        <v>15</v>
      </c>
      <c r="D354" s="95">
        <v>0</v>
      </c>
      <c r="E354" s="91">
        <v>0</v>
      </c>
      <c r="F354" s="95">
        <v>5</v>
      </c>
      <c r="G354" s="91">
        <v>0</v>
      </c>
      <c r="H354" s="95">
        <v>10</v>
      </c>
      <c r="I354" s="91">
        <v>0</v>
      </c>
      <c r="J354" s="95">
        <v>0</v>
      </c>
      <c r="K354" s="91">
        <v>5</v>
      </c>
      <c r="L354" s="95">
        <v>0</v>
      </c>
      <c r="M354" s="91">
        <v>3</v>
      </c>
      <c r="N354" s="95">
        <v>4</v>
      </c>
      <c r="O354" s="91">
        <v>0</v>
      </c>
      <c r="P354" s="95">
        <v>3</v>
      </c>
      <c r="Q354" s="91">
        <v>0</v>
      </c>
      <c r="R354" s="95">
        <v>0</v>
      </c>
      <c r="S354" s="91">
        <v>0</v>
      </c>
      <c r="T354" s="95">
        <v>0</v>
      </c>
      <c r="U354" s="91">
        <v>5</v>
      </c>
      <c r="V354" s="95">
        <v>0</v>
      </c>
      <c r="W354" s="91">
        <v>0</v>
      </c>
      <c r="X354" s="95">
        <v>0</v>
      </c>
      <c r="Y354" s="91">
        <v>5</v>
      </c>
      <c r="Z354" s="95">
        <v>5</v>
      </c>
      <c r="AA354" s="40">
        <v>60</v>
      </c>
    </row>
    <row r="355" spans="1:27" x14ac:dyDescent="0.45">
      <c r="A355" s="90">
        <v>45553</v>
      </c>
      <c r="B355" s="95">
        <v>18</v>
      </c>
      <c r="C355" s="91">
        <v>20</v>
      </c>
      <c r="D355" s="95">
        <v>20</v>
      </c>
      <c r="E355" s="91">
        <v>0</v>
      </c>
      <c r="F355" s="95">
        <v>0</v>
      </c>
      <c r="G355" s="91">
        <v>19</v>
      </c>
      <c r="H355" s="95">
        <v>20</v>
      </c>
      <c r="I355" s="91">
        <v>10</v>
      </c>
      <c r="J355" s="95">
        <v>0</v>
      </c>
      <c r="K355" s="91">
        <v>78</v>
      </c>
      <c r="L355" s="95">
        <v>0</v>
      </c>
      <c r="M355" s="91">
        <v>0</v>
      </c>
      <c r="N355" s="95">
        <v>0</v>
      </c>
      <c r="O355" s="91">
        <v>0</v>
      </c>
      <c r="P355" s="95">
        <v>0</v>
      </c>
      <c r="Q355" s="91">
        <v>5</v>
      </c>
      <c r="R355" s="95">
        <v>18</v>
      </c>
      <c r="S355" s="91">
        <v>0</v>
      </c>
      <c r="T355" s="95">
        <v>0</v>
      </c>
      <c r="U355" s="91">
        <v>32</v>
      </c>
      <c r="V355" s="95">
        <v>20</v>
      </c>
      <c r="W355" s="91">
        <v>20</v>
      </c>
      <c r="X355" s="95">
        <v>0</v>
      </c>
      <c r="Y355" s="91">
        <v>0</v>
      </c>
      <c r="Z355" s="95">
        <v>20</v>
      </c>
      <c r="AA355" s="40">
        <v>400</v>
      </c>
    </row>
    <row r="356" spans="1:27" x14ac:dyDescent="0.45">
      <c r="A356" s="90">
        <v>45554</v>
      </c>
      <c r="B356" s="95">
        <v>0</v>
      </c>
      <c r="C356" s="91">
        <v>0</v>
      </c>
      <c r="D356" s="95">
        <v>0</v>
      </c>
      <c r="E356" s="91">
        <v>0</v>
      </c>
      <c r="F356" s="95">
        <v>0</v>
      </c>
      <c r="G356" s="91">
        <v>16</v>
      </c>
      <c r="H356" s="95">
        <v>10</v>
      </c>
      <c r="I356" s="91">
        <v>0</v>
      </c>
      <c r="J356" s="95">
        <v>0</v>
      </c>
      <c r="K356" s="91">
        <v>10</v>
      </c>
      <c r="L356" s="95">
        <v>9</v>
      </c>
      <c r="M356" s="91">
        <v>10</v>
      </c>
      <c r="N356" s="95">
        <v>10</v>
      </c>
      <c r="O356" s="91">
        <v>0</v>
      </c>
      <c r="P356" s="95">
        <v>10</v>
      </c>
      <c r="Q356" s="91">
        <v>0</v>
      </c>
      <c r="R356" s="95">
        <v>2</v>
      </c>
      <c r="S356" s="91">
        <v>0</v>
      </c>
      <c r="T356" s="95">
        <v>0</v>
      </c>
      <c r="U356" s="91">
        <v>8</v>
      </c>
      <c r="V356" s="95">
        <v>7</v>
      </c>
      <c r="W356" s="91">
        <v>10</v>
      </c>
      <c r="X356" s="95">
        <v>3</v>
      </c>
      <c r="Y356" s="91">
        <v>10</v>
      </c>
      <c r="Z356" s="95">
        <v>15</v>
      </c>
      <c r="AA356" s="40">
        <v>130</v>
      </c>
    </row>
    <row r="357" spans="1:27" x14ac:dyDescent="0.45">
      <c r="A357" s="90">
        <v>45555</v>
      </c>
      <c r="B357" s="95">
        <v>0</v>
      </c>
      <c r="C357" s="91">
        <v>55</v>
      </c>
      <c r="D357" s="95">
        <v>0</v>
      </c>
      <c r="E357" s="91">
        <v>0</v>
      </c>
      <c r="F357" s="95">
        <v>0</v>
      </c>
      <c r="G357" s="91">
        <v>0</v>
      </c>
      <c r="H357" s="95">
        <v>22</v>
      </c>
      <c r="I357" s="91">
        <v>0</v>
      </c>
      <c r="J357" s="95">
        <v>0</v>
      </c>
      <c r="K357" s="91">
        <v>0</v>
      </c>
      <c r="L357" s="95">
        <v>0</v>
      </c>
      <c r="M357" s="91">
        <v>5</v>
      </c>
      <c r="N357" s="95">
        <v>0</v>
      </c>
      <c r="O357" s="91">
        <v>0</v>
      </c>
      <c r="P357" s="95">
        <v>0</v>
      </c>
      <c r="Q357" s="91">
        <v>0</v>
      </c>
      <c r="R357" s="95">
        <v>51</v>
      </c>
      <c r="S357" s="91">
        <v>0</v>
      </c>
      <c r="T357" s="95">
        <v>0</v>
      </c>
      <c r="U357" s="91">
        <v>0</v>
      </c>
      <c r="V357" s="95">
        <v>0</v>
      </c>
      <c r="W357" s="91">
        <v>33</v>
      </c>
      <c r="X357" s="95">
        <v>4</v>
      </c>
      <c r="Y357" s="91">
        <v>0</v>
      </c>
      <c r="Z357" s="95">
        <v>0</v>
      </c>
      <c r="AA357" s="40">
        <v>170</v>
      </c>
    </row>
    <row r="358" spans="1:27" x14ac:dyDescent="0.45">
      <c r="A358" s="90">
        <v>45556</v>
      </c>
      <c r="B358" s="95">
        <v>0</v>
      </c>
      <c r="C358" s="91">
        <v>10</v>
      </c>
      <c r="D358" s="95">
        <v>0</v>
      </c>
      <c r="E358" s="91">
        <v>0</v>
      </c>
      <c r="F358" s="95">
        <v>0</v>
      </c>
      <c r="G358" s="91">
        <v>0</v>
      </c>
      <c r="H358" s="95">
        <v>9</v>
      </c>
      <c r="I358" s="91">
        <v>0</v>
      </c>
      <c r="J358" s="95">
        <v>0</v>
      </c>
      <c r="K358" s="91">
        <v>2</v>
      </c>
      <c r="L358" s="95">
        <v>0</v>
      </c>
      <c r="M358" s="91">
        <v>15</v>
      </c>
      <c r="N358" s="95">
        <v>0</v>
      </c>
      <c r="O358" s="91">
        <v>0</v>
      </c>
      <c r="P358" s="95">
        <v>15</v>
      </c>
      <c r="Q358" s="91">
        <v>0</v>
      </c>
      <c r="R358" s="95">
        <v>0</v>
      </c>
      <c r="S358" s="91">
        <v>0</v>
      </c>
      <c r="T358" s="95">
        <v>0</v>
      </c>
      <c r="U358" s="91">
        <v>7</v>
      </c>
      <c r="V358" s="95">
        <v>0</v>
      </c>
      <c r="W358" s="91">
        <v>0</v>
      </c>
      <c r="X358" s="95">
        <v>0</v>
      </c>
      <c r="Y358" s="91">
        <v>0</v>
      </c>
      <c r="Z358" s="95">
        <v>0</v>
      </c>
      <c r="AA358" s="40">
        <v>58</v>
      </c>
    </row>
    <row r="359" spans="1:27" x14ac:dyDescent="0.45">
      <c r="A359" s="90">
        <v>45557</v>
      </c>
      <c r="B359" s="95">
        <v>1</v>
      </c>
      <c r="C359" s="91">
        <v>0</v>
      </c>
      <c r="D359" s="95">
        <v>0</v>
      </c>
      <c r="E359" s="91">
        <v>0</v>
      </c>
      <c r="F359" s="95">
        <v>14</v>
      </c>
      <c r="G359" s="91">
        <v>0</v>
      </c>
      <c r="H359" s="95">
        <v>6</v>
      </c>
      <c r="I359" s="91">
        <v>3</v>
      </c>
      <c r="J359" s="95">
        <v>0</v>
      </c>
      <c r="K359" s="91">
        <v>0</v>
      </c>
      <c r="L359" s="95">
        <v>0</v>
      </c>
      <c r="M359" s="91">
        <v>15</v>
      </c>
      <c r="N359" s="95">
        <v>0</v>
      </c>
      <c r="O359" s="91">
        <v>0</v>
      </c>
      <c r="P359" s="95">
        <v>25</v>
      </c>
      <c r="Q359" s="91">
        <v>0</v>
      </c>
      <c r="R359" s="95">
        <v>0</v>
      </c>
      <c r="S359" s="91">
        <v>0</v>
      </c>
      <c r="T359" s="95">
        <v>0</v>
      </c>
      <c r="U359" s="91">
        <v>0</v>
      </c>
      <c r="V359" s="95">
        <v>0</v>
      </c>
      <c r="W359" s="91">
        <v>0</v>
      </c>
      <c r="X359" s="95">
        <v>0</v>
      </c>
      <c r="Y359" s="91">
        <v>0</v>
      </c>
      <c r="Z359" s="95">
        <v>0</v>
      </c>
      <c r="AA359" s="40">
        <v>64</v>
      </c>
    </row>
    <row r="360" spans="1:27" x14ac:dyDescent="0.45">
      <c r="A360" s="90">
        <v>45558</v>
      </c>
      <c r="B360" s="95">
        <v>20</v>
      </c>
      <c r="C360" s="91">
        <v>19</v>
      </c>
      <c r="D360" s="95">
        <v>0</v>
      </c>
      <c r="E360" s="91">
        <v>0</v>
      </c>
      <c r="F360" s="95">
        <v>0</v>
      </c>
      <c r="G360" s="91">
        <v>0</v>
      </c>
      <c r="H360" s="95">
        <v>10</v>
      </c>
      <c r="I360" s="91">
        <v>0</v>
      </c>
      <c r="J360" s="95">
        <v>0</v>
      </c>
      <c r="K360" s="91">
        <v>0</v>
      </c>
      <c r="L360" s="95">
        <v>0</v>
      </c>
      <c r="M360" s="91">
        <v>0</v>
      </c>
      <c r="N360" s="95">
        <v>0</v>
      </c>
      <c r="O360" s="91">
        <v>0</v>
      </c>
      <c r="P360" s="95">
        <v>6</v>
      </c>
      <c r="Q360" s="91">
        <v>6</v>
      </c>
      <c r="R360" s="95">
        <v>5</v>
      </c>
      <c r="S360" s="91">
        <v>0</v>
      </c>
      <c r="T360" s="95">
        <v>7</v>
      </c>
      <c r="U360" s="91">
        <v>2</v>
      </c>
      <c r="V360" s="95">
        <v>0</v>
      </c>
      <c r="W360" s="91">
        <v>0</v>
      </c>
      <c r="X360" s="95">
        <v>0</v>
      </c>
      <c r="Y360" s="91">
        <v>0</v>
      </c>
      <c r="Z360" s="95">
        <v>10</v>
      </c>
      <c r="AA360" s="40">
        <v>85</v>
      </c>
    </row>
    <row r="361" spans="1:27" x14ac:dyDescent="0.45">
      <c r="A361" s="90">
        <v>45559</v>
      </c>
      <c r="B361" s="95">
        <v>0</v>
      </c>
      <c r="C361" s="91">
        <v>0</v>
      </c>
      <c r="D361" s="95">
        <v>0</v>
      </c>
      <c r="E361" s="91">
        <v>6</v>
      </c>
      <c r="F361" s="95">
        <v>0</v>
      </c>
      <c r="G361" s="91">
        <v>0</v>
      </c>
      <c r="H361" s="95">
        <v>10</v>
      </c>
      <c r="I361" s="91">
        <v>0</v>
      </c>
      <c r="J361" s="95">
        <v>0</v>
      </c>
      <c r="K361" s="91">
        <v>10</v>
      </c>
      <c r="L361" s="95">
        <v>0</v>
      </c>
      <c r="M361" s="91">
        <v>0</v>
      </c>
      <c r="N361" s="95">
        <v>0</v>
      </c>
      <c r="O361" s="91">
        <v>3</v>
      </c>
      <c r="P361" s="95">
        <v>28</v>
      </c>
      <c r="Q361" s="91">
        <v>0</v>
      </c>
      <c r="R361" s="95">
        <v>0</v>
      </c>
      <c r="S361" s="91">
        <v>0</v>
      </c>
      <c r="T361" s="95">
        <v>0</v>
      </c>
      <c r="U361" s="91">
        <v>0</v>
      </c>
      <c r="V361" s="95">
        <v>0</v>
      </c>
      <c r="W361" s="91">
        <v>0</v>
      </c>
      <c r="X361" s="95">
        <v>0</v>
      </c>
      <c r="Y361" s="91">
        <v>8</v>
      </c>
      <c r="Z361" s="95">
        <v>0</v>
      </c>
      <c r="AA361" s="40">
        <v>65</v>
      </c>
    </row>
    <row r="362" spans="1:27" x14ac:dyDescent="0.45">
      <c r="A362" s="90">
        <v>45560</v>
      </c>
      <c r="B362" s="95">
        <v>0</v>
      </c>
      <c r="C362" s="91">
        <v>0</v>
      </c>
      <c r="D362" s="95">
        <v>0</v>
      </c>
      <c r="E362" s="91">
        <v>10</v>
      </c>
      <c r="F362" s="95">
        <v>50</v>
      </c>
      <c r="G362" s="91">
        <v>0</v>
      </c>
      <c r="H362" s="95">
        <v>15</v>
      </c>
      <c r="I362" s="91">
        <v>0</v>
      </c>
      <c r="J362" s="95">
        <v>0</v>
      </c>
      <c r="K362" s="91">
        <v>30</v>
      </c>
      <c r="L362" s="95">
        <v>0</v>
      </c>
      <c r="M362" s="91">
        <v>0</v>
      </c>
      <c r="N362" s="95">
        <v>0</v>
      </c>
      <c r="O362" s="91">
        <v>0</v>
      </c>
      <c r="P362" s="95">
        <v>10</v>
      </c>
      <c r="Q362" s="91">
        <v>0</v>
      </c>
      <c r="R362" s="95">
        <v>10</v>
      </c>
      <c r="S362" s="91">
        <v>0</v>
      </c>
      <c r="T362" s="95">
        <v>10</v>
      </c>
      <c r="U362" s="91">
        <v>35</v>
      </c>
      <c r="V362" s="95">
        <v>0</v>
      </c>
      <c r="W362" s="91">
        <v>20</v>
      </c>
      <c r="X362" s="95">
        <v>0</v>
      </c>
      <c r="Y362" s="91">
        <v>0</v>
      </c>
      <c r="Z362" s="95">
        <v>60</v>
      </c>
      <c r="AA362" s="40">
        <v>250</v>
      </c>
    </row>
    <row r="363" spans="1:27" x14ac:dyDescent="0.45">
      <c r="A363" s="90">
        <v>45561</v>
      </c>
      <c r="B363" s="95">
        <v>12</v>
      </c>
      <c r="C363" s="91">
        <v>0</v>
      </c>
      <c r="D363" s="95">
        <v>0</v>
      </c>
      <c r="E363" s="91">
        <v>0</v>
      </c>
      <c r="F363" s="95">
        <v>25</v>
      </c>
      <c r="G363" s="91">
        <v>0</v>
      </c>
      <c r="H363" s="95">
        <v>0</v>
      </c>
      <c r="I363" s="91">
        <v>0</v>
      </c>
      <c r="J363" s="95">
        <v>30</v>
      </c>
      <c r="K363" s="91">
        <v>25</v>
      </c>
      <c r="L363" s="95">
        <v>12</v>
      </c>
      <c r="M363" s="91">
        <v>0</v>
      </c>
      <c r="N363" s="95">
        <v>0</v>
      </c>
      <c r="O363" s="91">
        <v>0</v>
      </c>
      <c r="P363" s="95">
        <v>0</v>
      </c>
      <c r="Q363" s="91">
        <v>0</v>
      </c>
      <c r="R363" s="95">
        <v>5</v>
      </c>
      <c r="S363" s="91">
        <v>0</v>
      </c>
      <c r="T363" s="95">
        <v>0</v>
      </c>
      <c r="U363" s="91">
        <v>0</v>
      </c>
      <c r="V363" s="95">
        <v>0</v>
      </c>
      <c r="W363" s="91">
        <v>0</v>
      </c>
      <c r="X363" s="95">
        <v>0</v>
      </c>
      <c r="Y363" s="91">
        <v>40</v>
      </c>
      <c r="Z363" s="95">
        <v>0</v>
      </c>
      <c r="AA363" s="40">
        <v>149</v>
      </c>
    </row>
    <row r="364" spans="1:27" x14ac:dyDescent="0.45">
      <c r="A364" s="90">
        <v>45562</v>
      </c>
      <c r="B364" s="95">
        <v>0</v>
      </c>
      <c r="C364" s="91">
        <v>4</v>
      </c>
      <c r="D364" s="95">
        <v>0</v>
      </c>
      <c r="E364" s="91">
        <v>0</v>
      </c>
      <c r="F364" s="95">
        <v>4</v>
      </c>
      <c r="G364" s="91">
        <v>6</v>
      </c>
      <c r="H364" s="95">
        <v>10</v>
      </c>
      <c r="I364" s="91">
        <v>6</v>
      </c>
      <c r="J364" s="95">
        <v>0</v>
      </c>
      <c r="K364" s="91">
        <v>10</v>
      </c>
      <c r="L364" s="95">
        <v>4</v>
      </c>
      <c r="M364" s="91">
        <v>4</v>
      </c>
      <c r="N364" s="95">
        <v>0</v>
      </c>
      <c r="O364" s="91">
        <v>4</v>
      </c>
      <c r="P364" s="95">
        <v>0</v>
      </c>
      <c r="Q364" s="91">
        <v>6</v>
      </c>
      <c r="R364" s="95">
        <v>2</v>
      </c>
      <c r="S364" s="91">
        <v>6</v>
      </c>
      <c r="T364" s="95">
        <v>0</v>
      </c>
      <c r="U364" s="91">
        <v>0</v>
      </c>
      <c r="V364" s="95">
        <v>10</v>
      </c>
      <c r="W364" s="91">
        <v>0</v>
      </c>
      <c r="X364" s="95">
        <v>0</v>
      </c>
      <c r="Y364" s="91">
        <v>0</v>
      </c>
      <c r="Z364" s="95">
        <v>4</v>
      </c>
      <c r="AA364" s="40">
        <v>80</v>
      </c>
    </row>
    <row r="365" spans="1:27" x14ac:dyDescent="0.45">
      <c r="A365" s="90">
        <v>45563</v>
      </c>
      <c r="B365" s="95">
        <v>5</v>
      </c>
      <c r="C365" s="91">
        <v>0</v>
      </c>
      <c r="D365" s="95">
        <v>0</v>
      </c>
      <c r="E365" s="91">
        <v>0</v>
      </c>
      <c r="F365" s="95">
        <v>7</v>
      </c>
      <c r="G365" s="91">
        <v>10</v>
      </c>
      <c r="H365" s="95">
        <v>10</v>
      </c>
      <c r="I365" s="91">
        <v>0</v>
      </c>
      <c r="J365" s="95">
        <v>3</v>
      </c>
      <c r="K365" s="91">
        <v>10</v>
      </c>
      <c r="L365" s="95">
        <v>5</v>
      </c>
      <c r="M365" s="91">
        <v>10</v>
      </c>
      <c r="N365" s="95">
        <v>0</v>
      </c>
      <c r="O365" s="91">
        <v>0</v>
      </c>
      <c r="P365" s="95">
        <v>25</v>
      </c>
      <c r="Q365" s="91">
        <v>0</v>
      </c>
      <c r="R365" s="95">
        <v>11</v>
      </c>
      <c r="S365" s="91">
        <v>0</v>
      </c>
      <c r="T365" s="95">
        <v>0</v>
      </c>
      <c r="U365" s="91">
        <v>20</v>
      </c>
      <c r="V365" s="95">
        <v>20</v>
      </c>
      <c r="W365" s="91">
        <v>20</v>
      </c>
      <c r="X365" s="95">
        <v>0</v>
      </c>
      <c r="Y365" s="91">
        <v>0</v>
      </c>
      <c r="Z365" s="95">
        <v>20</v>
      </c>
      <c r="AA365" s="40">
        <v>176</v>
      </c>
    </row>
    <row r="366" spans="1:27" x14ac:dyDescent="0.45">
      <c r="A366" s="90">
        <v>45564</v>
      </c>
      <c r="B366" s="95">
        <v>30</v>
      </c>
      <c r="C366" s="91">
        <v>25</v>
      </c>
      <c r="D366" s="95">
        <v>0</v>
      </c>
      <c r="E366" s="91">
        <v>0</v>
      </c>
      <c r="F366" s="95">
        <v>0</v>
      </c>
      <c r="G366" s="91">
        <v>21</v>
      </c>
      <c r="H366" s="95">
        <v>25</v>
      </c>
      <c r="I366" s="91">
        <v>0</v>
      </c>
      <c r="J366" s="95">
        <v>0</v>
      </c>
      <c r="K366" s="91">
        <v>0</v>
      </c>
      <c r="L366" s="95">
        <v>5</v>
      </c>
      <c r="M366" s="91">
        <v>15</v>
      </c>
      <c r="N366" s="95">
        <v>0</v>
      </c>
      <c r="O366" s="91">
        <v>0</v>
      </c>
      <c r="P366" s="95">
        <v>0</v>
      </c>
      <c r="Q366" s="91">
        <v>0</v>
      </c>
      <c r="R366" s="95">
        <v>10</v>
      </c>
      <c r="S366" s="91">
        <v>0</v>
      </c>
      <c r="T366" s="95">
        <v>0</v>
      </c>
      <c r="U366" s="91">
        <v>0</v>
      </c>
      <c r="V366" s="95">
        <v>5</v>
      </c>
      <c r="W366" s="91">
        <v>20</v>
      </c>
      <c r="X366" s="95">
        <v>0</v>
      </c>
      <c r="Y366" s="91">
        <v>10</v>
      </c>
      <c r="Z366" s="95">
        <v>20</v>
      </c>
      <c r="AA366" s="40">
        <v>186</v>
      </c>
    </row>
    <row r="367" spans="1:27" ht="14.65" thickBot="1" x14ac:dyDescent="0.5">
      <c r="A367" s="92">
        <v>45565</v>
      </c>
      <c r="B367" s="96">
        <v>0</v>
      </c>
      <c r="C367" s="42">
        <v>25</v>
      </c>
      <c r="D367" s="96">
        <v>0</v>
      </c>
      <c r="E367" s="42">
        <v>0</v>
      </c>
      <c r="F367" s="96">
        <v>0</v>
      </c>
      <c r="G367" s="42">
        <v>11</v>
      </c>
      <c r="H367" s="96">
        <v>20</v>
      </c>
      <c r="I367" s="42">
        <v>0</v>
      </c>
      <c r="J367" s="96">
        <v>0</v>
      </c>
      <c r="K367" s="42">
        <v>30</v>
      </c>
      <c r="L367" s="96">
        <v>0</v>
      </c>
      <c r="M367" s="42">
        <v>15</v>
      </c>
      <c r="N367" s="96">
        <v>0</v>
      </c>
      <c r="O367" s="42">
        <v>0</v>
      </c>
      <c r="P367" s="96">
        <v>30</v>
      </c>
      <c r="Q367" s="42">
        <v>0</v>
      </c>
      <c r="R367" s="96">
        <v>0</v>
      </c>
      <c r="S367" s="42">
        <v>0</v>
      </c>
      <c r="T367" s="96">
        <v>0</v>
      </c>
      <c r="U367" s="42">
        <v>0</v>
      </c>
      <c r="V367" s="96">
        <v>15</v>
      </c>
      <c r="W367" s="42">
        <v>15</v>
      </c>
      <c r="X367" s="96">
        <v>0</v>
      </c>
      <c r="Y367" s="42">
        <v>10</v>
      </c>
      <c r="Z367" s="96">
        <v>10</v>
      </c>
      <c r="AA367" s="43">
        <v>181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43F77-B5DA-4D73-B4A5-1BAB73D4BCC2}">
  <dimension ref="A1:AR130"/>
  <sheetViews>
    <sheetView zoomScale="77" workbookViewId="0">
      <selection activeCell="N2" sqref="N2"/>
      <pivotSelection pane="bottomRight" showHeader="1" extendable="1" activeRow="1" activeCol="13" previousRow="1" previousCol="13" click="1" r:id="rId1">
        <pivotArea dataOnly="0" outline="0" axis="axisValues" fieldPosition="0"/>
      </pivotSelection>
    </sheetView>
  </sheetViews>
  <sheetFormatPr defaultRowHeight="14.25" x14ac:dyDescent="0.45"/>
  <cols>
    <col min="1" max="1" width="13.6640625" customWidth="1"/>
    <col min="2" max="2" width="13.59765625" customWidth="1"/>
    <col min="3" max="3" width="19.265625" customWidth="1"/>
    <col min="4" max="4" width="17.1328125" customWidth="1"/>
    <col min="5" max="5" width="13.9296875" customWidth="1"/>
    <col min="6" max="6" width="15.796875" customWidth="1"/>
    <col min="7" max="7" width="12.19921875" bestFit="1" customWidth="1"/>
    <col min="8" max="8" width="13.3984375" bestFit="1" customWidth="1"/>
    <col min="10" max="10" width="9.53125" bestFit="1" customWidth="1"/>
    <col min="11" max="11" width="11.53125" customWidth="1"/>
    <col min="12" max="12" width="11.3984375" customWidth="1"/>
    <col min="13" max="13" width="11.53125" customWidth="1"/>
    <col min="14" max="14" width="21.53125" bestFit="1" customWidth="1"/>
    <col min="15" max="15" width="11" customWidth="1"/>
    <col min="20" max="20" width="12.53125" customWidth="1"/>
    <col min="22" max="22" width="12.46484375" customWidth="1"/>
    <col min="24" max="24" width="11.46484375" customWidth="1"/>
    <col min="29" max="29" width="11.9296875" customWidth="1"/>
    <col min="31" max="31" width="11.73046875" customWidth="1"/>
    <col min="33" max="33" width="12.06640625" customWidth="1"/>
    <col min="38" max="38" width="11.9296875" customWidth="1"/>
    <col min="40" max="40" width="13.46484375" customWidth="1"/>
    <col min="41" max="41" width="10" customWidth="1"/>
    <col min="42" max="42" width="11.6640625" customWidth="1"/>
  </cols>
  <sheetData>
    <row r="1" spans="1:14" ht="30.75" customHeight="1" thickBot="1" x14ac:dyDescent="0.9">
      <c r="A1" s="81" t="s">
        <v>183</v>
      </c>
      <c r="B1" s="82"/>
      <c r="C1" s="82"/>
      <c r="D1" s="82"/>
      <c r="E1" s="82"/>
      <c r="F1" s="82"/>
      <c r="G1" s="82"/>
    </row>
    <row r="2" spans="1:14" ht="14.65" thickBot="1" x14ac:dyDescent="0.5">
      <c r="A2" s="48" t="s">
        <v>147</v>
      </c>
      <c r="B2" s="29" t="s">
        <v>152</v>
      </c>
      <c r="C2" s="29" t="s">
        <v>148</v>
      </c>
      <c r="D2" s="29" t="s">
        <v>149</v>
      </c>
      <c r="E2" s="29" t="s">
        <v>146</v>
      </c>
      <c r="F2" s="29" t="s">
        <v>150</v>
      </c>
      <c r="G2" s="30" t="s">
        <v>151</v>
      </c>
      <c r="J2" s="35" t="s">
        <v>147</v>
      </c>
      <c r="K2" s="35" t="s">
        <v>63</v>
      </c>
      <c r="M2" s="7" t="s">
        <v>208</v>
      </c>
      <c r="N2" t="s">
        <v>188</v>
      </c>
    </row>
    <row r="3" spans="1:14" x14ac:dyDescent="0.45">
      <c r="A3" s="14" t="s">
        <v>3</v>
      </c>
      <c r="B3">
        <f ca="1">SUMIF('Sales Data'!$C$1:$C$3221,'Inventory Analysis'!A3,'Sales Data'!$D$2:$D$3221)</f>
        <v>1272</v>
      </c>
      <c r="C3" s="5">
        <f ca="1">SUMIF('Sales Data'!$C$1:$C$3221,'Inventory Analysis'!A3,'Sales Data'!$D$2:$D$3221)/366</f>
        <v>3.4754098360655736</v>
      </c>
      <c r="D3">
        <v>3</v>
      </c>
      <c r="E3" s="5">
        <f t="shared" ref="E3:E27" ca="1" si="0">C3*2</f>
        <v>6.9508196721311473</v>
      </c>
      <c r="F3" s="5">
        <f t="shared" ref="F3:F27" ca="1" si="1">C3*D3+E3</f>
        <v>17.377049180327869</v>
      </c>
      <c r="G3" s="40">
        <f ca="1">C3*10</f>
        <v>34.754098360655739</v>
      </c>
      <c r="J3" s="14" t="s">
        <v>23</v>
      </c>
      <c r="K3" s="15">
        <v>822010.32000000018</v>
      </c>
      <c r="L3" s="5"/>
      <c r="M3" s="4" t="s">
        <v>137</v>
      </c>
      <c r="N3" s="17"/>
    </row>
    <row r="4" spans="1:14" x14ac:dyDescent="0.45">
      <c r="A4" s="14" t="s">
        <v>4</v>
      </c>
      <c r="B4">
        <f ca="1">SUMIF('Sales Data'!$C$1:$C$3221,'Inventory Analysis'!A4,'Sales Data'!$D$2:$D$3221)</f>
        <v>1816</v>
      </c>
      <c r="C4" s="5">
        <f ca="1">SUMIF('Sales Data'!$C$1:$C$3221,'Inventory Analysis'!A4,'Sales Data'!$D$2:$D$3221)/366</f>
        <v>4.9617486338797816</v>
      </c>
      <c r="D4">
        <v>3</v>
      </c>
      <c r="E4" s="5">
        <f t="shared" ca="1" si="0"/>
        <v>9.9234972677595632</v>
      </c>
      <c r="F4" s="5">
        <f t="shared" ca="1" si="1"/>
        <v>24.808743169398909</v>
      </c>
      <c r="G4" s="40">
        <f t="shared" ref="G4:G27" ca="1" si="2">C4*10</f>
        <v>49.617486338797818</v>
      </c>
      <c r="J4" s="14" t="s">
        <v>24</v>
      </c>
      <c r="K4" s="15">
        <v>1795247.2800000003</v>
      </c>
      <c r="L4" s="5"/>
      <c r="M4" s="36" t="s">
        <v>140</v>
      </c>
      <c r="N4" s="17">
        <v>3525153.7650000011</v>
      </c>
    </row>
    <row r="5" spans="1:14" x14ac:dyDescent="0.45">
      <c r="A5" s="14" t="s">
        <v>5</v>
      </c>
      <c r="B5">
        <f ca="1">SUMIF('Sales Data'!$C$1:$C$3221,'Inventory Analysis'!A5,'Sales Data'!$D$2:$D$3221)</f>
        <v>522</v>
      </c>
      <c r="C5" s="5">
        <f ca="1">SUMIF('Sales Data'!$C$1:$C$3221,'Inventory Analysis'!A5,'Sales Data'!$D$2:$D$3221)/366</f>
        <v>1.4262295081967213</v>
      </c>
      <c r="D5">
        <v>3</v>
      </c>
      <c r="E5" s="5">
        <f t="shared" ca="1" si="0"/>
        <v>2.8524590163934427</v>
      </c>
      <c r="F5" s="5">
        <f t="shared" ca="1" si="1"/>
        <v>7.1311475409836067</v>
      </c>
      <c r="G5" s="40">
        <f t="shared" ca="1" si="2"/>
        <v>14.262295081967213</v>
      </c>
      <c r="J5" s="14" t="s">
        <v>25</v>
      </c>
      <c r="K5" s="15">
        <v>206653.65</v>
      </c>
      <c r="L5" s="5"/>
      <c r="M5" s="4" t="s">
        <v>138</v>
      </c>
      <c r="N5" s="17"/>
    </row>
    <row r="6" spans="1:14" x14ac:dyDescent="0.45">
      <c r="A6" s="14" t="s">
        <v>6</v>
      </c>
      <c r="B6">
        <f ca="1">SUMIF('Sales Data'!$C$1:$C$3221,'Inventory Analysis'!A6,'Sales Data'!$D$2:$D$3221)</f>
        <v>527</v>
      </c>
      <c r="C6" s="5">
        <f ca="1">SUMIF('Sales Data'!$C$1:$C$3221,'Inventory Analysis'!A6,'Sales Data'!$D$2:$D$3221)/366</f>
        <v>1.4398907103825136</v>
      </c>
      <c r="D6">
        <v>3</v>
      </c>
      <c r="E6" s="5">
        <f t="shared" ca="1" si="0"/>
        <v>2.8797814207650272</v>
      </c>
      <c r="F6" s="5">
        <f t="shared" ca="1" si="1"/>
        <v>7.1994535519125673</v>
      </c>
      <c r="G6" s="40">
        <f t="shared" ca="1" si="2"/>
        <v>14.398907103825136</v>
      </c>
      <c r="J6" s="14" t="s">
        <v>26</v>
      </c>
      <c r="K6" s="15">
        <v>289781.24000000005</v>
      </c>
      <c r="L6" s="5"/>
      <c r="M6" s="36" t="s">
        <v>141</v>
      </c>
      <c r="N6" s="17">
        <v>5788415.5349999927</v>
      </c>
    </row>
    <row r="7" spans="1:14" x14ac:dyDescent="0.45">
      <c r="A7" s="14" t="s">
        <v>7</v>
      </c>
      <c r="B7">
        <f ca="1">SUMIF('Sales Data'!$C$1:$C$3221,'Inventory Analysis'!A7,'Sales Data'!$D$2:$D$3221)</f>
        <v>2218</v>
      </c>
      <c r="C7" s="5">
        <f ca="1">SUMIF('Sales Data'!$C$1:$C$3221,'Inventory Analysis'!A7,'Sales Data'!$D$2:$D$3221)/366</f>
        <v>6.0601092896174862</v>
      </c>
      <c r="D7">
        <v>3</v>
      </c>
      <c r="E7" s="5">
        <f t="shared" ca="1" si="0"/>
        <v>12.120218579234972</v>
      </c>
      <c r="F7" s="5">
        <f t="shared" ca="1" si="1"/>
        <v>30.300546448087431</v>
      </c>
      <c r="G7" s="40">
        <f t="shared" ca="1" si="2"/>
        <v>60.601092896174862</v>
      </c>
      <c r="J7" s="14" t="s">
        <v>27</v>
      </c>
      <c r="K7" s="15">
        <v>2149712.3199999989</v>
      </c>
      <c r="L7" s="5"/>
      <c r="M7" s="36" t="s">
        <v>142</v>
      </c>
      <c r="N7" s="17">
        <v>8189396.4699999942</v>
      </c>
    </row>
    <row r="8" spans="1:14" x14ac:dyDescent="0.45">
      <c r="A8" s="14" t="s">
        <v>23</v>
      </c>
      <c r="B8">
        <f ca="1">SUMIF('Sales Data'!$C$1:$C$3221,'Inventory Analysis'!A8,'Sales Data'!$D$2:$D$3221)</f>
        <v>1621</v>
      </c>
      <c r="C8" s="5">
        <f ca="1">SUMIF('Sales Data'!$C$1:$C$3221,'Inventory Analysis'!A8,'Sales Data'!$D$2:$D$3221)/366</f>
        <v>4.4289617486338795</v>
      </c>
      <c r="D8">
        <v>3</v>
      </c>
      <c r="E8" s="5">
        <f t="shared" ca="1" si="0"/>
        <v>8.857923497267759</v>
      </c>
      <c r="F8" s="5">
        <f t="shared" ca="1" si="1"/>
        <v>22.144808743169399</v>
      </c>
      <c r="G8" s="40">
        <f t="shared" ca="1" si="2"/>
        <v>44.289617486338798</v>
      </c>
      <c r="J8" s="14" t="s">
        <v>8</v>
      </c>
      <c r="K8" s="15">
        <v>1318140</v>
      </c>
      <c r="L8" s="5"/>
      <c r="M8" s="36" t="s">
        <v>143</v>
      </c>
      <c r="N8" s="17">
        <v>8407603.2500000037</v>
      </c>
    </row>
    <row r="9" spans="1:14" x14ac:dyDescent="0.45">
      <c r="A9" s="14" t="s">
        <v>24</v>
      </c>
      <c r="B9">
        <f ca="1">SUMIF('Sales Data'!$C$1:$C$3221,'Inventory Analysis'!A9,'Sales Data'!$D$2:$D$3221)</f>
        <v>2194</v>
      </c>
      <c r="C9" s="5">
        <f ca="1">SUMIF('Sales Data'!$C$1:$C$3221,'Inventory Analysis'!A9,'Sales Data'!$D$2:$D$3221)/366</f>
        <v>5.9945355191256828</v>
      </c>
      <c r="D9">
        <v>3</v>
      </c>
      <c r="E9" s="5">
        <f t="shared" ca="1" si="0"/>
        <v>11.989071038251366</v>
      </c>
      <c r="F9" s="5">
        <f t="shared" ca="1" si="1"/>
        <v>29.972677595628411</v>
      </c>
      <c r="G9" s="40">
        <f t="shared" ca="1" si="2"/>
        <v>59.94535519125683</v>
      </c>
      <c r="J9" s="14" t="s">
        <v>9</v>
      </c>
      <c r="K9" s="15">
        <v>2177712</v>
      </c>
      <c r="L9" s="5"/>
      <c r="M9" s="4" t="s">
        <v>103</v>
      </c>
      <c r="N9" s="17">
        <v>25910569.019999992</v>
      </c>
    </row>
    <row r="10" spans="1:14" x14ac:dyDescent="0.45">
      <c r="A10" s="14" t="s">
        <v>25</v>
      </c>
      <c r="B10">
        <f ca="1">SUMIF('Sales Data'!$C$1:$C$3221,'Inventory Analysis'!A10,'Sales Data'!$D$2:$D$3221)</f>
        <v>598</v>
      </c>
      <c r="C10" s="5">
        <f ca="1">SUMIF('Sales Data'!$C$1:$C$3221,'Inventory Analysis'!A10,'Sales Data'!$D$2:$D$3221)/366</f>
        <v>1.6338797814207651</v>
      </c>
      <c r="D10">
        <v>3</v>
      </c>
      <c r="E10" s="5">
        <f t="shared" ca="1" si="0"/>
        <v>3.2677595628415301</v>
      </c>
      <c r="F10" s="5">
        <f t="shared" ca="1" si="1"/>
        <v>8.169398907103826</v>
      </c>
      <c r="G10" s="40">
        <f t="shared" ca="1" si="2"/>
        <v>16.338797814207652</v>
      </c>
      <c r="J10" s="14" t="s">
        <v>10</v>
      </c>
      <c r="K10" s="15">
        <v>390537</v>
      </c>
      <c r="L10" s="5"/>
      <c r="M10" s="5"/>
    </row>
    <row r="11" spans="1:14" x14ac:dyDescent="0.45">
      <c r="A11" s="14" t="s">
        <v>26</v>
      </c>
      <c r="B11">
        <f ca="1">SUMIF('Sales Data'!$C$1:$C$3221,'Inventory Analysis'!A11,'Sales Data'!$D$2:$D$3221)</f>
        <v>580</v>
      </c>
      <c r="C11" s="5">
        <f ca="1">SUMIF('Sales Data'!$C$1:$C$3221,'Inventory Analysis'!A11,'Sales Data'!$D$2:$D$3221)/366</f>
        <v>1.5846994535519126</v>
      </c>
      <c r="D11">
        <v>3</v>
      </c>
      <c r="E11" s="5">
        <f t="shared" ca="1" si="0"/>
        <v>3.1693989071038251</v>
      </c>
      <c r="F11" s="5">
        <f t="shared" ca="1" si="1"/>
        <v>7.9234972677595623</v>
      </c>
      <c r="G11" s="40">
        <f t="shared" ca="1" si="2"/>
        <v>15.846994535519126</v>
      </c>
      <c r="J11" s="14" t="s">
        <v>11</v>
      </c>
      <c r="K11" s="15">
        <v>321790</v>
      </c>
      <c r="L11" s="5"/>
      <c r="M11" s="5"/>
    </row>
    <row r="12" spans="1:14" x14ac:dyDescent="0.45">
      <c r="A12" s="14" t="s">
        <v>27</v>
      </c>
      <c r="B12">
        <f ca="1">SUMIF('Sales Data'!$C$1:$C$3221,'Inventory Analysis'!A12,'Sales Data'!$D$2:$D$3221)</f>
        <v>1985</v>
      </c>
      <c r="C12" s="5">
        <f ca="1">SUMIF('Sales Data'!$C$1:$C$3221,'Inventory Analysis'!A12,'Sales Data'!$D$2:$D$3221)/366</f>
        <v>5.4234972677595632</v>
      </c>
      <c r="D12">
        <v>3</v>
      </c>
      <c r="E12" s="5">
        <f t="shared" ca="1" si="0"/>
        <v>10.846994535519126</v>
      </c>
      <c r="F12" s="5">
        <f t="shared" ca="1" si="1"/>
        <v>27.117486338797814</v>
      </c>
      <c r="G12" s="40">
        <f t="shared" ca="1" si="2"/>
        <v>54.234972677595636</v>
      </c>
      <c r="J12" s="14" t="s">
        <v>12</v>
      </c>
      <c r="K12" s="15">
        <v>2475168</v>
      </c>
      <c r="L12" s="5"/>
      <c r="M12" s="5"/>
    </row>
    <row r="13" spans="1:14" x14ac:dyDescent="0.45">
      <c r="A13" s="14" t="s">
        <v>8</v>
      </c>
      <c r="B13">
        <f ca="1">SUMIF('Sales Data'!$C$1:$C$3221,'Inventory Analysis'!A13,'Sales Data'!$D$2:$D$3221)</f>
        <v>2361</v>
      </c>
      <c r="C13" s="5">
        <f ca="1">SUMIF('Sales Data'!$C$1:$C$3221,'Inventory Analysis'!A13,'Sales Data'!$D$2:$D$3221)/366</f>
        <v>6.4508196721311473</v>
      </c>
      <c r="D13">
        <v>3</v>
      </c>
      <c r="E13" s="5">
        <f t="shared" ca="1" si="0"/>
        <v>12.901639344262295</v>
      </c>
      <c r="F13" s="5">
        <f t="shared" ca="1" si="1"/>
        <v>32.254098360655739</v>
      </c>
      <c r="G13" s="40">
        <f t="shared" ca="1" si="2"/>
        <v>64.508196721311478</v>
      </c>
      <c r="J13" s="14" t="s">
        <v>13</v>
      </c>
      <c r="K13" s="15">
        <v>950881.67999999982</v>
      </c>
      <c r="L13" s="5"/>
      <c r="M13" s="5"/>
    </row>
    <row r="14" spans="1:14" x14ac:dyDescent="0.45">
      <c r="A14" s="14" t="s">
        <v>9</v>
      </c>
      <c r="B14">
        <f ca="1">SUMIF('Sales Data'!$C$1:$C$3221,'Inventory Analysis'!A14,'Sales Data'!$D$2:$D$3221)</f>
        <v>3035</v>
      </c>
      <c r="C14" s="5">
        <f ca="1">SUMIF('Sales Data'!$C$1:$C$3221,'Inventory Analysis'!A14,'Sales Data'!$D$2:$D$3221)/366</f>
        <v>8.2923497267759565</v>
      </c>
      <c r="D14">
        <v>3</v>
      </c>
      <c r="E14" s="5">
        <f t="shared" ca="1" si="0"/>
        <v>16.584699453551913</v>
      </c>
      <c r="F14" s="5">
        <f t="shared" ca="1" si="1"/>
        <v>41.461748633879779</v>
      </c>
      <c r="G14" s="40">
        <f t="shared" ca="1" si="2"/>
        <v>82.923497267759558</v>
      </c>
      <c r="J14" s="14" t="s">
        <v>14</v>
      </c>
      <c r="K14" s="15">
        <v>2146404.9600000004</v>
      </c>
      <c r="L14" s="5"/>
      <c r="M14" s="5"/>
    </row>
    <row r="15" spans="1:14" x14ac:dyDescent="0.45">
      <c r="A15" s="14" t="s">
        <v>10</v>
      </c>
      <c r="B15">
        <f ca="1">SUMIF('Sales Data'!$C$1:$C$3221,'Inventory Analysis'!A15,'Sales Data'!$D$2:$D$3221)</f>
        <v>929</v>
      </c>
      <c r="C15" s="5">
        <f ca="1">SUMIF('Sales Data'!$C$1:$C$3221,'Inventory Analysis'!A15,'Sales Data'!$D$2:$D$3221)/366</f>
        <v>2.5382513661202184</v>
      </c>
      <c r="D15">
        <v>3</v>
      </c>
      <c r="E15" s="5">
        <f t="shared" ca="1" si="0"/>
        <v>5.0765027322404368</v>
      </c>
      <c r="F15" s="5">
        <f t="shared" ca="1" si="1"/>
        <v>12.691256830601091</v>
      </c>
      <c r="G15" s="40">
        <f t="shared" ca="1" si="2"/>
        <v>25.382513661202182</v>
      </c>
      <c r="J15" s="14" t="s">
        <v>15</v>
      </c>
      <c r="K15" s="15">
        <v>401168.88</v>
      </c>
      <c r="L15" s="5"/>
      <c r="M15" s="5"/>
    </row>
    <row r="16" spans="1:14" x14ac:dyDescent="0.45">
      <c r="A16" s="14" t="s">
        <v>11</v>
      </c>
      <c r="B16">
        <f ca="1">SUMIF('Sales Data'!$C$1:$C$3221,'Inventory Analysis'!A16,'Sales Data'!$D$2:$D$3221)</f>
        <v>547</v>
      </c>
      <c r="C16" s="5">
        <f ca="1">SUMIF('Sales Data'!$C$1:$C$3221,'Inventory Analysis'!A16,'Sales Data'!$D$2:$D$3221)/366</f>
        <v>1.4945355191256831</v>
      </c>
      <c r="D16">
        <v>3</v>
      </c>
      <c r="E16" s="5">
        <f t="shared" ca="1" si="0"/>
        <v>2.9890710382513661</v>
      </c>
      <c r="F16" s="5">
        <f t="shared" ca="1" si="1"/>
        <v>7.472677595628415</v>
      </c>
      <c r="G16" s="40">
        <f t="shared" ca="1" si="2"/>
        <v>14.94535519125683</v>
      </c>
      <c r="J16" s="14" t="s">
        <v>16</v>
      </c>
      <c r="K16" s="15">
        <v>217324.80000000002</v>
      </c>
      <c r="L16" s="5"/>
      <c r="M16" s="5"/>
    </row>
    <row r="17" spans="1:44" x14ac:dyDescent="0.45">
      <c r="A17" s="14" t="s">
        <v>12</v>
      </c>
      <c r="B17">
        <f ca="1">SUMIF('Sales Data'!$C$1:$C$3221,'Inventory Analysis'!A17,'Sales Data'!$D$2:$D$3221)</f>
        <v>1924</v>
      </c>
      <c r="C17" s="5">
        <f ca="1">SUMIF('Sales Data'!$C$1:$C$3221,'Inventory Analysis'!A17,'Sales Data'!$D$2:$D$3221)/366</f>
        <v>5.2568306010928962</v>
      </c>
      <c r="D17">
        <v>3</v>
      </c>
      <c r="E17" s="5">
        <f t="shared" ca="1" si="0"/>
        <v>10.513661202185792</v>
      </c>
      <c r="F17" s="5">
        <f t="shared" ca="1" si="1"/>
        <v>26.284153005464482</v>
      </c>
      <c r="G17" s="40">
        <f t="shared" ca="1" si="2"/>
        <v>52.568306010928964</v>
      </c>
      <c r="J17" s="14" t="s">
        <v>17</v>
      </c>
      <c r="K17" s="15">
        <v>2135159.0399999996</v>
      </c>
      <c r="L17" s="5"/>
      <c r="M17" s="5"/>
    </row>
    <row r="18" spans="1:44" x14ac:dyDescent="0.45">
      <c r="A18" s="14" t="s">
        <v>13</v>
      </c>
      <c r="B18">
        <f ca="1">SUMIF('Sales Data'!$C$1:$C$3221,'Inventory Analysis'!A18,'Sales Data'!$D$2:$D$3221)</f>
        <v>1559</v>
      </c>
      <c r="C18" s="5">
        <f ca="1">SUMIF('Sales Data'!$C$1:$C$3221,'Inventory Analysis'!A18,'Sales Data'!$D$2:$D$3221)/366</f>
        <v>4.2595628415300544</v>
      </c>
      <c r="D18">
        <v>3</v>
      </c>
      <c r="E18" s="5">
        <f t="shared" ca="1" si="0"/>
        <v>8.5191256830601088</v>
      </c>
      <c r="F18" s="5">
        <f t="shared" ca="1" si="1"/>
        <v>21.297814207650269</v>
      </c>
      <c r="G18" s="40">
        <f t="shared" ca="1" si="2"/>
        <v>42.595628415300546</v>
      </c>
      <c r="J18" s="14" t="s">
        <v>19</v>
      </c>
      <c r="K18" s="15">
        <v>351187.20000000001</v>
      </c>
      <c r="L18" s="5"/>
      <c r="M18" s="5"/>
    </row>
    <row r="19" spans="1:44" x14ac:dyDescent="0.45">
      <c r="A19" s="14" t="s">
        <v>14</v>
      </c>
      <c r="B19">
        <f ca="1">SUMIF('Sales Data'!$C$1:$C$3221,'Inventory Analysis'!A19,'Sales Data'!$D$2:$D$3221)</f>
        <v>2047</v>
      </c>
      <c r="C19" s="5">
        <f ca="1">SUMIF('Sales Data'!$C$1:$C$3221,'Inventory Analysis'!A19,'Sales Data'!$D$2:$D$3221)/366</f>
        <v>5.5928961748633883</v>
      </c>
      <c r="D19">
        <v>3</v>
      </c>
      <c r="E19" s="5">
        <f t="shared" ca="1" si="0"/>
        <v>11.185792349726777</v>
      </c>
      <c r="F19" s="5">
        <f t="shared" ca="1" si="1"/>
        <v>27.964480874316941</v>
      </c>
      <c r="G19" s="40">
        <f t="shared" ca="1" si="2"/>
        <v>55.928961748633881</v>
      </c>
      <c r="J19" s="14" t="s">
        <v>20</v>
      </c>
      <c r="K19" s="15">
        <v>1514419.2000000002</v>
      </c>
      <c r="L19" s="5"/>
      <c r="M19" s="5"/>
    </row>
    <row r="20" spans="1:44" x14ac:dyDescent="0.45">
      <c r="A20" s="14" t="s">
        <v>15</v>
      </c>
      <c r="B20">
        <f ca="1">SUMIF('Sales Data'!$C$1:$C$3221,'Inventory Analysis'!A20,'Sales Data'!$D$2:$D$3221)</f>
        <v>720</v>
      </c>
      <c r="C20" s="5">
        <f ca="1">SUMIF('Sales Data'!$C$1:$C$3221,'Inventory Analysis'!A20,'Sales Data'!$D$2:$D$3221)/366</f>
        <v>1.9672131147540983</v>
      </c>
      <c r="D20">
        <v>3</v>
      </c>
      <c r="E20" s="5">
        <f t="shared" ca="1" si="0"/>
        <v>3.9344262295081966</v>
      </c>
      <c r="F20" s="5">
        <f t="shared" ca="1" si="1"/>
        <v>9.8360655737704903</v>
      </c>
      <c r="G20" s="40">
        <f t="shared" ca="1" si="2"/>
        <v>19.672131147540984</v>
      </c>
      <c r="J20" s="14" t="s">
        <v>21</v>
      </c>
      <c r="K20" s="15">
        <v>292941.60000000003</v>
      </c>
      <c r="L20" s="5"/>
      <c r="M20" s="5"/>
    </row>
    <row r="21" spans="1:44" x14ac:dyDescent="0.45">
      <c r="A21" s="14" t="s">
        <v>16</v>
      </c>
      <c r="B21">
        <f ca="1">SUMIF('Sales Data'!$C$1:$C$3221,'Inventory Analysis'!A21,'Sales Data'!$D$2:$D$3221)</f>
        <v>454</v>
      </c>
      <c r="C21" s="5">
        <f ca="1">SUMIF('Sales Data'!$C$1:$C$3221,'Inventory Analysis'!A21,'Sales Data'!$D$2:$D$3221)/366</f>
        <v>1.2404371584699454</v>
      </c>
      <c r="D21">
        <v>3</v>
      </c>
      <c r="E21" s="5">
        <f t="shared" ca="1" si="0"/>
        <v>2.4808743169398908</v>
      </c>
      <c r="F21" s="5">
        <f t="shared" ca="1" si="1"/>
        <v>6.2021857923497272</v>
      </c>
      <c r="G21" s="40">
        <f t="shared" ca="1" si="2"/>
        <v>12.404371584699454</v>
      </c>
      <c r="J21" s="14" t="s">
        <v>22</v>
      </c>
      <c r="K21" s="15">
        <v>182946.40000000002</v>
      </c>
      <c r="L21" s="5"/>
      <c r="M21" s="5"/>
    </row>
    <row r="22" spans="1:44" x14ac:dyDescent="0.45">
      <c r="A22" s="14" t="s">
        <v>17</v>
      </c>
      <c r="B22">
        <f ca="1">SUMIF('Sales Data'!$C$1:$C$3221,'Inventory Analysis'!A22,'Sales Data'!$D$2:$D$3221)</f>
        <v>1897</v>
      </c>
      <c r="C22" s="5">
        <f ca="1">SUMIF('Sales Data'!$C$1:$C$3221,'Inventory Analysis'!A22,'Sales Data'!$D$2:$D$3221)/366</f>
        <v>5.1830601092896176</v>
      </c>
      <c r="D22">
        <v>3</v>
      </c>
      <c r="E22" s="5">
        <f t="shared" ca="1" si="0"/>
        <v>10.366120218579235</v>
      </c>
      <c r="F22" s="5">
        <f t="shared" ca="1" si="1"/>
        <v>25.915300546448087</v>
      </c>
      <c r="G22" s="40">
        <f t="shared" ca="1" si="2"/>
        <v>51.830601092896174</v>
      </c>
      <c r="J22" s="14" t="s">
        <v>18</v>
      </c>
      <c r="K22" s="15">
        <v>2781183.9999999986</v>
      </c>
      <c r="L22" s="5"/>
      <c r="M22" s="5"/>
    </row>
    <row r="23" spans="1:44" x14ac:dyDescent="0.45">
      <c r="A23" s="14" t="s">
        <v>19</v>
      </c>
      <c r="B23">
        <f ca="1">SUMIF('Sales Data'!$C$1:$C$3221,'Inventory Analysis'!A23,'Sales Data'!$D$2:$D$3221)</f>
        <v>702</v>
      </c>
      <c r="C23" s="5">
        <f ca="1">SUMIF('Sales Data'!$C$1:$C$3221,'Inventory Analysis'!A23,'Sales Data'!$D$2:$D$3221)/366</f>
        <v>1.9180327868852458</v>
      </c>
      <c r="D23">
        <v>3</v>
      </c>
      <c r="E23" s="5">
        <f t="shared" ca="1" si="0"/>
        <v>3.8360655737704916</v>
      </c>
      <c r="F23" s="5">
        <f t="shared" ca="1" si="1"/>
        <v>9.5901639344262293</v>
      </c>
      <c r="G23" s="40">
        <f t="shared" ca="1" si="2"/>
        <v>19.180327868852459</v>
      </c>
      <c r="J23" s="14" t="s">
        <v>3</v>
      </c>
      <c r="K23" s="15">
        <v>395643.15</v>
      </c>
      <c r="L23" s="5"/>
      <c r="M23" s="5"/>
    </row>
    <row r="24" spans="1:44" x14ac:dyDescent="0.45">
      <c r="A24" s="14" t="s">
        <v>20</v>
      </c>
      <c r="B24">
        <f ca="1">SUMIF('Sales Data'!$C$1:$C$3221,'Inventory Analysis'!A24,'Sales Data'!$D$2:$D$3221)</f>
        <v>1224</v>
      </c>
      <c r="C24" s="5">
        <f ca="1">SUMIF('Sales Data'!$C$1:$C$3221,'Inventory Analysis'!A24,'Sales Data'!$D$2:$D$3221)/366</f>
        <v>3.3442622950819674</v>
      </c>
      <c r="D24">
        <v>3</v>
      </c>
      <c r="E24" s="5">
        <f t="shared" ca="1" si="0"/>
        <v>6.6885245901639347</v>
      </c>
      <c r="F24" s="5">
        <f t="shared" ca="1" si="1"/>
        <v>16.721311475409834</v>
      </c>
      <c r="G24" s="40">
        <f t="shared" ca="1" si="2"/>
        <v>33.442622950819676</v>
      </c>
      <c r="J24" s="14" t="s">
        <v>4</v>
      </c>
      <c r="K24" s="15">
        <v>724059</v>
      </c>
      <c r="L24" s="5"/>
      <c r="M24" s="5"/>
    </row>
    <row r="25" spans="1:44" x14ac:dyDescent="0.45">
      <c r="A25" s="14" t="s">
        <v>21</v>
      </c>
      <c r="B25">
        <f ca="1">SUMIF('Sales Data'!$C$1:$C$3221,'Inventory Analysis'!A25,'Sales Data'!$D$2:$D$3221)</f>
        <v>377</v>
      </c>
      <c r="C25" s="5">
        <f ca="1">SUMIF('Sales Data'!$C$1:$C$3221,'Inventory Analysis'!A25,'Sales Data'!$D$2:$D$3221)/366</f>
        <v>1.0300546448087431</v>
      </c>
      <c r="D25">
        <v>3</v>
      </c>
      <c r="E25" s="5">
        <f t="shared" ca="1" si="0"/>
        <v>2.0601092896174862</v>
      </c>
      <c r="F25" s="5">
        <f t="shared" ca="1" si="1"/>
        <v>5.1502732240437155</v>
      </c>
      <c r="G25" s="40">
        <f t="shared" ca="1" si="2"/>
        <v>10.300546448087431</v>
      </c>
      <c r="J25" s="14" t="s">
        <v>5</v>
      </c>
      <c r="K25" s="15">
        <v>89126.1</v>
      </c>
      <c r="L25" s="5"/>
      <c r="M25" s="5"/>
    </row>
    <row r="26" spans="1:44" x14ac:dyDescent="0.45">
      <c r="A26" s="14" t="s">
        <v>22</v>
      </c>
      <c r="B26">
        <f ca="1">SUMIF('Sales Data'!$C$1:$C$3221,'Inventory Analysis'!A26,'Sales Data'!$D$2:$D$3221)</f>
        <v>221</v>
      </c>
      <c r="C26" s="5">
        <f ca="1">SUMIF('Sales Data'!$C$1:$C$3221,'Inventory Analysis'!A26,'Sales Data'!$D$2:$D$3221)/366</f>
        <v>0.60382513661202186</v>
      </c>
      <c r="D26">
        <v>3</v>
      </c>
      <c r="E26" s="5">
        <f t="shared" ca="1" si="0"/>
        <v>1.2076502732240437</v>
      </c>
      <c r="F26" s="5">
        <f t="shared" ca="1" si="1"/>
        <v>3.0191256830601096</v>
      </c>
      <c r="G26" s="40">
        <f t="shared" ca="1" si="2"/>
        <v>6.0382513661202184</v>
      </c>
      <c r="J26" s="14" t="s">
        <v>6</v>
      </c>
      <c r="K26" s="15">
        <v>271538.40000000002</v>
      </c>
      <c r="L26" s="5"/>
      <c r="M26" s="5"/>
    </row>
    <row r="27" spans="1:44" ht="14.65" thickBot="1" x14ac:dyDescent="0.5">
      <c r="A27" s="23" t="s">
        <v>18</v>
      </c>
      <c r="B27" s="24">
        <f ca="1">SUMIF('Sales Data'!$C$1:$C$3221,'Inventory Analysis'!A27,'Sales Data'!$D$2:$D$3221)</f>
        <v>1689</v>
      </c>
      <c r="C27" s="42">
        <f ca="1">SUMIF('Sales Data'!$C$1:$C$3221,'Inventory Analysis'!A27,'Sales Data'!$D$2:$D$3221)/366</f>
        <v>4.6147540983606561</v>
      </c>
      <c r="D27" s="24">
        <v>3</v>
      </c>
      <c r="E27" s="42">
        <f t="shared" ca="1" si="0"/>
        <v>9.2295081967213122</v>
      </c>
      <c r="F27" s="42">
        <f t="shared" ca="1" si="1"/>
        <v>23.07377049180328</v>
      </c>
      <c r="G27" s="43">
        <f t="shared" ca="1" si="2"/>
        <v>46.147540983606561</v>
      </c>
      <c r="J27" s="23" t="s">
        <v>7</v>
      </c>
      <c r="K27" s="60">
        <v>1509832.7999999998</v>
      </c>
      <c r="L27" s="5"/>
      <c r="M27" s="5"/>
    </row>
    <row r="30" spans="1:44" ht="14.65" thickBot="1" x14ac:dyDescent="0.5"/>
    <row r="31" spans="1:44" ht="28.5" x14ac:dyDescent="0.85">
      <c r="A31" s="83" t="s">
        <v>157</v>
      </c>
      <c r="B31" s="84"/>
      <c r="C31" s="84"/>
      <c r="D31" s="84"/>
      <c r="E31" s="84"/>
      <c r="F31" s="84"/>
      <c r="G31" s="84"/>
      <c r="H31" s="85"/>
      <c r="J31" s="78" t="s">
        <v>158</v>
      </c>
      <c r="K31" s="79"/>
      <c r="L31" s="79"/>
      <c r="M31" s="79"/>
      <c r="N31" s="79"/>
      <c r="O31" s="79"/>
      <c r="P31" s="79"/>
      <c r="Q31" s="80"/>
      <c r="S31" s="78" t="s">
        <v>159</v>
      </c>
      <c r="T31" s="79"/>
      <c r="U31" s="79"/>
      <c r="V31" s="79"/>
      <c r="W31" s="79"/>
      <c r="X31" s="79"/>
      <c r="Y31" s="79"/>
      <c r="Z31" s="80"/>
      <c r="AB31" s="78" t="s">
        <v>160</v>
      </c>
      <c r="AC31" s="79"/>
      <c r="AD31" s="79"/>
      <c r="AE31" s="79"/>
      <c r="AF31" s="79"/>
      <c r="AG31" s="79"/>
      <c r="AH31" s="79"/>
      <c r="AI31" s="80"/>
      <c r="AK31" s="78" t="s">
        <v>161</v>
      </c>
      <c r="AL31" s="79"/>
      <c r="AM31" s="79"/>
      <c r="AN31" s="79"/>
      <c r="AO31" s="79"/>
      <c r="AP31" s="79"/>
      <c r="AQ31" s="79"/>
      <c r="AR31" s="80"/>
    </row>
    <row r="32" spans="1:44" ht="28.5" x14ac:dyDescent="0.45">
      <c r="A32" s="44" t="s">
        <v>139</v>
      </c>
      <c r="B32" s="44" t="s">
        <v>63</v>
      </c>
      <c r="C32" s="44" t="s">
        <v>156</v>
      </c>
      <c r="D32" s="44" t="s">
        <v>153</v>
      </c>
      <c r="E32" s="44" t="s">
        <v>145</v>
      </c>
      <c r="F32" s="44" t="s">
        <v>146</v>
      </c>
      <c r="G32" s="44" t="s">
        <v>154</v>
      </c>
      <c r="H32" s="44" t="s">
        <v>155</v>
      </c>
      <c r="J32" s="44" t="s">
        <v>139</v>
      </c>
      <c r="K32" s="44" t="s">
        <v>63</v>
      </c>
      <c r="L32" s="44" t="s">
        <v>156</v>
      </c>
      <c r="M32" s="44" t="s">
        <v>153</v>
      </c>
      <c r="N32" s="44" t="s">
        <v>145</v>
      </c>
      <c r="O32" s="44" t="s">
        <v>146</v>
      </c>
      <c r="P32" s="44" t="s">
        <v>154</v>
      </c>
      <c r="Q32" s="44" t="s">
        <v>155</v>
      </c>
      <c r="S32" s="45" t="s">
        <v>139</v>
      </c>
      <c r="T32" s="44" t="s">
        <v>63</v>
      </c>
      <c r="U32" s="44" t="s">
        <v>156</v>
      </c>
      <c r="V32" s="44" t="s">
        <v>153</v>
      </c>
      <c r="W32" s="44" t="s">
        <v>145</v>
      </c>
      <c r="X32" s="44" t="s">
        <v>146</v>
      </c>
      <c r="Y32" s="44" t="s">
        <v>154</v>
      </c>
      <c r="Z32" s="46" t="s">
        <v>155</v>
      </c>
      <c r="AB32" s="45" t="s">
        <v>139</v>
      </c>
      <c r="AC32" s="44" t="s">
        <v>63</v>
      </c>
      <c r="AD32" s="44" t="s">
        <v>156</v>
      </c>
      <c r="AE32" s="44" t="s">
        <v>153</v>
      </c>
      <c r="AF32" s="44" t="s">
        <v>145</v>
      </c>
      <c r="AG32" s="47" t="s">
        <v>146</v>
      </c>
      <c r="AH32" s="44" t="s">
        <v>154</v>
      </c>
      <c r="AI32" s="46" t="s">
        <v>155</v>
      </c>
      <c r="AK32" s="45" t="s">
        <v>139</v>
      </c>
      <c r="AL32" s="44" t="s">
        <v>63</v>
      </c>
      <c r="AM32" s="44" t="s">
        <v>156</v>
      </c>
      <c r="AN32" s="44" t="s">
        <v>153</v>
      </c>
      <c r="AO32" s="44" t="s">
        <v>145</v>
      </c>
      <c r="AP32" s="44" t="s">
        <v>146</v>
      </c>
      <c r="AQ32" s="44" t="s">
        <v>154</v>
      </c>
      <c r="AR32" s="46" t="s">
        <v>155</v>
      </c>
    </row>
    <row r="33" spans="1:44" x14ac:dyDescent="0.45">
      <c r="A33" s="39">
        <v>45200</v>
      </c>
      <c r="B33">
        <v>39</v>
      </c>
      <c r="C33" s="17">
        <f>B33/AVERAGE($B$33:$B$44)</f>
        <v>0.37350359138068634</v>
      </c>
      <c r="D33" s="17">
        <f>B33/31</f>
        <v>1.2580645161290323</v>
      </c>
      <c r="E33">
        <v>3</v>
      </c>
      <c r="F33" s="5">
        <f>1.65 * _xlfn.STDEV.S($D$33:$D$44) * SQRT(E33)</f>
        <v>4.1272767140892883</v>
      </c>
      <c r="G33" s="5">
        <f>D33*E33+F33</f>
        <v>7.9014702624763853</v>
      </c>
      <c r="H33" s="40">
        <f>D33*15</f>
        <v>18.870967741935484</v>
      </c>
      <c r="J33" s="39">
        <v>45200</v>
      </c>
      <c r="K33">
        <v>80</v>
      </c>
      <c r="L33" s="17">
        <f t="shared" ref="L33:L44" si="3">K33/AVERAGE($K$33:$K$44)</f>
        <v>0.55878928987194421</v>
      </c>
      <c r="M33" s="17">
        <f>K33/31</f>
        <v>2.5806451612903225</v>
      </c>
      <c r="N33">
        <v>3</v>
      </c>
      <c r="O33" s="5">
        <f t="shared" ref="O33:O44" si="4">1.65 * _xlfn.STDEV.S($M$33:$M$44) * SQRT(N33)</f>
        <v>5.0988253943238142</v>
      </c>
      <c r="P33" s="5">
        <f>M33*N33+O33</f>
        <v>12.840760878194782</v>
      </c>
      <c r="Q33" s="40">
        <f>M33*15</f>
        <v>38.70967741935484</v>
      </c>
      <c r="S33" s="39">
        <v>45200</v>
      </c>
      <c r="T33">
        <v>15</v>
      </c>
      <c r="U33" s="17">
        <f t="shared" ref="U33:U44" si="5">T33/AVERAGE($T$33:$T$44)</f>
        <v>0.74688796680497926</v>
      </c>
      <c r="V33" s="17">
        <f>T33/31</f>
        <v>0.4838709677419355</v>
      </c>
      <c r="W33">
        <v>3</v>
      </c>
      <c r="X33" s="5">
        <f t="shared" ref="X33:X44" si="6">1.65 * _xlfn.STDEV.S($V$33:$V$44) * SQRT(W33)</f>
        <v>1.0464441323260072</v>
      </c>
      <c r="Y33" s="5">
        <f>V33*W33+X33</f>
        <v>2.4980570355518137</v>
      </c>
      <c r="Z33" s="40">
        <f>V33*15</f>
        <v>7.258064516129032</v>
      </c>
      <c r="AB33" s="39">
        <v>45200</v>
      </c>
      <c r="AC33">
        <v>14</v>
      </c>
      <c r="AD33" s="17">
        <f t="shared" ref="AD33:AD44" si="7">AC33/AVERAGE($AC$33:$AC$44)</f>
        <v>0.30601092896174864</v>
      </c>
      <c r="AE33" s="17">
        <f>AC33/31</f>
        <v>0.45161290322580644</v>
      </c>
      <c r="AF33">
        <v>3</v>
      </c>
      <c r="AG33" s="5">
        <f t="shared" ref="AG33:AG44" si="8">1.65 * _xlfn.STDEV.S($AE$33:$AE$44) * SQRT(AF33)</f>
        <v>3.3392633290081566</v>
      </c>
      <c r="AH33" s="5">
        <f>AE33*AF33+AG33</f>
        <v>4.6941020386855756</v>
      </c>
      <c r="AI33" s="40">
        <f>AE33*15</f>
        <v>6.774193548387097</v>
      </c>
      <c r="AK33" s="39">
        <v>45200</v>
      </c>
      <c r="AL33">
        <v>43</v>
      </c>
      <c r="AM33" s="17">
        <f>AL33/AVERAGE($AL$33:$AL$44)</f>
        <v>0.19210722263588978</v>
      </c>
      <c r="AN33" s="17">
        <f>AL33/31</f>
        <v>1.3870967741935485</v>
      </c>
      <c r="AO33">
        <v>3</v>
      </c>
      <c r="AP33" s="5">
        <f t="shared" ref="AP33:AP44" si="9">1.65 * _xlfn.STDEV.S($AN$33:$AN$44) * SQRT(AO33)</f>
        <v>12.194189244888102</v>
      </c>
      <c r="AQ33" s="5">
        <f>AN33*AO33+AP33</f>
        <v>16.355479567468748</v>
      </c>
      <c r="AR33" s="40">
        <f>AN33*15</f>
        <v>20.806451612903228</v>
      </c>
    </row>
    <row r="34" spans="1:44" x14ac:dyDescent="0.45">
      <c r="A34" s="39">
        <v>45231</v>
      </c>
      <c r="B34">
        <v>85</v>
      </c>
      <c r="C34" s="17">
        <f t="shared" ref="C34:C44" si="10">B34/AVERAGE($B$33:$B$44)</f>
        <v>0.81404628890662412</v>
      </c>
      <c r="D34" s="17">
        <f>B34/30</f>
        <v>2.8333333333333335</v>
      </c>
      <c r="E34">
        <v>3</v>
      </c>
      <c r="F34" s="5">
        <f t="shared" ref="F34:F44" si="11">1.65 * _xlfn.STDEV.S($D$33:$D$44) * SQRT(E34)</f>
        <v>4.1272767140892883</v>
      </c>
      <c r="G34" s="5">
        <f t="shared" ref="G34:G44" si="12">D34*E34+F34</f>
        <v>12.627276714089287</v>
      </c>
      <c r="H34" s="40">
        <f t="shared" ref="H34:H44" si="13">D34*15</f>
        <v>42.5</v>
      </c>
      <c r="J34" s="39">
        <v>45231</v>
      </c>
      <c r="K34">
        <v>88</v>
      </c>
      <c r="L34" s="17">
        <f t="shared" si="3"/>
        <v>0.61466821885913858</v>
      </c>
      <c r="M34" s="17">
        <f>K34/30</f>
        <v>2.9333333333333331</v>
      </c>
      <c r="N34">
        <v>3</v>
      </c>
      <c r="O34" s="5">
        <f t="shared" si="4"/>
        <v>5.0988253943238142</v>
      </c>
      <c r="P34" s="5">
        <f t="shared" ref="P34:P44" si="14">M34*N34+O34</f>
        <v>13.898825394323813</v>
      </c>
      <c r="Q34" s="40">
        <f t="shared" ref="Q34:Q44" si="15">M34*15</f>
        <v>44</v>
      </c>
      <c r="S34" s="39">
        <v>45231</v>
      </c>
      <c r="T34">
        <v>10</v>
      </c>
      <c r="U34" s="17">
        <f t="shared" si="5"/>
        <v>0.49792531120331951</v>
      </c>
      <c r="V34" s="17">
        <f>T34/30</f>
        <v>0.33333333333333331</v>
      </c>
      <c r="W34">
        <v>3</v>
      </c>
      <c r="X34" s="5">
        <f t="shared" si="6"/>
        <v>1.0464441323260072</v>
      </c>
      <c r="Y34" s="5">
        <f t="shared" ref="Y34:Y44" si="16">V34*W34+X34</f>
        <v>2.0464441323260072</v>
      </c>
      <c r="Z34" s="40">
        <f t="shared" ref="Z34:Z44" si="17">V34*15</f>
        <v>5</v>
      </c>
      <c r="AB34" s="39">
        <v>45231</v>
      </c>
      <c r="AC34">
        <v>0</v>
      </c>
      <c r="AD34" s="17">
        <f t="shared" si="7"/>
        <v>0</v>
      </c>
      <c r="AE34" s="17">
        <f>AC34/30</f>
        <v>0</v>
      </c>
      <c r="AF34">
        <v>3</v>
      </c>
      <c r="AG34" s="5">
        <f t="shared" si="8"/>
        <v>3.3392633290081566</v>
      </c>
      <c r="AH34" s="5">
        <f t="shared" ref="AH34:AH44" si="18">AE34*AF34+AG34</f>
        <v>3.3392633290081566</v>
      </c>
      <c r="AI34" s="40">
        <f t="shared" ref="AI34:AI44" si="19">AE34*15</f>
        <v>0</v>
      </c>
      <c r="AK34" s="39">
        <v>45231</v>
      </c>
      <c r="AL34">
        <v>83</v>
      </c>
      <c r="AM34" s="17">
        <f t="shared" ref="AM34:AM44" si="20">AL34/AVERAGE($AL$33:$AL$44)</f>
        <v>0.37081161578555472</v>
      </c>
      <c r="AN34" s="17">
        <f>AL34/30</f>
        <v>2.7666666666666666</v>
      </c>
      <c r="AO34">
        <v>3</v>
      </c>
      <c r="AP34" s="5">
        <f t="shared" si="9"/>
        <v>12.194189244888102</v>
      </c>
      <c r="AQ34" s="5">
        <f t="shared" ref="AQ34:AQ44" si="21">AN34*AO34+AP34</f>
        <v>20.494189244888105</v>
      </c>
      <c r="AR34" s="40">
        <f t="shared" ref="AR34:AR44" si="22">AN34*15</f>
        <v>41.5</v>
      </c>
    </row>
    <row r="35" spans="1:44" x14ac:dyDescent="0.45">
      <c r="A35" s="39">
        <v>45261</v>
      </c>
      <c r="B35">
        <v>72</v>
      </c>
      <c r="C35" s="17">
        <f t="shared" si="10"/>
        <v>0.68954509177972867</v>
      </c>
      <c r="D35" s="17">
        <f>B35/31</f>
        <v>2.3225806451612905</v>
      </c>
      <c r="E35">
        <v>3</v>
      </c>
      <c r="F35" s="5">
        <f t="shared" si="11"/>
        <v>4.1272767140892883</v>
      </c>
      <c r="G35" s="5">
        <f t="shared" si="12"/>
        <v>11.095018649573159</v>
      </c>
      <c r="H35" s="40">
        <f t="shared" si="13"/>
        <v>34.838709677419359</v>
      </c>
      <c r="J35" s="39">
        <v>45261</v>
      </c>
      <c r="K35">
        <v>103</v>
      </c>
      <c r="L35" s="17">
        <f t="shared" si="3"/>
        <v>0.71944121071012812</v>
      </c>
      <c r="M35" s="17">
        <f>K35/31</f>
        <v>3.3225806451612905</v>
      </c>
      <c r="N35">
        <v>3</v>
      </c>
      <c r="O35" s="5">
        <f t="shared" si="4"/>
        <v>5.0988253943238142</v>
      </c>
      <c r="P35" s="5">
        <f t="shared" si="14"/>
        <v>15.066567329807686</v>
      </c>
      <c r="Q35" s="40">
        <f t="shared" si="15"/>
        <v>49.838709677419359</v>
      </c>
      <c r="S35" s="39">
        <v>45261</v>
      </c>
      <c r="T35">
        <v>8</v>
      </c>
      <c r="U35" s="17">
        <f t="shared" si="5"/>
        <v>0.39834024896265563</v>
      </c>
      <c r="V35" s="17">
        <f>T35/31</f>
        <v>0.25806451612903225</v>
      </c>
      <c r="W35">
        <v>3</v>
      </c>
      <c r="X35" s="5">
        <f t="shared" si="6"/>
        <v>1.0464441323260072</v>
      </c>
      <c r="Y35" s="5">
        <f t="shared" si="16"/>
        <v>1.8206376807131039</v>
      </c>
      <c r="Z35" s="40">
        <f t="shared" si="17"/>
        <v>3.870967741935484</v>
      </c>
      <c r="AB35" s="39">
        <v>45261</v>
      </c>
      <c r="AC35">
        <v>22</v>
      </c>
      <c r="AD35" s="17">
        <f t="shared" si="7"/>
        <v>0.48087431693989069</v>
      </c>
      <c r="AE35" s="17">
        <f>AC35/31</f>
        <v>0.70967741935483875</v>
      </c>
      <c r="AF35">
        <v>3</v>
      </c>
      <c r="AG35" s="5">
        <f t="shared" si="8"/>
        <v>3.3392633290081566</v>
      </c>
      <c r="AH35" s="5">
        <f t="shared" si="18"/>
        <v>5.4682955870726726</v>
      </c>
      <c r="AI35" s="40">
        <f t="shared" si="19"/>
        <v>10.645161290322582</v>
      </c>
      <c r="AK35" s="39">
        <v>45261</v>
      </c>
      <c r="AL35">
        <v>103</v>
      </c>
      <c r="AM35" s="17">
        <f t="shared" si="20"/>
        <v>0.46016381236038717</v>
      </c>
      <c r="AN35" s="17">
        <f>AL35/31</f>
        <v>3.3225806451612905</v>
      </c>
      <c r="AO35">
        <v>3</v>
      </c>
      <c r="AP35" s="5">
        <f t="shared" si="9"/>
        <v>12.194189244888102</v>
      </c>
      <c r="AQ35" s="5">
        <f t="shared" si="21"/>
        <v>22.161931180371973</v>
      </c>
      <c r="AR35" s="40">
        <f t="shared" si="22"/>
        <v>49.838709677419359</v>
      </c>
    </row>
    <row r="36" spans="1:44" x14ac:dyDescent="0.45">
      <c r="A36" s="39">
        <v>45292</v>
      </c>
      <c r="B36">
        <v>126</v>
      </c>
      <c r="C36" s="17">
        <f t="shared" si="10"/>
        <v>1.206703910614525</v>
      </c>
      <c r="D36" s="17">
        <f>B36/31</f>
        <v>4.064516129032258</v>
      </c>
      <c r="E36">
        <v>3</v>
      </c>
      <c r="F36" s="5">
        <f t="shared" si="11"/>
        <v>4.1272767140892883</v>
      </c>
      <c r="G36" s="5">
        <f t="shared" si="12"/>
        <v>16.320825101186063</v>
      </c>
      <c r="H36" s="40">
        <f t="shared" si="13"/>
        <v>60.967741935483872</v>
      </c>
      <c r="J36" s="39">
        <v>45292</v>
      </c>
      <c r="K36">
        <v>120</v>
      </c>
      <c r="L36" s="17">
        <f t="shared" si="3"/>
        <v>0.8381839348079162</v>
      </c>
      <c r="M36" s="17">
        <f>K36/31</f>
        <v>3.870967741935484</v>
      </c>
      <c r="N36">
        <v>3</v>
      </c>
      <c r="O36" s="5">
        <f t="shared" si="4"/>
        <v>5.0988253943238142</v>
      </c>
      <c r="P36" s="5">
        <f t="shared" si="14"/>
        <v>16.711728620130266</v>
      </c>
      <c r="Q36" s="40">
        <f t="shared" si="15"/>
        <v>58.064516129032256</v>
      </c>
      <c r="S36" s="39">
        <v>45292</v>
      </c>
      <c r="T36">
        <v>7</v>
      </c>
      <c r="U36" s="17">
        <f t="shared" si="5"/>
        <v>0.34854771784232369</v>
      </c>
      <c r="V36" s="17">
        <f>T36/31</f>
        <v>0.22580645161290322</v>
      </c>
      <c r="W36">
        <v>3</v>
      </c>
      <c r="X36" s="5">
        <f t="shared" si="6"/>
        <v>1.0464441323260072</v>
      </c>
      <c r="Y36" s="5">
        <f t="shared" si="16"/>
        <v>1.7238634871647167</v>
      </c>
      <c r="Z36" s="40">
        <f t="shared" si="17"/>
        <v>3.3870967741935485</v>
      </c>
      <c r="AB36" s="39">
        <v>45292</v>
      </c>
      <c r="AC36">
        <v>0</v>
      </c>
      <c r="AD36" s="17">
        <f t="shared" si="7"/>
        <v>0</v>
      </c>
      <c r="AE36" s="17">
        <f>AC36/31</f>
        <v>0</v>
      </c>
      <c r="AF36">
        <v>3</v>
      </c>
      <c r="AG36" s="5">
        <f t="shared" si="8"/>
        <v>3.3392633290081566</v>
      </c>
      <c r="AH36" s="5">
        <f t="shared" si="18"/>
        <v>3.3392633290081566</v>
      </c>
      <c r="AI36" s="40">
        <f t="shared" si="19"/>
        <v>0</v>
      </c>
      <c r="AK36" s="39">
        <v>45292</v>
      </c>
      <c r="AL36">
        <v>46</v>
      </c>
      <c r="AM36" s="17">
        <f t="shared" si="20"/>
        <v>0.20551005212211465</v>
      </c>
      <c r="AN36" s="17">
        <f>AL36/31</f>
        <v>1.4838709677419355</v>
      </c>
      <c r="AO36">
        <v>3</v>
      </c>
      <c r="AP36" s="5">
        <f t="shared" si="9"/>
        <v>12.194189244888102</v>
      </c>
      <c r="AQ36" s="5">
        <f t="shared" si="21"/>
        <v>16.645802148113908</v>
      </c>
      <c r="AR36" s="40">
        <f t="shared" si="22"/>
        <v>22.258064516129032</v>
      </c>
    </row>
    <row r="37" spans="1:44" x14ac:dyDescent="0.45">
      <c r="A37" s="39">
        <v>45323</v>
      </c>
      <c r="B37">
        <v>76</v>
      </c>
      <c r="C37" s="17">
        <f t="shared" si="10"/>
        <v>0.72785315243415794</v>
      </c>
      <c r="D37" s="17">
        <f>B37/29</f>
        <v>2.6206896551724137</v>
      </c>
      <c r="E37">
        <v>3</v>
      </c>
      <c r="F37" s="5">
        <f t="shared" si="11"/>
        <v>4.1272767140892883</v>
      </c>
      <c r="G37" s="5">
        <f t="shared" si="12"/>
        <v>11.989345679606529</v>
      </c>
      <c r="H37" s="40">
        <f t="shared" si="13"/>
        <v>39.310344827586206</v>
      </c>
      <c r="J37" s="39">
        <v>45323</v>
      </c>
      <c r="K37">
        <v>127</v>
      </c>
      <c r="L37" s="17">
        <f t="shared" si="3"/>
        <v>0.88707799767171136</v>
      </c>
      <c r="M37" s="17">
        <f>K37/29</f>
        <v>4.3793103448275863</v>
      </c>
      <c r="N37">
        <v>3</v>
      </c>
      <c r="O37" s="5">
        <f t="shared" si="4"/>
        <v>5.0988253943238142</v>
      </c>
      <c r="P37" s="5">
        <f t="shared" si="14"/>
        <v>18.236756428806572</v>
      </c>
      <c r="Q37" s="40">
        <f t="shared" si="15"/>
        <v>65.689655172413794</v>
      </c>
      <c r="S37" s="39">
        <v>45323</v>
      </c>
      <c r="T37">
        <v>10</v>
      </c>
      <c r="U37" s="17">
        <f t="shared" si="5"/>
        <v>0.49792531120331951</v>
      </c>
      <c r="V37" s="17">
        <f>T37/29</f>
        <v>0.34482758620689657</v>
      </c>
      <c r="W37">
        <v>3</v>
      </c>
      <c r="X37" s="5">
        <f t="shared" si="6"/>
        <v>1.0464441323260072</v>
      </c>
      <c r="Y37" s="5">
        <f t="shared" si="16"/>
        <v>2.0809268909466967</v>
      </c>
      <c r="Z37" s="40">
        <f t="shared" si="17"/>
        <v>5.1724137931034484</v>
      </c>
      <c r="AB37" s="39">
        <v>45323</v>
      </c>
      <c r="AC37">
        <v>47</v>
      </c>
      <c r="AD37" s="17">
        <f t="shared" si="7"/>
        <v>1.0273224043715847</v>
      </c>
      <c r="AE37" s="17">
        <f>AC37/29</f>
        <v>1.6206896551724137</v>
      </c>
      <c r="AF37">
        <v>3</v>
      </c>
      <c r="AG37" s="5">
        <f t="shared" si="8"/>
        <v>3.3392633290081566</v>
      </c>
      <c r="AH37" s="5">
        <f t="shared" si="18"/>
        <v>8.2013322945253968</v>
      </c>
      <c r="AI37" s="40">
        <f t="shared" si="19"/>
        <v>24.310344827586206</v>
      </c>
      <c r="AK37" s="39">
        <v>45323</v>
      </c>
      <c r="AL37">
        <v>263</v>
      </c>
      <c r="AM37" s="17">
        <f t="shared" si="20"/>
        <v>1.1749813849590469</v>
      </c>
      <c r="AN37" s="17">
        <f>AL37/29</f>
        <v>9.068965517241379</v>
      </c>
      <c r="AO37">
        <v>3</v>
      </c>
      <c r="AP37" s="5">
        <f t="shared" si="9"/>
        <v>12.194189244888102</v>
      </c>
      <c r="AQ37" s="5">
        <f t="shared" si="21"/>
        <v>39.401085796612236</v>
      </c>
      <c r="AR37" s="40">
        <f t="shared" si="22"/>
        <v>136.0344827586207</v>
      </c>
    </row>
    <row r="38" spans="1:44" x14ac:dyDescent="0.45">
      <c r="A38" s="39">
        <v>45352</v>
      </c>
      <c r="B38">
        <v>135</v>
      </c>
      <c r="C38" s="17">
        <f t="shared" si="10"/>
        <v>1.2928970470869912</v>
      </c>
      <c r="D38" s="17">
        <f>B38/31</f>
        <v>4.354838709677419</v>
      </c>
      <c r="E38">
        <v>3</v>
      </c>
      <c r="F38" s="5">
        <f t="shared" si="11"/>
        <v>4.1272767140892883</v>
      </c>
      <c r="G38" s="5">
        <f t="shared" si="12"/>
        <v>17.191792843121544</v>
      </c>
      <c r="H38" s="40">
        <f t="shared" si="13"/>
        <v>65.322580645161281</v>
      </c>
      <c r="J38" s="39">
        <v>45352</v>
      </c>
      <c r="K38">
        <v>154</v>
      </c>
      <c r="L38" s="17">
        <f t="shared" si="3"/>
        <v>1.0756693830034925</v>
      </c>
      <c r="M38" s="17">
        <f>K38/31</f>
        <v>4.967741935483871</v>
      </c>
      <c r="N38">
        <v>3</v>
      </c>
      <c r="O38" s="5">
        <f t="shared" si="4"/>
        <v>5.0988253943238142</v>
      </c>
      <c r="P38" s="5">
        <f t="shared" si="14"/>
        <v>20.002051200775426</v>
      </c>
      <c r="Q38" s="40">
        <f t="shared" si="15"/>
        <v>74.516129032258064</v>
      </c>
      <c r="S38" s="39">
        <v>45352</v>
      </c>
      <c r="T38">
        <v>28</v>
      </c>
      <c r="U38" s="17">
        <f t="shared" si="5"/>
        <v>1.3941908713692948</v>
      </c>
      <c r="V38" s="17">
        <f>T38/31</f>
        <v>0.90322580645161288</v>
      </c>
      <c r="W38">
        <v>3</v>
      </c>
      <c r="X38" s="5">
        <f t="shared" si="6"/>
        <v>1.0464441323260072</v>
      </c>
      <c r="Y38" s="5">
        <f t="shared" si="16"/>
        <v>3.7561215516808457</v>
      </c>
      <c r="Z38" s="40">
        <f t="shared" si="17"/>
        <v>13.548387096774194</v>
      </c>
      <c r="AB38" s="39">
        <v>45352</v>
      </c>
      <c r="AC38">
        <v>54</v>
      </c>
      <c r="AD38" s="17">
        <f t="shared" si="7"/>
        <v>1.180327868852459</v>
      </c>
      <c r="AE38" s="17">
        <f>AC38/31</f>
        <v>1.7419354838709677</v>
      </c>
      <c r="AF38">
        <v>3</v>
      </c>
      <c r="AG38" s="5">
        <f t="shared" si="8"/>
        <v>3.3392633290081566</v>
      </c>
      <c r="AH38" s="5">
        <f t="shared" si="18"/>
        <v>8.5650697806210587</v>
      </c>
      <c r="AI38" s="40">
        <f t="shared" si="19"/>
        <v>26.129032258064516</v>
      </c>
      <c r="AK38" s="39">
        <v>45352</v>
      </c>
      <c r="AL38">
        <v>371</v>
      </c>
      <c r="AM38" s="17">
        <f t="shared" si="20"/>
        <v>1.6574832464631422</v>
      </c>
      <c r="AN38" s="17">
        <f>AL38/31</f>
        <v>11.96774193548387</v>
      </c>
      <c r="AO38">
        <v>3</v>
      </c>
      <c r="AP38" s="5">
        <f t="shared" si="9"/>
        <v>12.194189244888102</v>
      </c>
      <c r="AQ38" s="5">
        <f t="shared" si="21"/>
        <v>48.097415051339709</v>
      </c>
      <c r="AR38" s="40">
        <f t="shared" si="22"/>
        <v>179.51612903225805</v>
      </c>
    </row>
    <row r="39" spans="1:44" x14ac:dyDescent="0.45">
      <c r="A39" s="39">
        <v>45383</v>
      </c>
      <c r="B39">
        <v>159</v>
      </c>
      <c r="C39" s="17">
        <f t="shared" si="10"/>
        <v>1.5227454110135674</v>
      </c>
      <c r="D39" s="17">
        <f>B39/30</f>
        <v>5.3</v>
      </c>
      <c r="E39">
        <v>3</v>
      </c>
      <c r="F39" s="5">
        <f t="shared" si="11"/>
        <v>4.1272767140892883</v>
      </c>
      <c r="G39" s="5">
        <f t="shared" si="12"/>
        <v>20.027276714089286</v>
      </c>
      <c r="H39" s="40">
        <f t="shared" si="13"/>
        <v>79.5</v>
      </c>
      <c r="J39" s="39">
        <v>45383</v>
      </c>
      <c r="K39">
        <v>194</v>
      </c>
      <c r="L39" s="17">
        <f t="shared" si="3"/>
        <v>1.3550640279394646</v>
      </c>
      <c r="M39" s="17">
        <f>K39/30</f>
        <v>6.4666666666666668</v>
      </c>
      <c r="N39">
        <v>3</v>
      </c>
      <c r="O39" s="5">
        <f t="shared" si="4"/>
        <v>5.0988253943238142</v>
      </c>
      <c r="P39" s="5">
        <f t="shared" si="14"/>
        <v>24.498825394323813</v>
      </c>
      <c r="Q39" s="40">
        <f t="shared" si="15"/>
        <v>97</v>
      </c>
      <c r="S39" s="39">
        <v>45383</v>
      </c>
      <c r="T39">
        <v>30</v>
      </c>
      <c r="U39" s="17">
        <f t="shared" si="5"/>
        <v>1.4937759336099585</v>
      </c>
      <c r="V39" s="17">
        <f>T39/30</f>
        <v>1</v>
      </c>
      <c r="W39">
        <v>3</v>
      </c>
      <c r="X39" s="5">
        <f t="shared" si="6"/>
        <v>1.0464441323260072</v>
      </c>
      <c r="Y39" s="5">
        <f t="shared" si="16"/>
        <v>4.0464441323260072</v>
      </c>
      <c r="Z39" s="40">
        <f t="shared" si="17"/>
        <v>15</v>
      </c>
      <c r="AB39" s="39">
        <v>45383</v>
      </c>
      <c r="AC39">
        <v>39</v>
      </c>
      <c r="AD39" s="17">
        <f t="shared" si="7"/>
        <v>0.85245901639344257</v>
      </c>
      <c r="AE39" s="17">
        <f>AC39/30</f>
        <v>1.3</v>
      </c>
      <c r="AF39">
        <v>3</v>
      </c>
      <c r="AG39" s="5">
        <f t="shared" si="8"/>
        <v>3.3392633290081566</v>
      </c>
      <c r="AH39" s="5">
        <f t="shared" si="18"/>
        <v>7.2392633290081569</v>
      </c>
      <c r="AI39" s="40">
        <f t="shared" si="19"/>
        <v>19.5</v>
      </c>
      <c r="AK39" s="39">
        <v>45383</v>
      </c>
      <c r="AL39">
        <v>355</v>
      </c>
      <c r="AM39" s="17">
        <f t="shared" si="20"/>
        <v>1.5860014892032761</v>
      </c>
      <c r="AN39" s="17">
        <f>AL39/30</f>
        <v>11.833333333333334</v>
      </c>
      <c r="AO39">
        <v>3</v>
      </c>
      <c r="AP39" s="5">
        <f t="shared" si="9"/>
        <v>12.194189244888102</v>
      </c>
      <c r="AQ39" s="5">
        <f t="shared" si="21"/>
        <v>47.694189244888101</v>
      </c>
      <c r="AR39" s="40">
        <f t="shared" si="22"/>
        <v>177.5</v>
      </c>
    </row>
    <row r="40" spans="1:44" x14ac:dyDescent="0.45">
      <c r="A40" s="39">
        <v>45413</v>
      </c>
      <c r="B40">
        <v>106</v>
      </c>
      <c r="C40" s="17">
        <f t="shared" si="10"/>
        <v>1.0151636073423782</v>
      </c>
      <c r="D40" s="17">
        <f>B40/31</f>
        <v>3.4193548387096775</v>
      </c>
      <c r="E40">
        <v>3</v>
      </c>
      <c r="F40" s="5">
        <f t="shared" si="11"/>
        <v>4.1272767140892883</v>
      </c>
      <c r="G40" s="5">
        <f t="shared" si="12"/>
        <v>14.385341230218319</v>
      </c>
      <c r="H40" s="40">
        <f t="shared" si="13"/>
        <v>51.29032258064516</v>
      </c>
      <c r="J40" s="39">
        <v>45413</v>
      </c>
      <c r="K40">
        <v>159</v>
      </c>
      <c r="L40" s="17">
        <f t="shared" si="3"/>
        <v>1.1105937136204891</v>
      </c>
      <c r="M40" s="17">
        <f>K40/31</f>
        <v>5.129032258064516</v>
      </c>
      <c r="N40">
        <v>3</v>
      </c>
      <c r="O40" s="5">
        <f t="shared" si="4"/>
        <v>5.0988253943238142</v>
      </c>
      <c r="P40" s="5">
        <f t="shared" si="14"/>
        <v>20.485922168517362</v>
      </c>
      <c r="Q40" s="40">
        <f t="shared" si="15"/>
        <v>76.935483870967744</v>
      </c>
      <c r="S40" s="39">
        <v>45413</v>
      </c>
      <c r="T40">
        <v>9</v>
      </c>
      <c r="U40" s="17">
        <f t="shared" si="5"/>
        <v>0.44813278008298757</v>
      </c>
      <c r="V40" s="17">
        <f>T40/31</f>
        <v>0.29032258064516131</v>
      </c>
      <c r="W40">
        <v>3</v>
      </c>
      <c r="X40" s="5">
        <f t="shared" si="6"/>
        <v>1.0464441323260072</v>
      </c>
      <c r="Y40" s="5">
        <f t="shared" si="16"/>
        <v>1.9174118742614912</v>
      </c>
      <c r="Z40" s="40">
        <f t="shared" si="17"/>
        <v>4.3548387096774199</v>
      </c>
      <c r="AB40" s="39">
        <v>45413</v>
      </c>
      <c r="AC40">
        <v>43</v>
      </c>
      <c r="AD40" s="17">
        <f t="shared" si="7"/>
        <v>0.93989071038251371</v>
      </c>
      <c r="AE40" s="17">
        <f>AC40/31</f>
        <v>1.3870967741935485</v>
      </c>
      <c r="AF40">
        <v>3</v>
      </c>
      <c r="AG40" s="5">
        <f t="shared" si="8"/>
        <v>3.3392633290081566</v>
      </c>
      <c r="AH40" s="5">
        <f t="shared" si="18"/>
        <v>7.5005536515888025</v>
      </c>
      <c r="AI40" s="40">
        <f t="shared" si="19"/>
        <v>20.806451612903228</v>
      </c>
      <c r="AK40" s="39">
        <v>45413</v>
      </c>
      <c r="AL40">
        <v>304</v>
      </c>
      <c r="AM40" s="17">
        <f t="shared" si="20"/>
        <v>1.3581533879374534</v>
      </c>
      <c r="AN40" s="17">
        <f>AL40/31</f>
        <v>9.806451612903226</v>
      </c>
      <c r="AO40">
        <v>3</v>
      </c>
      <c r="AP40" s="5">
        <f t="shared" si="9"/>
        <v>12.194189244888102</v>
      </c>
      <c r="AQ40" s="5">
        <f t="shared" si="21"/>
        <v>41.61354408359778</v>
      </c>
      <c r="AR40" s="40">
        <f t="shared" si="22"/>
        <v>147.09677419354838</v>
      </c>
    </row>
    <row r="41" spans="1:44" x14ac:dyDescent="0.45">
      <c r="A41" s="39">
        <v>45444</v>
      </c>
      <c r="B41">
        <v>84</v>
      </c>
      <c r="C41" s="17">
        <f t="shared" si="10"/>
        <v>0.80446927374301669</v>
      </c>
      <c r="D41" s="17">
        <f>B41/30</f>
        <v>2.8</v>
      </c>
      <c r="E41">
        <v>3</v>
      </c>
      <c r="F41" s="5">
        <f t="shared" si="11"/>
        <v>4.1272767140892883</v>
      </c>
      <c r="G41" s="5">
        <f t="shared" si="12"/>
        <v>12.527276714089286</v>
      </c>
      <c r="H41" s="40">
        <f t="shared" si="13"/>
        <v>42</v>
      </c>
      <c r="J41" s="39">
        <v>45444</v>
      </c>
      <c r="K41">
        <v>140</v>
      </c>
      <c r="L41" s="17">
        <f t="shared" si="3"/>
        <v>0.97788125727590225</v>
      </c>
      <c r="M41" s="17">
        <f>K41/30</f>
        <v>4.666666666666667</v>
      </c>
      <c r="N41">
        <v>3</v>
      </c>
      <c r="O41" s="5">
        <f t="shared" si="4"/>
        <v>5.0988253943238142</v>
      </c>
      <c r="P41" s="5">
        <f t="shared" si="14"/>
        <v>19.098825394323814</v>
      </c>
      <c r="Q41" s="40">
        <f t="shared" si="15"/>
        <v>70</v>
      </c>
      <c r="S41" s="39">
        <v>45444</v>
      </c>
      <c r="T41">
        <v>31</v>
      </c>
      <c r="U41" s="17">
        <f t="shared" si="5"/>
        <v>1.5435684647302905</v>
      </c>
      <c r="V41" s="17">
        <f>T41/30</f>
        <v>1.0333333333333334</v>
      </c>
      <c r="W41">
        <v>3</v>
      </c>
      <c r="X41" s="5">
        <f t="shared" si="6"/>
        <v>1.0464441323260072</v>
      </c>
      <c r="Y41" s="5">
        <f t="shared" si="16"/>
        <v>4.1464441323260077</v>
      </c>
      <c r="Z41" s="40">
        <f t="shared" si="17"/>
        <v>15.500000000000002</v>
      </c>
      <c r="AB41" s="39">
        <v>45444</v>
      </c>
      <c r="AC41">
        <v>74</v>
      </c>
      <c r="AD41" s="17">
        <f t="shared" si="7"/>
        <v>1.6174863387978142</v>
      </c>
      <c r="AE41" s="17">
        <f>AC41/30</f>
        <v>2.4666666666666668</v>
      </c>
      <c r="AF41">
        <v>3</v>
      </c>
      <c r="AG41" s="5">
        <f t="shared" si="8"/>
        <v>3.3392633290081566</v>
      </c>
      <c r="AH41" s="5">
        <f t="shared" si="18"/>
        <v>10.739263329008157</v>
      </c>
      <c r="AI41" s="40">
        <f t="shared" si="19"/>
        <v>37</v>
      </c>
      <c r="AK41" s="39">
        <v>45444</v>
      </c>
      <c r="AL41">
        <v>157</v>
      </c>
      <c r="AM41" s="17">
        <f t="shared" si="20"/>
        <v>0.70141474311243479</v>
      </c>
      <c r="AN41" s="17">
        <f>AL41/30</f>
        <v>5.2333333333333334</v>
      </c>
      <c r="AO41">
        <v>3</v>
      </c>
      <c r="AP41" s="5">
        <f t="shared" si="9"/>
        <v>12.194189244888102</v>
      </c>
      <c r="AQ41" s="5">
        <f t="shared" si="21"/>
        <v>27.894189244888103</v>
      </c>
      <c r="AR41" s="40">
        <f t="shared" si="22"/>
        <v>78.5</v>
      </c>
    </row>
    <row r="42" spans="1:44" x14ac:dyDescent="0.45">
      <c r="A42" s="39">
        <v>45474</v>
      </c>
      <c r="B42">
        <v>57</v>
      </c>
      <c r="C42" s="17">
        <f t="shared" si="10"/>
        <v>0.54588986432561848</v>
      </c>
      <c r="D42" s="17">
        <f>B42/31</f>
        <v>1.8387096774193548</v>
      </c>
      <c r="E42">
        <v>3</v>
      </c>
      <c r="F42" s="5">
        <f t="shared" si="11"/>
        <v>4.1272767140892883</v>
      </c>
      <c r="G42" s="5">
        <f t="shared" si="12"/>
        <v>9.6434057463473515</v>
      </c>
      <c r="H42" s="40">
        <f t="shared" si="13"/>
        <v>27.58064516129032</v>
      </c>
      <c r="J42" s="39">
        <v>45474</v>
      </c>
      <c r="K42">
        <v>134</v>
      </c>
      <c r="L42" s="17">
        <f t="shared" si="3"/>
        <v>0.93597206053550641</v>
      </c>
      <c r="M42" s="17">
        <f>K42/31</f>
        <v>4.32258064516129</v>
      </c>
      <c r="N42">
        <v>3</v>
      </c>
      <c r="O42" s="5">
        <f t="shared" si="4"/>
        <v>5.0988253943238142</v>
      </c>
      <c r="P42" s="5">
        <f t="shared" si="14"/>
        <v>18.066567329807683</v>
      </c>
      <c r="Q42" s="40">
        <f t="shared" si="15"/>
        <v>64.838709677419345</v>
      </c>
      <c r="S42" s="39">
        <v>45474</v>
      </c>
      <c r="T42">
        <v>28</v>
      </c>
      <c r="U42" s="17">
        <f t="shared" si="5"/>
        <v>1.3941908713692948</v>
      </c>
      <c r="V42" s="17">
        <f>T42/31</f>
        <v>0.90322580645161288</v>
      </c>
      <c r="W42">
        <v>3</v>
      </c>
      <c r="X42" s="5">
        <f t="shared" si="6"/>
        <v>1.0464441323260072</v>
      </c>
      <c r="Y42" s="5">
        <f t="shared" si="16"/>
        <v>3.7561215516808457</v>
      </c>
      <c r="Z42" s="40">
        <f t="shared" si="17"/>
        <v>13.548387096774194</v>
      </c>
      <c r="AB42" s="39">
        <v>45474</v>
      </c>
      <c r="AC42">
        <v>68</v>
      </c>
      <c r="AD42" s="17">
        <f t="shared" si="7"/>
        <v>1.4863387978142077</v>
      </c>
      <c r="AE42" s="17">
        <f>AC42/31</f>
        <v>2.193548387096774</v>
      </c>
      <c r="AF42">
        <v>3</v>
      </c>
      <c r="AG42" s="5">
        <f t="shared" si="8"/>
        <v>3.3392633290081566</v>
      </c>
      <c r="AH42" s="5">
        <f t="shared" si="18"/>
        <v>9.9199084902984787</v>
      </c>
      <c r="AI42" s="40">
        <f t="shared" si="19"/>
        <v>32.903225806451609</v>
      </c>
      <c r="AK42" s="39">
        <v>45474</v>
      </c>
      <c r="AL42">
        <v>248</v>
      </c>
      <c r="AM42" s="17">
        <f t="shared" si="20"/>
        <v>1.1079672375279226</v>
      </c>
      <c r="AN42" s="17">
        <f>AL42/31</f>
        <v>8</v>
      </c>
      <c r="AO42">
        <v>3</v>
      </c>
      <c r="AP42" s="5">
        <f t="shared" si="9"/>
        <v>12.194189244888102</v>
      </c>
      <c r="AQ42" s="5">
        <f t="shared" si="21"/>
        <v>36.194189244888101</v>
      </c>
      <c r="AR42" s="40">
        <f t="shared" si="22"/>
        <v>120</v>
      </c>
    </row>
    <row r="43" spans="1:44" x14ac:dyDescent="0.45">
      <c r="A43" s="39">
        <v>45505</v>
      </c>
      <c r="B43">
        <v>127</v>
      </c>
      <c r="C43" s="17">
        <f t="shared" si="10"/>
        <v>1.2162809257781324</v>
      </c>
      <c r="D43" s="17">
        <f>B43/31</f>
        <v>4.096774193548387</v>
      </c>
      <c r="E43">
        <v>3</v>
      </c>
      <c r="F43" s="5">
        <f t="shared" si="11"/>
        <v>4.1272767140892883</v>
      </c>
      <c r="G43" s="5">
        <f t="shared" si="12"/>
        <v>16.417599294734448</v>
      </c>
      <c r="H43" s="40">
        <f t="shared" si="13"/>
        <v>61.451612903225808</v>
      </c>
      <c r="J43" s="39">
        <v>45505</v>
      </c>
      <c r="K43">
        <v>140</v>
      </c>
      <c r="L43" s="17">
        <f t="shared" si="3"/>
        <v>0.97788125727590225</v>
      </c>
      <c r="M43" s="17">
        <f>K43/31</f>
        <v>4.5161290322580649</v>
      </c>
      <c r="N43">
        <v>3</v>
      </c>
      <c r="O43" s="5">
        <f t="shared" si="4"/>
        <v>5.0988253943238142</v>
      </c>
      <c r="P43" s="5">
        <f t="shared" si="14"/>
        <v>18.64721249109801</v>
      </c>
      <c r="Q43" s="40">
        <f t="shared" si="15"/>
        <v>67.741935483870975</v>
      </c>
      <c r="S43" s="39">
        <v>45505</v>
      </c>
      <c r="T43">
        <v>38</v>
      </c>
      <c r="U43" s="17">
        <f t="shared" si="5"/>
        <v>1.8921161825726143</v>
      </c>
      <c r="V43" s="17">
        <f>T43/31</f>
        <v>1.2258064516129032</v>
      </c>
      <c r="W43">
        <v>3</v>
      </c>
      <c r="X43" s="5">
        <f t="shared" si="6"/>
        <v>1.0464441323260072</v>
      </c>
      <c r="Y43" s="5">
        <f t="shared" si="16"/>
        <v>4.7238634871647172</v>
      </c>
      <c r="Z43" s="40">
        <f t="shared" si="17"/>
        <v>18.387096774193548</v>
      </c>
      <c r="AB43" s="39">
        <v>45505</v>
      </c>
      <c r="AC43">
        <v>64</v>
      </c>
      <c r="AD43" s="17">
        <f t="shared" si="7"/>
        <v>1.3989071038251366</v>
      </c>
      <c r="AE43" s="17">
        <f>AC43/31</f>
        <v>2.064516129032258</v>
      </c>
      <c r="AF43">
        <v>3</v>
      </c>
      <c r="AG43" s="5">
        <f t="shared" si="8"/>
        <v>3.3392633290081566</v>
      </c>
      <c r="AH43" s="5">
        <f t="shared" si="18"/>
        <v>9.5328117161049306</v>
      </c>
      <c r="AI43" s="40">
        <f t="shared" si="19"/>
        <v>30.967741935483872</v>
      </c>
      <c r="AK43" s="39">
        <v>45505</v>
      </c>
      <c r="AL43">
        <v>357</v>
      </c>
      <c r="AM43" s="17">
        <f t="shared" si="20"/>
        <v>1.5949367088607593</v>
      </c>
      <c r="AN43" s="17">
        <f>AL43/31</f>
        <v>11.516129032258064</v>
      </c>
      <c r="AO43">
        <v>3</v>
      </c>
      <c r="AP43" s="5">
        <f t="shared" si="9"/>
        <v>12.194189244888102</v>
      </c>
      <c r="AQ43" s="5">
        <f t="shared" si="21"/>
        <v>46.742576341662293</v>
      </c>
      <c r="AR43" s="40">
        <f t="shared" si="22"/>
        <v>172.74193548387098</v>
      </c>
    </row>
    <row r="44" spans="1:44" ht="14.65" thickBot="1" x14ac:dyDescent="0.5">
      <c r="A44" s="41">
        <v>45536</v>
      </c>
      <c r="B44" s="24">
        <v>187</v>
      </c>
      <c r="C44" s="25">
        <f t="shared" si="10"/>
        <v>1.7909018355945729</v>
      </c>
      <c r="D44" s="25">
        <f>B44/30</f>
        <v>6.2333333333333334</v>
      </c>
      <c r="E44" s="24">
        <v>3</v>
      </c>
      <c r="F44" s="42">
        <f t="shared" si="11"/>
        <v>4.1272767140892883</v>
      </c>
      <c r="G44" s="42">
        <f t="shared" si="12"/>
        <v>22.827276714089287</v>
      </c>
      <c r="H44" s="43">
        <f t="shared" si="13"/>
        <v>93.5</v>
      </c>
      <c r="J44" s="41">
        <v>45536</v>
      </c>
      <c r="K44" s="24">
        <v>279</v>
      </c>
      <c r="L44" s="25">
        <f t="shared" si="3"/>
        <v>1.9487776484284052</v>
      </c>
      <c r="M44" s="25">
        <f>K44/30</f>
        <v>9.3000000000000007</v>
      </c>
      <c r="N44" s="24">
        <v>3</v>
      </c>
      <c r="O44" s="42">
        <f t="shared" si="4"/>
        <v>5.0988253943238142</v>
      </c>
      <c r="P44" s="42">
        <f t="shared" si="14"/>
        <v>32.998825394323816</v>
      </c>
      <c r="Q44" s="43">
        <f t="shared" si="15"/>
        <v>139.5</v>
      </c>
      <c r="S44" s="41">
        <v>45536</v>
      </c>
      <c r="T44" s="24">
        <v>27</v>
      </c>
      <c r="U44" s="25">
        <f t="shared" si="5"/>
        <v>1.3443983402489628</v>
      </c>
      <c r="V44" s="25">
        <f>T44/30</f>
        <v>0.9</v>
      </c>
      <c r="W44" s="24">
        <v>3</v>
      </c>
      <c r="X44" s="42">
        <f t="shared" si="6"/>
        <v>1.0464441323260072</v>
      </c>
      <c r="Y44" s="42">
        <f t="shared" si="16"/>
        <v>3.7464441323260074</v>
      </c>
      <c r="Z44" s="43">
        <f t="shared" si="17"/>
        <v>13.5</v>
      </c>
      <c r="AB44" s="41">
        <v>45536</v>
      </c>
      <c r="AC44" s="24">
        <v>124</v>
      </c>
      <c r="AD44" s="25">
        <f t="shared" si="7"/>
        <v>2.7103825136612021</v>
      </c>
      <c r="AE44" s="25">
        <f>AC44/30</f>
        <v>4.1333333333333337</v>
      </c>
      <c r="AF44" s="24">
        <v>3</v>
      </c>
      <c r="AG44" s="42">
        <f t="shared" si="8"/>
        <v>3.3392633290081566</v>
      </c>
      <c r="AH44" s="42">
        <f t="shared" si="18"/>
        <v>15.739263329008159</v>
      </c>
      <c r="AI44" s="43">
        <f t="shared" si="19"/>
        <v>62.000000000000007</v>
      </c>
      <c r="AK44" s="41">
        <v>45536</v>
      </c>
      <c r="AL44" s="24">
        <v>356</v>
      </c>
      <c r="AM44" s="17">
        <f t="shared" si="20"/>
        <v>1.5904690990320178</v>
      </c>
      <c r="AN44" s="25">
        <f>AL44/30</f>
        <v>11.866666666666667</v>
      </c>
      <c r="AO44" s="24">
        <v>3</v>
      </c>
      <c r="AP44" s="42">
        <f t="shared" si="9"/>
        <v>12.194189244888102</v>
      </c>
      <c r="AQ44" s="42">
        <f t="shared" si="21"/>
        <v>47.794189244888102</v>
      </c>
      <c r="AR44" s="43">
        <f t="shared" si="22"/>
        <v>178</v>
      </c>
    </row>
    <row r="47" spans="1:44" ht="14.65" thickBot="1" x14ac:dyDescent="0.5"/>
    <row r="48" spans="1:44" ht="28.5" x14ac:dyDescent="0.85">
      <c r="A48" s="78" t="s">
        <v>162</v>
      </c>
      <c r="B48" s="79"/>
      <c r="C48" s="79"/>
      <c r="D48" s="79"/>
      <c r="E48" s="79"/>
      <c r="F48" s="79"/>
      <c r="G48" s="79"/>
      <c r="H48" s="80"/>
      <c r="J48" s="78" t="s">
        <v>163</v>
      </c>
      <c r="K48" s="79"/>
      <c r="L48" s="79"/>
      <c r="M48" s="79"/>
      <c r="N48" s="79"/>
      <c r="O48" s="79"/>
      <c r="P48" s="79"/>
      <c r="Q48" s="80"/>
      <c r="S48" s="78" t="s">
        <v>164</v>
      </c>
      <c r="T48" s="79"/>
      <c r="U48" s="79"/>
      <c r="V48" s="79"/>
      <c r="W48" s="79"/>
      <c r="X48" s="79"/>
      <c r="Y48" s="79"/>
      <c r="Z48" s="80"/>
      <c r="AB48" s="78" t="s">
        <v>165</v>
      </c>
      <c r="AC48" s="79"/>
      <c r="AD48" s="79"/>
      <c r="AE48" s="79"/>
      <c r="AF48" s="79"/>
      <c r="AG48" s="79"/>
      <c r="AH48" s="79"/>
      <c r="AI48" s="80"/>
      <c r="AK48" s="78" t="s">
        <v>166</v>
      </c>
      <c r="AL48" s="79"/>
      <c r="AM48" s="79"/>
      <c r="AN48" s="79"/>
      <c r="AO48" s="79"/>
      <c r="AP48" s="79"/>
      <c r="AQ48" s="79"/>
      <c r="AR48" s="80"/>
    </row>
    <row r="49" spans="1:44" ht="28.5" x14ac:dyDescent="0.45">
      <c r="A49" s="45" t="s">
        <v>139</v>
      </c>
      <c r="B49" s="44" t="s">
        <v>63</v>
      </c>
      <c r="C49" s="44" t="s">
        <v>156</v>
      </c>
      <c r="D49" s="44" t="s">
        <v>153</v>
      </c>
      <c r="E49" s="44" t="s">
        <v>145</v>
      </c>
      <c r="F49" s="44" t="s">
        <v>146</v>
      </c>
      <c r="G49" s="44" t="s">
        <v>154</v>
      </c>
      <c r="H49" s="46" t="s">
        <v>155</v>
      </c>
      <c r="J49" s="45" t="s">
        <v>139</v>
      </c>
      <c r="K49" s="44" t="s">
        <v>63</v>
      </c>
      <c r="L49" s="44" t="s">
        <v>156</v>
      </c>
      <c r="M49" s="44" t="s">
        <v>153</v>
      </c>
      <c r="N49" s="44" t="s">
        <v>145</v>
      </c>
      <c r="O49" s="44" t="s">
        <v>146</v>
      </c>
      <c r="P49" s="44" t="s">
        <v>154</v>
      </c>
      <c r="Q49" s="46" t="s">
        <v>155</v>
      </c>
      <c r="S49" s="45" t="s">
        <v>139</v>
      </c>
      <c r="T49" s="44" t="s">
        <v>63</v>
      </c>
      <c r="U49" s="44" t="s">
        <v>156</v>
      </c>
      <c r="V49" s="44" t="s">
        <v>153</v>
      </c>
      <c r="W49" s="44" t="s">
        <v>145</v>
      </c>
      <c r="X49" s="44" t="s">
        <v>146</v>
      </c>
      <c r="Y49" s="44" t="s">
        <v>154</v>
      </c>
      <c r="Z49" s="46" t="s">
        <v>155</v>
      </c>
      <c r="AB49" s="45" t="s">
        <v>139</v>
      </c>
      <c r="AC49" s="44" t="s">
        <v>63</v>
      </c>
      <c r="AD49" s="44" t="s">
        <v>156</v>
      </c>
      <c r="AE49" s="44" t="s">
        <v>153</v>
      </c>
      <c r="AF49" s="44" t="s">
        <v>145</v>
      </c>
      <c r="AG49" s="44" t="s">
        <v>146</v>
      </c>
      <c r="AH49" s="44" t="s">
        <v>154</v>
      </c>
      <c r="AI49" s="46" t="s">
        <v>155</v>
      </c>
      <c r="AK49" s="45" t="s">
        <v>139</v>
      </c>
      <c r="AL49" s="44" t="s">
        <v>63</v>
      </c>
      <c r="AM49" s="44" t="s">
        <v>156</v>
      </c>
      <c r="AN49" s="44" t="s">
        <v>153</v>
      </c>
      <c r="AO49" s="44" t="s">
        <v>145</v>
      </c>
      <c r="AP49" s="44" t="s">
        <v>146</v>
      </c>
      <c r="AQ49" s="44" t="s">
        <v>154</v>
      </c>
      <c r="AR49" s="46" t="s">
        <v>155</v>
      </c>
    </row>
    <row r="50" spans="1:44" x14ac:dyDescent="0.45">
      <c r="A50" s="39">
        <v>45200</v>
      </c>
      <c r="B50">
        <v>87</v>
      </c>
      <c r="C50" s="17">
        <f>B50/AVERAGE($B$50:$B$61)</f>
        <v>0.59284497444633732</v>
      </c>
      <c r="D50" s="17">
        <f>B50/31</f>
        <v>2.806451612903226</v>
      </c>
      <c r="E50">
        <v>3</v>
      </c>
      <c r="F50" s="5">
        <f t="shared" ref="F50:F61" si="23">1.65 * _xlfn.STDEV.S($D$50:$D$61) * SQRT(E50)</f>
        <v>5.1569871657551554</v>
      </c>
      <c r="G50" s="5">
        <f>D50*E50+F50</f>
        <v>13.576342004464834</v>
      </c>
      <c r="H50" s="40">
        <f>D50*15</f>
        <v>42.096774193548391</v>
      </c>
      <c r="J50" s="39">
        <v>45200</v>
      </c>
      <c r="K50">
        <v>127</v>
      </c>
      <c r="L50" s="17">
        <f t="shared" ref="L50:L61" si="24">K50/AVERAGE($K$50:$K$61)</f>
        <v>0.52861602497398541</v>
      </c>
      <c r="M50" s="17">
        <f>K50/31</f>
        <v>4.096774193548387</v>
      </c>
      <c r="N50">
        <v>3</v>
      </c>
      <c r="O50" s="5">
        <f t="shared" ref="O50:O61" si="25">1.65 * _xlfn.STDEV.S($M$50:$M$61) * SQRT(N50)</f>
        <v>9.8487450082378558</v>
      </c>
      <c r="P50" s="5">
        <f>M50*N50+O50</f>
        <v>22.139067588883016</v>
      </c>
      <c r="Q50" s="40">
        <f>M50*15</f>
        <v>61.451612903225808</v>
      </c>
      <c r="S50" s="39">
        <v>45200</v>
      </c>
      <c r="T50">
        <v>56</v>
      </c>
      <c r="U50" s="17">
        <f>T50/AVERAGE($T$50:$T$61)</f>
        <v>1.7730870712401057</v>
      </c>
      <c r="V50" s="17">
        <f>T50/31</f>
        <v>1.8064516129032258</v>
      </c>
      <c r="W50">
        <v>3</v>
      </c>
      <c r="X50" s="5">
        <f t="shared" ref="X50:X61" si="26">1.65 * _xlfn.STDEV.S($V$50:$V$61) * SQRT(W50)</f>
        <v>1.9558740595462862</v>
      </c>
      <c r="Y50" s="5">
        <f>V50*W50+X50</f>
        <v>7.3752288982559637</v>
      </c>
      <c r="Z50" s="40">
        <f>V50*15</f>
        <v>27.096774193548388</v>
      </c>
      <c r="AB50" s="39">
        <v>45200</v>
      </c>
      <c r="AC50">
        <v>31</v>
      </c>
      <c r="AD50" s="17">
        <f t="shared" ref="AD50:AD61" si="27">AC50/AVERAGE($AC$50:$AC$61)</f>
        <v>0.9346733668341709</v>
      </c>
      <c r="AE50" s="17">
        <f>AC50/31</f>
        <v>1</v>
      </c>
      <c r="AF50">
        <v>3</v>
      </c>
      <c r="AG50" s="5">
        <f t="shared" ref="AG50:AG61" si="28">1.65 * _xlfn.STDEV.S($AE$50:$AE$61) * SQRT(AF50)</f>
        <v>1.9368700439302271</v>
      </c>
      <c r="AH50" s="5">
        <f>AE50*AF50+AG50</f>
        <v>4.9368700439302273</v>
      </c>
      <c r="AI50" s="40">
        <f>AE50*15</f>
        <v>15</v>
      </c>
      <c r="AK50" s="39">
        <v>45200</v>
      </c>
      <c r="AL50">
        <v>60</v>
      </c>
      <c r="AM50" s="17">
        <f t="shared" ref="AM50:AM61" si="29">AL50/AVERAGE($AL$50:$AL$61)</f>
        <v>0.27799227799227799</v>
      </c>
      <c r="AN50" s="17">
        <f>AL50/31</f>
        <v>1.935483870967742</v>
      </c>
      <c r="AO50">
        <v>3</v>
      </c>
      <c r="AP50" s="5">
        <f t="shared" ref="AP50:AP61" si="30">1.65 * _xlfn.STDEV.S($AN$50:$AN$61) * SQRT(AO50)</f>
        <v>10.15533530053766</v>
      </c>
      <c r="AQ50" s="5">
        <f>AN50*AO50+AP50</f>
        <v>15.961786913440886</v>
      </c>
      <c r="AR50" s="40">
        <f>AN50*15</f>
        <v>29.032258064516128</v>
      </c>
    </row>
    <row r="51" spans="1:44" x14ac:dyDescent="0.45">
      <c r="A51" s="39">
        <v>45231</v>
      </c>
      <c r="B51">
        <v>62</v>
      </c>
      <c r="C51" s="17">
        <f t="shared" ref="C51:C61" si="31">B51/AVERAGE($B$50:$B$61)</f>
        <v>0.42248722316865417</v>
      </c>
      <c r="D51" s="17">
        <f>B51/30</f>
        <v>2.0666666666666669</v>
      </c>
      <c r="E51">
        <v>3</v>
      </c>
      <c r="F51" s="5">
        <f t="shared" si="23"/>
        <v>5.1569871657551554</v>
      </c>
      <c r="G51" s="5">
        <f t="shared" ref="G51:G61" si="32">D51*E51+F51</f>
        <v>11.356987165755157</v>
      </c>
      <c r="H51" s="40">
        <f t="shared" ref="H51:H61" si="33">D51*15</f>
        <v>31.000000000000004</v>
      </c>
      <c r="J51" s="39">
        <v>45231</v>
      </c>
      <c r="K51">
        <v>110</v>
      </c>
      <c r="L51" s="17">
        <f t="shared" si="24"/>
        <v>0.45785639958376689</v>
      </c>
      <c r="M51" s="17">
        <f>K51/30</f>
        <v>3.6666666666666665</v>
      </c>
      <c r="N51">
        <v>3</v>
      </c>
      <c r="O51" s="5">
        <f t="shared" si="25"/>
        <v>9.8487450082378558</v>
      </c>
      <c r="P51" s="5">
        <f t="shared" ref="P51:P61" si="34">M51*N51+O51</f>
        <v>20.848745008237856</v>
      </c>
      <c r="Q51" s="40">
        <f t="shared" ref="Q51:Q61" si="35">M51*15</f>
        <v>55</v>
      </c>
      <c r="S51" s="39">
        <v>45231</v>
      </c>
      <c r="T51">
        <v>5</v>
      </c>
      <c r="U51" s="17">
        <f t="shared" ref="U51:U61" si="36">T51/AVERAGE($T$50:$T$61)</f>
        <v>0.15831134564643801</v>
      </c>
      <c r="V51" s="17">
        <f>T51/30</f>
        <v>0.16666666666666666</v>
      </c>
      <c r="W51">
        <v>3</v>
      </c>
      <c r="X51" s="5">
        <f t="shared" si="26"/>
        <v>1.9558740595462862</v>
      </c>
      <c r="Y51" s="5">
        <f t="shared" ref="Y51:Y61" si="37">V51*W51+X51</f>
        <v>2.4558740595462862</v>
      </c>
      <c r="Z51" s="40">
        <f t="shared" ref="Z51:Z61" si="38">V51*15</f>
        <v>2.5</v>
      </c>
      <c r="AB51" s="39">
        <v>45231</v>
      </c>
      <c r="AC51">
        <v>6</v>
      </c>
      <c r="AD51" s="17">
        <f t="shared" si="27"/>
        <v>0.18090452261306533</v>
      </c>
      <c r="AE51" s="17">
        <f>AC51/30</f>
        <v>0.2</v>
      </c>
      <c r="AF51">
        <v>3</v>
      </c>
      <c r="AG51" s="5">
        <f t="shared" si="28"/>
        <v>1.9368700439302271</v>
      </c>
      <c r="AH51" s="5">
        <f t="shared" ref="AH51:AH61" si="39">AE51*AF51+AG51</f>
        <v>2.536870043930227</v>
      </c>
      <c r="AI51" s="40">
        <f t="shared" ref="AI51:AI61" si="40">AE51*15</f>
        <v>3</v>
      </c>
      <c r="AK51" s="39">
        <v>45231</v>
      </c>
      <c r="AL51">
        <v>90</v>
      </c>
      <c r="AM51" s="17">
        <f t="shared" si="29"/>
        <v>0.41698841698841699</v>
      </c>
      <c r="AN51" s="17">
        <f>AL51/30</f>
        <v>3</v>
      </c>
      <c r="AO51">
        <v>3</v>
      </c>
      <c r="AP51" s="5">
        <f t="shared" si="30"/>
        <v>10.15533530053766</v>
      </c>
      <c r="AQ51" s="5">
        <f t="shared" ref="AQ51:AQ61" si="41">AN51*AO51+AP51</f>
        <v>19.155335300537658</v>
      </c>
      <c r="AR51" s="40">
        <f t="shared" ref="AR51:AR61" si="42">AN51*15</f>
        <v>45</v>
      </c>
    </row>
    <row r="52" spans="1:44" x14ac:dyDescent="0.45">
      <c r="A52" s="39">
        <v>45261</v>
      </c>
      <c r="B52">
        <v>67</v>
      </c>
      <c r="C52" s="17">
        <f t="shared" si="31"/>
        <v>0.45655877342419082</v>
      </c>
      <c r="D52" s="17">
        <f>B52/31</f>
        <v>2.161290322580645</v>
      </c>
      <c r="E52">
        <v>3</v>
      </c>
      <c r="F52" s="5">
        <f t="shared" si="23"/>
        <v>5.1569871657551554</v>
      </c>
      <c r="G52" s="5">
        <f t="shared" si="32"/>
        <v>11.64085813349709</v>
      </c>
      <c r="H52" s="40">
        <f t="shared" si="33"/>
        <v>32.419354838709673</v>
      </c>
      <c r="J52" s="39">
        <v>45261</v>
      </c>
      <c r="K52">
        <v>238</v>
      </c>
      <c r="L52" s="17">
        <f t="shared" si="24"/>
        <v>0.99063475546305935</v>
      </c>
      <c r="M52" s="17">
        <f>K52/31</f>
        <v>7.67741935483871</v>
      </c>
      <c r="N52">
        <v>3</v>
      </c>
      <c r="O52" s="5">
        <f t="shared" si="25"/>
        <v>9.8487450082378558</v>
      </c>
      <c r="P52" s="5">
        <f t="shared" si="34"/>
        <v>32.881003072753984</v>
      </c>
      <c r="Q52" s="40">
        <f t="shared" si="35"/>
        <v>115.16129032258065</v>
      </c>
      <c r="S52" s="39">
        <v>45261</v>
      </c>
      <c r="T52">
        <v>6</v>
      </c>
      <c r="U52" s="17">
        <f t="shared" si="36"/>
        <v>0.18997361477572561</v>
      </c>
      <c r="V52" s="17">
        <f>T52/31</f>
        <v>0.19354838709677419</v>
      </c>
      <c r="W52">
        <v>3</v>
      </c>
      <c r="X52" s="5">
        <f t="shared" si="26"/>
        <v>1.9558740595462862</v>
      </c>
      <c r="Y52" s="5">
        <f t="shared" si="37"/>
        <v>2.5365192208366087</v>
      </c>
      <c r="Z52" s="40">
        <f t="shared" si="38"/>
        <v>2.903225806451613</v>
      </c>
      <c r="AB52" s="39">
        <v>45261</v>
      </c>
      <c r="AC52">
        <v>43</v>
      </c>
      <c r="AD52" s="17">
        <f t="shared" si="27"/>
        <v>1.2964824120603016</v>
      </c>
      <c r="AE52" s="17">
        <f>AC52/31</f>
        <v>1.3870967741935485</v>
      </c>
      <c r="AF52">
        <v>3</v>
      </c>
      <c r="AG52" s="5">
        <f t="shared" si="28"/>
        <v>1.9368700439302271</v>
      </c>
      <c r="AH52" s="5">
        <f t="shared" si="39"/>
        <v>6.0981603665108732</v>
      </c>
      <c r="AI52" s="40">
        <f t="shared" si="40"/>
        <v>20.806451612903228</v>
      </c>
      <c r="AK52" s="39">
        <v>45261</v>
      </c>
      <c r="AL52">
        <v>161</v>
      </c>
      <c r="AM52" s="17">
        <f t="shared" si="29"/>
        <v>0.74594594594594588</v>
      </c>
      <c r="AN52" s="17">
        <f>AL52/31</f>
        <v>5.193548387096774</v>
      </c>
      <c r="AO52">
        <v>3</v>
      </c>
      <c r="AP52" s="5">
        <f t="shared" si="30"/>
        <v>10.15533530053766</v>
      </c>
      <c r="AQ52" s="5">
        <f t="shared" si="41"/>
        <v>25.735980461827982</v>
      </c>
      <c r="AR52" s="40">
        <f t="shared" si="42"/>
        <v>77.903225806451616</v>
      </c>
    </row>
    <row r="53" spans="1:44" x14ac:dyDescent="0.45">
      <c r="A53" s="39">
        <v>45292</v>
      </c>
      <c r="B53">
        <v>124</v>
      </c>
      <c r="C53" s="17">
        <f t="shared" si="31"/>
        <v>0.84497444633730834</v>
      </c>
      <c r="D53" s="17">
        <f>B53/31</f>
        <v>4</v>
      </c>
      <c r="E53">
        <v>3</v>
      </c>
      <c r="F53" s="5">
        <f t="shared" si="23"/>
        <v>5.1569871657551554</v>
      </c>
      <c r="G53" s="5">
        <f t="shared" si="32"/>
        <v>17.156987165755154</v>
      </c>
      <c r="H53" s="40">
        <f t="shared" si="33"/>
        <v>60</v>
      </c>
      <c r="J53" s="39">
        <v>45292</v>
      </c>
      <c r="K53">
        <v>118</v>
      </c>
      <c r="L53" s="17">
        <f t="shared" si="24"/>
        <v>0.49115504682622269</v>
      </c>
      <c r="M53" s="17">
        <f>K53/31</f>
        <v>3.806451612903226</v>
      </c>
      <c r="N53">
        <v>3</v>
      </c>
      <c r="O53" s="5">
        <f t="shared" si="25"/>
        <v>9.8487450082378558</v>
      </c>
      <c r="P53" s="5">
        <f t="shared" si="34"/>
        <v>21.268099846947536</v>
      </c>
      <c r="Q53" s="40">
        <f t="shared" si="35"/>
        <v>57.096774193548391</v>
      </c>
      <c r="S53" s="39">
        <v>45292</v>
      </c>
      <c r="T53">
        <v>19</v>
      </c>
      <c r="U53" s="17">
        <f t="shared" si="36"/>
        <v>0.60158311345646442</v>
      </c>
      <c r="V53" s="17">
        <f>T53/31</f>
        <v>0.61290322580645162</v>
      </c>
      <c r="W53">
        <v>3</v>
      </c>
      <c r="X53" s="5">
        <f t="shared" si="26"/>
        <v>1.9558740595462862</v>
      </c>
      <c r="Y53" s="5">
        <f t="shared" si="37"/>
        <v>3.7945837369656412</v>
      </c>
      <c r="Z53" s="40">
        <f t="shared" si="38"/>
        <v>9.193548387096774</v>
      </c>
      <c r="AB53" s="39">
        <v>45292</v>
      </c>
      <c r="AC53">
        <v>9</v>
      </c>
      <c r="AD53" s="17">
        <f t="shared" si="27"/>
        <v>0.271356783919598</v>
      </c>
      <c r="AE53" s="17">
        <f>AC53/31</f>
        <v>0.29032258064516131</v>
      </c>
      <c r="AF53">
        <v>3</v>
      </c>
      <c r="AG53" s="5">
        <f t="shared" si="28"/>
        <v>1.9368700439302271</v>
      </c>
      <c r="AH53" s="5">
        <f t="shared" si="39"/>
        <v>2.8078377858657113</v>
      </c>
      <c r="AI53" s="40">
        <f t="shared" si="40"/>
        <v>4.3548387096774199</v>
      </c>
      <c r="AK53" s="39">
        <v>45292</v>
      </c>
      <c r="AL53">
        <v>119</v>
      </c>
      <c r="AM53" s="17">
        <f t="shared" si="29"/>
        <v>0.55135135135135138</v>
      </c>
      <c r="AN53" s="17">
        <f>AL53/31</f>
        <v>3.838709677419355</v>
      </c>
      <c r="AO53">
        <v>3</v>
      </c>
      <c r="AP53" s="5">
        <f t="shared" si="30"/>
        <v>10.15533530053766</v>
      </c>
      <c r="AQ53" s="5">
        <f t="shared" si="41"/>
        <v>21.671464332795722</v>
      </c>
      <c r="AR53" s="40">
        <f t="shared" si="42"/>
        <v>57.580645161290327</v>
      </c>
    </row>
    <row r="54" spans="1:44" x14ac:dyDescent="0.45">
      <c r="A54" s="39">
        <v>45323</v>
      </c>
      <c r="B54">
        <v>165</v>
      </c>
      <c r="C54" s="17">
        <f t="shared" si="31"/>
        <v>1.1243611584327087</v>
      </c>
      <c r="D54" s="17">
        <f>B54/29</f>
        <v>5.6896551724137927</v>
      </c>
      <c r="E54">
        <v>3</v>
      </c>
      <c r="F54" s="5">
        <f t="shared" si="23"/>
        <v>5.1569871657551554</v>
      </c>
      <c r="G54" s="5">
        <f t="shared" si="32"/>
        <v>22.225952682996532</v>
      </c>
      <c r="H54" s="40">
        <f t="shared" si="33"/>
        <v>85.34482758620689</v>
      </c>
      <c r="J54" s="39">
        <v>45323</v>
      </c>
      <c r="K54">
        <v>177</v>
      </c>
      <c r="L54" s="17">
        <f t="shared" si="24"/>
        <v>0.73673257023933403</v>
      </c>
      <c r="M54" s="17">
        <f>K54/29</f>
        <v>6.1034482758620694</v>
      </c>
      <c r="N54">
        <v>3</v>
      </c>
      <c r="O54" s="5">
        <f t="shared" si="25"/>
        <v>9.8487450082378558</v>
      </c>
      <c r="P54" s="5">
        <f t="shared" si="34"/>
        <v>28.159089835824062</v>
      </c>
      <c r="Q54" s="40">
        <f t="shared" si="35"/>
        <v>91.551724137931046</v>
      </c>
      <c r="S54" s="39">
        <v>45323</v>
      </c>
      <c r="T54">
        <v>42</v>
      </c>
      <c r="U54" s="17">
        <f t="shared" si="36"/>
        <v>1.3298153034300793</v>
      </c>
      <c r="V54" s="17">
        <f>T54/29</f>
        <v>1.4482758620689655</v>
      </c>
      <c r="W54">
        <v>3</v>
      </c>
      <c r="X54" s="5">
        <f t="shared" si="26"/>
        <v>1.9558740595462862</v>
      </c>
      <c r="Y54" s="5">
        <f t="shared" si="37"/>
        <v>6.3007016457531826</v>
      </c>
      <c r="Z54" s="40">
        <f t="shared" si="38"/>
        <v>21.724137931034484</v>
      </c>
      <c r="AB54" s="39">
        <v>45323</v>
      </c>
      <c r="AC54">
        <v>26</v>
      </c>
      <c r="AD54" s="17">
        <f t="shared" si="27"/>
        <v>0.78391959798994981</v>
      </c>
      <c r="AE54" s="17">
        <f>AC54/29</f>
        <v>0.89655172413793105</v>
      </c>
      <c r="AF54">
        <v>3</v>
      </c>
      <c r="AG54" s="5">
        <f t="shared" si="28"/>
        <v>1.9368700439302271</v>
      </c>
      <c r="AH54" s="5">
        <f t="shared" si="39"/>
        <v>4.62652521634402</v>
      </c>
      <c r="AI54" s="40">
        <f t="shared" si="40"/>
        <v>13.448275862068966</v>
      </c>
      <c r="AK54" s="39">
        <v>45323</v>
      </c>
      <c r="AL54">
        <v>179</v>
      </c>
      <c r="AM54" s="17">
        <f t="shared" si="29"/>
        <v>0.82934362934362926</v>
      </c>
      <c r="AN54" s="17">
        <f>AL54/29</f>
        <v>6.1724137931034484</v>
      </c>
      <c r="AO54">
        <v>3</v>
      </c>
      <c r="AP54" s="5">
        <f t="shared" si="30"/>
        <v>10.15533530053766</v>
      </c>
      <c r="AQ54" s="5">
        <f t="shared" si="41"/>
        <v>28.672576679848007</v>
      </c>
      <c r="AR54" s="40">
        <f t="shared" si="42"/>
        <v>92.58620689655173</v>
      </c>
    </row>
    <row r="55" spans="1:44" x14ac:dyDescent="0.45">
      <c r="A55" s="39">
        <v>45352</v>
      </c>
      <c r="B55">
        <v>198</v>
      </c>
      <c r="C55" s="17">
        <f t="shared" si="31"/>
        <v>1.3492333901192504</v>
      </c>
      <c r="D55" s="17">
        <f>B55/31</f>
        <v>6.387096774193548</v>
      </c>
      <c r="E55">
        <v>3</v>
      </c>
      <c r="F55" s="5">
        <f t="shared" si="23"/>
        <v>5.1569871657551554</v>
      </c>
      <c r="G55" s="5">
        <f t="shared" si="32"/>
        <v>24.318277488335799</v>
      </c>
      <c r="H55" s="40">
        <f t="shared" si="33"/>
        <v>95.806451612903217</v>
      </c>
      <c r="J55" s="39">
        <v>45352</v>
      </c>
      <c r="K55">
        <v>228</v>
      </c>
      <c r="L55" s="17">
        <f t="shared" si="24"/>
        <v>0.94901144640998958</v>
      </c>
      <c r="M55" s="17">
        <f>K55/31</f>
        <v>7.354838709677419</v>
      </c>
      <c r="N55">
        <v>3</v>
      </c>
      <c r="O55" s="5">
        <f t="shared" si="25"/>
        <v>9.8487450082378558</v>
      </c>
      <c r="P55" s="5">
        <f t="shared" si="34"/>
        <v>31.913261137270112</v>
      </c>
      <c r="Q55" s="40">
        <f t="shared" si="35"/>
        <v>110.32258064516128</v>
      </c>
      <c r="S55" s="39">
        <v>45352</v>
      </c>
      <c r="T55">
        <v>35</v>
      </c>
      <c r="U55" s="17">
        <f t="shared" si="36"/>
        <v>1.108179419525066</v>
      </c>
      <c r="V55" s="17">
        <f>T55/31</f>
        <v>1.1290322580645162</v>
      </c>
      <c r="W55">
        <v>3</v>
      </c>
      <c r="X55" s="5">
        <f t="shared" si="26"/>
        <v>1.9558740595462862</v>
      </c>
      <c r="Y55" s="5">
        <f t="shared" si="37"/>
        <v>5.3429708337398356</v>
      </c>
      <c r="Z55" s="40">
        <f t="shared" si="38"/>
        <v>16.935483870967744</v>
      </c>
      <c r="AB55" s="39">
        <v>45352</v>
      </c>
      <c r="AC55">
        <v>12</v>
      </c>
      <c r="AD55" s="17">
        <f t="shared" si="27"/>
        <v>0.36180904522613067</v>
      </c>
      <c r="AE55" s="17">
        <f>AC55/31</f>
        <v>0.38709677419354838</v>
      </c>
      <c r="AF55">
        <v>3</v>
      </c>
      <c r="AG55" s="5">
        <f t="shared" si="28"/>
        <v>1.9368700439302271</v>
      </c>
      <c r="AH55" s="5">
        <f t="shared" si="39"/>
        <v>3.0981603665108723</v>
      </c>
      <c r="AI55" s="40">
        <f t="shared" si="40"/>
        <v>5.806451612903226</v>
      </c>
      <c r="AK55" s="39">
        <v>45352</v>
      </c>
      <c r="AL55">
        <v>211</v>
      </c>
      <c r="AM55" s="17">
        <f t="shared" si="29"/>
        <v>0.97760617760617752</v>
      </c>
      <c r="AN55" s="17">
        <f>AL55/31</f>
        <v>6.806451612903226</v>
      </c>
      <c r="AO55">
        <v>3</v>
      </c>
      <c r="AP55" s="5">
        <f t="shared" si="30"/>
        <v>10.15533530053766</v>
      </c>
      <c r="AQ55" s="5">
        <f t="shared" si="41"/>
        <v>30.574690139247338</v>
      </c>
      <c r="AR55" s="40">
        <f t="shared" si="42"/>
        <v>102.09677419354838</v>
      </c>
    </row>
    <row r="56" spans="1:44" x14ac:dyDescent="0.45">
      <c r="A56" s="39">
        <v>45383</v>
      </c>
      <c r="B56">
        <v>217</v>
      </c>
      <c r="C56" s="17">
        <f t="shared" si="31"/>
        <v>1.4787052810902896</v>
      </c>
      <c r="D56" s="17">
        <f>B56/30</f>
        <v>7.2333333333333334</v>
      </c>
      <c r="E56">
        <v>3</v>
      </c>
      <c r="F56" s="5">
        <f t="shared" si="23"/>
        <v>5.1569871657551554</v>
      </c>
      <c r="G56" s="5">
        <f t="shared" si="32"/>
        <v>26.856987165755154</v>
      </c>
      <c r="H56" s="40">
        <f t="shared" si="33"/>
        <v>108.5</v>
      </c>
      <c r="J56" s="39">
        <v>45383</v>
      </c>
      <c r="K56">
        <v>463</v>
      </c>
      <c r="L56" s="17">
        <f t="shared" si="24"/>
        <v>1.9271592091571279</v>
      </c>
      <c r="M56" s="17">
        <f>K56/30</f>
        <v>15.433333333333334</v>
      </c>
      <c r="N56">
        <v>3</v>
      </c>
      <c r="O56" s="5">
        <f t="shared" si="25"/>
        <v>9.8487450082378558</v>
      </c>
      <c r="P56" s="5">
        <f t="shared" si="34"/>
        <v>56.148745008237853</v>
      </c>
      <c r="Q56" s="40">
        <f t="shared" si="35"/>
        <v>231.5</v>
      </c>
      <c r="S56" s="39">
        <v>45383</v>
      </c>
      <c r="T56">
        <v>32</v>
      </c>
      <c r="U56" s="17">
        <f t="shared" si="36"/>
        <v>1.0131926121372032</v>
      </c>
      <c r="V56" s="17">
        <f>T56/30</f>
        <v>1.0666666666666667</v>
      </c>
      <c r="W56">
        <v>3</v>
      </c>
      <c r="X56" s="5">
        <f t="shared" si="26"/>
        <v>1.9558740595462862</v>
      </c>
      <c r="Y56" s="5">
        <f t="shared" si="37"/>
        <v>5.1558740595462869</v>
      </c>
      <c r="Z56" s="40">
        <f t="shared" si="38"/>
        <v>16</v>
      </c>
      <c r="AB56" s="39">
        <v>45383</v>
      </c>
      <c r="AC56">
        <v>26</v>
      </c>
      <c r="AD56" s="17">
        <f t="shared" si="27"/>
        <v>0.78391959798994981</v>
      </c>
      <c r="AE56" s="17">
        <f>AC56/30</f>
        <v>0.8666666666666667</v>
      </c>
      <c r="AF56">
        <v>3</v>
      </c>
      <c r="AG56" s="5">
        <f t="shared" si="28"/>
        <v>1.9368700439302271</v>
      </c>
      <c r="AH56" s="5">
        <f t="shared" si="39"/>
        <v>4.536870043930227</v>
      </c>
      <c r="AI56" s="40">
        <f t="shared" si="40"/>
        <v>13</v>
      </c>
      <c r="AK56" s="39">
        <v>45383</v>
      </c>
      <c r="AL56">
        <v>414</v>
      </c>
      <c r="AM56" s="17">
        <f t="shared" si="29"/>
        <v>1.918146718146718</v>
      </c>
      <c r="AN56" s="17">
        <f>AL56/30</f>
        <v>13.8</v>
      </c>
      <c r="AO56">
        <v>3</v>
      </c>
      <c r="AP56" s="5">
        <f t="shared" si="30"/>
        <v>10.15533530053766</v>
      </c>
      <c r="AQ56" s="5">
        <f t="shared" si="41"/>
        <v>51.555335300537664</v>
      </c>
      <c r="AR56" s="40">
        <f t="shared" si="42"/>
        <v>207</v>
      </c>
    </row>
    <row r="57" spans="1:44" x14ac:dyDescent="0.45">
      <c r="A57" s="39">
        <v>45413</v>
      </c>
      <c r="B57">
        <v>113</v>
      </c>
      <c r="C57" s="17">
        <f t="shared" si="31"/>
        <v>0.77001703577512781</v>
      </c>
      <c r="D57" s="17">
        <f>B57/31</f>
        <v>3.6451612903225805</v>
      </c>
      <c r="E57">
        <v>3</v>
      </c>
      <c r="F57" s="5">
        <f t="shared" si="23"/>
        <v>5.1569871657551554</v>
      </c>
      <c r="G57" s="5">
        <f t="shared" si="32"/>
        <v>16.092471036722898</v>
      </c>
      <c r="H57" s="40">
        <f t="shared" si="33"/>
        <v>54.677419354838705</v>
      </c>
      <c r="J57" s="39">
        <v>45413</v>
      </c>
      <c r="K57">
        <v>315</v>
      </c>
      <c r="L57" s="17">
        <f t="shared" si="24"/>
        <v>1.3111342351716961</v>
      </c>
      <c r="M57" s="17">
        <f>K57/31</f>
        <v>10.161290322580646</v>
      </c>
      <c r="N57">
        <v>3</v>
      </c>
      <c r="O57" s="5">
        <f t="shared" si="25"/>
        <v>9.8487450082378558</v>
      </c>
      <c r="P57" s="5">
        <f t="shared" si="34"/>
        <v>40.332615975979792</v>
      </c>
      <c r="Q57" s="40">
        <f t="shared" si="35"/>
        <v>152.41935483870969</v>
      </c>
      <c r="S57" s="39">
        <v>45413</v>
      </c>
      <c r="T57">
        <v>21</v>
      </c>
      <c r="U57" s="17">
        <f t="shared" si="36"/>
        <v>0.66490765171503963</v>
      </c>
      <c r="V57" s="17">
        <f>T57/31</f>
        <v>0.67741935483870963</v>
      </c>
      <c r="W57">
        <v>3</v>
      </c>
      <c r="X57" s="5">
        <f t="shared" si="26"/>
        <v>1.9558740595462862</v>
      </c>
      <c r="Y57" s="5">
        <f t="shared" si="37"/>
        <v>3.9881321240624152</v>
      </c>
      <c r="Z57" s="40">
        <f t="shared" si="38"/>
        <v>10.161290322580644</v>
      </c>
      <c r="AB57" s="39">
        <v>45413</v>
      </c>
      <c r="AC57">
        <v>51</v>
      </c>
      <c r="AD57" s="17">
        <f t="shared" si="27"/>
        <v>1.5376884422110555</v>
      </c>
      <c r="AE57" s="17">
        <f>AC57/31</f>
        <v>1.6451612903225807</v>
      </c>
      <c r="AF57">
        <v>3</v>
      </c>
      <c r="AG57" s="5">
        <f t="shared" si="28"/>
        <v>1.9368700439302271</v>
      </c>
      <c r="AH57" s="5">
        <f t="shared" si="39"/>
        <v>6.8723539148979693</v>
      </c>
      <c r="AI57" s="40">
        <f t="shared" si="40"/>
        <v>24.677419354838712</v>
      </c>
      <c r="AK57" s="39">
        <v>45413</v>
      </c>
      <c r="AL57">
        <v>303</v>
      </c>
      <c r="AM57" s="17">
        <f t="shared" si="29"/>
        <v>1.4038610038610038</v>
      </c>
      <c r="AN57" s="17">
        <f>AL57/31</f>
        <v>9.7741935483870961</v>
      </c>
      <c r="AO57">
        <v>3</v>
      </c>
      <c r="AP57" s="5">
        <f t="shared" si="30"/>
        <v>10.15533530053766</v>
      </c>
      <c r="AQ57" s="5">
        <f t="shared" si="41"/>
        <v>39.477915945698946</v>
      </c>
      <c r="AR57" s="40">
        <f t="shared" si="42"/>
        <v>146.61290322580643</v>
      </c>
    </row>
    <row r="58" spans="1:44" x14ac:dyDescent="0.45">
      <c r="A58" s="39">
        <v>45444</v>
      </c>
      <c r="B58">
        <v>198</v>
      </c>
      <c r="C58" s="17">
        <f t="shared" si="31"/>
        <v>1.3492333901192504</v>
      </c>
      <c r="D58" s="17">
        <f>B58/30</f>
        <v>6.6</v>
      </c>
      <c r="E58">
        <v>3</v>
      </c>
      <c r="F58" s="5">
        <f t="shared" si="23"/>
        <v>5.1569871657551554</v>
      </c>
      <c r="G58" s="5">
        <f t="shared" si="32"/>
        <v>24.956987165755152</v>
      </c>
      <c r="H58" s="40">
        <f t="shared" si="33"/>
        <v>99</v>
      </c>
      <c r="J58" s="39">
        <v>45444</v>
      </c>
      <c r="K58">
        <v>228</v>
      </c>
      <c r="L58" s="17">
        <f t="shared" si="24"/>
        <v>0.94901144640998958</v>
      </c>
      <c r="M58" s="17">
        <f>K58/30</f>
        <v>7.6</v>
      </c>
      <c r="N58">
        <v>3</v>
      </c>
      <c r="O58" s="5">
        <f t="shared" si="25"/>
        <v>9.8487450082378558</v>
      </c>
      <c r="P58" s="5">
        <f t="shared" si="34"/>
        <v>32.648745008237853</v>
      </c>
      <c r="Q58" s="40">
        <f t="shared" si="35"/>
        <v>114</v>
      </c>
      <c r="S58" s="39">
        <v>45444</v>
      </c>
      <c r="T58">
        <v>57</v>
      </c>
      <c r="U58" s="17">
        <f t="shared" si="36"/>
        <v>1.8047493403693933</v>
      </c>
      <c r="V58" s="17">
        <f>T58/30</f>
        <v>1.9</v>
      </c>
      <c r="W58">
        <v>3</v>
      </c>
      <c r="X58" s="5">
        <f t="shared" si="26"/>
        <v>1.9558740595462862</v>
      </c>
      <c r="Y58" s="5">
        <f t="shared" si="37"/>
        <v>7.6558740595462851</v>
      </c>
      <c r="Z58" s="40">
        <f t="shared" si="38"/>
        <v>28.5</v>
      </c>
      <c r="AB58" s="39">
        <v>45444</v>
      </c>
      <c r="AC58">
        <v>51</v>
      </c>
      <c r="AD58" s="17">
        <f t="shared" si="27"/>
        <v>1.5376884422110555</v>
      </c>
      <c r="AE58" s="17">
        <f>AC58/30</f>
        <v>1.7</v>
      </c>
      <c r="AF58">
        <v>3</v>
      </c>
      <c r="AG58" s="5">
        <f t="shared" si="28"/>
        <v>1.9368700439302271</v>
      </c>
      <c r="AH58" s="5">
        <f t="shared" si="39"/>
        <v>7.036870043930227</v>
      </c>
      <c r="AI58" s="40">
        <f t="shared" si="40"/>
        <v>25.5</v>
      </c>
      <c r="AK58" s="39">
        <v>45444</v>
      </c>
      <c r="AL58">
        <v>311</v>
      </c>
      <c r="AM58" s="17">
        <f t="shared" si="29"/>
        <v>1.4409266409266408</v>
      </c>
      <c r="AN58" s="17">
        <f>AL58/30</f>
        <v>10.366666666666667</v>
      </c>
      <c r="AO58">
        <v>3</v>
      </c>
      <c r="AP58" s="5">
        <f t="shared" si="30"/>
        <v>10.15533530053766</v>
      </c>
      <c r="AQ58" s="5">
        <f t="shared" si="41"/>
        <v>41.255335300537659</v>
      </c>
      <c r="AR58" s="40">
        <f t="shared" si="42"/>
        <v>155.5</v>
      </c>
    </row>
    <row r="59" spans="1:44" x14ac:dyDescent="0.45">
      <c r="A59" s="39">
        <v>45474</v>
      </c>
      <c r="B59">
        <v>189</v>
      </c>
      <c r="C59" s="17">
        <f t="shared" si="31"/>
        <v>1.2879045996592844</v>
      </c>
      <c r="D59" s="17">
        <f>B59/31</f>
        <v>6.096774193548387</v>
      </c>
      <c r="E59">
        <v>3</v>
      </c>
      <c r="F59" s="5">
        <f t="shared" si="23"/>
        <v>5.1569871657551554</v>
      </c>
      <c r="G59" s="5">
        <f t="shared" si="32"/>
        <v>23.447309746400315</v>
      </c>
      <c r="H59" s="40">
        <f t="shared" si="33"/>
        <v>91.451612903225808</v>
      </c>
      <c r="J59" s="39">
        <v>45474</v>
      </c>
      <c r="K59">
        <v>245</v>
      </c>
      <c r="L59" s="17">
        <f t="shared" si="24"/>
        <v>1.0197710718002082</v>
      </c>
      <c r="M59" s="17">
        <f>K59/31</f>
        <v>7.903225806451613</v>
      </c>
      <c r="N59">
        <v>3</v>
      </c>
      <c r="O59" s="5">
        <f t="shared" si="25"/>
        <v>9.8487450082378558</v>
      </c>
      <c r="P59" s="5">
        <f t="shared" si="34"/>
        <v>33.558422427592696</v>
      </c>
      <c r="Q59" s="40">
        <f t="shared" si="35"/>
        <v>118.54838709677419</v>
      </c>
      <c r="S59" s="39">
        <v>45474</v>
      </c>
      <c r="T59">
        <v>10</v>
      </c>
      <c r="U59" s="17">
        <f t="shared" si="36"/>
        <v>0.31662269129287601</v>
      </c>
      <c r="V59" s="17">
        <f>T59/31</f>
        <v>0.32258064516129031</v>
      </c>
      <c r="W59">
        <v>3</v>
      </c>
      <c r="X59" s="5">
        <f t="shared" si="26"/>
        <v>1.9558740595462862</v>
      </c>
      <c r="Y59" s="5">
        <f t="shared" si="37"/>
        <v>2.9236159950301572</v>
      </c>
      <c r="Z59" s="40">
        <f t="shared" si="38"/>
        <v>4.838709677419355</v>
      </c>
      <c r="AB59" s="39">
        <v>45474</v>
      </c>
      <c r="AC59">
        <v>36</v>
      </c>
      <c r="AD59" s="17">
        <f t="shared" si="27"/>
        <v>1.085427135678392</v>
      </c>
      <c r="AE59" s="17">
        <f>AC59/31</f>
        <v>1.1612903225806452</v>
      </c>
      <c r="AF59">
        <v>3</v>
      </c>
      <c r="AG59" s="5">
        <f t="shared" si="28"/>
        <v>1.9368700439302271</v>
      </c>
      <c r="AH59" s="5">
        <f t="shared" si="39"/>
        <v>5.4207410116721633</v>
      </c>
      <c r="AI59" s="40">
        <f t="shared" si="40"/>
        <v>17.41935483870968</v>
      </c>
      <c r="AK59" s="39">
        <v>45474</v>
      </c>
      <c r="AL59">
        <v>158</v>
      </c>
      <c r="AM59" s="17">
        <f t="shared" si="29"/>
        <v>0.73204633204633196</v>
      </c>
      <c r="AN59" s="17">
        <f>AL59/31</f>
        <v>5.096774193548387</v>
      </c>
      <c r="AO59">
        <v>3</v>
      </c>
      <c r="AP59" s="5">
        <f t="shared" si="30"/>
        <v>10.15533530053766</v>
      </c>
      <c r="AQ59" s="5">
        <f t="shared" si="41"/>
        <v>25.445657881182818</v>
      </c>
      <c r="AR59" s="40">
        <f t="shared" si="42"/>
        <v>76.451612903225808</v>
      </c>
    </row>
    <row r="60" spans="1:44" x14ac:dyDescent="0.45">
      <c r="A60" s="39">
        <v>45505</v>
      </c>
      <c r="B60">
        <v>178</v>
      </c>
      <c r="C60" s="17">
        <f t="shared" si="31"/>
        <v>1.212947189097104</v>
      </c>
      <c r="D60" s="17">
        <f>B60/31</f>
        <v>5.741935483870968</v>
      </c>
      <c r="E60">
        <v>3</v>
      </c>
      <c r="F60" s="5">
        <f t="shared" si="23"/>
        <v>5.1569871657551554</v>
      </c>
      <c r="G60" s="5">
        <f t="shared" si="32"/>
        <v>22.382793617368058</v>
      </c>
      <c r="H60" s="40">
        <f t="shared" si="33"/>
        <v>86.129032258064512</v>
      </c>
      <c r="J60" s="39">
        <v>45505</v>
      </c>
      <c r="K60">
        <v>364</v>
      </c>
      <c r="L60" s="17">
        <f t="shared" si="24"/>
        <v>1.5150884495317378</v>
      </c>
      <c r="M60" s="17">
        <f>K60/31</f>
        <v>11.741935483870968</v>
      </c>
      <c r="N60">
        <v>3</v>
      </c>
      <c r="O60" s="5">
        <f t="shared" si="25"/>
        <v>9.8487450082378558</v>
      </c>
      <c r="P60" s="5">
        <f t="shared" si="34"/>
        <v>45.07455145985076</v>
      </c>
      <c r="Q60" s="40">
        <f t="shared" si="35"/>
        <v>176.12903225806451</v>
      </c>
      <c r="S60" s="39">
        <v>45505</v>
      </c>
      <c r="T60">
        <v>68</v>
      </c>
      <c r="U60" s="17">
        <f t="shared" si="36"/>
        <v>2.1530343007915569</v>
      </c>
      <c r="V60" s="17">
        <f>T60/31</f>
        <v>2.193548387096774</v>
      </c>
      <c r="W60">
        <v>3</v>
      </c>
      <c r="X60" s="5">
        <f t="shared" si="26"/>
        <v>1.9558740595462862</v>
      </c>
      <c r="Y60" s="5">
        <f t="shared" si="37"/>
        <v>8.5365192208366079</v>
      </c>
      <c r="Z60" s="40">
        <f t="shared" si="38"/>
        <v>32.903225806451609</v>
      </c>
      <c r="AB60" s="39">
        <v>45505</v>
      </c>
      <c r="AC60">
        <v>80</v>
      </c>
      <c r="AD60" s="17">
        <f t="shared" si="27"/>
        <v>2.4120603015075379</v>
      </c>
      <c r="AE60" s="17">
        <f>AC60/31</f>
        <v>2.5806451612903225</v>
      </c>
      <c r="AF60">
        <v>3</v>
      </c>
      <c r="AG60" s="5">
        <f t="shared" si="28"/>
        <v>1.9368700439302271</v>
      </c>
      <c r="AH60" s="5">
        <f t="shared" si="39"/>
        <v>9.6788055278011953</v>
      </c>
      <c r="AI60" s="40">
        <f t="shared" si="40"/>
        <v>38.70967741935484</v>
      </c>
      <c r="AK60" s="39">
        <v>45505</v>
      </c>
      <c r="AL60">
        <v>322</v>
      </c>
      <c r="AM60" s="17">
        <f t="shared" si="29"/>
        <v>1.4918918918918918</v>
      </c>
      <c r="AN60" s="17">
        <f>AL60/31</f>
        <v>10.387096774193548</v>
      </c>
      <c r="AO60">
        <v>3</v>
      </c>
      <c r="AP60" s="5">
        <f t="shared" si="30"/>
        <v>10.15533530053766</v>
      </c>
      <c r="AQ60" s="5">
        <f t="shared" si="41"/>
        <v>41.316625623118306</v>
      </c>
      <c r="AR60" s="40">
        <f t="shared" si="42"/>
        <v>155.80645161290323</v>
      </c>
    </row>
    <row r="61" spans="1:44" ht="14.65" thickBot="1" x14ac:dyDescent="0.5">
      <c r="A61" s="41">
        <v>45536</v>
      </c>
      <c r="B61" s="24">
        <v>163</v>
      </c>
      <c r="C61" s="25">
        <f t="shared" si="31"/>
        <v>1.110732538330494</v>
      </c>
      <c r="D61" s="25">
        <f>B61/30</f>
        <v>5.4333333333333336</v>
      </c>
      <c r="E61" s="24">
        <v>3</v>
      </c>
      <c r="F61" s="42">
        <f t="shared" si="23"/>
        <v>5.1569871657551554</v>
      </c>
      <c r="G61" s="42">
        <f t="shared" si="32"/>
        <v>21.456987165755155</v>
      </c>
      <c r="H61" s="43">
        <f t="shared" si="33"/>
        <v>81.5</v>
      </c>
      <c r="J61" s="41">
        <v>45536</v>
      </c>
      <c r="K61" s="24">
        <v>270</v>
      </c>
      <c r="L61" s="25">
        <f t="shared" si="24"/>
        <v>1.1238293444328824</v>
      </c>
      <c r="M61" s="25">
        <f>K61/30</f>
        <v>9</v>
      </c>
      <c r="N61" s="24">
        <v>3</v>
      </c>
      <c r="O61" s="42">
        <f t="shared" si="25"/>
        <v>9.8487450082378558</v>
      </c>
      <c r="P61" s="42">
        <f t="shared" si="34"/>
        <v>36.848745008237856</v>
      </c>
      <c r="Q61" s="43">
        <f t="shared" si="35"/>
        <v>135</v>
      </c>
      <c r="S61" s="41">
        <v>45536</v>
      </c>
      <c r="T61" s="24">
        <v>28</v>
      </c>
      <c r="U61" s="17">
        <f t="shared" si="36"/>
        <v>0.88654353562005284</v>
      </c>
      <c r="V61" s="25">
        <f>T61/30</f>
        <v>0.93333333333333335</v>
      </c>
      <c r="W61" s="24">
        <v>3</v>
      </c>
      <c r="X61" s="42">
        <f t="shared" si="26"/>
        <v>1.9558740595462862</v>
      </c>
      <c r="Y61" s="42">
        <f t="shared" si="37"/>
        <v>4.7558740595462865</v>
      </c>
      <c r="Z61" s="40">
        <f t="shared" si="38"/>
        <v>14</v>
      </c>
      <c r="AB61" s="41">
        <v>45536</v>
      </c>
      <c r="AC61" s="24">
        <v>27</v>
      </c>
      <c r="AD61" s="25">
        <f t="shared" si="27"/>
        <v>0.81407035175879405</v>
      </c>
      <c r="AE61" s="25">
        <f>AC61/30</f>
        <v>0.9</v>
      </c>
      <c r="AF61" s="24">
        <v>3</v>
      </c>
      <c r="AG61" s="42">
        <f t="shared" si="28"/>
        <v>1.9368700439302271</v>
      </c>
      <c r="AH61" s="42">
        <f t="shared" si="39"/>
        <v>4.6368700439302275</v>
      </c>
      <c r="AI61" s="43">
        <f t="shared" si="40"/>
        <v>13.5</v>
      </c>
      <c r="AK61" s="41">
        <v>45536</v>
      </c>
      <c r="AL61" s="24">
        <v>262</v>
      </c>
      <c r="AM61" s="25">
        <f t="shared" si="29"/>
        <v>1.2138996138996139</v>
      </c>
      <c r="AN61" s="25">
        <f>AL61/30</f>
        <v>8.7333333333333325</v>
      </c>
      <c r="AO61" s="24">
        <v>3</v>
      </c>
      <c r="AP61" s="42">
        <f t="shared" si="30"/>
        <v>10.15533530053766</v>
      </c>
      <c r="AQ61" s="42">
        <f t="shared" si="41"/>
        <v>36.355335300537654</v>
      </c>
      <c r="AR61" s="43">
        <f t="shared" si="42"/>
        <v>131</v>
      </c>
    </row>
    <row r="64" spans="1:44" ht="14.65" thickBot="1" x14ac:dyDescent="0.5"/>
    <row r="65" spans="1:44" ht="28.5" x14ac:dyDescent="0.85">
      <c r="A65" s="78" t="s">
        <v>167</v>
      </c>
      <c r="B65" s="79"/>
      <c r="C65" s="79"/>
      <c r="D65" s="79"/>
      <c r="E65" s="79"/>
      <c r="F65" s="79"/>
      <c r="G65" s="79"/>
      <c r="H65" s="80"/>
      <c r="J65" s="78" t="s">
        <v>168</v>
      </c>
      <c r="K65" s="79"/>
      <c r="L65" s="79"/>
      <c r="M65" s="79"/>
      <c r="N65" s="79"/>
      <c r="O65" s="79"/>
      <c r="P65" s="79"/>
      <c r="Q65" s="80"/>
      <c r="S65" s="78" t="s">
        <v>169</v>
      </c>
      <c r="T65" s="79"/>
      <c r="U65" s="79"/>
      <c r="V65" s="79"/>
      <c r="W65" s="79"/>
      <c r="X65" s="79"/>
      <c r="Y65" s="79"/>
      <c r="Z65" s="80"/>
      <c r="AB65" s="78" t="s">
        <v>170</v>
      </c>
      <c r="AC65" s="79"/>
      <c r="AD65" s="79"/>
      <c r="AE65" s="79"/>
      <c r="AF65" s="79"/>
      <c r="AG65" s="79"/>
      <c r="AH65" s="79"/>
      <c r="AI65" s="80"/>
      <c r="AK65" s="78" t="s">
        <v>171</v>
      </c>
      <c r="AL65" s="79"/>
      <c r="AM65" s="79"/>
      <c r="AN65" s="79"/>
      <c r="AO65" s="79"/>
      <c r="AP65" s="79"/>
      <c r="AQ65" s="79"/>
      <c r="AR65" s="80"/>
    </row>
    <row r="66" spans="1:44" ht="28.5" x14ac:dyDescent="0.45">
      <c r="A66" s="45" t="s">
        <v>139</v>
      </c>
      <c r="B66" s="44" t="s">
        <v>63</v>
      </c>
      <c r="C66" s="44" t="s">
        <v>156</v>
      </c>
      <c r="D66" s="44" t="s">
        <v>153</v>
      </c>
      <c r="E66" s="44" t="s">
        <v>145</v>
      </c>
      <c r="F66" s="44" t="s">
        <v>146</v>
      </c>
      <c r="G66" s="44" t="s">
        <v>154</v>
      </c>
      <c r="H66" s="46" t="s">
        <v>155</v>
      </c>
      <c r="J66" s="45" t="s">
        <v>139</v>
      </c>
      <c r="K66" s="44" t="s">
        <v>63</v>
      </c>
      <c r="L66" s="44" t="s">
        <v>156</v>
      </c>
      <c r="M66" s="44" t="s">
        <v>153</v>
      </c>
      <c r="N66" s="44" t="s">
        <v>145</v>
      </c>
      <c r="O66" s="44" t="s">
        <v>146</v>
      </c>
      <c r="P66" s="44" t="s">
        <v>154</v>
      </c>
      <c r="Q66" s="46" t="s">
        <v>155</v>
      </c>
      <c r="S66" s="45" t="s">
        <v>139</v>
      </c>
      <c r="T66" s="44" t="s">
        <v>63</v>
      </c>
      <c r="U66" s="44" t="s">
        <v>156</v>
      </c>
      <c r="V66" s="44" t="s">
        <v>153</v>
      </c>
      <c r="W66" s="44" t="s">
        <v>145</v>
      </c>
      <c r="X66" s="44" t="s">
        <v>146</v>
      </c>
      <c r="Y66" s="44" t="s">
        <v>154</v>
      </c>
      <c r="Z66" s="46" t="s">
        <v>155</v>
      </c>
      <c r="AB66" s="45" t="s">
        <v>139</v>
      </c>
      <c r="AC66" s="44" t="s">
        <v>63</v>
      </c>
      <c r="AD66" s="44" t="s">
        <v>156</v>
      </c>
      <c r="AE66" s="44" t="s">
        <v>153</v>
      </c>
      <c r="AF66" s="44" t="s">
        <v>145</v>
      </c>
      <c r="AG66" s="44" t="s">
        <v>146</v>
      </c>
      <c r="AH66" s="44" t="s">
        <v>154</v>
      </c>
      <c r="AI66" s="46" t="s">
        <v>155</v>
      </c>
      <c r="AK66" s="45" t="s">
        <v>139</v>
      </c>
      <c r="AL66" s="44" t="s">
        <v>63</v>
      </c>
      <c r="AM66" s="44" t="s">
        <v>156</v>
      </c>
      <c r="AN66" s="44" t="s">
        <v>153</v>
      </c>
      <c r="AO66" s="44" t="s">
        <v>145</v>
      </c>
      <c r="AP66" s="44" t="s">
        <v>146</v>
      </c>
      <c r="AQ66" s="44" t="s">
        <v>154</v>
      </c>
      <c r="AR66" s="46" t="s">
        <v>155</v>
      </c>
    </row>
    <row r="67" spans="1:44" x14ac:dyDescent="0.45">
      <c r="A67" s="39">
        <v>45200</v>
      </c>
      <c r="B67">
        <v>62</v>
      </c>
      <c r="C67" s="17">
        <f>B67/AVERAGE($B$67:$B$78)</f>
        <v>0.32460732984293195</v>
      </c>
      <c r="D67" s="17">
        <f>B67/31</f>
        <v>2</v>
      </c>
      <c r="E67">
        <v>3</v>
      </c>
      <c r="F67" s="5">
        <f t="shared" ref="F67:F78" si="43">1.65 * _xlfn.STDEV.S($D$50:$D$61) * SQRT(E67)</f>
        <v>5.1569871657551554</v>
      </c>
      <c r="G67" s="5">
        <f>D67*E67+F67</f>
        <v>11.156987165755154</v>
      </c>
      <c r="H67" s="40">
        <f>D67*15</f>
        <v>30</v>
      </c>
      <c r="J67" s="39">
        <v>45200</v>
      </c>
      <c r="K67">
        <v>78</v>
      </c>
      <c r="L67" s="17">
        <f>K67/AVERAGE($K$67:$K$78)</f>
        <v>0.3295774647887324</v>
      </c>
      <c r="M67" s="17">
        <f>K67/31</f>
        <v>2.5161290322580645</v>
      </c>
      <c r="N67">
        <v>3</v>
      </c>
      <c r="O67" s="5">
        <f>1.65 * _xlfn.STDEV.S($M$67:$M$78) * SQRT(N67)</f>
        <v>8.7977314802136686</v>
      </c>
      <c r="P67" s="5">
        <f>M67*N67+O67</f>
        <v>16.346118576987863</v>
      </c>
      <c r="Q67" s="40">
        <f>M67*15</f>
        <v>37.741935483870968</v>
      </c>
      <c r="S67" s="39">
        <v>45200</v>
      </c>
      <c r="T67">
        <v>41</v>
      </c>
      <c r="U67" s="17">
        <f>T67/AVERAGE($T$67:$T$78)</f>
        <v>0.84536082474226804</v>
      </c>
      <c r="V67" s="17">
        <f>T67/31</f>
        <v>1.3225806451612903</v>
      </c>
      <c r="W67">
        <v>3</v>
      </c>
      <c r="X67" s="5">
        <f>1.65 * _xlfn.STDEV.S($V$67:$V$78) * SQRT(W67)</f>
        <v>2.141909749476917</v>
      </c>
      <c r="Y67" s="5">
        <f>V67*W67+X67</f>
        <v>6.109651684960788</v>
      </c>
      <c r="Z67" s="40">
        <f>V67*15</f>
        <v>19.838709677419352</v>
      </c>
      <c r="AB67" s="39">
        <v>45200</v>
      </c>
      <c r="AC67">
        <v>23</v>
      </c>
      <c r="AD67" s="17">
        <f>AC67/AVERAGE($AC$67:$AC$78)</f>
        <v>0.76880222841225621</v>
      </c>
      <c r="AE67" s="17">
        <f>AC67/31</f>
        <v>0.74193548387096775</v>
      </c>
      <c r="AF67">
        <v>3</v>
      </c>
      <c r="AG67" s="5">
        <f>1.65 * _xlfn.STDEV.S($AE$67:$AE$78) * SQRT(AF67)</f>
        <v>1.316479564571523</v>
      </c>
      <c r="AH67" s="5">
        <f>AE67*AF67+AG67</f>
        <v>3.5422860161844261</v>
      </c>
      <c r="AI67" s="40">
        <f>AE67*15</f>
        <v>11.129032258064516</v>
      </c>
      <c r="AK67" s="39">
        <v>45200</v>
      </c>
      <c r="AL67">
        <v>75</v>
      </c>
      <c r="AM67" s="17">
        <f>AL67/AVERAGE($AL$67:$AL$78)</f>
        <v>0.37344398340248963</v>
      </c>
      <c r="AN67" s="17">
        <f>AL67/31</f>
        <v>2.4193548387096775</v>
      </c>
      <c r="AO67">
        <v>3</v>
      </c>
      <c r="AP67" s="5">
        <f>1.65 * _xlfn.STDEV.S($AN$67:$AN$78) * SQRT(AO67)</f>
        <v>11.171578752842546</v>
      </c>
      <c r="AQ67" s="5">
        <f>AN67*AO67+AP67</f>
        <v>18.429643268971578</v>
      </c>
      <c r="AR67" s="40">
        <f>AN67*15</f>
        <v>36.29032258064516</v>
      </c>
    </row>
    <row r="68" spans="1:44" x14ac:dyDescent="0.45">
      <c r="A68" s="39">
        <v>45231</v>
      </c>
      <c r="B68">
        <v>90</v>
      </c>
      <c r="C68" s="17">
        <f t="shared" ref="C68:C78" si="44">B68/AVERAGE($B$67:$B$78)</f>
        <v>0.47120418848167539</v>
      </c>
      <c r="D68" s="17">
        <f>B68/30</f>
        <v>3</v>
      </c>
      <c r="E68">
        <v>3</v>
      </c>
      <c r="F68" s="5">
        <f t="shared" si="43"/>
        <v>5.1569871657551554</v>
      </c>
      <c r="G68" s="5">
        <f t="shared" ref="G68:G78" si="45">D68*E68+F68</f>
        <v>14.156987165755154</v>
      </c>
      <c r="H68" s="40">
        <f t="shared" ref="H68:H78" si="46">D68*15</f>
        <v>45</v>
      </c>
      <c r="J68" s="39">
        <v>45231</v>
      </c>
      <c r="K68">
        <v>96</v>
      </c>
      <c r="L68" s="17">
        <f t="shared" ref="L68:L78" si="47">K68/AVERAGE($K$67:$K$78)</f>
        <v>0.40563380281690142</v>
      </c>
      <c r="M68" s="17">
        <f>K68/30</f>
        <v>3.2</v>
      </c>
      <c r="N68">
        <v>3</v>
      </c>
      <c r="O68" s="5">
        <f t="shared" ref="O68:O78" si="48">1.65 * _xlfn.STDEV.S($M$67:$M$78) * SQRT(N68)</f>
        <v>8.7977314802136686</v>
      </c>
      <c r="P68" s="5">
        <f t="shared" ref="P68:P78" si="49">M68*N68+O68</f>
        <v>18.397731480213672</v>
      </c>
      <c r="Q68" s="40">
        <f t="shared" ref="Q68:Q78" si="50">M68*15</f>
        <v>48</v>
      </c>
      <c r="S68" s="39">
        <v>45231</v>
      </c>
      <c r="T68">
        <v>9</v>
      </c>
      <c r="U68" s="17">
        <f t="shared" ref="U68:U78" si="51">T68/AVERAGE($T$67:$T$78)</f>
        <v>0.18556701030927836</v>
      </c>
      <c r="V68" s="17">
        <f>T68/30</f>
        <v>0.3</v>
      </c>
      <c r="W68">
        <v>3</v>
      </c>
      <c r="X68" s="5">
        <f t="shared" ref="X68:X78" si="52">1.65 * _xlfn.STDEV.S($V$67:$V$78) * SQRT(W68)</f>
        <v>2.141909749476917</v>
      </c>
      <c r="Y68" s="5">
        <f t="shared" ref="Y68:Y78" si="53">V68*W68+X68</f>
        <v>3.0419097494769169</v>
      </c>
      <c r="Z68" s="40">
        <f t="shared" ref="Z68:Z78" si="54">V68*15</f>
        <v>4.5</v>
      </c>
      <c r="AB68" s="39">
        <v>45231</v>
      </c>
      <c r="AC68">
        <v>26</v>
      </c>
      <c r="AD68" s="17">
        <f t="shared" ref="AD68:AD78" si="55">AC68/AVERAGE($AC$67:$AC$78)</f>
        <v>0.86908077994428967</v>
      </c>
      <c r="AE68" s="17">
        <f>AC68/30</f>
        <v>0.8666666666666667</v>
      </c>
      <c r="AF68">
        <v>3</v>
      </c>
      <c r="AG68" s="5">
        <f t="shared" ref="AG68:AG78" si="56">1.65 * _xlfn.STDEV.S($AE$67:$AE$78) * SQRT(AF68)</f>
        <v>1.316479564571523</v>
      </c>
      <c r="AH68" s="5">
        <f t="shared" ref="AH68:AH78" si="57">AE68*AF68+AG68</f>
        <v>3.9164795645715231</v>
      </c>
      <c r="AI68" s="40">
        <f t="shared" ref="AI68:AI78" si="58">AE68*15</f>
        <v>13</v>
      </c>
      <c r="AK68" s="39">
        <v>45231</v>
      </c>
      <c r="AL68">
        <v>31</v>
      </c>
      <c r="AM68" s="17">
        <f t="shared" ref="AM68:AM78" si="59">AL68/AVERAGE($AL$67:$AL$78)</f>
        <v>0.15435684647302902</v>
      </c>
      <c r="AN68" s="17">
        <f>AL68/30</f>
        <v>1.0333333333333334</v>
      </c>
      <c r="AO68">
        <v>3</v>
      </c>
      <c r="AP68" s="5">
        <f t="shared" ref="AP68:AP78" si="60">1.65 * _xlfn.STDEV.S($AN$67:$AN$78) * SQRT(AO68)</f>
        <v>11.171578752842546</v>
      </c>
      <c r="AQ68" s="5">
        <f t="shared" ref="AQ68:AQ78" si="61">AN68*AO68+AP68</f>
        <v>14.271578752842547</v>
      </c>
      <c r="AR68" s="40">
        <f t="shared" ref="AR68:AR78" si="62">AN68*15</f>
        <v>15.500000000000002</v>
      </c>
    </row>
    <row r="69" spans="1:44" x14ac:dyDescent="0.45">
      <c r="A69" s="39">
        <v>45261</v>
      </c>
      <c r="B69">
        <v>120</v>
      </c>
      <c r="C69" s="17">
        <f t="shared" si="44"/>
        <v>0.62827225130890052</v>
      </c>
      <c r="D69" s="17">
        <f>B69/31</f>
        <v>3.870967741935484</v>
      </c>
      <c r="E69">
        <v>3</v>
      </c>
      <c r="F69" s="5">
        <f t="shared" si="43"/>
        <v>5.1569871657551554</v>
      </c>
      <c r="G69" s="5">
        <f t="shared" si="45"/>
        <v>16.769890391561606</v>
      </c>
      <c r="H69" s="40">
        <f t="shared" si="46"/>
        <v>58.064516129032256</v>
      </c>
      <c r="J69" s="39">
        <v>45261</v>
      </c>
      <c r="K69">
        <v>243</v>
      </c>
      <c r="L69" s="17">
        <f t="shared" si="47"/>
        <v>1.0267605633802817</v>
      </c>
      <c r="M69" s="17">
        <f>K69/31</f>
        <v>7.838709677419355</v>
      </c>
      <c r="N69">
        <v>3</v>
      </c>
      <c r="O69" s="5">
        <f t="shared" si="48"/>
        <v>8.7977314802136686</v>
      </c>
      <c r="P69" s="5">
        <f t="shared" si="49"/>
        <v>32.313860512471734</v>
      </c>
      <c r="Q69" s="40">
        <f t="shared" si="50"/>
        <v>117.58064516129032</v>
      </c>
      <c r="S69" s="39">
        <v>45261</v>
      </c>
      <c r="T69">
        <v>24</v>
      </c>
      <c r="U69" s="17">
        <f t="shared" si="51"/>
        <v>0.49484536082474229</v>
      </c>
      <c r="V69" s="17">
        <f>T69/31</f>
        <v>0.77419354838709675</v>
      </c>
      <c r="W69">
        <v>3</v>
      </c>
      <c r="X69" s="5">
        <f t="shared" si="52"/>
        <v>2.141909749476917</v>
      </c>
      <c r="Y69" s="5">
        <f t="shared" si="53"/>
        <v>4.4644903946382071</v>
      </c>
      <c r="Z69" s="40">
        <f t="shared" si="54"/>
        <v>11.612903225806452</v>
      </c>
      <c r="AB69" s="39">
        <v>45261</v>
      </c>
      <c r="AC69">
        <v>21</v>
      </c>
      <c r="AD69" s="17">
        <f t="shared" si="55"/>
        <v>0.70194986072423393</v>
      </c>
      <c r="AE69" s="17">
        <f>AC69/31</f>
        <v>0.67741935483870963</v>
      </c>
      <c r="AF69">
        <v>3</v>
      </c>
      <c r="AG69" s="5">
        <f t="shared" si="56"/>
        <v>1.316479564571523</v>
      </c>
      <c r="AH69" s="5">
        <f t="shared" si="57"/>
        <v>3.348737629087652</v>
      </c>
      <c r="AI69" s="40">
        <f t="shared" si="58"/>
        <v>10.161290322580644</v>
      </c>
      <c r="AK69" s="39">
        <v>45261</v>
      </c>
      <c r="AL69">
        <v>129</v>
      </c>
      <c r="AM69" s="17">
        <f t="shared" si="59"/>
        <v>0.6423236514522821</v>
      </c>
      <c r="AN69" s="17">
        <f>AL69/31</f>
        <v>4.161290322580645</v>
      </c>
      <c r="AO69">
        <v>3</v>
      </c>
      <c r="AP69" s="5">
        <f t="shared" si="60"/>
        <v>11.171578752842546</v>
      </c>
      <c r="AQ69" s="5">
        <f t="shared" si="61"/>
        <v>23.655449720584482</v>
      </c>
      <c r="AR69" s="40">
        <f t="shared" si="62"/>
        <v>62.419354838709673</v>
      </c>
    </row>
    <row r="70" spans="1:44" x14ac:dyDescent="0.45">
      <c r="A70" s="39">
        <v>45292</v>
      </c>
      <c r="B70">
        <v>114</v>
      </c>
      <c r="C70" s="17">
        <f t="shared" si="44"/>
        <v>0.59685863874345546</v>
      </c>
      <c r="D70" s="17">
        <f>B70/31</f>
        <v>3.6774193548387095</v>
      </c>
      <c r="E70">
        <v>3</v>
      </c>
      <c r="F70" s="5">
        <f t="shared" si="43"/>
        <v>5.1569871657551554</v>
      </c>
      <c r="G70" s="5">
        <f t="shared" si="45"/>
        <v>16.189245230271283</v>
      </c>
      <c r="H70" s="40">
        <f t="shared" si="46"/>
        <v>55.161290322580641</v>
      </c>
      <c r="J70" s="39">
        <v>45292</v>
      </c>
      <c r="K70">
        <v>178</v>
      </c>
      <c r="L70" s="17">
        <f t="shared" si="47"/>
        <v>0.75211267605633803</v>
      </c>
      <c r="M70" s="17">
        <f>K70/31</f>
        <v>5.741935483870968</v>
      </c>
      <c r="N70">
        <v>3</v>
      </c>
      <c r="O70" s="5">
        <f t="shared" si="48"/>
        <v>8.7977314802136686</v>
      </c>
      <c r="P70" s="5">
        <f t="shared" si="49"/>
        <v>26.023537931826574</v>
      </c>
      <c r="Q70" s="40">
        <f t="shared" si="50"/>
        <v>86.129032258064512</v>
      </c>
      <c r="S70" s="39">
        <v>45292</v>
      </c>
      <c r="T70">
        <v>33</v>
      </c>
      <c r="U70" s="17">
        <f t="shared" si="51"/>
        <v>0.68041237113402064</v>
      </c>
      <c r="V70" s="17">
        <f>T70/31</f>
        <v>1.064516129032258</v>
      </c>
      <c r="W70">
        <v>3</v>
      </c>
      <c r="X70" s="5">
        <f t="shared" si="52"/>
        <v>2.141909749476917</v>
      </c>
      <c r="Y70" s="5">
        <f t="shared" si="53"/>
        <v>5.3354581365736911</v>
      </c>
      <c r="Z70" s="40">
        <f t="shared" si="54"/>
        <v>15.96774193548387</v>
      </c>
      <c r="AB70" s="39">
        <v>45292</v>
      </c>
      <c r="AC70">
        <v>27</v>
      </c>
      <c r="AD70" s="17">
        <f t="shared" si="55"/>
        <v>0.90250696378830075</v>
      </c>
      <c r="AE70" s="17">
        <f>AC70/31</f>
        <v>0.87096774193548387</v>
      </c>
      <c r="AF70">
        <v>3</v>
      </c>
      <c r="AG70" s="5">
        <f t="shared" si="56"/>
        <v>1.316479564571523</v>
      </c>
      <c r="AH70" s="5">
        <f t="shared" si="57"/>
        <v>3.9293827903779746</v>
      </c>
      <c r="AI70" s="40">
        <f t="shared" si="58"/>
        <v>13.064516129032258</v>
      </c>
      <c r="AK70" s="39">
        <v>45292</v>
      </c>
      <c r="AL70">
        <v>129</v>
      </c>
      <c r="AM70" s="17">
        <f t="shared" si="59"/>
        <v>0.6423236514522821</v>
      </c>
      <c r="AN70" s="17">
        <f>AL70/31</f>
        <v>4.161290322580645</v>
      </c>
      <c r="AO70">
        <v>3</v>
      </c>
      <c r="AP70" s="5">
        <f t="shared" si="60"/>
        <v>11.171578752842546</v>
      </c>
      <c r="AQ70" s="5">
        <f t="shared" si="61"/>
        <v>23.655449720584482</v>
      </c>
      <c r="AR70" s="40">
        <f t="shared" si="62"/>
        <v>62.419354838709673</v>
      </c>
    </row>
    <row r="71" spans="1:44" x14ac:dyDescent="0.45">
      <c r="A71" s="39">
        <v>45323</v>
      </c>
      <c r="B71">
        <v>264</v>
      </c>
      <c r="C71" s="17">
        <f t="shared" si="44"/>
        <v>1.3821989528795811</v>
      </c>
      <c r="D71" s="17">
        <f>B71/29</f>
        <v>9.1034482758620694</v>
      </c>
      <c r="E71">
        <v>3</v>
      </c>
      <c r="F71" s="5">
        <f t="shared" si="43"/>
        <v>5.1569871657551554</v>
      </c>
      <c r="G71" s="5">
        <f t="shared" si="45"/>
        <v>32.467331993341361</v>
      </c>
      <c r="H71" s="40">
        <f t="shared" si="46"/>
        <v>136.55172413793105</v>
      </c>
      <c r="J71" s="39">
        <v>45323</v>
      </c>
      <c r="K71">
        <v>196</v>
      </c>
      <c r="L71" s="17">
        <f t="shared" si="47"/>
        <v>0.82816901408450705</v>
      </c>
      <c r="M71" s="17">
        <f>K71/29</f>
        <v>6.7586206896551726</v>
      </c>
      <c r="N71">
        <v>3</v>
      </c>
      <c r="O71" s="5">
        <f t="shared" si="48"/>
        <v>8.7977314802136686</v>
      </c>
      <c r="P71" s="5">
        <f t="shared" si="49"/>
        <v>29.073593549179186</v>
      </c>
      <c r="Q71" s="40">
        <f t="shared" si="50"/>
        <v>101.37931034482759</v>
      </c>
      <c r="S71" s="39">
        <v>45323</v>
      </c>
      <c r="T71">
        <v>65</v>
      </c>
      <c r="U71" s="17">
        <f t="shared" si="51"/>
        <v>1.3402061855670102</v>
      </c>
      <c r="V71" s="17">
        <f>T71/29</f>
        <v>2.2413793103448274</v>
      </c>
      <c r="W71">
        <v>3</v>
      </c>
      <c r="X71" s="5">
        <f t="shared" si="52"/>
        <v>2.141909749476917</v>
      </c>
      <c r="Y71" s="5">
        <f t="shared" si="53"/>
        <v>8.8660476805114001</v>
      </c>
      <c r="Z71" s="40">
        <f t="shared" si="54"/>
        <v>33.620689655172413</v>
      </c>
      <c r="AB71" s="39">
        <v>45323</v>
      </c>
      <c r="AC71">
        <v>24</v>
      </c>
      <c r="AD71" s="17">
        <f t="shared" si="55"/>
        <v>0.8022284122562674</v>
      </c>
      <c r="AE71" s="17">
        <f>AC71/29</f>
        <v>0.82758620689655171</v>
      </c>
      <c r="AF71">
        <v>3</v>
      </c>
      <c r="AG71" s="5">
        <f t="shared" si="56"/>
        <v>1.316479564571523</v>
      </c>
      <c r="AH71" s="5">
        <f t="shared" si="57"/>
        <v>3.7992381852611783</v>
      </c>
      <c r="AI71" s="40">
        <f t="shared" si="58"/>
        <v>12.413793103448276</v>
      </c>
      <c r="AK71" s="39">
        <v>45323</v>
      </c>
      <c r="AL71">
        <v>153</v>
      </c>
      <c r="AM71" s="17">
        <f t="shared" si="59"/>
        <v>0.7618257261410788</v>
      </c>
      <c r="AN71" s="17">
        <f>AL71/29</f>
        <v>5.2758620689655169</v>
      </c>
      <c r="AO71">
        <v>3</v>
      </c>
      <c r="AP71" s="5">
        <f t="shared" si="60"/>
        <v>11.171578752842546</v>
      </c>
      <c r="AQ71" s="5">
        <f t="shared" si="61"/>
        <v>26.999164959739097</v>
      </c>
      <c r="AR71" s="40">
        <f t="shared" si="62"/>
        <v>79.137931034482747</v>
      </c>
    </row>
    <row r="72" spans="1:44" x14ac:dyDescent="0.45">
      <c r="A72" s="39">
        <v>45352</v>
      </c>
      <c r="B72">
        <v>250</v>
      </c>
      <c r="C72" s="17">
        <f t="shared" si="44"/>
        <v>1.3089005235602094</v>
      </c>
      <c r="D72" s="17">
        <f>B72/31</f>
        <v>8.064516129032258</v>
      </c>
      <c r="E72">
        <v>3</v>
      </c>
      <c r="F72" s="5">
        <f t="shared" si="43"/>
        <v>5.1569871657551554</v>
      </c>
      <c r="G72" s="5">
        <f t="shared" si="45"/>
        <v>29.35053555285193</v>
      </c>
      <c r="H72" s="40">
        <f t="shared" si="46"/>
        <v>120.96774193548387</v>
      </c>
      <c r="J72" s="39">
        <v>45352</v>
      </c>
      <c r="K72">
        <v>220</v>
      </c>
      <c r="L72" s="17">
        <f t="shared" si="47"/>
        <v>0.92957746478873238</v>
      </c>
      <c r="M72" s="17">
        <f>K72/31</f>
        <v>7.096774193548387</v>
      </c>
      <c r="N72">
        <v>3</v>
      </c>
      <c r="O72" s="5">
        <f t="shared" si="48"/>
        <v>8.7977314802136686</v>
      </c>
      <c r="P72" s="5">
        <f t="shared" si="49"/>
        <v>30.08805406085883</v>
      </c>
      <c r="Q72" s="40">
        <f t="shared" si="50"/>
        <v>106.45161290322581</v>
      </c>
      <c r="S72" s="39">
        <v>45352</v>
      </c>
      <c r="T72">
        <v>59</v>
      </c>
      <c r="U72" s="17">
        <f t="shared" si="51"/>
        <v>1.2164948453608246</v>
      </c>
      <c r="V72" s="17">
        <f>T72/31</f>
        <v>1.903225806451613</v>
      </c>
      <c r="W72">
        <v>3</v>
      </c>
      <c r="X72" s="5">
        <f t="shared" si="52"/>
        <v>2.141909749476917</v>
      </c>
      <c r="Y72" s="5">
        <f t="shared" si="53"/>
        <v>7.851587168831756</v>
      </c>
      <c r="Z72" s="40">
        <f t="shared" si="54"/>
        <v>28.548387096774196</v>
      </c>
      <c r="AB72" s="39">
        <v>45352</v>
      </c>
      <c r="AC72">
        <v>14</v>
      </c>
      <c r="AD72" s="17">
        <f t="shared" si="55"/>
        <v>0.46796657381615597</v>
      </c>
      <c r="AE72" s="17">
        <f>AC72/31</f>
        <v>0.45161290322580644</v>
      </c>
      <c r="AF72">
        <v>3</v>
      </c>
      <c r="AG72" s="5">
        <f t="shared" si="56"/>
        <v>1.316479564571523</v>
      </c>
      <c r="AH72" s="5">
        <f t="shared" si="57"/>
        <v>2.6713182742489421</v>
      </c>
      <c r="AI72" s="40">
        <f t="shared" si="58"/>
        <v>6.774193548387097</v>
      </c>
      <c r="AK72" s="39">
        <v>45352</v>
      </c>
      <c r="AL72">
        <v>180</v>
      </c>
      <c r="AM72" s="17">
        <f t="shared" si="59"/>
        <v>0.89626556016597503</v>
      </c>
      <c r="AN72" s="17">
        <f>AL72/31</f>
        <v>5.806451612903226</v>
      </c>
      <c r="AO72">
        <v>3</v>
      </c>
      <c r="AP72" s="5">
        <f t="shared" si="60"/>
        <v>11.171578752842546</v>
      </c>
      <c r="AQ72" s="5">
        <f t="shared" si="61"/>
        <v>28.590933591552226</v>
      </c>
      <c r="AR72" s="40">
        <f t="shared" si="62"/>
        <v>87.096774193548384</v>
      </c>
    </row>
    <row r="73" spans="1:44" x14ac:dyDescent="0.45">
      <c r="A73" s="39">
        <v>45383</v>
      </c>
      <c r="B73">
        <v>267</v>
      </c>
      <c r="C73" s="17">
        <f t="shared" si="44"/>
        <v>1.3979057591623036</v>
      </c>
      <c r="D73" s="17">
        <f>B73/30</f>
        <v>8.9</v>
      </c>
      <c r="E73">
        <v>3</v>
      </c>
      <c r="F73" s="5">
        <f t="shared" si="43"/>
        <v>5.1569871657551554</v>
      </c>
      <c r="G73" s="5">
        <f t="shared" si="45"/>
        <v>31.856987165755157</v>
      </c>
      <c r="H73" s="40">
        <f t="shared" si="46"/>
        <v>133.5</v>
      </c>
      <c r="J73" s="39">
        <v>45383</v>
      </c>
      <c r="K73">
        <v>397</v>
      </c>
      <c r="L73" s="17">
        <f t="shared" si="47"/>
        <v>1.6774647887323944</v>
      </c>
      <c r="M73" s="17">
        <f>K73/30</f>
        <v>13.233333333333333</v>
      </c>
      <c r="N73">
        <v>3</v>
      </c>
      <c r="O73" s="5">
        <f t="shared" si="48"/>
        <v>8.7977314802136686</v>
      </c>
      <c r="P73" s="5">
        <f t="shared" si="49"/>
        <v>48.497731480213666</v>
      </c>
      <c r="Q73" s="40">
        <f t="shared" si="50"/>
        <v>198.5</v>
      </c>
      <c r="S73" s="39">
        <v>45383</v>
      </c>
      <c r="T73">
        <v>74</v>
      </c>
      <c r="U73" s="17">
        <f t="shared" si="51"/>
        <v>1.5257731958762886</v>
      </c>
      <c r="V73" s="17">
        <f>T73/30</f>
        <v>2.4666666666666668</v>
      </c>
      <c r="W73">
        <v>3</v>
      </c>
      <c r="X73" s="5">
        <f t="shared" si="52"/>
        <v>2.141909749476917</v>
      </c>
      <c r="Y73" s="5">
        <f t="shared" si="53"/>
        <v>9.5419097494769183</v>
      </c>
      <c r="Z73" s="40">
        <f t="shared" si="54"/>
        <v>37</v>
      </c>
      <c r="AB73" s="39">
        <v>45383</v>
      </c>
      <c r="AC73">
        <v>36</v>
      </c>
      <c r="AD73" s="17">
        <f t="shared" si="55"/>
        <v>1.2033426183844012</v>
      </c>
      <c r="AE73" s="17">
        <f>AC73/30</f>
        <v>1.2</v>
      </c>
      <c r="AF73">
        <v>3</v>
      </c>
      <c r="AG73" s="5">
        <f t="shared" si="56"/>
        <v>1.316479564571523</v>
      </c>
      <c r="AH73" s="5">
        <f t="shared" si="57"/>
        <v>4.9164795645715227</v>
      </c>
      <c r="AI73" s="40">
        <f t="shared" si="58"/>
        <v>18</v>
      </c>
      <c r="AK73" s="39">
        <v>45383</v>
      </c>
      <c r="AL73">
        <v>212</v>
      </c>
      <c r="AM73" s="17">
        <f t="shared" si="59"/>
        <v>1.0556016597510374</v>
      </c>
      <c r="AN73" s="17">
        <f>AL73/30</f>
        <v>7.0666666666666664</v>
      </c>
      <c r="AO73">
        <v>3</v>
      </c>
      <c r="AP73" s="5">
        <f t="shared" si="60"/>
        <v>11.171578752842546</v>
      </c>
      <c r="AQ73" s="5">
        <f t="shared" si="61"/>
        <v>32.371578752842545</v>
      </c>
      <c r="AR73" s="40">
        <f t="shared" si="62"/>
        <v>106</v>
      </c>
    </row>
    <row r="74" spans="1:44" x14ac:dyDescent="0.45">
      <c r="A74" s="39">
        <v>45413</v>
      </c>
      <c r="B74">
        <v>207</v>
      </c>
      <c r="C74" s="17">
        <f t="shared" si="44"/>
        <v>1.0837696335078535</v>
      </c>
      <c r="D74" s="17">
        <f>B74/31</f>
        <v>6.67741935483871</v>
      </c>
      <c r="E74">
        <v>3</v>
      </c>
      <c r="F74" s="5">
        <f t="shared" si="43"/>
        <v>5.1569871657551554</v>
      </c>
      <c r="G74" s="5">
        <f t="shared" si="45"/>
        <v>25.189245230271283</v>
      </c>
      <c r="H74" s="40">
        <f t="shared" si="46"/>
        <v>100.16129032258065</v>
      </c>
      <c r="J74" s="39">
        <v>45413</v>
      </c>
      <c r="K74">
        <v>355</v>
      </c>
      <c r="L74" s="17">
        <f t="shared" si="47"/>
        <v>1.5</v>
      </c>
      <c r="M74" s="17">
        <f>K74/31</f>
        <v>11.451612903225806</v>
      </c>
      <c r="N74">
        <v>3</v>
      </c>
      <c r="O74" s="5">
        <f t="shared" si="48"/>
        <v>8.7977314802136686</v>
      </c>
      <c r="P74" s="5">
        <f t="shared" si="49"/>
        <v>43.152570189891087</v>
      </c>
      <c r="Q74" s="40">
        <f t="shared" si="50"/>
        <v>171.7741935483871</v>
      </c>
      <c r="S74" s="39">
        <v>45413</v>
      </c>
      <c r="T74">
        <v>35</v>
      </c>
      <c r="U74" s="17">
        <f t="shared" si="51"/>
        <v>0.72164948453608246</v>
      </c>
      <c r="V74" s="17">
        <f>T74/31</f>
        <v>1.1290322580645162</v>
      </c>
      <c r="W74">
        <v>3</v>
      </c>
      <c r="X74" s="5">
        <f t="shared" si="52"/>
        <v>2.141909749476917</v>
      </c>
      <c r="Y74" s="5">
        <f t="shared" si="53"/>
        <v>5.529006523670466</v>
      </c>
      <c r="Z74" s="40">
        <f t="shared" si="54"/>
        <v>16.935483870967744</v>
      </c>
      <c r="AB74" s="39">
        <v>45413</v>
      </c>
      <c r="AC74">
        <v>14</v>
      </c>
      <c r="AD74" s="17">
        <f t="shared" si="55"/>
        <v>0.46796657381615597</v>
      </c>
      <c r="AE74" s="17">
        <f>AC74/31</f>
        <v>0.45161290322580644</v>
      </c>
      <c r="AF74">
        <v>3</v>
      </c>
      <c r="AG74" s="5">
        <f t="shared" si="56"/>
        <v>1.316479564571523</v>
      </c>
      <c r="AH74" s="5">
        <f t="shared" si="57"/>
        <v>2.6713182742489421</v>
      </c>
      <c r="AI74" s="40">
        <f t="shared" si="58"/>
        <v>6.774193548387097</v>
      </c>
      <c r="AK74" s="39">
        <v>45413</v>
      </c>
      <c r="AL74">
        <v>186</v>
      </c>
      <c r="AM74" s="17">
        <f t="shared" si="59"/>
        <v>0.9261410788381742</v>
      </c>
      <c r="AN74" s="17">
        <f>AL74/31</f>
        <v>6</v>
      </c>
      <c r="AO74">
        <v>3</v>
      </c>
      <c r="AP74" s="5">
        <f t="shared" si="60"/>
        <v>11.171578752842546</v>
      </c>
      <c r="AQ74" s="5">
        <f t="shared" si="61"/>
        <v>29.171578752842546</v>
      </c>
      <c r="AR74" s="40">
        <f t="shared" si="62"/>
        <v>90</v>
      </c>
    </row>
    <row r="75" spans="1:44" x14ac:dyDescent="0.45">
      <c r="A75" s="39">
        <v>45444</v>
      </c>
      <c r="B75">
        <v>246</v>
      </c>
      <c r="C75" s="17">
        <f t="shared" si="44"/>
        <v>1.287958115183246</v>
      </c>
      <c r="D75" s="17">
        <f>B75/30</f>
        <v>8.1999999999999993</v>
      </c>
      <c r="E75">
        <v>3</v>
      </c>
      <c r="F75" s="5">
        <f t="shared" si="43"/>
        <v>5.1569871657551554</v>
      </c>
      <c r="G75" s="5">
        <f t="shared" si="45"/>
        <v>29.756987165755152</v>
      </c>
      <c r="H75" s="40">
        <f t="shared" si="46"/>
        <v>122.99999999999999</v>
      </c>
      <c r="J75" s="39">
        <v>45444</v>
      </c>
      <c r="K75">
        <v>258</v>
      </c>
      <c r="L75" s="17">
        <f t="shared" si="47"/>
        <v>1.0901408450704226</v>
      </c>
      <c r="M75" s="17">
        <f>K75/30</f>
        <v>8.6</v>
      </c>
      <c r="N75">
        <v>3</v>
      </c>
      <c r="O75" s="5">
        <f t="shared" si="48"/>
        <v>8.7977314802136686</v>
      </c>
      <c r="P75" s="5">
        <f t="shared" si="49"/>
        <v>34.597731480213668</v>
      </c>
      <c r="Q75" s="40">
        <f t="shared" si="50"/>
        <v>129</v>
      </c>
      <c r="S75" s="39">
        <v>45444</v>
      </c>
      <c r="T75">
        <v>74</v>
      </c>
      <c r="U75" s="17">
        <f t="shared" si="51"/>
        <v>1.5257731958762886</v>
      </c>
      <c r="V75" s="17">
        <f>T75/30</f>
        <v>2.4666666666666668</v>
      </c>
      <c r="W75">
        <v>3</v>
      </c>
      <c r="X75" s="5">
        <f t="shared" si="52"/>
        <v>2.141909749476917</v>
      </c>
      <c r="Y75" s="5">
        <f t="shared" si="53"/>
        <v>9.5419097494769183</v>
      </c>
      <c r="Z75" s="40">
        <f t="shared" si="54"/>
        <v>37</v>
      </c>
      <c r="AB75" s="39">
        <v>45444</v>
      </c>
      <c r="AC75">
        <v>50</v>
      </c>
      <c r="AD75" s="17">
        <f t="shared" si="55"/>
        <v>1.671309192200557</v>
      </c>
      <c r="AE75" s="17">
        <f>AC75/30</f>
        <v>1.6666666666666667</v>
      </c>
      <c r="AF75">
        <v>3</v>
      </c>
      <c r="AG75" s="5">
        <f t="shared" si="56"/>
        <v>1.316479564571523</v>
      </c>
      <c r="AH75" s="5">
        <f t="shared" si="57"/>
        <v>6.316479564571523</v>
      </c>
      <c r="AI75" s="40">
        <f t="shared" si="58"/>
        <v>25</v>
      </c>
      <c r="AK75" s="39">
        <v>45444</v>
      </c>
      <c r="AL75">
        <v>425</v>
      </c>
      <c r="AM75" s="17">
        <f t="shared" si="59"/>
        <v>2.1161825726141079</v>
      </c>
      <c r="AN75" s="17">
        <f>AL75/30</f>
        <v>14.166666666666666</v>
      </c>
      <c r="AO75">
        <v>3</v>
      </c>
      <c r="AP75" s="5">
        <f t="shared" si="60"/>
        <v>11.171578752842546</v>
      </c>
      <c r="AQ75" s="5">
        <f t="shared" si="61"/>
        <v>53.671578752842549</v>
      </c>
      <c r="AR75" s="40">
        <f t="shared" si="62"/>
        <v>212.5</v>
      </c>
    </row>
    <row r="76" spans="1:44" x14ac:dyDescent="0.45">
      <c r="A76" s="39">
        <v>45474</v>
      </c>
      <c r="B76">
        <v>179</v>
      </c>
      <c r="C76" s="17">
        <f t="shared" si="44"/>
        <v>0.93717277486910999</v>
      </c>
      <c r="D76" s="17">
        <f>B76/31</f>
        <v>5.774193548387097</v>
      </c>
      <c r="E76">
        <v>3</v>
      </c>
      <c r="F76" s="5">
        <f t="shared" si="43"/>
        <v>5.1569871657551554</v>
      </c>
      <c r="G76" s="5">
        <f t="shared" si="45"/>
        <v>22.479567810916446</v>
      </c>
      <c r="H76" s="40">
        <f t="shared" si="46"/>
        <v>86.612903225806448</v>
      </c>
      <c r="J76" s="39">
        <v>45474</v>
      </c>
      <c r="K76">
        <v>240</v>
      </c>
      <c r="L76" s="17">
        <f t="shared" si="47"/>
        <v>1.0140845070422535</v>
      </c>
      <c r="M76" s="17">
        <f>K76/31</f>
        <v>7.741935483870968</v>
      </c>
      <c r="N76">
        <v>3</v>
      </c>
      <c r="O76" s="5">
        <f t="shared" si="48"/>
        <v>8.7977314802136686</v>
      </c>
      <c r="P76" s="5">
        <f t="shared" si="49"/>
        <v>32.023537931826574</v>
      </c>
      <c r="Q76" s="40">
        <f t="shared" si="50"/>
        <v>116.12903225806451</v>
      </c>
      <c r="S76" s="39">
        <v>45474</v>
      </c>
      <c r="T76">
        <v>33</v>
      </c>
      <c r="U76" s="17">
        <f t="shared" si="51"/>
        <v>0.68041237113402064</v>
      </c>
      <c r="V76" s="17">
        <f>T76/31</f>
        <v>1.064516129032258</v>
      </c>
      <c r="W76">
        <v>3</v>
      </c>
      <c r="X76" s="5">
        <f t="shared" si="52"/>
        <v>2.141909749476917</v>
      </c>
      <c r="Y76" s="5">
        <f t="shared" si="53"/>
        <v>5.3354581365736911</v>
      </c>
      <c r="Z76" s="40">
        <f t="shared" si="54"/>
        <v>15.96774193548387</v>
      </c>
      <c r="AB76" s="39">
        <v>45474</v>
      </c>
      <c r="AC76">
        <v>26</v>
      </c>
      <c r="AD76" s="17">
        <f t="shared" si="55"/>
        <v>0.86908077994428967</v>
      </c>
      <c r="AE76" s="17">
        <f>AC76/31</f>
        <v>0.83870967741935487</v>
      </c>
      <c r="AF76">
        <v>3</v>
      </c>
      <c r="AG76" s="5">
        <f t="shared" si="56"/>
        <v>1.316479564571523</v>
      </c>
      <c r="AH76" s="5">
        <f t="shared" si="57"/>
        <v>3.8326085968295875</v>
      </c>
      <c r="AI76" s="40">
        <f t="shared" si="58"/>
        <v>12.580645161290324</v>
      </c>
      <c r="AK76" s="39">
        <v>45474</v>
      </c>
      <c r="AL76">
        <v>200</v>
      </c>
      <c r="AM76" s="17">
        <f t="shared" si="59"/>
        <v>0.99585062240663891</v>
      </c>
      <c r="AN76" s="17">
        <f>AL76/31</f>
        <v>6.4516129032258061</v>
      </c>
      <c r="AO76">
        <v>3</v>
      </c>
      <c r="AP76" s="5">
        <f t="shared" si="60"/>
        <v>11.171578752842546</v>
      </c>
      <c r="AQ76" s="5">
        <f t="shared" si="61"/>
        <v>30.526417462519962</v>
      </c>
      <c r="AR76" s="40">
        <f t="shared" si="62"/>
        <v>96.774193548387089</v>
      </c>
    </row>
    <row r="77" spans="1:44" x14ac:dyDescent="0.45">
      <c r="A77" s="39">
        <v>45505</v>
      </c>
      <c r="B77">
        <v>242</v>
      </c>
      <c r="C77" s="17">
        <f t="shared" si="44"/>
        <v>1.2670157068062826</v>
      </c>
      <c r="D77" s="17">
        <f>B77/31</f>
        <v>7.806451612903226</v>
      </c>
      <c r="E77">
        <v>3</v>
      </c>
      <c r="F77" s="5">
        <f t="shared" si="43"/>
        <v>5.1569871657551554</v>
      </c>
      <c r="G77" s="5">
        <f t="shared" si="45"/>
        <v>28.576342004464834</v>
      </c>
      <c r="H77" s="40">
        <f t="shared" si="46"/>
        <v>117.09677419354838</v>
      </c>
      <c r="J77" s="39">
        <v>45505</v>
      </c>
      <c r="K77">
        <v>287</v>
      </c>
      <c r="L77" s="17">
        <f t="shared" si="47"/>
        <v>1.2126760563380281</v>
      </c>
      <c r="M77" s="17">
        <f>K77/31</f>
        <v>9.258064516129032</v>
      </c>
      <c r="N77">
        <v>3</v>
      </c>
      <c r="O77" s="5">
        <f t="shared" si="48"/>
        <v>8.7977314802136686</v>
      </c>
      <c r="P77" s="5">
        <f t="shared" si="49"/>
        <v>36.571925028600766</v>
      </c>
      <c r="Q77" s="40">
        <f t="shared" si="50"/>
        <v>138.87096774193549</v>
      </c>
      <c r="S77" s="39">
        <v>45505</v>
      </c>
      <c r="T77">
        <v>78</v>
      </c>
      <c r="U77" s="17">
        <f t="shared" si="51"/>
        <v>1.6082474226804124</v>
      </c>
      <c r="V77" s="17">
        <f>T77/31</f>
        <v>2.5161290322580645</v>
      </c>
      <c r="W77">
        <v>3</v>
      </c>
      <c r="X77" s="5">
        <f t="shared" si="52"/>
        <v>2.141909749476917</v>
      </c>
      <c r="Y77" s="5">
        <f t="shared" si="53"/>
        <v>9.6902968462511119</v>
      </c>
      <c r="Z77" s="40">
        <f t="shared" si="54"/>
        <v>37.741935483870968</v>
      </c>
      <c r="AB77" s="39">
        <v>45505</v>
      </c>
      <c r="AC77">
        <v>61</v>
      </c>
      <c r="AD77" s="17">
        <f t="shared" si="55"/>
        <v>2.0389972144846795</v>
      </c>
      <c r="AE77" s="17">
        <f>AC77/31</f>
        <v>1.967741935483871</v>
      </c>
      <c r="AF77">
        <v>3</v>
      </c>
      <c r="AG77" s="5">
        <f t="shared" si="56"/>
        <v>1.316479564571523</v>
      </c>
      <c r="AH77" s="5">
        <f t="shared" si="57"/>
        <v>7.219705371023136</v>
      </c>
      <c r="AI77" s="40">
        <f t="shared" si="58"/>
        <v>29.516129032258064</v>
      </c>
      <c r="AK77" s="39">
        <v>45505</v>
      </c>
      <c r="AL77">
        <v>391</v>
      </c>
      <c r="AM77" s="17">
        <f t="shared" si="59"/>
        <v>1.9468879668049792</v>
      </c>
      <c r="AN77" s="17">
        <f>AL77/31</f>
        <v>12.612903225806452</v>
      </c>
      <c r="AO77">
        <v>3</v>
      </c>
      <c r="AP77" s="5">
        <f t="shared" si="60"/>
        <v>11.171578752842546</v>
      </c>
      <c r="AQ77" s="5">
        <f t="shared" si="61"/>
        <v>49.010288430261909</v>
      </c>
      <c r="AR77" s="40">
        <f t="shared" si="62"/>
        <v>189.19354838709677</v>
      </c>
    </row>
    <row r="78" spans="1:44" ht="14.65" thickBot="1" x14ac:dyDescent="0.5">
      <c r="A78" s="41">
        <v>45536</v>
      </c>
      <c r="B78" s="24">
        <v>251</v>
      </c>
      <c r="C78" s="25">
        <f t="shared" si="44"/>
        <v>1.3141361256544504</v>
      </c>
      <c r="D78" s="25">
        <f>B78/30</f>
        <v>8.3666666666666671</v>
      </c>
      <c r="E78" s="24">
        <v>3</v>
      </c>
      <c r="F78" s="42">
        <f t="shared" si="43"/>
        <v>5.1569871657551554</v>
      </c>
      <c r="G78" s="42">
        <f t="shared" si="45"/>
        <v>30.256987165755156</v>
      </c>
      <c r="H78" s="43">
        <f t="shared" si="46"/>
        <v>125.5</v>
      </c>
      <c r="J78" s="41">
        <v>45536</v>
      </c>
      <c r="K78" s="24">
        <v>292</v>
      </c>
      <c r="L78" s="25">
        <f t="shared" si="47"/>
        <v>1.2338028169014086</v>
      </c>
      <c r="M78" s="25">
        <f>K78/30</f>
        <v>9.7333333333333325</v>
      </c>
      <c r="N78" s="24">
        <v>3</v>
      </c>
      <c r="O78" s="42">
        <f t="shared" si="48"/>
        <v>8.7977314802136686</v>
      </c>
      <c r="P78" s="42">
        <f t="shared" si="49"/>
        <v>37.997731480213666</v>
      </c>
      <c r="Q78" s="43">
        <f t="shared" si="50"/>
        <v>146</v>
      </c>
      <c r="S78" s="41">
        <v>45536</v>
      </c>
      <c r="T78" s="24">
        <v>57</v>
      </c>
      <c r="U78" s="25">
        <f t="shared" si="51"/>
        <v>1.1752577319587629</v>
      </c>
      <c r="V78" s="25">
        <f>T78/30</f>
        <v>1.9</v>
      </c>
      <c r="W78" s="24">
        <v>3</v>
      </c>
      <c r="X78" s="42">
        <f t="shared" si="52"/>
        <v>2.141909749476917</v>
      </c>
      <c r="Y78" s="42">
        <f t="shared" si="53"/>
        <v>7.8419097494769163</v>
      </c>
      <c r="Z78" s="40">
        <f t="shared" si="54"/>
        <v>28.5</v>
      </c>
      <c r="AB78" s="41">
        <v>45536</v>
      </c>
      <c r="AC78" s="24">
        <v>37</v>
      </c>
      <c r="AD78" s="25">
        <f t="shared" si="55"/>
        <v>1.2367688022284122</v>
      </c>
      <c r="AE78" s="25">
        <f>AC78/30</f>
        <v>1.2333333333333334</v>
      </c>
      <c r="AF78" s="24">
        <v>3</v>
      </c>
      <c r="AG78" s="42">
        <f t="shared" si="56"/>
        <v>1.316479564571523</v>
      </c>
      <c r="AH78" s="42">
        <f t="shared" si="57"/>
        <v>5.0164795645715232</v>
      </c>
      <c r="AI78" s="43">
        <f t="shared" si="58"/>
        <v>18.5</v>
      </c>
      <c r="AK78" s="41">
        <v>45536</v>
      </c>
      <c r="AL78" s="24">
        <v>299</v>
      </c>
      <c r="AM78" s="25">
        <f t="shared" si="59"/>
        <v>1.4887966804979254</v>
      </c>
      <c r="AN78" s="25">
        <f>AL78/30</f>
        <v>9.9666666666666668</v>
      </c>
      <c r="AO78" s="24">
        <v>3</v>
      </c>
      <c r="AP78" s="42">
        <f t="shared" si="60"/>
        <v>11.171578752842546</v>
      </c>
      <c r="AQ78" s="42">
        <f t="shared" si="61"/>
        <v>41.071578752842541</v>
      </c>
      <c r="AR78" s="43">
        <f t="shared" si="62"/>
        <v>149.5</v>
      </c>
    </row>
    <row r="81" spans="1:44" ht="14.65" thickBot="1" x14ac:dyDescent="0.5"/>
    <row r="82" spans="1:44" ht="28.5" x14ac:dyDescent="0.85">
      <c r="A82" s="78" t="s">
        <v>172</v>
      </c>
      <c r="B82" s="79"/>
      <c r="C82" s="79"/>
      <c r="D82" s="79"/>
      <c r="E82" s="79"/>
      <c r="F82" s="79"/>
      <c r="G82" s="79"/>
      <c r="H82" s="80"/>
      <c r="J82" s="78" t="s">
        <v>173</v>
      </c>
      <c r="K82" s="79"/>
      <c r="L82" s="79"/>
      <c r="M82" s="79"/>
      <c r="N82" s="79"/>
      <c r="O82" s="79"/>
      <c r="P82" s="79"/>
      <c r="Q82" s="80"/>
      <c r="S82" s="78" t="s">
        <v>174</v>
      </c>
      <c r="T82" s="79"/>
      <c r="U82" s="79"/>
      <c r="V82" s="79"/>
      <c r="W82" s="79"/>
      <c r="X82" s="79"/>
      <c r="Y82" s="79"/>
      <c r="Z82" s="80"/>
      <c r="AB82" s="78" t="s">
        <v>175</v>
      </c>
      <c r="AC82" s="79"/>
      <c r="AD82" s="79"/>
      <c r="AE82" s="79"/>
      <c r="AF82" s="79"/>
      <c r="AG82" s="79"/>
      <c r="AH82" s="79"/>
      <c r="AI82" s="80"/>
      <c r="AK82" s="78" t="s">
        <v>176</v>
      </c>
      <c r="AL82" s="79"/>
      <c r="AM82" s="79"/>
      <c r="AN82" s="79"/>
      <c r="AO82" s="79"/>
      <c r="AP82" s="79"/>
      <c r="AQ82" s="79"/>
      <c r="AR82" s="80"/>
    </row>
    <row r="83" spans="1:44" ht="28.5" x14ac:dyDescent="0.45">
      <c r="A83" s="45" t="s">
        <v>139</v>
      </c>
      <c r="B83" s="44" t="s">
        <v>63</v>
      </c>
      <c r="C83" s="44" t="s">
        <v>156</v>
      </c>
      <c r="D83" s="44" t="s">
        <v>153</v>
      </c>
      <c r="E83" s="44" t="s">
        <v>145</v>
      </c>
      <c r="F83" s="44" t="s">
        <v>146</v>
      </c>
      <c r="G83" s="44" t="s">
        <v>154</v>
      </c>
      <c r="H83" s="46" t="s">
        <v>155</v>
      </c>
      <c r="J83" s="45" t="s">
        <v>139</v>
      </c>
      <c r="K83" s="44" t="s">
        <v>63</v>
      </c>
      <c r="L83" s="44" t="s">
        <v>156</v>
      </c>
      <c r="M83" s="44" t="s">
        <v>153</v>
      </c>
      <c r="N83" s="44" t="s">
        <v>145</v>
      </c>
      <c r="O83" s="44" t="s">
        <v>146</v>
      </c>
      <c r="P83" s="44" t="s">
        <v>154</v>
      </c>
      <c r="Q83" s="46" t="s">
        <v>155</v>
      </c>
      <c r="S83" s="45" t="s">
        <v>139</v>
      </c>
      <c r="T83" s="44" t="s">
        <v>63</v>
      </c>
      <c r="U83" s="44" t="s">
        <v>156</v>
      </c>
      <c r="V83" s="44" t="s">
        <v>153</v>
      </c>
      <c r="W83" s="44" t="s">
        <v>145</v>
      </c>
      <c r="X83" s="44" t="s">
        <v>146</v>
      </c>
      <c r="Y83" s="44" t="s">
        <v>154</v>
      </c>
      <c r="Z83" s="46" t="s">
        <v>155</v>
      </c>
      <c r="AB83" s="45" t="s">
        <v>139</v>
      </c>
      <c r="AC83" s="44" t="s">
        <v>63</v>
      </c>
      <c r="AD83" s="44" t="s">
        <v>156</v>
      </c>
      <c r="AE83" s="44" t="s">
        <v>153</v>
      </c>
      <c r="AF83" s="44" t="s">
        <v>145</v>
      </c>
      <c r="AG83" s="44" t="s">
        <v>146</v>
      </c>
      <c r="AH83" s="44" t="s">
        <v>154</v>
      </c>
      <c r="AI83" s="46" t="s">
        <v>155</v>
      </c>
      <c r="AK83" s="45" t="s">
        <v>139</v>
      </c>
      <c r="AL83" s="44" t="s">
        <v>63</v>
      </c>
      <c r="AM83" s="44" t="s">
        <v>156</v>
      </c>
      <c r="AN83" s="44" t="s">
        <v>153</v>
      </c>
      <c r="AO83" s="44" t="s">
        <v>145</v>
      </c>
      <c r="AP83" s="44" t="s">
        <v>146</v>
      </c>
      <c r="AQ83" s="44" t="s">
        <v>154</v>
      </c>
      <c r="AR83" s="46" t="s">
        <v>155</v>
      </c>
    </row>
    <row r="84" spans="1:44" x14ac:dyDescent="0.45">
      <c r="A84" s="39">
        <v>45200</v>
      </c>
      <c r="B84">
        <v>32</v>
      </c>
      <c r="C84" s="17">
        <f>B84/AVERAGE($B$84:$B$95)</f>
        <v>0.28444444444444444</v>
      </c>
      <c r="D84" s="17">
        <f>B84/31</f>
        <v>1.032258064516129</v>
      </c>
      <c r="E84">
        <v>3</v>
      </c>
      <c r="F84" s="5">
        <f>1.65 * _xlfn.STDEV.S($D$84:$D$95) * SQRT(E84)</f>
        <v>3.9563985679383382</v>
      </c>
      <c r="G84" s="5">
        <f>D84*E84+F84</f>
        <v>7.0531727614867252</v>
      </c>
      <c r="H84" s="40">
        <f>D84*15</f>
        <v>15.483870967741936</v>
      </c>
      <c r="J84" s="39">
        <v>45200</v>
      </c>
      <c r="K84">
        <v>158</v>
      </c>
      <c r="L84" s="17">
        <f>K84/AVERAGE($K$84:$K$95)</f>
        <v>0.82939632545931763</v>
      </c>
      <c r="M84" s="17">
        <f>K84/31</f>
        <v>5.096774193548387</v>
      </c>
      <c r="N84">
        <v>3</v>
      </c>
      <c r="O84" s="5">
        <f>1.65 * _xlfn.STDEV.S($M$84:$M$95) * SQRT(N84)</f>
        <v>5.7727422779023367</v>
      </c>
      <c r="P84" s="5">
        <f>M84*N84+O84</f>
        <v>21.063064858547499</v>
      </c>
      <c r="Q84" s="40">
        <f>M84*15</f>
        <v>76.451612903225808</v>
      </c>
      <c r="S84" s="39">
        <v>45200</v>
      </c>
      <c r="T84">
        <v>26</v>
      </c>
      <c r="U84" s="17">
        <f>T84/AVERAGE($T$84:$T$95)</f>
        <v>0.63934426229508201</v>
      </c>
      <c r="V84" s="17">
        <f>T84/31</f>
        <v>0.83870967741935487</v>
      </c>
      <c r="W84">
        <v>3</v>
      </c>
      <c r="X84" s="5">
        <f>1.65 * _xlfn.STDEV.S($V$84:$V$95) * SQRT(W84)</f>
        <v>1.723110647799694</v>
      </c>
      <c r="Y84" s="5">
        <f>V84*W84+X84</f>
        <v>4.239239680057759</v>
      </c>
      <c r="Z84" s="40">
        <f>V84*15</f>
        <v>12.580645161290324</v>
      </c>
      <c r="AB84" s="39">
        <v>45200</v>
      </c>
      <c r="AC84">
        <v>8</v>
      </c>
      <c r="AD84" s="17">
        <f>AC84/AVERAGE($AC$84:$AC$95)</f>
        <v>0.48484848484848486</v>
      </c>
      <c r="AE84" s="17">
        <f>AC84/31</f>
        <v>0.25806451612903225</v>
      </c>
      <c r="AF84">
        <v>3</v>
      </c>
      <c r="AG84" s="5">
        <f>1.65 * _xlfn.STDEV.S($AE$84:$AE$95) * SQRT(AF84)</f>
        <v>0.90300063869117642</v>
      </c>
      <c r="AH84" s="5">
        <f>AE84*AF84+AG84</f>
        <v>1.6771941870782732</v>
      </c>
      <c r="AI84" s="40">
        <f>AE84*15</f>
        <v>3.870967741935484</v>
      </c>
      <c r="AK84" s="39">
        <v>45200</v>
      </c>
      <c r="AL84">
        <v>78</v>
      </c>
      <c r="AM84" s="17">
        <f>AL84/AVERAGE($AL$84:$AL$95)</f>
        <v>0.55058823529411771</v>
      </c>
      <c r="AN84" s="17">
        <f>AL84/31</f>
        <v>2.5161290322580645</v>
      </c>
      <c r="AO84">
        <v>3</v>
      </c>
      <c r="AP84" s="5">
        <f>1.65 * _xlfn.STDEV.S($AN$84:$AN$95) * SQRT(AO84)</f>
        <v>4.7952766324050193</v>
      </c>
      <c r="AQ84" s="5">
        <f>AN84*AO84+AP84</f>
        <v>12.343663729179212</v>
      </c>
      <c r="AR84" s="40">
        <f>AN84*15</f>
        <v>37.741935483870968</v>
      </c>
    </row>
    <row r="85" spans="1:44" x14ac:dyDescent="0.45">
      <c r="A85" s="39">
        <v>45231</v>
      </c>
      <c r="B85">
        <v>87</v>
      </c>
      <c r="C85" s="17">
        <f t="shared" ref="C85:C95" si="63">B85/AVERAGE($B$84:$B$95)</f>
        <v>0.77333333333333332</v>
      </c>
      <c r="D85" s="17">
        <f>B85/30</f>
        <v>2.9</v>
      </c>
      <c r="E85">
        <v>3</v>
      </c>
      <c r="F85" s="5">
        <f t="shared" ref="F85:F95" si="64">1.65 * _xlfn.STDEV.S($D$84:$D$95) * SQRT(E85)</f>
        <v>3.9563985679383382</v>
      </c>
      <c r="G85" s="5">
        <f t="shared" ref="G85:G95" si="65">D85*E85+F85</f>
        <v>12.656398567938338</v>
      </c>
      <c r="H85" s="40">
        <f t="shared" ref="H85:H95" si="66">D85*15</f>
        <v>43.5</v>
      </c>
      <c r="J85" s="39">
        <v>45231</v>
      </c>
      <c r="K85">
        <v>79</v>
      </c>
      <c r="L85" s="17">
        <f t="shared" ref="L85:L95" si="67">K85/AVERAGE($K$84:$K$95)</f>
        <v>0.41469816272965881</v>
      </c>
      <c r="M85" s="17">
        <f>K85/30</f>
        <v>2.6333333333333333</v>
      </c>
      <c r="N85">
        <v>3</v>
      </c>
      <c r="O85" s="5">
        <f t="shared" ref="O85:O95" si="68">1.65 * _xlfn.STDEV.S($M$84:$M$95) * SQRT(N85)</f>
        <v>5.7727422779023367</v>
      </c>
      <c r="P85" s="5">
        <f t="shared" ref="P85:P95" si="69">M85*N85+O85</f>
        <v>13.672742277902337</v>
      </c>
      <c r="Q85" s="40">
        <f t="shared" ref="Q85:Q95" si="70">M85*15</f>
        <v>39.5</v>
      </c>
      <c r="S85" s="39">
        <v>45231</v>
      </c>
      <c r="T85">
        <v>10</v>
      </c>
      <c r="U85" s="17">
        <f t="shared" ref="U85:U95" si="71">T85/AVERAGE($T$84:$T$95)</f>
        <v>0.24590163934426232</v>
      </c>
      <c r="V85" s="17">
        <f>T85/30</f>
        <v>0.33333333333333331</v>
      </c>
      <c r="W85">
        <v>3</v>
      </c>
      <c r="X85" s="5">
        <f t="shared" ref="X85:X95" si="72">1.65 * _xlfn.STDEV.S($V$84:$V$95) * SQRT(W85)</f>
        <v>1.723110647799694</v>
      </c>
      <c r="Y85" s="5">
        <f t="shared" ref="Y85:Y95" si="73">V85*W85+X85</f>
        <v>2.723110647799694</v>
      </c>
      <c r="Z85" s="40">
        <f t="shared" ref="Z85:Z95" si="74">V85*15</f>
        <v>5</v>
      </c>
      <c r="AB85" s="39">
        <v>45231</v>
      </c>
      <c r="AC85">
        <v>12</v>
      </c>
      <c r="AD85" s="17">
        <f t="shared" ref="AD85:AD95" si="75">AC85/AVERAGE($AC$84:$AC$95)</f>
        <v>0.72727272727272729</v>
      </c>
      <c r="AE85" s="17">
        <f>AC85/30</f>
        <v>0.4</v>
      </c>
      <c r="AF85">
        <v>3</v>
      </c>
      <c r="AG85" s="5">
        <f t="shared" ref="AG85:AG95" si="76">1.65 * _xlfn.STDEV.S($AE$84:$AE$95) * SQRT(AF85)</f>
        <v>0.90300063869117642</v>
      </c>
      <c r="AH85" s="5">
        <f t="shared" ref="AH85:AH95" si="77">AE85*AF85+AG85</f>
        <v>2.1030006386911766</v>
      </c>
      <c r="AI85" s="40">
        <f t="shared" ref="AI85:AI95" si="78">AE85*15</f>
        <v>6</v>
      </c>
      <c r="AK85" s="39">
        <v>45231</v>
      </c>
      <c r="AL85">
        <v>104</v>
      </c>
      <c r="AM85" s="17">
        <f t="shared" ref="AM85:AM95" si="79">AL85/AVERAGE($AL$84:$AL$95)</f>
        <v>0.73411764705882354</v>
      </c>
      <c r="AN85" s="17">
        <f>AL85/30</f>
        <v>3.4666666666666668</v>
      </c>
      <c r="AO85">
        <v>3</v>
      </c>
      <c r="AP85" s="5">
        <f t="shared" ref="AP85:AP95" si="80">1.65 * _xlfn.STDEV.S($AN$84:$AN$95) * SQRT(AO85)</f>
        <v>4.7952766324050193</v>
      </c>
      <c r="AQ85" s="5">
        <f t="shared" ref="AQ85:AQ95" si="81">AN85*AO85+AP85</f>
        <v>15.195276632405019</v>
      </c>
      <c r="AR85" s="40">
        <f t="shared" ref="AR85:AR95" si="82">AN85*15</f>
        <v>52</v>
      </c>
    </row>
    <row r="86" spans="1:44" x14ac:dyDescent="0.45">
      <c r="A86" s="39">
        <v>45261</v>
      </c>
      <c r="B86">
        <v>57</v>
      </c>
      <c r="C86" s="17">
        <f t="shared" si="63"/>
        <v>0.50666666666666671</v>
      </c>
      <c r="D86" s="17">
        <f>B86/31</f>
        <v>1.8387096774193548</v>
      </c>
      <c r="E86">
        <v>3</v>
      </c>
      <c r="F86" s="5">
        <f t="shared" si="64"/>
        <v>3.9563985679383382</v>
      </c>
      <c r="G86" s="5">
        <f t="shared" si="65"/>
        <v>9.4725276001964023</v>
      </c>
      <c r="H86" s="40">
        <f t="shared" si="66"/>
        <v>27.58064516129032</v>
      </c>
      <c r="J86" s="39">
        <v>45261</v>
      </c>
      <c r="K86">
        <v>149</v>
      </c>
      <c r="L86" s="17">
        <f t="shared" si="67"/>
        <v>0.78215223097112863</v>
      </c>
      <c r="M86" s="17">
        <f>K86/31</f>
        <v>4.806451612903226</v>
      </c>
      <c r="N86">
        <v>3</v>
      </c>
      <c r="O86" s="5">
        <f t="shared" si="68"/>
        <v>5.7727422779023367</v>
      </c>
      <c r="P86" s="5">
        <f t="shared" si="69"/>
        <v>20.192097116612015</v>
      </c>
      <c r="Q86" s="40">
        <f t="shared" si="70"/>
        <v>72.096774193548384</v>
      </c>
      <c r="S86" s="39">
        <v>45261</v>
      </c>
      <c r="T86">
        <v>38</v>
      </c>
      <c r="U86" s="17">
        <f t="shared" si="71"/>
        <v>0.93442622950819676</v>
      </c>
      <c r="V86" s="17">
        <f>T86/31</f>
        <v>1.2258064516129032</v>
      </c>
      <c r="W86">
        <v>3</v>
      </c>
      <c r="X86" s="5">
        <f t="shared" si="72"/>
        <v>1.723110647799694</v>
      </c>
      <c r="Y86" s="5">
        <f t="shared" si="73"/>
        <v>5.400530002638404</v>
      </c>
      <c r="Z86" s="40">
        <f t="shared" si="74"/>
        <v>18.387096774193548</v>
      </c>
      <c r="AB86" s="39">
        <v>45261</v>
      </c>
      <c r="AC86">
        <v>20</v>
      </c>
      <c r="AD86" s="17">
        <f t="shared" si="75"/>
        <v>1.2121212121212122</v>
      </c>
      <c r="AE86" s="17">
        <f>AC86/31</f>
        <v>0.64516129032258063</v>
      </c>
      <c r="AF86">
        <v>3</v>
      </c>
      <c r="AG86" s="5">
        <f t="shared" si="76"/>
        <v>0.90300063869117642</v>
      </c>
      <c r="AH86" s="5">
        <f t="shared" si="77"/>
        <v>2.8384845096589184</v>
      </c>
      <c r="AI86" s="40">
        <f t="shared" si="78"/>
        <v>9.67741935483871</v>
      </c>
      <c r="AK86" s="39">
        <v>45261</v>
      </c>
      <c r="AL86">
        <v>85</v>
      </c>
      <c r="AM86" s="17">
        <f t="shared" si="79"/>
        <v>0.60000000000000009</v>
      </c>
      <c r="AN86" s="17">
        <f>AL86/31</f>
        <v>2.7419354838709675</v>
      </c>
      <c r="AO86">
        <v>3</v>
      </c>
      <c r="AP86" s="5">
        <f t="shared" si="80"/>
        <v>4.7952766324050193</v>
      </c>
      <c r="AQ86" s="5">
        <f t="shared" si="81"/>
        <v>13.021083084017921</v>
      </c>
      <c r="AR86" s="40">
        <f t="shared" si="82"/>
        <v>41.129032258064512</v>
      </c>
    </row>
    <row r="87" spans="1:44" x14ac:dyDescent="0.45">
      <c r="A87" s="39">
        <v>45292</v>
      </c>
      <c r="B87">
        <v>154</v>
      </c>
      <c r="C87" s="17">
        <f t="shared" si="63"/>
        <v>1.3688888888888888</v>
      </c>
      <c r="D87" s="17">
        <f>B87/31</f>
        <v>4.967741935483871</v>
      </c>
      <c r="E87">
        <v>3</v>
      </c>
      <c r="F87" s="5">
        <f t="shared" si="64"/>
        <v>3.9563985679383382</v>
      </c>
      <c r="G87" s="5">
        <f t="shared" si="65"/>
        <v>18.859624374389952</v>
      </c>
      <c r="H87" s="40">
        <f t="shared" si="66"/>
        <v>74.516129032258064</v>
      </c>
      <c r="J87" s="39">
        <v>45292</v>
      </c>
      <c r="K87">
        <v>256</v>
      </c>
      <c r="L87" s="17">
        <f t="shared" si="67"/>
        <v>1.3438320209973753</v>
      </c>
      <c r="M87" s="17">
        <f>K87/31</f>
        <v>8.258064516129032</v>
      </c>
      <c r="N87">
        <v>3</v>
      </c>
      <c r="O87" s="5">
        <f t="shared" si="68"/>
        <v>5.7727422779023367</v>
      </c>
      <c r="P87" s="5">
        <f t="shared" si="69"/>
        <v>30.546935826289435</v>
      </c>
      <c r="Q87" s="40">
        <f t="shared" si="70"/>
        <v>123.87096774193549</v>
      </c>
      <c r="S87" s="39">
        <v>45292</v>
      </c>
      <c r="T87">
        <v>28</v>
      </c>
      <c r="U87" s="17">
        <f t="shared" si="71"/>
        <v>0.68852459016393441</v>
      </c>
      <c r="V87" s="17">
        <f>T87/31</f>
        <v>0.90322580645161288</v>
      </c>
      <c r="W87">
        <v>3</v>
      </c>
      <c r="X87" s="5">
        <f t="shared" si="72"/>
        <v>1.723110647799694</v>
      </c>
      <c r="Y87" s="5">
        <f t="shared" si="73"/>
        <v>4.432788067154533</v>
      </c>
      <c r="Z87" s="40">
        <f t="shared" si="74"/>
        <v>13.548387096774194</v>
      </c>
      <c r="AB87" s="39">
        <v>45292</v>
      </c>
      <c r="AC87">
        <v>5</v>
      </c>
      <c r="AD87" s="17">
        <f t="shared" si="75"/>
        <v>0.30303030303030304</v>
      </c>
      <c r="AE87" s="17">
        <f>AC87/31</f>
        <v>0.16129032258064516</v>
      </c>
      <c r="AF87">
        <v>3</v>
      </c>
      <c r="AG87" s="5">
        <f t="shared" si="76"/>
        <v>0.90300063869117642</v>
      </c>
      <c r="AH87" s="5">
        <f t="shared" si="77"/>
        <v>1.3868716064331119</v>
      </c>
      <c r="AI87" s="40">
        <f t="shared" si="78"/>
        <v>2.4193548387096775</v>
      </c>
      <c r="AK87" s="39">
        <v>45292</v>
      </c>
      <c r="AL87">
        <v>152</v>
      </c>
      <c r="AM87" s="17">
        <f t="shared" si="79"/>
        <v>1.0729411764705883</v>
      </c>
      <c r="AN87" s="17">
        <f>AL87/31</f>
        <v>4.903225806451613</v>
      </c>
      <c r="AO87">
        <v>3</v>
      </c>
      <c r="AP87" s="5">
        <f t="shared" si="80"/>
        <v>4.7952766324050193</v>
      </c>
      <c r="AQ87" s="5">
        <f t="shared" si="81"/>
        <v>19.50495405175986</v>
      </c>
      <c r="AR87" s="40">
        <f t="shared" si="82"/>
        <v>73.548387096774192</v>
      </c>
    </row>
    <row r="88" spans="1:44" x14ac:dyDescent="0.45">
      <c r="A88" s="39">
        <v>45323</v>
      </c>
      <c r="B88">
        <v>103</v>
      </c>
      <c r="C88" s="17">
        <f t="shared" si="63"/>
        <v>0.91555555555555557</v>
      </c>
      <c r="D88" s="17">
        <f>B88/29</f>
        <v>3.5517241379310347</v>
      </c>
      <c r="E88">
        <v>3</v>
      </c>
      <c r="F88" s="5">
        <f t="shared" si="64"/>
        <v>3.9563985679383382</v>
      </c>
      <c r="G88" s="5">
        <f t="shared" si="65"/>
        <v>14.611570981731441</v>
      </c>
      <c r="H88" s="40">
        <f t="shared" si="66"/>
        <v>53.275862068965523</v>
      </c>
      <c r="J88" s="39">
        <v>45323</v>
      </c>
      <c r="K88">
        <v>162</v>
      </c>
      <c r="L88" s="17">
        <f t="shared" si="67"/>
        <v>0.85039370078740162</v>
      </c>
      <c r="M88" s="17">
        <f>K88/29</f>
        <v>5.5862068965517242</v>
      </c>
      <c r="N88">
        <v>3</v>
      </c>
      <c r="O88" s="5">
        <f t="shared" si="68"/>
        <v>5.7727422779023367</v>
      </c>
      <c r="P88" s="5">
        <f t="shared" si="69"/>
        <v>22.531362967557513</v>
      </c>
      <c r="Q88" s="40">
        <f t="shared" si="70"/>
        <v>83.793103448275858</v>
      </c>
      <c r="S88" s="39">
        <v>45323</v>
      </c>
      <c r="T88">
        <v>40</v>
      </c>
      <c r="U88" s="17">
        <f t="shared" si="71"/>
        <v>0.98360655737704927</v>
      </c>
      <c r="V88" s="17">
        <f>T88/29</f>
        <v>1.3793103448275863</v>
      </c>
      <c r="W88">
        <v>3</v>
      </c>
      <c r="X88" s="5">
        <f t="shared" si="72"/>
        <v>1.723110647799694</v>
      </c>
      <c r="Y88" s="5">
        <f t="shared" si="73"/>
        <v>5.8610416822824529</v>
      </c>
      <c r="Z88" s="40">
        <f t="shared" si="74"/>
        <v>20.689655172413794</v>
      </c>
      <c r="AB88" s="39">
        <v>45323</v>
      </c>
      <c r="AC88">
        <v>27</v>
      </c>
      <c r="AD88" s="17">
        <f t="shared" si="75"/>
        <v>1.6363636363636365</v>
      </c>
      <c r="AE88" s="17">
        <f>AC88/29</f>
        <v>0.93103448275862066</v>
      </c>
      <c r="AF88">
        <v>3</v>
      </c>
      <c r="AG88" s="5">
        <f t="shared" si="76"/>
        <v>0.90300063869117642</v>
      </c>
      <c r="AH88" s="5">
        <f t="shared" si="77"/>
        <v>3.6961040869670385</v>
      </c>
      <c r="AI88" s="40">
        <f t="shared" si="78"/>
        <v>13.96551724137931</v>
      </c>
      <c r="AK88" s="39">
        <v>45323</v>
      </c>
      <c r="AL88">
        <v>117</v>
      </c>
      <c r="AM88" s="17">
        <f t="shared" si="79"/>
        <v>0.82588235294117651</v>
      </c>
      <c r="AN88" s="17">
        <f>AL88/29</f>
        <v>4.0344827586206895</v>
      </c>
      <c r="AO88">
        <v>3</v>
      </c>
      <c r="AP88" s="5">
        <f t="shared" si="80"/>
        <v>4.7952766324050193</v>
      </c>
      <c r="AQ88" s="5">
        <f t="shared" si="81"/>
        <v>16.898724908267088</v>
      </c>
      <c r="AR88" s="40">
        <f t="shared" si="82"/>
        <v>60.517241379310342</v>
      </c>
    </row>
    <row r="89" spans="1:44" x14ac:dyDescent="0.45">
      <c r="A89" s="39">
        <v>45352</v>
      </c>
      <c r="B89">
        <v>149</v>
      </c>
      <c r="C89" s="17">
        <f t="shared" si="63"/>
        <v>1.3244444444444445</v>
      </c>
      <c r="D89" s="17">
        <f>B89/31</f>
        <v>4.806451612903226</v>
      </c>
      <c r="E89">
        <v>3</v>
      </c>
      <c r="F89" s="5">
        <f t="shared" si="64"/>
        <v>3.9563985679383382</v>
      </c>
      <c r="G89" s="5">
        <f t="shared" si="65"/>
        <v>18.375753406648016</v>
      </c>
      <c r="H89" s="40">
        <f t="shared" si="66"/>
        <v>72.096774193548384</v>
      </c>
      <c r="J89" s="39">
        <v>45352</v>
      </c>
      <c r="K89">
        <v>218</v>
      </c>
      <c r="L89" s="17">
        <f t="shared" si="67"/>
        <v>1.1443569553805775</v>
      </c>
      <c r="M89" s="17">
        <f>K89/31</f>
        <v>7.032258064516129</v>
      </c>
      <c r="N89">
        <v>3</v>
      </c>
      <c r="O89" s="5">
        <f t="shared" si="68"/>
        <v>5.7727422779023367</v>
      </c>
      <c r="P89" s="5">
        <f t="shared" si="69"/>
        <v>26.869516471450723</v>
      </c>
      <c r="Q89" s="40">
        <f t="shared" si="70"/>
        <v>105.48387096774194</v>
      </c>
      <c r="S89" s="39">
        <v>45352</v>
      </c>
      <c r="T89">
        <v>62</v>
      </c>
      <c r="U89" s="17">
        <f t="shared" si="71"/>
        <v>1.5245901639344264</v>
      </c>
      <c r="V89" s="17">
        <f>T89/31</f>
        <v>2</v>
      </c>
      <c r="W89">
        <v>3</v>
      </c>
      <c r="X89" s="5">
        <f t="shared" si="72"/>
        <v>1.723110647799694</v>
      </c>
      <c r="Y89" s="5">
        <f t="shared" si="73"/>
        <v>7.723110647799694</v>
      </c>
      <c r="Z89" s="40">
        <f t="shared" si="74"/>
        <v>30</v>
      </c>
      <c r="AB89" s="39">
        <v>45352</v>
      </c>
      <c r="AC89">
        <v>13</v>
      </c>
      <c r="AD89" s="17">
        <f t="shared" si="75"/>
        <v>0.78787878787878785</v>
      </c>
      <c r="AE89" s="17">
        <f>AC89/31</f>
        <v>0.41935483870967744</v>
      </c>
      <c r="AF89">
        <v>3</v>
      </c>
      <c r="AG89" s="5">
        <f t="shared" si="76"/>
        <v>0.90300063869117642</v>
      </c>
      <c r="AH89" s="5">
        <f t="shared" si="77"/>
        <v>2.1610651548202089</v>
      </c>
      <c r="AI89" s="40">
        <f t="shared" si="78"/>
        <v>6.2903225806451619</v>
      </c>
      <c r="AK89" s="39">
        <v>45352</v>
      </c>
      <c r="AL89">
        <v>90</v>
      </c>
      <c r="AM89" s="17">
        <f t="shared" si="79"/>
        <v>0.6352941176470589</v>
      </c>
      <c r="AN89" s="17">
        <f>AL89/31</f>
        <v>2.903225806451613</v>
      </c>
      <c r="AO89">
        <v>3</v>
      </c>
      <c r="AP89" s="5">
        <f t="shared" si="80"/>
        <v>4.7952766324050193</v>
      </c>
      <c r="AQ89" s="5">
        <f t="shared" si="81"/>
        <v>13.50495405175986</v>
      </c>
      <c r="AR89" s="40">
        <f t="shared" si="82"/>
        <v>43.548387096774192</v>
      </c>
    </row>
    <row r="90" spans="1:44" x14ac:dyDescent="0.45">
      <c r="A90" s="39">
        <v>45383</v>
      </c>
      <c r="B90">
        <v>164</v>
      </c>
      <c r="C90" s="17">
        <f t="shared" si="63"/>
        <v>1.4577777777777778</v>
      </c>
      <c r="D90" s="17">
        <f>B90/30</f>
        <v>5.4666666666666668</v>
      </c>
      <c r="E90">
        <v>3</v>
      </c>
      <c r="F90" s="5">
        <f t="shared" si="64"/>
        <v>3.9563985679383382</v>
      </c>
      <c r="G90" s="5">
        <f t="shared" si="65"/>
        <v>20.356398567938335</v>
      </c>
      <c r="H90" s="40">
        <f t="shared" si="66"/>
        <v>82</v>
      </c>
      <c r="J90" s="39">
        <v>45383</v>
      </c>
      <c r="K90">
        <v>293</v>
      </c>
      <c r="L90" s="17">
        <f t="shared" si="67"/>
        <v>1.5380577427821522</v>
      </c>
      <c r="M90" s="17">
        <f>K90/30</f>
        <v>9.7666666666666675</v>
      </c>
      <c r="N90">
        <v>3</v>
      </c>
      <c r="O90" s="5">
        <f t="shared" si="68"/>
        <v>5.7727422779023367</v>
      </c>
      <c r="P90" s="5">
        <f t="shared" si="69"/>
        <v>35.072742277902343</v>
      </c>
      <c r="Q90" s="40">
        <f t="shared" si="70"/>
        <v>146.5</v>
      </c>
      <c r="S90" s="39">
        <v>45383</v>
      </c>
      <c r="T90">
        <v>70</v>
      </c>
      <c r="U90" s="17">
        <f t="shared" si="71"/>
        <v>1.7213114754098362</v>
      </c>
      <c r="V90" s="17">
        <f>T90/30</f>
        <v>2.3333333333333335</v>
      </c>
      <c r="W90">
        <v>3</v>
      </c>
      <c r="X90" s="5">
        <f t="shared" si="72"/>
        <v>1.723110647799694</v>
      </c>
      <c r="Y90" s="5">
        <f t="shared" si="73"/>
        <v>8.7231106477996931</v>
      </c>
      <c r="Z90" s="40">
        <f t="shared" si="74"/>
        <v>35</v>
      </c>
      <c r="AB90" s="39">
        <v>45383</v>
      </c>
      <c r="AC90">
        <v>17</v>
      </c>
      <c r="AD90" s="17">
        <f t="shared" si="75"/>
        <v>1.0303030303030303</v>
      </c>
      <c r="AE90" s="17">
        <f>AC90/30</f>
        <v>0.56666666666666665</v>
      </c>
      <c r="AF90">
        <v>3</v>
      </c>
      <c r="AG90" s="5">
        <f t="shared" si="76"/>
        <v>0.90300063869117642</v>
      </c>
      <c r="AH90" s="5">
        <f t="shared" si="77"/>
        <v>2.6030006386911761</v>
      </c>
      <c r="AI90" s="40">
        <f t="shared" si="78"/>
        <v>8.5</v>
      </c>
      <c r="AK90" s="39">
        <v>45383</v>
      </c>
      <c r="AL90">
        <v>158</v>
      </c>
      <c r="AM90" s="17">
        <f t="shared" si="79"/>
        <v>1.115294117647059</v>
      </c>
      <c r="AN90" s="17">
        <f>AL90/30</f>
        <v>5.2666666666666666</v>
      </c>
      <c r="AO90">
        <v>3</v>
      </c>
      <c r="AP90" s="5">
        <f t="shared" si="80"/>
        <v>4.7952766324050193</v>
      </c>
      <c r="AQ90" s="5">
        <f t="shared" si="81"/>
        <v>20.595276632405021</v>
      </c>
      <c r="AR90" s="40">
        <f t="shared" si="82"/>
        <v>79</v>
      </c>
    </row>
    <row r="91" spans="1:44" x14ac:dyDescent="0.45">
      <c r="A91" s="39">
        <v>45413</v>
      </c>
      <c r="B91">
        <v>158</v>
      </c>
      <c r="C91" s="17">
        <f t="shared" si="63"/>
        <v>1.4044444444444444</v>
      </c>
      <c r="D91" s="17">
        <f>B91/31</f>
        <v>5.096774193548387</v>
      </c>
      <c r="E91">
        <v>3</v>
      </c>
      <c r="F91" s="5">
        <f t="shared" si="64"/>
        <v>3.9563985679383382</v>
      </c>
      <c r="G91" s="5">
        <f t="shared" si="65"/>
        <v>19.246721148583497</v>
      </c>
      <c r="H91" s="40">
        <f t="shared" si="66"/>
        <v>76.451612903225808</v>
      </c>
      <c r="J91" s="39">
        <v>45413</v>
      </c>
      <c r="K91">
        <v>258</v>
      </c>
      <c r="L91" s="17">
        <f t="shared" si="67"/>
        <v>1.3543307086614174</v>
      </c>
      <c r="M91" s="17">
        <f>K91/31</f>
        <v>8.32258064516129</v>
      </c>
      <c r="N91">
        <v>3</v>
      </c>
      <c r="O91" s="5">
        <f t="shared" si="68"/>
        <v>5.7727422779023367</v>
      </c>
      <c r="P91" s="5">
        <f t="shared" si="69"/>
        <v>30.74048421338621</v>
      </c>
      <c r="Q91" s="40">
        <f t="shared" si="70"/>
        <v>124.83870967741935</v>
      </c>
      <c r="S91" s="39">
        <v>45413</v>
      </c>
      <c r="T91">
        <v>46</v>
      </c>
      <c r="U91" s="17">
        <f t="shared" si="71"/>
        <v>1.1311475409836067</v>
      </c>
      <c r="V91" s="17">
        <f>T91/31</f>
        <v>1.4838709677419355</v>
      </c>
      <c r="W91">
        <v>3</v>
      </c>
      <c r="X91" s="5">
        <f t="shared" si="72"/>
        <v>1.723110647799694</v>
      </c>
      <c r="Y91" s="5">
        <f t="shared" si="73"/>
        <v>6.1747235510255001</v>
      </c>
      <c r="Z91" s="40">
        <f t="shared" si="74"/>
        <v>22.258064516129032</v>
      </c>
      <c r="AB91" s="39">
        <v>45413</v>
      </c>
      <c r="AC91">
        <v>15</v>
      </c>
      <c r="AD91" s="17">
        <f t="shared" si="75"/>
        <v>0.90909090909090906</v>
      </c>
      <c r="AE91" s="17">
        <f>AC91/31</f>
        <v>0.4838709677419355</v>
      </c>
      <c r="AF91">
        <v>3</v>
      </c>
      <c r="AG91" s="5">
        <f t="shared" si="76"/>
        <v>0.90300063869117642</v>
      </c>
      <c r="AH91" s="5">
        <f t="shared" si="77"/>
        <v>2.3546135419169829</v>
      </c>
      <c r="AI91" s="40">
        <f t="shared" si="78"/>
        <v>7.258064516129032</v>
      </c>
      <c r="AK91" s="39">
        <v>45413</v>
      </c>
      <c r="AL91">
        <v>123</v>
      </c>
      <c r="AM91" s="17">
        <f t="shared" si="79"/>
        <v>0.86823529411764711</v>
      </c>
      <c r="AN91" s="17">
        <f>AL91/31</f>
        <v>3.967741935483871</v>
      </c>
      <c r="AO91">
        <v>3</v>
      </c>
      <c r="AP91" s="5">
        <f t="shared" si="80"/>
        <v>4.7952766324050193</v>
      </c>
      <c r="AQ91" s="5">
        <f t="shared" si="81"/>
        <v>16.698502438856632</v>
      </c>
      <c r="AR91" s="40">
        <f t="shared" si="82"/>
        <v>59.516129032258064</v>
      </c>
    </row>
    <row r="92" spans="1:44" x14ac:dyDescent="0.45">
      <c r="A92" s="39">
        <v>45444</v>
      </c>
      <c r="B92">
        <v>108</v>
      </c>
      <c r="C92" s="17">
        <f t="shared" si="63"/>
        <v>0.96</v>
      </c>
      <c r="D92" s="17">
        <f>B92/30</f>
        <v>3.6</v>
      </c>
      <c r="E92">
        <v>3</v>
      </c>
      <c r="F92" s="5">
        <f t="shared" si="64"/>
        <v>3.9563985679383382</v>
      </c>
      <c r="G92" s="5">
        <f t="shared" si="65"/>
        <v>14.756398567938339</v>
      </c>
      <c r="H92" s="40">
        <f t="shared" si="66"/>
        <v>54</v>
      </c>
      <c r="J92" s="39">
        <v>45444</v>
      </c>
      <c r="K92">
        <v>122</v>
      </c>
      <c r="L92" s="17">
        <f t="shared" si="67"/>
        <v>0.64041994750656173</v>
      </c>
      <c r="M92" s="17">
        <f>K92/30</f>
        <v>4.0666666666666664</v>
      </c>
      <c r="N92">
        <v>3</v>
      </c>
      <c r="O92" s="5">
        <f t="shared" si="68"/>
        <v>5.7727422779023367</v>
      </c>
      <c r="P92" s="5">
        <f t="shared" si="69"/>
        <v>17.972742277902334</v>
      </c>
      <c r="Q92" s="40">
        <f t="shared" si="70"/>
        <v>61</v>
      </c>
      <c r="S92" s="39">
        <v>45444</v>
      </c>
      <c r="T92">
        <v>24</v>
      </c>
      <c r="U92" s="17">
        <f t="shared" si="71"/>
        <v>0.5901639344262295</v>
      </c>
      <c r="V92" s="17">
        <f>T92/30</f>
        <v>0.8</v>
      </c>
      <c r="W92">
        <v>3</v>
      </c>
      <c r="X92" s="5">
        <f t="shared" si="72"/>
        <v>1.723110647799694</v>
      </c>
      <c r="Y92" s="5">
        <f t="shared" si="73"/>
        <v>4.1231106477996944</v>
      </c>
      <c r="Z92" s="40">
        <f t="shared" si="74"/>
        <v>12</v>
      </c>
      <c r="AB92" s="39">
        <v>45444</v>
      </c>
      <c r="AC92">
        <v>36</v>
      </c>
      <c r="AD92" s="17">
        <f t="shared" si="75"/>
        <v>2.1818181818181817</v>
      </c>
      <c r="AE92" s="17">
        <f>AC92/30</f>
        <v>1.2</v>
      </c>
      <c r="AF92">
        <v>3</v>
      </c>
      <c r="AG92" s="5">
        <f t="shared" si="76"/>
        <v>0.90300063869117642</v>
      </c>
      <c r="AH92" s="5">
        <f t="shared" si="77"/>
        <v>4.5030006386911765</v>
      </c>
      <c r="AI92" s="40">
        <f t="shared" si="78"/>
        <v>18</v>
      </c>
      <c r="AK92" s="39">
        <v>45444</v>
      </c>
      <c r="AL92">
        <v>182</v>
      </c>
      <c r="AM92" s="17">
        <f t="shared" si="79"/>
        <v>1.2847058823529414</v>
      </c>
      <c r="AN92" s="17">
        <f>AL92/30</f>
        <v>6.0666666666666664</v>
      </c>
      <c r="AO92">
        <v>3</v>
      </c>
      <c r="AP92" s="5">
        <f t="shared" si="80"/>
        <v>4.7952766324050193</v>
      </c>
      <c r="AQ92" s="5">
        <f t="shared" si="81"/>
        <v>22.99527663240502</v>
      </c>
      <c r="AR92" s="40">
        <f t="shared" si="82"/>
        <v>91</v>
      </c>
    </row>
    <row r="93" spans="1:44" x14ac:dyDescent="0.45">
      <c r="A93" s="39">
        <v>45474</v>
      </c>
      <c r="B93">
        <v>85</v>
      </c>
      <c r="C93" s="17">
        <f t="shared" si="63"/>
        <v>0.75555555555555554</v>
      </c>
      <c r="D93" s="17">
        <f>B93/31</f>
        <v>2.7419354838709675</v>
      </c>
      <c r="E93">
        <v>3</v>
      </c>
      <c r="F93" s="5">
        <f t="shared" si="64"/>
        <v>3.9563985679383382</v>
      </c>
      <c r="G93" s="5">
        <f t="shared" si="65"/>
        <v>12.18220501955124</v>
      </c>
      <c r="H93" s="40">
        <f t="shared" si="66"/>
        <v>41.129032258064512</v>
      </c>
      <c r="J93" s="39">
        <v>45474</v>
      </c>
      <c r="K93">
        <v>200</v>
      </c>
      <c r="L93" s="17">
        <f t="shared" si="67"/>
        <v>1.0498687664041995</v>
      </c>
      <c r="M93" s="17">
        <f>K93/31</f>
        <v>6.4516129032258061</v>
      </c>
      <c r="N93">
        <v>3</v>
      </c>
      <c r="O93" s="5">
        <f t="shared" si="68"/>
        <v>5.7727422779023367</v>
      </c>
      <c r="P93" s="5">
        <f t="shared" si="69"/>
        <v>25.127580987579755</v>
      </c>
      <c r="Q93" s="40">
        <f t="shared" si="70"/>
        <v>96.774193548387089</v>
      </c>
      <c r="S93" s="39">
        <v>45474</v>
      </c>
      <c r="T93">
        <v>32</v>
      </c>
      <c r="U93" s="17">
        <f t="shared" si="71"/>
        <v>0.78688524590163944</v>
      </c>
      <c r="V93" s="17">
        <f>T93/31</f>
        <v>1.032258064516129</v>
      </c>
      <c r="W93">
        <v>3</v>
      </c>
      <c r="X93" s="5">
        <f t="shared" si="72"/>
        <v>1.723110647799694</v>
      </c>
      <c r="Y93" s="5">
        <f t="shared" si="73"/>
        <v>4.819884841348081</v>
      </c>
      <c r="Z93" s="40">
        <f t="shared" si="74"/>
        <v>15.483870967741936</v>
      </c>
      <c r="AB93" s="39">
        <v>45474</v>
      </c>
      <c r="AC93">
        <v>27</v>
      </c>
      <c r="AD93" s="17">
        <f t="shared" si="75"/>
        <v>1.6363636363636365</v>
      </c>
      <c r="AE93" s="17">
        <f>AC93/31</f>
        <v>0.87096774193548387</v>
      </c>
      <c r="AF93">
        <v>3</v>
      </c>
      <c r="AG93" s="5">
        <f t="shared" si="76"/>
        <v>0.90300063869117642</v>
      </c>
      <c r="AH93" s="5">
        <f t="shared" si="77"/>
        <v>3.5159038644976279</v>
      </c>
      <c r="AI93" s="40">
        <f t="shared" si="78"/>
        <v>13.064516129032258</v>
      </c>
      <c r="AK93" s="39">
        <v>45474</v>
      </c>
      <c r="AL93">
        <v>162</v>
      </c>
      <c r="AM93" s="17">
        <f t="shared" si="79"/>
        <v>1.1435294117647059</v>
      </c>
      <c r="AN93" s="17">
        <f>AL93/31</f>
        <v>5.225806451612903</v>
      </c>
      <c r="AO93">
        <v>3</v>
      </c>
      <c r="AP93" s="5">
        <f t="shared" si="80"/>
        <v>4.7952766324050193</v>
      </c>
      <c r="AQ93" s="5">
        <f t="shared" si="81"/>
        <v>20.472695987243728</v>
      </c>
      <c r="AR93" s="40">
        <f t="shared" si="82"/>
        <v>78.387096774193552</v>
      </c>
    </row>
    <row r="94" spans="1:44" x14ac:dyDescent="0.45">
      <c r="A94" s="39">
        <v>45505</v>
      </c>
      <c r="B94">
        <v>112</v>
      </c>
      <c r="C94" s="17">
        <f t="shared" si="63"/>
        <v>0.99555555555555553</v>
      </c>
      <c r="D94" s="17">
        <f>B94/31</f>
        <v>3.6129032258064515</v>
      </c>
      <c r="E94">
        <v>3</v>
      </c>
      <c r="F94" s="5">
        <f t="shared" si="64"/>
        <v>3.9563985679383382</v>
      </c>
      <c r="G94" s="5">
        <f t="shared" si="65"/>
        <v>14.795108245357692</v>
      </c>
      <c r="H94" s="40">
        <f t="shared" si="66"/>
        <v>54.193548387096776</v>
      </c>
      <c r="J94" s="39">
        <v>45505</v>
      </c>
      <c r="K94">
        <v>170</v>
      </c>
      <c r="L94" s="17">
        <f t="shared" si="67"/>
        <v>0.8923884514435696</v>
      </c>
      <c r="M94" s="17">
        <f>K94/31</f>
        <v>5.4838709677419351</v>
      </c>
      <c r="N94">
        <v>3</v>
      </c>
      <c r="O94" s="5">
        <f t="shared" si="68"/>
        <v>5.7727422779023367</v>
      </c>
      <c r="P94" s="5">
        <f t="shared" si="69"/>
        <v>22.224355181128139</v>
      </c>
      <c r="Q94" s="40">
        <f t="shared" si="70"/>
        <v>82.258064516129025</v>
      </c>
      <c r="S94" s="39">
        <v>45505</v>
      </c>
      <c r="T94">
        <v>67</v>
      </c>
      <c r="U94" s="17">
        <f t="shared" si="71"/>
        <v>1.6475409836065575</v>
      </c>
      <c r="V94" s="17">
        <f>T94/31</f>
        <v>2.161290322580645</v>
      </c>
      <c r="W94">
        <v>3</v>
      </c>
      <c r="X94" s="5">
        <f t="shared" si="72"/>
        <v>1.723110647799694</v>
      </c>
      <c r="Y94" s="5">
        <f t="shared" si="73"/>
        <v>8.2069816155416291</v>
      </c>
      <c r="Z94" s="40">
        <f t="shared" si="74"/>
        <v>32.419354838709673</v>
      </c>
      <c r="AB94" s="39">
        <v>45505</v>
      </c>
      <c r="AC94">
        <v>11</v>
      </c>
      <c r="AD94" s="17">
        <f t="shared" si="75"/>
        <v>0.66666666666666663</v>
      </c>
      <c r="AE94" s="17">
        <f>AC94/31</f>
        <v>0.35483870967741937</v>
      </c>
      <c r="AF94">
        <v>3</v>
      </c>
      <c r="AG94" s="5">
        <f t="shared" si="76"/>
        <v>0.90300063869117642</v>
      </c>
      <c r="AH94" s="5">
        <f t="shared" si="77"/>
        <v>1.9675167677234344</v>
      </c>
      <c r="AI94" s="40">
        <f t="shared" si="78"/>
        <v>5.3225806451612909</v>
      </c>
      <c r="AK94" s="39">
        <v>45505</v>
      </c>
      <c r="AL94">
        <v>228</v>
      </c>
      <c r="AM94" s="17">
        <f t="shared" si="79"/>
        <v>1.6094117647058825</v>
      </c>
      <c r="AN94" s="17">
        <f>AL94/31</f>
        <v>7.354838709677419</v>
      </c>
      <c r="AO94">
        <v>3</v>
      </c>
      <c r="AP94" s="5">
        <f t="shared" si="80"/>
        <v>4.7952766324050193</v>
      </c>
      <c r="AQ94" s="5">
        <f t="shared" si="81"/>
        <v>26.859792761437276</v>
      </c>
      <c r="AR94" s="40">
        <f t="shared" si="82"/>
        <v>110.32258064516128</v>
      </c>
    </row>
    <row r="95" spans="1:44" ht="14.65" thickBot="1" x14ac:dyDescent="0.5">
      <c r="A95" s="41">
        <v>45536</v>
      </c>
      <c r="B95" s="24">
        <v>141</v>
      </c>
      <c r="C95" s="25">
        <f t="shared" si="63"/>
        <v>1.2533333333333334</v>
      </c>
      <c r="D95" s="25">
        <f>B95/30</f>
        <v>4.7</v>
      </c>
      <c r="E95" s="24">
        <v>3</v>
      </c>
      <c r="F95" s="42">
        <f t="shared" si="64"/>
        <v>3.9563985679383382</v>
      </c>
      <c r="G95" s="42">
        <f t="shared" si="65"/>
        <v>18.056398567938338</v>
      </c>
      <c r="H95" s="43">
        <f t="shared" si="66"/>
        <v>70.5</v>
      </c>
      <c r="J95" s="41">
        <v>45536</v>
      </c>
      <c r="K95" s="24">
        <v>221</v>
      </c>
      <c r="L95" s="25">
        <f t="shared" si="67"/>
        <v>1.1601049868766404</v>
      </c>
      <c r="M95" s="25">
        <f>K95/30</f>
        <v>7.3666666666666663</v>
      </c>
      <c r="N95" s="24">
        <v>3</v>
      </c>
      <c r="O95" s="42">
        <f t="shared" si="68"/>
        <v>5.7727422779023367</v>
      </c>
      <c r="P95" s="42">
        <f t="shared" si="69"/>
        <v>27.872742277902333</v>
      </c>
      <c r="Q95" s="43">
        <f t="shared" si="70"/>
        <v>110.5</v>
      </c>
      <c r="S95" s="41">
        <v>45536</v>
      </c>
      <c r="T95" s="24">
        <v>45</v>
      </c>
      <c r="U95" s="25">
        <f t="shared" si="71"/>
        <v>1.1065573770491803</v>
      </c>
      <c r="V95" s="25">
        <f>T95/30</f>
        <v>1.5</v>
      </c>
      <c r="W95" s="24">
        <v>3</v>
      </c>
      <c r="X95" s="42">
        <f t="shared" si="72"/>
        <v>1.723110647799694</v>
      </c>
      <c r="Y95" s="42">
        <f t="shared" si="73"/>
        <v>6.223110647799694</v>
      </c>
      <c r="Z95" s="43">
        <f t="shared" si="74"/>
        <v>22.5</v>
      </c>
      <c r="AB95" s="41">
        <v>45536</v>
      </c>
      <c r="AC95" s="24">
        <v>7</v>
      </c>
      <c r="AD95" s="25">
        <f t="shared" si="75"/>
        <v>0.42424242424242425</v>
      </c>
      <c r="AE95" s="25">
        <f>AC95/30</f>
        <v>0.23333333333333334</v>
      </c>
      <c r="AF95" s="24">
        <v>3</v>
      </c>
      <c r="AG95" s="42">
        <f t="shared" si="76"/>
        <v>0.90300063869117642</v>
      </c>
      <c r="AH95" s="42">
        <f t="shared" si="77"/>
        <v>1.6030006386911764</v>
      </c>
      <c r="AI95" s="43">
        <f t="shared" si="78"/>
        <v>3.5</v>
      </c>
      <c r="AK95" s="41">
        <v>45536</v>
      </c>
      <c r="AL95" s="24">
        <v>221</v>
      </c>
      <c r="AM95" s="25">
        <f t="shared" si="79"/>
        <v>1.56</v>
      </c>
      <c r="AN95" s="25">
        <f>AL95/30</f>
        <v>7.3666666666666663</v>
      </c>
      <c r="AO95" s="24">
        <v>3</v>
      </c>
      <c r="AP95" s="42">
        <f t="shared" si="80"/>
        <v>4.7952766324050193</v>
      </c>
      <c r="AQ95" s="42">
        <f t="shared" si="81"/>
        <v>26.895276632405018</v>
      </c>
      <c r="AR95" s="43">
        <f t="shared" si="82"/>
        <v>110.5</v>
      </c>
    </row>
    <row r="98" spans="1:44" ht="14.65" thickBot="1" x14ac:dyDescent="0.5"/>
    <row r="99" spans="1:44" ht="28.5" x14ac:dyDescent="0.85">
      <c r="A99" s="78" t="s">
        <v>177</v>
      </c>
      <c r="B99" s="79"/>
      <c r="C99" s="79"/>
      <c r="D99" s="79"/>
      <c r="E99" s="79"/>
      <c r="F99" s="79"/>
      <c r="G99" s="79"/>
      <c r="H99" s="80"/>
      <c r="J99" s="78" t="s">
        <v>178</v>
      </c>
      <c r="K99" s="79"/>
      <c r="L99" s="79"/>
      <c r="M99" s="79"/>
      <c r="N99" s="79"/>
      <c r="O99" s="79"/>
      <c r="P99" s="79"/>
      <c r="Q99" s="80"/>
      <c r="S99" s="78" t="s">
        <v>179</v>
      </c>
      <c r="T99" s="79"/>
      <c r="U99" s="79"/>
      <c r="V99" s="79"/>
      <c r="W99" s="79"/>
      <c r="X99" s="79"/>
      <c r="Y99" s="79"/>
      <c r="Z99" s="80"/>
      <c r="AB99" s="78" t="s">
        <v>180</v>
      </c>
      <c r="AC99" s="79"/>
      <c r="AD99" s="79"/>
      <c r="AE99" s="79"/>
      <c r="AF99" s="79"/>
      <c r="AG99" s="79"/>
      <c r="AH99" s="79"/>
      <c r="AI99" s="80"/>
      <c r="AK99" s="78" t="s">
        <v>181</v>
      </c>
      <c r="AL99" s="79"/>
      <c r="AM99" s="79"/>
      <c r="AN99" s="79"/>
      <c r="AO99" s="79"/>
      <c r="AP99" s="79"/>
      <c r="AQ99" s="79"/>
      <c r="AR99" s="80"/>
    </row>
    <row r="100" spans="1:44" ht="28.5" x14ac:dyDescent="0.45">
      <c r="A100" s="45" t="s">
        <v>139</v>
      </c>
      <c r="B100" s="44" t="s">
        <v>63</v>
      </c>
      <c r="C100" s="44" t="s">
        <v>156</v>
      </c>
      <c r="D100" s="44" t="s">
        <v>153</v>
      </c>
      <c r="E100" s="44" t="s">
        <v>145</v>
      </c>
      <c r="F100" s="44" t="s">
        <v>146</v>
      </c>
      <c r="G100" s="44" t="s">
        <v>154</v>
      </c>
      <c r="H100" s="46" t="s">
        <v>155</v>
      </c>
      <c r="J100" s="45" t="s">
        <v>139</v>
      </c>
      <c r="K100" s="44" t="s">
        <v>63</v>
      </c>
      <c r="L100" s="44" t="s">
        <v>156</v>
      </c>
      <c r="M100" s="44" t="s">
        <v>153</v>
      </c>
      <c r="N100" s="44" t="s">
        <v>145</v>
      </c>
      <c r="O100" s="44" t="s">
        <v>146</v>
      </c>
      <c r="P100" s="44" t="s">
        <v>154</v>
      </c>
      <c r="Q100" s="46" t="s">
        <v>155</v>
      </c>
      <c r="S100" s="45" t="s">
        <v>139</v>
      </c>
      <c r="T100" s="44" t="s">
        <v>63</v>
      </c>
      <c r="U100" s="44" t="s">
        <v>156</v>
      </c>
      <c r="V100" s="44" t="s">
        <v>153</v>
      </c>
      <c r="W100" s="44" t="s">
        <v>145</v>
      </c>
      <c r="X100" s="44" t="s">
        <v>146</v>
      </c>
      <c r="Y100" s="44" t="s">
        <v>154</v>
      </c>
      <c r="Z100" s="46" t="s">
        <v>155</v>
      </c>
      <c r="AB100" s="45" t="s">
        <v>139</v>
      </c>
      <c r="AC100" s="44" t="s">
        <v>63</v>
      </c>
      <c r="AD100" s="44" t="s">
        <v>156</v>
      </c>
      <c r="AE100" s="44" t="s">
        <v>153</v>
      </c>
      <c r="AF100" s="44" t="s">
        <v>145</v>
      </c>
      <c r="AG100" s="44" t="s">
        <v>146</v>
      </c>
      <c r="AH100" s="44" t="s">
        <v>154</v>
      </c>
      <c r="AI100" s="46" t="s">
        <v>155</v>
      </c>
      <c r="AK100" s="45" t="s">
        <v>139</v>
      </c>
      <c r="AL100" s="44" t="s">
        <v>63</v>
      </c>
      <c r="AM100" s="44" t="s">
        <v>156</v>
      </c>
      <c r="AN100" s="44" t="s">
        <v>153</v>
      </c>
      <c r="AO100" s="44" t="s">
        <v>145</v>
      </c>
      <c r="AP100" s="44" t="s">
        <v>146</v>
      </c>
      <c r="AQ100" s="44" t="s">
        <v>154</v>
      </c>
      <c r="AR100" s="46" t="s">
        <v>155</v>
      </c>
    </row>
    <row r="101" spans="1:44" x14ac:dyDescent="0.45">
      <c r="A101" s="39">
        <v>45200</v>
      </c>
      <c r="B101">
        <v>9</v>
      </c>
      <c r="C101" s="17">
        <f>B101/AVERAGE($B$101:$B$112)</f>
        <v>0.25899280575539568</v>
      </c>
      <c r="D101" s="17">
        <f>B101/31</f>
        <v>0.29032258064516131</v>
      </c>
      <c r="E101">
        <v>3</v>
      </c>
      <c r="F101" s="5">
        <f>1.65 * _xlfn.STDEV.S($D$101:$D$112) * SQRT(E101)</f>
        <v>2.4450896580284178</v>
      </c>
      <c r="G101" s="5">
        <f>D101*E101+F101</f>
        <v>3.3160573999639018</v>
      </c>
      <c r="H101" s="40">
        <f>D101*15</f>
        <v>4.3548387096774199</v>
      </c>
      <c r="J101" s="39">
        <v>45200</v>
      </c>
      <c r="K101">
        <v>13</v>
      </c>
      <c r="L101" s="17">
        <f>K101/AVERAGE($K$101:$K$112)</f>
        <v>0.11555555555555555</v>
      </c>
      <c r="M101" s="17">
        <f>K101/31</f>
        <v>0.41935483870967744</v>
      </c>
      <c r="N101">
        <v>3</v>
      </c>
      <c r="O101" s="5">
        <f>1.65 * _xlfn.STDEV.S($M$101:$M$112) * SQRT(N101)</f>
        <v>7.1590559929625552</v>
      </c>
      <c r="P101" s="5">
        <f>M101*N101+O101</f>
        <v>8.4171205090915873</v>
      </c>
      <c r="Q101" s="40">
        <f>M101*15</f>
        <v>6.2903225806451619</v>
      </c>
      <c r="S101" s="39">
        <v>45200</v>
      </c>
      <c r="T101">
        <v>17</v>
      </c>
      <c r="U101" s="17">
        <f>T101/AVERAGE($T$101:$T$112)</f>
        <v>0.68456375838926176</v>
      </c>
      <c r="V101" s="17">
        <f>T101/31</f>
        <v>0.54838709677419351</v>
      </c>
      <c r="W101">
        <v>3</v>
      </c>
      <c r="X101" s="5">
        <f>1.65 * _xlfn.STDEV.S($V$101:$V$112) * SQRT(W101)</f>
        <v>1.3607385601113979</v>
      </c>
      <c r="Y101" s="5">
        <f>V101*W101+X101</f>
        <v>3.0058998504339787</v>
      </c>
      <c r="Z101" s="40">
        <f>V101*15</f>
        <v>8.2258064516129021</v>
      </c>
      <c r="AB101" s="39">
        <v>45200</v>
      </c>
      <c r="AC101">
        <v>0</v>
      </c>
      <c r="AD101" s="17">
        <f>AC101/AVERAGE($AC$101:$AC$112)</f>
        <v>0</v>
      </c>
      <c r="AE101" s="17">
        <f>AC101/31</f>
        <v>0</v>
      </c>
      <c r="AF101">
        <v>3</v>
      </c>
      <c r="AG101" s="5">
        <f>1.65 * _xlfn.STDEV.S($AE$101:$AE$112) * SQRT(AF101)</f>
        <v>1.100295318659634</v>
      </c>
      <c r="AH101" s="5">
        <f>AE101*AF101+AG101</f>
        <v>1.100295318659634</v>
      </c>
      <c r="AI101" s="40">
        <f>AE101*15</f>
        <v>0</v>
      </c>
      <c r="AK101" s="39">
        <v>45200</v>
      </c>
      <c r="AL101">
        <v>118</v>
      </c>
      <c r="AM101" s="17">
        <f>AL101/AVERAGE($AL$101:$AL$112)</f>
        <v>0.7637540453074434</v>
      </c>
      <c r="AN101" s="17">
        <f>AL101/31</f>
        <v>3.806451612903226</v>
      </c>
      <c r="AO101">
        <v>3</v>
      </c>
      <c r="AP101" s="5">
        <f>1.65 * _xlfn.STDEV.S($AN$101:$AN$112) * SQRT(AO101)</f>
        <v>6.0807902162703549</v>
      </c>
      <c r="AQ101" s="5">
        <f>AN101*AO101+AP101</f>
        <v>17.500145054980031</v>
      </c>
      <c r="AR101" s="40">
        <f>AN101*15</f>
        <v>57.096774193548391</v>
      </c>
    </row>
    <row r="102" spans="1:44" x14ac:dyDescent="0.45">
      <c r="A102" s="39">
        <v>45231</v>
      </c>
      <c r="B102">
        <v>4</v>
      </c>
      <c r="C102" s="17">
        <f t="shared" ref="C102:C112" si="83">B102/AVERAGE($B$101:$B$112)</f>
        <v>0.11510791366906475</v>
      </c>
      <c r="D102" s="17">
        <f>B102/30</f>
        <v>0.13333333333333333</v>
      </c>
      <c r="E102">
        <v>3</v>
      </c>
      <c r="F102" s="5">
        <f t="shared" ref="F102:F112" si="84">1.65 * _xlfn.STDEV.S($D$101:$D$112) * SQRT(E102)</f>
        <v>2.4450896580284178</v>
      </c>
      <c r="G102" s="5">
        <f t="shared" ref="G102:G112" si="85">D102*E102+F102</f>
        <v>2.8450896580284177</v>
      </c>
      <c r="H102" s="40">
        <f t="shared" ref="H102:H112" si="86">D102*15</f>
        <v>2</v>
      </c>
      <c r="J102" s="39">
        <v>45231</v>
      </c>
      <c r="K102">
        <v>10</v>
      </c>
      <c r="L102" s="17">
        <f t="shared" ref="L102:L112" si="87">K102/AVERAGE($K$101:$K$112)</f>
        <v>8.8888888888888892E-2</v>
      </c>
      <c r="M102" s="17">
        <f>K102/30</f>
        <v>0.33333333333333331</v>
      </c>
      <c r="N102">
        <v>3</v>
      </c>
      <c r="O102" s="5">
        <f t="shared" ref="O102:O112" si="88">1.65 * _xlfn.STDEV.S($M$101:$M$112) * SQRT(N102)</f>
        <v>7.1590559929625552</v>
      </c>
      <c r="P102" s="5">
        <f t="shared" ref="P102:P112" si="89">M102*N102+O102</f>
        <v>8.1590559929625552</v>
      </c>
      <c r="Q102" s="40">
        <f t="shared" ref="Q102:Q112" si="90">M102*15</f>
        <v>5</v>
      </c>
      <c r="S102" s="39">
        <v>45231</v>
      </c>
      <c r="T102">
        <v>16</v>
      </c>
      <c r="U102" s="17">
        <f t="shared" ref="U102:U112" si="91">T102/AVERAGE($T$101:$T$112)</f>
        <v>0.64429530201342289</v>
      </c>
      <c r="V102" s="17">
        <f>T102/30</f>
        <v>0.53333333333333333</v>
      </c>
      <c r="W102">
        <v>3</v>
      </c>
      <c r="X102" s="5">
        <f t="shared" ref="X102:X112" si="92">1.65 * _xlfn.STDEV.S($V$101:$V$112) * SQRT(W102)</f>
        <v>1.3607385601113979</v>
      </c>
      <c r="Y102" s="5">
        <f t="shared" ref="Y102:Y112" si="93">V102*W102+X102</f>
        <v>2.9607385601113982</v>
      </c>
      <c r="Z102" s="40">
        <f t="shared" ref="Z102:Z112" si="94">V102*15</f>
        <v>8</v>
      </c>
      <c r="AB102" s="39">
        <v>45231</v>
      </c>
      <c r="AC102">
        <v>5</v>
      </c>
      <c r="AD102" s="17">
        <f t="shared" ref="AD102:AD112" si="95">AC102/AVERAGE($AC$101:$AC$112)</f>
        <v>0.43165467625899279</v>
      </c>
      <c r="AE102" s="17">
        <f>AC102/30</f>
        <v>0.16666666666666666</v>
      </c>
      <c r="AF102">
        <v>3</v>
      </c>
      <c r="AG102" s="5">
        <f t="shared" ref="AG102:AG112" si="96">1.65 * _xlfn.STDEV.S($AE$101:$AE$112) * SQRT(AF102)</f>
        <v>1.100295318659634</v>
      </c>
      <c r="AH102" s="5">
        <f t="shared" ref="AH102:AH112" si="97">AE102*AF102+AG102</f>
        <v>1.600295318659634</v>
      </c>
      <c r="AI102" s="40">
        <f t="shared" ref="AI102:AI112" si="98">AE102*15</f>
        <v>2.5</v>
      </c>
      <c r="AK102" s="39">
        <v>45231</v>
      </c>
      <c r="AL102">
        <v>82</v>
      </c>
      <c r="AM102" s="17">
        <f t="shared" ref="AM102:AM112" si="99">AL102/AVERAGE($AL$101:$AL$112)</f>
        <v>0.53074433656957931</v>
      </c>
      <c r="AN102" s="17">
        <f>AL102/30</f>
        <v>2.7333333333333334</v>
      </c>
      <c r="AO102">
        <v>3</v>
      </c>
      <c r="AP102" s="5">
        <f t="shared" ref="AP102:AP112" si="100">1.65 * _xlfn.STDEV.S($AN$101:$AN$112) * SQRT(AO102)</f>
        <v>6.0807902162703549</v>
      </c>
      <c r="AQ102" s="5">
        <f t="shared" ref="AQ102:AQ112" si="101">AN102*AO102+AP102</f>
        <v>14.280790216270354</v>
      </c>
      <c r="AR102" s="40">
        <f t="shared" ref="AR102:AR112" si="102">AN102*15</f>
        <v>41</v>
      </c>
    </row>
    <row r="103" spans="1:44" x14ac:dyDescent="0.45">
      <c r="A103" s="39">
        <v>45261</v>
      </c>
      <c r="B103">
        <v>26</v>
      </c>
      <c r="C103" s="17">
        <f t="shared" si="83"/>
        <v>0.74820143884892087</v>
      </c>
      <c r="D103" s="17">
        <f>B103/31</f>
        <v>0.83870967741935487</v>
      </c>
      <c r="E103">
        <v>3</v>
      </c>
      <c r="F103" s="5">
        <f t="shared" si="84"/>
        <v>2.4450896580284178</v>
      </c>
      <c r="G103" s="5">
        <f t="shared" si="85"/>
        <v>4.9612186902864828</v>
      </c>
      <c r="H103" s="40">
        <f t="shared" si="86"/>
        <v>12.580645161290324</v>
      </c>
      <c r="J103" s="39">
        <v>45261</v>
      </c>
      <c r="K103">
        <v>150</v>
      </c>
      <c r="L103" s="17">
        <f t="shared" si="87"/>
        <v>1.3333333333333333</v>
      </c>
      <c r="M103" s="17">
        <f>K103/31</f>
        <v>4.838709677419355</v>
      </c>
      <c r="N103">
        <v>3</v>
      </c>
      <c r="O103" s="5">
        <f t="shared" si="88"/>
        <v>7.1590559929625552</v>
      </c>
      <c r="P103" s="5">
        <f t="shared" si="89"/>
        <v>21.675185025220621</v>
      </c>
      <c r="Q103" s="40">
        <f t="shared" si="90"/>
        <v>72.58064516129032</v>
      </c>
      <c r="S103" s="39">
        <v>45261</v>
      </c>
      <c r="T103">
        <v>27</v>
      </c>
      <c r="U103" s="17">
        <f t="shared" si="91"/>
        <v>1.087248322147651</v>
      </c>
      <c r="V103" s="17">
        <f>T103/31</f>
        <v>0.87096774193548387</v>
      </c>
      <c r="W103">
        <v>3</v>
      </c>
      <c r="X103" s="5">
        <f t="shared" si="92"/>
        <v>1.3607385601113979</v>
      </c>
      <c r="Y103" s="5">
        <f t="shared" si="93"/>
        <v>3.9736417859178497</v>
      </c>
      <c r="Z103" s="40">
        <f t="shared" si="94"/>
        <v>13.064516129032258</v>
      </c>
      <c r="AB103" s="39">
        <v>45261</v>
      </c>
      <c r="AC103">
        <v>6</v>
      </c>
      <c r="AD103" s="17">
        <f t="shared" si="95"/>
        <v>0.51798561151079137</v>
      </c>
      <c r="AE103" s="17">
        <f>AC103/31</f>
        <v>0.19354838709677419</v>
      </c>
      <c r="AF103">
        <v>3</v>
      </c>
      <c r="AG103" s="5">
        <f t="shared" si="96"/>
        <v>1.100295318659634</v>
      </c>
      <c r="AH103" s="5">
        <f t="shared" si="97"/>
        <v>1.6809404799499565</v>
      </c>
      <c r="AI103" s="40">
        <f t="shared" si="98"/>
        <v>2.903225806451613</v>
      </c>
      <c r="AK103" s="39">
        <v>45261</v>
      </c>
      <c r="AL103">
        <v>89</v>
      </c>
      <c r="AM103" s="17">
        <f t="shared" si="99"/>
        <v>0.57605177993527512</v>
      </c>
      <c r="AN103" s="17">
        <f>AL103/31</f>
        <v>2.870967741935484</v>
      </c>
      <c r="AO103">
        <v>3</v>
      </c>
      <c r="AP103" s="5">
        <f t="shared" si="100"/>
        <v>6.0807902162703549</v>
      </c>
      <c r="AQ103" s="5">
        <f t="shared" si="101"/>
        <v>14.693693442076807</v>
      </c>
      <c r="AR103" s="40">
        <f t="shared" si="102"/>
        <v>43.064516129032256</v>
      </c>
    </row>
    <row r="104" spans="1:44" x14ac:dyDescent="0.45">
      <c r="A104" s="39">
        <v>45292</v>
      </c>
      <c r="B104">
        <v>9</v>
      </c>
      <c r="C104" s="17">
        <f t="shared" si="83"/>
        <v>0.25899280575539568</v>
      </c>
      <c r="D104" s="17">
        <f>B104/31</f>
        <v>0.29032258064516131</v>
      </c>
      <c r="E104">
        <v>3</v>
      </c>
      <c r="F104" s="5">
        <f t="shared" si="84"/>
        <v>2.4450896580284178</v>
      </c>
      <c r="G104" s="5">
        <f t="shared" si="85"/>
        <v>3.3160573999639018</v>
      </c>
      <c r="H104" s="40">
        <f t="shared" si="86"/>
        <v>4.3548387096774199</v>
      </c>
      <c r="J104" s="39">
        <v>45292</v>
      </c>
      <c r="K104">
        <v>33</v>
      </c>
      <c r="L104" s="17">
        <f t="shared" si="87"/>
        <v>0.29333333333333333</v>
      </c>
      <c r="M104" s="17">
        <f>K104/31</f>
        <v>1.064516129032258</v>
      </c>
      <c r="N104">
        <v>3</v>
      </c>
      <c r="O104" s="5">
        <f t="shared" si="88"/>
        <v>7.1590559929625552</v>
      </c>
      <c r="P104" s="5">
        <f t="shared" si="89"/>
        <v>10.352604380059329</v>
      </c>
      <c r="Q104" s="40">
        <f t="shared" si="90"/>
        <v>15.96774193548387</v>
      </c>
      <c r="S104" s="39">
        <v>45292</v>
      </c>
      <c r="T104">
        <v>0</v>
      </c>
      <c r="U104" s="17">
        <f t="shared" si="91"/>
        <v>0</v>
      </c>
      <c r="V104" s="17">
        <f>T104/31</f>
        <v>0</v>
      </c>
      <c r="W104">
        <v>3</v>
      </c>
      <c r="X104" s="5">
        <f t="shared" si="92"/>
        <v>1.3607385601113979</v>
      </c>
      <c r="Y104" s="5">
        <f t="shared" si="93"/>
        <v>1.3607385601113979</v>
      </c>
      <c r="Z104" s="40">
        <f t="shared" si="94"/>
        <v>0</v>
      </c>
      <c r="AB104" s="39">
        <v>45292</v>
      </c>
      <c r="AC104">
        <v>0</v>
      </c>
      <c r="AD104" s="17">
        <f t="shared" si="95"/>
        <v>0</v>
      </c>
      <c r="AE104" s="17">
        <f>AC104/31</f>
        <v>0</v>
      </c>
      <c r="AF104">
        <v>3</v>
      </c>
      <c r="AG104" s="5">
        <f t="shared" si="96"/>
        <v>1.100295318659634</v>
      </c>
      <c r="AH104" s="5">
        <f t="shared" si="97"/>
        <v>1.100295318659634</v>
      </c>
      <c r="AI104" s="40">
        <f t="shared" si="98"/>
        <v>0</v>
      </c>
      <c r="AK104" s="39">
        <v>45292</v>
      </c>
      <c r="AL104">
        <v>72</v>
      </c>
      <c r="AM104" s="17">
        <f t="shared" si="99"/>
        <v>0.46601941747572817</v>
      </c>
      <c r="AN104" s="17">
        <f>AL104/31</f>
        <v>2.3225806451612905</v>
      </c>
      <c r="AO104">
        <v>3</v>
      </c>
      <c r="AP104" s="5">
        <f t="shared" si="100"/>
        <v>6.0807902162703549</v>
      </c>
      <c r="AQ104" s="5">
        <f t="shared" si="101"/>
        <v>13.048532151754227</v>
      </c>
      <c r="AR104" s="40">
        <f t="shared" si="102"/>
        <v>34.838709677419359</v>
      </c>
    </row>
    <row r="105" spans="1:44" x14ac:dyDescent="0.45">
      <c r="A105" s="39">
        <v>45323</v>
      </c>
      <c r="B105">
        <v>85</v>
      </c>
      <c r="C105" s="17">
        <f t="shared" si="83"/>
        <v>2.4460431654676258</v>
      </c>
      <c r="D105" s="17">
        <f>B105/29</f>
        <v>2.9310344827586206</v>
      </c>
      <c r="E105">
        <v>3</v>
      </c>
      <c r="F105" s="5">
        <f t="shared" si="84"/>
        <v>2.4450896580284178</v>
      </c>
      <c r="G105" s="5">
        <f t="shared" si="85"/>
        <v>11.23819310630428</v>
      </c>
      <c r="H105" s="40">
        <f t="shared" si="86"/>
        <v>43.96551724137931</v>
      </c>
      <c r="J105" s="39">
        <v>45323</v>
      </c>
      <c r="K105">
        <v>125</v>
      </c>
      <c r="L105" s="17">
        <f t="shared" si="87"/>
        <v>1.1111111111111112</v>
      </c>
      <c r="M105" s="17">
        <f>K105/29</f>
        <v>4.3103448275862073</v>
      </c>
      <c r="N105">
        <v>3</v>
      </c>
      <c r="O105" s="5">
        <f t="shared" si="88"/>
        <v>7.1590559929625552</v>
      </c>
      <c r="P105" s="5">
        <f t="shared" si="89"/>
        <v>20.090090475721176</v>
      </c>
      <c r="Q105" s="40">
        <f t="shared" si="90"/>
        <v>64.65517241379311</v>
      </c>
      <c r="S105" s="39">
        <v>45323</v>
      </c>
      <c r="T105">
        <v>44</v>
      </c>
      <c r="U105" s="17">
        <f t="shared" si="91"/>
        <v>1.7718120805369129</v>
      </c>
      <c r="V105" s="17">
        <f>T105/29</f>
        <v>1.5172413793103448</v>
      </c>
      <c r="W105">
        <v>3</v>
      </c>
      <c r="X105" s="5">
        <f t="shared" si="92"/>
        <v>1.3607385601113979</v>
      </c>
      <c r="Y105" s="5">
        <f t="shared" si="93"/>
        <v>5.9124626980424315</v>
      </c>
      <c r="Z105" s="40">
        <f>V105*15</f>
        <v>22.758620689655171</v>
      </c>
      <c r="AB105" s="39">
        <v>45323</v>
      </c>
      <c r="AC105">
        <v>20</v>
      </c>
      <c r="AD105" s="17">
        <f t="shared" si="95"/>
        <v>1.7266187050359711</v>
      </c>
      <c r="AE105" s="17">
        <f>AC105/29</f>
        <v>0.68965517241379315</v>
      </c>
      <c r="AF105">
        <v>3</v>
      </c>
      <c r="AG105" s="5">
        <f t="shared" si="96"/>
        <v>1.100295318659634</v>
      </c>
      <c r="AH105" s="5">
        <f t="shared" si="97"/>
        <v>3.1692608359010137</v>
      </c>
      <c r="AI105" s="40">
        <f t="shared" si="98"/>
        <v>10.344827586206897</v>
      </c>
      <c r="AK105" s="39">
        <v>45323</v>
      </c>
      <c r="AL105">
        <v>125</v>
      </c>
      <c r="AM105" s="17">
        <f t="shared" si="99"/>
        <v>0.80906148867313921</v>
      </c>
      <c r="AN105" s="17">
        <f>AL105/29</f>
        <v>4.3103448275862073</v>
      </c>
      <c r="AO105">
        <v>3</v>
      </c>
      <c r="AP105" s="5">
        <f t="shared" si="100"/>
        <v>6.0807902162703549</v>
      </c>
      <c r="AQ105" s="5">
        <f t="shared" si="101"/>
        <v>19.011824699028978</v>
      </c>
      <c r="AR105" s="40">
        <f t="shared" si="102"/>
        <v>64.65517241379311</v>
      </c>
    </row>
    <row r="106" spans="1:44" x14ac:dyDescent="0.45">
      <c r="A106" s="39">
        <v>45352</v>
      </c>
      <c r="B106">
        <v>37</v>
      </c>
      <c r="C106" s="17">
        <f t="shared" si="83"/>
        <v>1.064748201438849</v>
      </c>
      <c r="D106" s="17">
        <f>B106/31</f>
        <v>1.1935483870967742</v>
      </c>
      <c r="E106">
        <v>3</v>
      </c>
      <c r="F106" s="5">
        <f t="shared" si="84"/>
        <v>2.4450896580284178</v>
      </c>
      <c r="G106" s="5">
        <f t="shared" si="85"/>
        <v>6.0257348193187408</v>
      </c>
      <c r="H106" s="40">
        <f t="shared" si="86"/>
        <v>17.903225806451612</v>
      </c>
      <c r="J106" s="39">
        <v>45352</v>
      </c>
      <c r="K106">
        <v>176</v>
      </c>
      <c r="L106" s="17">
        <f t="shared" si="87"/>
        <v>1.5644444444444445</v>
      </c>
      <c r="M106" s="17">
        <f>K106/31</f>
        <v>5.67741935483871</v>
      </c>
      <c r="N106">
        <v>3</v>
      </c>
      <c r="O106" s="5">
        <f t="shared" si="88"/>
        <v>7.1590559929625552</v>
      </c>
      <c r="P106" s="5">
        <f t="shared" si="89"/>
        <v>24.191314057478685</v>
      </c>
      <c r="Q106" s="40">
        <f t="shared" si="90"/>
        <v>85.161290322580655</v>
      </c>
      <c r="S106" s="39">
        <v>45352</v>
      </c>
      <c r="T106">
        <v>16</v>
      </c>
      <c r="U106" s="17">
        <f t="shared" si="91"/>
        <v>0.64429530201342289</v>
      </c>
      <c r="V106" s="17">
        <f>T106/31</f>
        <v>0.5161290322580645</v>
      </c>
      <c r="W106">
        <v>3</v>
      </c>
      <c r="X106" s="5">
        <f t="shared" si="92"/>
        <v>1.3607385601113979</v>
      </c>
      <c r="Y106" s="5">
        <f t="shared" si="93"/>
        <v>2.9091256568855917</v>
      </c>
      <c r="Z106" s="40">
        <f t="shared" si="94"/>
        <v>7.741935483870968</v>
      </c>
      <c r="AB106" s="39">
        <v>45352</v>
      </c>
      <c r="AC106">
        <v>3</v>
      </c>
      <c r="AD106" s="17">
        <f t="shared" si="95"/>
        <v>0.25899280575539568</v>
      </c>
      <c r="AE106" s="17">
        <f>AC106/31</f>
        <v>9.6774193548387094E-2</v>
      </c>
      <c r="AF106">
        <v>3</v>
      </c>
      <c r="AG106" s="5">
        <f t="shared" si="96"/>
        <v>1.100295318659634</v>
      </c>
      <c r="AH106" s="5">
        <f t="shared" si="97"/>
        <v>1.3906178993047953</v>
      </c>
      <c r="AI106" s="40">
        <f t="shared" si="98"/>
        <v>1.4516129032258065</v>
      </c>
      <c r="AK106" s="39">
        <v>45352</v>
      </c>
      <c r="AL106">
        <v>179</v>
      </c>
      <c r="AM106" s="17">
        <f t="shared" si="99"/>
        <v>1.1585760517799353</v>
      </c>
      <c r="AN106" s="17">
        <f>AL106/31</f>
        <v>5.774193548387097</v>
      </c>
      <c r="AO106">
        <v>3</v>
      </c>
      <c r="AP106" s="5">
        <f t="shared" si="100"/>
        <v>6.0807902162703549</v>
      </c>
      <c r="AQ106" s="5">
        <f t="shared" si="101"/>
        <v>23.403370861431647</v>
      </c>
      <c r="AR106" s="40">
        <f t="shared" si="102"/>
        <v>86.612903225806448</v>
      </c>
    </row>
    <row r="107" spans="1:44" x14ac:dyDescent="0.45">
      <c r="A107" s="39">
        <v>45383</v>
      </c>
      <c r="B107">
        <v>56</v>
      </c>
      <c r="C107" s="17">
        <f t="shared" si="83"/>
        <v>1.6115107913669064</v>
      </c>
      <c r="D107" s="17">
        <f>B107/30</f>
        <v>1.8666666666666667</v>
      </c>
      <c r="E107">
        <v>3</v>
      </c>
      <c r="F107" s="5">
        <f t="shared" si="84"/>
        <v>2.4450896580284178</v>
      </c>
      <c r="G107" s="5">
        <f t="shared" si="85"/>
        <v>8.0450896580284166</v>
      </c>
      <c r="H107" s="40">
        <f t="shared" si="86"/>
        <v>28</v>
      </c>
      <c r="J107" s="39">
        <v>45383</v>
      </c>
      <c r="K107">
        <v>248</v>
      </c>
      <c r="L107" s="17">
        <f t="shared" si="87"/>
        <v>2.2044444444444444</v>
      </c>
      <c r="M107" s="17">
        <f>K107/30</f>
        <v>8.2666666666666675</v>
      </c>
      <c r="N107">
        <v>3</v>
      </c>
      <c r="O107" s="5">
        <f t="shared" si="88"/>
        <v>7.1590559929625552</v>
      </c>
      <c r="P107" s="5">
        <f t="shared" si="89"/>
        <v>31.959055992962561</v>
      </c>
      <c r="Q107" s="40">
        <f t="shared" si="90"/>
        <v>124.00000000000001</v>
      </c>
      <c r="S107" s="39">
        <v>45383</v>
      </c>
      <c r="T107">
        <v>37</v>
      </c>
      <c r="U107" s="17">
        <f t="shared" si="91"/>
        <v>1.4899328859060403</v>
      </c>
      <c r="V107" s="17">
        <f>T107/30</f>
        <v>1.2333333333333334</v>
      </c>
      <c r="W107">
        <v>3</v>
      </c>
      <c r="X107" s="5">
        <f t="shared" si="92"/>
        <v>1.3607385601113979</v>
      </c>
      <c r="Y107" s="5">
        <f t="shared" si="93"/>
        <v>5.0607385601113979</v>
      </c>
      <c r="Z107" s="40">
        <f t="shared" si="94"/>
        <v>18.5</v>
      </c>
      <c r="AB107" s="39">
        <v>45383</v>
      </c>
      <c r="AC107">
        <v>15</v>
      </c>
      <c r="AD107" s="17">
        <f t="shared" si="95"/>
        <v>1.2949640287769784</v>
      </c>
      <c r="AE107" s="17">
        <f>AC107/30</f>
        <v>0.5</v>
      </c>
      <c r="AF107">
        <v>3</v>
      </c>
      <c r="AG107" s="5">
        <f t="shared" si="96"/>
        <v>1.100295318659634</v>
      </c>
      <c r="AH107" s="5">
        <f t="shared" si="97"/>
        <v>2.6002953186596338</v>
      </c>
      <c r="AI107" s="40">
        <f t="shared" si="98"/>
        <v>7.5</v>
      </c>
      <c r="AK107" s="39">
        <v>45383</v>
      </c>
      <c r="AL107">
        <v>193</v>
      </c>
      <c r="AM107" s="17">
        <f t="shared" si="99"/>
        <v>1.2491909385113269</v>
      </c>
      <c r="AN107" s="17">
        <f>AL107/30</f>
        <v>6.4333333333333336</v>
      </c>
      <c r="AO107">
        <v>3</v>
      </c>
      <c r="AP107" s="5">
        <f t="shared" si="100"/>
        <v>6.0807902162703549</v>
      </c>
      <c r="AQ107" s="5">
        <f t="shared" si="101"/>
        <v>25.380790216270356</v>
      </c>
      <c r="AR107" s="40">
        <f t="shared" si="102"/>
        <v>96.5</v>
      </c>
    </row>
    <row r="108" spans="1:44" x14ac:dyDescent="0.45">
      <c r="A108" s="39">
        <v>45413</v>
      </c>
      <c r="B108">
        <v>29</v>
      </c>
      <c r="C108" s="17">
        <f t="shared" si="83"/>
        <v>0.83453237410071945</v>
      </c>
      <c r="D108" s="17">
        <f>B108/31</f>
        <v>0.93548387096774188</v>
      </c>
      <c r="E108">
        <v>3</v>
      </c>
      <c r="F108" s="5">
        <f t="shared" si="84"/>
        <v>2.4450896580284178</v>
      </c>
      <c r="G108" s="5">
        <f t="shared" si="85"/>
        <v>5.2515412709316429</v>
      </c>
      <c r="H108" s="40">
        <f t="shared" si="86"/>
        <v>14.032258064516128</v>
      </c>
      <c r="J108" s="39">
        <v>45413</v>
      </c>
      <c r="K108">
        <v>77</v>
      </c>
      <c r="L108" s="17">
        <f t="shared" si="87"/>
        <v>0.68444444444444441</v>
      </c>
      <c r="M108" s="17">
        <f>K108/31</f>
        <v>2.4838709677419355</v>
      </c>
      <c r="N108">
        <v>3</v>
      </c>
      <c r="O108" s="5">
        <f t="shared" si="88"/>
        <v>7.1590559929625552</v>
      </c>
      <c r="P108" s="5">
        <f t="shared" si="89"/>
        <v>14.610668896188361</v>
      </c>
      <c r="Q108" s="40">
        <f t="shared" si="90"/>
        <v>37.258064516129032</v>
      </c>
      <c r="S108" s="39">
        <v>45413</v>
      </c>
      <c r="T108">
        <v>19</v>
      </c>
      <c r="U108" s="17">
        <f t="shared" si="91"/>
        <v>0.7651006711409396</v>
      </c>
      <c r="V108" s="17">
        <f>T108/31</f>
        <v>0.61290322580645162</v>
      </c>
      <c r="W108">
        <v>3</v>
      </c>
      <c r="X108" s="5">
        <f t="shared" si="92"/>
        <v>1.3607385601113979</v>
      </c>
      <c r="Y108" s="5">
        <f t="shared" si="93"/>
        <v>3.1994482375307527</v>
      </c>
      <c r="Z108" s="40">
        <f t="shared" si="94"/>
        <v>9.193548387096774</v>
      </c>
      <c r="AB108" s="39">
        <v>45413</v>
      </c>
      <c r="AC108">
        <v>10</v>
      </c>
      <c r="AD108" s="17">
        <f t="shared" si="95"/>
        <v>0.86330935251798557</v>
      </c>
      <c r="AE108" s="17">
        <f>AC108/31</f>
        <v>0.32258064516129031</v>
      </c>
      <c r="AF108">
        <v>3</v>
      </c>
      <c r="AG108" s="5">
        <f t="shared" si="96"/>
        <v>1.100295318659634</v>
      </c>
      <c r="AH108" s="5">
        <f t="shared" si="97"/>
        <v>2.0680372541435048</v>
      </c>
      <c r="AI108" s="40">
        <f t="shared" si="98"/>
        <v>4.838709677419355</v>
      </c>
      <c r="AK108" s="39">
        <v>45413</v>
      </c>
      <c r="AL108">
        <v>194</v>
      </c>
      <c r="AM108" s="17">
        <f t="shared" si="99"/>
        <v>1.2556634304207119</v>
      </c>
      <c r="AN108" s="17">
        <f>AL108/31</f>
        <v>6.258064516129032</v>
      </c>
      <c r="AO108">
        <v>3</v>
      </c>
      <c r="AP108" s="5">
        <f t="shared" si="100"/>
        <v>6.0807902162703549</v>
      </c>
      <c r="AQ108" s="5">
        <f t="shared" si="101"/>
        <v>24.854983764657451</v>
      </c>
      <c r="AR108" s="40">
        <f t="shared" si="102"/>
        <v>93.870967741935488</v>
      </c>
    </row>
    <row r="109" spans="1:44" x14ac:dyDescent="0.45">
      <c r="A109" s="39">
        <v>45444</v>
      </c>
      <c r="B109">
        <v>15</v>
      </c>
      <c r="C109" s="17">
        <f t="shared" si="83"/>
        <v>0.43165467625899279</v>
      </c>
      <c r="D109" s="17">
        <f>B109/30</f>
        <v>0.5</v>
      </c>
      <c r="E109">
        <v>3</v>
      </c>
      <c r="F109" s="5">
        <f t="shared" si="84"/>
        <v>2.4450896580284178</v>
      </c>
      <c r="G109" s="5">
        <f t="shared" si="85"/>
        <v>3.9450896580284178</v>
      </c>
      <c r="H109" s="40">
        <f t="shared" si="86"/>
        <v>7.5</v>
      </c>
      <c r="J109" s="39">
        <v>45444</v>
      </c>
      <c r="K109">
        <v>141</v>
      </c>
      <c r="L109" s="17">
        <f t="shared" si="87"/>
        <v>1.2533333333333334</v>
      </c>
      <c r="M109" s="17">
        <f>K109/30</f>
        <v>4.7</v>
      </c>
      <c r="N109">
        <v>3</v>
      </c>
      <c r="O109" s="5">
        <f t="shared" si="88"/>
        <v>7.1590559929625552</v>
      </c>
      <c r="P109" s="5">
        <f t="shared" si="89"/>
        <v>21.259055992962558</v>
      </c>
      <c r="Q109" s="40">
        <f t="shared" si="90"/>
        <v>70.5</v>
      </c>
      <c r="S109" s="39">
        <v>45444</v>
      </c>
      <c r="T109">
        <v>45</v>
      </c>
      <c r="U109" s="17">
        <f t="shared" si="91"/>
        <v>1.8120805369127517</v>
      </c>
      <c r="V109" s="17">
        <f>T109/30</f>
        <v>1.5</v>
      </c>
      <c r="W109">
        <v>3</v>
      </c>
      <c r="X109" s="5">
        <f t="shared" si="92"/>
        <v>1.3607385601113979</v>
      </c>
      <c r="Y109" s="5">
        <f t="shared" si="93"/>
        <v>5.8607385601113977</v>
      </c>
      <c r="Z109" s="40">
        <f t="shared" si="94"/>
        <v>22.5</v>
      </c>
      <c r="AB109" s="39">
        <v>45444</v>
      </c>
      <c r="AC109">
        <v>19</v>
      </c>
      <c r="AD109" s="17">
        <f t="shared" si="95"/>
        <v>1.6402877697841727</v>
      </c>
      <c r="AE109" s="17">
        <f>AC109/30</f>
        <v>0.6333333333333333</v>
      </c>
      <c r="AF109">
        <v>3</v>
      </c>
      <c r="AG109" s="5">
        <f t="shared" si="96"/>
        <v>1.100295318659634</v>
      </c>
      <c r="AH109" s="5">
        <f t="shared" si="97"/>
        <v>3.0002953186596342</v>
      </c>
      <c r="AI109" s="40">
        <f t="shared" si="98"/>
        <v>9.5</v>
      </c>
      <c r="AK109" s="39">
        <v>45444</v>
      </c>
      <c r="AL109">
        <v>91</v>
      </c>
      <c r="AM109" s="17">
        <f t="shared" si="99"/>
        <v>0.5889967637540453</v>
      </c>
      <c r="AN109" s="17">
        <f>AL109/30</f>
        <v>3.0333333333333332</v>
      </c>
      <c r="AO109">
        <v>3</v>
      </c>
      <c r="AP109" s="5">
        <f t="shared" si="100"/>
        <v>6.0807902162703549</v>
      </c>
      <c r="AQ109" s="5">
        <f t="shared" si="101"/>
        <v>15.180790216270355</v>
      </c>
      <c r="AR109" s="40">
        <f t="shared" si="102"/>
        <v>45.5</v>
      </c>
    </row>
    <row r="110" spans="1:44" x14ac:dyDescent="0.45">
      <c r="A110" s="39">
        <v>45474</v>
      </c>
      <c r="B110">
        <v>33</v>
      </c>
      <c r="C110" s="17">
        <f t="shared" si="83"/>
        <v>0.94964028776978415</v>
      </c>
      <c r="D110" s="17">
        <f>B110/31</f>
        <v>1.064516129032258</v>
      </c>
      <c r="E110">
        <v>3</v>
      </c>
      <c r="F110" s="5">
        <f t="shared" si="84"/>
        <v>2.4450896580284178</v>
      </c>
      <c r="G110" s="5">
        <f t="shared" si="85"/>
        <v>5.6386380451251918</v>
      </c>
      <c r="H110" s="40">
        <f t="shared" si="86"/>
        <v>15.96774193548387</v>
      </c>
      <c r="J110" s="39">
        <v>45474</v>
      </c>
      <c r="K110">
        <v>47</v>
      </c>
      <c r="L110" s="17">
        <f t="shared" si="87"/>
        <v>0.4177777777777778</v>
      </c>
      <c r="M110" s="17">
        <f>K110/31</f>
        <v>1.5161290322580645</v>
      </c>
      <c r="N110">
        <v>3</v>
      </c>
      <c r="O110" s="5">
        <f t="shared" si="88"/>
        <v>7.1590559929625552</v>
      </c>
      <c r="P110" s="5">
        <f t="shared" si="89"/>
        <v>11.707443089736749</v>
      </c>
      <c r="Q110" s="40">
        <f t="shared" si="90"/>
        <v>22.741935483870968</v>
      </c>
      <c r="S110" s="39">
        <v>45474</v>
      </c>
      <c r="T110">
        <v>23</v>
      </c>
      <c r="U110" s="17">
        <f t="shared" si="91"/>
        <v>0.9261744966442953</v>
      </c>
      <c r="V110" s="17">
        <f>T110/31</f>
        <v>0.74193548387096775</v>
      </c>
      <c r="W110">
        <v>3</v>
      </c>
      <c r="X110" s="5">
        <f t="shared" si="92"/>
        <v>1.3607385601113979</v>
      </c>
      <c r="Y110" s="5">
        <f t="shared" si="93"/>
        <v>3.5865450117243007</v>
      </c>
      <c r="Z110" s="40">
        <f t="shared" si="94"/>
        <v>11.129032258064516</v>
      </c>
      <c r="AB110" s="39">
        <v>45474</v>
      </c>
      <c r="AC110">
        <v>3</v>
      </c>
      <c r="AD110" s="17">
        <f t="shared" si="95"/>
        <v>0.25899280575539568</v>
      </c>
      <c r="AE110" s="17">
        <f>AC110/31</f>
        <v>9.6774193548387094E-2</v>
      </c>
      <c r="AF110">
        <v>3</v>
      </c>
      <c r="AG110" s="5">
        <f t="shared" si="96"/>
        <v>1.100295318659634</v>
      </c>
      <c r="AH110" s="5">
        <f t="shared" si="97"/>
        <v>1.3906178993047953</v>
      </c>
      <c r="AI110" s="40">
        <f t="shared" si="98"/>
        <v>1.4516129032258065</v>
      </c>
      <c r="AK110" s="39">
        <v>45474</v>
      </c>
      <c r="AL110">
        <v>222</v>
      </c>
      <c r="AM110" s="17">
        <f t="shared" si="99"/>
        <v>1.4368932038834952</v>
      </c>
      <c r="AN110" s="17">
        <f>AL110/31</f>
        <v>7.161290322580645</v>
      </c>
      <c r="AO110">
        <v>3</v>
      </c>
      <c r="AP110" s="5">
        <f t="shared" si="100"/>
        <v>6.0807902162703549</v>
      </c>
      <c r="AQ110" s="5">
        <f t="shared" si="101"/>
        <v>27.564661184012291</v>
      </c>
      <c r="AR110" s="40">
        <f t="shared" si="102"/>
        <v>107.41935483870968</v>
      </c>
    </row>
    <row r="111" spans="1:44" x14ac:dyDescent="0.45">
      <c r="A111" s="39">
        <v>45505</v>
      </c>
      <c r="B111">
        <v>69</v>
      </c>
      <c r="C111" s="17">
        <f t="shared" si="83"/>
        <v>1.985611510791367</v>
      </c>
      <c r="D111" s="17">
        <f>B111/31</f>
        <v>2.225806451612903</v>
      </c>
      <c r="E111">
        <v>3</v>
      </c>
      <c r="F111" s="5">
        <f t="shared" si="84"/>
        <v>2.4450896580284178</v>
      </c>
      <c r="G111" s="5">
        <f t="shared" si="85"/>
        <v>9.1225090128671269</v>
      </c>
      <c r="H111" s="40">
        <f t="shared" si="86"/>
        <v>33.387096774193544</v>
      </c>
      <c r="J111" s="39">
        <v>45505</v>
      </c>
      <c r="K111">
        <v>154</v>
      </c>
      <c r="L111" s="17">
        <f t="shared" si="87"/>
        <v>1.3688888888888888</v>
      </c>
      <c r="M111" s="17">
        <f>K111/31</f>
        <v>4.967741935483871</v>
      </c>
      <c r="N111">
        <v>3</v>
      </c>
      <c r="O111" s="5">
        <f t="shared" si="88"/>
        <v>7.1590559929625552</v>
      </c>
      <c r="P111" s="5">
        <f t="shared" si="89"/>
        <v>22.062281799414166</v>
      </c>
      <c r="Q111" s="40">
        <f t="shared" si="90"/>
        <v>74.516129032258064</v>
      </c>
      <c r="S111" s="39">
        <v>45505</v>
      </c>
      <c r="T111">
        <v>41</v>
      </c>
      <c r="U111" s="17">
        <f t="shared" si="91"/>
        <v>1.651006711409396</v>
      </c>
      <c r="V111" s="17">
        <f>T111/31</f>
        <v>1.3225806451612903</v>
      </c>
      <c r="W111">
        <v>3</v>
      </c>
      <c r="X111" s="5">
        <f t="shared" si="92"/>
        <v>1.3607385601113979</v>
      </c>
      <c r="Y111" s="5">
        <f t="shared" si="93"/>
        <v>5.3284804955952687</v>
      </c>
      <c r="Z111" s="40">
        <f t="shared" si="94"/>
        <v>19.838709677419352</v>
      </c>
      <c r="AB111" s="39">
        <v>45505</v>
      </c>
      <c r="AC111">
        <v>41</v>
      </c>
      <c r="AD111" s="17">
        <f t="shared" si="95"/>
        <v>3.5395683453237408</v>
      </c>
      <c r="AE111" s="17">
        <f>AC111/31</f>
        <v>1.3225806451612903</v>
      </c>
      <c r="AF111">
        <v>3</v>
      </c>
      <c r="AG111" s="5">
        <f t="shared" si="96"/>
        <v>1.100295318659634</v>
      </c>
      <c r="AH111" s="5">
        <f t="shared" si="97"/>
        <v>5.0680372541435048</v>
      </c>
      <c r="AI111" s="40">
        <f t="shared" si="98"/>
        <v>19.838709677419352</v>
      </c>
      <c r="AK111" s="39">
        <v>45505</v>
      </c>
      <c r="AL111">
        <v>242</v>
      </c>
      <c r="AM111" s="17">
        <f t="shared" si="99"/>
        <v>1.5663430420711975</v>
      </c>
      <c r="AN111" s="17">
        <f>AL111/31</f>
        <v>7.806451612903226</v>
      </c>
      <c r="AO111">
        <v>3</v>
      </c>
      <c r="AP111" s="5">
        <f t="shared" si="100"/>
        <v>6.0807902162703549</v>
      </c>
      <c r="AQ111" s="5">
        <f t="shared" si="101"/>
        <v>29.500145054980035</v>
      </c>
      <c r="AR111" s="40">
        <f t="shared" si="102"/>
        <v>117.09677419354838</v>
      </c>
    </row>
    <row r="112" spans="1:44" ht="14.65" thickBot="1" x14ac:dyDescent="0.5">
      <c r="A112" s="41">
        <v>45536</v>
      </c>
      <c r="B112" s="24">
        <v>45</v>
      </c>
      <c r="C112" s="25">
        <f t="shared" si="83"/>
        <v>1.2949640287769784</v>
      </c>
      <c r="D112" s="25">
        <f>B112/30</f>
        <v>1.5</v>
      </c>
      <c r="E112" s="24">
        <v>3</v>
      </c>
      <c r="F112" s="42">
        <f t="shared" si="84"/>
        <v>2.4450896580284178</v>
      </c>
      <c r="G112" s="42">
        <f t="shared" si="85"/>
        <v>6.9450896580284178</v>
      </c>
      <c r="H112" s="43">
        <f t="shared" si="86"/>
        <v>22.5</v>
      </c>
      <c r="J112" s="41">
        <v>45536</v>
      </c>
      <c r="K112" s="24">
        <v>176</v>
      </c>
      <c r="L112" s="25">
        <f t="shared" si="87"/>
        <v>1.5644444444444445</v>
      </c>
      <c r="M112" s="25">
        <f>K112/30</f>
        <v>5.8666666666666663</v>
      </c>
      <c r="N112" s="24">
        <v>3</v>
      </c>
      <c r="O112" s="42">
        <f t="shared" si="88"/>
        <v>7.1590559929625552</v>
      </c>
      <c r="P112" s="42">
        <f t="shared" si="89"/>
        <v>24.759055992962551</v>
      </c>
      <c r="Q112" s="43">
        <f t="shared" si="90"/>
        <v>88</v>
      </c>
      <c r="S112" s="41">
        <v>45536</v>
      </c>
      <c r="T112" s="24">
        <v>13</v>
      </c>
      <c r="U112" s="25">
        <f t="shared" si="91"/>
        <v>0.52348993288590606</v>
      </c>
      <c r="V112" s="25">
        <f>T112/30</f>
        <v>0.43333333333333335</v>
      </c>
      <c r="W112" s="24">
        <v>3</v>
      </c>
      <c r="X112" s="42">
        <f t="shared" si="92"/>
        <v>1.3607385601113979</v>
      </c>
      <c r="Y112" s="42">
        <f t="shared" si="93"/>
        <v>2.660738560111398</v>
      </c>
      <c r="Z112" s="43">
        <f t="shared" si="94"/>
        <v>6.5</v>
      </c>
      <c r="AB112" s="41">
        <v>45536</v>
      </c>
      <c r="AC112">
        <v>17</v>
      </c>
      <c r="AD112" s="17">
        <f t="shared" si="95"/>
        <v>1.4676258992805755</v>
      </c>
      <c r="AE112" s="25">
        <f>AC112/30</f>
        <v>0.56666666666666665</v>
      </c>
      <c r="AF112">
        <v>3</v>
      </c>
      <c r="AG112" s="5">
        <f t="shared" si="96"/>
        <v>1.100295318659634</v>
      </c>
      <c r="AH112" s="5">
        <f t="shared" si="97"/>
        <v>2.800295318659634</v>
      </c>
      <c r="AI112" s="40">
        <f t="shared" si="98"/>
        <v>8.5</v>
      </c>
      <c r="AK112" s="41">
        <v>45536</v>
      </c>
      <c r="AL112" s="24">
        <v>247</v>
      </c>
      <c r="AM112" s="25">
        <f t="shared" si="99"/>
        <v>1.5987055016181231</v>
      </c>
      <c r="AN112" s="25">
        <f>AL112/30</f>
        <v>8.2333333333333325</v>
      </c>
      <c r="AO112" s="24">
        <v>3</v>
      </c>
      <c r="AP112" s="42">
        <f t="shared" si="100"/>
        <v>6.0807902162703549</v>
      </c>
      <c r="AQ112" s="42">
        <f t="shared" si="101"/>
        <v>30.780790216270351</v>
      </c>
      <c r="AR112" s="43">
        <f t="shared" si="102"/>
        <v>123.49999999999999</v>
      </c>
    </row>
    <row r="119" spans="1:6" x14ac:dyDescent="0.45">
      <c r="A119" s="39"/>
      <c r="B119" s="17"/>
      <c r="E119" s="17"/>
      <c r="F119" s="5"/>
    </row>
    <row r="120" spans="1:6" x14ac:dyDescent="0.45">
      <c r="A120" s="39"/>
      <c r="B120" s="17"/>
      <c r="E120" s="17"/>
      <c r="F120" s="5"/>
    </row>
    <row r="121" spans="1:6" x14ac:dyDescent="0.45">
      <c r="A121" s="39"/>
      <c r="B121" s="17"/>
      <c r="E121" s="17"/>
      <c r="F121" s="5"/>
    </row>
    <row r="122" spans="1:6" x14ac:dyDescent="0.45">
      <c r="A122" s="39"/>
      <c r="B122" s="17"/>
      <c r="E122" s="17"/>
      <c r="F122" s="5"/>
    </row>
    <row r="123" spans="1:6" x14ac:dyDescent="0.45">
      <c r="A123" s="39"/>
      <c r="B123" s="17"/>
      <c r="E123" s="17"/>
      <c r="F123" s="5"/>
    </row>
    <row r="124" spans="1:6" x14ac:dyDescent="0.45">
      <c r="A124" s="39"/>
      <c r="B124" s="17"/>
      <c r="E124" s="17"/>
      <c r="F124" s="5"/>
    </row>
    <row r="125" spans="1:6" x14ac:dyDescent="0.45">
      <c r="A125" s="39"/>
      <c r="B125" s="17"/>
      <c r="E125" s="17"/>
      <c r="F125" s="5"/>
    </row>
    <row r="126" spans="1:6" x14ac:dyDescent="0.45">
      <c r="A126" s="39"/>
      <c r="B126" s="17"/>
      <c r="E126" s="17"/>
      <c r="F126" s="5"/>
    </row>
    <row r="127" spans="1:6" x14ac:dyDescent="0.45">
      <c r="A127" s="39"/>
      <c r="B127" s="17"/>
      <c r="E127" s="17"/>
      <c r="F127" s="5"/>
    </row>
    <row r="128" spans="1:6" x14ac:dyDescent="0.45">
      <c r="A128" s="39"/>
      <c r="B128" s="17"/>
      <c r="E128" s="17"/>
      <c r="F128" s="5"/>
    </row>
    <row r="129" spans="1:6" x14ac:dyDescent="0.45">
      <c r="A129" s="39"/>
      <c r="B129" s="17"/>
      <c r="E129" s="17"/>
      <c r="F129" s="5"/>
    </row>
    <row r="130" spans="1:6" x14ac:dyDescent="0.45">
      <c r="A130" s="38"/>
      <c r="B130" s="17"/>
      <c r="E130" s="17"/>
      <c r="F130" s="5"/>
    </row>
  </sheetData>
  <mergeCells count="26">
    <mergeCell ref="A1:G1"/>
    <mergeCell ref="A31:H31"/>
    <mergeCell ref="J31:Q31"/>
    <mergeCell ref="S31:Z31"/>
    <mergeCell ref="AB31:AI31"/>
    <mergeCell ref="AK65:AR65"/>
    <mergeCell ref="AK31:AR31"/>
    <mergeCell ref="J48:Q48"/>
    <mergeCell ref="S48:Z48"/>
    <mergeCell ref="AB48:AI48"/>
    <mergeCell ref="AK48:AR48"/>
    <mergeCell ref="A48:H48"/>
    <mergeCell ref="A99:H99"/>
    <mergeCell ref="J99:Q99"/>
    <mergeCell ref="S99:Z99"/>
    <mergeCell ref="AB99:AI99"/>
    <mergeCell ref="A65:H65"/>
    <mergeCell ref="J65:Q65"/>
    <mergeCell ref="S65:Z65"/>
    <mergeCell ref="AB65:AI65"/>
    <mergeCell ref="AK99:AR99"/>
    <mergeCell ref="A82:H82"/>
    <mergeCell ref="J82:Q82"/>
    <mergeCell ref="S82:Z82"/>
    <mergeCell ref="AB82:AI82"/>
    <mergeCell ref="AK82:AR82"/>
  </mergeCells>
  <pageMargins left="0.7" right="0.7" top="0.75" bottom="0.75" header="0.3" footer="0.3"/>
  <pageSetup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B61AE-EA09-47AD-AD76-F22A1766F29A}">
  <dimension ref="A1:E368"/>
  <sheetViews>
    <sheetView topLeftCell="A253" zoomScaleNormal="100" workbookViewId="0">
      <selection activeCell="I152" sqref="I152"/>
    </sheetView>
  </sheetViews>
  <sheetFormatPr defaultRowHeight="14.25" x14ac:dyDescent="0.45"/>
  <cols>
    <col min="1" max="1" width="12.06640625" bestFit="1" customWidth="1"/>
    <col min="2" max="2" width="21.33203125" bestFit="1" customWidth="1"/>
    <col min="3" max="3" width="24.53125" bestFit="1" customWidth="1"/>
    <col min="4" max="4" width="16.46484375" bestFit="1" customWidth="1"/>
    <col min="5" max="5" width="11.265625" bestFit="1" customWidth="1"/>
  </cols>
  <sheetData>
    <row r="1" spans="1:5" ht="14.65" thickBot="1" x14ac:dyDescent="0.5">
      <c r="A1" s="54" t="s">
        <v>28</v>
      </c>
      <c r="B1" s="55" t="s">
        <v>184</v>
      </c>
      <c r="C1" s="55" t="s">
        <v>185</v>
      </c>
      <c r="D1" s="56" t="s">
        <v>186</v>
      </c>
      <c r="E1" s="55" t="s">
        <v>191</v>
      </c>
    </row>
    <row r="2" spans="1:5" x14ac:dyDescent="0.45">
      <c r="A2" s="2">
        <v>45200</v>
      </c>
      <c r="B2">
        <f>SUMIF('Sales Data'!$A$1:$A$3221,'Profit Analysis'!A2,'Sales Data'!$F$1:$F$3221)</f>
        <v>26654.879999999997</v>
      </c>
      <c r="C2">
        <f>SUMIF('Sales Data'!$A$1:$A$3221,'Profit Analysis'!A2,'Sales Data'!$H$1:$H$3221)</f>
        <v>25385.599999999999</v>
      </c>
      <c r="D2">
        <f>B2-C2</f>
        <v>1269.2799999999988</v>
      </c>
      <c r="E2" s="51">
        <f>D2/B2</f>
        <v>4.7619047619047582E-2</v>
      </c>
    </row>
    <row r="3" spans="1:5" x14ac:dyDescent="0.45">
      <c r="A3" s="2">
        <v>45201</v>
      </c>
      <c r="B3">
        <f>SUMIF('Sales Data'!$A$1:$A$3221,'Profit Analysis'!A3,'Sales Data'!$F$1:$F$3221)</f>
        <v>27421.379999999997</v>
      </c>
      <c r="C3">
        <f>SUMIF('Sales Data'!$A$1:$A$3221,'Profit Analysis'!A3,'Sales Data'!$H$1:$H$3221)</f>
        <v>26115.599999999999</v>
      </c>
      <c r="D3">
        <f t="shared" ref="D3:D66" si="0">B3-C3</f>
        <v>1305.7799999999988</v>
      </c>
      <c r="E3" s="51">
        <f t="shared" ref="E3:E66" si="1">D3/B3</f>
        <v>4.7619047619047582E-2</v>
      </c>
    </row>
    <row r="4" spans="1:5" x14ac:dyDescent="0.45">
      <c r="A4" s="2">
        <v>45202</v>
      </c>
      <c r="B4">
        <f>SUMIF('Sales Data'!$A$1:$A$3221,'Profit Analysis'!A4,'Sales Data'!$F$1:$F$3221)</f>
        <v>105161.27999999998</v>
      </c>
      <c r="C4">
        <f>SUMIF('Sales Data'!$A$1:$A$3221,'Profit Analysis'!A4,'Sales Data'!$H$1:$H$3221)</f>
        <v>100153.60000000001</v>
      </c>
      <c r="D4">
        <f t="shared" si="0"/>
        <v>5007.6799999999785</v>
      </c>
      <c r="E4" s="51">
        <f t="shared" si="1"/>
        <v>4.7619047619047422E-2</v>
      </c>
    </row>
    <row r="5" spans="1:5" x14ac:dyDescent="0.45">
      <c r="A5" s="2">
        <v>45203</v>
      </c>
      <c r="B5">
        <f>SUMIF('Sales Data'!$A$1:$A$3221,'Profit Analysis'!A5,'Sales Data'!$F$1:$F$3221)</f>
        <v>12111.54</v>
      </c>
      <c r="C5">
        <f>SUMIF('Sales Data'!$A$1:$A$3221,'Profit Analysis'!A5,'Sales Data'!$H$1:$H$3221)</f>
        <v>11534.8</v>
      </c>
      <c r="D5">
        <f t="shared" si="0"/>
        <v>576.7400000000016</v>
      </c>
      <c r="E5" s="51">
        <f t="shared" si="1"/>
        <v>4.7619047619047748E-2</v>
      </c>
    </row>
    <row r="6" spans="1:5" x14ac:dyDescent="0.45">
      <c r="A6" s="2">
        <v>45204</v>
      </c>
      <c r="B6">
        <f>SUMIF('Sales Data'!$A$1:$A$3221,'Profit Analysis'!A6,'Sales Data'!$F$1:$F$3221)</f>
        <v>9273.6</v>
      </c>
      <c r="C6">
        <f>SUMIF('Sales Data'!$A$1:$A$3221,'Profit Analysis'!A6,'Sales Data'!$H$1:$H$3221)</f>
        <v>8832</v>
      </c>
      <c r="D6">
        <f t="shared" si="0"/>
        <v>441.60000000000036</v>
      </c>
      <c r="E6" s="51">
        <f t="shared" si="1"/>
        <v>4.7619047619047658E-2</v>
      </c>
    </row>
    <row r="7" spans="1:5" x14ac:dyDescent="0.45">
      <c r="A7" s="2">
        <v>45205</v>
      </c>
      <c r="B7">
        <f>SUMIF('Sales Data'!$A$1:$A$3221,'Profit Analysis'!A7,'Sales Data'!$F$1:$F$3221)</f>
        <v>927.36</v>
      </c>
      <c r="C7">
        <f>SUMIF('Sales Data'!$A$1:$A$3221,'Profit Analysis'!A7,'Sales Data'!$H$1:$H$3221)</f>
        <v>883.19999999999993</v>
      </c>
      <c r="D7">
        <f t="shared" si="0"/>
        <v>44.160000000000082</v>
      </c>
      <c r="E7" s="51">
        <f t="shared" si="1"/>
        <v>4.7619047619047707E-2</v>
      </c>
    </row>
    <row r="8" spans="1:5" x14ac:dyDescent="0.45">
      <c r="A8" s="2">
        <v>45206</v>
      </c>
      <c r="B8">
        <f>SUMIF('Sales Data'!$A$1:$A$3221,'Profit Analysis'!A8,'Sales Data'!$F$1:$F$3221)</f>
        <v>4262.58</v>
      </c>
      <c r="C8">
        <f>SUMIF('Sales Data'!$A$1:$A$3221,'Profit Analysis'!A8,'Sales Data'!$H$1:$H$3221)</f>
        <v>4059.6</v>
      </c>
      <c r="D8">
        <f t="shared" si="0"/>
        <v>202.98000000000002</v>
      </c>
      <c r="E8" s="51">
        <f t="shared" si="1"/>
        <v>4.7619047619047623E-2</v>
      </c>
    </row>
    <row r="9" spans="1:5" x14ac:dyDescent="0.45">
      <c r="A9" s="2">
        <v>45207</v>
      </c>
      <c r="B9">
        <f>SUMIF('Sales Data'!$A$1:$A$3221,'Profit Analysis'!A9,'Sales Data'!$F$1:$F$3221)</f>
        <v>12285</v>
      </c>
      <c r="C9">
        <f>SUMIF('Sales Data'!$A$1:$A$3221,'Profit Analysis'!A9,'Sales Data'!$H$1:$H$3221)</f>
        <v>11700</v>
      </c>
      <c r="D9">
        <f t="shared" si="0"/>
        <v>585</v>
      </c>
      <c r="E9" s="51">
        <f t="shared" si="1"/>
        <v>4.7619047619047616E-2</v>
      </c>
    </row>
    <row r="10" spans="1:5" x14ac:dyDescent="0.45">
      <c r="A10" s="2">
        <v>45208</v>
      </c>
      <c r="B10">
        <f>SUMIF('Sales Data'!$A$1:$A$3221,'Profit Analysis'!A10,'Sales Data'!$F$1:$F$3221)</f>
        <v>27417.599999999999</v>
      </c>
      <c r="C10">
        <f>SUMIF('Sales Data'!$A$1:$A$3221,'Profit Analysis'!A10,'Sales Data'!$H$1:$H$3221)</f>
        <v>26112</v>
      </c>
      <c r="D10">
        <f t="shared" si="0"/>
        <v>1305.5999999999985</v>
      </c>
      <c r="E10" s="51">
        <f t="shared" si="1"/>
        <v>4.7619047619047568E-2</v>
      </c>
    </row>
    <row r="11" spans="1:5" x14ac:dyDescent="0.45">
      <c r="A11" s="2">
        <v>45209</v>
      </c>
      <c r="B11">
        <f>SUMIF('Sales Data'!$A$1:$A$3221,'Profit Analysis'!A11,'Sales Data'!$F$1:$F$3221)</f>
        <v>20310.36</v>
      </c>
      <c r="C11">
        <f>SUMIF('Sales Data'!$A$1:$A$3221,'Profit Analysis'!A11,'Sales Data'!$H$1:$H$3221)</f>
        <v>19343.2</v>
      </c>
      <c r="D11">
        <f t="shared" si="0"/>
        <v>967.15999999999985</v>
      </c>
      <c r="E11" s="51">
        <f t="shared" si="1"/>
        <v>4.7619047619047609E-2</v>
      </c>
    </row>
    <row r="12" spans="1:5" x14ac:dyDescent="0.45">
      <c r="A12" s="2">
        <v>45210</v>
      </c>
      <c r="B12">
        <f>SUMIF('Sales Data'!$A$1:$A$3221,'Profit Analysis'!A12,'Sales Data'!$F$1:$F$3221)</f>
        <v>36261.120000000003</v>
      </c>
      <c r="C12">
        <f>SUMIF('Sales Data'!$A$1:$A$3221,'Profit Analysis'!A12,'Sales Data'!$H$1:$H$3221)</f>
        <v>34534.400000000001</v>
      </c>
      <c r="D12">
        <f t="shared" si="0"/>
        <v>1726.7200000000012</v>
      </c>
      <c r="E12" s="51">
        <f t="shared" si="1"/>
        <v>4.7619047619047651E-2</v>
      </c>
    </row>
    <row r="13" spans="1:5" x14ac:dyDescent="0.45">
      <c r="A13" s="2">
        <v>45211</v>
      </c>
      <c r="B13">
        <f>SUMIF('Sales Data'!$A$1:$A$3221,'Profit Analysis'!A13,'Sales Data'!$F$1:$F$3221)</f>
        <v>28690.199999999997</v>
      </c>
      <c r="C13">
        <f>SUMIF('Sales Data'!$A$1:$A$3221,'Profit Analysis'!A13,'Sales Data'!$H$1:$H$3221)</f>
        <v>27323.999999999996</v>
      </c>
      <c r="D13">
        <f t="shared" si="0"/>
        <v>1366.2000000000007</v>
      </c>
      <c r="E13" s="51">
        <f t="shared" si="1"/>
        <v>4.7619047619047651E-2</v>
      </c>
    </row>
    <row r="14" spans="1:5" x14ac:dyDescent="0.45">
      <c r="A14" s="2">
        <v>45212</v>
      </c>
      <c r="B14">
        <f>SUMIF('Sales Data'!$A$1:$A$3221,'Profit Analysis'!A14,'Sales Data'!$F$1:$F$3221)</f>
        <v>11627.91</v>
      </c>
      <c r="C14">
        <f>SUMIF('Sales Data'!$A$1:$A$3221,'Profit Analysis'!A14,'Sales Data'!$H$1:$H$3221)</f>
        <v>11074.2</v>
      </c>
      <c r="D14">
        <f t="shared" si="0"/>
        <v>553.70999999999913</v>
      </c>
      <c r="E14" s="51">
        <f t="shared" si="1"/>
        <v>4.7619047619047547E-2</v>
      </c>
    </row>
    <row r="15" spans="1:5" x14ac:dyDescent="0.45">
      <c r="A15" s="2">
        <v>45213</v>
      </c>
      <c r="B15">
        <f>SUMIF('Sales Data'!$A$1:$A$3221,'Profit Analysis'!A15,'Sales Data'!$F$1:$F$3221)</f>
        <v>23513.699999999997</v>
      </c>
      <c r="C15">
        <f>SUMIF('Sales Data'!$A$1:$A$3221,'Profit Analysis'!A15,'Sales Data'!$H$1:$H$3221)</f>
        <v>22394</v>
      </c>
      <c r="D15">
        <f t="shared" si="0"/>
        <v>1119.6999999999971</v>
      </c>
      <c r="E15" s="51">
        <f t="shared" si="1"/>
        <v>4.7619047619047498E-2</v>
      </c>
    </row>
    <row r="16" spans="1:5" x14ac:dyDescent="0.45">
      <c r="A16" s="2">
        <v>45214</v>
      </c>
      <c r="B16">
        <f>SUMIF('Sales Data'!$A$1:$A$3221,'Profit Analysis'!A16,'Sales Data'!$F$1:$F$3221)</f>
        <v>5122.74</v>
      </c>
      <c r="C16">
        <f>SUMIF('Sales Data'!$A$1:$A$3221,'Profit Analysis'!A16,'Sales Data'!$H$1:$H$3221)</f>
        <v>4878.8</v>
      </c>
      <c r="D16">
        <f t="shared" si="0"/>
        <v>243.9399999999996</v>
      </c>
      <c r="E16" s="51">
        <f t="shared" si="1"/>
        <v>4.761904761904754E-2</v>
      </c>
    </row>
    <row r="17" spans="1:5" x14ac:dyDescent="0.45">
      <c r="A17" s="2">
        <v>45215</v>
      </c>
      <c r="B17">
        <f>SUMIF('Sales Data'!$A$1:$A$3221,'Profit Analysis'!A17,'Sales Data'!$F$1:$F$3221)</f>
        <v>78855.839999999997</v>
      </c>
      <c r="C17">
        <f>SUMIF('Sales Data'!$A$1:$A$3221,'Profit Analysis'!A17,'Sales Data'!$H$1:$H$3221)</f>
        <v>75100.799999999988</v>
      </c>
      <c r="D17">
        <f t="shared" si="0"/>
        <v>3755.0400000000081</v>
      </c>
      <c r="E17" s="51">
        <f t="shared" si="1"/>
        <v>4.7619047619047727E-2</v>
      </c>
    </row>
    <row r="18" spans="1:5" x14ac:dyDescent="0.45">
      <c r="A18" s="2">
        <v>45216</v>
      </c>
      <c r="B18">
        <f>SUMIF('Sales Data'!$A$1:$A$3221,'Profit Analysis'!A18,'Sales Data'!$F$1:$F$3221)</f>
        <v>30678.27</v>
      </c>
      <c r="C18">
        <f>SUMIF('Sales Data'!$A$1:$A$3221,'Profit Analysis'!A18,'Sales Data'!$H$1:$H$3221)</f>
        <v>29217.4</v>
      </c>
      <c r="D18">
        <f t="shared" si="0"/>
        <v>1460.869999999999</v>
      </c>
      <c r="E18" s="51">
        <f t="shared" si="1"/>
        <v>4.7619047619047582E-2</v>
      </c>
    </row>
    <row r="19" spans="1:5" x14ac:dyDescent="0.45">
      <c r="A19" s="2">
        <v>45217</v>
      </c>
      <c r="B19">
        <f>SUMIF('Sales Data'!$A$1:$A$3221,'Profit Analysis'!A19,'Sales Data'!$F$1:$F$3221)</f>
        <v>35649.600000000006</v>
      </c>
      <c r="C19">
        <f>SUMIF('Sales Data'!$A$1:$A$3221,'Profit Analysis'!A19,'Sales Data'!$H$1:$H$3221)</f>
        <v>33952</v>
      </c>
      <c r="D19">
        <f t="shared" si="0"/>
        <v>1697.6000000000058</v>
      </c>
      <c r="E19" s="51">
        <f t="shared" si="1"/>
        <v>4.7619047619047776E-2</v>
      </c>
    </row>
    <row r="20" spans="1:5" x14ac:dyDescent="0.45">
      <c r="A20" s="2">
        <v>45218</v>
      </c>
      <c r="B20">
        <f>SUMIF('Sales Data'!$A$1:$A$3221,'Profit Analysis'!A20,'Sales Data'!$F$1:$F$3221)</f>
        <v>46271.399999999994</v>
      </c>
      <c r="C20">
        <f>SUMIF('Sales Data'!$A$1:$A$3221,'Profit Analysis'!A20,'Sales Data'!$H$1:$H$3221)</f>
        <v>44068</v>
      </c>
      <c r="D20">
        <f t="shared" si="0"/>
        <v>2203.3999999999942</v>
      </c>
      <c r="E20" s="51">
        <f t="shared" si="1"/>
        <v>4.7619047619047498E-2</v>
      </c>
    </row>
    <row r="21" spans="1:5" x14ac:dyDescent="0.45">
      <c r="A21" s="2">
        <v>45219</v>
      </c>
      <c r="B21">
        <f>SUMIF('Sales Data'!$A$1:$A$3221,'Profit Analysis'!A21,'Sales Data'!$F$1:$F$3221)</f>
        <v>18823.455000000002</v>
      </c>
      <c r="C21">
        <f>SUMIF('Sales Data'!$A$1:$A$3221,'Profit Analysis'!A21,'Sales Data'!$H$1:$H$3221)</f>
        <v>17927.099999999999</v>
      </c>
      <c r="D21">
        <f t="shared" si="0"/>
        <v>896.3550000000032</v>
      </c>
      <c r="E21" s="51">
        <f t="shared" si="1"/>
        <v>4.7619047619047783E-2</v>
      </c>
    </row>
    <row r="22" spans="1:5" x14ac:dyDescent="0.45">
      <c r="A22" s="2">
        <v>45220</v>
      </c>
      <c r="B22">
        <f>SUMIF('Sales Data'!$A$1:$A$3221,'Profit Analysis'!A22,'Sales Data'!$F$1:$F$3221)</f>
        <v>16027.199999999997</v>
      </c>
      <c r="C22">
        <f>SUMIF('Sales Data'!$A$1:$A$3221,'Profit Analysis'!A22,'Sales Data'!$H$1:$H$3221)</f>
        <v>15263.999999999998</v>
      </c>
      <c r="D22">
        <f t="shared" si="0"/>
        <v>763.19999999999891</v>
      </c>
      <c r="E22" s="51">
        <f t="shared" si="1"/>
        <v>4.7619047619047561E-2</v>
      </c>
    </row>
    <row r="23" spans="1:5" x14ac:dyDescent="0.45">
      <c r="A23" s="2">
        <v>45221</v>
      </c>
      <c r="B23">
        <f>SUMIF('Sales Data'!$A$1:$A$3221,'Profit Analysis'!A23,'Sales Data'!$F$1:$F$3221)</f>
        <v>22734.600000000002</v>
      </c>
      <c r="C23">
        <f>SUMIF('Sales Data'!$A$1:$A$3221,'Profit Analysis'!A23,'Sales Data'!$H$1:$H$3221)</f>
        <v>21652</v>
      </c>
      <c r="D23">
        <f t="shared" si="0"/>
        <v>1082.6000000000022</v>
      </c>
      <c r="E23" s="51">
        <f t="shared" si="1"/>
        <v>4.7619047619047714E-2</v>
      </c>
    </row>
    <row r="24" spans="1:5" x14ac:dyDescent="0.45">
      <c r="A24" s="2">
        <v>45222</v>
      </c>
      <c r="B24">
        <f>SUMIF('Sales Data'!$A$1:$A$3221,'Profit Analysis'!A24,'Sales Data'!$F$1:$F$3221)</f>
        <v>26762.399999999998</v>
      </c>
      <c r="C24">
        <f>SUMIF('Sales Data'!$A$1:$A$3221,'Profit Analysis'!A24,'Sales Data'!$H$1:$H$3221)</f>
        <v>25488</v>
      </c>
      <c r="D24">
        <f t="shared" si="0"/>
        <v>1274.3999999999978</v>
      </c>
      <c r="E24" s="51">
        <f t="shared" si="1"/>
        <v>4.761904761904754E-2</v>
      </c>
    </row>
    <row r="25" spans="1:5" x14ac:dyDescent="0.45">
      <c r="A25" s="2">
        <v>45223</v>
      </c>
      <c r="B25">
        <f>SUMIF('Sales Data'!$A$1:$A$3221,'Profit Analysis'!A25,'Sales Data'!$F$1:$F$3221)</f>
        <v>7855.68</v>
      </c>
      <c r="C25">
        <f>SUMIF('Sales Data'!$A$1:$A$3221,'Profit Analysis'!A25,'Sales Data'!$H$1:$H$3221)</f>
        <v>7481.5999999999995</v>
      </c>
      <c r="D25">
        <f t="shared" si="0"/>
        <v>374.08000000000084</v>
      </c>
      <c r="E25" s="51">
        <f t="shared" si="1"/>
        <v>4.761904761904772E-2</v>
      </c>
    </row>
    <row r="26" spans="1:5" x14ac:dyDescent="0.45">
      <c r="A26" s="2">
        <v>45224</v>
      </c>
      <c r="B26">
        <f>SUMIF('Sales Data'!$A$1:$A$3221,'Profit Analysis'!A26,'Sales Data'!$F$1:$F$3221)</f>
        <v>131224.79999999999</v>
      </c>
      <c r="C26">
        <f>SUMIF('Sales Data'!$A$1:$A$3221,'Profit Analysis'!A26,'Sales Data'!$H$1:$H$3221)</f>
        <v>124976</v>
      </c>
      <c r="D26">
        <f t="shared" si="0"/>
        <v>6248.7999999999884</v>
      </c>
      <c r="E26" s="51">
        <f t="shared" si="1"/>
        <v>4.7619047619047533E-2</v>
      </c>
    </row>
    <row r="27" spans="1:5" x14ac:dyDescent="0.45">
      <c r="A27" s="2">
        <v>45225</v>
      </c>
      <c r="B27">
        <f>SUMIF('Sales Data'!$A$1:$A$3221,'Profit Analysis'!A27,'Sales Data'!$F$1:$F$3221)</f>
        <v>40152</v>
      </c>
      <c r="C27">
        <f>SUMIF('Sales Data'!$A$1:$A$3221,'Profit Analysis'!A27,'Sales Data'!$H$1:$H$3221)</f>
        <v>38240</v>
      </c>
      <c r="D27">
        <f t="shared" si="0"/>
        <v>1912</v>
      </c>
      <c r="E27" s="51">
        <f t="shared" si="1"/>
        <v>4.7619047619047616E-2</v>
      </c>
    </row>
    <row r="28" spans="1:5" x14ac:dyDescent="0.45">
      <c r="A28" s="2">
        <v>45226</v>
      </c>
      <c r="B28">
        <f>SUMIF('Sales Data'!$A$1:$A$3221,'Profit Analysis'!A28,'Sales Data'!$F$1:$F$3221)</f>
        <v>151575.27000000002</v>
      </c>
      <c r="C28">
        <f>SUMIF('Sales Data'!$A$1:$A$3221,'Profit Analysis'!A28,'Sales Data'!$H$1:$H$3221)</f>
        <v>144357.4</v>
      </c>
      <c r="D28">
        <f t="shared" si="0"/>
        <v>7217.8700000000244</v>
      </c>
      <c r="E28" s="51">
        <f t="shared" si="1"/>
        <v>4.7619047619047776E-2</v>
      </c>
    </row>
    <row r="29" spans="1:5" x14ac:dyDescent="0.45">
      <c r="A29" s="2">
        <v>45227</v>
      </c>
      <c r="B29">
        <f>SUMIF('Sales Data'!$A$1:$A$3221,'Profit Analysis'!A29,'Sales Data'!$F$1:$F$3221)</f>
        <v>27730.079999999994</v>
      </c>
      <c r="C29">
        <f>SUMIF('Sales Data'!$A$1:$A$3221,'Profit Analysis'!A29,'Sales Data'!$H$1:$H$3221)</f>
        <v>26409.599999999999</v>
      </c>
      <c r="D29">
        <f t="shared" si="0"/>
        <v>1320.4799999999959</v>
      </c>
      <c r="E29" s="51">
        <f t="shared" si="1"/>
        <v>4.7619047619047485E-2</v>
      </c>
    </row>
    <row r="30" spans="1:5" x14ac:dyDescent="0.45">
      <c r="A30" s="2">
        <v>45228</v>
      </c>
      <c r="B30">
        <f>SUMIF('Sales Data'!$A$1:$A$3221,'Profit Analysis'!A30,'Sales Data'!$F$1:$F$3221)</f>
        <v>3357.9</v>
      </c>
      <c r="C30">
        <f>SUMIF('Sales Data'!$A$1:$A$3221,'Profit Analysis'!A30,'Sales Data'!$H$1:$H$3221)</f>
        <v>3198</v>
      </c>
      <c r="D30">
        <f t="shared" si="0"/>
        <v>159.90000000000009</v>
      </c>
      <c r="E30" s="51">
        <f t="shared" si="1"/>
        <v>4.7619047619047644E-2</v>
      </c>
    </row>
    <row r="31" spans="1:5" x14ac:dyDescent="0.45">
      <c r="A31" s="2">
        <v>45229</v>
      </c>
      <c r="B31">
        <f>SUMIF('Sales Data'!$A$1:$A$3221,'Profit Analysis'!A31,'Sales Data'!$F$1:$F$3221)</f>
        <v>30378.6</v>
      </c>
      <c r="C31">
        <f>SUMIF('Sales Data'!$A$1:$A$3221,'Profit Analysis'!A31,'Sales Data'!$H$1:$H$3221)</f>
        <v>28932</v>
      </c>
      <c r="D31">
        <f t="shared" si="0"/>
        <v>1446.5999999999985</v>
      </c>
      <c r="E31" s="51">
        <f t="shared" si="1"/>
        <v>4.7619047619047575E-2</v>
      </c>
    </row>
    <row r="32" spans="1:5" x14ac:dyDescent="0.45">
      <c r="A32" s="2">
        <v>45230</v>
      </c>
      <c r="B32">
        <f>SUMIF('Sales Data'!$A$1:$A$3221,'Profit Analysis'!A32,'Sales Data'!$F$1:$F$3221)</f>
        <v>7114.8</v>
      </c>
      <c r="C32">
        <f>SUMIF('Sales Data'!$A$1:$A$3221,'Profit Analysis'!A32,'Sales Data'!$H$1:$H$3221)</f>
        <v>6776</v>
      </c>
      <c r="D32">
        <f t="shared" si="0"/>
        <v>338.80000000000018</v>
      </c>
      <c r="E32" s="51">
        <f t="shared" si="1"/>
        <v>4.7619047619047644E-2</v>
      </c>
    </row>
    <row r="33" spans="1:5" x14ac:dyDescent="0.45">
      <c r="A33" s="2">
        <v>45231</v>
      </c>
      <c r="B33">
        <f>SUMIF('Sales Data'!$A$1:$A$3221,'Profit Analysis'!A33,'Sales Data'!$F$1:$F$3221)</f>
        <v>10775.52</v>
      </c>
      <c r="C33">
        <f>SUMIF('Sales Data'!$A$1:$A$3221,'Profit Analysis'!A33,'Sales Data'!$H$1:$H$3221)</f>
        <v>10262.4</v>
      </c>
      <c r="D33">
        <f t="shared" si="0"/>
        <v>513.1200000000008</v>
      </c>
      <c r="E33" s="51">
        <f t="shared" si="1"/>
        <v>4.7619047619047693E-2</v>
      </c>
    </row>
    <row r="34" spans="1:5" x14ac:dyDescent="0.45">
      <c r="A34" s="2">
        <v>45232</v>
      </c>
      <c r="B34">
        <f>SUMIF('Sales Data'!$A$1:$A$3221,'Profit Analysis'!A34,'Sales Data'!$F$1:$F$3221)</f>
        <v>40857.600000000006</v>
      </c>
      <c r="C34">
        <f>SUMIF('Sales Data'!$A$1:$A$3221,'Profit Analysis'!A34,'Sales Data'!$H$1:$H$3221)</f>
        <v>38912</v>
      </c>
      <c r="D34">
        <f t="shared" si="0"/>
        <v>1945.6000000000058</v>
      </c>
      <c r="E34" s="51">
        <f t="shared" si="1"/>
        <v>4.7619047619047755E-2</v>
      </c>
    </row>
    <row r="35" spans="1:5" x14ac:dyDescent="0.45">
      <c r="A35" s="2">
        <v>45233</v>
      </c>
      <c r="B35">
        <f>SUMIF('Sales Data'!$A$1:$A$3221,'Profit Analysis'!A35,'Sales Data'!$F$1:$F$3221)</f>
        <v>45158.400000000001</v>
      </c>
      <c r="C35">
        <f>SUMIF('Sales Data'!$A$1:$A$3221,'Profit Analysis'!A35,'Sales Data'!$H$1:$H$3221)</f>
        <v>43008</v>
      </c>
      <c r="D35">
        <f t="shared" si="0"/>
        <v>2150.4000000000015</v>
      </c>
      <c r="E35" s="51">
        <f t="shared" si="1"/>
        <v>4.7619047619047651E-2</v>
      </c>
    </row>
    <row r="36" spans="1:5" x14ac:dyDescent="0.45">
      <c r="A36" s="2">
        <v>45234</v>
      </c>
      <c r="B36">
        <f>SUMIF('Sales Data'!$A$1:$A$3221,'Profit Analysis'!A36,'Sales Data'!$F$1:$F$3221)</f>
        <v>21976.079999999998</v>
      </c>
      <c r="C36">
        <f>SUMIF('Sales Data'!$A$1:$A$3221,'Profit Analysis'!A36,'Sales Data'!$H$1:$H$3221)</f>
        <v>20929.600000000002</v>
      </c>
      <c r="D36">
        <f t="shared" si="0"/>
        <v>1046.4799999999959</v>
      </c>
      <c r="E36" s="51">
        <f t="shared" si="1"/>
        <v>4.7619047619047436E-2</v>
      </c>
    </row>
    <row r="37" spans="1:5" x14ac:dyDescent="0.45">
      <c r="A37" s="2">
        <v>45235</v>
      </c>
      <c r="B37">
        <f>SUMIF('Sales Data'!$A$1:$A$3221,'Profit Analysis'!A37,'Sales Data'!$F$1:$F$3221)</f>
        <v>12007.800000000001</v>
      </c>
      <c r="C37">
        <f>SUMIF('Sales Data'!$A$1:$A$3221,'Profit Analysis'!A37,'Sales Data'!$H$1:$H$3221)</f>
        <v>11436</v>
      </c>
      <c r="D37">
        <f t="shared" si="0"/>
        <v>571.80000000000109</v>
      </c>
      <c r="E37" s="51">
        <f t="shared" si="1"/>
        <v>4.7619047619047707E-2</v>
      </c>
    </row>
    <row r="38" spans="1:5" x14ac:dyDescent="0.45">
      <c r="A38" s="2">
        <v>45236</v>
      </c>
      <c r="B38">
        <f>SUMIF('Sales Data'!$A$1:$A$3221,'Profit Analysis'!A38,'Sales Data'!$F$1:$F$3221)</f>
        <v>3709.44</v>
      </c>
      <c r="C38">
        <f>SUMIF('Sales Data'!$A$1:$A$3221,'Profit Analysis'!A38,'Sales Data'!$H$1:$H$3221)</f>
        <v>3532.7999999999997</v>
      </c>
      <c r="D38">
        <f t="shared" si="0"/>
        <v>176.64000000000033</v>
      </c>
      <c r="E38" s="51">
        <f t="shared" si="1"/>
        <v>4.7619047619047707E-2</v>
      </c>
    </row>
    <row r="39" spans="1:5" x14ac:dyDescent="0.45">
      <c r="A39" s="2">
        <v>45237</v>
      </c>
      <c r="B39">
        <f>SUMIF('Sales Data'!$A$1:$A$3221,'Profit Analysis'!A39,'Sales Data'!$F$1:$F$3221)</f>
        <v>13960.8</v>
      </c>
      <c r="C39">
        <f>SUMIF('Sales Data'!$A$1:$A$3221,'Profit Analysis'!A39,'Sales Data'!$H$1:$H$3221)</f>
        <v>13296</v>
      </c>
      <c r="D39">
        <f t="shared" si="0"/>
        <v>664.79999999999927</v>
      </c>
      <c r="E39" s="51">
        <f t="shared" si="1"/>
        <v>4.7619047619047568E-2</v>
      </c>
    </row>
    <row r="40" spans="1:5" x14ac:dyDescent="0.45">
      <c r="A40" s="2">
        <v>45238</v>
      </c>
      <c r="B40">
        <f>SUMIF('Sales Data'!$A$1:$A$3221,'Profit Analysis'!A40,'Sales Data'!$F$1:$F$3221)</f>
        <v>10522.05</v>
      </c>
      <c r="C40">
        <f>SUMIF('Sales Data'!$A$1:$A$3221,'Profit Analysis'!A40,'Sales Data'!$H$1:$H$3221)</f>
        <v>10021</v>
      </c>
      <c r="D40">
        <f t="shared" si="0"/>
        <v>501.04999999999927</v>
      </c>
      <c r="E40" s="51">
        <f t="shared" si="1"/>
        <v>4.7619047619047554E-2</v>
      </c>
    </row>
    <row r="41" spans="1:5" x14ac:dyDescent="0.45">
      <c r="A41" s="2">
        <v>45239</v>
      </c>
      <c r="B41">
        <f>SUMIF('Sales Data'!$A$1:$A$3221,'Profit Analysis'!A41,'Sales Data'!$F$1:$F$3221)</f>
        <v>6615</v>
      </c>
      <c r="C41">
        <f>SUMIF('Sales Data'!$A$1:$A$3221,'Profit Analysis'!A41,'Sales Data'!$H$1:$H$3221)</f>
        <v>6300</v>
      </c>
      <c r="D41">
        <f t="shared" si="0"/>
        <v>315</v>
      </c>
      <c r="E41" s="51">
        <f t="shared" si="1"/>
        <v>4.7619047619047616E-2</v>
      </c>
    </row>
    <row r="42" spans="1:5" x14ac:dyDescent="0.45">
      <c r="A42" s="2">
        <v>45240</v>
      </c>
      <c r="B42">
        <f>SUMIF('Sales Data'!$A$1:$A$3221,'Profit Analysis'!A42,'Sales Data'!$F$1:$F$3221)</f>
        <v>50106</v>
      </c>
      <c r="C42">
        <f>SUMIF('Sales Data'!$A$1:$A$3221,'Profit Analysis'!A42,'Sales Data'!$H$1:$H$3221)</f>
        <v>47720</v>
      </c>
      <c r="D42">
        <f t="shared" si="0"/>
        <v>2386</v>
      </c>
      <c r="E42" s="51">
        <f t="shared" si="1"/>
        <v>4.7619047619047616E-2</v>
      </c>
    </row>
    <row r="43" spans="1:5" x14ac:dyDescent="0.45">
      <c r="A43" s="2">
        <v>45241</v>
      </c>
      <c r="B43">
        <f>SUMIF('Sales Data'!$A$1:$A$3221,'Profit Analysis'!A43,'Sales Data'!$F$1:$F$3221)</f>
        <v>16539.599999999999</v>
      </c>
      <c r="C43">
        <f>SUMIF('Sales Data'!$A$1:$A$3221,'Profit Analysis'!A43,'Sales Data'!$H$1:$H$3221)</f>
        <v>15752</v>
      </c>
      <c r="D43">
        <f t="shared" si="0"/>
        <v>787.59999999999854</v>
      </c>
      <c r="E43" s="51">
        <f t="shared" si="1"/>
        <v>4.7619047619047533E-2</v>
      </c>
    </row>
    <row r="44" spans="1:5" x14ac:dyDescent="0.45">
      <c r="A44" s="2">
        <v>45242</v>
      </c>
      <c r="B44">
        <f>SUMIF('Sales Data'!$A$1:$A$3221,'Profit Analysis'!A44,'Sales Data'!$F$1:$F$3221)</f>
        <v>17262.839999999997</v>
      </c>
      <c r="C44">
        <f>SUMIF('Sales Data'!$A$1:$A$3221,'Profit Analysis'!A44,'Sales Data'!$H$1:$H$3221)</f>
        <v>16440.8</v>
      </c>
      <c r="D44">
        <f t="shared" si="0"/>
        <v>822.03999999999724</v>
      </c>
      <c r="E44" s="51">
        <f t="shared" si="1"/>
        <v>4.7619047619047471E-2</v>
      </c>
    </row>
    <row r="45" spans="1:5" x14ac:dyDescent="0.45">
      <c r="A45" s="2">
        <v>45243</v>
      </c>
      <c r="B45">
        <f>SUMIF('Sales Data'!$A$1:$A$3221,'Profit Analysis'!A45,'Sales Data'!$F$1:$F$3221)</f>
        <v>28778.399999999994</v>
      </c>
      <c r="C45">
        <f>SUMIF('Sales Data'!$A$1:$A$3221,'Profit Analysis'!A45,'Sales Data'!$H$1:$H$3221)</f>
        <v>27408</v>
      </c>
      <c r="D45">
        <f t="shared" si="0"/>
        <v>1370.3999999999942</v>
      </c>
      <c r="E45" s="51">
        <f t="shared" si="1"/>
        <v>4.7619047619047429E-2</v>
      </c>
    </row>
    <row r="46" spans="1:5" x14ac:dyDescent="0.45">
      <c r="A46" s="2">
        <v>45244</v>
      </c>
      <c r="B46">
        <f>SUMIF('Sales Data'!$A$1:$A$3221,'Profit Analysis'!A46,'Sales Data'!$F$1:$F$3221)</f>
        <v>18060</v>
      </c>
      <c r="C46">
        <f>SUMIF('Sales Data'!$A$1:$A$3221,'Profit Analysis'!A46,'Sales Data'!$H$1:$H$3221)</f>
        <v>17200</v>
      </c>
      <c r="D46">
        <f t="shared" si="0"/>
        <v>860</v>
      </c>
      <c r="E46" s="51">
        <f t="shared" si="1"/>
        <v>4.7619047619047616E-2</v>
      </c>
    </row>
    <row r="47" spans="1:5" x14ac:dyDescent="0.45">
      <c r="A47" s="2">
        <v>45245</v>
      </c>
      <c r="B47">
        <f>SUMIF('Sales Data'!$A$1:$A$3221,'Profit Analysis'!A47,'Sales Data'!$F$1:$F$3221)</f>
        <v>83920.2</v>
      </c>
      <c r="C47">
        <f>SUMIF('Sales Data'!$A$1:$A$3221,'Profit Analysis'!A47,'Sales Data'!$H$1:$H$3221)</f>
        <v>79924</v>
      </c>
      <c r="D47">
        <f t="shared" si="0"/>
        <v>3996.1999999999971</v>
      </c>
      <c r="E47" s="51">
        <f t="shared" si="1"/>
        <v>4.7619047619047589E-2</v>
      </c>
    </row>
    <row r="48" spans="1:5" x14ac:dyDescent="0.45">
      <c r="A48" s="2">
        <v>45246</v>
      </c>
      <c r="B48">
        <f>SUMIF('Sales Data'!$A$1:$A$3221,'Profit Analysis'!A48,'Sales Data'!$F$1:$F$3221)</f>
        <v>34396.74</v>
      </c>
      <c r="C48">
        <f>SUMIF('Sales Data'!$A$1:$A$3221,'Profit Analysis'!A48,'Sales Data'!$H$1:$H$3221)</f>
        <v>32758.800000000003</v>
      </c>
      <c r="D48">
        <f t="shared" si="0"/>
        <v>1637.9399999999951</v>
      </c>
      <c r="E48" s="51">
        <f t="shared" si="1"/>
        <v>4.7619047619047478E-2</v>
      </c>
    </row>
    <row r="49" spans="1:5" x14ac:dyDescent="0.45">
      <c r="A49" s="2">
        <v>45247</v>
      </c>
      <c r="B49">
        <f>SUMIF('Sales Data'!$A$1:$A$3221,'Profit Analysis'!A49,'Sales Data'!$F$1:$F$3221)</f>
        <v>83316.66</v>
      </c>
      <c r="C49">
        <f>SUMIF('Sales Data'!$A$1:$A$3221,'Profit Analysis'!A49,'Sales Data'!$H$1:$H$3221)</f>
        <v>79349.2</v>
      </c>
      <c r="D49">
        <f t="shared" si="0"/>
        <v>3967.4600000000064</v>
      </c>
      <c r="E49" s="51">
        <f t="shared" si="1"/>
        <v>4.7619047619047693E-2</v>
      </c>
    </row>
    <row r="50" spans="1:5" x14ac:dyDescent="0.45">
      <c r="A50" s="2">
        <v>45248</v>
      </c>
      <c r="B50">
        <f>SUMIF('Sales Data'!$A$1:$A$3221,'Profit Analysis'!A50,'Sales Data'!$F$1:$F$3221)</f>
        <v>61311.600000000006</v>
      </c>
      <c r="C50">
        <f>SUMIF('Sales Data'!$A$1:$A$3221,'Profit Analysis'!A50,'Sales Data'!$H$1:$H$3221)</f>
        <v>58392</v>
      </c>
      <c r="D50">
        <f t="shared" si="0"/>
        <v>2919.6000000000058</v>
      </c>
      <c r="E50" s="51">
        <f t="shared" si="1"/>
        <v>4.7619047619047707E-2</v>
      </c>
    </row>
    <row r="51" spans="1:5" x14ac:dyDescent="0.45">
      <c r="A51" s="2">
        <v>45249</v>
      </c>
      <c r="B51">
        <f>SUMIF('Sales Data'!$A$1:$A$3221,'Profit Analysis'!A51,'Sales Data'!$F$1:$F$3221)</f>
        <v>31539.9</v>
      </c>
      <c r="C51">
        <f>SUMIF('Sales Data'!$A$1:$A$3221,'Profit Analysis'!A51,'Sales Data'!$H$1:$H$3221)</f>
        <v>30038</v>
      </c>
      <c r="D51">
        <f t="shared" si="0"/>
        <v>1501.9000000000015</v>
      </c>
      <c r="E51" s="51">
        <f t="shared" si="1"/>
        <v>4.7619047619047665E-2</v>
      </c>
    </row>
    <row r="52" spans="1:5" x14ac:dyDescent="0.45">
      <c r="A52" s="2">
        <v>45250</v>
      </c>
      <c r="B52">
        <f>SUMIF('Sales Data'!$A$1:$A$3221,'Profit Analysis'!A52,'Sales Data'!$F$1:$F$3221)</f>
        <v>20097</v>
      </c>
      <c r="C52">
        <f>SUMIF('Sales Data'!$A$1:$A$3221,'Profit Analysis'!A52,'Sales Data'!$H$1:$H$3221)</f>
        <v>19140</v>
      </c>
      <c r="D52">
        <f t="shared" si="0"/>
        <v>957</v>
      </c>
      <c r="E52" s="51">
        <f t="shared" si="1"/>
        <v>4.7619047619047616E-2</v>
      </c>
    </row>
    <row r="53" spans="1:5" x14ac:dyDescent="0.45">
      <c r="A53" s="2">
        <v>45251</v>
      </c>
      <c r="B53">
        <f>SUMIF('Sales Data'!$A$1:$A$3221,'Profit Analysis'!A53,'Sales Data'!$F$1:$F$3221)</f>
        <v>38299.799999999996</v>
      </c>
      <c r="C53">
        <f>SUMIF('Sales Data'!$A$1:$A$3221,'Profit Analysis'!A53,'Sales Data'!$H$1:$H$3221)</f>
        <v>36476</v>
      </c>
      <c r="D53">
        <f t="shared" si="0"/>
        <v>1823.7999999999956</v>
      </c>
      <c r="E53" s="51">
        <f t="shared" si="1"/>
        <v>4.7619047619047512E-2</v>
      </c>
    </row>
    <row r="54" spans="1:5" x14ac:dyDescent="0.45">
      <c r="A54" s="2">
        <v>45252</v>
      </c>
      <c r="B54">
        <f>SUMIF('Sales Data'!$A$1:$A$3221,'Profit Analysis'!A54,'Sales Data'!$F$1:$F$3221)</f>
        <v>27219.360000000001</v>
      </c>
      <c r="C54">
        <f>SUMIF('Sales Data'!$A$1:$A$3221,'Profit Analysis'!A54,'Sales Data'!$H$1:$H$3221)</f>
        <v>25923.199999999997</v>
      </c>
      <c r="D54">
        <f t="shared" si="0"/>
        <v>1296.1600000000035</v>
      </c>
      <c r="E54" s="51">
        <f t="shared" si="1"/>
        <v>4.7619047619047748E-2</v>
      </c>
    </row>
    <row r="55" spans="1:5" x14ac:dyDescent="0.45">
      <c r="A55" s="2">
        <v>45253</v>
      </c>
      <c r="B55">
        <f>SUMIF('Sales Data'!$A$1:$A$3221,'Profit Analysis'!A55,'Sales Data'!$F$1:$F$3221)</f>
        <v>62193.599999999999</v>
      </c>
      <c r="C55">
        <f>SUMIF('Sales Data'!$A$1:$A$3221,'Profit Analysis'!A55,'Sales Data'!$H$1:$H$3221)</f>
        <v>59232</v>
      </c>
      <c r="D55">
        <f t="shared" si="0"/>
        <v>2961.5999999999985</v>
      </c>
      <c r="E55" s="51">
        <f t="shared" si="1"/>
        <v>4.7619047619047596E-2</v>
      </c>
    </row>
    <row r="56" spans="1:5" x14ac:dyDescent="0.45">
      <c r="A56" s="2">
        <v>45254</v>
      </c>
      <c r="B56">
        <f>SUMIF('Sales Data'!$A$1:$A$3221,'Profit Analysis'!A56,'Sales Data'!$F$1:$F$3221)</f>
        <v>11272.8</v>
      </c>
      <c r="C56">
        <f>SUMIF('Sales Data'!$A$1:$A$3221,'Profit Analysis'!A56,'Sales Data'!$H$1:$H$3221)</f>
        <v>10736</v>
      </c>
      <c r="D56">
        <f t="shared" si="0"/>
        <v>536.79999999999927</v>
      </c>
      <c r="E56" s="51">
        <f t="shared" si="1"/>
        <v>4.7619047619047561E-2</v>
      </c>
    </row>
    <row r="57" spans="1:5" x14ac:dyDescent="0.45">
      <c r="A57" s="2">
        <v>45255</v>
      </c>
      <c r="B57">
        <f>SUMIF('Sales Data'!$A$1:$A$3221,'Profit Analysis'!A57,'Sales Data'!$F$1:$F$3221)</f>
        <v>50236.2</v>
      </c>
      <c r="C57">
        <f>SUMIF('Sales Data'!$A$1:$A$3221,'Profit Analysis'!A57,'Sales Data'!$H$1:$H$3221)</f>
        <v>47844</v>
      </c>
      <c r="D57">
        <f t="shared" si="0"/>
        <v>2392.1999999999971</v>
      </c>
      <c r="E57" s="51">
        <f t="shared" si="1"/>
        <v>4.7619047619047561E-2</v>
      </c>
    </row>
    <row r="58" spans="1:5" x14ac:dyDescent="0.45">
      <c r="A58" s="2">
        <v>45256</v>
      </c>
      <c r="B58">
        <f>SUMIF('Sales Data'!$A$1:$A$3221,'Profit Analysis'!A58,'Sales Data'!$F$1:$F$3221)</f>
        <v>38858.400000000001</v>
      </c>
      <c r="C58">
        <f>SUMIF('Sales Data'!$A$1:$A$3221,'Profit Analysis'!A58,'Sales Data'!$H$1:$H$3221)</f>
        <v>37008</v>
      </c>
      <c r="D58">
        <f t="shared" si="0"/>
        <v>1850.4000000000015</v>
      </c>
      <c r="E58" s="51">
        <f t="shared" si="1"/>
        <v>4.7619047619047658E-2</v>
      </c>
    </row>
    <row r="59" spans="1:5" x14ac:dyDescent="0.45">
      <c r="A59" s="2">
        <v>45257</v>
      </c>
      <c r="B59">
        <f>SUMIF('Sales Data'!$A$1:$A$3221,'Profit Analysis'!A59,'Sales Data'!$F$1:$F$3221)</f>
        <v>31539.9</v>
      </c>
      <c r="C59">
        <f>SUMIF('Sales Data'!$A$1:$A$3221,'Profit Analysis'!A59,'Sales Data'!$H$1:$H$3221)</f>
        <v>30038</v>
      </c>
      <c r="D59">
        <f t="shared" si="0"/>
        <v>1501.9000000000015</v>
      </c>
      <c r="E59" s="51">
        <f t="shared" si="1"/>
        <v>4.7619047619047665E-2</v>
      </c>
    </row>
    <row r="60" spans="1:5" x14ac:dyDescent="0.45">
      <c r="A60" s="2">
        <v>45258</v>
      </c>
      <c r="B60">
        <f>SUMIF('Sales Data'!$A$1:$A$3221,'Profit Analysis'!A60,'Sales Data'!$F$1:$F$3221)</f>
        <v>8540.2799999999988</v>
      </c>
      <c r="C60">
        <f>SUMIF('Sales Data'!$A$1:$A$3221,'Profit Analysis'!A60,'Sales Data'!$H$1:$H$3221)</f>
        <v>8133.6</v>
      </c>
      <c r="D60">
        <f t="shared" si="0"/>
        <v>406.67999999999847</v>
      </c>
      <c r="E60" s="51">
        <f t="shared" si="1"/>
        <v>4.761904761904745E-2</v>
      </c>
    </row>
    <row r="61" spans="1:5" x14ac:dyDescent="0.45">
      <c r="A61" s="2">
        <v>45259</v>
      </c>
      <c r="B61">
        <f>SUMIF('Sales Data'!$A$1:$A$3221,'Profit Analysis'!A61,'Sales Data'!$F$1:$F$3221)</f>
        <v>25703.999999999996</v>
      </c>
      <c r="C61">
        <f>SUMIF('Sales Data'!$A$1:$A$3221,'Profit Analysis'!A61,'Sales Data'!$H$1:$H$3221)</f>
        <v>24480</v>
      </c>
      <c r="D61">
        <f t="shared" si="0"/>
        <v>1223.9999999999964</v>
      </c>
      <c r="E61" s="51">
        <f t="shared" si="1"/>
        <v>4.7619047619047485E-2</v>
      </c>
    </row>
    <row r="62" spans="1:5" x14ac:dyDescent="0.45">
      <c r="A62" s="2">
        <v>45260</v>
      </c>
      <c r="B62">
        <f>SUMIF('Sales Data'!$A$1:$A$3221,'Profit Analysis'!A62,'Sales Data'!$F$1:$F$3221)</f>
        <v>9820.65</v>
      </c>
      <c r="C62">
        <f>SUMIF('Sales Data'!$A$1:$A$3221,'Profit Analysis'!A62,'Sales Data'!$H$1:$H$3221)</f>
        <v>9353</v>
      </c>
      <c r="D62">
        <f t="shared" si="0"/>
        <v>467.64999999999964</v>
      </c>
      <c r="E62" s="51">
        <f t="shared" si="1"/>
        <v>4.7619047619047582E-2</v>
      </c>
    </row>
    <row r="63" spans="1:5" x14ac:dyDescent="0.45">
      <c r="A63" s="2">
        <v>45261</v>
      </c>
      <c r="B63">
        <f>SUMIF('Sales Data'!$A$1:$A$3221,'Profit Analysis'!A63,'Sales Data'!$F$1:$F$3221)</f>
        <v>13374.899999999998</v>
      </c>
      <c r="C63">
        <f>SUMIF('Sales Data'!$A$1:$A$3221,'Profit Analysis'!A63,'Sales Data'!$H$1:$H$3221)</f>
        <v>12738</v>
      </c>
      <c r="D63">
        <f t="shared" si="0"/>
        <v>636.89999999999782</v>
      </c>
      <c r="E63" s="51">
        <f t="shared" si="1"/>
        <v>4.7619047619047464E-2</v>
      </c>
    </row>
    <row r="64" spans="1:5" x14ac:dyDescent="0.45">
      <c r="A64" s="2">
        <v>45262</v>
      </c>
      <c r="B64">
        <f>SUMIF('Sales Data'!$A$1:$A$3221,'Profit Analysis'!A64,'Sales Data'!$F$1:$F$3221)</f>
        <v>52470.6</v>
      </c>
      <c r="C64">
        <f>SUMIF('Sales Data'!$A$1:$A$3221,'Profit Analysis'!A64,'Sales Data'!$H$1:$H$3221)</f>
        <v>49971.999999999993</v>
      </c>
      <c r="D64">
        <f t="shared" si="0"/>
        <v>2498.6000000000058</v>
      </c>
      <c r="E64" s="51">
        <f t="shared" si="1"/>
        <v>4.7619047619047734E-2</v>
      </c>
    </row>
    <row r="65" spans="1:5" x14ac:dyDescent="0.45">
      <c r="A65" s="2">
        <v>45263</v>
      </c>
      <c r="B65">
        <f>SUMIF('Sales Data'!$A$1:$A$3221,'Profit Analysis'!A65,'Sales Data'!$F$1:$F$3221)</f>
        <v>28422.239999999998</v>
      </c>
      <c r="C65">
        <f>SUMIF('Sales Data'!$A$1:$A$3221,'Profit Analysis'!A65,'Sales Data'!$H$1:$H$3221)</f>
        <v>27068.799999999999</v>
      </c>
      <c r="D65">
        <f t="shared" si="0"/>
        <v>1353.4399999999987</v>
      </c>
      <c r="E65" s="51">
        <f t="shared" si="1"/>
        <v>4.7619047619047575E-2</v>
      </c>
    </row>
    <row r="66" spans="1:5" x14ac:dyDescent="0.45">
      <c r="A66" s="2">
        <v>45264</v>
      </c>
      <c r="B66">
        <f>SUMIF('Sales Data'!$A$1:$A$3221,'Profit Analysis'!A66,'Sales Data'!$F$1:$F$3221)</f>
        <v>147638.39999999999</v>
      </c>
      <c r="C66">
        <f>SUMIF('Sales Data'!$A$1:$A$3221,'Profit Analysis'!A66,'Sales Data'!$H$1:$H$3221)</f>
        <v>140608</v>
      </c>
      <c r="D66">
        <f t="shared" si="0"/>
        <v>7030.3999999999942</v>
      </c>
      <c r="E66" s="51">
        <f t="shared" si="1"/>
        <v>4.7619047619047582E-2</v>
      </c>
    </row>
    <row r="67" spans="1:5" x14ac:dyDescent="0.45">
      <c r="A67" s="2">
        <v>45265</v>
      </c>
      <c r="B67">
        <f>SUMIF('Sales Data'!$A$1:$A$3221,'Profit Analysis'!A67,'Sales Data'!$F$1:$F$3221)</f>
        <v>15970.08</v>
      </c>
      <c r="C67">
        <f>SUMIF('Sales Data'!$A$1:$A$3221,'Profit Analysis'!A67,'Sales Data'!$H$1:$H$3221)</f>
        <v>15209.6</v>
      </c>
      <c r="D67">
        <f t="shared" ref="D67:D130" si="2">B67-C67</f>
        <v>760.47999999999956</v>
      </c>
      <c r="E67" s="51">
        <f t="shared" ref="E67:E130" si="3">D67/B67</f>
        <v>4.7619047619047589E-2</v>
      </c>
    </row>
    <row r="68" spans="1:5" x14ac:dyDescent="0.45">
      <c r="A68" s="2">
        <v>45266</v>
      </c>
      <c r="B68">
        <f>SUMIF('Sales Data'!$A$1:$A$3221,'Profit Analysis'!A68,'Sales Data'!$F$1:$F$3221)</f>
        <v>73663.169999999984</v>
      </c>
      <c r="C68">
        <f>SUMIF('Sales Data'!$A$1:$A$3221,'Profit Analysis'!A68,'Sales Data'!$H$1:$H$3221)</f>
        <v>70155.399999999994</v>
      </c>
      <c r="D68">
        <f t="shared" si="2"/>
        <v>3507.7699999999895</v>
      </c>
      <c r="E68" s="51">
        <f t="shared" si="3"/>
        <v>4.7619047619047485E-2</v>
      </c>
    </row>
    <row r="69" spans="1:5" x14ac:dyDescent="0.45">
      <c r="A69" s="2">
        <v>45267</v>
      </c>
      <c r="B69">
        <f>SUMIF('Sales Data'!$A$1:$A$3221,'Profit Analysis'!A69,'Sales Data'!$F$1:$F$3221)</f>
        <v>68853.119999999995</v>
      </c>
      <c r="C69">
        <f>SUMIF('Sales Data'!$A$1:$A$3221,'Profit Analysis'!A69,'Sales Data'!$H$1:$H$3221)</f>
        <v>65574.399999999994</v>
      </c>
      <c r="D69">
        <f t="shared" si="2"/>
        <v>3278.7200000000012</v>
      </c>
      <c r="E69" s="51">
        <f t="shared" si="3"/>
        <v>4.7619047619047637E-2</v>
      </c>
    </row>
    <row r="70" spans="1:5" x14ac:dyDescent="0.45">
      <c r="A70" s="2">
        <v>45268</v>
      </c>
      <c r="B70">
        <f>SUMIF('Sales Data'!$A$1:$A$3221,'Profit Analysis'!A70,'Sales Data'!$F$1:$F$3221)</f>
        <v>142952.04</v>
      </c>
      <c r="C70">
        <f>SUMIF('Sales Data'!$A$1:$A$3221,'Profit Analysis'!A70,'Sales Data'!$H$1:$H$3221)</f>
        <v>136144.79999999999</v>
      </c>
      <c r="D70">
        <f t="shared" si="2"/>
        <v>6807.2400000000198</v>
      </c>
      <c r="E70" s="51">
        <f t="shared" si="3"/>
        <v>4.7619047619047755E-2</v>
      </c>
    </row>
    <row r="71" spans="1:5" x14ac:dyDescent="0.45">
      <c r="A71" s="2">
        <v>45269</v>
      </c>
      <c r="B71">
        <f>SUMIF('Sales Data'!$A$1:$A$3221,'Profit Analysis'!A71,'Sales Data'!$F$1:$F$3221)</f>
        <v>7853.37</v>
      </c>
      <c r="C71">
        <f>SUMIF('Sales Data'!$A$1:$A$3221,'Profit Analysis'!A71,'Sales Data'!$H$1:$H$3221)</f>
        <v>7479.4</v>
      </c>
      <c r="D71">
        <f t="shared" si="2"/>
        <v>373.97000000000025</v>
      </c>
      <c r="E71" s="51">
        <f t="shared" si="3"/>
        <v>4.7619047619047651E-2</v>
      </c>
    </row>
    <row r="72" spans="1:5" x14ac:dyDescent="0.45">
      <c r="A72" s="2">
        <v>45270</v>
      </c>
      <c r="B72">
        <f>SUMIF('Sales Data'!$A$1:$A$3221,'Profit Analysis'!A72,'Sales Data'!$F$1:$F$3221)</f>
        <v>17451.839999999997</v>
      </c>
      <c r="C72">
        <f>SUMIF('Sales Data'!$A$1:$A$3221,'Profit Analysis'!A72,'Sales Data'!$H$1:$H$3221)</f>
        <v>16620.8</v>
      </c>
      <c r="D72">
        <f t="shared" si="2"/>
        <v>831.03999999999724</v>
      </c>
      <c r="E72" s="51">
        <f t="shared" si="3"/>
        <v>4.7619047619047471E-2</v>
      </c>
    </row>
    <row r="73" spans="1:5" x14ac:dyDescent="0.45">
      <c r="A73" s="2">
        <v>45271</v>
      </c>
      <c r="B73">
        <f>SUMIF('Sales Data'!$A$1:$A$3221,'Profit Analysis'!A73,'Sales Data'!$F$1:$F$3221)</f>
        <v>19508.16</v>
      </c>
      <c r="C73">
        <f>SUMIF('Sales Data'!$A$1:$A$3221,'Profit Analysis'!A73,'Sales Data'!$H$1:$H$3221)</f>
        <v>18579.199999999997</v>
      </c>
      <c r="D73">
        <f t="shared" si="2"/>
        <v>928.96000000000276</v>
      </c>
      <c r="E73" s="51">
        <f t="shared" si="3"/>
        <v>4.7619047619047762E-2</v>
      </c>
    </row>
    <row r="74" spans="1:5" x14ac:dyDescent="0.45">
      <c r="A74" s="2">
        <v>45272</v>
      </c>
      <c r="B74">
        <f>SUMIF('Sales Data'!$A$1:$A$3221,'Profit Analysis'!A74,'Sales Data'!$F$1:$F$3221)</f>
        <v>21108.99</v>
      </c>
      <c r="C74">
        <f>SUMIF('Sales Data'!$A$1:$A$3221,'Profit Analysis'!A74,'Sales Data'!$H$1:$H$3221)</f>
        <v>20103.8</v>
      </c>
      <c r="D74">
        <f t="shared" si="2"/>
        <v>1005.1900000000023</v>
      </c>
      <c r="E74" s="51">
        <f t="shared" si="3"/>
        <v>4.7619047619047727E-2</v>
      </c>
    </row>
    <row r="75" spans="1:5" x14ac:dyDescent="0.45">
      <c r="A75" s="2">
        <v>45273</v>
      </c>
      <c r="B75">
        <f>SUMIF('Sales Data'!$A$1:$A$3221,'Profit Analysis'!A75,'Sales Data'!$F$1:$F$3221)</f>
        <v>16089.359999999997</v>
      </c>
      <c r="C75">
        <f>SUMIF('Sales Data'!$A$1:$A$3221,'Profit Analysis'!A75,'Sales Data'!$H$1:$H$3221)</f>
        <v>15323.199999999999</v>
      </c>
      <c r="D75">
        <f t="shared" si="2"/>
        <v>766.15999999999804</v>
      </c>
      <c r="E75" s="51">
        <f t="shared" si="3"/>
        <v>4.7619047619047505E-2</v>
      </c>
    </row>
    <row r="76" spans="1:5" x14ac:dyDescent="0.45">
      <c r="A76" s="2">
        <v>45274</v>
      </c>
      <c r="B76">
        <f>SUMIF('Sales Data'!$A$1:$A$3221,'Profit Analysis'!A76,'Sales Data'!$F$1:$F$3221)</f>
        <v>41340.6</v>
      </c>
      <c r="C76">
        <f>SUMIF('Sales Data'!$A$1:$A$3221,'Profit Analysis'!A76,'Sales Data'!$H$1:$H$3221)</f>
        <v>39372</v>
      </c>
      <c r="D76">
        <f t="shared" si="2"/>
        <v>1968.5999999999985</v>
      </c>
      <c r="E76" s="51">
        <f t="shared" si="3"/>
        <v>4.7619047619047589E-2</v>
      </c>
    </row>
    <row r="77" spans="1:5" x14ac:dyDescent="0.45">
      <c r="A77" s="2">
        <v>45275</v>
      </c>
      <c r="B77">
        <f>SUMIF('Sales Data'!$A$1:$A$3221,'Profit Analysis'!A77,'Sales Data'!$F$1:$F$3221)</f>
        <v>14974.68</v>
      </c>
      <c r="C77">
        <f>SUMIF('Sales Data'!$A$1:$A$3221,'Profit Analysis'!A77,'Sales Data'!$H$1:$H$3221)</f>
        <v>14261.6</v>
      </c>
      <c r="D77">
        <f t="shared" si="2"/>
        <v>713.07999999999993</v>
      </c>
      <c r="E77" s="51">
        <f t="shared" si="3"/>
        <v>4.7619047619047616E-2</v>
      </c>
    </row>
    <row r="78" spans="1:5" x14ac:dyDescent="0.45">
      <c r="A78" s="2">
        <v>45276</v>
      </c>
      <c r="B78">
        <f>SUMIF('Sales Data'!$A$1:$A$3221,'Profit Analysis'!A78,'Sales Data'!$F$1:$F$3221)</f>
        <v>20133.330000000002</v>
      </c>
      <c r="C78">
        <f>SUMIF('Sales Data'!$A$1:$A$3221,'Profit Analysis'!A78,'Sales Data'!$H$1:$H$3221)</f>
        <v>19174.599999999999</v>
      </c>
      <c r="D78">
        <f t="shared" si="2"/>
        <v>958.7300000000032</v>
      </c>
      <c r="E78" s="51">
        <f t="shared" si="3"/>
        <v>4.7619047619047776E-2</v>
      </c>
    </row>
    <row r="79" spans="1:5" x14ac:dyDescent="0.45">
      <c r="A79" s="2">
        <v>45277</v>
      </c>
      <c r="B79">
        <f>SUMIF('Sales Data'!$A$1:$A$3221,'Profit Analysis'!A79,'Sales Data'!$F$1:$F$3221)</f>
        <v>18468.239999999998</v>
      </c>
      <c r="C79">
        <f>SUMIF('Sales Data'!$A$1:$A$3221,'Profit Analysis'!A79,'Sales Data'!$H$1:$H$3221)</f>
        <v>17588.8</v>
      </c>
      <c r="D79">
        <f t="shared" si="2"/>
        <v>879.43999999999869</v>
      </c>
      <c r="E79" s="51">
        <f t="shared" si="3"/>
        <v>4.7619047619047554E-2</v>
      </c>
    </row>
    <row r="80" spans="1:5" x14ac:dyDescent="0.45">
      <c r="A80" s="2">
        <v>45278</v>
      </c>
      <c r="B80">
        <f>SUMIF('Sales Data'!$A$1:$A$3221,'Profit Analysis'!A80,'Sales Data'!$F$1:$F$3221)</f>
        <v>96942.720000000001</v>
      </c>
      <c r="C80">
        <f>SUMIF('Sales Data'!$A$1:$A$3221,'Profit Analysis'!A80,'Sales Data'!$H$1:$H$3221)</f>
        <v>92326.400000000009</v>
      </c>
      <c r="D80">
        <f t="shared" si="2"/>
        <v>4616.3199999999924</v>
      </c>
      <c r="E80" s="51">
        <f t="shared" si="3"/>
        <v>4.761904761904754E-2</v>
      </c>
    </row>
    <row r="81" spans="1:5" x14ac:dyDescent="0.45">
      <c r="A81" s="2">
        <v>45279</v>
      </c>
      <c r="B81">
        <f>SUMIF('Sales Data'!$A$1:$A$3221,'Profit Analysis'!A81,'Sales Data'!$F$1:$F$3221)</f>
        <v>39125.519999999997</v>
      </c>
      <c r="C81">
        <f>SUMIF('Sales Data'!$A$1:$A$3221,'Profit Analysis'!A81,'Sales Data'!$H$1:$H$3221)</f>
        <v>37262.399999999994</v>
      </c>
      <c r="D81">
        <f t="shared" si="2"/>
        <v>1863.1200000000026</v>
      </c>
      <c r="E81" s="51">
        <f t="shared" si="3"/>
        <v>4.7619047619047693E-2</v>
      </c>
    </row>
    <row r="82" spans="1:5" x14ac:dyDescent="0.45">
      <c r="A82" s="2">
        <v>45280</v>
      </c>
      <c r="B82">
        <f>SUMIF('Sales Data'!$A$1:$A$3221,'Profit Analysis'!A82,'Sales Data'!$F$1:$F$3221)</f>
        <v>104107.08000000002</v>
      </c>
      <c r="C82">
        <f>SUMIF('Sales Data'!$A$1:$A$3221,'Profit Analysis'!A82,'Sales Data'!$H$1:$H$3221)</f>
        <v>99149.6</v>
      </c>
      <c r="D82">
        <f t="shared" si="2"/>
        <v>4957.4800000000105</v>
      </c>
      <c r="E82" s="51">
        <f t="shared" si="3"/>
        <v>4.7619047619047714E-2</v>
      </c>
    </row>
    <row r="83" spans="1:5" x14ac:dyDescent="0.45">
      <c r="A83" s="2">
        <v>45281</v>
      </c>
      <c r="B83">
        <f>SUMIF('Sales Data'!$A$1:$A$3221,'Profit Analysis'!A83,'Sales Data'!$F$1:$F$3221)</f>
        <v>84860.579999999987</v>
      </c>
      <c r="C83">
        <f>SUMIF('Sales Data'!$A$1:$A$3221,'Profit Analysis'!A83,'Sales Data'!$H$1:$H$3221)</f>
        <v>80819.600000000006</v>
      </c>
      <c r="D83">
        <f t="shared" si="2"/>
        <v>4040.9799999999814</v>
      </c>
      <c r="E83" s="51">
        <f t="shared" si="3"/>
        <v>4.7619047619047408E-2</v>
      </c>
    </row>
    <row r="84" spans="1:5" x14ac:dyDescent="0.45">
      <c r="A84" s="2">
        <v>45282</v>
      </c>
      <c r="B84">
        <f>SUMIF('Sales Data'!$A$1:$A$3221,'Profit Analysis'!A84,'Sales Data'!$F$1:$F$3221)</f>
        <v>21964.32</v>
      </c>
      <c r="C84">
        <f>SUMIF('Sales Data'!$A$1:$A$3221,'Profit Analysis'!A84,'Sales Data'!$H$1:$H$3221)</f>
        <v>20918.399999999998</v>
      </c>
      <c r="D84">
        <f t="shared" si="2"/>
        <v>1045.9200000000019</v>
      </c>
      <c r="E84" s="51">
        <f t="shared" si="3"/>
        <v>4.7619047619047707E-2</v>
      </c>
    </row>
    <row r="85" spans="1:5" x14ac:dyDescent="0.45">
      <c r="A85" s="2">
        <v>45283</v>
      </c>
      <c r="B85">
        <f>SUMIF('Sales Data'!$A$1:$A$3221,'Profit Analysis'!A85,'Sales Data'!$F$1:$F$3221)</f>
        <v>56353.919999999998</v>
      </c>
      <c r="C85">
        <f>SUMIF('Sales Data'!$A$1:$A$3221,'Profit Analysis'!A85,'Sales Data'!$H$1:$H$3221)</f>
        <v>53670.399999999994</v>
      </c>
      <c r="D85">
        <f t="shared" si="2"/>
        <v>2683.5200000000041</v>
      </c>
      <c r="E85" s="51">
        <f t="shared" si="3"/>
        <v>4.7619047619047693E-2</v>
      </c>
    </row>
    <row r="86" spans="1:5" x14ac:dyDescent="0.45">
      <c r="A86" s="2">
        <v>45284</v>
      </c>
      <c r="B86">
        <f>SUMIF('Sales Data'!$A$1:$A$3221,'Profit Analysis'!A86,'Sales Data'!$F$1:$F$3221)</f>
        <v>189671.37000000002</v>
      </c>
      <c r="C86">
        <f>SUMIF('Sales Data'!$A$1:$A$3221,'Profit Analysis'!A86,'Sales Data'!$H$1:$H$3221)</f>
        <v>180639.4</v>
      </c>
      <c r="D86">
        <f t="shared" si="2"/>
        <v>9031.9700000000303</v>
      </c>
      <c r="E86" s="51">
        <f t="shared" si="3"/>
        <v>4.7619047619047769E-2</v>
      </c>
    </row>
    <row r="87" spans="1:5" x14ac:dyDescent="0.45">
      <c r="A87" s="2">
        <v>45285</v>
      </c>
      <c r="B87">
        <f>SUMIF('Sales Data'!$A$1:$A$3221,'Profit Analysis'!A87,'Sales Data'!$F$1:$F$3221)</f>
        <v>50079.12</v>
      </c>
      <c r="C87">
        <f>SUMIF('Sales Data'!$A$1:$A$3221,'Profit Analysis'!A87,'Sales Data'!$H$1:$H$3221)</f>
        <v>47694.400000000001</v>
      </c>
      <c r="D87">
        <f t="shared" si="2"/>
        <v>2384.7200000000012</v>
      </c>
      <c r="E87" s="51">
        <f t="shared" si="3"/>
        <v>4.7619047619047637E-2</v>
      </c>
    </row>
    <row r="88" spans="1:5" x14ac:dyDescent="0.45">
      <c r="A88" s="2">
        <v>45286</v>
      </c>
      <c r="B88">
        <f>SUMIF('Sales Data'!$A$1:$A$3221,'Profit Analysis'!A88,'Sales Data'!$F$1:$F$3221)</f>
        <v>85149.75</v>
      </c>
      <c r="C88">
        <f>SUMIF('Sales Data'!$A$1:$A$3221,'Profit Analysis'!A88,'Sales Data'!$H$1:$H$3221)</f>
        <v>81095</v>
      </c>
      <c r="D88">
        <f t="shared" si="2"/>
        <v>4054.75</v>
      </c>
      <c r="E88" s="51">
        <f t="shared" si="3"/>
        <v>4.7619047619047616E-2</v>
      </c>
    </row>
    <row r="89" spans="1:5" x14ac:dyDescent="0.45">
      <c r="A89" s="2">
        <v>45287</v>
      </c>
      <c r="B89">
        <f>SUMIF('Sales Data'!$A$1:$A$3221,'Profit Analysis'!A89,'Sales Data'!$F$1:$F$3221)</f>
        <v>53621.820000000007</v>
      </c>
      <c r="C89">
        <f>SUMIF('Sales Data'!$A$1:$A$3221,'Profit Analysis'!A89,'Sales Data'!$H$1:$H$3221)</f>
        <v>51068.4</v>
      </c>
      <c r="D89">
        <f t="shared" si="2"/>
        <v>2553.4200000000055</v>
      </c>
      <c r="E89" s="51">
        <f t="shared" si="3"/>
        <v>4.7619047619047714E-2</v>
      </c>
    </row>
    <row r="90" spans="1:5" x14ac:dyDescent="0.45">
      <c r="A90" s="2">
        <v>45288</v>
      </c>
      <c r="B90">
        <f>SUMIF('Sales Data'!$A$1:$A$3221,'Profit Analysis'!A90,'Sales Data'!$F$1:$F$3221)</f>
        <v>19691.28</v>
      </c>
      <c r="C90">
        <f>SUMIF('Sales Data'!$A$1:$A$3221,'Profit Analysis'!A90,'Sales Data'!$H$1:$H$3221)</f>
        <v>18753.599999999999</v>
      </c>
      <c r="D90">
        <f t="shared" si="2"/>
        <v>937.68000000000029</v>
      </c>
      <c r="E90" s="51">
        <f t="shared" si="3"/>
        <v>4.7619047619047637E-2</v>
      </c>
    </row>
    <row r="91" spans="1:5" x14ac:dyDescent="0.45">
      <c r="A91" s="2">
        <v>45289</v>
      </c>
      <c r="B91">
        <f>SUMIF('Sales Data'!$A$1:$A$3221,'Profit Analysis'!A91,'Sales Data'!$F$1:$F$3221)</f>
        <v>27417.599999999999</v>
      </c>
      <c r="C91">
        <f>SUMIF('Sales Data'!$A$1:$A$3221,'Profit Analysis'!A91,'Sales Data'!$H$1:$H$3221)</f>
        <v>26112</v>
      </c>
      <c r="D91">
        <f t="shared" si="2"/>
        <v>1305.5999999999985</v>
      </c>
      <c r="E91" s="51">
        <f t="shared" si="3"/>
        <v>4.7619047619047568E-2</v>
      </c>
    </row>
    <row r="92" spans="1:5" x14ac:dyDescent="0.45">
      <c r="A92" s="2">
        <v>45290</v>
      </c>
      <c r="B92">
        <f>SUMIF('Sales Data'!$A$1:$A$3221,'Profit Analysis'!A92,'Sales Data'!$F$1:$F$3221)</f>
        <v>7916.16</v>
      </c>
      <c r="C92">
        <f>SUMIF('Sales Data'!$A$1:$A$3221,'Profit Analysis'!A92,'Sales Data'!$H$1:$H$3221)</f>
        <v>7539.1999999999989</v>
      </c>
      <c r="D92">
        <f t="shared" si="2"/>
        <v>376.96000000000095</v>
      </c>
      <c r="E92" s="51">
        <f t="shared" si="3"/>
        <v>4.7619047619047741E-2</v>
      </c>
    </row>
    <row r="93" spans="1:5" x14ac:dyDescent="0.45">
      <c r="A93" s="2">
        <v>45291</v>
      </c>
      <c r="B93">
        <f>SUMIF('Sales Data'!$A$1:$A$3221,'Profit Analysis'!A93,'Sales Data'!$F$1:$F$3221)</f>
        <v>27149.64</v>
      </c>
      <c r="C93">
        <f>SUMIF('Sales Data'!$A$1:$A$3221,'Profit Analysis'!A93,'Sales Data'!$H$1:$H$3221)</f>
        <v>25856.799999999999</v>
      </c>
      <c r="D93">
        <f t="shared" si="2"/>
        <v>1292.8400000000001</v>
      </c>
      <c r="E93" s="51">
        <f t="shared" si="3"/>
        <v>4.7619047619047623E-2</v>
      </c>
    </row>
    <row r="94" spans="1:5" x14ac:dyDescent="0.45">
      <c r="A94" s="2">
        <v>45292</v>
      </c>
      <c r="B94">
        <f>SUMIF('Sales Data'!$A$1:$A$3221,'Profit Analysis'!A94,'Sales Data'!$F$1:$F$3221)</f>
        <v>75971.28</v>
      </c>
      <c r="C94">
        <f>SUMIF('Sales Data'!$A$1:$A$3221,'Profit Analysis'!A94,'Sales Data'!$H$1:$H$3221)</f>
        <v>72353.600000000006</v>
      </c>
      <c r="D94">
        <f t="shared" si="2"/>
        <v>3617.679999999993</v>
      </c>
      <c r="E94" s="51">
        <f t="shared" si="3"/>
        <v>4.7619047619047526E-2</v>
      </c>
    </row>
    <row r="95" spans="1:5" x14ac:dyDescent="0.45">
      <c r="A95" s="2">
        <v>45293</v>
      </c>
      <c r="B95">
        <f>SUMIF('Sales Data'!$A$1:$A$3221,'Profit Analysis'!A95,'Sales Data'!$F$1:$F$3221)</f>
        <v>81184.320000000007</v>
      </c>
      <c r="C95">
        <f>SUMIF('Sales Data'!$A$1:$A$3221,'Profit Analysis'!A95,'Sales Data'!$H$1:$H$3221)</f>
        <v>77318.399999999994</v>
      </c>
      <c r="D95">
        <f t="shared" si="2"/>
        <v>3865.9200000000128</v>
      </c>
      <c r="E95" s="51">
        <f t="shared" si="3"/>
        <v>4.7619047619047776E-2</v>
      </c>
    </row>
    <row r="96" spans="1:5" x14ac:dyDescent="0.45">
      <c r="A96" s="2">
        <v>45294</v>
      </c>
      <c r="B96">
        <f>SUMIF('Sales Data'!$A$1:$A$3221,'Profit Analysis'!A96,'Sales Data'!$F$1:$F$3221)</f>
        <v>8833.02</v>
      </c>
      <c r="C96">
        <f>SUMIF('Sales Data'!$A$1:$A$3221,'Profit Analysis'!A96,'Sales Data'!$H$1:$H$3221)</f>
        <v>8412.4</v>
      </c>
      <c r="D96">
        <f t="shared" si="2"/>
        <v>420.6200000000008</v>
      </c>
      <c r="E96" s="51">
        <f t="shared" si="3"/>
        <v>4.7619047619047707E-2</v>
      </c>
    </row>
    <row r="97" spans="1:5" x14ac:dyDescent="0.45">
      <c r="A97" s="2">
        <v>45295</v>
      </c>
      <c r="B97">
        <f>SUMIF('Sales Data'!$A$1:$A$3221,'Profit Analysis'!A97,'Sales Data'!$F$1:$F$3221)</f>
        <v>59207.4</v>
      </c>
      <c r="C97">
        <f>SUMIF('Sales Data'!$A$1:$A$3221,'Profit Analysis'!A97,'Sales Data'!$H$1:$H$3221)</f>
        <v>56388</v>
      </c>
      <c r="D97">
        <f t="shared" si="2"/>
        <v>2819.4000000000015</v>
      </c>
      <c r="E97" s="51">
        <f t="shared" si="3"/>
        <v>4.7619047619047644E-2</v>
      </c>
    </row>
    <row r="98" spans="1:5" x14ac:dyDescent="0.45">
      <c r="A98" s="2">
        <v>45296</v>
      </c>
      <c r="B98">
        <f>SUMIF('Sales Data'!$A$1:$A$3221,'Profit Analysis'!A98,'Sales Data'!$F$1:$F$3221)</f>
        <v>58301.250000000007</v>
      </c>
      <c r="C98">
        <f>SUMIF('Sales Data'!$A$1:$A$3221,'Profit Analysis'!A98,'Sales Data'!$H$1:$H$3221)</f>
        <v>55525</v>
      </c>
      <c r="D98">
        <f t="shared" si="2"/>
        <v>2776.2500000000073</v>
      </c>
      <c r="E98" s="51">
        <f t="shared" si="3"/>
        <v>4.7619047619047741E-2</v>
      </c>
    </row>
    <row r="99" spans="1:5" x14ac:dyDescent="0.45">
      <c r="A99" s="2">
        <v>45297</v>
      </c>
      <c r="B99">
        <f>SUMIF('Sales Data'!$A$1:$A$3221,'Profit Analysis'!A99,'Sales Data'!$F$1:$F$3221)</f>
        <v>146207.24999999997</v>
      </c>
      <c r="C99">
        <f>SUMIF('Sales Data'!$A$1:$A$3221,'Profit Analysis'!A99,'Sales Data'!$H$1:$H$3221)</f>
        <v>139245</v>
      </c>
      <c r="D99">
        <f t="shared" si="2"/>
        <v>6962.2499999999709</v>
      </c>
      <c r="E99" s="51">
        <f t="shared" si="3"/>
        <v>4.7619047619047429E-2</v>
      </c>
    </row>
    <row r="100" spans="1:5" x14ac:dyDescent="0.45">
      <c r="A100" s="2">
        <v>45298</v>
      </c>
      <c r="B100">
        <f>SUMIF('Sales Data'!$A$1:$A$3221,'Profit Analysis'!A100,'Sales Data'!$F$1:$F$3221)</f>
        <v>53590.32</v>
      </c>
      <c r="C100">
        <f>SUMIF('Sales Data'!$A$1:$A$3221,'Profit Analysis'!A100,'Sales Data'!$H$1:$H$3221)</f>
        <v>51038.400000000001</v>
      </c>
      <c r="D100">
        <f t="shared" si="2"/>
        <v>2551.9199999999983</v>
      </c>
      <c r="E100" s="51">
        <f t="shared" si="3"/>
        <v>4.7619047619047589E-2</v>
      </c>
    </row>
    <row r="101" spans="1:5" x14ac:dyDescent="0.45">
      <c r="A101" s="2">
        <v>45299</v>
      </c>
      <c r="B101">
        <f>SUMIF('Sales Data'!$A$1:$A$3221,'Profit Analysis'!A101,'Sales Data'!$F$1:$F$3221)</f>
        <v>49332.36</v>
      </c>
      <c r="C101">
        <f>SUMIF('Sales Data'!$A$1:$A$3221,'Profit Analysis'!A101,'Sales Data'!$H$1:$H$3221)</f>
        <v>46983.199999999997</v>
      </c>
      <c r="D101">
        <f t="shared" si="2"/>
        <v>2349.1600000000035</v>
      </c>
      <c r="E101" s="51">
        <f t="shared" si="3"/>
        <v>4.7619047619047693E-2</v>
      </c>
    </row>
    <row r="102" spans="1:5" x14ac:dyDescent="0.45">
      <c r="A102" s="2">
        <v>45300</v>
      </c>
      <c r="B102">
        <f>SUMIF('Sales Data'!$A$1:$A$3221,'Profit Analysis'!A102,'Sales Data'!$F$1:$F$3221)</f>
        <v>32889.78</v>
      </c>
      <c r="C102">
        <f>SUMIF('Sales Data'!$A$1:$A$3221,'Profit Analysis'!A102,'Sales Data'!$H$1:$H$3221)</f>
        <v>31323.599999999999</v>
      </c>
      <c r="D102">
        <f t="shared" si="2"/>
        <v>1566.1800000000003</v>
      </c>
      <c r="E102" s="51">
        <f t="shared" si="3"/>
        <v>4.761904761904763E-2</v>
      </c>
    </row>
    <row r="103" spans="1:5" x14ac:dyDescent="0.45">
      <c r="A103" s="2">
        <v>45301</v>
      </c>
      <c r="B103">
        <f>SUMIF('Sales Data'!$A$1:$A$3221,'Profit Analysis'!A103,'Sales Data'!$F$1:$F$3221)</f>
        <v>42819.839999999997</v>
      </c>
      <c r="C103">
        <f>SUMIF('Sales Data'!$A$1:$A$3221,'Profit Analysis'!A103,'Sales Data'!$H$1:$H$3221)</f>
        <v>40780.800000000003</v>
      </c>
      <c r="D103">
        <f t="shared" si="2"/>
        <v>2039.0399999999936</v>
      </c>
      <c r="E103" s="51">
        <f t="shared" si="3"/>
        <v>4.7619047619047471E-2</v>
      </c>
    </row>
    <row r="104" spans="1:5" x14ac:dyDescent="0.45">
      <c r="A104" s="2">
        <v>45302</v>
      </c>
      <c r="B104">
        <f>SUMIF('Sales Data'!$A$1:$A$3221,'Profit Analysis'!A104,'Sales Data'!$F$1:$F$3221)</f>
        <v>22761.899999999998</v>
      </c>
      <c r="C104">
        <f>SUMIF('Sales Data'!$A$1:$A$3221,'Profit Analysis'!A104,'Sales Data'!$H$1:$H$3221)</f>
        <v>21678</v>
      </c>
      <c r="D104">
        <f t="shared" si="2"/>
        <v>1083.8999999999978</v>
      </c>
      <c r="E104" s="51">
        <f t="shared" si="3"/>
        <v>4.7619047619047526E-2</v>
      </c>
    </row>
    <row r="105" spans="1:5" x14ac:dyDescent="0.45">
      <c r="A105" s="2">
        <v>45303</v>
      </c>
      <c r="B105">
        <f>SUMIF('Sales Data'!$A$1:$A$3221,'Profit Analysis'!A105,'Sales Data'!$F$1:$F$3221)</f>
        <v>46410</v>
      </c>
      <c r="C105">
        <f>SUMIF('Sales Data'!$A$1:$A$3221,'Profit Analysis'!A105,'Sales Data'!$H$1:$H$3221)</f>
        <v>44200</v>
      </c>
      <c r="D105">
        <f t="shared" si="2"/>
        <v>2210</v>
      </c>
      <c r="E105" s="51">
        <f t="shared" si="3"/>
        <v>4.7619047619047616E-2</v>
      </c>
    </row>
    <row r="106" spans="1:5" x14ac:dyDescent="0.45">
      <c r="A106" s="2">
        <v>45304</v>
      </c>
      <c r="B106">
        <f>SUMIF('Sales Data'!$A$1:$A$3221,'Profit Analysis'!A106,'Sales Data'!$F$1:$F$3221)</f>
        <v>36030.959999999999</v>
      </c>
      <c r="C106">
        <f>SUMIF('Sales Data'!$A$1:$A$3221,'Profit Analysis'!A106,'Sales Data'!$H$1:$H$3221)</f>
        <v>34315.199999999997</v>
      </c>
      <c r="D106">
        <f t="shared" si="2"/>
        <v>1715.760000000002</v>
      </c>
      <c r="E106" s="51">
        <f t="shared" si="3"/>
        <v>4.7619047619047679E-2</v>
      </c>
    </row>
    <row r="107" spans="1:5" x14ac:dyDescent="0.45">
      <c r="A107" s="2">
        <v>45305</v>
      </c>
      <c r="B107">
        <f>SUMIF('Sales Data'!$A$1:$A$3221,'Profit Analysis'!A107,'Sales Data'!$F$1:$F$3221)</f>
        <v>17519.46</v>
      </c>
      <c r="C107">
        <f>SUMIF('Sales Data'!$A$1:$A$3221,'Profit Analysis'!A107,'Sales Data'!$H$1:$H$3221)</f>
        <v>16685.2</v>
      </c>
      <c r="D107">
        <f t="shared" si="2"/>
        <v>834.2599999999984</v>
      </c>
      <c r="E107" s="51">
        <f t="shared" si="3"/>
        <v>4.7619047619047533E-2</v>
      </c>
    </row>
    <row r="108" spans="1:5" x14ac:dyDescent="0.45">
      <c r="A108" s="2">
        <v>45306</v>
      </c>
      <c r="B108">
        <f>SUMIF('Sales Data'!$A$1:$A$3221,'Profit Analysis'!A108,'Sales Data'!$F$1:$F$3221)</f>
        <v>44239.020000000004</v>
      </c>
      <c r="C108">
        <f>SUMIF('Sales Data'!$A$1:$A$3221,'Profit Analysis'!A108,'Sales Data'!$H$1:$H$3221)</f>
        <v>42132.399999999994</v>
      </c>
      <c r="D108">
        <f t="shared" si="2"/>
        <v>2106.6200000000099</v>
      </c>
      <c r="E108" s="51">
        <f t="shared" si="3"/>
        <v>4.7619047619047838E-2</v>
      </c>
    </row>
    <row r="109" spans="1:5" x14ac:dyDescent="0.45">
      <c r="A109" s="2">
        <v>45307</v>
      </c>
      <c r="B109">
        <f>SUMIF('Sales Data'!$A$1:$A$3221,'Profit Analysis'!A109,'Sales Data'!$F$1:$F$3221)</f>
        <v>56488.319999999992</v>
      </c>
      <c r="C109">
        <f>SUMIF('Sales Data'!$A$1:$A$3221,'Profit Analysis'!A109,'Sales Data'!$H$1:$H$3221)</f>
        <v>53798.400000000001</v>
      </c>
      <c r="D109">
        <f t="shared" si="2"/>
        <v>2689.919999999991</v>
      </c>
      <c r="E109" s="51">
        <f t="shared" si="3"/>
        <v>4.7619047619047464E-2</v>
      </c>
    </row>
    <row r="110" spans="1:5" x14ac:dyDescent="0.45">
      <c r="A110" s="2">
        <v>45308</v>
      </c>
      <c r="B110">
        <f>SUMIF('Sales Data'!$A$1:$A$3221,'Profit Analysis'!A110,'Sales Data'!$F$1:$F$3221)</f>
        <v>42462</v>
      </c>
      <c r="C110">
        <f>SUMIF('Sales Data'!$A$1:$A$3221,'Profit Analysis'!A110,'Sales Data'!$H$1:$H$3221)</f>
        <v>40440</v>
      </c>
      <c r="D110">
        <f t="shared" si="2"/>
        <v>2022</v>
      </c>
      <c r="E110" s="51">
        <f t="shared" si="3"/>
        <v>4.7619047619047616E-2</v>
      </c>
    </row>
    <row r="111" spans="1:5" x14ac:dyDescent="0.45">
      <c r="A111" s="2">
        <v>45309</v>
      </c>
      <c r="B111">
        <f>SUMIF('Sales Data'!$A$1:$A$3221,'Profit Analysis'!A111,'Sales Data'!$F$1:$F$3221)</f>
        <v>10538.64</v>
      </c>
      <c r="C111">
        <f>SUMIF('Sales Data'!$A$1:$A$3221,'Profit Analysis'!A111,'Sales Data'!$H$1:$H$3221)</f>
        <v>10036.800000000001</v>
      </c>
      <c r="D111">
        <f t="shared" si="2"/>
        <v>501.83999999999833</v>
      </c>
      <c r="E111" s="51">
        <f t="shared" si="3"/>
        <v>4.7619047619047464E-2</v>
      </c>
    </row>
    <row r="112" spans="1:5" x14ac:dyDescent="0.45">
      <c r="A112" s="2">
        <v>45310</v>
      </c>
      <c r="B112">
        <f>SUMIF('Sales Data'!$A$1:$A$3221,'Profit Analysis'!A112,'Sales Data'!$F$1:$F$3221)</f>
        <v>89837.159999999989</v>
      </c>
      <c r="C112">
        <f>SUMIF('Sales Data'!$A$1:$A$3221,'Profit Analysis'!A112,'Sales Data'!$H$1:$H$3221)</f>
        <v>85559.2</v>
      </c>
      <c r="D112">
        <f t="shared" si="2"/>
        <v>4277.9599999999919</v>
      </c>
      <c r="E112" s="51">
        <f t="shared" si="3"/>
        <v>4.7619047619047533E-2</v>
      </c>
    </row>
    <row r="113" spans="1:5" x14ac:dyDescent="0.45">
      <c r="A113" s="2">
        <v>45311</v>
      </c>
      <c r="B113">
        <f>SUMIF('Sales Data'!$A$1:$A$3221,'Profit Analysis'!A113,'Sales Data'!$F$1:$F$3221)</f>
        <v>20457.149999999998</v>
      </c>
      <c r="C113">
        <f>SUMIF('Sales Data'!$A$1:$A$3221,'Profit Analysis'!A113,'Sales Data'!$H$1:$H$3221)</f>
        <v>19483</v>
      </c>
      <c r="D113">
        <f t="shared" si="2"/>
        <v>974.14999999999782</v>
      </c>
      <c r="E113" s="51">
        <f t="shared" si="3"/>
        <v>4.7619047619047519E-2</v>
      </c>
    </row>
    <row r="114" spans="1:5" x14ac:dyDescent="0.45">
      <c r="A114" s="2">
        <v>45312</v>
      </c>
      <c r="B114">
        <f>SUMIF('Sales Data'!$A$1:$A$3221,'Profit Analysis'!A114,'Sales Data'!$F$1:$F$3221)</f>
        <v>22078.560000000001</v>
      </c>
      <c r="C114">
        <f>SUMIF('Sales Data'!$A$1:$A$3221,'Profit Analysis'!A114,'Sales Data'!$H$1:$H$3221)</f>
        <v>21027.199999999997</v>
      </c>
      <c r="D114">
        <f t="shared" si="2"/>
        <v>1051.3600000000042</v>
      </c>
      <c r="E114" s="51">
        <f t="shared" si="3"/>
        <v>4.7619047619047811E-2</v>
      </c>
    </row>
    <row r="115" spans="1:5" x14ac:dyDescent="0.45">
      <c r="A115" s="2">
        <v>45313</v>
      </c>
      <c r="B115">
        <f>SUMIF('Sales Data'!$A$1:$A$3221,'Profit Analysis'!A115,'Sales Data'!$F$1:$F$3221)</f>
        <v>15280.86</v>
      </c>
      <c r="C115">
        <f>SUMIF('Sales Data'!$A$1:$A$3221,'Profit Analysis'!A115,'Sales Data'!$H$1:$H$3221)</f>
        <v>14553.2</v>
      </c>
      <c r="D115">
        <f t="shared" si="2"/>
        <v>727.65999999999985</v>
      </c>
      <c r="E115" s="51">
        <f t="shared" si="3"/>
        <v>4.7619047619047609E-2</v>
      </c>
    </row>
    <row r="116" spans="1:5" x14ac:dyDescent="0.45">
      <c r="A116" s="2">
        <v>45314</v>
      </c>
      <c r="B116">
        <f>SUMIF('Sales Data'!$A$1:$A$3221,'Profit Analysis'!A116,'Sales Data'!$F$1:$F$3221)</f>
        <v>32889.78</v>
      </c>
      <c r="C116">
        <f>SUMIF('Sales Data'!$A$1:$A$3221,'Profit Analysis'!A116,'Sales Data'!$H$1:$H$3221)</f>
        <v>31323.599999999999</v>
      </c>
      <c r="D116">
        <f t="shared" si="2"/>
        <v>1566.1800000000003</v>
      </c>
      <c r="E116" s="51">
        <f t="shared" si="3"/>
        <v>4.761904761904763E-2</v>
      </c>
    </row>
    <row r="117" spans="1:5" x14ac:dyDescent="0.45">
      <c r="A117" s="2">
        <v>45315</v>
      </c>
      <c r="B117">
        <f>SUMIF('Sales Data'!$A$1:$A$3221,'Profit Analysis'!A117,'Sales Data'!$F$1:$F$3221)</f>
        <v>54321.645000000004</v>
      </c>
      <c r="C117">
        <f>SUMIF('Sales Data'!$A$1:$A$3221,'Profit Analysis'!A117,'Sales Data'!$H$1:$H$3221)</f>
        <v>51734.9</v>
      </c>
      <c r="D117">
        <f t="shared" si="2"/>
        <v>2586.7450000000026</v>
      </c>
      <c r="E117" s="51">
        <f t="shared" si="3"/>
        <v>4.7619047619047665E-2</v>
      </c>
    </row>
    <row r="118" spans="1:5" x14ac:dyDescent="0.45">
      <c r="A118" s="2">
        <v>45316</v>
      </c>
      <c r="B118">
        <f>SUMIF('Sales Data'!$A$1:$A$3221,'Profit Analysis'!A118,'Sales Data'!$F$1:$F$3221)</f>
        <v>29413.439999999999</v>
      </c>
      <c r="C118">
        <f>SUMIF('Sales Data'!$A$1:$A$3221,'Profit Analysis'!A118,'Sales Data'!$H$1:$H$3221)</f>
        <v>28012.799999999999</v>
      </c>
      <c r="D118">
        <f t="shared" si="2"/>
        <v>1400.6399999999994</v>
      </c>
      <c r="E118" s="51">
        <f t="shared" si="3"/>
        <v>4.7619047619047603E-2</v>
      </c>
    </row>
    <row r="119" spans="1:5" x14ac:dyDescent="0.45">
      <c r="A119" s="2">
        <v>45317</v>
      </c>
      <c r="B119">
        <f>SUMIF('Sales Data'!$A$1:$A$3221,'Profit Analysis'!A119,'Sales Data'!$F$1:$F$3221)</f>
        <v>27927.06</v>
      </c>
      <c r="C119">
        <f>SUMIF('Sales Data'!$A$1:$A$3221,'Profit Analysis'!A119,'Sales Data'!$H$1:$H$3221)</f>
        <v>26597.200000000001</v>
      </c>
      <c r="D119">
        <f t="shared" si="2"/>
        <v>1329.8600000000006</v>
      </c>
      <c r="E119" s="51">
        <f t="shared" si="3"/>
        <v>4.7619047619047637E-2</v>
      </c>
    </row>
    <row r="120" spans="1:5" x14ac:dyDescent="0.45">
      <c r="A120" s="2">
        <v>45318</v>
      </c>
      <c r="B120">
        <f>SUMIF('Sales Data'!$A$1:$A$3221,'Profit Analysis'!A120,'Sales Data'!$F$1:$F$3221)</f>
        <v>41577.479999999996</v>
      </c>
      <c r="C120">
        <f>SUMIF('Sales Data'!$A$1:$A$3221,'Profit Analysis'!A120,'Sales Data'!$H$1:$H$3221)</f>
        <v>39597.599999999999</v>
      </c>
      <c r="D120">
        <f t="shared" si="2"/>
        <v>1979.8799999999974</v>
      </c>
      <c r="E120" s="51">
        <f t="shared" si="3"/>
        <v>4.7619047619047561E-2</v>
      </c>
    </row>
    <row r="121" spans="1:5" x14ac:dyDescent="0.45">
      <c r="A121" s="2">
        <v>45319</v>
      </c>
      <c r="B121">
        <f>SUMIF('Sales Data'!$A$1:$A$3221,'Profit Analysis'!A121,'Sales Data'!$F$1:$F$3221)</f>
        <v>22199.52</v>
      </c>
      <c r="C121">
        <f>SUMIF('Sales Data'!$A$1:$A$3221,'Profit Analysis'!A121,'Sales Data'!$H$1:$H$3221)</f>
        <v>21142.400000000001</v>
      </c>
      <c r="D121">
        <f t="shared" si="2"/>
        <v>1057.119999999999</v>
      </c>
      <c r="E121" s="51">
        <f t="shared" si="3"/>
        <v>4.7619047619047575E-2</v>
      </c>
    </row>
    <row r="122" spans="1:5" x14ac:dyDescent="0.45">
      <c r="A122" s="2">
        <v>45320</v>
      </c>
      <c r="B122">
        <f>SUMIF('Sales Data'!$A$1:$A$3221,'Profit Analysis'!A122,'Sales Data'!$F$1:$F$3221)</f>
        <v>63685.44000000001</v>
      </c>
      <c r="C122">
        <f>SUMIF('Sales Data'!$A$1:$A$3221,'Profit Analysis'!A122,'Sales Data'!$H$1:$H$3221)</f>
        <v>60652.799999999996</v>
      </c>
      <c r="D122">
        <f t="shared" si="2"/>
        <v>3032.640000000014</v>
      </c>
      <c r="E122" s="51">
        <f t="shared" si="3"/>
        <v>4.7619047619047832E-2</v>
      </c>
    </row>
    <row r="123" spans="1:5" x14ac:dyDescent="0.45">
      <c r="A123" s="2">
        <v>45321</v>
      </c>
      <c r="B123">
        <f>SUMIF('Sales Data'!$A$1:$A$3221,'Profit Analysis'!A123,'Sales Data'!$F$1:$F$3221)</f>
        <v>49804.44</v>
      </c>
      <c r="C123">
        <f>SUMIF('Sales Data'!$A$1:$A$3221,'Profit Analysis'!A123,'Sales Data'!$H$1:$H$3221)</f>
        <v>47432.800000000003</v>
      </c>
      <c r="D123">
        <f t="shared" si="2"/>
        <v>2371.6399999999994</v>
      </c>
      <c r="E123" s="51">
        <f t="shared" si="3"/>
        <v>4.7619047619047603E-2</v>
      </c>
    </row>
    <row r="124" spans="1:5" x14ac:dyDescent="0.45">
      <c r="A124" s="2">
        <v>45322</v>
      </c>
      <c r="B124">
        <f>SUMIF('Sales Data'!$A$1:$A$3221,'Profit Analysis'!A124,'Sales Data'!$F$1:$F$3221)</f>
        <v>92948.099999999991</v>
      </c>
      <c r="C124">
        <f>SUMIF('Sales Data'!$A$1:$A$3221,'Profit Analysis'!A124,'Sales Data'!$H$1:$H$3221)</f>
        <v>88522</v>
      </c>
      <c r="D124">
        <f t="shared" si="2"/>
        <v>4426.0999999999913</v>
      </c>
      <c r="E124" s="51">
        <f t="shared" si="3"/>
        <v>4.7619047619047526E-2</v>
      </c>
    </row>
    <row r="125" spans="1:5" x14ac:dyDescent="0.45">
      <c r="A125" s="2">
        <v>45323</v>
      </c>
      <c r="B125">
        <f>SUMIF('Sales Data'!$A$1:$A$3221,'Profit Analysis'!A125,'Sales Data'!$F$1:$F$3221)</f>
        <v>39767.279999999999</v>
      </c>
      <c r="C125">
        <f>SUMIF('Sales Data'!$A$1:$A$3221,'Profit Analysis'!A125,'Sales Data'!$H$1:$H$3221)</f>
        <v>37873.599999999999</v>
      </c>
      <c r="D125">
        <f t="shared" si="2"/>
        <v>1893.6800000000003</v>
      </c>
      <c r="E125" s="51">
        <f t="shared" si="3"/>
        <v>4.761904761904763E-2</v>
      </c>
    </row>
    <row r="126" spans="1:5" x14ac:dyDescent="0.45">
      <c r="A126" s="2">
        <v>45324</v>
      </c>
      <c r="B126">
        <f>SUMIF('Sales Data'!$A$1:$A$3221,'Profit Analysis'!A126,'Sales Data'!$F$1:$F$3221)</f>
        <v>31381.559999999994</v>
      </c>
      <c r="C126">
        <f>SUMIF('Sales Data'!$A$1:$A$3221,'Profit Analysis'!A126,'Sales Data'!$H$1:$H$3221)</f>
        <v>29887.199999999997</v>
      </c>
      <c r="D126">
        <f t="shared" si="2"/>
        <v>1494.3599999999969</v>
      </c>
      <c r="E126" s="51">
        <f t="shared" si="3"/>
        <v>4.7619047619047533E-2</v>
      </c>
    </row>
    <row r="127" spans="1:5" x14ac:dyDescent="0.45">
      <c r="A127" s="2">
        <v>45325</v>
      </c>
      <c r="B127">
        <f>SUMIF('Sales Data'!$A$1:$A$3221,'Profit Analysis'!A127,'Sales Data'!$F$1:$F$3221)</f>
        <v>52744.23</v>
      </c>
      <c r="C127">
        <f>SUMIF('Sales Data'!$A$1:$A$3221,'Profit Analysis'!A127,'Sales Data'!$H$1:$H$3221)</f>
        <v>50232.6</v>
      </c>
      <c r="D127">
        <f t="shared" si="2"/>
        <v>2511.6300000000047</v>
      </c>
      <c r="E127" s="51">
        <f t="shared" si="3"/>
        <v>4.7619047619047707E-2</v>
      </c>
    </row>
    <row r="128" spans="1:5" x14ac:dyDescent="0.45">
      <c r="A128" s="2">
        <v>45326</v>
      </c>
      <c r="B128">
        <f>SUMIF('Sales Data'!$A$1:$A$3221,'Profit Analysis'!A128,'Sales Data'!$F$1:$F$3221)</f>
        <v>30684.78</v>
      </c>
      <c r="C128">
        <f>SUMIF('Sales Data'!$A$1:$A$3221,'Profit Analysis'!A128,'Sales Data'!$H$1:$H$3221)</f>
        <v>29223.599999999999</v>
      </c>
      <c r="D128">
        <f t="shared" si="2"/>
        <v>1461.1800000000003</v>
      </c>
      <c r="E128" s="51">
        <f t="shared" si="3"/>
        <v>4.761904761904763E-2</v>
      </c>
    </row>
    <row r="129" spans="1:5" x14ac:dyDescent="0.45">
      <c r="A129" s="2">
        <v>45327</v>
      </c>
      <c r="B129">
        <f>SUMIF('Sales Data'!$A$1:$A$3221,'Profit Analysis'!A129,'Sales Data'!$F$1:$F$3221)</f>
        <v>81608.099999999991</v>
      </c>
      <c r="C129">
        <f>SUMIF('Sales Data'!$A$1:$A$3221,'Profit Analysis'!A129,'Sales Data'!$H$1:$H$3221)</f>
        <v>77722</v>
      </c>
      <c r="D129">
        <f t="shared" si="2"/>
        <v>3886.0999999999913</v>
      </c>
      <c r="E129" s="51">
        <f t="shared" si="3"/>
        <v>4.7619047619047519E-2</v>
      </c>
    </row>
    <row r="130" spans="1:5" x14ac:dyDescent="0.45">
      <c r="A130" s="2">
        <v>45328</v>
      </c>
      <c r="B130">
        <f>SUMIF('Sales Data'!$A$1:$A$3221,'Profit Analysis'!A130,'Sales Data'!$F$1:$F$3221)</f>
        <v>21376.319999999996</v>
      </c>
      <c r="C130">
        <f>SUMIF('Sales Data'!$A$1:$A$3221,'Profit Analysis'!A130,'Sales Data'!$H$1:$H$3221)</f>
        <v>20358.400000000001</v>
      </c>
      <c r="D130">
        <f t="shared" si="2"/>
        <v>1017.9199999999946</v>
      </c>
      <c r="E130" s="51">
        <f t="shared" si="3"/>
        <v>4.7619047619047374E-2</v>
      </c>
    </row>
    <row r="131" spans="1:5" x14ac:dyDescent="0.45">
      <c r="A131" s="2">
        <v>45329</v>
      </c>
      <c r="B131">
        <f>SUMIF('Sales Data'!$A$1:$A$3221,'Profit Analysis'!A131,'Sales Data'!$F$1:$F$3221)</f>
        <v>31700.129999999997</v>
      </c>
      <c r="C131">
        <f>SUMIF('Sales Data'!$A$1:$A$3221,'Profit Analysis'!A131,'Sales Data'!$H$1:$H$3221)</f>
        <v>30190.6</v>
      </c>
      <c r="D131">
        <f t="shared" ref="D131:D194" si="4">B131-C131</f>
        <v>1509.5299999999988</v>
      </c>
      <c r="E131" s="51">
        <f t="shared" ref="E131:E194" si="5">D131/B131</f>
        <v>4.7619047619047589E-2</v>
      </c>
    </row>
    <row r="132" spans="1:5" x14ac:dyDescent="0.45">
      <c r="A132" s="2">
        <v>45330</v>
      </c>
      <c r="B132">
        <f>SUMIF('Sales Data'!$A$1:$A$3221,'Profit Analysis'!A132,'Sales Data'!$F$1:$F$3221)</f>
        <v>48952.26</v>
      </c>
      <c r="C132">
        <f>SUMIF('Sales Data'!$A$1:$A$3221,'Profit Analysis'!A132,'Sales Data'!$H$1:$H$3221)</f>
        <v>46621.2</v>
      </c>
      <c r="D132">
        <f t="shared" si="4"/>
        <v>2331.0600000000049</v>
      </c>
      <c r="E132" s="51">
        <f t="shared" si="5"/>
        <v>4.761904761904772E-2</v>
      </c>
    </row>
    <row r="133" spans="1:5" x14ac:dyDescent="0.45">
      <c r="A133" s="2">
        <v>45331</v>
      </c>
      <c r="B133">
        <f>SUMIF('Sales Data'!$A$1:$A$3221,'Profit Analysis'!A133,'Sales Data'!$F$1:$F$3221)</f>
        <v>132659.1</v>
      </c>
      <c r="C133">
        <f>SUMIF('Sales Data'!$A$1:$A$3221,'Profit Analysis'!A133,'Sales Data'!$H$1:$H$3221)</f>
        <v>126342</v>
      </c>
      <c r="D133">
        <f t="shared" si="4"/>
        <v>6317.1000000000058</v>
      </c>
      <c r="E133" s="51">
        <f t="shared" si="5"/>
        <v>4.7619047619047658E-2</v>
      </c>
    </row>
    <row r="134" spans="1:5" x14ac:dyDescent="0.45">
      <c r="A134" s="2">
        <v>45332</v>
      </c>
      <c r="B134">
        <f>SUMIF('Sales Data'!$A$1:$A$3221,'Profit Analysis'!A134,'Sales Data'!$F$1:$F$3221)</f>
        <v>91171.08</v>
      </c>
      <c r="C134">
        <f>SUMIF('Sales Data'!$A$1:$A$3221,'Profit Analysis'!A134,'Sales Data'!$H$1:$H$3221)</f>
        <v>86829.6</v>
      </c>
      <c r="D134">
        <f t="shared" si="4"/>
        <v>4341.4799999999959</v>
      </c>
      <c r="E134" s="51">
        <f t="shared" si="5"/>
        <v>4.7619047619047575E-2</v>
      </c>
    </row>
    <row r="135" spans="1:5" x14ac:dyDescent="0.45">
      <c r="A135" s="2">
        <v>45333</v>
      </c>
      <c r="B135">
        <f>SUMIF('Sales Data'!$A$1:$A$3221,'Profit Analysis'!A135,'Sales Data'!$F$1:$F$3221)</f>
        <v>46872</v>
      </c>
      <c r="C135">
        <f>SUMIF('Sales Data'!$A$1:$A$3221,'Profit Analysis'!A135,'Sales Data'!$H$1:$H$3221)</f>
        <v>44640</v>
      </c>
      <c r="D135">
        <f t="shared" si="4"/>
        <v>2232</v>
      </c>
      <c r="E135" s="51">
        <f t="shared" si="5"/>
        <v>4.7619047619047616E-2</v>
      </c>
    </row>
    <row r="136" spans="1:5" x14ac:dyDescent="0.45">
      <c r="A136" s="2">
        <v>45334</v>
      </c>
      <c r="B136">
        <f>SUMIF('Sales Data'!$A$1:$A$3221,'Profit Analysis'!A136,'Sales Data'!$F$1:$F$3221)</f>
        <v>133440.30000000002</v>
      </c>
      <c r="C136">
        <f>SUMIF('Sales Data'!$A$1:$A$3221,'Profit Analysis'!A136,'Sales Data'!$H$1:$H$3221)</f>
        <v>127086</v>
      </c>
      <c r="D136">
        <f t="shared" si="4"/>
        <v>6354.3000000000175</v>
      </c>
      <c r="E136" s="51">
        <f t="shared" si="5"/>
        <v>4.7619047619047741E-2</v>
      </c>
    </row>
    <row r="137" spans="1:5" x14ac:dyDescent="0.45">
      <c r="A137" s="2">
        <v>45335</v>
      </c>
      <c r="B137">
        <f>SUMIF('Sales Data'!$A$1:$A$3221,'Profit Analysis'!A137,'Sales Data'!$F$1:$F$3221)</f>
        <v>248673.59999999995</v>
      </c>
      <c r="C137">
        <f>SUMIF('Sales Data'!$A$1:$A$3221,'Profit Analysis'!A137,'Sales Data'!$H$1:$H$3221)</f>
        <v>236832.00000000003</v>
      </c>
      <c r="D137">
        <f t="shared" si="4"/>
        <v>11841.599999999919</v>
      </c>
      <c r="E137" s="51">
        <f t="shared" si="5"/>
        <v>4.7619047619047304E-2</v>
      </c>
    </row>
    <row r="138" spans="1:5" x14ac:dyDescent="0.45">
      <c r="A138" s="2">
        <v>45336</v>
      </c>
      <c r="B138">
        <f>SUMIF('Sales Data'!$A$1:$A$3221,'Profit Analysis'!A138,'Sales Data'!$F$1:$F$3221)</f>
        <v>72976.05</v>
      </c>
      <c r="C138">
        <f>SUMIF('Sales Data'!$A$1:$A$3221,'Profit Analysis'!A138,'Sales Data'!$H$1:$H$3221)</f>
        <v>69501</v>
      </c>
      <c r="D138">
        <f t="shared" si="4"/>
        <v>3475.0500000000029</v>
      </c>
      <c r="E138" s="51">
        <f t="shared" si="5"/>
        <v>4.7619047619047658E-2</v>
      </c>
    </row>
    <row r="139" spans="1:5" x14ac:dyDescent="0.45">
      <c r="A139" s="2">
        <v>45337</v>
      </c>
      <c r="B139">
        <f>SUMIF('Sales Data'!$A$1:$A$3221,'Profit Analysis'!A139,'Sales Data'!$F$1:$F$3221)</f>
        <v>237594</v>
      </c>
      <c r="C139">
        <f>SUMIF('Sales Data'!$A$1:$A$3221,'Profit Analysis'!A139,'Sales Data'!$H$1:$H$3221)</f>
        <v>226280</v>
      </c>
      <c r="D139">
        <f t="shared" si="4"/>
        <v>11314</v>
      </c>
      <c r="E139" s="51">
        <f t="shared" si="5"/>
        <v>4.7619047619047616E-2</v>
      </c>
    </row>
    <row r="140" spans="1:5" x14ac:dyDescent="0.45">
      <c r="A140" s="2">
        <v>45338</v>
      </c>
      <c r="B140">
        <f>SUMIF('Sales Data'!$A$1:$A$3221,'Profit Analysis'!A140,'Sales Data'!$F$1:$F$3221)</f>
        <v>86551.5</v>
      </c>
      <c r="C140">
        <f>SUMIF('Sales Data'!$A$1:$A$3221,'Profit Analysis'!A140,'Sales Data'!$H$1:$H$3221)</f>
        <v>82430</v>
      </c>
      <c r="D140">
        <f t="shared" si="4"/>
        <v>4121.5</v>
      </c>
      <c r="E140" s="51">
        <f t="shared" si="5"/>
        <v>4.7619047619047616E-2</v>
      </c>
    </row>
    <row r="141" spans="1:5" x14ac:dyDescent="0.45">
      <c r="A141" s="2">
        <v>45339</v>
      </c>
      <c r="B141">
        <f>SUMIF('Sales Data'!$A$1:$A$3221,'Profit Analysis'!A141,'Sales Data'!$F$1:$F$3221)</f>
        <v>40371.24</v>
      </c>
      <c r="C141">
        <f>SUMIF('Sales Data'!$A$1:$A$3221,'Profit Analysis'!A141,'Sales Data'!$H$1:$H$3221)</f>
        <v>38448.799999999996</v>
      </c>
      <c r="D141">
        <f t="shared" si="4"/>
        <v>1922.4400000000023</v>
      </c>
      <c r="E141" s="51">
        <f t="shared" si="5"/>
        <v>4.7619047619047679E-2</v>
      </c>
    </row>
    <row r="142" spans="1:5" x14ac:dyDescent="0.45">
      <c r="A142" s="2">
        <v>45340</v>
      </c>
      <c r="B142">
        <f>SUMIF('Sales Data'!$A$1:$A$3221,'Profit Analysis'!A142,'Sales Data'!$F$1:$F$3221)</f>
        <v>80807.37</v>
      </c>
      <c r="C142">
        <f>SUMIF('Sales Data'!$A$1:$A$3221,'Profit Analysis'!A142,'Sales Data'!$H$1:$H$3221)</f>
        <v>76959.399999999994</v>
      </c>
      <c r="D142">
        <f t="shared" si="4"/>
        <v>3847.9700000000012</v>
      </c>
      <c r="E142" s="51">
        <f t="shared" si="5"/>
        <v>4.7619047619047637E-2</v>
      </c>
    </row>
    <row r="143" spans="1:5" x14ac:dyDescent="0.45">
      <c r="A143" s="2">
        <v>45341</v>
      </c>
      <c r="B143">
        <f>SUMIF('Sales Data'!$A$1:$A$3221,'Profit Analysis'!A143,'Sales Data'!$F$1:$F$3221)</f>
        <v>36862.559999999998</v>
      </c>
      <c r="C143">
        <f>SUMIF('Sales Data'!$A$1:$A$3221,'Profit Analysis'!A143,'Sales Data'!$H$1:$H$3221)</f>
        <v>35107.199999999997</v>
      </c>
      <c r="D143">
        <f t="shared" si="4"/>
        <v>1755.3600000000006</v>
      </c>
      <c r="E143" s="51">
        <f t="shared" si="5"/>
        <v>4.7619047619047637E-2</v>
      </c>
    </row>
    <row r="144" spans="1:5" x14ac:dyDescent="0.45">
      <c r="A144" s="2">
        <v>45342</v>
      </c>
      <c r="B144">
        <f>SUMIF('Sales Data'!$A$1:$A$3221,'Profit Analysis'!A144,'Sales Data'!$F$1:$F$3221)</f>
        <v>110572.56000000001</v>
      </c>
      <c r="C144">
        <f>SUMIF('Sales Data'!$A$1:$A$3221,'Profit Analysis'!A144,'Sales Data'!$H$1:$H$3221)</f>
        <v>105307.2</v>
      </c>
      <c r="D144">
        <f t="shared" si="4"/>
        <v>5265.3600000000151</v>
      </c>
      <c r="E144" s="51">
        <f t="shared" si="5"/>
        <v>4.7619047619047748E-2</v>
      </c>
    </row>
    <row r="145" spans="1:5" x14ac:dyDescent="0.45">
      <c r="A145" s="2">
        <v>45343</v>
      </c>
      <c r="B145">
        <f>SUMIF('Sales Data'!$A$1:$A$3221,'Profit Analysis'!A145,'Sales Data'!$F$1:$F$3221)</f>
        <v>28633.5</v>
      </c>
      <c r="C145">
        <f>SUMIF('Sales Data'!$A$1:$A$3221,'Profit Analysis'!A145,'Sales Data'!$H$1:$H$3221)</f>
        <v>27270</v>
      </c>
      <c r="D145">
        <f t="shared" si="4"/>
        <v>1363.5</v>
      </c>
      <c r="E145" s="51">
        <f t="shared" si="5"/>
        <v>4.7619047619047616E-2</v>
      </c>
    </row>
    <row r="146" spans="1:5" x14ac:dyDescent="0.45">
      <c r="A146" s="2">
        <v>45344</v>
      </c>
      <c r="B146">
        <f>SUMIF('Sales Data'!$A$1:$A$3221,'Profit Analysis'!A146,'Sales Data'!$F$1:$F$3221)</f>
        <v>45671.22</v>
      </c>
      <c r="C146">
        <f>SUMIF('Sales Data'!$A$1:$A$3221,'Profit Analysis'!A146,'Sales Data'!$H$1:$H$3221)</f>
        <v>43496.4</v>
      </c>
      <c r="D146">
        <f t="shared" si="4"/>
        <v>2174.8199999999997</v>
      </c>
      <c r="E146" s="51">
        <f t="shared" si="5"/>
        <v>4.7619047619047609E-2</v>
      </c>
    </row>
    <row r="147" spans="1:5" x14ac:dyDescent="0.45">
      <c r="A147" s="2">
        <v>45345</v>
      </c>
      <c r="B147">
        <f>SUMIF('Sales Data'!$A$1:$A$3221,'Profit Analysis'!A147,'Sales Data'!$F$1:$F$3221)</f>
        <v>14680.259999999998</v>
      </c>
      <c r="C147">
        <f>SUMIF('Sales Data'!$A$1:$A$3221,'Profit Analysis'!A147,'Sales Data'!$H$1:$H$3221)</f>
        <v>13981.199999999999</v>
      </c>
      <c r="D147">
        <f t="shared" si="4"/>
        <v>699.05999999999949</v>
      </c>
      <c r="E147" s="51">
        <f t="shared" si="5"/>
        <v>4.7619047619047589E-2</v>
      </c>
    </row>
    <row r="148" spans="1:5" x14ac:dyDescent="0.45">
      <c r="A148" s="2">
        <v>45346</v>
      </c>
      <c r="B148">
        <f>SUMIF('Sales Data'!$A$1:$A$3221,'Profit Analysis'!A148,'Sales Data'!$F$1:$F$3221)</f>
        <v>50285.760000000002</v>
      </c>
      <c r="C148">
        <f>SUMIF('Sales Data'!$A$1:$A$3221,'Profit Analysis'!A148,'Sales Data'!$H$1:$H$3221)</f>
        <v>47891.199999999997</v>
      </c>
      <c r="D148">
        <f t="shared" si="4"/>
        <v>2394.5600000000049</v>
      </c>
      <c r="E148" s="51">
        <f t="shared" si="5"/>
        <v>4.7619047619047714E-2</v>
      </c>
    </row>
    <row r="149" spans="1:5" x14ac:dyDescent="0.45">
      <c r="A149" s="2">
        <v>45347</v>
      </c>
      <c r="B149">
        <f>SUMIF('Sales Data'!$A$1:$A$3221,'Profit Analysis'!A149,'Sales Data'!$F$1:$F$3221)</f>
        <v>70586.87999999999</v>
      </c>
      <c r="C149">
        <f>SUMIF('Sales Data'!$A$1:$A$3221,'Profit Analysis'!A149,'Sales Data'!$H$1:$H$3221)</f>
        <v>67225.600000000006</v>
      </c>
      <c r="D149">
        <f t="shared" si="4"/>
        <v>3361.2799999999843</v>
      </c>
      <c r="E149" s="51">
        <f t="shared" si="5"/>
        <v>4.7619047619047401E-2</v>
      </c>
    </row>
    <row r="150" spans="1:5" x14ac:dyDescent="0.45">
      <c r="A150" s="2">
        <v>45348</v>
      </c>
      <c r="B150">
        <f>SUMIF('Sales Data'!$A$1:$A$3221,'Profit Analysis'!A150,'Sales Data'!$F$1:$F$3221)</f>
        <v>83758.92</v>
      </c>
      <c r="C150">
        <f>SUMIF('Sales Data'!$A$1:$A$3221,'Profit Analysis'!A150,'Sales Data'!$H$1:$H$3221)</f>
        <v>79770.399999999994</v>
      </c>
      <c r="D150">
        <f t="shared" si="4"/>
        <v>3988.5200000000041</v>
      </c>
      <c r="E150" s="51">
        <f t="shared" si="5"/>
        <v>4.7619047619047672E-2</v>
      </c>
    </row>
    <row r="151" spans="1:5" x14ac:dyDescent="0.45">
      <c r="A151" s="2">
        <v>45349</v>
      </c>
      <c r="B151">
        <f>SUMIF('Sales Data'!$A$1:$A$3221,'Profit Analysis'!A151,'Sales Data'!$F$1:$F$3221)</f>
        <v>25481.4</v>
      </c>
      <c r="C151">
        <f>SUMIF('Sales Data'!$A$1:$A$3221,'Profit Analysis'!A151,'Sales Data'!$H$1:$H$3221)</f>
        <v>24268</v>
      </c>
      <c r="D151">
        <f t="shared" si="4"/>
        <v>1213.4000000000015</v>
      </c>
      <c r="E151" s="51">
        <f t="shared" si="5"/>
        <v>4.7619047619047672E-2</v>
      </c>
    </row>
    <row r="152" spans="1:5" x14ac:dyDescent="0.45">
      <c r="A152" s="2">
        <v>45350</v>
      </c>
      <c r="B152">
        <f>SUMIF('Sales Data'!$A$1:$A$3221,'Profit Analysis'!A152,'Sales Data'!$F$1:$F$3221)</f>
        <v>14937.09</v>
      </c>
      <c r="C152">
        <f>SUMIF('Sales Data'!$A$1:$A$3221,'Profit Analysis'!A152,'Sales Data'!$H$1:$H$3221)</f>
        <v>14225.8</v>
      </c>
      <c r="D152">
        <f t="shared" si="4"/>
        <v>711.29000000000087</v>
      </c>
      <c r="E152" s="51">
        <f t="shared" si="5"/>
        <v>4.7619047619047679E-2</v>
      </c>
    </row>
    <row r="153" spans="1:5" x14ac:dyDescent="0.45">
      <c r="A153" s="2">
        <v>45351</v>
      </c>
      <c r="B153">
        <f>SUMIF('Sales Data'!$A$1:$A$3221,'Profit Analysis'!A153,'Sales Data'!$F$1:$F$3221)</f>
        <v>37984.799999999996</v>
      </c>
      <c r="C153">
        <f>SUMIF('Sales Data'!$A$1:$A$3221,'Profit Analysis'!A153,'Sales Data'!$H$1:$H$3221)</f>
        <v>36176</v>
      </c>
      <c r="D153">
        <f t="shared" si="4"/>
        <v>1808.7999999999956</v>
      </c>
      <c r="E153" s="51">
        <f t="shared" si="5"/>
        <v>4.7619047619047512E-2</v>
      </c>
    </row>
    <row r="154" spans="1:5" x14ac:dyDescent="0.45">
      <c r="A154" s="2">
        <v>45352</v>
      </c>
      <c r="B154">
        <f>SUMIF('Sales Data'!$A$1:$A$3221,'Profit Analysis'!A154,'Sales Data'!$F$1:$F$3221)</f>
        <v>48400.800000000003</v>
      </c>
      <c r="C154">
        <f>SUMIF('Sales Data'!$A$1:$A$3221,'Profit Analysis'!A154,'Sales Data'!$H$1:$H$3221)</f>
        <v>46096</v>
      </c>
      <c r="D154">
        <f t="shared" si="4"/>
        <v>2304.8000000000029</v>
      </c>
      <c r="E154" s="51">
        <f t="shared" si="5"/>
        <v>4.7619047619047679E-2</v>
      </c>
    </row>
    <row r="155" spans="1:5" x14ac:dyDescent="0.45">
      <c r="A155" s="2">
        <v>45353</v>
      </c>
      <c r="B155">
        <f>SUMIF('Sales Data'!$A$1:$A$3221,'Profit Analysis'!A155,'Sales Data'!$F$1:$F$3221)</f>
        <v>20217.96</v>
      </c>
      <c r="C155">
        <f>SUMIF('Sales Data'!$A$1:$A$3221,'Profit Analysis'!A155,'Sales Data'!$H$1:$H$3221)</f>
        <v>19255.2</v>
      </c>
      <c r="D155">
        <f t="shared" si="4"/>
        <v>962.7599999999984</v>
      </c>
      <c r="E155" s="51">
        <f t="shared" si="5"/>
        <v>4.761904761904754E-2</v>
      </c>
    </row>
    <row r="156" spans="1:5" x14ac:dyDescent="0.45">
      <c r="A156" s="2">
        <v>45354</v>
      </c>
      <c r="B156">
        <f>SUMIF('Sales Data'!$A$1:$A$3221,'Profit Analysis'!A156,'Sales Data'!$F$1:$F$3221)</f>
        <v>142550.1</v>
      </c>
      <c r="C156">
        <f>SUMIF('Sales Data'!$A$1:$A$3221,'Profit Analysis'!A156,'Sales Data'!$H$1:$H$3221)</f>
        <v>135762</v>
      </c>
      <c r="D156">
        <f t="shared" si="4"/>
        <v>6788.1000000000058</v>
      </c>
      <c r="E156" s="51">
        <f t="shared" si="5"/>
        <v>4.7619047619047658E-2</v>
      </c>
    </row>
    <row r="157" spans="1:5" x14ac:dyDescent="0.45">
      <c r="A157" s="2">
        <v>45355</v>
      </c>
      <c r="B157">
        <f>SUMIF('Sales Data'!$A$1:$A$3221,'Profit Analysis'!A157,'Sales Data'!$F$1:$F$3221)</f>
        <v>103422.90000000001</v>
      </c>
      <c r="C157">
        <f>SUMIF('Sales Data'!$A$1:$A$3221,'Profit Analysis'!A157,'Sales Data'!$H$1:$H$3221)</f>
        <v>98498</v>
      </c>
      <c r="D157">
        <f t="shared" si="4"/>
        <v>4924.9000000000087</v>
      </c>
      <c r="E157" s="51">
        <f t="shared" si="5"/>
        <v>4.76190476190477E-2</v>
      </c>
    </row>
    <row r="158" spans="1:5" x14ac:dyDescent="0.45">
      <c r="A158" s="2">
        <v>45356</v>
      </c>
      <c r="B158">
        <f>SUMIF('Sales Data'!$A$1:$A$3221,'Profit Analysis'!A158,'Sales Data'!$F$1:$F$3221)</f>
        <v>19391.399999999998</v>
      </c>
      <c r="C158">
        <f>SUMIF('Sales Data'!$A$1:$A$3221,'Profit Analysis'!A158,'Sales Data'!$H$1:$H$3221)</f>
        <v>18468</v>
      </c>
      <c r="D158">
        <f t="shared" si="4"/>
        <v>923.39999999999782</v>
      </c>
      <c r="E158" s="51">
        <f t="shared" si="5"/>
        <v>4.7619047619047512E-2</v>
      </c>
    </row>
    <row r="159" spans="1:5" x14ac:dyDescent="0.45">
      <c r="A159" s="2">
        <v>45357</v>
      </c>
      <c r="B159">
        <f>SUMIF('Sales Data'!$A$1:$A$3221,'Profit Analysis'!A159,'Sales Data'!$F$1:$F$3221)</f>
        <v>99519</v>
      </c>
      <c r="C159">
        <f>SUMIF('Sales Data'!$A$1:$A$3221,'Profit Analysis'!A159,'Sales Data'!$H$1:$H$3221)</f>
        <v>94780</v>
      </c>
      <c r="D159">
        <f t="shared" si="4"/>
        <v>4739</v>
      </c>
      <c r="E159" s="51">
        <f t="shared" si="5"/>
        <v>4.7619047619047616E-2</v>
      </c>
    </row>
    <row r="160" spans="1:5" x14ac:dyDescent="0.45">
      <c r="A160" s="2">
        <v>45358</v>
      </c>
      <c r="B160">
        <f>SUMIF('Sales Data'!$A$1:$A$3221,'Profit Analysis'!A160,'Sales Data'!$F$1:$F$3221)</f>
        <v>40723.199999999997</v>
      </c>
      <c r="C160">
        <f>SUMIF('Sales Data'!$A$1:$A$3221,'Profit Analysis'!A160,'Sales Data'!$H$1:$H$3221)</f>
        <v>38784</v>
      </c>
      <c r="D160">
        <f t="shared" si="4"/>
        <v>1939.1999999999971</v>
      </c>
      <c r="E160" s="51">
        <f t="shared" si="5"/>
        <v>4.7619047619047554E-2</v>
      </c>
    </row>
    <row r="161" spans="1:5" x14ac:dyDescent="0.45">
      <c r="A161" s="2">
        <v>45359</v>
      </c>
      <c r="B161">
        <f>SUMIF('Sales Data'!$A$1:$A$3221,'Profit Analysis'!A161,'Sales Data'!$F$1:$F$3221)</f>
        <v>8725.5</v>
      </c>
      <c r="C161">
        <f>SUMIF('Sales Data'!$A$1:$A$3221,'Profit Analysis'!A161,'Sales Data'!$H$1:$H$3221)</f>
        <v>8310</v>
      </c>
      <c r="D161">
        <f t="shared" si="4"/>
        <v>415.5</v>
      </c>
      <c r="E161" s="51">
        <f t="shared" si="5"/>
        <v>4.7619047619047616E-2</v>
      </c>
    </row>
    <row r="162" spans="1:5" x14ac:dyDescent="0.45">
      <c r="A162" s="2">
        <v>45360</v>
      </c>
      <c r="B162">
        <f>SUMIF('Sales Data'!$A$1:$A$3221,'Profit Analysis'!A162,'Sales Data'!$F$1:$F$3221)</f>
        <v>155247.96</v>
      </c>
      <c r="C162">
        <f>SUMIF('Sales Data'!$A$1:$A$3221,'Profit Analysis'!A162,'Sales Data'!$H$1:$H$3221)</f>
        <v>147855.20000000001</v>
      </c>
      <c r="D162">
        <f t="shared" si="4"/>
        <v>7392.7599999999802</v>
      </c>
      <c r="E162" s="51">
        <f t="shared" si="5"/>
        <v>4.7619047619047492E-2</v>
      </c>
    </row>
    <row r="163" spans="1:5" x14ac:dyDescent="0.45">
      <c r="A163" s="2">
        <v>45361</v>
      </c>
      <c r="B163">
        <f>SUMIF('Sales Data'!$A$1:$A$3221,'Profit Analysis'!A163,'Sales Data'!$F$1:$F$3221)</f>
        <v>72074.100000000006</v>
      </c>
      <c r="C163">
        <f>SUMIF('Sales Data'!$A$1:$A$3221,'Profit Analysis'!A163,'Sales Data'!$H$1:$H$3221)</f>
        <v>68642</v>
      </c>
      <c r="D163">
        <f t="shared" si="4"/>
        <v>3432.1000000000058</v>
      </c>
      <c r="E163" s="51">
        <f t="shared" si="5"/>
        <v>4.7619047619047693E-2</v>
      </c>
    </row>
    <row r="164" spans="1:5" x14ac:dyDescent="0.45">
      <c r="A164" s="2">
        <v>45362</v>
      </c>
      <c r="B164">
        <f>SUMIF('Sales Data'!$A$1:$A$3221,'Profit Analysis'!A164,'Sales Data'!$F$1:$F$3221)</f>
        <v>135199.78500000003</v>
      </c>
      <c r="C164">
        <f>SUMIF('Sales Data'!$A$1:$A$3221,'Profit Analysis'!A164,'Sales Data'!$H$1:$H$3221)</f>
        <v>128761.7</v>
      </c>
      <c r="D164">
        <f t="shared" si="4"/>
        <v>6438.0850000000355</v>
      </c>
      <c r="E164" s="51">
        <f t="shared" si="5"/>
        <v>4.7619047619047873E-2</v>
      </c>
    </row>
    <row r="165" spans="1:5" x14ac:dyDescent="0.45">
      <c r="A165" s="2">
        <v>45363</v>
      </c>
      <c r="B165">
        <f>SUMIF('Sales Data'!$A$1:$A$3221,'Profit Analysis'!A165,'Sales Data'!$F$1:$F$3221)</f>
        <v>60836.58</v>
      </c>
      <c r="C165">
        <f>SUMIF('Sales Data'!$A$1:$A$3221,'Profit Analysis'!A165,'Sales Data'!$H$1:$H$3221)</f>
        <v>57939.6</v>
      </c>
      <c r="D165">
        <f t="shared" si="4"/>
        <v>2896.9800000000032</v>
      </c>
      <c r="E165" s="51">
        <f t="shared" si="5"/>
        <v>4.7619047619047672E-2</v>
      </c>
    </row>
    <row r="166" spans="1:5" x14ac:dyDescent="0.45">
      <c r="A166" s="2">
        <v>45364</v>
      </c>
      <c r="B166">
        <f>SUMIF('Sales Data'!$A$1:$A$3221,'Profit Analysis'!A166,'Sales Data'!$F$1:$F$3221)</f>
        <v>60859.26</v>
      </c>
      <c r="C166">
        <f>SUMIF('Sales Data'!$A$1:$A$3221,'Profit Analysis'!A166,'Sales Data'!$H$1:$H$3221)</f>
        <v>57961.2</v>
      </c>
      <c r="D166">
        <f t="shared" si="4"/>
        <v>2898.0600000000049</v>
      </c>
      <c r="E166" s="51">
        <f t="shared" si="5"/>
        <v>4.76190476190477E-2</v>
      </c>
    </row>
    <row r="167" spans="1:5" x14ac:dyDescent="0.45">
      <c r="A167" s="2">
        <v>45365</v>
      </c>
      <c r="B167">
        <f>SUMIF('Sales Data'!$A$1:$A$3221,'Profit Analysis'!A167,'Sales Data'!$F$1:$F$3221)</f>
        <v>165490.5</v>
      </c>
      <c r="C167">
        <f>SUMIF('Sales Data'!$A$1:$A$3221,'Profit Analysis'!A167,'Sales Data'!$H$1:$H$3221)</f>
        <v>157610</v>
      </c>
      <c r="D167">
        <f t="shared" si="4"/>
        <v>7880.5</v>
      </c>
      <c r="E167" s="51">
        <f t="shared" si="5"/>
        <v>4.7619047619047616E-2</v>
      </c>
    </row>
    <row r="168" spans="1:5" x14ac:dyDescent="0.45">
      <c r="A168" s="2">
        <v>45366</v>
      </c>
      <c r="B168">
        <f>SUMIF('Sales Data'!$A$1:$A$3221,'Profit Analysis'!A168,'Sales Data'!$F$1:$F$3221)</f>
        <v>130340.69999999998</v>
      </c>
      <c r="C168">
        <f>SUMIF('Sales Data'!$A$1:$A$3221,'Profit Analysis'!A168,'Sales Data'!$H$1:$H$3221)</f>
        <v>124134</v>
      </c>
      <c r="D168">
        <f t="shared" si="4"/>
        <v>6206.6999999999825</v>
      </c>
      <c r="E168" s="51">
        <f t="shared" si="5"/>
        <v>4.7619047619047492E-2</v>
      </c>
    </row>
    <row r="169" spans="1:5" x14ac:dyDescent="0.45">
      <c r="A169" s="2">
        <v>45367</v>
      </c>
      <c r="B169">
        <f>SUMIF('Sales Data'!$A$1:$A$3221,'Profit Analysis'!A169,'Sales Data'!$F$1:$F$3221)</f>
        <v>138097.68000000002</v>
      </c>
      <c r="C169">
        <f>SUMIF('Sales Data'!$A$1:$A$3221,'Profit Analysis'!A169,'Sales Data'!$H$1:$H$3221)</f>
        <v>131521.60000000001</v>
      </c>
      <c r="D169">
        <f t="shared" si="4"/>
        <v>6576.0800000000163</v>
      </c>
      <c r="E169" s="51">
        <f t="shared" si="5"/>
        <v>4.7619047619047727E-2</v>
      </c>
    </row>
    <row r="170" spans="1:5" x14ac:dyDescent="0.45">
      <c r="A170" s="2">
        <v>45368</v>
      </c>
      <c r="B170">
        <f>SUMIF('Sales Data'!$A$1:$A$3221,'Profit Analysis'!A170,'Sales Data'!$F$1:$F$3221)</f>
        <v>59836.56</v>
      </c>
      <c r="C170">
        <f>SUMIF('Sales Data'!$A$1:$A$3221,'Profit Analysis'!A170,'Sales Data'!$H$1:$H$3221)</f>
        <v>56987.199999999997</v>
      </c>
      <c r="D170">
        <f t="shared" si="4"/>
        <v>2849.3600000000006</v>
      </c>
      <c r="E170" s="51">
        <f t="shared" si="5"/>
        <v>4.761904761904763E-2</v>
      </c>
    </row>
    <row r="171" spans="1:5" x14ac:dyDescent="0.45">
      <c r="A171" s="2">
        <v>45369</v>
      </c>
      <c r="B171">
        <f>SUMIF('Sales Data'!$A$1:$A$3221,'Profit Analysis'!A171,'Sales Data'!$F$1:$F$3221)</f>
        <v>22554.42</v>
      </c>
      <c r="C171">
        <f>SUMIF('Sales Data'!$A$1:$A$3221,'Profit Analysis'!A171,'Sales Data'!$H$1:$H$3221)</f>
        <v>21480.399999999998</v>
      </c>
      <c r="D171">
        <f t="shared" si="4"/>
        <v>1074.0200000000004</v>
      </c>
      <c r="E171" s="51">
        <f t="shared" si="5"/>
        <v>4.7619047619047644E-2</v>
      </c>
    </row>
    <row r="172" spans="1:5" x14ac:dyDescent="0.45">
      <c r="A172" s="2">
        <v>45370</v>
      </c>
      <c r="B172">
        <f>SUMIF('Sales Data'!$A$1:$A$3221,'Profit Analysis'!A172,'Sales Data'!$F$1:$F$3221)</f>
        <v>18985.679999999997</v>
      </c>
      <c r="C172">
        <f>SUMIF('Sales Data'!$A$1:$A$3221,'Profit Analysis'!A172,'Sales Data'!$H$1:$H$3221)</f>
        <v>18081.599999999999</v>
      </c>
      <c r="D172">
        <f t="shared" si="4"/>
        <v>904.07999999999811</v>
      </c>
      <c r="E172" s="51">
        <f t="shared" si="5"/>
        <v>4.7619047619047526E-2</v>
      </c>
    </row>
    <row r="173" spans="1:5" x14ac:dyDescent="0.45">
      <c r="A173" s="2">
        <v>45371</v>
      </c>
      <c r="B173">
        <f>SUMIF('Sales Data'!$A$1:$A$3221,'Profit Analysis'!A173,'Sales Data'!$F$1:$F$3221)</f>
        <v>70657.86</v>
      </c>
      <c r="C173">
        <f>SUMIF('Sales Data'!$A$1:$A$3221,'Profit Analysis'!A173,'Sales Data'!$H$1:$H$3221)</f>
        <v>67293.2</v>
      </c>
      <c r="D173">
        <f t="shared" si="4"/>
        <v>3364.6600000000035</v>
      </c>
      <c r="E173" s="51">
        <f t="shared" si="5"/>
        <v>4.7619047619047665E-2</v>
      </c>
    </row>
    <row r="174" spans="1:5" x14ac:dyDescent="0.45">
      <c r="A174" s="2">
        <v>45372</v>
      </c>
      <c r="B174">
        <f>SUMIF('Sales Data'!$A$1:$A$3221,'Profit Analysis'!A174,'Sales Data'!$F$1:$F$3221)</f>
        <v>127182.72000000002</v>
      </c>
      <c r="C174">
        <f>SUMIF('Sales Data'!$A$1:$A$3221,'Profit Analysis'!A174,'Sales Data'!$H$1:$H$3221)</f>
        <v>121126.39999999999</v>
      </c>
      <c r="D174">
        <f t="shared" si="4"/>
        <v>6056.3200000000215</v>
      </c>
      <c r="E174" s="51">
        <f t="shared" si="5"/>
        <v>4.7619047619047783E-2</v>
      </c>
    </row>
    <row r="175" spans="1:5" x14ac:dyDescent="0.45">
      <c r="A175" s="2">
        <v>45373</v>
      </c>
      <c r="B175">
        <f>SUMIF('Sales Data'!$A$1:$A$3221,'Profit Analysis'!A175,'Sales Data'!$F$1:$F$3221)</f>
        <v>41122.199999999997</v>
      </c>
      <c r="C175">
        <f>SUMIF('Sales Data'!$A$1:$A$3221,'Profit Analysis'!A175,'Sales Data'!$H$1:$H$3221)</f>
        <v>39164</v>
      </c>
      <c r="D175">
        <f t="shared" si="4"/>
        <v>1958.1999999999971</v>
      </c>
      <c r="E175" s="51">
        <f t="shared" si="5"/>
        <v>4.7619047619047554E-2</v>
      </c>
    </row>
    <row r="176" spans="1:5" x14ac:dyDescent="0.45">
      <c r="A176" s="2">
        <v>45374</v>
      </c>
      <c r="B176">
        <f>SUMIF('Sales Data'!$A$1:$A$3221,'Profit Analysis'!A176,'Sales Data'!$F$1:$F$3221)</f>
        <v>71208.06</v>
      </c>
      <c r="C176">
        <f>SUMIF('Sales Data'!$A$1:$A$3221,'Profit Analysis'!A176,'Sales Data'!$H$1:$H$3221)</f>
        <v>67817.2</v>
      </c>
      <c r="D176">
        <f t="shared" si="4"/>
        <v>3390.8600000000006</v>
      </c>
      <c r="E176" s="51">
        <f t="shared" si="5"/>
        <v>4.761904761904763E-2</v>
      </c>
    </row>
    <row r="177" spans="1:5" x14ac:dyDescent="0.45">
      <c r="A177" s="2">
        <v>45375</v>
      </c>
      <c r="B177">
        <f>SUMIF('Sales Data'!$A$1:$A$3221,'Profit Analysis'!A177,'Sales Data'!$F$1:$F$3221)</f>
        <v>61452.930000000008</v>
      </c>
      <c r="C177">
        <f>SUMIF('Sales Data'!$A$1:$A$3221,'Profit Analysis'!A177,'Sales Data'!$H$1:$H$3221)</f>
        <v>58526.6</v>
      </c>
      <c r="D177">
        <f t="shared" si="4"/>
        <v>2926.330000000009</v>
      </c>
      <c r="E177" s="51">
        <f t="shared" si="5"/>
        <v>4.7619047619047762E-2</v>
      </c>
    </row>
    <row r="178" spans="1:5" x14ac:dyDescent="0.45">
      <c r="A178" s="2">
        <v>45376</v>
      </c>
      <c r="B178">
        <f>SUMIF('Sales Data'!$A$1:$A$3221,'Profit Analysis'!A178,'Sales Data'!$F$1:$F$3221)</f>
        <v>64178.94</v>
      </c>
      <c r="C178">
        <f>SUMIF('Sales Data'!$A$1:$A$3221,'Profit Analysis'!A178,'Sales Data'!$H$1:$H$3221)</f>
        <v>61122.8</v>
      </c>
      <c r="D178">
        <f t="shared" si="4"/>
        <v>3056.1399999999994</v>
      </c>
      <c r="E178" s="51">
        <f t="shared" si="5"/>
        <v>4.7619047619047609E-2</v>
      </c>
    </row>
    <row r="179" spans="1:5" x14ac:dyDescent="0.45">
      <c r="A179" s="2">
        <v>45377</v>
      </c>
      <c r="B179">
        <f>SUMIF('Sales Data'!$A$1:$A$3221,'Profit Analysis'!A179,'Sales Data'!$F$1:$F$3221)</f>
        <v>31660.440000000002</v>
      </c>
      <c r="C179">
        <f>SUMIF('Sales Data'!$A$1:$A$3221,'Profit Analysis'!A179,'Sales Data'!$H$1:$H$3221)</f>
        <v>30152.800000000003</v>
      </c>
      <c r="D179">
        <f t="shared" si="4"/>
        <v>1507.6399999999994</v>
      </c>
      <c r="E179" s="51">
        <f t="shared" si="5"/>
        <v>4.7619047619047596E-2</v>
      </c>
    </row>
    <row r="180" spans="1:5" x14ac:dyDescent="0.45">
      <c r="A180" s="2">
        <v>45378</v>
      </c>
      <c r="B180">
        <f>SUMIF('Sales Data'!$A$1:$A$3221,'Profit Analysis'!A180,'Sales Data'!$F$1:$F$3221)</f>
        <v>106010.625</v>
      </c>
      <c r="C180">
        <f>SUMIF('Sales Data'!$A$1:$A$3221,'Profit Analysis'!A180,'Sales Data'!$H$1:$H$3221)</f>
        <v>100962.5</v>
      </c>
      <c r="D180">
        <f t="shared" si="4"/>
        <v>5048.125</v>
      </c>
      <c r="E180" s="51">
        <f t="shared" si="5"/>
        <v>4.7619047619047616E-2</v>
      </c>
    </row>
    <row r="181" spans="1:5" x14ac:dyDescent="0.45">
      <c r="A181" s="2">
        <v>45379</v>
      </c>
      <c r="B181">
        <f>SUMIF('Sales Data'!$A$1:$A$3221,'Profit Analysis'!A181,'Sales Data'!$F$1:$F$3221)</f>
        <v>42834.12</v>
      </c>
      <c r="C181">
        <f>SUMIF('Sales Data'!$A$1:$A$3221,'Profit Analysis'!A181,'Sales Data'!$H$1:$H$3221)</f>
        <v>40794.400000000001</v>
      </c>
      <c r="D181">
        <f t="shared" si="4"/>
        <v>2039.7200000000012</v>
      </c>
      <c r="E181" s="51">
        <f t="shared" si="5"/>
        <v>4.7619047619047644E-2</v>
      </c>
    </row>
    <row r="182" spans="1:5" x14ac:dyDescent="0.45">
      <c r="A182" s="2">
        <v>45380</v>
      </c>
      <c r="B182">
        <f>SUMIF('Sales Data'!$A$1:$A$3221,'Profit Analysis'!A182,'Sales Data'!$F$1:$F$3221)</f>
        <v>33342.959999999999</v>
      </c>
      <c r="C182">
        <f>SUMIF('Sales Data'!$A$1:$A$3221,'Profit Analysis'!A182,'Sales Data'!$H$1:$H$3221)</f>
        <v>31755.199999999997</v>
      </c>
      <c r="D182">
        <f t="shared" si="4"/>
        <v>1587.760000000002</v>
      </c>
      <c r="E182" s="51">
        <f t="shared" si="5"/>
        <v>4.7619047619047679E-2</v>
      </c>
    </row>
    <row r="183" spans="1:5" x14ac:dyDescent="0.45">
      <c r="A183" s="2">
        <v>45381</v>
      </c>
      <c r="B183">
        <f>SUMIF('Sales Data'!$A$1:$A$3221,'Profit Analysis'!A183,'Sales Data'!$F$1:$F$3221)</f>
        <v>121257.15</v>
      </c>
      <c r="C183">
        <f>SUMIF('Sales Data'!$A$1:$A$3221,'Profit Analysis'!A183,'Sales Data'!$H$1:$H$3221)</f>
        <v>115483</v>
      </c>
      <c r="D183">
        <f t="shared" si="4"/>
        <v>5774.1499999999942</v>
      </c>
      <c r="E183" s="51">
        <f t="shared" si="5"/>
        <v>4.7619047619047575E-2</v>
      </c>
    </row>
    <row r="184" spans="1:5" x14ac:dyDescent="0.45">
      <c r="A184" s="2">
        <v>45382</v>
      </c>
      <c r="B184">
        <f>SUMIF('Sales Data'!$A$1:$A$3221,'Profit Analysis'!A184,'Sales Data'!$F$1:$F$3221)</f>
        <v>39039.840000000004</v>
      </c>
      <c r="C184">
        <f>SUMIF('Sales Data'!$A$1:$A$3221,'Profit Analysis'!A184,'Sales Data'!$H$1:$H$3221)</f>
        <v>37180.800000000003</v>
      </c>
      <c r="D184">
        <f t="shared" si="4"/>
        <v>1859.0400000000009</v>
      </c>
      <c r="E184" s="51">
        <f t="shared" si="5"/>
        <v>4.7619047619047637E-2</v>
      </c>
    </row>
    <row r="185" spans="1:5" x14ac:dyDescent="0.45">
      <c r="A185" s="2">
        <v>45383</v>
      </c>
      <c r="B185">
        <f>SUMIF('Sales Data'!$A$1:$A$3221,'Profit Analysis'!A185,'Sales Data'!$F$1:$F$3221)</f>
        <v>42405.51</v>
      </c>
      <c r="C185">
        <f>SUMIF('Sales Data'!$A$1:$A$3221,'Profit Analysis'!A185,'Sales Data'!$H$1:$H$3221)</f>
        <v>41619</v>
      </c>
      <c r="D185">
        <f t="shared" si="4"/>
        <v>786.51000000000204</v>
      </c>
      <c r="E185" s="51">
        <f t="shared" si="5"/>
        <v>1.8547353869815549E-2</v>
      </c>
    </row>
    <row r="186" spans="1:5" x14ac:dyDescent="0.45">
      <c r="A186" s="2">
        <v>45384</v>
      </c>
      <c r="B186">
        <f>SUMIF('Sales Data'!$A$1:$A$3221,'Profit Analysis'!A186,'Sales Data'!$F$1:$F$3221)</f>
        <v>190929.06000000003</v>
      </c>
      <c r="C186">
        <f>SUMIF('Sales Data'!$A$1:$A$3221,'Profit Analysis'!A186,'Sales Data'!$H$1:$H$3221)</f>
        <v>187252.8</v>
      </c>
      <c r="D186">
        <f t="shared" si="4"/>
        <v>3676.2600000000384</v>
      </c>
      <c r="E186" s="51">
        <f t="shared" si="5"/>
        <v>1.9254585970307703E-2</v>
      </c>
    </row>
    <row r="187" spans="1:5" x14ac:dyDescent="0.45">
      <c r="A187" s="2">
        <v>45385</v>
      </c>
      <c r="B187">
        <f>SUMIF('Sales Data'!$A$1:$A$3221,'Profit Analysis'!A187,'Sales Data'!$F$1:$F$3221)</f>
        <v>154004.34</v>
      </c>
      <c r="C187">
        <f>SUMIF('Sales Data'!$A$1:$A$3221,'Profit Analysis'!A187,'Sales Data'!$H$1:$H$3221)</f>
        <v>151279.20000000001</v>
      </c>
      <c r="D187">
        <f t="shared" si="4"/>
        <v>2725.1399999999849</v>
      </c>
      <c r="E187" s="51">
        <f t="shared" si="5"/>
        <v>1.7695215602365394E-2</v>
      </c>
    </row>
    <row r="188" spans="1:5" x14ac:dyDescent="0.45">
      <c r="A188" s="2">
        <v>45386</v>
      </c>
      <c r="B188">
        <f>SUMIF('Sales Data'!$A$1:$A$3221,'Profit Analysis'!A188,'Sales Data'!$F$1:$F$3221)</f>
        <v>144039.52499999997</v>
      </c>
      <c r="C188">
        <f>SUMIF('Sales Data'!$A$1:$A$3221,'Profit Analysis'!A188,'Sales Data'!$H$1:$H$3221)</f>
        <v>141176</v>
      </c>
      <c r="D188">
        <f t="shared" si="4"/>
        <v>2863.5249999999651</v>
      </c>
      <c r="E188" s="51">
        <f t="shared" si="5"/>
        <v>1.9880133595275087E-2</v>
      </c>
    </row>
    <row r="189" spans="1:5" x14ac:dyDescent="0.45">
      <c r="A189" s="2">
        <v>45387</v>
      </c>
      <c r="B189">
        <f>SUMIF('Sales Data'!$A$1:$A$3221,'Profit Analysis'!A189,'Sales Data'!$F$1:$F$3221)</f>
        <v>90867.839999999997</v>
      </c>
      <c r="C189">
        <f>SUMIF('Sales Data'!$A$1:$A$3221,'Profit Analysis'!A189,'Sales Data'!$H$1:$H$3221)</f>
        <v>89168</v>
      </c>
      <c r="D189">
        <f t="shared" si="4"/>
        <v>1699.8399999999965</v>
      </c>
      <c r="E189" s="51">
        <f t="shared" si="5"/>
        <v>1.8706728365062892E-2</v>
      </c>
    </row>
    <row r="190" spans="1:5" x14ac:dyDescent="0.45">
      <c r="A190" s="2">
        <v>45388</v>
      </c>
      <c r="B190">
        <f>SUMIF('Sales Data'!$A$1:$A$3221,'Profit Analysis'!A190,'Sales Data'!$F$1:$F$3221)</f>
        <v>77205.66</v>
      </c>
      <c r="C190">
        <f>SUMIF('Sales Data'!$A$1:$A$3221,'Profit Analysis'!A190,'Sales Data'!$H$1:$H$3221)</f>
        <v>75798.5</v>
      </c>
      <c r="D190">
        <f t="shared" si="4"/>
        <v>1407.1600000000035</v>
      </c>
      <c r="E190" s="51">
        <f t="shared" si="5"/>
        <v>1.8226124872192058E-2</v>
      </c>
    </row>
    <row r="191" spans="1:5" x14ac:dyDescent="0.45">
      <c r="A191" s="2">
        <v>45389</v>
      </c>
      <c r="B191">
        <f>SUMIF('Sales Data'!$A$1:$A$3221,'Profit Analysis'!A191,'Sales Data'!$F$1:$F$3221)</f>
        <v>172829.68499999997</v>
      </c>
      <c r="C191">
        <f>SUMIF('Sales Data'!$A$1:$A$3221,'Profit Analysis'!A191,'Sales Data'!$H$1:$H$3221)</f>
        <v>169415.59999999998</v>
      </c>
      <c r="D191">
        <f t="shared" si="4"/>
        <v>3414.0849999999919</v>
      </c>
      <c r="E191" s="51">
        <f t="shared" si="5"/>
        <v>1.9754042831241592E-2</v>
      </c>
    </row>
    <row r="192" spans="1:5" x14ac:dyDescent="0.45">
      <c r="A192" s="2">
        <v>45390</v>
      </c>
      <c r="B192">
        <f>SUMIF('Sales Data'!$A$1:$A$3221,'Profit Analysis'!A192,'Sales Data'!$F$1:$F$3221)</f>
        <v>38051.160000000003</v>
      </c>
      <c r="C192">
        <f>SUMIF('Sales Data'!$A$1:$A$3221,'Profit Analysis'!A192,'Sales Data'!$H$1:$H$3221)</f>
        <v>37324.199999999997</v>
      </c>
      <c r="D192">
        <f t="shared" si="4"/>
        <v>726.9600000000064</v>
      </c>
      <c r="E192" s="51">
        <f t="shared" si="5"/>
        <v>1.9104805214874038E-2</v>
      </c>
    </row>
    <row r="193" spans="1:5" x14ac:dyDescent="0.45">
      <c r="A193" s="2">
        <v>45391</v>
      </c>
      <c r="B193">
        <f>SUMIF('Sales Data'!$A$1:$A$3221,'Profit Analysis'!A193,'Sales Data'!$F$1:$F$3221)</f>
        <v>113280.72</v>
      </c>
      <c r="C193">
        <f>SUMIF('Sales Data'!$A$1:$A$3221,'Profit Analysis'!A193,'Sales Data'!$H$1:$H$3221)</f>
        <v>111133.00000000001</v>
      </c>
      <c r="D193">
        <f t="shared" si="4"/>
        <v>2147.7199999999866</v>
      </c>
      <c r="E193" s="51">
        <f t="shared" si="5"/>
        <v>1.8959272151518693E-2</v>
      </c>
    </row>
    <row r="194" spans="1:5" x14ac:dyDescent="0.45">
      <c r="A194" s="2">
        <v>45392</v>
      </c>
      <c r="B194">
        <f>SUMIF('Sales Data'!$A$1:$A$3221,'Profit Analysis'!A194,'Sales Data'!$F$1:$F$3221)</f>
        <v>114117.78</v>
      </c>
      <c r="C194">
        <f>SUMIF('Sales Data'!$A$1:$A$3221,'Profit Analysis'!A194,'Sales Data'!$H$1:$H$3221)</f>
        <v>112026.8</v>
      </c>
      <c r="D194">
        <f t="shared" si="4"/>
        <v>2090.9799999999959</v>
      </c>
      <c r="E194" s="51">
        <f t="shared" si="5"/>
        <v>1.8322999273206998E-2</v>
      </c>
    </row>
    <row r="195" spans="1:5" x14ac:dyDescent="0.45">
      <c r="A195" s="2">
        <v>45393</v>
      </c>
      <c r="B195">
        <f>SUMIF('Sales Data'!$A$1:$A$3221,'Profit Analysis'!A195,'Sales Data'!$F$1:$F$3221)</f>
        <v>153286.56</v>
      </c>
      <c r="C195">
        <f>SUMIF('Sales Data'!$A$1:$A$3221,'Profit Analysis'!A195,'Sales Data'!$H$1:$H$3221)</f>
        <v>150353</v>
      </c>
      <c r="D195">
        <f t="shared" ref="D195:D258" si="6">B195-C195</f>
        <v>2933.5599999999977</v>
      </c>
      <c r="E195" s="51">
        <f t="shared" ref="E195:E258" si="7">D195/B195</f>
        <v>1.9137750889575693E-2</v>
      </c>
    </row>
    <row r="196" spans="1:5" x14ac:dyDescent="0.45">
      <c r="A196" s="2">
        <v>45394</v>
      </c>
      <c r="B196">
        <f>SUMIF('Sales Data'!$A$1:$A$3221,'Profit Analysis'!A196,'Sales Data'!$F$1:$F$3221)</f>
        <v>128729.79</v>
      </c>
      <c r="C196">
        <f>SUMIF('Sales Data'!$A$1:$A$3221,'Profit Analysis'!A196,'Sales Data'!$H$1:$H$3221)</f>
        <v>126413.2</v>
      </c>
      <c r="D196">
        <f t="shared" si="6"/>
        <v>2316.5899999999965</v>
      </c>
      <c r="E196" s="51">
        <f t="shared" si="7"/>
        <v>1.7995756848511884E-2</v>
      </c>
    </row>
    <row r="197" spans="1:5" x14ac:dyDescent="0.45">
      <c r="A197" s="2">
        <v>45395</v>
      </c>
      <c r="B197">
        <f>SUMIF('Sales Data'!$A$1:$A$3221,'Profit Analysis'!A197,'Sales Data'!$F$1:$F$3221)</f>
        <v>242361.52499999999</v>
      </c>
      <c r="C197">
        <f>SUMIF('Sales Data'!$A$1:$A$3221,'Profit Analysis'!A197,'Sales Data'!$H$1:$H$3221)</f>
        <v>237808</v>
      </c>
      <c r="D197">
        <f t="shared" si="6"/>
        <v>4553.5249999999942</v>
      </c>
      <c r="E197" s="51">
        <f t="shared" si="7"/>
        <v>1.878815129587914E-2</v>
      </c>
    </row>
    <row r="198" spans="1:5" x14ac:dyDescent="0.45">
      <c r="A198" s="2">
        <v>45396</v>
      </c>
      <c r="B198">
        <f>SUMIF('Sales Data'!$A$1:$A$3221,'Profit Analysis'!A198,'Sales Data'!$F$1:$F$3221)</f>
        <v>77748.929999999993</v>
      </c>
      <c r="C198">
        <f>SUMIF('Sales Data'!$A$1:$A$3221,'Profit Analysis'!A198,'Sales Data'!$H$1:$H$3221)</f>
        <v>76246.5</v>
      </c>
      <c r="D198">
        <f t="shared" si="6"/>
        <v>1502.429999999993</v>
      </c>
      <c r="E198" s="51">
        <f t="shared" si="7"/>
        <v>1.9324124460619499E-2</v>
      </c>
    </row>
    <row r="199" spans="1:5" x14ac:dyDescent="0.45">
      <c r="A199" s="2">
        <v>45397</v>
      </c>
      <c r="B199">
        <f>SUMIF('Sales Data'!$A$1:$A$3221,'Profit Analysis'!A199,'Sales Data'!$F$1:$F$3221)</f>
        <v>66356.219999999987</v>
      </c>
      <c r="C199">
        <f>SUMIF('Sales Data'!$A$1:$A$3221,'Profit Analysis'!A199,'Sales Data'!$H$1:$H$3221)</f>
        <v>65124</v>
      </c>
      <c r="D199">
        <f t="shared" si="6"/>
        <v>1232.2199999999866</v>
      </c>
      <c r="E199" s="51">
        <f t="shared" si="7"/>
        <v>1.8569773865961425E-2</v>
      </c>
    </row>
    <row r="200" spans="1:5" x14ac:dyDescent="0.45">
      <c r="A200" s="2">
        <v>45398</v>
      </c>
      <c r="B200">
        <f>SUMIF('Sales Data'!$A$1:$A$3221,'Profit Analysis'!A200,'Sales Data'!$F$1:$F$3221)</f>
        <v>54652.5</v>
      </c>
      <c r="C200">
        <f>SUMIF('Sales Data'!$A$1:$A$3221,'Profit Analysis'!A200,'Sales Data'!$H$1:$H$3221)</f>
        <v>53599.199999999997</v>
      </c>
      <c r="D200">
        <f t="shared" si="6"/>
        <v>1053.3000000000029</v>
      </c>
      <c r="E200" s="51">
        <f t="shared" si="7"/>
        <v>1.9272677370660133E-2</v>
      </c>
    </row>
    <row r="201" spans="1:5" x14ac:dyDescent="0.45">
      <c r="A201" s="2">
        <v>45399</v>
      </c>
      <c r="B201">
        <f>SUMIF('Sales Data'!$A$1:$A$3221,'Profit Analysis'!A201,'Sales Data'!$F$1:$F$3221)</f>
        <v>192292.8</v>
      </c>
      <c r="C201">
        <f>SUMIF('Sales Data'!$A$1:$A$3221,'Profit Analysis'!A201,'Sales Data'!$H$1:$H$3221)</f>
        <v>188662.39999999999</v>
      </c>
      <c r="D201">
        <f t="shared" si="6"/>
        <v>3630.3999999999942</v>
      </c>
      <c r="E201" s="51">
        <f t="shared" si="7"/>
        <v>1.8879542031734909E-2</v>
      </c>
    </row>
    <row r="202" spans="1:5" x14ac:dyDescent="0.45">
      <c r="A202" s="2">
        <v>45400</v>
      </c>
      <c r="B202">
        <f>SUMIF('Sales Data'!$A$1:$A$3221,'Profit Analysis'!A202,'Sales Data'!$F$1:$F$3221)</f>
        <v>144380.87999999998</v>
      </c>
      <c r="C202">
        <f>SUMIF('Sales Data'!$A$1:$A$3221,'Profit Analysis'!A202,'Sales Data'!$H$1:$H$3221)</f>
        <v>141585.79999999999</v>
      </c>
      <c r="D202">
        <f t="shared" si="6"/>
        <v>2795.0799999999872</v>
      </c>
      <c r="E202" s="51">
        <f t="shared" si="7"/>
        <v>1.9359073029614361E-2</v>
      </c>
    </row>
    <row r="203" spans="1:5" x14ac:dyDescent="0.45">
      <c r="A203" s="2">
        <v>45401</v>
      </c>
      <c r="B203">
        <f>SUMIF('Sales Data'!$A$1:$A$3221,'Profit Analysis'!A203,'Sales Data'!$F$1:$F$3221)</f>
        <v>52985.52</v>
      </c>
      <c r="C203">
        <f>SUMIF('Sales Data'!$A$1:$A$3221,'Profit Analysis'!A203,'Sales Data'!$H$1:$H$3221)</f>
        <v>52014.799999999996</v>
      </c>
      <c r="D203">
        <f t="shared" si="6"/>
        <v>970.72000000000116</v>
      </c>
      <c r="E203" s="51">
        <f t="shared" si="7"/>
        <v>1.8320476990694841E-2</v>
      </c>
    </row>
    <row r="204" spans="1:5" x14ac:dyDescent="0.45">
      <c r="A204" s="2">
        <v>45402</v>
      </c>
      <c r="B204">
        <f>SUMIF('Sales Data'!$A$1:$A$3221,'Profit Analysis'!A204,'Sales Data'!$F$1:$F$3221)</f>
        <v>84685.650000000009</v>
      </c>
      <c r="C204">
        <f>SUMIF('Sales Data'!$A$1:$A$3221,'Profit Analysis'!A204,'Sales Data'!$H$1:$H$3221)</f>
        <v>83097.600000000006</v>
      </c>
      <c r="D204">
        <f t="shared" si="6"/>
        <v>1588.0500000000029</v>
      </c>
      <c r="E204" s="51">
        <f t="shared" si="7"/>
        <v>1.8752291562974397E-2</v>
      </c>
    </row>
    <row r="205" spans="1:5" x14ac:dyDescent="0.45">
      <c r="A205" s="2">
        <v>45403</v>
      </c>
      <c r="B205">
        <f>SUMIF('Sales Data'!$A$1:$A$3221,'Profit Analysis'!A205,'Sales Data'!$F$1:$F$3221)</f>
        <v>151068.96</v>
      </c>
      <c r="C205">
        <f>SUMIF('Sales Data'!$A$1:$A$3221,'Profit Analysis'!A205,'Sales Data'!$H$1:$H$3221)</f>
        <v>148174.5</v>
      </c>
      <c r="D205">
        <f t="shared" si="6"/>
        <v>2894.4599999999919</v>
      </c>
      <c r="E205" s="51">
        <f t="shared" si="7"/>
        <v>1.9159859179542854E-2</v>
      </c>
    </row>
    <row r="206" spans="1:5" x14ac:dyDescent="0.45">
      <c r="A206" s="2">
        <v>45404</v>
      </c>
      <c r="B206">
        <f>SUMIF('Sales Data'!$A$1:$A$3221,'Profit Analysis'!A206,'Sales Data'!$F$1:$F$3221)</f>
        <v>89837.159999999989</v>
      </c>
      <c r="C206">
        <f>SUMIF('Sales Data'!$A$1:$A$3221,'Profit Analysis'!A206,'Sales Data'!$H$1:$H$3221)</f>
        <v>88232.6</v>
      </c>
      <c r="D206">
        <f t="shared" si="6"/>
        <v>1604.5599999999831</v>
      </c>
      <c r="E206" s="51">
        <f t="shared" si="7"/>
        <v>1.7860760513800561E-2</v>
      </c>
    </row>
    <row r="207" spans="1:5" x14ac:dyDescent="0.45">
      <c r="A207" s="2">
        <v>45405</v>
      </c>
      <c r="B207">
        <f>SUMIF('Sales Data'!$A$1:$A$3221,'Profit Analysis'!A207,'Sales Data'!$F$1:$F$3221)</f>
        <v>34291.950000000004</v>
      </c>
      <c r="C207">
        <f>SUMIF('Sales Data'!$A$1:$A$3221,'Profit Analysis'!A207,'Sales Data'!$H$1:$H$3221)</f>
        <v>33658.399999999994</v>
      </c>
      <c r="D207">
        <f t="shared" si="6"/>
        <v>633.55000000001019</v>
      </c>
      <c r="E207" s="51">
        <f t="shared" si="7"/>
        <v>1.8475181493032917E-2</v>
      </c>
    </row>
    <row r="208" spans="1:5" x14ac:dyDescent="0.45">
      <c r="A208" s="2">
        <v>45406</v>
      </c>
      <c r="B208">
        <f>SUMIF('Sales Data'!$A$1:$A$3221,'Profit Analysis'!A208,'Sales Data'!$F$1:$F$3221)</f>
        <v>51522.240000000005</v>
      </c>
      <c r="C208">
        <f>SUMIF('Sales Data'!$A$1:$A$3221,'Profit Analysis'!A208,'Sales Data'!$H$1:$H$3221)</f>
        <v>50617.599999999999</v>
      </c>
      <c r="D208">
        <f t="shared" si="6"/>
        <v>904.64000000000669</v>
      </c>
      <c r="E208" s="51">
        <f t="shared" si="7"/>
        <v>1.7558242809318978E-2</v>
      </c>
    </row>
    <row r="209" spans="1:5" x14ac:dyDescent="0.45">
      <c r="A209" s="2">
        <v>45407</v>
      </c>
      <c r="B209">
        <f>SUMIF('Sales Data'!$A$1:$A$3221,'Profit Analysis'!A209,'Sales Data'!$F$1:$F$3221)</f>
        <v>30145.920000000002</v>
      </c>
      <c r="C209">
        <f>SUMIF('Sales Data'!$A$1:$A$3221,'Profit Analysis'!A209,'Sales Data'!$H$1:$H$3221)</f>
        <v>29633.600000000002</v>
      </c>
      <c r="D209">
        <f t="shared" si="6"/>
        <v>512.31999999999971</v>
      </c>
      <c r="E209" s="51">
        <f t="shared" si="7"/>
        <v>1.6994671252361836E-2</v>
      </c>
    </row>
    <row r="210" spans="1:5" x14ac:dyDescent="0.45">
      <c r="A210" s="2">
        <v>45408</v>
      </c>
      <c r="B210">
        <f>SUMIF('Sales Data'!$A$1:$A$3221,'Profit Analysis'!A210,'Sales Data'!$F$1:$F$3221)</f>
        <v>181470.66</v>
      </c>
      <c r="C210">
        <f>SUMIF('Sales Data'!$A$1:$A$3221,'Profit Analysis'!A210,'Sales Data'!$H$1:$H$3221)</f>
        <v>177941.4</v>
      </c>
      <c r="D210">
        <f t="shared" si="6"/>
        <v>3529.2600000000093</v>
      </c>
      <c r="E210" s="51">
        <f t="shared" si="7"/>
        <v>1.9448102519713156E-2</v>
      </c>
    </row>
    <row r="211" spans="1:5" x14ac:dyDescent="0.45">
      <c r="A211" s="2">
        <v>45409</v>
      </c>
      <c r="B211">
        <f>SUMIF('Sales Data'!$A$1:$A$3221,'Profit Analysis'!A211,'Sales Data'!$F$1:$F$3221)</f>
        <v>121012.5</v>
      </c>
      <c r="C211">
        <f>SUMIF('Sales Data'!$A$1:$A$3221,'Profit Analysis'!A211,'Sales Data'!$H$1:$H$3221)</f>
        <v>118631</v>
      </c>
      <c r="D211">
        <f t="shared" si="6"/>
        <v>2381.5</v>
      </c>
      <c r="E211" s="51">
        <f t="shared" si="7"/>
        <v>1.9679785146162587E-2</v>
      </c>
    </row>
    <row r="212" spans="1:5" x14ac:dyDescent="0.45">
      <c r="A212" s="2">
        <v>45410</v>
      </c>
      <c r="B212">
        <f>SUMIF('Sales Data'!$A$1:$A$3221,'Profit Analysis'!A212,'Sales Data'!$F$1:$F$3221)</f>
        <v>80521.035000000003</v>
      </c>
      <c r="C212">
        <f>SUMIF('Sales Data'!$A$1:$A$3221,'Profit Analysis'!A212,'Sales Data'!$H$1:$H$3221)</f>
        <v>78963</v>
      </c>
      <c r="D212">
        <f t="shared" si="6"/>
        <v>1558.0350000000035</v>
      </c>
      <c r="E212" s="51">
        <f t="shared" si="7"/>
        <v>1.9349415963170413E-2</v>
      </c>
    </row>
    <row r="213" spans="1:5" x14ac:dyDescent="0.45">
      <c r="A213" s="2">
        <v>45411</v>
      </c>
      <c r="B213">
        <f>SUMIF('Sales Data'!$A$1:$A$3221,'Profit Analysis'!A213,'Sales Data'!$F$1:$F$3221)</f>
        <v>61867.679999999993</v>
      </c>
      <c r="C213">
        <f>SUMIF('Sales Data'!$A$1:$A$3221,'Profit Analysis'!A213,'Sales Data'!$H$1:$H$3221)</f>
        <v>60720.399999999994</v>
      </c>
      <c r="D213">
        <f t="shared" si="6"/>
        <v>1147.2799999999988</v>
      </c>
      <c r="E213" s="51">
        <f t="shared" si="7"/>
        <v>1.8544092812272886E-2</v>
      </c>
    </row>
    <row r="214" spans="1:5" x14ac:dyDescent="0.45">
      <c r="A214" s="2">
        <v>45412</v>
      </c>
      <c r="B214">
        <f>SUMIF('Sales Data'!$A$1:$A$3221,'Profit Analysis'!A214,'Sales Data'!$F$1:$F$3221)</f>
        <v>44431.799999999996</v>
      </c>
      <c r="C214">
        <f>SUMIF('Sales Data'!$A$1:$A$3221,'Profit Analysis'!A214,'Sales Data'!$H$1:$H$3221)</f>
        <v>43611.399999999994</v>
      </c>
      <c r="D214">
        <f t="shared" si="6"/>
        <v>820.40000000000146</v>
      </c>
      <c r="E214" s="51">
        <f t="shared" si="7"/>
        <v>1.8464253080001294E-2</v>
      </c>
    </row>
    <row r="215" spans="1:5" x14ac:dyDescent="0.45">
      <c r="A215" s="2">
        <v>45413</v>
      </c>
      <c r="B215">
        <f>SUMIF('Sales Data'!$A$1:$A$3221,'Profit Analysis'!A215,'Sales Data'!$F$1:$F$3221)</f>
        <v>105819.84</v>
      </c>
      <c r="C215">
        <f>SUMIF('Sales Data'!$A$1:$A$3221,'Profit Analysis'!A215,'Sales Data'!$H$1:$H$3221)</f>
        <v>103774.8</v>
      </c>
      <c r="D215">
        <f t="shared" si="6"/>
        <v>2045.0399999999936</v>
      </c>
      <c r="E215" s="51">
        <f t="shared" si="7"/>
        <v>1.9325676546099423E-2</v>
      </c>
    </row>
    <row r="216" spans="1:5" x14ac:dyDescent="0.45">
      <c r="A216" s="2">
        <v>45414</v>
      </c>
      <c r="B216">
        <f>SUMIF('Sales Data'!$A$1:$A$3221,'Profit Analysis'!A216,'Sales Data'!$F$1:$F$3221)</f>
        <v>76238.399999999994</v>
      </c>
      <c r="C216">
        <f>SUMIF('Sales Data'!$A$1:$A$3221,'Profit Analysis'!A216,'Sales Data'!$H$1:$H$3221)</f>
        <v>74836.800000000003</v>
      </c>
      <c r="D216">
        <f t="shared" si="6"/>
        <v>1401.5999999999913</v>
      </c>
      <c r="E216" s="51">
        <f t="shared" si="7"/>
        <v>1.8384436189636606E-2</v>
      </c>
    </row>
    <row r="217" spans="1:5" x14ac:dyDescent="0.45">
      <c r="A217" s="2">
        <v>45415</v>
      </c>
      <c r="B217">
        <f>SUMIF('Sales Data'!$A$1:$A$3221,'Profit Analysis'!A217,'Sales Data'!$F$1:$F$3221)</f>
        <v>188282.43</v>
      </c>
      <c r="C217">
        <f>SUMIF('Sales Data'!$A$1:$A$3221,'Profit Analysis'!A217,'Sales Data'!$H$1:$H$3221)</f>
        <v>184633.90000000002</v>
      </c>
      <c r="D217">
        <f t="shared" si="6"/>
        <v>3648.5299999999697</v>
      </c>
      <c r="E217" s="51">
        <f t="shared" si="7"/>
        <v>1.9377963201345817E-2</v>
      </c>
    </row>
    <row r="218" spans="1:5" x14ac:dyDescent="0.45">
      <c r="A218" s="2">
        <v>45416</v>
      </c>
      <c r="B218">
        <f>SUMIF('Sales Data'!$A$1:$A$3221,'Profit Analysis'!A218,'Sales Data'!$F$1:$F$3221)</f>
        <v>92158.5</v>
      </c>
      <c r="C218">
        <f>SUMIF('Sales Data'!$A$1:$A$3221,'Profit Analysis'!A218,'Sales Data'!$H$1:$H$3221)</f>
        <v>90448.4</v>
      </c>
      <c r="D218">
        <f t="shared" si="6"/>
        <v>1710.1000000000058</v>
      </c>
      <c r="E218" s="51">
        <f t="shared" si="7"/>
        <v>1.8556074588887687E-2</v>
      </c>
    </row>
    <row r="219" spans="1:5" x14ac:dyDescent="0.45">
      <c r="A219" s="2">
        <v>45417</v>
      </c>
      <c r="B219">
        <f>SUMIF('Sales Data'!$A$1:$A$3221,'Profit Analysis'!A219,'Sales Data'!$F$1:$F$3221)</f>
        <v>137551.88999999998</v>
      </c>
      <c r="C219">
        <f>SUMIF('Sales Data'!$A$1:$A$3221,'Profit Analysis'!A219,'Sales Data'!$H$1:$H$3221)</f>
        <v>135120.20000000001</v>
      </c>
      <c r="D219">
        <f t="shared" si="6"/>
        <v>2431.6899999999732</v>
      </c>
      <c r="E219" s="51">
        <f t="shared" si="7"/>
        <v>1.7678346695199704E-2</v>
      </c>
    </row>
    <row r="220" spans="1:5" x14ac:dyDescent="0.45">
      <c r="A220" s="2">
        <v>45418</v>
      </c>
      <c r="B220">
        <f>SUMIF('Sales Data'!$A$1:$A$3221,'Profit Analysis'!A220,'Sales Data'!$F$1:$F$3221)</f>
        <v>41247.360000000001</v>
      </c>
      <c r="C220">
        <f>SUMIF('Sales Data'!$A$1:$A$3221,'Profit Analysis'!A220,'Sales Data'!$H$1:$H$3221)</f>
        <v>40471.100000000006</v>
      </c>
      <c r="D220">
        <f t="shared" si="6"/>
        <v>776.25999999999476</v>
      </c>
      <c r="E220" s="51">
        <f t="shared" si="7"/>
        <v>1.8819628698660829E-2</v>
      </c>
    </row>
    <row r="221" spans="1:5" x14ac:dyDescent="0.45">
      <c r="A221" s="2">
        <v>45419</v>
      </c>
      <c r="B221">
        <f>SUMIF('Sales Data'!$A$1:$A$3221,'Profit Analysis'!A221,'Sales Data'!$F$1:$F$3221)</f>
        <v>36275.4</v>
      </c>
      <c r="C221">
        <f>SUMIF('Sales Data'!$A$1:$A$3221,'Profit Analysis'!A221,'Sales Data'!$H$1:$H$3221)</f>
        <v>35588.199999999997</v>
      </c>
      <c r="D221">
        <f t="shared" si="6"/>
        <v>687.20000000000437</v>
      </c>
      <c r="E221" s="51">
        <f t="shared" si="7"/>
        <v>1.8943967537229205E-2</v>
      </c>
    </row>
    <row r="222" spans="1:5" x14ac:dyDescent="0.45">
      <c r="A222" s="2">
        <v>45420</v>
      </c>
      <c r="B222">
        <f>SUMIF('Sales Data'!$A$1:$A$3221,'Profit Analysis'!A222,'Sales Data'!$F$1:$F$3221)</f>
        <v>100128.00000000001</v>
      </c>
      <c r="C222">
        <f>SUMIF('Sales Data'!$A$1:$A$3221,'Profit Analysis'!A222,'Sales Data'!$H$1:$H$3221)</f>
        <v>98198</v>
      </c>
      <c r="D222">
        <f t="shared" si="6"/>
        <v>1930.0000000000146</v>
      </c>
      <c r="E222" s="51">
        <f t="shared" si="7"/>
        <v>1.927532758069685E-2</v>
      </c>
    </row>
    <row r="223" spans="1:5" x14ac:dyDescent="0.45">
      <c r="A223" s="2">
        <v>45421</v>
      </c>
      <c r="B223">
        <f>SUMIF('Sales Data'!$A$1:$A$3221,'Profit Analysis'!A223,'Sales Data'!$F$1:$F$3221)</f>
        <v>106348.40999999999</v>
      </c>
      <c r="C223">
        <f>SUMIF('Sales Data'!$A$1:$A$3221,'Profit Analysis'!A223,'Sales Data'!$H$1:$H$3221)</f>
        <v>104336.59999999999</v>
      </c>
      <c r="D223">
        <f t="shared" si="6"/>
        <v>2011.8099999999977</v>
      </c>
      <c r="E223" s="51">
        <f t="shared" si="7"/>
        <v>1.8917161055816423E-2</v>
      </c>
    </row>
    <row r="224" spans="1:5" x14ac:dyDescent="0.45">
      <c r="A224" s="2">
        <v>45422</v>
      </c>
      <c r="B224">
        <f>SUMIF('Sales Data'!$A$1:$A$3221,'Profit Analysis'!A224,'Sales Data'!$F$1:$F$3221)</f>
        <v>95264.400000000009</v>
      </c>
      <c r="C224">
        <f>SUMIF('Sales Data'!$A$1:$A$3221,'Profit Analysis'!A224,'Sales Data'!$H$1:$H$3221)</f>
        <v>93470.399999999994</v>
      </c>
      <c r="D224">
        <f t="shared" si="6"/>
        <v>1794.0000000000146</v>
      </c>
      <c r="E224" s="51">
        <f t="shared" si="7"/>
        <v>1.8831798657211029E-2</v>
      </c>
    </row>
    <row r="225" spans="1:5" x14ac:dyDescent="0.45">
      <c r="A225" s="2">
        <v>45423</v>
      </c>
      <c r="B225">
        <f>SUMIF('Sales Data'!$A$1:$A$3221,'Profit Analysis'!A225,'Sales Data'!$F$1:$F$3221)</f>
        <v>39977.280000000006</v>
      </c>
      <c r="C225">
        <f>SUMIF('Sales Data'!$A$1:$A$3221,'Profit Analysis'!A225,'Sales Data'!$H$1:$H$3221)</f>
        <v>39192</v>
      </c>
      <c r="D225">
        <f t="shared" si="6"/>
        <v>785.28000000000611</v>
      </c>
      <c r="E225" s="51">
        <f t="shared" si="7"/>
        <v>1.9643157313354136E-2</v>
      </c>
    </row>
    <row r="226" spans="1:5" x14ac:dyDescent="0.45">
      <c r="A226" s="2">
        <v>45424</v>
      </c>
      <c r="B226">
        <f>SUMIF('Sales Data'!$A$1:$A$3221,'Profit Analysis'!A226,'Sales Data'!$F$1:$F$3221)</f>
        <v>36440.04</v>
      </c>
      <c r="C226">
        <f>SUMIF('Sales Data'!$A$1:$A$3221,'Profit Analysis'!A226,'Sales Data'!$H$1:$H$3221)</f>
        <v>35760.6</v>
      </c>
      <c r="D226">
        <f t="shared" si="6"/>
        <v>679.44000000000233</v>
      </c>
      <c r="E226" s="51">
        <f t="shared" si="7"/>
        <v>1.8645424099424761E-2</v>
      </c>
    </row>
    <row r="227" spans="1:5" x14ac:dyDescent="0.45">
      <c r="A227" s="2">
        <v>45425</v>
      </c>
      <c r="B227">
        <f>SUMIF('Sales Data'!$A$1:$A$3221,'Profit Analysis'!A227,'Sales Data'!$F$1:$F$3221)</f>
        <v>59629.709999999992</v>
      </c>
      <c r="C227">
        <f>SUMIF('Sales Data'!$A$1:$A$3221,'Profit Analysis'!A227,'Sales Data'!$H$1:$H$3221)</f>
        <v>58525.399999999994</v>
      </c>
      <c r="D227">
        <f t="shared" si="6"/>
        <v>1104.3099999999977</v>
      </c>
      <c r="E227" s="51">
        <f t="shared" si="7"/>
        <v>1.8519459511039008E-2</v>
      </c>
    </row>
    <row r="228" spans="1:5" x14ac:dyDescent="0.45">
      <c r="A228" s="2">
        <v>45426</v>
      </c>
      <c r="B228">
        <f>SUMIF('Sales Data'!$A$1:$A$3221,'Profit Analysis'!A228,'Sales Data'!$F$1:$F$3221)</f>
        <v>111346.19999999998</v>
      </c>
      <c r="C228">
        <f>SUMIF('Sales Data'!$A$1:$A$3221,'Profit Analysis'!A228,'Sales Data'!$H$1:$H$3221)</f>
        <v>109180.79999999999</v>
      </c>
      <c r="D228">
        <f t="shared" si="6"/>
        <v>2165.3999999999942</v>
      </c>
      <c r="E228" s="51">
        <f t="shared" si="7"/>
        <v>1.9447453078775878E-2</v>
      </c>
    </row>
    <row r="229" spans="1:5" x14ac:dyDescent="0.45">
      <c r="A229" s="2">
        <v>45427</v>
      </c>
      <c r="B229">
        <f>SUMIF('Sales Data'!$A$1:$A$3221,'Profit Analysis'!A229,'Sales Data'!$F$1:$F$3221)</f>
        <v>68336.099999999991</v>
      </c>
      <c r="C229">
        <f>SUMIF('Sales Data'!$A$1:$A$3221,'Profit Analysis'!A229,'Sales Data'!$H$1:$H$3221)</f>
        <v>67050.7</v>
      </c>
      <c r="D229">
        <f t="shared" si="6"/>
        <v>1285.3999999999942</v>
      </c>
      <c r="E229" s="51">
        <f t="shared" si="7"/>
        <v>1.8809970132916486E-2</v>
      </c>
    </row>
    <row r="230" spans="1:5" x14ac:dyDescent="0.45">
      <c r="A230" s="2">
        <v>45428</v>
      </c>
      <c r="B230">
        <f>SUMIF('Sales Data'!$A$1:$A$3221,'Profit Analysis'!A230,'Sales Data'!$F$1:$F$3221)</f>
        <v>64239.7</v>
      </c>
      <c r="C230">
        <f>SUMIF('Sales Data'!$A$1:$A$3221,'Profit Analysis'!A230,'Sales Data'!$H$1:$H$3221)</f>
        <v>61147.799999999996</v>
      </c>
      <c r="D230">
        <f t="shared" si="6"/>
        <v>3091.9000000000015</v>
      </c>
      <c r="E230" s="51">
        <f t="shared" si="7"/>
        <v>4.8130673088448449E-2</v>
      </c>
    </row>
    <row r="231" spans="1:5" x14ac:dyDescent="0.45">
      <c r="A231" s="2">
        <v>45429</v>
      </c>
      <c r="B231">
        <f>SUMIF('Sales Data'!$A$1:$A$3221,'Profit Analysis'!A231,'Sales Data'!$F$1:$F$3221)</f>
        <v>35687.599999999999</v>
      </c>
      <c r="C231">
        <f>SUMIF('Sales Data'!$A$1:$A$3221,'Profit Analysis'!A231,'Sales Data'!$H$1:$H$3221)</f>
        <v>33976</v>
      </c>
      <c r="D231">
        <f t="shared" si="6"/>
        <v>1711.5999999999985</v>
      </c>
      <c r="E231" s="51">
        <f t="shared" si="7"/>
        <v>4.7960636187359157E-2</v>
      </c>
    </row>
    <row r="232" spans="1:5" x14ac:dyDescent="0.45">
      <c r="A232" s="2">
        <v>45430</v>
      </c>
      <c r="B232">
        <f>SUMIF('Sales Data'!$A$1:$A$3221,'Profit Analysis'!A232,'Sales Data'!$F$1:$F$3221)</f>
        <v>201327.39999999997</v>
      </c>
      <c r="C232">
        <f>SUMIF('Sales Data'!$A$1:$A$3221,'Profit Analysis'!A232,'Sales Data'!$H$1:$H$3221)</f>
        <v>191640.99999999997</v>
      </c>
      <c r="D232">
        <f t="shared" si="6"/>
        <v>9686.3999999999942</v>
      </c>
      <c r="E232" s="51">
        <f t="shared" si="7"/>
        <v>4.8112676168271161E-2</v>
      </c>
    </row>
    <row r="233" spans="1:5" x14ac:dyDescent="0.45">
      <c r="A233" s="2">
        <v>45431</v>
      </c>
      <c r="B233">
        <f>SUMIF('Sales Data'!$A$1:$A$3221,'Profit Analysis'!A233,'Sales Data'!$F$1:$F$3221)</f>
        <v>47595.900000000009</v>
      </c>
      <c r="C233">
        <f>SUMIF('Sales Data'!$A$1:$A$3221,'Profit Analysis'!A233,'Sales Data'!$H$1:$H$3221)</f>
        <v>45313</v>
      </c>
      <c r="D233">
        <f t="shared" si="6"/>
        <v>2282.9000000000087</v>
      </c>
      <c r="E233" s="51">
        <f t="shared" si="7"/>
        <v>4.7964215405108597E-2</v>
      </c>
    </row>
    <row r="234" spans="1:5" x14ac:dyDescent="0.45">
      <c r="A234" s="2">
        <v>45432</v>
      </c>
      <c r="B234">
        <f>SUMIF('Sales Data'!$A$1:$A$3221,'Profit Analysis'!A234,'Sales Data'!$F$1:$F$3221)</f>
        <v>176926</v>
      </c>
      <c r="C234">
        <f>SUMIF('Sales Data'!$A$1:$A$3221,'Profit Analysis'!A234,'Sales Data'!$H$1:$H$3221)</f>
        <v>168356.9</v>
      </c>
      <c r="D234">
        <f t="shared" si="6"/>
        <v>8569.1000000000058</v>
      </c>
      <c r="E234" s="51">
        <f t="shared" si="7"/>
        <v>4.8433243276850238E-2</v>
      </c>
    </row>
    <row r="235" spans="1:5" x14ac:dyDescent="0.45">
      <c r="A235" s="2">
        <v>45433</v>
      </c>
      <c r="B235">
        <f>SUMIF('Sales Data'!$A$1:$A$3221,'Profit Analysis'!A235,'Sales Data'!$F$1:$F$3221)</f>
        <v>48865.049999999996</v>
      </c>
      <c r="C235">
        <f>SUMIF('Sales Data'!$A$1:$A$3221,'Profit Analysis'!A235,'Sales Data'!$H$1:$H$3221)</f>
        <v>46519</v>
      </c>
      <c r="D235">
        <f t="shared" si="6"/>
        <v>2346.0499999999956</v>
      </c>
      <c r="E235" s="51">
        <f t="shared" si="7"/>
        <v>4.8010797082986632E-2</v>
      </c>
    </row>
    <row r="236" spans="1:5" x14ac:dyDescent="0.45">
      <c r="A236" s="2">
        <v>45434</v>
      </c>
      <c r="B236">
        <f>SUMIF('Sales Data'!$A$1:$A$3221,'Profit Analysis'!A236,'Sales Data'!$F$1:$F$3221)</f>
        <v>92912.000000000015</v>
      </c>
      <c r="C236">
        <f>SUMIF('Sales Data'!$A$1:$A$3221,'Profit Analysis'!A236,'Sales Data'!$H$1:$H$3221)</f>
        <v>88454.399999999994</v>
      </c>
      <c r="D236">
        <f t="shared" si="6"/>
        <v>4457.6000000000204</v>
      </c>
      <c r="E236" s="51">
        <f t="shared" si="7"/>
        <v>4.7976579989667853E-2</v>
      </c>
    </row>
    <row r="237" spans="1:5" x14ac:dyDescent="0.45">
      <c r="A237" s="2">
        <v>45435</v>
      </c>
      <c r="B237">
        <f>SUMIF('Sales Data'!$A$1:$A$3221,'Profit Analysis'!A237,'Sales Data'!$F$1:$F$3221)</f>
        <v>23689.8</v>
      </c>
      <c r="C237">
        <f>SUMIF('Sales Data'!$A$1:$A$3221,'Profit Analysis'!A237,'Sales Data'!$H$1:$H$3221)</f>
        <v>22554.799999999999</v>
      </c>
      <c r="D237">
        <f t="shared" si="6"/>
        <v>1135</v>
      </c>
      <c r="E237" s="51">
        <f t="shared" si="7"/>
        <v>4.7910915246224116E-2</v>
      </c>
    </row>
    <row r="238" spans="1:5" x14ac:dyDescent="0.45">
      <c r="A238" s="2">
        <v>45436</v>
      </c>
      <c r="B238">
        <f>SUMIF('Sales Data'!$A$1:$A$3221,'Profit Analysis'!A238,'Sales Data'!$F$1:$F$3221)</f>
        <v>39131.1</v>
      </c>
      <c r="C238">
        <f>SUMIF('Sales Data'!$A$1:$A$3221,'Profit Analysis'!A238,'Sales Data'!$H$1:$H$3221)</f>
        <v>37249.599999999999</v>
      </c>
      <c r="D238">
        <f t="shared" si="6"/>
        <v>1881.5</v>
      </c>
      <c r="E238" s="51">
        <f t="shared" si="7"/>
        <v>4.8081960384451242E-2</v>
      </c>
    </row>
    <row r="239" spans="1:5" x14ac:dyDescent="0.45">
      <c r="A239" s="2">
        <v>45437</v>
      </c>
      <c r="B239">
        <f>SUMIF('Sales Data'!$A$1:$A$3221,'Profit Analysis'!A239,'Sales Data'!$F$1:$F$3221)</f>
        <v>87341.8</v>
      </c>
      <c r="C239">
        <f>SUMIF('Sales Data'!$A$1:$A$3221,'Profit Analysis'!A239,'Sales Data'!$H$1:$H$3221)</f>
        <v>83149.2</v>
      </c>
      <c r="D239">
        <f t="shared" si="6"/>
        <v>4192.6000000000058</v>
      </c>
      <c r="E239" s="51">
        <f t="shared" si="7"/>
        <v>4.8002216579003477E-2</v>
      </c>
    </row>
    <row r="240" spans="1:5" x14ac:dyDescent="0.45">
      <c r="A240" s="2">
        <v>45438</v>
      </c>
      <c r="B240">
        <f>SUMIF('Sales Data'!$A$1:$A$3221,'Profit Analysis'!A240,'Sales Data'!$F$1:$F$3221)</f>
        <v>21664.000000000004</v>
      </c>
      <c r="C240">
        <f>SUMIF('Sales Data'!$A$1:$A$3221,'Profit Analysis'!A240,'Sales Data'!$H$1:$H$3221)</f>
        <v>20627.2</v>
      </c>
      <c r="D240">
        <f t="shared" si="6"/>
        <v>1036.8000000000029</v>
      </c>
      <c r="E240" s="51">
        <f t="shared" si="7"/>
        <v>4.7858197932053301E-2</v>
      </c>
    </row>
    <row r="241" spans="1:5" x14ac:dyDescent="0.45">
      <c r="A241" s="2">
        <v>45439</v>
      </c>
      <c r="B241">
        <f>SUMIF('Sales Data'!$A$1:$A$3221,'Profit Analysis'!A241,'Sales Data'!$F$1:$F$3221)</f>
        <v>98790.8</v>
      </c>
      <c r="C241">
        <f>SUMIF('Sales Data'!$A$1:$A$3221,'Profit Analysis'!A241,'Sales Data'!$H$1:$H$3221)</f>
        <v>94033.4</v>
      </c>
      <c r="D241">
        <f t="shared" si="6"/>
        <v>4757.4000000000087</v>
      </c>
      <c r="E241" s="51">
        <f t="shared" si="7"/>
        <v>4.8156306052790428E-2</v>
      </c>
    </row>
    <row r="242" spans="1:5" x14ac:dyDescent="0.45">
      <c r="A242" s="2">
        <v>45440</v>
      </c>
      <c r="B242">
        <f>SUMIF('Sales Data'!$A$1:$A$3221,'Profit Analysis'!A242,'Sales Data'!$F$1:$F$3221)</f>
        <v>111896.20000000001</v>
      </c>
      <c r="C242">
        <f>SUMIF('Sales Data'!$A$1:$A$3221,'Profit Analysis'!A242,'Sales Data'!$H$1:$H$3221)</f>
        <v>106438</v>
      </c>
      <c r="D242">
        <f t="shared" si="6"/>
        <v>5458.2000000000116</v>
      </c>
      <c r="E242" s="51">
        <f t="shared" si="7"/>
        <v>4.8779136378179162E-2</v>
      </c>
    </row>
    <row r="243" spans="1:5" x14ac:dyDescent="0.45">
      <c r="A243" s="2">
        <v>45441</v>
      </c>
      <c r="B243">
        <f>SUMIF('Sales Data'!$A$1:$A$3221,'Profit Analysis'!A243,'Sales Data'!$F$1:$F$3221)</f>
        <v>43663.100000000006</v>
      </c>
      <c r="C243">
        <f>SUMIF('Sales Data'!$A$1:$A$3221,'Profit Analysis'!A243,'Sales Data'!$H$1:$H$3221)</f>
        <v>41566.6</v>
      </c>
      <c r="D243">
        <f t="shared" si="6"/>
        <v>2096.5000000000073</v>
      </c>
      <c r="E243" s="51">
        <f t="shared" si="7"/>
        <v>4.8015372247962401E-2</v>
      </c>
    </row>
    <row r="244" spans="1:5" x14ac:dyDescent="0.45">
      <c r="A244" s="2">
        <v>45442</v>
      </c>
      <c r="B244">
        <f>SUMIF('Sales Data'!$A$1:$A$3221,'Profit Analysis'!A244,'Sales Data'!$F$1:$F$3221)</f>
        <v>48842.5</v>
      </c>
      <c r="C244">
        <f>SUMIF('Sales Data'!$A$1:$A$3221,'Profit Analysis'!A244,'Sales Data'!$H$1:$H$3221)</f>
        <v>46474.5</v>
      </c>
      <c r="D244">
        <f t="shared" si="6"/>
        <v>2368</v>
      </c>
      <c r="E244" s="51">
        <f t="shared" si="7"/>
        <v>4.8482366791216668E-2</v>
      </c>
    </row>
    <row r="245" spans="1:5" x14ac:dyDescent="0.45">
      <c r="A245" s="2">
        <v>45443</v>
      </c>
      <c r="B245">
        <f>SUMIF('Sales Data'!$A$1:$A$3221,'Profit Analysis'!A245,'Sales Data'!$F$1:$F$3221)</f>
        <v>22545.300000000003</v>
      </c>
      <c r="C245">
        <f>SUMIF('Sales Data'!$A$1:$A$3221,'Profit Analysis'!A245,'Sales Data'!$H$1:$H$3221)</f>
        <v>21455.200000000001</v>
      </c>
      <c r="D245">
        <f t="shared" si="6"/>
        <v>1090.1000000000022</v>
      </c>
      <c r="E245" s="51">
        <f t="shared" si="7"/>
        <v>4.8351541119435182E-2</v>
      </c>
    </row>
    <row r="246" spans="1:5" x14ac:dyDescent="0.45">
      <c r="A246" s="2">
        <v>45444</v>
      </c>
      <c r="B246">
        <f>SUMIF('Sales Data'!$A$1:$A$3221,'Profit Analysis'!A246,'Sales Data'!$F$1:$F$3221)</f>
        <v>153023.20000000001</v>
      </c>
      <c r="C246">
        <f>SUMIF('Sales Data'!$A$1:$A$3221,'Profit Analysis'!A246,'Sales Data'!$H$1:$H$3221)</f>
        <v>145637.19999999998</v>
      </c>
      <c r="D246">
        <f t="shared" si="6"/>
        <v>7386.0000000000291</v>
      </c>
      <c r="E246" s="51">
        <f t="shared" si="7"/>
        <v>4.826719085733424E-2</v>
      </c>
    </row>
    <row r="247" spans="1:5" x14ac:dyDescent="0.45">
      <c r="A247" s="2">
        <v>45445</v>
      </c>
      <c r="B247">
        <f>SUMIF('Sales Data'!$A$1:$A$3221,'Profit Analysis'!A247,'Sales Data'!$F$1:$F$3221)</f>
        <v>73439.199999999997</v>
      </c>
      <c r="C247">
        <f>SUMIF('Sales Data'!$A$1:$A$3221,'Profit Analysis'!A247,'Sales Data'!$H$1:$H$3221)</f>
        <v>69933.399999999994</v>
      </c>
      <c r="D247">
        <f t="shared" si="6"/>
        <v>3505.8000000000029</v>
      </c>
      <c r="E247" s="51">
        <f t="shared" si="7"/>
        <v>4.7737448120349933E-2</v>
      </c>
    </row>
    <row r="248" spans="1:5" x14ac:dyDescent="0.45">
      <c r="A248" s="2">
        <v>45446</v>
      </c>
      <c r="B248">
        <f>SUMIF('Sales Data'!$A$1:$A$3221,'Profit Analysis'!A248,'Sales Data'!$F$1:$F$3221)</f>
        <v>74257.3</v>
      </c>
      <c r="C248">
        <f>SUMIF('Sales Data'!$A$1:$A$3221,'Profit Analysis'!A248,'Sales Data'!$H$1:$H$3221)</f>
        <v>70627.8</v>
      </c>
      <c r="D248">
        <f t="shared" si="6"/>
        <v>3629.5</v>
      </c>
      <c r="E248" s="51">
        <f t="shared" si="7"/>
        <v>4.8877349432311701E-2</v>
      </c>
    </row>
    <row r="249" spans="1:5" x14ac:dyDescent="0.45">
      <c r="A249" s="2">
        <v>45447</v>
      </c>
      <c r="B249">
        <f>SUMIF('Sales Data'!$A$1:$A$3221,'Profit Analysis'!A249,'Sales Data'!$F$1:$F$3221)</f>
        <v>56465.200000000004</v>
      </c>
      <c r="C249">
        <f>SUMIF('Sales Data'!$A$1:$A$3221,'Profit Analysis'!A249,'Sales Data'!$H$1:$H$3221)</f>
        <v>53751.200000000004</v>
      </c>
      <c r="D249">
        <f t="shared" si="6"/>
        <v>2714</v>
      </c>
      <c r="E249" s="51">
        <f t="shared" si="7"/>
        <v>4.8065002869023751E-2</v>
      </c>
    </row>
    <row r="250" spans="1:5" x14ac:dyDescent="0.45">
      <c r="A250" s="2">
        <v>45448</v>
      </c>
      <c r="B250">
        <f>SUMIF('Sales Data'!$A$1:$A$3221,'Profit Analysis'!A250,'Sales Data'!$F$1:$F$3221)</f>
        <v>124966</v>
      </c>
      <c r="C250">
        <f>SUMIF('Sales Data'!$A$1:$A$3221,'Profit Analysis'!A250,'Sales Data'!$H$1:$H$3221)</f>
        <v>118960</v>
      </c>
      <c r="D250">
        <f t="shared" si="6"/>
        <v>6006</v>
      </c>
      <c r="E250" s="51">
        <f t="shared" si="7"/>
        <v>4.8061072611750397E-2</v>
      </c>
    </row>
    <row r="251" spans="1:5" x14ac:dyDescent="0.45">
      <c r="A251" s="2">
        <v>45449</v>
      </c>
      <c r="B251">
        <f>SUMIF('Sales Data'!$A$1:$A$3221,'Profit Analysis'!A251,'Sales Data'!$F$1:$F$3221)</f>
        <v>121869.59999999999</v>
      </c>
      <c r="C251">
        <f>SUMIF('Sales Data'!$A$1:$A$3221,'Profit Analysis'!A251,'Sales Data'!$H$1:$H$3221)</f>
        <v>115996.79999999999</v>
      </c>
      <c r="D251">
        <f t="shared" si="6"/>
        <v>5872.8000000000029</v>
      </c>
      <c r="E251" s="51">
        <f t="shared" si="7"/>
        <v>4.8189212075858155E-2</v>
      </c>
    </row>
    <row r="252" spans="1:5" x14ac:dyDescent="0.45">
      <c r="A252" s="2">
        <v>45450</v>
      </c>
      <c r="B252">
        <f>SUMIF('Sales Data'!$A$1:$A$3221,'Profit Analysis'!A252,'Sales Data'!$F$1:$F$3221)</f>
        <v>94186.5</v>
      </c>
      <c r="C252">
        <f>SUMIF('Sales Data'!$A$1:$A$3221,'Profit Analysis'!A252,'Sales Data'!$H$1:$H$3221)</f>
        <v>89654.2</v>
      </c>
      <c r="D252">
        <f t="shared" si="6"/>
        <v>4532.3000000000029</v>
      </c>
      <c r="E252" s="51">
        <f t="shared" si="7"/>
        <v>4.8120484358161762E-2</v>
      </c>
    </row>
    <row r="253" spans="1:5" x14ac:dyDescent="0.45">
      <c r="A253" s="2">
        <v>45451</v>
      </c>
      <c r="B253">
        <f>SUMIF('Sales Data'!$A$1:$A$3221,'Profit Analysis'!A253,'Sales Data'!$F$1:$F$3221)</f>
        <v>33382.550000000003</v>
      </c>
      <c r="C253">
        <f>SUMIF('Sales Data'!$A$1:$A$3221,'Profit Analysis'!A253,'Sales Data'!$H$1:$H$3221)</f>
        <v>31766.9</v>
      </c>
      <c r="D253">
        <f t="shared" si="6"/>
        <v>1615.6500000000015</v>
      </c>
      <c r="E253" s="51">
        <f t="shared" si="7"/>
        <v>4.8398040293506674E-2</v>
      </c>
    </row>
    <row r="254" spans="1:5" x14ac:dyDescent="0.45">
      <c r="A254" s="2">
        <v>45452</v>
      </c>
      <c r="B254">
        <f>SUMIF('Sales Data'!$A$1:$A$3221,'Profit Analysis'!A254,'Sales Data'!$F$1:$F$3221)</f>
        <v>88993.3</v>
      </c>
      <c r="C254">
        <f>SUMIF('Sales Data'!$A$1:$A$3221,'Profit Analysis'!A254,'Sales Data'!$H$1:$H$3221)</f>
        <v>84745.3</v>
      </c>
      <c r="D254">
        <f t="shared" si="6"/>
        <v>4248</v>
      </c>
      <c r="E254" s="51">
        <f t="shared" si="7"/>
        <v>4.7733930531849024E-2</v>
      </c>
    </row>
    <row r="255" spans="1:5" x14ac:dyDescent="0.45">
      <c r="A255" s="2">
        <v>45453</v>
      </c>
      <c r="B255">
        <f>SUMIF('Sales Data'!$A$1:$A$3221,'Profit Analysis'!A255,'Sales Data'!$F$1:$F$3221)</f>
        <v>41117.65</v>
      </c>
      <c r="C255">
        <f>SUMIF('Sales Data'!$A$1:$A$3221,'Profit Analysis'!A255,'Sales Data'!$H$1:$H$3221)</f>
        <v>39160.600000000006</v>
      </c>
      <c r="D255">
        <f t="shared" si="6"/>
        <v>1957.0499999999956</v>
      </c>
      <c r="E255" s="51">
        <f t="shared" si="7"/>
        <v>4.7596348526727464E-2</v>
      </c>
    </row>
    <row r="256" spans="1:5" x14ac:dyDescent="0.45">
      <c r="A256" s="2">
        <v>45454</v>
      </c>
      <c r="B256">
        <f>SUMIF('Sales Data'!$A$1:$A$3221,'Profit Analysis'!A256,'Sales Data'!$F$1:$F$3221)</f>
        <v>35573.700000000012</v>
      </c>
      <c r="C256">
        <f>SUMIF('Sales Data'!$A$1:$A$3221,'Profit Analysis'!A256,'Sales Data'!$H$1:$H$3221)</f>
        <v>33852</v>
      </c>
      <c r="D256">
        <f t="shared" si="6"/>
        <v>1721.7000000000116</v>
      </c>
      <c r="E256" s="51">
        <f t="shared" si="7"/>
        <v>4.8398114337277573E-2</v>
      </c>
    </row>
    <row r="257" spans="1:5" x14ac:dyDescent="0.45">
      <c r="A257" s="2">
        <v>45455</v>
      </c>
      <c r="B257">
        <f>SUMIF('Sales Data'!$A$1:$A$3221,'Profit Analysis'!A257,'Sales Data'!$F$1:$F$3221)</f>
        <v>136474</v>
      </c>
      <c r="C257">
        <f>SUMIF('Sales Data'!$A$1:$A$3221,'Profit Analysis'!A257,'Sales Data'!$H$1:$H$3221)</f>
        <v>129763.80000000002</v>
      </c>
      <c r="D257">
        <f t="shared" si="6"/>
        <v>6710.1999999999825</v>
      </c>
      <c r="E257" s="51">
        <f t="shared" si="7"/>
        <v>4.9168339757023186E-2</v>
      </c>
    </row>
    <row r="258" spans="1:5" x14ac:dyDescent="0.45">
      <c r="A258" s="2">
        <v>45456</v>
      </c>
      <c r="B258">
        <f>SUMIF('Sales Data'!$A$1:$A$3221,'Profit Analysis'!A258,'Sales Data'!$F$1:$F$3221)</f>
        <v>161796.60000000003</v>
      </c>
      <c r="C258">
        <f>SUMIF('Sales Data'!$A$1:$A$3221,'Profit Analysis'!A258,'Sales Data'!$H$1:$H$3221)</f>
        <v>154009.80000000002</v>
      </c>
      <c r="D258">
        <f t="shared" si="6"/>
        <v>7786.8000000000175</v>
      </c>
      <c r="E258" s="51">
        <f t="shared" si="7"/>
        <v>4.8127092905537051E-2</v>
      </c>
    </row>
    <row r="259" spans="1:5" x14ac:dyDescent="0.45">
      <c r="A259" s="2">
        <v>45457</v>
      </c>
      <c r="B259">
        <f>SUMIF('Sales Data'!$A$1:$A$3221,'Profit Analysis'!A259,'Sales Data'!$F$1:$F$3221)</f>
        <v>35341.949999999997</v>
      </c>
      <c r="C259">
        <f>SUMIF('Sales Data'!$A$1:$A$3221,'Profit Analysis'!A259,'Sales Data'!$H$1:$H$3221)</f>
        <v>33659</v>
      </c>
      <c r="D259">
        <f t="shared" ref="D259:D322" si="8">B259-C259</f>
        <v>1682.9499999999971</v>
      </c>
      <c r="E259" s="51">
        <f t="shared" ref="E259:E322" si="9">D259/B259</f>
        <v>4.761904761904754E-2</v>
      </c>
    </row>
    <row r="260" spans="1:5" x14ac:dyDescent="0.45">
      <c r="A260" s="2">
        <v>45458</v>
      </c>
      <c r="B260">
        <f>SUMIF('Sales Data'!$A$1:$A$3221,'Profit Analysis'!A260,'Sales Data'!$F$1:$F$3221)</f>
        <v>103835.1</v>
      </c>
      <c r="C260">
        <f>SUMIF('Sales Data'!$A$1:$A$3221,'Profit Analysis'!A260,'Sales Data'!$H$1:$H$3221)</f>
        <v>98856.799999999988</v>
      </c>
      <c r="D260">
        <f t="shared" si="8"/>
        <v>4978.3000000000175</v>
      </c>
      <c r="E260" s="51">
        <f t="shared" si="9"/>
        <v>4.794428858834842E-2</v>
      </c>
    </row>
    <row r="261" spans="1:5" x14ac:dyDescent="0.45">
      <c r="A261" s="2">
        <v>45459</v>
      </c>
      <c r="B261">
        <f>SUMIF('Sales Data'!$A$1:$A$3221,'Profit Analysis'!A261,'Sales Data'!$F$1:$F$3221)</f>
        <v>51657.8</v>
      </c>
      <c r="C261">
        <f>SUMIF('Sales Data'!$A$1:$A$3221,'Profit Analysis'!A261,'Sales Data'!$H$1:$H$3221)</f>
        <v>49179.199999999997</v>
      </c>
      <c r="D261">
        <f t="shared" si="8"/>
        <v>2478.6000000000058</v>
      </c>
      <c r="E261" s="51">
        <f t="shared" si="9"/>
        <v>4.7981137408097244E-2</v>
      </c>
    </row>
    <row r="262" spans="1:5" x14ac:dyDescent="0.45">
      <c r="A262" s="2">
        <v>45460</v>
      </c>
      <c r="B262">
        <f>SUMIF('Sales Data'!$A$1:$A$3221,'Profit Analysis'!A262,'Sales Data'!$F$1:$F$3221)</f>
        <v>83870.5</v>
      </c>
      <c r="C262">
        <f>SUMIF('Sales Data'!$A$1:$A$3221,'Profit Analysis'!A262,'Sales Data'!$H$1:$H$3221)</f>
        <v>79831.599999999991</v>
      </c>
      <c r="D262">
        <f t="shared" si="8"/>
        <v>4038.9000000000087</v>
      </c>
      <c r="E262" s="51">
        <f t="shared" si="9"/>
        <v>4.8156383949064435E-2</v>
      </c>
    </row>
    <row r="263" spans="1:5" x14ac:dyDescent="0.45">
      <c r="A263" s="2">
        <v>45461</v>
      </c>
      <c r="B263">
        <f>SUMIF('Sales Data'!$A$1:$A$3221,'Profit Analysis'!A263,'Sales Data'!$F$1:$F$3221)</f>
        <v>79612.650000000009</v>
      </c>
      <c r="C263">
        <f>SUMIF('Sales Data'!$A$1:$A$3221,'Profit Analysis'!A263,'Sales Data'!$H$1:$H$3221)</f>
        <v>75779.399999999994</v>
      </c>
      <c r="D263">
        <f t="shared" si="8"/>
        <v>3833.2500000000146</v>
      </c>
      <c r="E263" s="51">
        <f t="shared" si="9"/>
        <v>4.8148755254347322E-2</v>
      </c>
    </row>
    <row r="264" spans="1:5" x14ac:dyDescent="0.45">
      <c r="A264" s="2">
        <v>45462</v>
      </c>
      <c r="B264">
        <f>SUMIF('Sales Data'!$A$1:$A$3221,'Profit Analysis'!A264,'Sales Data'!$F$1:$F$3221)</f>
        <v>41424.699999999997</v>
      </c>
      <c r="C264">
        <f>SUMIF('Sales Data'!$A$1:$A$3221,'Profit Analysis'!A264,'Sales Data'!$H$1:$H$3221)</f>
        <v>39427.4</v>
      </c>
      <c r="D264">
        <f t="shared" si="8"/>
        <v>1997.2999999999956</v>
      </c>
      <c r="E264" s="51">
        <f t="shared" si="9"/>
        <v>4.8215195282041774E-2</v>
      </c>
    </row>
    <row r="265" spans="1:5" x14ac:dyDescent="0.45">
      <c r="A265" s="2">
        <v>45463</v>
      </c>
      <c r="B265">
        <f>SUMIF('Sales Data'!$A$1:$A$3221,'Profit Analysis'!A265,'Sales Data'!$F$1:$F$3221)</f>
        <v>174442.6</v>
      </c>
      <c r="C265">
        <f>SUMIF('Sales Data'!$A$1:$A$3221,'Profit Analysis'!A265,'Sales Data'!$H$1:$H$3221)</f>
        <v>166039.6</v>
      </c>
      <c r="D265">
        <f t="shared" si="8"/>
        <v>8403</v>
      </c>
      <c r="E265" s="51">
        <f t="shared" si="9"/>
        <v>4.817057301370193E-2</v>
      </c>
    </row>
    <row r="266" spans="1:5" x14ac:dyDescent="0.45">
      <c r="A266" s="2">
        <v>45464</v>
      </c>
      <c r="B266">
        <f>SUMIF('Sales Data'!$A$1:$A$3221,'Profit Analysis'!A266,'Sales Data'!$F$1:$F$3221)</f>
        <v>60498.299999999996</v>
      </c>
      <c r="C266">
        <f>SUMIF('Sales Data'!$A$1:$A$3221,'Profit Analysis'!A266,'Sales Data'!$H$1:$H$3221)</f>
        <v>57586.2</v>
      </c>
      <c r="D266">
        <f t="shared" si="8"/>
        <v>2912.0999999999985</v>
      </c>
      <c r="E266" s="51">
        <f t="shared" si="9"/>
        <v>4.8135236857895163E-2</v>
      </c>
    </row>
    <row r="267" spans="1:5" x14ac:dyDescent="0.45">
      <c r="A267" s="2">
        <v>45465</v>
      </c>
      <c r="B267">
        <f>SUMIF('Sales Data'!$A$1:$A$3221,'Profit Analysis'!A267,'Sales Data'!$F$1:$F$3221)</f>
        <v>157272.15000000002</v>
      </c>
      <c r="C267">
        <f>SUMIF('Sales Data'!$A$1:$A$3221,'Profit Analysis'!A267,'Sales Data'!$H$1:$H$3221)</f>
        <v>149705.5</v>
      </c>
      <c r="D267">
        <f t="shared" si="8"/>
        <v>7566.6500000000233</v>
      </c>
      <c r="E267" s="51">
        <f t="shared" si="9"/>
        <v>4.8111823994267403E-2</v>
      </c>
    </row>
    <row r="268" spans="1:5" x14ac:dyDescent="0.45">
      <c r="A268" s="2">
        <v>45466</v>
      </c>
      <c r="B268">
        <f>SUMIF('Sales Data'!$A$1:$A$3221,'Profit Analysis'!A268,'Sales Data'!$F$1:$F$3221)</f>
        <v>40546.6</v>
      </c>
      <c r="C268">
        <f>SUMIF('Sales Data'!$A$1:$A$3221,'Profit Analysis'!A268,'Sales Data'!$H$1:$H$3221)</f>
        <v>38601.799999999996</v>
      </c>
      <c r="D268">
        <f t="shared" si="8"/>
        <v>1944.8000000000029</v>
      </c>
      <c r="E268" s="51">
        <f t="shared" si="9"/>
        <v>4.7964564229799861E-2</v>
      </c>
    </row>
    <row r="269" spans="1:5" x14ac:dyDescent="0.45">
      <c r="A269" s="2">
        <v>45467</v>
      </c>
      <c r="B269">
        <f>SUMIF('Sales Data'!$A$1:$A$3221,'Profit Analysis'!A269,'Sales Data'!$F$1:$F$3221)</f>
        <v>48871.5</v>
      </c>
      <c r="C269">
        <f>SUMIF('Sales Data'!$A$1:$A$3221,'Profit Analysis'!A269,'Sales Data'!$H$1:$H$3221)</f>
        <v>46525</v>
      </c>
      <c r="D269">
        <f t="shared" si="8"/>
        <v>2346.5</v>
      </c>
      <c r="E269" s="51">
        <f t="shared" si="9"/>
        <v>4.8013668497999859E-2</v>
      </c>
    </row>
    <row r="270" spans="1:5" x14ac:dyDescent="0.45">
      <c r="A270" s="2">
        <v>45468</v>
      </c>
      <c r="B270">
        <f>SUMIF('Sales Data'!$A$1:$A$3221,'Profit Analysis'!A270,'Sales Data'!$F$1:$F$3221)</f>
        <v>187820.79999999999</v>
      </c>
      <c r="C270">
        <f>SUMIF('Sales Data'!$A$1:$A$3221,'Profit Analysis'!A270,'Sales Data'!$H$1:$H$3221)</f>
        <v>178587.99999999997</v>
      </c>
      <c r="D270">
        <f t="shared" si="8"/>
        <v>9232.8000000000175</v>
      </c>
      <c r="E270" s="51">
        <f t="shared" si="9"/>
        <v>4.9157494803557529E-2</v>
      </c>
    </row>
    <row r="271" spans="1:5" x14ac:dyDescent="0.45">
      <c r="A271" s="2">
        <v>45469</v>
      </c>
      <c r="B271">
        <f>SUMIF('Sales Data'!$A$1:$A$3221,'Profit Analysis'!A271,'Sales Data'!$F$1:$F$3221)</f>
        <v>69984</v>
      </c>
      <c r="C271">
        <f>SUMIF('Sales Data'!$A$1:$A$3221,'Profit Analysis'!A271,'Sales Data'!$H$1:$H$3221)</f>
        <v>66613.400000000009</v>
      </c>
      <c r="D271">
        <f t="shared" si="8"/>
        <v>3370.5999999999913</v>
      </c>
      <c r="E271" s="51">
        <f t="shared" si="9"/>
        <v>4.8162437128486384E-2</v>
      </c>
    </row>
    <row r="272" spans="1:5" x14ac:dyDescent="0.45">
      <c r="A272" s="2">
        <v>45470</v>
      </c>
      <c r="B272">
        <f>SUMIF('Sales Data'!$A$1:$A$3221,'Profit Analysis'!A272,'Sales Data'!$F$1:$F$3221)</f>
        <v>73500.25</v>
      </c>
      <c r="C272">
        <f>SUMIF('Sales Data'!$A$1:$A$3221,'Profit Analysis'!A272,'Sales Data'!$H$1:$H$3221)</f>
        <v>69958.600000000006</v>
      </c>
      <c r="D272">
        <f t="shared" si="8"/>
        <v>3541.6499999999942</v>
      </c>
      <c r="E272" s="51">
        <f t="shared" si="9"/>
        <v>4.8185550389284314E-2</v>
      </c>
    </row>
    <row r="273" spans="1:5" x14ac:dyDescent="0.45">
      <c r="A273" s="2">
        <v>45471</v>
      </c>
      <c r="B273">
        <f>SUMIF('Sales Data'!$A$1:$A$3221,'Profit Analysis'!A273,'Sales Data'!$F$1:$F$3221)</f>
        <v>38972.800000000003</v>
      </c>
      <c r="C273">
        <f>SUMIF('Sales Data'!$A$1:$A$3221,'Profit Analysis'!A273,'Sales Data'!$H$1:$H$3221)</f>
        <v>37110.400000000001</v>
      </c>
      <c r="D273">
        <f t="shared" si="8"/>
        <v>1862.4000000000015</v>
      </c>
      <c r="E273" s="51">
        <f t="shared" si="9"/>
        <v>4.7787174644880567E-2</v>
      </c>
    </row>
    <row r="274" spans="1:5" x14ac:dyDescent="0.45">
      <c r="A274" s="2">
        <v>45472</v>
      </c>
      <c r="B274">
        <f>SUMIF('Sales Data'!$A$1:$A$3221,'Profit Analysis'!A274,'Sales Data'!$F$1:$F$3221)</f>
        <v>19944.2</v>
      </c>
      <c r="C274">
        <f>SUMIF('Sales Data'!$A$1:$A$3221,'Profit Analysis'!A274,'Sales Data'!$H$1:$H$3221)</f>
        <v>18972.899999999998</v>
      </c>
      <c r="D274">
        <f t="shared" si="8"/>
        <v>971.30000000000291</v>
      </c>
      <c r="E274" s="51">
        <f t="shared" si="9"/>
        <v>4.8700875442484678E-2</v>
      </c>
    </row>
    <row r="275" spans="1:5" x14ac:dyDescent="0.45">
      <c r="A275" s="2">
        <v>45473</v>
      </c>
      <c r="B275">
        <f>SUMIF('Sales Data'!$A$1:$A$3221,'Profit Analysis'!A275,'Sales Data'!$F$1:$F$3221)</f>
        <v>84712</v>
      </c>
      <c r="C275">
        <f>SUMIF('Sales Data'!$A$1:$A$3221,'Profit Analysis'!A275,'Sales Data'!$H$1:$H$3221)</f>
        <v>80644</v>
      </c>
      <c r="D275">
        <f t="shared" si="8"/>
        <v>4068</v>
      </c>
      <c r="E275" s="51">
        <f t="shared" si="9"/>
        <v>4.8021531778260462E-2</v>
      </c>
    </row>
    <row r="276" spans="1:5" x14ac:dyDescent="0.45">
      <c r="A276" s="2">
        <v>45474</v>
      </c>
      <c r="B276">
        <f>SUMIF('Sales Data'!$A$1:$A$3221,'Profit Analysis'!A276,'Sales Data'!$F$1:$F$3221)</f>
        <v>192796</v>
      </c>
      <c r="C276">
        <f>SUMIF('Sales Data'!$A$1:$A$3221,'Profit Analysis'!A276,'Sales Data'!$H$1:$H$3221)</f>
        <v>183554</v>
      </c>
      <c r="D276">
        <f t="shared" si="8"/>
        <v>9242</v>
      </c>
      <c r="E276" s="51">
        <f t="shared" si="9"/>
        <v>4.7936679184215437E-2</v>
      </c>
    </row>
    <row r="277" spans="1:5" x14ac:dyDescent="0.45">
      <c r="A277" s="2">
        <v>45475</v>
      </c>
      <c r="B277">
        <f>SUMIF('Sales Data'!$A$1:$A$3221,'Profit Analysis'!A277,'Sales Data'!$F$1:$F$3221)</f>
        <v>54053.4</v>
      </c>
      <c r="C277">
        <f>SUMIF('Sales Data'!$A$1:$A$3221,'Profit Analysis'!A277,'Sales Data'!$H$1:$H$3221)</f>
        <v>51445.799999999996</v>
      </c>
      <c r="D277">
        <f t="shared" si="8"/>
        <v>2607.6000000000058</v>
      </c>
      <c r="E277" s="51">
        <f t="shared" si="9"/>
        <v>4.8241183718323095E-2</v>
      </c>
    </row>
    <row r="278" spans="1:5" x14ac:dyDescent="0.45">
      <c r="A278" s="2">
        <v>45476</v>
      </c>
      <c r="B278">
        <f>SUMIF('Sales Data'!$A$1:$A$3221,'Profit Analysis'!A278,'Sales Data'!$F$1:$F$3221)</f>
        <v>158348</v>
      </c>
      <c r="C278">
        <f>SUMIF('Sales Data'!$A$1:$A$3221,'Profit Analysis'!A278,'Sales Data'!$H$1:$H$3221)</f>
        <v>150716</v>
      </c>
      <c r="D278">
        <f t="shared" si="8"/>
        <v>7632</v>
      </c>
      <c r="E278" s="51">
        <f t="shared" si="9"/>
        <v>4.8197640639603911E-2</v>
      </c>
    </row>
    <row r="279" spans="1:5" x14ac:dyDescent="0.45">
      <c r="A279" s="2">
        <v>45477</v>
      </c>
      <c r="B279">
        <f>SUMIF('Sales Data'!$A$1:$A$3221,'Profit Analysis'!A279,'Sales Data'!$F$1:$F$3221)</f>
        <v>77185.100000000006</v>
      </c>
      <c r="C279">
        <f>SUMIF('Sales Data'!$A$1:$A$3221,'Profit Analysis'!A279,'Sales Data'!$H$1:$H$3221)</f>
        <v>73482</v>
      </c>
      <c r="D279">
        <f t="shared" si="8"/>
        <v>3703.1000000000058</v>
      </c>
      <c r="E279" s="51">
        <f t="shared" si="9"/>
        <v>4.7976876366034447E-2</v>
      </c>
    </row>
    <row r="280" spans="1:5" x14ac:dyDescent="0.45">
      <c r="A280" s="2">
        <v>45478</v>
      </c>
      <c r="B280">
        <f>SUMIF('Sales Data'!$A$1:$A$3221,'Profit Analysis'!A280,'Sales Data'!$F$1:$F$3221)</f>
        <v>157326.70000000001</v>
      </c>
      <c r="C280">
        <f>SUMIF('Sales Data'!$A$1:$A$3221,'Profit Analysis'!A280,'Sales Data'!$H$1:$H$3221)</f>
        <v>149695.79999999999</v>
      </c>
      <c r="D280">
        <f t="shared" si="8"/>
        <v>7630.9000000000233</v>
      </c>
      <c r="E280" s="51">
        <f t="shared" si="9"/>
        <v>4.8503528008914082E-2</v>
      </c>
    </row>
    <row r="281" spans="1:5" x14ac:dyDescent="0.45">
      <c r="A281" s="2">
        <v>45479</v>
      </c>
      <c r="B281">
        <f>SUMIF('Sales Data'!$A$1:$A$3221,'Profit Analysis'!A281,'Sales Data'!$F$1:$F$3221)</f>
        <v>75676.899999999994</v>
      </c>
      <c r="C281">
        <f>SUMIF('Sales Data'!$A$1:$A$3221,'Profit Analysis'!A281,'Sales Data'!$H$1:$H$3221)</f>
        <v>72048.2</v>
      </c>
      <c r="D281">
        <f t="shared" si="8"/>
        <v>3628.6999999999971</v>
      </c>
      <c r="E281" s="51">
        <f t="shared" si="9"/>
        <v>4.7949902810500926E-2</v>
      </c>
    </row>
    <row r="282" spans="1:5" x14ac:dyDescent="0.45">
      <c r="A282" s="2">
        <v>45480</v>
      </c>
      <c r="B282">
        <f>SUMIF('Sales Data'!$A$1:$A$3221,'Profit Analysis'!A282,'Sales Data'!$F$1:$F$3221)</f>
        <v>36975.5</v>
      </c>
      <c r="C282">
        <f>SUMIF('Sales Data'!$A$1:$A$3221,'Profit Analysis'!A282,'Sales Data'!$H$1:$H$3221)</f>
        <v>35176</v>
      </c>
      <c r="D282">
        <f t="shared" si="8"/>
        <v>1799.5</v>
      </c>
      <c r="E282" s="51">
        <f t="shared" si="9"/>
        <v>4.8667360820002434E-2</v>
      </c>
    </row>
    <row r="283" spans="1:5" x14ac:dyDescent="0.45">
      <c r="A283" s="2">
        <v>45481</v>
      </c>
      <c r="B283">
        <f>SUMIF('Sales Data'!$A$1:$A$3221,'Profit Analysis'!A283,'Sales Data'!$F$1:$F$3221)</f>
        <v>46515.199999999997</v>
      </c>
      <c r="C283">
        <f>SUMIF('Sales Data'!$A$1:$A$3221,'Profit Analysis'!A283,'Sales Data'!$H$1:$H$3221)</f>
        <v>44279.199999999997</v>
      </c>
      <c r="D283">
        <f t="shared" si="8"/>
        <v>2236</v>
      </c>
      <c r="E283" s="51">
        <f t="shared" si="9"/>
        <v>4.8070308200330217E-2</v>
      </c>
    </row>
    <row r="284" spans="1:5" x14ac:dyDescent="0.45">
      <c r="A284" s="2">
        <v>45482</v>
      </c>
      <c r="B284">
        <f>SUMIF('Sales Data'!$A$1:$A$3221,'Profit Analysis'!A284,'Sales Data'!$F$1:$F$3221)</f>
        <v>31251.3</v>
      </c>
      <c r="C284">
        <f>SUMIF('Sales Data'!$A$1:$A$3221,'Profit Analysis'!A284,'Sales Data'!$H$1:$H$3221)</f>
        <v>29747.9</v>
      </c>
      <c r="D284">
        <f t="shared" si="8"/>
        <v>1503.3999999999978</v>
      </c>
      <c r="E284" s="51">
        <f t="shared" si="9"/>
        <v>4.810679875717163E-2</v>
      </c>
    </row>
    <row r="285" spans="1:5" x14ac:dyDescent="0.45">
      <c r="A285" s="2">
        <v>45483</v>
      </c>
      <c r="B285">
        <f>SUMIF('Sales Data'!$A$1:$A$3221,'Profit Analysis'!A285,'Sales Data'!$F$1:$F$3221)</f>
        <v>60284.6</v>
      </c>
      <c r="C285">
        <f>SUMIF('Sales Data'!$A$1:$A$3221,'Profit Analysis'!A285,'Sales Data'!$H$1:$H$3221)</f>
        <v>57407.199999999997</v>
      </c>
      <c r="D285">
        <f t="shared" si="8"/>
        <v>2877.4000000000015</v>
      </c>
      <c r="E285" s="51">
        <f t="shared" si="9"/>
        <v>4.7730266104444613E-2</v>
      </c>
    </row>
    <row r="286" spans="1:5" x14ac:dyDescent="0.45">
      <c r="A286" s="2">
        <v>45484</v>
      </c>
      <c r="B286">
        <f>SUMIF('Sales Data'!$A$1:$A$3221,'Profit Analysis'!A286,'Sales Data'!$F$1:$F$3221)</f>
        <v>71313.200000000012</v>
      </c>
      <c r="C286">
        <f>SUMIF('Sales Data'!$A$1:$A$3221,'Profit Analysis'!A286,'Sales Data'!$H$1:$H$3221)</f>
        <v>67888.800000000003</v>
      </c>
      <c r="D286">
        <f t="shared" si="8"/>
        <v>3424.4000000000087</v>
      </c>
      <c r="E286" s="51">
        <f t="shared" si="9"/>
        <v>4.8019160548117432E-2</v>
      </c>
    </row>
    <row r="287" spans="1:5" x14ac:dyDescent="0.45">
      <c r="A287" s="2">
        <v>45485</v>
      </c>
      <c r="B287">
        <f>SUMIF('Sales Data'!$A$1:$A$3221,'Profit Analysis'!A287,'Sales Data'!$F$1:$F$3221)</f>
        <v>32051.3</v>
      </c>
      <c r="C287">
        <f>SUMIF('Sales Data'!$A$1:$A$3221,'Profit Analysis'!A287,'Sales Data'!$H$1:$H$3221)</f>
        <v>30498.2</v>
      </c>
      <c r="D287">
        <f t="shared" si="8"/>
        <v>1553.0999999999985</v>
      </c>
      <c r="E287" s="51">
        <f t="shared" si="9"/>
        <v>4.845669286425195E-2</v>
      </c>
    </row>
    <row r="288" spans="1:5" x14ac:dyDescent="0.45">
      <c r="A288" s="2">
        <v>45486</v>
      </c>
      <c r="B288">
        <f>SUMIF('Sales Data'!$A$1:$A$3221,'Profit Analysis'!A288,'Sales Data'!$F$1:$F$3221)</f>
        <v>224568</v>
      </c>
      <c r="C288">
        <f>SUMIF('Sales Data'!$A$1:$A$3221,'Profit Analysis'!A288,'Sales Data'!$H$1:$H$3221)</f>
        <v>213730.40000000002</v>
      </c>
      <c r="D288">
        <f t="shared" si="8"/>
        <v>10837.599999999977</v>
      </c>
      <c r="E288" s="51">
        <f t="shared" si="9"/>
        <v>4.8259769869259984E-2</v>
      </c>
    </row>
    <row r="289" spans="1:5" x14ac:dyDescent="0.45">
      <c r="A289" s="2">
        <v>45487</v>
      </c>
      <c r="B289">
        <f>SUMIF('Sales Data'!$A$1:$A$3221,'Profit Analysis'!A289,'Sales Data'!$F$1:$F$3221)</f>
        <v>24427.599999999999</v>
      </c>
      <c r="C289">
        <f>SUMIF('Sales Data'!$A$1:$A$3221,'Profit Analysis'!A289,'Sales Data'!$H$1:$H$3221)</f>
        <v>23251.599999999999</v>
      </c>
      <c r="D289">
        <f t="shared" si="8"/>
        <v>1176</v>
      </c>
      <c r="E289" s="51">
        <f t="shared" si="9"/>
        <v>4.8142265306456634E-2</v>
      </c>
    </row>
    <row r="290" spans="1:5" x14ac:dyDescent="0.45">
      <c r="A290" s="2">
        <v>45488</v>
      </c>
      <c r="B290">
        <f>SUMIF('Sales Data'!$A$1:$A$3221,'Profit Analysis'!A290,'Sales Data'!$F$1:$F$3221)</f>
        <v>49963.200000000004</v>
      </c>
      <c r="C290">
        <f>SUMIF('Sales Data'!$A$1:$A$3221,'Profit Analysis'!A290,'Sales Data'!$H$1:$H$3221)</f>
        <v>47563.199999999997</v>
      </c>
      <c r="D290">
        <f t="shared" si="8"/>
        <v>2400.0000000000073</v>
      </c>
      <c r="E290" s="51">
        <f t="shared" si="9"/>
        <v>4.8035354020559272E-2</v>
      </c>
    </row>
    <row r="291" spans="1:5" x14ac:dyDescent="0.45">
      <c r="A291" s="2">
        <v>45489</v>
      </c>
      <c r="B291">
        <f>SUMIF('Sales Data'!$A$1:$A$3221,'Profit Analysis'!A291,'Sales Data'!$F$1:$F$3221)</f>
        <v>47009.200000000004</v>
      </c>
      <c r="C291">
        <f>SUMIF('Sales Data'!$A$1:$A$3221,'Profit Analysis'!A291,'Sales Data'!$H$1:$H$3221)</f>
        <v>44766.400000000001</v>
      </c>
      <c r="D291">
        <f t="shared" si="8"/>
        <v>2242.8000000000029</v>
      </c>
      <c r="E291" s="51">
        <f t="shared" si="9"/>
        <v>4.7709809994639404E-2</v>
      </c>
    </row>
    <row r="292" spans="1:5" x14ac:dyDescent="0.45">
      <c r="A292" s="2">
        <v>45490</v>
      </c>
      <c r="B292">
        <f>SUMIF('Sales Data'!$A$1:$A$3221,'Profit Analysis'!A292,'Sales Data'!$F$1:$F$3221)</f>
        <v>31700.3</v>
      </c>
      <c r="C292">
        <f>SUMIF('Sales Data'!$A$1:$A$3221,'Profit Analysis'!A292,'Sales Data'!$H$1:$H$3221)</f>
        <v>30182.2</v>
      </c>
      <c r="D292">
        <f t="shared" si="8"/>
        <v>1518.0999999999985</v>
      </c>
      <c r="E292" s="51">
        <f t="shared" si="9"/>
        <v>4.7889136695867189E-2</v>
      </c>
    </row>
    <row r="293" spans="1:5" x14ac:dyDescent="0.45">
      <c r="A293" s="2">
        <v>45491</v>
      </c>
      <c r="B293">
        <f>SUMIF('Sales Data'!$A$1:$A$3221,'Profit Analysis'!A293,'Sales Data'!$F$1:$F$3221)</f>
        <v>31918.1</v>
      </c>
      <c r="C293">
        <f>SUMIF('Sales Data'!$A$1:$A$3221,'Profit Analysis'!A293,'Sales Data'!$H$1:$H$3221)</f>
        <v>30401.8</v>
      </c>
      <c r="D293">
        <f t="shared" si="8"/>
        <v>1516.2999999999993</v>
      </c>
      <c r="E293" s="51">
        <f t="shared" si="9"/>
        <v>4.7505960567828263E-2</v>
      </c>
    </row>
    <row r="294" spans="1:5" x14ac:dyDescent="0.45">
      <c r="A294" s="2">
        <v>45492</v>
      </c>
      <c r="B294">
        <f>SUMIF('Sales Data'!$A$1:$A$3221,'Profit Analysis'!A294,'Sales Data'!$F$1:$F$3221)</f>
        <v>59500.200000000004</v>
      </c>
      <c r="C294">
        <f>SUMIF('Sales Data'!$A$1:$A$3221,'Profit Analysis'!A294,'Sales Data'!$H$1:$H$3221)</f>
        <v>56650.6</v>
      </c>
      <c r="D294">
        <f t="shared" si="8"/>
        <v>2849.6000000000058</v>
      </c>
      <c r="E294" s="51">
        <f t="shared" si="9"/>
        <v>4.78922759923497E-2</v>
      </c>
    </row>
    <row r="295" spans="1:5" x14ac:dyDescent="0.45">
      <c r="A295" s="2">
        <v>45493</v>
      </c>
      <c r="B295">
        <f>SUMIF('Sales Data'!$A$1:$A$3221,'Profit Analysis'!A295,'Sales Data'!$F$1:$F$3221)</f>
        <v>50944.4</v>
      </c>
      <c r="C295">
        <f>SUMIF('Sales Data'!$A$1:$A$3221,'Profit Analysis'!A295,'Sales Data'!$H$1:$H$3221)</f>
        <v>48485.7</v>
      </c>
      <c r="D295">
        <f t="shared" si="8"/>
        <v>2458.7000000000044</v>
      </c>
      <c r="E295" s="51">
        <f t="shared" si="9"/>
        <v>4.8262419421958143E-2</v>
      </c>
    </row>
    <row r="296" spans="1:5" x14ac:dyDescent="0.45">
      <c r="A296" s="2">
        <v>45494</v>
      </c>
      <c r="B296">
        <f>SUMIF('Sales Data'!$A$1:$A$3221,'Profit Analysis'!A296,'Sales Data'!$F$1:$F$3221)</f>
        <v>48793</v>
      </c>
      <c r="C296">
        <f>SUMIF('Sales Data'!$A$1:$A$3221,'Profit Analysis'!A296,'Sales Data'!$H$1:$H$3221)</f>
        <v>46464.999999999993</v>
      </c>
      <c r="D296">
        <f t="shared" si="8"/>
        <v>2328.0000000000073</v>
      </c>
      <c r="E296" s="51">
        <f t="shared" si="9"/>
        <v>4.7711761933064319E-2</v>
      </c>
    </row>
    <row r="297" spans="1:5" x14ac:dyDescent="0.45">
      <c r="A297" s="2">
        <v>45495</v>
      </c>
      <c r="B297">
        <f>SUMIF('Sales Data'!$A$1:$A$3221,'Profit Analysis'!A297,'Sales Data'!$F$1:$F$3221)</f>
        <v>66657.8</v>
      </c>
      <c r="C297">
        <f>SUMIF('Sales Data'!$A$1:$A$3221,'Profit Analysis'!A297,'Sales Data'!$H$1:$H$3221)</f>
        <v>63453.8</v>
      </c>
      <c r="D297">
        <f t="shared" si="8"/>
        <v>3204</v>
      </c>
      <c r="E297" s="51">
        <f t="shared" si="9"/>
        <v>4.806639283024642E-2</v>
      </c>
    </row>
    <row r="298" spans="1:5" x14ac:dyDescent="0.45">
      <c r="A298" s="2">
        <v>45496</v>
      </c>
      <c r="B298">
        <f>SUMIF('Sales Data'!$A$1:$A$3221,'Profit Analysis'!A298,'Sales Data'!$F$1:$F$3221)</f>
        <v>48200.799999999996</v>
      </c>
      <c r="C298">
        <f>SUMIF('Sales Data'!$A$1:$A$3221,'Profit Analysis'!A298,'Sales Data'!$H$1:$H$3221)</f>
        <v>45877.599999999999</v>
      </c>
      <c r="D298">
        <f t="shared" si="8"/>
        <v>2323.1999999999971</v>
      </c>
      <c r="E298" s="51">
        <f t="shared" si="9"/>
        <v>4.81983701515327E-2</v>
      </c>
    </row>
    <row r="299" spans="1:5" x14ac:dyDescent="0.45">
      <c r="A299" s="2">
        <v>45497</v>
      </c>
      <c r="B299">
        <f>SUMIF('Sales Data'!$A$1:$A$3221,'Profit Analysis'!A299,'Sales Data'!$F$1:$F$3221)</f>
        <v>48306.9</v>
      </c>
      <c r="C299">
        <f>SUMIF('Sales Data'!$A$1:$A$3221,'Profit Analysis'!A299,'Sales Data'!$H$1:$H$3221)</f>
        <v>45999.799999999996</v>
      </c>
      <c r="D299">
        <f t="shared" si="8"/>
        <v>2307.1000000000058</v>
      </c>
      <c r="E299" s="51">
        <f t="shared" si="9"/>
        <v>4.7759222802539712E-2</v>
      </c>
    </row>
    <row r="300" spans="1:5" x14ac:dyDescent="0.45">
      <c r="A300" s="2">
        <v>45498</v>
      </c>
      <c r="B300">
        <f>SUMIF('Sales Data'!$A$1:$A$3221,'Profit Analysis'!A300,'Sales Data'!$F$1:$F$3221)</f>
        <v>91444.599999999991</v>
      </c>
      <c r="C300">
        <f>SUMIF('Sales Data'!$A$1:$A$3221,'Profit Analysis'!A300,'Sales Data'!$H$1:$H$3221)</f>
        <v>87073.600000000006</v>
      </c>
      <c r="D300">
        <f t="shared" si="8"/>
        <v>4370.9999999999854</v>
      </c>
      <c r="E300" s="51">
        <f t="shared" si="9"/>
        <v>4.7799432661961294E-2</v>
      </c>
    </row>
    <row r="301" spans="1:5" x14ac:dyDescent="0.45">
      <c r="A301" s="2">
        <v>45499</v>
      </c>
      <c r="B301">
        <f>SUMIF('Sales Data'!$A$1:$A$3221,'Profit Analysis'!A301,'Sales Data'!$F$1:$F$3221)</f>
        <v>51078.3</v>
      </c>
      <c r="C301">
        <f>SUMIF('Sales Data'!$A$1:$A$3221,'Profit Analysis'!A301,'Sales Data'!$H$1:$H$3221)</f>
        <v>48592.2</v>
      </c>
      <c r="D301">
        <f t="shared" si="8"/>
        <v>2486.1000000000058</v>
      </c>
      <c r="E301" s="51">
        <f t="shared" si="9"/>
        <v>4.8672332477784221E-2</v>
      </c>
    </row>
    <row r="302" spans="1:5" x14ac:dyDescent="0.45">
      <c r="A302" s="2">
        <v>45500</v>
      </c>
      <c r="B302">
        <f>SUMIF('Sales Data'!$A$1:$A$3221,'Profit Analysis'!A302,'Sales Data'!$F$1:$F$3221)</f>
        <v>68550.8</v>
      </c>
      <c r="C302">
        <f>SUMIF('Sales Data'!$A$1:$A$3221,'Profit Analysis'!A302,'Sales Data'!$H$1:$H$3221)</f>
        <v>65206.8</v>
      </c>
      <c r="D302">
        <f t="shared" si="8"/>
        <v>3344</v>
      </c>
      <c r="E302" s="51">
        <f t="shared" si="9"/>
        <v>4.8781341720300853E-2</v>
      </c>
    </row>
    <row r="303" spans="1:5" x14ac:dyDescent="0.45">
      <c r="A303" s="2">
        <v>45501</v>
      </c>
      <c r="B303">
        <f>SUMIF('Sales Data'!$A$1:$A$3221,'Profit Analysis'!A303,'Sales Data'!$F$1:$F$3221)</f>
        <v>44603.799999999996</v>
      </c>
      <c r="C303">
        <f>SUMIF('Sales Data'!$A$1:$A$3221,'Profit Analysis'!A303,'Sales Data'!$H$1:$H$3221)</f>
        <v>42475.4</v>
      </c>
      <c r="D303">
        <f t="shared" si="8"/>
        <v>2128.3999999999942</v>
      </c>
      <c r="E303" s="51">
        <f t="shared" si="9"/>
        <v>4.7717907442863486E-2</v>
      </c>
    </row>
    <row r="304" spans="1:5" x14ac:dyDescent="0.45">
      <c r="A304" s="2">
        <v>45502</v>
      </c>
      <c r="B304">
        <f>SUMIF('Sales Data'!$A$1:$A$3221,'Profit Analysis'!A304,'Sales Data'!$F$1:$F$3221)</f>
        <v>56563.9</v>
      </c>
      <c r="C304">
        <f>SUMIF('Sales Data'!$A$1:$A$3221,'Profit Analysis'!A304,'Sales Data'!$H$1:$H$3221)</f>
        <v>53820.6</v>
      </c>
      <c r="D304">
        <f t="shared" si="8"/>
        <v>2743.3000000000029</v>
      </c>
      <c r="E304" s="51">
        <f t="shared" si="9"/>
        <v>4.8499131071230994E-2</v>
      </c>
    </row>
    <row r="305" spans="1:5" x14ac:dyDescent="0.45">
      <c r="A305" s="2">
        <v>45503</v>
      </c>
      <c r="B305">
        <f>SUMIF('Sales Data'!$A$1:$A$3221,'Profit Analysis'!A305,'Sales Data'!$F$1:$F$3221)</f>
        <v>98551.2</v>
      </c>
      <c r="C305">
        <f>SUMIF('Sales Data'!$A$1:$A$3221,'Profit Analysis'!A305,'Sales Data'!$H$1:$H$3221)</f>
        <v>93770</v>
      </c>
      <c r="D305">
        <f t="shared" si="8"/>
        <v>4781.1999999999971</v>
      </c>
      <c r="E305" s="51">
        <f t="shared" si="9"/>
        <v>4.8514883634090677E-2</v>
      </c>
    </row>
    <row r="306" spans="1:5" x14ac:dyDescent="0.45">
      <c r="A306" s="2">
        <v>45504</v>
      </c>
      <c r="B306">
        <f>SUMIF('Sales Data'!$A$1:$A$3221,'Profit Analysis'!A306,'Sales Data'!$F$1:$F$3221)</f>
        <v>44790.900000000009</v>
      </c>
      <c r="C306">
        <f>SUMIF('Sales Data'!$A$1:$A$3221,'Profit Analysis'!A306,'Sales Data'!$H$1:$H$3221)</f>
        <v>42651.4</v>
      </c>
      <c r="D306">
        <f t="shared" si="8"/>
        <v>2139.5000000000073</v>
      </c>
      <c r="E306" s="51">
        <f t="shared" si="9"/>
        <v>4.7766398978364065E-2</v>
      </c>
    </row>
    <row r="307" spans="1:5" x14ac:dyDescent="0.45">
      <c r="A307" s="2">
        <v>45505</v>
      </c>
      <c r="B307">
        <f>SUMIF('Sales Data'!$A$1:$A$3221,'Profit Analysis'!A307,'Sales Data'!$F$1:$F$3221)</f>
        <v>67395.8</v>
      </c>
      <c r="C307">
        <f>SUMIF('Sales Data'!$A$1:$A$3221,'Profit Analysis'!A307,'Sales Data'!$H$1:$H$3221)</f>
        <v>64154.2</v>
      </c>
      <c r="D307">
        <f t="shared" si="8"/>
        <v>3241.6000000000058</v>
      </c>
      <c r="E307" s="51">
        <f t="shared" si="9"/>
        <v>4.8097952691414092E-2</v>
      </c>
    </row>
    <row r="308" spans="1:5" x14ac:dyDescent="0.45">
      <c r="A308" s="2">
        <v>45506</v>
      </c>
      <c r="B308">
        <f>SUMIF('Sales Data'!$A$1:$A$3221,'Profit Analysis'!A308,'Sales Data'!$F$1:$F$3221)</f>
        <v>284204.09999999992</v>
      </c>
      <c r="C308">
        <f>SUMIF('Sales Data'!$A$1:$A$3221,'Profit Analysis'!A308,'Sales Data'!$H$1:$H$3221)</f>
        <v>270540.69999999995</v>
      </c>
      <c r="D308">
        <f t="shared" si="8"/>
        <v>13663.399999999965</v>
      </c>
      <c r="E308" s="51">
        <f t="shared" si="9"/>
        <v>4.8076012977997039E-2</v>
      </c>
    </row>
    <row r="309" spans="1:5" x14ac:dyDescent="0.45">
      <c r="A309" s="2">
        <v>45507</v>
      </c>
      <c r="B309">
        <f>SUMIF('Sales Data'!$A$1:$A$3221,'Profit Analysis'!A309,'Sales Data'!$F$1:$F$3221)</f>
        <v>126848</v>
      </c>
      <c r="C309">
        <f>SUMIF('Sales Data'!$A$1:$A$3221,'Profit Analysis'!A309,'Sales Data'!$H$1:$H$3221)</f>
        <v>120624</v>
      </c>
      <c r="D309">
        <f t="shared" si="8"/>
        <v>6224</v>
      </c>
      <c r="E309" s="51">
        <f t="shared" si="9"/>
        <v>4.9066599394550957E-2</v>
      </c>
    </row>
    <row r="310" spans="1:5" x14ac:dyDescent="0.45">
      <c r="A310" s="2">
        <v>45508</v>
      </c>
      <c r="B310">
        <f>SUMIF('Sales Data'!$A$1:$A$3221,'Profit Analysis'!A310,'Sales Data'!$F$1:$F$3221)</f>
        <v>66641.7</v>
      </c>
      <c r="C310">
        <f>SUMIF('Sales Data'!$A$1:$A$3221,'Profit Analysis'!A310,'Sales Data'!$H$1:$H$3221)</f>
        <v>63429.4</v>
      </c>
      <c r="D310">
        <f t="shared" si="8"/>
        <v>3212.2999999999956</v>
      </c>
      <c r="E310" s="51">
        <f t="shared" si="9"/>
        <v>4.8202551855669885E-2</v>
      </c>
    </row>
    <row r="311" spans="1:5" x14ac:dyDescent="0.45">
      <c r="A311" s="2">
        <v>45509</v>
      </c>
      <c r="B311">
        <f>SUMIF('Sales Data'!$A$1:$A$3221,'Profit Analysis'!A311,'Sales Data'!$F$1:$F$3221)</f>
        <v>208426</v>
      </c>
      <c r="C311">
        <f>SUMIF('Sales Data'!$A$1:$A$3221,'Profit Analysis'!A311,'Sales Data'!$H$1:$H$3221)</f>
        <v>198374.8</v>
      </c>
      <c r="D311">
        <f t="shared" si="8"/>
        <v>10051.200000000012</v>
      </c>
      <c r="E311" s="51">
        <f t="shared" si="9"/>
        <v>4.8224309826989012E-2</v>
      </c>
    </row>
    <row r="312" spans="1:5" x14ac:dyDescent="0.45">
      <c r="A312" s="2">
        <v>45510</v>
      </c>
      <c r="B312">
        <f>SUMIF('Sales Data'!$A$1:$A$3221,'Profit Analysis'!A312,'Sales Data'!$F$1:$F$3221)</f>
        <v>248822.9</v>
      </c>
      <c r="C312">
        <f>SUMIF('Sales Data'!$A$1:$A$3221,'Profit Analysis'!A312,'Sales Data'!$H$1:$H$3221)</f>
        <v>236916.1</v>
      </c>
      <c r="D312">
        <f t="shared" si="8"/>
        <v>11906.799999999988</v>
      </c>
      <c r="E312" s="51">
        <f t="shared" si="9"/>
        <v>4.7852508752208853E-2</v>
      </c>
    </row>
    <row r="313" spans="1:5" x14ac:dyDescent="0.45">
      <c r="A313" s="2">
        <v>45511</v>
      </c>
      <c r="B313">
        <f>SUMIF('Sales Data'!$A$1:$A$3221,'Profit Analysis'!A313,'Sales Data'!$F$1:$F$3221)</f>
        <v>60826.700000000004</v>
      </c>
      <c r="C313">
        <f>SUMIF('Sales Data'!$A$1:$A$3221,'Profit Analysis'!A313,'Sales Data'!$H$1:$H$3221)</f>
        <v>57902.200000000004</v>
      </c>
      <c r="D313">
        <f t="shared" si="8"/>
        <v>2924.5</v>
      </c>
      <c r="E313" s="51">
        <f t="shared" si="9"/>
        <v>4.8079215213056102E-2</v>
      </c>
    </row>
    <row r="314" spans="1:5" x14ac:dyDescent="0.45">
      <c r="A314" s="2">
        <v>45512</v>
      </c>
      <c r="B314">
        <f>SUMIF('Sales Data'!$A$1:$A$3221,'Profit Analysis'!A314,'Sales Data'!$F$1:$F$3221)</f>
        <v>119292.3</v>
      </c>
      <c r="C314">
        <f>SUMIF('Sales Data'!$A$1:$A$3221,'Profit Analysis'!A314,'Sales Data'!$H$1:$H$3221)</f>
        <v>113488.40000000001</v>
      </c>
      <c r="D314">
        <f t="shared" si="8"/>
        <v>5803.8999999999942</v>
      </c>
      <c r="E314" s="51">
        <f t="shared" si="9"/>
        <v>4.8652763003144327E-2</v>
      </c>
    </row>
    <row r="315" spans="1:5" x14ac:dyDescent="0.45">
      <c r="A315" s="2">
        <v>45513</v>
      </c>
      <c r="B315">
        <f>SUMIF('Sales Data'!$A$1:$A$3221,'Profit Analysis'!A315,'Sales Data'!$F$1:$F$3221)</f>
        <v>124871.59999999999</v>
      </c>
      <c r="C315">
        <f>SUMIF('Sales Data'!$A$1:$A$3221,'Profit Analysis'!A315,'Sales Data'!$H$1:$H$3221)</f>
        <v>118874.8</v>
      </c>
      <c r="D315">
        <f t="shared" si="8"/>
        <v>5996.7999999999884</v>
      </c>
      <c r="E315" s="51">
        <f t="shared" si="9"/>
        <v>4.8023729975430675E-2</v>
      </c>
    </row>
    <row r="316" spans="1:5" x14ac:dyDescent="0.45">
      <c r="A316" s="2">
        <v>45514</v>
      </c>
      <c r="B316">
        <f>SUMIF('Sales Data'!$A$1:$A$3221,'Profit Analysis'!A316,'Sales Data'!$F$1:$F$3221)</f>
        <v>36871.5</v>
      </c>
      <c r="C316">
        <f>SUMIF('Sales Data'!$A$1:$A$3221,'Profit Analysis'!A316,'Sales Data'!$H$1:$H$3221)</f>
        <v>35108</v>
      </c>
      <c r="D316">
        <f t="shared" si="8"/>
        <v>1763.5</v>
      </c>
      <c r="E316" s="51">
        <f t="shared" si="9"/>
        <v>4.7828268445818584E-2</v>
      </c>
    </row>
    <row r="317" spans="1:5" x14ac:dyDescent="0.45">
      <c r="A317" s="2">
        <v>45515</v>
      </c>
      <c r="B317">
        <f>SUMIF('Sales Data'!$A$1:$A$3221,'Profit Analysis'!A317,'Sales Data'!$F$1:$F$3221)</f>
        <v>51201.3</v>
      </c>
      <c r="C317">
        <f>SUMIF('Sales Data'!$A$1:$A$3221,'Profit Analysis'!A317,'Sales Data'!$H$1:$H$3221)</f>
        <v>48736.4</v>
      </c>
      <c r="D317">
        <f t="shared" si="8"/>
        <v>2464.9000000000015</v>
      </c>
      <c r="E317" s="51">
        <f t="shared" si="9"/>
        <v>4.8141355785888275E-2</v>
      </c>
    </row>
    <row r="318" spans="1:5" x14ac:dyDescent="0.45">
      <c r="A318" s="2">
        <v>45516</v>
      </c>
      <c r="B318">
        <f>SUMIF('Sales Data'!$A$1:$A$3221,'Profit Analysis'!A318,'Sales Data'!$F$1:$F$3221)</f>
        <v>82317</v>
      </c>
      <c r="C318">
        <f>SUMIF('Sales Data'!$A$1:$A$3221,'Profit Analysis'!A318,'Sales Data'!$H$1:$H$3221)</f>
        <v>78361.399999999994</v>
      </c>
      <c r="D318">
        <f t="shared" si="8"/>
        <v>3955.6000000000058</v>
      </c>
      <c r="E318" s="51">
        <f t="shared" si="9"/>
        <v>4.8053257528821579E-2</v>
      </c>
    </row>
    <row r="319" spans="1:5" x14ac:dyDescent="0.45">
      <c r="A319" s="2">
        <v>45517</v>
      </c>
      <c r="B319">
        <f>SUMIF('Sales Data'!$A$1:$A$3221,'Profit Analysis'!A319,'Sales Data'!$F$1:$F$3221)</f>
        <v>62091.399999999994</v>
      </c>
      <c r="C319">
        <f>SUMIF('Sales Data'!$A$1:$A$3221,'Profit Analysis'!A319,'Sales Data'!$H$1:$H$3221)</f>
        <v>59116.2</v>
      </c>
      <c r="D319">
        <f t="shared" si="8"/>
        <v>2975.1999999999971</v>
      </c>
      <c r="E319" s="51">
        <f t="shared" si="9"/>
        <v>4.7916458640004857E-2</v>
      </c>
    </row>
    <row r="320" spans="1:5" x14ac:dyDescent="0.45">
      <c r="A320" s="2">
        <v>45518</v>
      </c>
      <c r="B320">
        <f>SUMIF('Sales Data'!$A$1:$A$3221,'Profit Analysis'!A320,'Sales Data'!$F$1:$F$3221)</f>
        <v>63229.5</v>
      </c>
      <c r="C320">
        <f>SUMIF('Sales Data'!$A$1:$A$3221,'Profit Analysis'!A320,'Sales Data'!$H$1:$H$3221)</f>
        <v>60171</v>
      </c>
      <c r="D320">
        <f t="shared" si="8"/>
        <v>3058.5</v>
      </c>
      <c r="E320" s="51">
        <f t="shared" si="9"/>
        <v>4.8371408915142459E-2</v>
      </c>
    </row>
    <row r="321" spans="1:5" x14ac:dyDescent="0.45">
      <c r="A321" s="2">
        <v>45519</v>
      </c>
      <c r="B321">
        <f>SUMIF('Sales Data'!$A$1:$A$3221,'Profit Analysis'!A321,'Sales Data'!$F$1:$F$3221)</f>
        <v>24642.400000000001</v>
      </c>
      <c r="C321">
        <f>SUMIF('Sales Data'!$A$1:$A$3221,'Profit Analysis'!A321,'Sales Data'!$H$1:$H$3221)</f>
        <v>23457.8</v>
      </c>
      <c r="D321">
        <f t="shared" si="8"/>
        <v>1184.6000000000022</v>
      </c>
      <c r="E321" s="51">
        <f t="shared" si="9"/>
        <v>4.8071616400999988E-2</v>
      </c>
    </row>
    <row r="322" spans="1:5" x14ac:dyDescent="0.45">
      <c r="A322" s="2">
        <v>45520</v>
      </c>
      <c r="B322">
        <f>SUMIF('Sales Data'!$A$1:$A$3221,'Profit Analysis'!A322,'Sales Data'!$F$1:$F$3221)</f>
        <v>32806.200000000004</v>
      </c>
      <c r="C322">
        <f>SUMIF('Sales Data'!$A$1:$A$3221,'Profit Analysis'!A322,'Sales Data'!$H$1:$H$3221)</f>
        <v>31241.200000000001</v>
      </c>
      <c r="D322">
        <f t="shared" si="8"/>
        <v>1565.0000000000036</v>
      </c>
      <c r="E322" s="51">
        <f t="shared" si="9"/>
        <v>4.7704397339527388E-2</v>
      </c>
    </row>
    <row r="323" spans="1:5" x14ac:dyDescent="0.45">
      <c r="A323" s="2">
        <v>45521</v>
      </c>
      <c r="B323">
        <f>SUMIF('Sales Data'!$A$1:$A$3221,'Profit Analysis'!A323,'Sales Data'!$F$1:$F$3221)</f>
        <v>40239.299999999996</v>
      </c>
      <c r="C323">
        <f>SUMIF('Sales Data'!$A$1:$A$3221,'Profit Analysis'!A323,'Sales Data'!$H$1:$H$3221)</f>
        <v>38320.199999999997</v>
      </c>
      <c r="D323">
        <f t="shared" ref="D323:D367" si="10">B323-C323</f>
        <v>1919.0999999999985</v>
      </c>
      <c r="E323" s="51">
        <f t="shared" ref="E323:E367" si="11">D323/B323</f>
        <v>4.7692181524032443E-2</v>
      </c>
    </row>
    <row r="324" spans="1:5" x14ac:dyDescent="0.45">
      <c r="A324" s="2">
        <v>45522</v>
      </c>
      <c r="B324">
        <f>SUMIF('Sales Data'!$A$1:$A$3221,'Profit Analysis'!A324,'Sales Data'!$F$1:$F$3221)</f>
        <v>62796.800000000003</v>
      </c>
      <c r="C324">
        <f>SUMIF('Sales Data'!$A$1:$A$3221,'Profit Analysis'!A324,'Sales Data'!$H$1:$H$3221)</f>
        <v>59763.199999999997</v>
      </c>
      <c r="D324">
        <f t="shared" si="10"/>
        <v>3033.6000000000058</v>
      </c>
      <c r="E324" s="51">
        <f t="shared" si="11"/>
        <v>4.830819404810445E-2</v>
      </c>
    </row>
    <row r="325" spans="1:5" x14ac:dyDescent="0.45">
      <c r="A325" s="2">
        <v>45523</v>
      </c>
      <c r="B325">
        <f>SUMIF('Sales Data'!$A$1:$A$3221,'Profit Analysis'!A325,'Sales Data'!$F$1:$F$3221)</f>
        <v>43807.099999999991</v>
      </c>
      <c r="C325">
        <f>SUMIF('Sales Data'!$A$1:$A$3221,'Profit Analysis'!A325,'Sales Data'!$H$1:$H$3221)</f>
        <v>41708.6</v>
      </c>
      <c r="D325">
        <f t="shared" si="10"/>
        <v>2098.4999999999927</v>
      </c>
      <c r="E325" s="51">
        <f t="shared" si="11"/>
        <v>4.7903193774524976E-2</v>
      </c>
    </row>
    <row r="326" spans="1:5" x14ac:dyDescent="0.45">
      <c r="A326" s="2">
        <v>45524</v>
      </c>
      <c r="B326">
        <f>SUMIF('Sales Data'!$A$1:$A$3221,'Profit Analysis'!A326,'Sales Data'!$F$1:$F$3221)</f>
        <v>39063.9</v>
      </c>
      <c r="C326">
        <f>SUMIF('Sales Data'!$A$1:$A$3221,'Profit Analysis'!A326,'Sales Data'!$H$1:$H$3221)</f>
        <v>37203</v>
      </c>
      <c r="D326">
        <f t="shared" si="10"/>
        <v>1860.9000000000015</v>
      </c>
      <c r="E326" s="51">
        <f t="shared" si="11"/>
        <v>4.7637332677996858E-2</v>
      </c>
    </row>
    <row r="327" spans="1:5" x14ac:dyDescent="0.45">
      <c r="A327" s="2">
        <v>45525</v>
      </c>
      <c r="B327">
        <f>SUMIF('Sales Data'!$A$1:$A$3221,'Profit Analysis'!A327,'Sales Data'!$F$1:$F$3221)</f>
        <v>111860.4</v>
      </c>
      <c r="C327">
        <f>SUMIF('Sales Data'!$A$1:$A$3221,'Profit Analysis'!A327,'Sales Data'!$H$1:$H$3221)</f>
        <v>106461.6</v>
      </c>
      <c r="D327">
        <f t="shared" si="10"/>
        <v>5398.7999999999884</v>
      </c>
      <c r="E327" s="51">
        <f t="shared" si="11"/>
        <v>4.8263728719010378E-2</v>
      </c>
    </row>
    <row r="328" spans="1:5" x14ac:dyDescent="0.45">
      <c r="A328" s="2">
        <v>45526</v>
      </c>
      <c r="B328">
        <f>SUMIF('Sales Data'!$A$1:$A$3221,'Profit Analysis'!A328,'Sales Data'!$F$1:$F$3221)</f>
        <v>26940.899999999998</v>
      </c>
      <c r="C328">
        <f>SUMIF('Sales Data'!$A$1:$A$3221,'Profit Analysis'!A328,'Sales Data'!$H$1:$H$3221)</f>
        <v>25645.499999999996</v>
      </c>
      <c r="D328">
        <f t="shared" si="10"/>
        <v>1295.4000000000015</v>
      </c>
      <c r="E328" s="51">
        <f t="shared" si="11"/>
        <v>4.8083026179526353E-2</v>
      </c>
    </row>
    <row r="329" spans="1:5" x14ac:dyDescent="0.45">
      <c r="A329" s="2">
        <v>45527</v>
      </c>
      <c r="B329">
        <f>SUMIF('Sales Data'!$A$1:$A$3221,'Profit Analysis'!A329,'Sales Data'!$F$1:$F$3221)</f>
        <v>76833.2</v>
      </c>
      <c r="C329">
        <f>SUMIF('Sales Data'!$A$1:$A$3221,'Profit Analysis'!A329,'Sales Data'!$H$1:$H$3221)</f>
        <v>73122.199999999983</v>
      </c>
      <c r="D329">
        <f t="shared" si="10"/>
        <v>3711.0000000000146</v>
      </c>
      <c r="E329" s="51">
        <f t="shared" si="11"/>
        <v>4.8299433057584676E-2</v>
      </c>
    </row>
    <row r="330" spans="1:5" x14ac:dyDescent="0.45">
      <c r="A330" s="2">
        <v>45528</v>
      </c>
      <c r="B330">
        <f>SUMIF('Sales Data'!$A$1:$A$3221,'Profit Analysis'!A330,'Sales Data'!$F$1:$F$3221)</f>
        <v>47383.25</v>
      </c>
      <c r="C330">
        <f>SUMIF('Sales Data'!$A$1:$A$3221,'Profit Analysis'!A330,'Sales Data'!$H$1:$H$3221)</f>
        <v>45095.3</v>
      </c>
      <c r="D330">
        <f t="shared" si="10"/>
        <v>2287.9499999999971</v>
      </c>
      <c r="E330" s="51">
        <f t="shared" si="11"/>
        <v>4.8286050450317294E-2</v>
      </c>
    </row>
    <row r="331" spans="1:5" x14ac:dyDescent="0.45">
      <c r="A331" s="2">
        <v>45529</v>
      </c>
      <c r="B331">
        <f>SUMIF('Sales Data'!$A$1:$A$3221,'Profit Analysis'!A331,'Sales Data'!$F$1:$F$3221)</f>
        <v>205576.4</v>
      </c>
      <c r="C331">
        <f>SUMIF('Sales Data'!$A$1:$A$3221,'Profit Analysis'!A331,'Sales Data'!$H$1:$H$3221)</f>
        <v>195637.4</v>
      </c>
      <c r="D331">
        <f t="shared" si="10"/>
        <v>9939</v>
      </c>
      <c r="E331" s="51">
        <f t="shared" si="11"/>
        <v>4.8346989245847287E-2</v>
      </c>
    </row>
    <row r="332" spans="1:5" x14ac:dyDescent="0.45">
      <c r="A332" s="2">
        <v>45530</v>
      </c>
      <c r="B332">
        <f>SUMIF('Sales Data'!$A$1:$A$3221,'Profit Analysis'!A332,'Sales Data'!$F$1:$F$3221)</f>
        <v>66796.2</v>
      </c>
      <c r="C332">
        <f>SUMIF('Sales Data'!$A$1:$A$3221,'Profit Analysis'!A332,'Sales Data'!$H$1:$H$3221)</f>
        <v>63561</v>
      </c>
      <c r="D332">
        <f t="shared" si="10"/>
        <v>3235.1999999999971</v>
      </c>
      <c r="E332" s="51">
        <f t="shared" si="11"/>
        <v>4.843389294600587E-2</v>
      </c>
    </row>
    <row r="333" spans="1:5" x14ac:dyDescent="0.45">
      <c r="A333" s="2">
        <v>45531</v>
      </c>
      <c r="B333">
        <f>SUMIF('Sales Data'!$A$1:$A$3221,'Profit Analysis'!A333,'Sales Data'!$F$1:$F$3221)</f>
        <v>133777.25</v>
      </c>
      <c r="C333">
        <f>SUMIF('Sales Data'!$A$1:$A$3221,'Profit Analysis'!A333,'Sales Data'!$H$1:$H$3221)</f>
        <v>127348.5</v>
      </c>
      <c r="D333">
        <f t="shared" si="10"/>
        <v>6428.75</v>
      </c>
      <c r="E333" s="51">
        <f t="shared" si="11"/>
        <v>4.8055629787575986E-2</v>
      </c>
    </row>
    <row r="334" spans="1:5" x14ac:dyDescent="0.45">
      <c r="A334" s="2">
        <v>45532</v>
      </c>
      <c r="B334">
        <f>SUMIF('Sales Data'!$A$1:$A$3221,'Profit Analysis'!A334,'Sales Data'!$F$1:$F$3221)</f>
        <v>17199</v>
      </c>
      <c r="C334">
        <f>SUMIF('Sales Data'!$A$1:$A$3221,'Profit Analysis'!A334,'Sales Data'!$H$1:$H$3221)</f>
        <v>16362.2</v>
      </c>
      <c r="D334">
        <f t="shared" si="10"/>
        <v>836.79999999999927</v>
      </c>
      <c r="E334" s="51">
        <f t="shared" si="11"/>
        <v>4.8653991511134323E-2</v>
      </c>
    </row>
    <row r="335" spans="1:5" x14ac:dyDescent="0.45">
      <c r="A335" s="2">
        <v>45533</v>
      </c>
      <c r="B335">
        <f>SUMIF('Sales Data'!$A$1:$A$3221,'Profit Analysis'!A335,'Sales Data'!$F$1:$F$3221)</f>
        <v>164778.4</v>
      </c>
      <c r="C335">
        <f>SUMIF('Sales Data'!$A$1:$A$3221,'Profit Analysis'!A335,'Sales Data'!$H$1:$H$3221)</f>
        <v>156820</v>
      </c>
      <c r="D335">
        <f t="shared" si="10"/>
        <v>7958.3999999999942</v>
      </c>
      <c r="E335" s="51">
        <f t="shared" si="11"/>
        <v>4.8297592402887723E-2</v>
      </c>
    </row>
    <row r="336" spans="1:5" x14ac:dyDescent="0.45">
      <c r="A336" s="2">
        <v>45534</v>
      </c>
      <c r="B336">
        <f>SUMIF('Sales Data'!$A$1:$A$3221,'Profit Analysis'!A336,'Sales Data'!$F$1:$F$3221)</f>
        <v>84669.8</v>
      </c>
      <c r="C336">
        <f>SUMIF('Sales Data'!$A$1:$A$3221,'Profit Analysis'!A336,'Sales Data'!$H$1:$H$3221)</f>
        <v>80574</v>
      </c>
      <c r="D336">
        <f t="shared" si="10"/>
        <v>4095.8000000000029</v>
      </c>
      <c r="E336" s="51">
        <f t="shared" si="11"/>
        <v>4.83738003396725E-2</v>
      </c>
    </row>
    <row r="337" spans="1:5" x14ac:dyDescent="0.45">
      <c r="A337" s="2">
        <v>45535</v>
      </c>
      <c r="B337">
        <f>SUMIF('Sales Data'!$A$1:$A$3221,'Profit Analysis'!A337,'Sales Data'!$F$1:$F$3221)</f>
        <v>434377.80000000005</v>
      </c>
      <c r="C337">
        <f>SUMIF('Sales Data'!$A$1:$A$3221,'Profit Analysis'!A337,'Sales Data'!$H$1:$H$3221)</f>
        <v>413512</v>
      </c>
      <c r="D337">
        <f t="shared" si="10"/>
        <v>20865.800000000047</v>
      </c>
      <c r="E337" s="51">
        <f t="shared" si="11"/>
        <v>4.8036064458174529E-2</v>
      </c>
    </row>
    <row r="338" spans="1:5" x14ac:dyDescent="0.45">
      <c r="A338" s="2">
        <v>45536</v>
      </c>
      <c r="B338">
        <f>SUMIF('Sales Data'!$A$1:$A$3221,'Profit Analysis'!A338,'Sales Data'!$F$1:$F$3221)</f>
        <v>24973.3</v>
      </c>
      <c r="C338">
        <f>SUMIF('Sales Data'!$A$1:$A$3221,'Profit Analysis'!A338,'Sales Data'!$H$1:$H$3221)</f>
        <v>23775.9</v>
      </c>
      <c r="D338">
        <f t="shared" si="10"/>
        <v>1197.3999999999978</v>
      </c>
      <c r="E338" s="51">
        <f t="shared" si="11"/>
        <v>4.7947207617735653E-2</v>
      </c>
    </row>
    <row r="339" spans="1:5" x14ac:dyDescent="0.45">
      <c r="A339" s="2">
        <v>45537</v>
      </c>
      <c r="B339">
        <f>SUMIF('Sales Data'!$A$1:$A$3221,'Profit Analysis'!A339,'Sales Data'!$F$1:$F$3221)</f>
        <v>131264</v>
      </c>
      <c r="C339">
        <f>SUMIF('Sales Data'!$A$1:$A$3221,'Profit Analysis'!A339,'Sales Data'!$H$1:$H$3221)</f>
        <v>124951</v>
      </c>
      <c r="D339">
        <f t="shared" si="10"/>
        <v>6313</v>
      </c>
      <c r="E339" s="51">
        <f t="shared" si="11"/>
        <v>4.8093917601170162E-2</v>
      </c>
    </row>
    <row r="340" spans="1:5" x14ac:dyDescent="0.45">
      <c r="A340" s="2">
        <v>45538</v>
      </c>
      <c r="B340">
        <f>SUMIF('Sales Data'!$A$1:$A$3221,'Profit Analysis'!A340,'Sales Data'!$F$1:$F$3221)</f>
        <v>63087.6</v>
      </c>
      <c r="C340">
        <f>SUMIF('Sales Data'!$A$1:$A$3221,'Profit Analysis'!A340,'Sales Data'!$H$1:$H$3221)</f>
        <v>60071.199999999997</v>
      </c>
      <c r="D340">
        <f t="shared" si="10"/>
        <v>3016.4000000000015</v>
      </c>
      <c r="E340" s="51">
        <f t="shared" si="11"/>
        <v>4.7812882404783215E-2</v>
      </c>
    </row>
    <row r="341" spans="1:5" x14ac:dyDescent="0.45">
      <c r="A341" s="2">
        <v>45539</v>
      </c>
      <c r="B341">
        <f>SUMIF('Sales Data'!$A$1:$A$3221,'Profit Analysis'!A341,'Sales Data'!$F$1:$F$3221)</f>
        <v>30560</v>
      </c>
      <c r="C341">
        <f>SUMIF('Sales Data'!$A$1:$A$3221,'Profit Analysis'!A341,'Sales Data'!$H$1:$H$3221)</f>
        <v>29094.400000000001</v>
      </c>
      <c r="D341">
        <f t="shared" si="10"/>
        <v>1465.5999999999985</v>
      </c>
      <c r="E341" s="51">
        <f t="shared" si="11"/>
        <v>4.7958115183246025E-2</v>
      </c>
    </row>
    <row r="342" spans="1:5" x14ac:dyDescent="0.45">
      <c r="A342" s="2">
        <v>45540</v>
      </c>
      <c r="B342">
        <f>SUMIF('Sales Data'!$A$1:$A$3221,'Profit Analysis'!A342,'Sales Data'!$F$1:$F$3221)</f>
        <v>63707.4</v>
      </c>
      <c r="C342">
        <f>SUMIF('Sales Data'!$A$1:$A$3221,'Profit Analysis'!A342,'Sales Data'!$H$1:$H$3221)</f>
        <v>60617.4</v>
      </c>
      <c r="D342">
        <f t="shared" si="10"/>
        <v>3090</v>
      </c>
      <c r="E342" s="51">
        <f t="shared" si="11"/>
        <v>4.8502999651531847E-2</v>
      </c>
    </row>
    <row r="343" spans="1:5" x14ac:dyDescent="0.45">
      <c r="A343" s="2">
        <v>45541</v>
      </c>
      <c r="B343">
        <f>SUMIF('Sales Data'!$A$1:$A$3221,'Profit Analysis'!A343,'Sales Data'!$F$1:$F$3221)</f>
        <v>50772</v>
      </c>
      <c r="C343">
        <f>SUMIF('Sales Data'!$A$1:$A$3221,'Profit Analysis'!A343,'Sales Data'!$H$1:$H$3221)</f>
        <v>48344.800000000003</v>
      </c>
      <c r="D343">
        <f t="shared" si="10"/>
        <v>2427.1999999999971</v>
      </c>
      <c r="E343" s="51">
        <f t="shared" si="11"/>
        <v>4.7805877255179964E-2</v>
      </c>
    </row>
    <row r="344" spans="1:5" x14ac:dyDescent="0.45">
      <c r="A344" s="2">
        <v>45542</v>
      </c>
      <c r="B344">
        <f>SUMIF('Sales Data'!$A$1:$A$3221,'Profit Analysis'!A344,'Sales Data'!$F$1:$F$3221)</f>
        <v>104865.7</v>
      </c>
      <c r="C344">
        <f>SUMIF('Sales Data'!$A$1:$A$3221,'Profit Analysis'!A344,'Sales Data'!$H$1:$H$3221)</f>
        <v>99843.7</v>
      </c>
      <c r="D344">
        <f t="shared" si="10"/>
        <v>5022</v>
      </c>
      <c r="E344" s="51">
        <f t="shared" si="11"/>
        <v>4.7889824794952018E-2</v>
      </c>
    </row>
    <row r="345" spans="1:5" x14ac:dyDescent="0.45">
      <c r="A345" s="2">
        <v>45543</v>
      </c>
      <c r="B345">
        <f>SUMIF('Sales Data'!$A$1:$A$3221,'Profit Analysis'!A345,'Sales Data'!$F$1:$F$3221)</f>
        <v>33390</v>
      </c>
      <c r="C345">
        <f>SUMIF('Sales Data'!$A$1:$A$3221,'Profit Analysis'!A345,'Sales Data'!$H$1:$H$3221)</f>
        <v>31789.799999999996</v>
      </c>
      <c r="D345">
        <f t="shared" si="10"/>
        <v>1600.2000000000044</v>
      </c>
      <c r="E345" s="51">
        <f t="shared" si="11"/>
        <v>4.7924528301886926E-2</v>
      </c>
    </row>
    <row r="346" spans="1:5" x14ac:dyDescent="0.45">
      <c r="A346" s="2">
        <v>45544</v>
      </c>
      <c r="B346">
        <f>SUMIF('Sales Data'!$A$1:$A$3221,'Profit Analysis'!A346,'Sales Data'!$F$1:$F$3221)</f>
        <v>24369.899999999998</v>
      </c>
      <c r="C346">
        <f>SUMIF('Sales Data'!$A$1:$A$3221,'Profit Analysis'!A346,'Sales Data'!$H$1:$H$3221)</f>
        <v>23204.400000000001</v>
      </c>
      <c r="D346">
        <f t="shared" si="10"/>
        <v>1165.4999999999964</v>
      </c>
      <c r="E346" s="51">
        <f t="shared" si="11"/>
        <v>4.7825391158765385E-2</v>
      </c>
    </row>
    <row r="347" spans="1:5" x14ac:dyDescent="0.45">
      <c r="A347" s="2">
        <v>45545</v>
      </c>
      <c r="B347">
        <f>SUMIF('Sales Data'!$A$1:$A$3221,'Profit Analysis'!A347,'Sales Data'!$F$1:$F$3221)</f>
        <v>53447.6</v>
      </c>
      <c r="C347">
        <f>SUMIF('Sales Data'!$A$1:$A$3221,'Profit Analysis'!A347,'Sales Data'!$H$1:$H$3221)</f>
        <v>50884</v>
      </c>
      <c r="D347">
        <f t="shared" si="10"/>
        <v>2563.5999999999985</v>
      </c>
      <c r="E347" s="51">
        <f t="shared" si="11"/>
        <v>4.796473555407537E-2</v>
      </c>
    </row>
    <row r="348" spans="1:5" x14ac:dyDescent="0.45">
      <c r="A348" s="2">
        <v>45546</v>
      </c>
      <c r="B348">
        <f>SUMIF('Sales Data'!$A$1:$A$3221,'Profit Analysis'!A348,'Sales Data'!$F$1:$F$3221)</f>
        <v>154280.5</v>
      </c>
      <c r="C348">
        <f>SUMIF('Sales Data'!$A$1:$A$3221,'Profit Analysis'!A348,'Sales Data'!$H$1:$H$3221)</f>
        <v>146802</v>
      </c>
      <c r="D348">
        <f t="shared" si="10"/>
        <v>7478.5</v>
      </c>
      <c r="E348" s="51">
        <f t="shared" si="11"/>
        <v>4.8473397480563001E-2</v>
      </c>
    </row>
    <row r="349" spans="1:5" x14ac:dyDescent="0.45">
      <c r="A349" s="2">
        <v>45547</v>
      </c>
      <c r="B349">
        <f>SUMIF('Sales Data'!$A$1:$A$3221,'Profit Analysis'!A349,'Sales Data'!$F$1:$F$3221)</f>
        <v>89078.099999999991</v>
      </c>
      <c r="C349">
        <f>SUMIF('Sales Data'!$A$1:$A$3221,'Profit Analysis'!A349,'Sales Data'!$H$1:$H$3221)</f>
        <v>84802.8</v>
      </c>
      <c r="D349">
        <f t="shared" si="10"/>
        <v>4275.2999999999884</v>
      </c>
      <c r="E349" s="51">
        <f t="shared" si="11"/>
        <v>4.7994961724598849E-2</v>
      </c>
    </row>
    <row r="350" spans="1:5" x14ac:dyDescent="0.45">
      <c r="A350" s="2">
        <v>45548</v>
      </c>
      <c r="B350">
        <f>SUMIF('Sales Data'!$A$1:$A$3221,'Profit Analysis'!A350,'Sales Data'!$F$1:$F$3221)</f>
        <v>123521.34999999999</v>
      </c>
      <c r="C350">
        <f>SUMIF('Sales Data'!$A$1:$A$3221,'Profit Analysis'!A350,'Sales Data'!$H$1:$H$3221)</f>
        <v>117595</v>
      </c>
      <c r="D350">
        <f t="shared" si="10"/>
        <v>5926.3499999999913</v>
      </c>
      <c r="E350" s="51">
        <f t="shared" si="11"/>
        <v>4.7978345443925215E-2</v>
      </c>
    </row>
    <row r="351" spans="1:5" x14ac:dyDescent="0.45">
      <c r="A351" s="2">
        <v>45549</v>
      </c>
      <c r="B351">
        <f>SUMIF('Sales Data'!$A$1:$A$3221,'Profit Analysis'!A351,'Sales Data'!$F$1:$F$3221)</f>
        <v>158732.65</v>
      </c>
      <c r="C351">
        <f>SUMIF('Sales Data'!$A$1:$A$3221,'Profit Analysis'!A351,'Sales Data'!$H$1:$H$3221)</f>
        <v>151055.4</v>
      </c>
      <c r="D351">
        <f t="shared" si="10"/>
        <v>7677.25</v>
      </c>
      <c r="E351" s="51">
        <f t="shared" si="11"/>
        <v>4.8365915896949996E-2</v>
      </c>
    </row>
    <row r="352" spans="1:5" x14ac:dyDescent="0.45">
      <c r="A352" s="2">
        <v>45550</v>
      </c>
      <c r="B352">
        <f>SUMIF('Sales Data'!$A$1:$A$3221,'Profit Analysis'!A352,'Sales Data'!$F$1:$F$3221)</f>
        <v>159602.49999999997</v>
      </c>
      <c r="C352">
        <f>SUMIF('Sales Data'!$A$1:$A$3221,'Profit Analysis'!A352,'Sales Data'!$H$1:$H$3221)</f>
        <v>151951</v>
      </c>
      <c r="D352">
        <f t="shared" si="10"/>
        <v>7651.4999999999709</v>
      </c>
      <c r="E352" s="51">
        <f t="shared" si="11"/>
        <v>4.7940978368133158E-2</v>
      </c>
    </row>
    <row r="353" spans="1:5" x14ac:dyDescent="0.45">
      <c r="A353" s="2">
        <v>45551</v>
      </c>
      <c r="B353">
        <f>SUMIF('Sales Data'!$A$1:$A$3221,'Profit Analysis'!A353,'Sales Data'!$F$1:$F$3221)</f>
        <v>146409.60000000001</v>
      </c>
      <c r="C353">
        <f>SUMIF('Sales Data'!$A$1:$A$3221,'Profit Analysis'!A353,'Sales Data'!$H$1:$H$3221)</f>
        <v>139363.90000000002</v>
      </c>
      <c r="D353">
        <f t="shared" si="10"/>
        <v>7045.6999999999825</v>
      </c>
      <c r="E353" s="51">
        <f t="shared" si="11"/>
        <v>4.8123210499857814E-2</v>
      </c>
    </row>
    <row r="354" spans="1:5" x14ac:dyDescent="0.45">
      <c r="A354" s="2">
        <v>45552</v>
      </c>
      <c r="B354">
        <f>SUMIF('Sales Data'!$A$1:$A$3221,'Profit Analysis'!A354,'Sales Data'!$F$1:$F$3221)</f>
        <v>49727.8</v>
      </c>
      <c r="C354">
        <f>SUMIF('Sales Data'!$A$1:$A$3221,'Profit Analysis'!A354,'Sales Data'!$H$1:$H$3221)</f>
        <v>47336</v>
      </c>
      <c r="D354">
        <f t="shared" si="10"/>
        <v>2391.8000000000029</v>
      </c>
      <c r="E354" s="51">
        <f t="shared" si="11"/>
        <v>4.8097844666363743E-2</v>
      </c>
    </row>
    <row r="355" spans="1:5" x14ac:dyDescent="0.45">
      <c r="A355" s="2">
        <v>45553</v>
      </c>
      <c r="B355">
        <f>SUMIF('Sales Data'!$A$1:$A$3221,'Profit Analysis'!A355,'Sales Data'!$F$1:$F$3221)</f>
        <v>246920</v>
      </c>
      <c r="C355">
        <f>SUMIF('Sales Data'!$A$1:$A$3221,'Profit Analysis'!A355,'Sales Data'!$H$1:$H$3221)</f>
        <v>234931.39999999997</v>
      </c>
      <c r="D355">
        <f t="shared" si="10"/>
        <v>11988.600000000035</v>
      </c>
      <c r="E355" s="51">
        <f t="shared" si="11"/>
        <v>4.8552567633241679E-2</v>
      </c>
    </row>
    <row r="356" spans="1:5" x14ac:dyDescent="0.45">
      <c r="A356" s="2">
        <v>45554</v>
      </c>
      <c r="B356">
        <f>SUMIF('Sales Data'!$A$1:$A$3221,'Profit Analysis'!A356,'Sales Data'!$F$1:$F$3221)</f>
        <v>100440.85</v>
      </c>
      <c r="C356">
        <f>SUMIF('Sales Data'!$A$1:$A$3221,'Profit Analysis'!A356,'Sales Data'!$H$1:$H$3221)</f>
        <v>95603.4</v>
      </c>
      <c r="D356">
        <f t="shared" si="10"/>
        <v>4837.4500000000116</v>
      </c>
      <c r="E356" s="51">
        <f t="shared" si="11"/>
        <v>4.8162177042508213E-2</v>
      </c>
    </row>
    <row r="357" spans="1:5" x14ac:dyDescent="0.45">
      <c r="A357" s="2">
        <v>45555</v>
      </c>
      <c r="B357">
        <f>SUMIF('Sales Data'!$A$1:$A$3221,'Profit Analysis'!A357,'Sales Data'!$F$1:$F$3221)</f>
        <v>130629</v>
      </c>
      <c r="C357">
        <f>SUMIF('Sales Data'!$A$1:$A$3221,'Profit Analysis'!A357,'Sales Data'!$H$1:$H$3221)</f>
        <v>124346.40000000001</v>
      </c>
      <c r="D357">
        <f t="shared" si="10"/>
        <v>6282.5999999999913</v>
      </c>
      <c r="E357" s="51">
        <f t="shared" si="11"/>
        <v>4.809498656500464E-2</v>
      </c>
    </row>
    <row r="358" spans="1:5" x14ac:dyDescent="0.45">
      <c r="A358" s="2">
        <v>45556</v>
      </c>
      <c r="B358">
        <f>SUMIF('Sales Data'!$A$1:$A$3221,'Profit Analysis'!A358,'Sales Data'!$F$1:$F$3221)</f>
        <v>59602.400000000001</v>
      </c>
      <c r="C358">
        <f>SUMIF('Sales Data'!$A$1:$A$3221,'Profit Analysis'!A358,'Sales Data'!$H$1:$H$3221)</f>
        <v>56743.199999999997</v>
      </c>
      <c r="D358">
        <f t="shared" si="10"/>
        <v>2859.2000000000044</v>
      </c>
      <c r="E358" s="51">
        <f t="shared" si="11"/>
        <v>4.7971222635330192E-2</v>
      </c>
    </row>
    <row r="359" spans="1:5" x14ac:dyDescent="0.45">
      <c r="A359" s="2">
        <v>45557</v>
      </c>
      <c r="B359">
        <f>SUMIF('Sales Data'!$A$1:$A$3221,'Profit Analysis'!A359,'Sales Data'!$F$1:$F$3221)</f>
        <v>65290.600000000006</v>
      </c>
      <c r="C359">
        <f>SUMIF('Sales Data'!$A$1:$A$3221,'Profit Analysis'!A359,'Sales Data'!$H$1:$H$3221)</f>
        <v>62172.9</v>
      </c>
      <c r="D359">
        <f t="shared" si="10"/>
        <v>3117.7000000000044</v>
      </c>
      <c r="E359" s="51">
        <f t="shared" si="11"/>
        <v>4.7751131096972675E-2</v>
      </c>
    </row>
    <row r="360" spans="1:5" x14ac:dyDescent="0.45">
      <c r="A360" s="2">
        <v>45558</v>
      </c>
      <c r="B360">
        <f>SUMIF('Sales Data'!$A$1:$A$3221,'Profit Analysis'!A360,'Sales Data'!$F$1:$F$3221)</f>
        <v>65903.200000000012</v>
      </c>
      <c r="C360">
        <f>SUMIF('Sales Data'!$A$1:$A$3221,'Profit Analysis'!A360,'Sales Data'!$H$1:$H$3221)</f>
        <v>62740.000000000007</v>
      </c>
      <c r="D360">
        <f t="shared" si="10"/>
        <v>3163.2000000000044</v>
      </c>
      <c r="E360" s="51">
        <f t="shared" si="11"/>
        <v>4.7997669308925878E-2</v>
      </c>
    </row>
    <row r="361" spans="1:5" x14ac:dyDescent="0.45">
      <c r="A361" s="2">
        <v>45559</v>
      </c>
      <c r="B361">
        <f>SUMIF('Sales Data'!$A$1:$A$3221,'Profit Analysis'!A361,'Sales Data'!$F$1:$F$3221)</f>
        <v>65727.200000000012</v>
      </c>
      <c r="C361">
        <f>SUMIF('Sales Data'!$A$1:$A$3221,'Profit Analysis'!A361,'Sales Data'!$H$1:$H$3221)</f>
        <v>62568.800000000003</v>
      </c>
      <c r="D361">
        <f t="shared" si="10"/>
        <v>3158.4000000000087</v>
      </c>
      <c r="E361" s="51">
        <f t="shared" si="11"/>
        <v>4.8053165204055677E-2</v>
      </c>
    </row>
    <row r="362" spans="1:5" x14ac:dyDescent="0.45">
      <c r="A362" s="2">
        <v>45560</v>
      </c>
      <c r="B362">
        <f>SUMIF('Sales Data'!$A$1:$A$3221,'Profit Analysis'!A362,'Sales Data'!$F$1:$F$3221)</f>
        <v>226110</v>
      </c>
      <c r="C362">
        <f>SUMIF('Sales Data'!$A$1:$A$3221,'Profit Analysis'!A362,'Sales Data'!$H$1:$H$3221)</f>
        <v>215228</v>
      </c>
      <c r="D362">
        <f t="shared" si="10"/>
        <v>10882</v>
      </c>
      <c r="E362" s="51">
        <f t="shared" si="11"/>
        <v>4.8127017823183404E-2</v>
      </c>
    </row>
    <row r="363" spans="1:5" x14ac:dyDescent="0.45">
      <c r="A363" s="2">
        <v>45561</v>
      </c>
      <c r="B363">
        <f>SUMIF('Sales Data'!$A$1:$A$3221,'Profit Analysis'!A363,'Sales Data'!$F$1:$F$3221)</f>
        <v>114394</v>
      </c>
      <c r="C363">
        <f>SUMIF('Sales Data'!$A$1:$A$3221,'Profit Analysis'!A363,'Sales Data'!$H$1:$H$3221)</f>
        <v>108861.6</v>
      </c>
      <c r="D363">
        <f t="shared" si="10"/>
        <v>5532.3999999999942</v>
      </c>
      <c r="E363" s="51">
        <f t="shared" si="11"/>
        <v>4.8362676364144923E-2</v>
      </c>
    </row>
    <row r="364" spans="1:5" x14ac:dyDescent="0.45">
      <c r="A364" s="2">
        <v>45562</v>
      </c>
      <c r="B364">
        <f>SUMIF('Sales Data'!$A$1:$A$3221,'Profit Analysis'!A364,'Sales Data'!$F$1:$F$3221)</f>
        <v>61800.4</v>
      </c>
      <c r="C364">
        <f>SUMIF('Sales Data'!$A$1:$A$3221,'Profit Analysis'!A364,'Sales Data'!$H$1:$H$3221)</f>
        <v>58807.6</v>
      </c>
      <c r="D364">
        <f t="shared" si="10"/>
        <v>2992.8000000000029</v>
      </c>
      <c r="E364" s="51">
        <f t="shared" si="11"/>
        <v>4.8426871023488569E-2</v>
      </c>
    </row>
    <row r="365" spans="1:5" x14ac:dyDescent="0.45">
      <c r="A365" s="2">
        <v>45563</v>
      </c>
      <c r="B365">
        <f>SUMIF('Sales Data'!$A$1:$A$3221,'Profit Analysis'!A365,'Sales Data'!$F$1:$F$3221)</f>
        <v>149589.29999999999</v>
      </c>
      <c r="C365">
        <f>SUMIF('Sales Data'!$A$1:$A$3221,'Profit Analysis'!A365,'Sales Data'!$H$1:$H$3221)</f>
        <v>142394.19999999998</v>
      </c>
      <c r="D365">
        <f t="shared" si="10"/>
        <v>7195.1000000000058</v>
      </c>
      <c r="E365" s="51">
        <f t="shared" si="11"/>
        <v>4.8099028473293254E-2</v>
      </c>
    </row>
    <row r="366" spans="1:5" x14ac:dyDescent="0.45">
      <c r="A366" s="2">
        <v>45564</v>
      </c>
      <c r="B366">
        <f>SUMIF('Sales Data'!$A$1:$A$3221,'Profit Analysis'!A366,'Sales Data'!$F$1:$F$3221)</f>
        <v>117799.5</v>
      </c>
      <c r="C366">
        <f>SUMIF('Sales Data'!$A$1:$A$3221,'Profit Analysis'!A366,'Sales Data'!$H$1:$H$3221)</f>
        <v>112136.2</v>
      </c>
      <c r="D366">
        <f t="shared" si="10"/>
        <v>5663.3000000000029</v>
      </c>
      <c r="E366" s="51">
        <f t="shared" si="11"/>
        <v>4.8075755839371161E-2</v>
      </c>
    </row>
    <row r="367" spans="1:5" x14ac:dyDescent="0.45">
      <c r="A367" s="2">
        <v>45565</v>
      </c>
      <c r="B367">
        <f>SUMIF('Sales Data'!$A$1:$A$3221,'Profit Analysis'!A367,'Sales Data'!$F$1:$F$3221)</f>
        <v>143668.5</v>
      </c>
      <c r="C367">
        <f>SUMIF('Sales Data'!$A$1:$A$3221,'Profit Analysis'!A367,'Sales Data'!$H$1:$H$3221)</f>
        <v>136744.20000000001</v>
      </c>
      <c r="D367">
        <f t="shared" si="10"/>
        <v>6924.2999999999884</v>
      </c>
      <c r="E367" s="51">
        <f t="shared" si="11"/>
        <v>4.8196368723832907E-2</v>
      </c>
    </row>
    <row r="368" spans="1:5" x14ac:dyDescent="0.45">
      <c r="A368" s="52" t="s">
        <v>192</v>
      </c>
      <c r="B368" s="52">
        <f>SUM(B2:B367)</f>
        <v>25910569.019999996</v>
      </c>
      <c r="C368" s="52">
        <f t="shared" ref="C368:D368" si="12">SUM(C2:C367)</f>
        <v>24798578.899999984</v>
      </c>
      <c r="D368" s="52">
        <f t="shared" si="12"/>
        <v>1111990.1200000001</v>
      </c>
      <c r="E368" s="53">
        <f>D368/B368</f>
        <v>4.2916468532268472E-2</v>
      </c>
    </row>
  </sheetData>
  <conditionalFormatting sqref="D2:D367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808A-D79A-4ECB-BB6D-DA1E5BA3FC6D}">
  <dimension ref="A1:J70"/>
  <sheetViews>
    <sheetView topLeftCell="A4" zoomScaleNormal="100" workbookViewId="0">
      <selection activeCell="G61" sqref="G61"/>
    </sheetView>
  </sheetViews>
  <sheetFormatPr defaultRowHeight="14.25" x14ac:dyDescent="0.45"/>
  <cols>
    <col min="1" max="1" width="21.59765625" bestFit="1" customWidth="1"/>
    <col min="2" max="2" width="16.86328125" bestFit="1" customWidth="1"/>
    <col min="3" max="3" width="20.796875" customWidth="1"/>
    <col min="4" max="4" width="15.3984375" bestFit="1" customWidth="1"/>
    <col min="5" max="6" width="12.59765625" bestFit="1" customWidth="1"/>
    <col min="9" max="9" width="12.796875" bestFit="1" customWidth="1"/>
    <col min="10" max="10" width="16.6640625" customWidth="1"/>
  </cols>
  <sheetData>
    <row r="1" spans="1:10" ht="14.65" thickBot="1" x14ac:dyDescent="0.5">
      <c r="A1" s="35" t="s">
        <v>120</v>
      </c>
      <c r="B1" s="35" t="s">
        <v>199</v>
      </c>
      <c r="C1" s="35" t="s">
        <v>195</v>
      </c>
      <c r="D1" s="35" t="s">
        <v>201</v>
      </c>
      <c r="E1" s="35" t="s">
        <v>196</v>
      </c>
      <c r="F1" s="35" t="s">
        <v>204</v>
      </c>
      <c r="I1" s="86" t="s">
        <v>203</v>
      </c>
      <c r="J1" s="80"/>
    </row>
    <row r="2" spans="1:10" ht="14.65" thickBot="1" x14ac:dyDescent="0.5">
      <c r="A2" s="4" t="s">
        <v>60</v>
      </c>
      <c r="B2" s="21">
        <v>778329.26</v>
      </c>
      <c r="C2" s="21">
        <v>764477.85</v>
      </c>
      <c r="D2" s="21">
        <f>B2-C2</f>
        <v>13851.410000000033</v>
      </c>
      <c r="E2" s="51">
        <f>C2/B2</f>
        <v>0.98220366275321569</v>
      </c>
      <c r="F2" s="51">
        <f>D2/B2</f>
        <v>1.7796337246784262E-2</v>
      </c>
      <c r="I2" s="59" t="s">
        <v>202</v>
      </c>
      <c r="J2" s="59" t="s">
        <v>200</v>
      </c>
    </row>
    <row r="3" spans="1:10" x14ac:dyDescent="0.45">
      <c r="A3" s="4" t="s">
        <v>89</v>
      </c>
      <c r="B3" s="21">
        <v>480461.1</v>
      </c>
      <c r="C3" s="21">
        <v>471970</v>
      </c>
      <c r="D3" s="21">
        <f t="shared" ref="D3:D66" si="0">B3-C3</f>
        <v>8491.0999999999767</v>
      </c>
      <c r="E3" s="51">
        <f t="shared" ref="E3:E66" si="1">C3/B3</f>
        <v>0.98232718528097285</v>
      </c>
      <c r="F3" s="51">
        <f t="shared" ref="F3:F66" si="2">D3/B3</f>
        <v>1.7672814719027152E-2</v>
      </c>
      <c r="I3" s="14" t="s">
        <v>133</v>
      </c>
      <c r="J3" s="61">
        <v>6307217</v>
      </c>
    </row>
    <row r="4" spans="1:10" x14ac:dyDescent="0.45">
      <c r="A4" s="4" t="s">
        <v>91</v>
      </c>
      <c r="B4" s="21">
        <v>17201.400000000001</v>
      </c>
      <c r="C4" s="21">
        <v>17201.400000000001</v>
      </c>
      <c r="D4" s="21">
        <f t="shared" si="0"/>
        <v>0</v>
      </c>
      <c r="E4" s="51">
        <f t="shared" si="1"/>
        <v>1</v>
      </c>
      <c r="F4" s="51">
        <f t="shared" si="2"/>
        <v>0</v>
      </c>
      <c r="I4" s="14" t="s">
        <v>136</v>
      </c>
      <c r="J4" s="61">
        <v>9364900</v>
      </c>
    </row>
    <row r="5" spans="1:10" ht="14.65" thickBot="1" x14ac:dyDescent="0.5">
      <c r="A5" s="4" t="s">
        <v>36</v>
      </c>
      <c r="B5" s="21">
        <v>144008.51999999999</v>
      </c>
      <c r="C5" s="21">
        <v>141576.76</v>
      </c>
      <c r="D5" s="21">
        <f t="shared" si="0"/>
        <v>2431.7599999999802</v>
      </c>
      <c r="E5" s="51">
        <f t="shared" si="1"/>
        <v>0.98311377687931256</v>
      </c>
      <c r="F5" s="51">
        <f t="shared" si="2"/>
        <v>1.6886223120687445E-2</v>
      </c>
      <c r="I5" s="23" t="s">
        <v>132</v>
      </c>
      <c r="J5" s="62">
        <v>9800144.0099999998</v>
      </c>
    </row>
    <row r="6" spans="1:10" x14ac:dyDescent="0.45">
      <c r="A6" s="4" t="s">
        <v>90</v>
      </c>
      <c r="B6" s="21">
        <v>144595.20000000001</v>
      </c>
      <c r="C6" s="21">
        <v>144595</v>
      </c>
      <c r="D6" s="21">
        <f t="shared" si="0"/>
        <v>0.20000000001164153</v>
      </c>
      <c r="E6" s="51">
        <f t="shared" si="1"/>
        <v>0.999998616828221</v>
      </c>
      <c r="F6" s="51">
        <f t="shared" si="2"/>
        <v>1.3831717789500724E-6</v>
      </c>
    </row>
    <row r="7" spans="1:10" x14ac:dyDescent="0.45">
      <c r="A7" s="4" t="s">
        <v>82</v>
      </c>
      <c r="B7" s="21">
        <v>70324.800000000003</v>
      </c>
      <c r="C7" s="21">
        <v>70320</v>
      </c>
      <c r="D7" s="21">
        <f t="shared" si="0"/>
        <v>4.8000000000029104</v>
      </c>
      <c r="E7" s="51">
        <f t="shared" si="1"/>
        <v>0.99993174527336015</v>
      </c>
      <c r="F7" s="51">
        <f t="shared" si="2"/>
        <v>6.8254726639861184E-5</v>
      </c>
    </row>
    <row r="8" spans="1:10" x14ac:dyDescent="0.45">
      <c r="A8" s="4" t="s">
        <v>58</v>
      </c>
      <c r="B8" s="21">
        <v>107940.02499999999</v>
      </c>
      <c r="C8" s="21">
        <v>106000</v>
      </c>
      <c r="D8" s="21">
        <f t="shared" si="0"/>
        <v>1940.0249999999942</v>
      </c>
      <c r="E8" s="51">
        <f t="shared" si="1"/>
        <v>0.98202682461857871</v>
      </c>
      <c r="F8" s="51">
        <f t="shared" si="2"/>
        <v>1.797317538142125E-2</v>
      </c>
    </row>
    <row r="9" spans="1:10" x14ac:dyDescent="0.45">
      <c r="A9" s="4" t="s">
        <v>81</v>
      </c>
      <c r="B9" s="21">
        <v>306143.58000000007</v>
      </c>
      <c r="C9" s="21">
        <v>290455</v>
      </c>
      <c r="D9" s="21">
        <f t="shared" si="0"/>
        <v>15688.580000000075</v>
      </c>
      <c r="E9" s="51">
        <f t="shared" si="1"/>
        <v>0.94875417606340118</v>
      </c>
      <c r="F9" s="51">
        <f t="shared" si="2"/>
        <v>5.1245823936598871E-2</v>
      </c>
    </row>
    <row r="10" spans="1:10" x14ac:dyDescent="0.45">
      <c r="A10" s="4" t="s">
        <v>65</v>
      </c>
      <c r="B10" s="21">
        <v>434744.42000000004</v>
      </c>
      <c r="C10" s="21">
        <v>414900</v>
      </c>
      <c r="D10" s="21">
        <f t="shared" si="0"/>
        <v>19844.420000000042</v>
      </c>
      <c r="E10" s="51">
        <f t="shared" si="1"/>
        <v>0.95435382471383978</v>
      </c>
      <c r="F10" s="51">
        <f t="shared" si="2"/>
        <v>4.5646175286160176E-2</v>
      </c>
    </row>
    <row r="11" spans="1:10" x14ac:dyDescent="0.45">
      <c r="A11" s="4" t="s">
        <v>56</v>
      </c>
      <c r="B11" s="21">
        <v>594716.98499999987</v>
      </c>
      <c r="C11" s="21">
        <v>573513</v>
      </c>
      <c r="D11" s="21">
        <f t="shared" si="0"/>
        <v>21203.98499999987</v>
      </c>
      <c r="E11" s="51">
        <f t="shared" si="1"/>
        <v>0.96434609144381533</v>
      </c>
      <c r="F11" s="51">
        <f t="shared" si="2"/>
        <v>3.5653908556184707E-2</v>
      </c>
    </row>
    <row r="12" spans="1:10" x14ac:dyDescent="0.45">
      <c r="A12" s="4" t="s">
        <v>51</v>
      </c>
      <c r="B12" s="21">
        <v>225600.45</v>
      </c>
      <c r="C12" s="21">
        <v>218300</v>
      </c>
      <c r="D12" s="21">
        <f t="shared" si="0"/>
        <v>7300.4500000000116</v>
      </c>
      <c r="E12" s="51">
        <f t="shared" si="1"/>
        <v>0.96763991383882431</v>
      </c>
      <c r="F12" s="51">
        <f t="shared" si="2"/>
        <v>3.2360086161175701E-2</v>
      </c>
    </row>
    <row r="13" spans="1:10" x14ac:dyDescent="0.45">
      <c r="A13" s="4" t="s">
        <v>72</v>
      </c>
      <c r="B13" s="21">
        <v>2166373.4500000002</v>
      </c>
      <c r="C13" s="21">
        <v>2135000</v>
      </c>
      <c r="D13" s="21">
        <f t="shared" si="0"/>
        <v>31373.450000000186</v>
      </c>
      <c r="E13" s="51">
        <f t="shared" si="1"/>
        <v>0.98551798629179088</v>
      </c>
      <c r="F13" s="51">
        <f t="shared" si="2"/>
        <v>1.4482013708209073E-2</v>
      </c>
    </row>
    <row r="14" spans="1:10" x14ac:dyDescent="0.45">
      <c r="A14" s="4" t="s">
        <v>39</v>
      </c>
      <c r="B14" s="21">
        <v>26384.399999999998</v>
      </c>
      <c r="C14" s="21">
        <v>26350</v>
      </c>
      <c r="D14" s="21">
        <f t="shared" si="0"/>
        <v>34.399999999997817</v>
      </c>
      <c r="E14" s="51">
        <f t="shared" si="1"/>
        <v>0.99869619926926523</v>
      </c>
      <c r="F14" s="51">
        <f t="shared" si="2"/>
        <v>1.3038007307347456E-3</v>
      </c>
    </row>
    <row r="15" spans="1:10" x14ac:dyDescent="0.45">
      <c r="A15" s="4" t="s">
        <v>50</v>
      </c>
      <c r="B15" s="21">
        <v>74300.66</v>
      </c>
      <c r="C15" s="21">
        <v>68500</v>
      </c>
      <c r="D15" s="21">
        <f t="shared" si="0"/>
        <v>5800.6600000000035</v>
      </c>
      <c r="E15" s="51">
        <f t="shared" si="1"/>
        <v>0.92192989941139147</v>
      </c>
      <c r="F15" s="51">
        <f t="shared" si="2"/>
        <v>7.807010058860854E-2</v>
      </c>
    </row>
    <row r="16" spans="1:10" x14ac:dyDescent="0.45">
      <c r="A16" s="4" t="s">
        <v>99</v>
      </c>
      <c r="B16" s="21">
        <v>47562.65</v>
      </c>
      <c r="C16" s="21">
        <v>45000</v>
      </c>
      <c r="D16" s="21">
        <f t="shared" si="0"/>
        <v>2562.6500000000015</v>
      </c>
      <c r="E16" s="51">
        <f t="shared" si="1"/>
        <v>0.94612053785901329</v>
      </c>
      <c r="F16" s="51">
        <f t="shared" si="2"/>
        <v>5.3879462140986704E-2</v>
      </c>
    </row>
    <row r="17" spans="1:6" x14ac:dyDescent="0.45">
      <c r="A17" s="4" t="s">
        <v>101</v>
      </c>
      <c r="B17" s="21">
        <v>174120</v>
      </c>
      <c r="C17" s="21">
        <v>174000</v>
      </c>
      <c r="D17" s="21">
        <f t="shared" si="0"/>
        <v>120</v>
      </c>
      <c r="E17" s="51">
        <f t="shared" si="1"/>
        <v>0.99931082012405237</v>
      </c>
      <c r="F17" s="51">
        <f t="shared" si="2"/>
        <v>6.8917987594762232E-4</v>
      </c>
    </row>
    <row r="18" spans="1:6" x14ac:dyDescent="0.45">
      <c r="A18" s="4" t="s">
        <v>97</v>
      </c>
      <c r="B18" s="21">
        <v>182016.4</v>
      </c>
      <c r="C18" s="21">
        <v>180000</v>
      </c>
      <c r="D18" s="21">
        <f t="shared" si="0"/>
        <v>2016.3999999999942</v>
      </c>
      <c r="E18" s="51">
        <f t="shared" si="1"/>
        <v>0.98892187736929205</v>
      </c>
      <c r="F18" s="51">
        <f t="shared" si="2"/>
        <v>1.1078122630707971E-2</v>
      </c>
    </row>
    <row r="19" spans="1:6" x14ac:dyDescent="0.45">
      <c r="A19" s="4" t="s">
        <v>61</v>
      </c>
      <c r="B19" s="21">
        <v>454594.99</v>
      </c>
      <c r="C19" s="21">
        <v>440900</v>
      </c>
      <c r="D19" s="21">
        <f t="shared" si="0"/>
        <v>13694.989999999991</v>
      </c>
      <c r="E19" s="51">
        <f t="shared" si="1"/>
        <v>0.96987430503798555</v>
      </c>
      <c r="F19" s="51">
        <f t="shared" si="2"/>
        <v>3.0125694962014411E-2</v>
      </c>
    </row>
    <row r="20" spans="1:6" x14ac:dyDescent="0.45">
      <c r="A20" s="4" t="s">
        <v>77</v>
      </c>
      <c r="B20" s="21">
        <v>458811.95999999996</v>
      </c>
      <c r="C20" s="21">
        <v>456500</v>
      </c>
      <c r="D20" s="21">
        <f t="shared" si="0"/>
        <v>2311.9599999999627</v>
      </c>
      <c r="E20" s="51">
        <f t="shared" si="1"/>
        <v>0.99496098575983072</v>
      </c>
      <c r="F20" s="51">
        <f t="shared" si="2"/>
        <v>5.039014240169247E-3</v>
      </c>
    </row>
    <row r="21" spans="1:6" x14ac:dyDescent="0.45">
      <c r="A21" s="4" t="s">
        <v>49</v>
      </c>
      <c r="B21" s="21">
        <v>69378.8</v>
      </c>
      <c r="C21" s="21">
        <v>67300</v>
      </c>
      <c r="D21" s="21">
        <f t="shared" si="0"/>
        <v>2078.8000000000029</v>
      </c>
      <c r="E21" s="51">
        <f t="shared" si="1"/>
        <v>0.97003695653427269</v>
      </c>
      <c r="F21" s="51">
        <f t="shared" si="2"/>
        <v>2.9963043465727323E-2</v>
      </c>
    </row>
    <row r="22" spans="1:6" x14ac:dyDescent="0.45">
      <c r="A22" s="4" t="s">
        <v>52</v>
      </c>
      <c r="B22" s="21">
        <v>87413.180000000008</v>
      </c>
      <c r="C22" s="21">
        <v>87000</v>
      </c>
      <c r="D22" s="21">
        <f t="shared" si="0"/>
        <v>413.18000000000757</v>
      </c>
      <c r="E22" s="51">
        <f t="shared" si="1"/>
        <v>0.99527325284356427</v>
      </c>
      <c r="F22" s="51">
        <f t="shared" si="2"/>
        <v>4.7267471564357635E-3</v>
      </c>
    </row>
    <row r="23" spans="1:6" x14ac:dyDescent="0.45">
      <c r="A23" s="4" t="s">
        <v>46</v>
      </c>
      <c r="B23" s="21">
        <v>270816.68</v>
      </c>
      <c r="C23" s="21">
        <v>253000</v>
      </c>
      <c r="D23" s="21">
        <f t="shared" si="0"/>
        <v>17816.679999999993</v>
      </c>
      <c r="E23" s="51">
        <f t="shared" si="1"/>
        <v>0.93421129008744963</v>
      </c>
      <c r="F23" s="51">
        <f t="shared" si="2"/>
        <v>6.5788709912550411E-2</v>
      </c>
    </row>
    <row r="24" spans="1:6" x14ac:dyDescent="0.45">
      <c r="A24" s="4" t="s">
        <v>47</v>
      </c>
      <c r="B24" s="21">
        <v>1358804.7750000001</v>
      </c>
      <c r="C24" s="21">
        <v>1349100</v>
      </c>
      <c r="D24" s="21">
        <f t="shared" si="0"/>
        <v>9704.7750000001397</v>
      </c>
      <c r="E24" s="51">
        <f t="shared" si="1"/>
        <v>0.99285785921675163</v>
      </c>
      <c r="F24" s="51">
        <f t="shared" si="2"/>
        <v>7.1421407832483802E-3</v>
      </c>
    </row>
    <row r="25" spans="1:6" x14ac:dyDescent="0.45">
      <c r="A25" s="4" t="s">
        <v>33</v>
      </c>
      <c r="B25" s="21">
        <v>1101174.7700000005</v>
      </c>
      <c r="C25" s="21">
        <v>1090186</v>
      </c>
      <c r="D25" s="21">
        <f t="shared" si="0"/>
        <v>10988.770000000484</v>
      </c>
      <c r="E25" s="51">
        <f t="shared" si="1"/>
        <v>0.99002086653329291</v>
      </c>
      <c r="F25" s="51">
        <f t="shared" si="2"/>
        <v>9.9791334667070873E-3</v>
      </c>
    </row>
    <row r="26" spans="1:6" x14ac:dyDescent="0.45">
      <c r="A26" s="4" t="s">
        <v>76</v>
      </c>
      <c r="B26" s="21">
        <v>153143.54999999999</v>
      </c>
      <c r="C26" s="21">
        <v>151000</v>
      </c>
      <c r="D26" s="21">
        <f t="shared" si="0"/>
        <v>2143.5499999999884</v>
      </c>
      <c r="E26" s="51">
        <f t="shared" si="1"/>
        <v>0.9860030017588074</v>
      </c>
      <c r="F26" s="51">
        <f t="shared" si="2"/>
        <v>1.3996998241192583E-2</v>
      </c>
    </row>
    <row r="27" spans="1:6" x14ac:dyDescent="0.45">
      <c r="A27" s="4" t="s">
        <v>96</v>
      </c>
      <c r="B27" s="21">
        <v>228222</v>
      </c>
      <c r="C27" s="21">
        <v>203000</v>
      </c>
      <c r="D27" s="21">
        <f t="shared" si="0"/>
        <v>25222</v>
      </c>
      <c r="E27" s="51">
        <f t="shared" si="1"/>
        <v>0.88948479988782847</v>
      </c>
      <c r="F27" s="51">
        <f t="shared" si="2"/>
        <v>0.11051520011217149</v>
      </c>
    </row>
    <row r="28" spans="1:6" x14ac:dyDescent="0.45">
      <c r="A28" s="4" t="s">
        <v>98</v>
      </c>
      <c r="B28" s="21">
        <v>26409.599999999999</v>
      </c>
      <c r="C28" s="21">
        <v>26400</v>
      </c>
      <c r="D28" s="21">
        <f t="shared" si="0"/>
        <v>9.5999999999985448</v>
      </c>
      <c r="E28" s="51">
        <f t="shared" si="1"/>
        <v>0.99963649581970193</v>
      </c>
      <c r="F28" s="51">
        <f t="shared" si="2"/>
        <v>3.6350418029801833E-4</v>
      </c>
    </row>
    <row r="29" spans="1:6" x14ac:dyDescent="0.45">
      <c r="A29" s="4" t="s">
        <v>83</v>
      </c>
      <c r="B29" s="21">
        <v>9832.5500000000011</v>
      </c>
      <c r="C29" s="21">
        <v>9780</v>
      </c>
      <c r="D29" s="21">
        <f t="shared" si="0"/>
        <v>52.550000000001091</v>
      </c>
      <c r="E29" s="51">
        <f t="shared" si="1"/>
        <v>0.99465550645559886</v>
      </c>
      <c r="F29" s="51">
        <f t="shared" si="2"/>
        <v>5.3444935444011054E-3</v>
      </c>
    </row>
    <row r="30" spans="1:6" x14ac:dyDescent="0.45">
      <c r="A30" s="4" t="s">
        <v>80</v>
      </c>
      <c r="B30" s="21">
        <v>61447.26</v>
      </c>
      <c r="C30" s="21">
        <v>61000</v>
      </c>
      <c r="D30" s="21">
        <f t="shared" si="0"/>
        <v>447.26000000000204</v>
      </c>
      <c r="E30" s="51">
        <f t="shared" si="1"/>
        <v>0.99272123769229093</v>
      </c>
      <c r="F30" s="51">
        <f t="shared" si="2"/>
        <v>7.2787623077091154E-3</v>
      </c>
    </row>
    <row r="31" spans="1:6" x14ac:dyDescent="0.45">
      <c r="A31" s="4" t="s">
        <v>71</v>
      </c>
      <c r="B31" s="21">
        <v>13435.8</v>
      </c>
      <c r="C31" s="21">
        <v>13000</v>
      </c>
      <c r="D31" s="21">
        <f t="shared" si="0"/>
        <v>435.79999999999927</v>
      </c>
      <c r="E31" s="51">
        <f t="shared" si="1"/>
        <v>0.96756426859584099</v>
      </c>
      <c r="F31" s="51">
        <f t="shared" si="2"/>
        <v>3.2435731404158986E-2</v>
      </c>
    </row>
    <row r="32" spans="1:6" x14ac:dyDescent="0.45">
      <c r="A32" s="4" t="s">
        <v>68</v>
      </c>
      <c r="B32" s="21">
        <v>31700.129999999997</v>
      </c>
      <c r="C32" s="21">
        <v>30000</v>
      </c>
      <c r="D32" s="21">
        <f t="shared" si="0"/>
        <v>1700.1299999999974</v>
      </c>
      <c r="E32" s="51">
        <f t="shared" si="1"/>
        <v>0.94636835874174652</v>
      </c>
      <c r="F32" s="51">
        <f t="shared" si="2"/>
        <v>5.363164125825344E-2</v>
      </c>
    </row>
    <row r="33" spans="1:6" x14ac:dyDescent="0.45">
      <c r="A33" s="4" t="s">
        <v>67</v>
      </c>
      <c r="B33" s="21">
        <v>38555.519999999997</v>
      </c>
      <c r="C33" s="21">
        <v>38444</v>
      </c>
      <c r="D33" s="21">
        <f t="shared" si="0"/>
        <v>111.5199999999968</v>
      </c>
      <c r="E33" s="51">
        <f t="shared" si="1"/>
        <v>0.99710754776488564</v>
      </c>
      <c r="F33" s="51">
        <f t="shared" si="2"/>
        <v>2.8924522351143705E-3</v>
      </c>
    </row>
    <row r="34" spans="1:6" x14ac:dyDescent="0.45">
      <c r="A34" s="4" t="s">
        <v>62</v>
      </c>
      <c r="B34" s="21">
        <v>160725.07</v>
      </c>
      <c r="C34" s="21">
        <v>151900</v>
      </c>
      <c r="D34" s="21">
        <f t="shared" si="0"/>
        <v>8825.070000000007</v>
      </c>
      <c r="E34" s="51">
        <f t="shared" si="1"/>
        <v>0.94509213777290624</v>
      </c>
      <c r="F34" s="51">
        <f t="shared" si="2"/>
        <v>5.4907862227093797E-2</v>
      </c>
    </row>
    <row r="35" spans="1:6" x14ac:dyDescent="0.45">
      <c r="A35" s="4" t="s">
        <v>92</v>
      </c>
      <c r="B35" s="21">
        <v>39617.5</v>
      </c>
      <c r="C35" s="21">
        <v>38200</v>
      </c>
      <c r="D35" s="21">
        <f t="shared" si="0"/>
        <v>1417.5</v>
      </c>
      <c r="E35" s="51">
        <f t="shared" si="1"/>
        <v>0.96422035716539412</v>
      </c>
      <c r="F35" s="51">
        <f t="shared" si="2"/>
        <v>3.5779642834605919E-2</v>
      </c>
    </row>
    <row r="36" spans="1:6" x14ac:dyDescent="0.45">
      <c r="A36" s="4" t="s">
        <v>35</v>
      </c>
      <c r="B36" s="21">
        <v>12917.01</v>
      </c>
      <c r="C36" s="21">
        <v>12724</v>
      </c>
      <c r="D36" s="21">
        <f t="shared" si="0"/>
        <v>193.01000000000022</v>
      </c>
      <c r="E36" s="51">
        <f t="shared" si="1"/>
        <v>0.98505768749888711</v>
      </c>
      <c r="F36" s="51">
        <f t="shared" si="2"/>
        <v>1.494231250111289E-2</v>
      </c>
    </row>
    <row r="37" spans="1:6" x14ac:dyDescent="0.45">
      <c r="A37" s="4" t="s">
        <v>94</v>
      </c>
      <c r="B37" s="21">
        <v>260750.19999999995</v>
      </c>
      <c r="C37" s="21">
        <v>259500</v>
      </c>
      <c r="D37" s="21">
        <f t="shared" si="0"/>
        <v>1250.1999999999534</v>
      </c>
      <c r="E37" s="51">
        <f t="shared" si="1"/>
        <v>0.99520537280508337</v>
      </c>
      <c r="F37" s="51">
        <f t="shared" si="2"/>
        <v>4.7946271949166428E-3</v>
      </c>
    </row>
    <row r="38" spans="1:6" x14ac:dyDescent="0.45">
      <c r="A38" s="4" t="s">
        <v>64</v>
      </c>
      <c r="B38" s="21">
        <v>905776.78</v>
      </c>
      <c r="C38" s="21">
        <v>897225</v>
      </c>
      <c r="D38" s="21">
        <f t="shared" si="0"/>
        <v>8551.7800000000279</v>
      </c>
      <c r="E38" s="51">
        <f t="shared" si="1"/>
        <v>0.99055862306384135</v>
      </c>
      <c r="F38" s="51">
        <f t="shared" si="2"/>
        <v>9.4413769361586276E-3</v>
      </c>
    </row>
    <row r="39" spans="1:6" x14ac:dyDescent="0.45">
      <c r="A39" s="4" t="s">
        <v>78</v>
      </c>
      <c r="B39" s="21">
        <v>21543.200000000004</v>
      </c>
      <c r="C39" s="21">
        <v>21400</v>
      </c>
      <c r="D39" s="21">
        <f t="shared" si="0"/>
        <v>143.20000000000437</v>
      </c>
      <c r="E39" s="51">
        <f t="shared" si="1"/>
        <v>0.99335289093542256</v>
      </c>
      <c r="F39" s="51">
        <f t="shared" si="2"/>
        <v>6.6471090645774233E-3</v>
      </c>
    </row>
    <row r="40" spans="1:6" x14ac:dyDescent="0.45">
      <c r="A40" s="4" t="s">
        <v>87</v>
      </c>
      <c r="B40" s="21">
        <v>8632.7999999999993</v>
      </c>
      <c r="C40" s="21">
        <v>8500</v>
      </c>
      <c r="D40" s="21">
        <f t="shared" si="0"/>
        <v>132.79999999999927</v>
      </c>
      <c r="E40" s="51">
        <f t="shared" si="1"/>
        <v>0.98461681030488379</v>
      </c>
      <c r="F40" s="51">
        <f t="shared" si="2"/>
        <v>1.5383189695116218E-2</v>
      </c>
    </row>
    <row r="41" spans="1:6" x14ac:dyDescent="0.45">
      <c r="A41" s="4" t="s">
        <v>129</v>
      </c>
      <c r="B41" s="21">
        <v>3984.75</v>
      </c>
      <c r="C41" s="21">
        <v>3900</v>
      </c>
      <c r="D41" s="21">
        <f t="shared" si="0"/>
        <v>84.75</v>
      </c>
      <c r="E41" s="51">
        <f t="shared" si="1"/>
        <v>0.97873141351402226</v>
      </c>
      <c r="F41" s="51">
        <f t="shared" si="2"/>
        <v>2.1268586485977792E-2</v>
      </c>
    </row>
    <row r="42" spans="1:6" x14ac:dyDescent="0.45">
      <c r="A42" s="4" t="s">
        <v>44</v>
      </c>
      <c r="B42" s="21">
        <v>1034619.01</v>
      </c>
      <c r="C42" s="21">
        <v>1024695</v>
      </c>
      <c r="D42" s="21">
        <f t="shared" si="0"/>
        <v>9924.0100000000093</v>
      </c>
      <c r="E42" s="51">
        <f t="shared" si="1"/>
        <v>0.99040805368538509</v>
      </c>
      <c r="F42" s="51">
        <f t="shared" si="2"/>
        <v>9.5919463146148937E-3</v>
      </c>
    </row>
    <row r="43" spans="1:6" x14ac:dyDescent="0.45">
      <c r="A43" s="4" t="s">
        <v>37</v>
      </c>
      <c r="B43" s="21">
        <v>1564532.4800000002</v>
      </c>
      <c r="C43" s="21">
        <v>1559500</v>
      </c>
      <c r="D43" s="21">
        <f t="shared" si="0"/>
        <v>5032.4800000002142</v>
      </c>
      <c r="E43" s="51">
        <f t="shared" si="1"/>
        <v>0.99678339691611884</v>
      </c>
      <c r="F43" s="51">
        <f t="shared" si="2"/>
        <v>3.2166030838811435E-3</v>
      </c>
    </row>
    <row r="44" spans="1:6" x14ac:dyDescent="0.45">
      <c r="A44" s="4" t="s">
        <v>75</v>
      </c>
      <c r="B44" s="21">
        <v>640232.82499999995</v>
      </c>
      <c r="C44" s="21">
        <v>636700</v>
      </c>
      <c r="D44" s="21">
        <f t="shared" si="0"/>
        <v>3532.8249999999534</v>
      </c>
      <c r="E44" s="51">
        <f t="shared" si="1"/>
        <v>0.99448196833706559</v>
      </c>
      <c r="F44" s="51">
        <f t="shared" si="2"/>
        <v>5.5180316629344231E-3</v>
      </c>
    </row>
    <row r="45" spans="1:6" x14ac:dyDescent="0.45">
      <c r="A45" s="4" t="s">
        <v>95</v>
      </c>
      <c r="B45" s="21">
        <v>32281.599999999999</v>
      </c>
      <c r="C45" s="21">
        <v>32280</v>
      </c>
      <c r="D45" s="21">
        <f t="shared" si="0"/>
        <v>1.5999999999985448</v>
      </c>
      <c r="E45" s="51">
        <f t="shared" si="1"/>
        <v>0.99995043616177637</v>
      </c>
      <c r="F45" s="51">
        <f t="shared" si="2"/>
        <v>4.9563838223586962E-5</v>
      </c>
    </row>
    <row r="46" spans="1:6" x14ac:dyDescent="0.45">
      <c r="A46" s="4" t="s">
        <v>38</v>
      </c>
      <c r="B46" s="21">
        <v>1377866.9</v>
      </c>
      <c r="C46" s="21">
        <v>1360050</v>
      </c>
      <c r="D46" s="21">
        <f t="shared" si="0"/>
        <v>17816.899999999907</v>
      </c>
      <c r="E46" s="51">
        <f t="shared" si="1"/>
        <v>0.98706921546631254</v>
      </c>
      <c r="F46" s="51">
        <f t="shared" si="2"/>
        <v>1.2930784533687475E-2</v>
      </c>
    </row>
    <row r="47" spans="1:6" x14ac:dyDescent="0.45">
      <c r="A47" s="4" t="s">
        <v>70</v>
      </c>
      <c r="B47" s="21">
        <v>1636181.5549999999</v>
      </c>
      <c r="C47" s="21">
        <v>1617350</v>
      </c>
      <c r="D47" s="21">
        <f t="shared" si="0"/>
        <v>18831.554999999935</v>
      </c>
      <c r="E47" s="51">
        <f t="shared" si="1"/>
        <v>0.98849054682076531</v>
      </c>
      <c r="F47" s="51">
        <f t="shared" si="2"/>
        <v>1.1509453179234706E-2</v>
      </c>
    </row>
    <row r="48" spans="1:6" x14ac:dyDescent="0.45">
      <c r="A48" s="4" t="s">
        <v>100</v>
      </c>
      <c r="B48" s="21">
        <v>136706.70000000001</v>
      </c>
      <c r="C48" s="21">
        <v>135990</v>
      </c>
      <c r="D48" s="21">
        <f t="shared" si="0"/>
        <v>716.70000000001164</v>
      </c>
      <c r="E48" s="51">
        <f t="shared" si="1"/>
        <v>0.99475738935984837</v>
      </c>
      <c r="F48" s="51">
        <f t="shared" si="2"/>
        <v>5.2426106401515914E-3</v>
      </c>
    </row>
    <row r="49" spans="1:6" x14ac:dyDescent="0.45">
      <c r="A49" s="4" t="s">
        <v>55</v>
      </c>
      <c r="B49" s="21">
        <v>2026283.6249999998</v>
      </c>
      <c r="C49" s="21">
        <v>1989900</v>
      </c>
      <c r="D49" s="21">
        <f t="shared" si="0"/>
        <v>36383.624999999767</v>
      </c>
      <c r="E49" s="51">
        <f t="shared" si="1"/>
        <v>0.98204415978538062</v>
      </c>
      <c r="F49" s="51">
        <f t="shared" si="2"/>
        <v>1.7955840214619399E-2</v>
      </c>
    </row>
    <row r="50" spans="1:6" x14ac:dyDescent="0.45">
      <c r="A50" s="4" t="s">
        <v>53</v>
      </c>
      <c r="B50" s="21">
        <v>209720.49</v>
      </c>
      <c r="C50" s="21">
        <v>204800</v>
      </c>
      <c r="D50" s="21">
        <f t="shared" si="0"/>
        <v>4920.4899999999907</v>
      </c>
      <c r="E50" s="51">
        <f t="shared" si="1"/>
        <v>0.97653786713925761</v>
      </c>
      <c r="F50" s="51">
        <f t="shared" si="2"/>
        <v>2.3462132860742366E-2</v>
      </c>
    </row>
    <row r="51" spans="1:6" x14ac:dyDescent="0.45">
      <c r="A51" s="4" t="s">
        <v>43</v>
      </c>
      <c r="B51" s="21">
        <v>644467.77</v>
      </c>
      <c r="C51" s="21">
        <v>633634</v>
      </c>
      <c r="D51" s="21">
        <f t="shared" si="0"/>
        <v>10833.770000000019</v>
      </c>
      <c r="E51" s="51">
        <f t="shared" si="1"/>
        <v>0.98318958603624196</v>
      </c>
      <c r="F51" s="51">
        <f t="shared" si="2"/>
        <v>1.6810413963758059E-2</v>
      </c>
    </row>
    <row r="52" spans="1:6" x14ac:dyDescent="0.45">
      <c r="A52" s="4" t="s">
        <v>74</v>
      </c>
      <c r="B52" s="21">
        <v>6491.52</v>
      </c>
      <c r="C52" s="21">
        <v>6490</v>
      </c>
      <c r="D52" s="21">
        <f t="shared" si="0"/>
        <v>1.5200000000004366</v>
      </c>
      <c r="E52" s="51">
        <f t="shared" si="1"/>
        <v>0.99976584836833282</v>
      </c>
      <c r="F52" s="51">
        <f t="shared" si="2"/>
        <v>2.3415163166722684E-4</v>
      </c>
    </row>
    <row r="53" spans="1:6" x14ac:dyDescent="0.45">
      <c r="A53" s="4" t="s">
        <v>84</v>
      </c>
      <c r="B53" s="21">
        <v>7020.3</v>
      </c>
      <c r="C53" s="21">
        <v>7017</v>
      </c>
      <c r="D53" s="21">
        <f t="shared" si="0"/>
        <v>3.3000000000001819</v>
      </c>
      <c r="E53" s="51">
        <f t="shared" si="1"/>
        <v>0.99952993461817874</v>
      </c>
      <c r="F53" s="51">
        <f t="shared" si="2"/>
        <v>4.7006538182131559E-4</v>
      </c>
    </row>
    <row r="54" spans="1:6" x14ac:dyDescent="0.45">
      <c r="A54" s="4" t="s">
        <v>88</v>
      </c>
      <c r="B54" s="21">
        <v>92960</v>
      </c>
      <c r="C54" s="21">
        <v>92900</v>
      </c>
      <c r="D54" s="21">
        <f t="shared" si="0"/>
        <v>60</v>
      </c>
      <c r="E54" s="51">
        <f t="shared" si="1"/>
        <v>0.99935456110154908</v>
      </c>
      <c r="F54" s="51">
        <f t="shared" si="2"/>
        <v>6.4543889845094669E-4</v>
      </c>
    </row>
    <row r="55" spans="1:6" x14ac:dyDescent="0.45">
      <c r="A55" s="4" t="s">
        <v>32</v>
      </c>
      <c r="B55" s="21">
        <v>233650.52</v>
      </c>
      <c r="C55" s="21">
        <v>229270</v>
      </c>
      <c r="D55" s="21">
        <f t="shared" si="0"/>
        <v>4380.5199999999895</v>
      </c>
      <c r="E55" s="51">
        <f t="shared" si="1"/>
        <v>0.98125182858570148</v>
      </c>
      <c r="F55" s="51">
        <f t="shared" si="2"/>
        <v>1.8748171414298541E-2</v>
      </c>
    </row>
    <row r="56" spans="1:6" x14ac:dyDescent="0.45">
      <c r="A56" s="4" t="s">
        <v>54</v>
      </c>
      <c r="B56" s="21">
        <v>938188.52499999991</v>
      </c>
      <c r="C56" s="21">
        <v>926000</v>
      </c>
      <c r="D56" s="21">
        <f t="shared" si="0"/>
        <v>12188.524999999907</v>
      </c>
      <c r="E56" s="51">
        <f t="shared" si="1"/>
        <v>0.98700844800889043</v>
      </c>
      <c r="F56" s="51">
        <f t="shared" si="2"/>
        <v>1.2991551991109579E-2</v>
      </c>
    </row>
    <row r="57" spans="1:6" x14ac:dyDescent="0.45">
      <c r="A57" s="4" t="s">
        <v>79</v>
      </c>
      <c r="B57" s="21">
        <v>370535.14999999997</v>
      </c>
      <c r="C57" s="21">
        <v>362340</v>
      </c>
      <c r="D57" s="21">
        <f t="shared" si="0"/>
        <v>8195.1499999999651</v>
      </c>
      <c r="E57" s="51">
        <f t="shared" si="1"/>
        <v>0.9778829349928071</v>
      </c>
      <c r="F57" s="51">
        <f t="shared" si="2"/>
        <v>2.2117065007192883E-2</v>
      </c>
    </row>
    <row r="58" spans="1:6" x14ac:dyDescent="0.45">
      <c r="A58" s="4" t="s">
        <v>85</v>
      </c>
      <c r="B58" s="21">
        <v>262951.55000000005</v>
      </c>
      <c r="C58" s="21">
        <v>257800</v>
      </c>
      <c r="D58" s="21">
        <f t="shared" si="0"/>
        <v>5151.5500000000466</v>
      </c>
      <c r="E58" s="51">
        <f t="shared" si="1"/>
        <v>0.98040874830363223</v>
      </c>
      <c r="F58" s="51">
        <f t="shared" si="2"/>
        <v>1.9591251696367811E-2</v>
      </c>
    </row>
    <row r="59" spans="1:6" x14ac:dyDescent="0.45">
      <c r="A59" s="4" t="s">
        <v>45</v>
      </c>
      <c r="B59" s="21">
        <v>551728.16999999993</v>
      </c>
      <c r="C59" s="21">
        <v>538000</v>
      </c>
      <c r="D59" s="21">
        <f t="shared" si="0"/>
        <v>13728.169999999925</v>
      </c>
      <c r="E59" s="51">
        <f t="shared" si="1"/>
        <v>0.97511787371668923</v>
      </c>
      <c r="F59" s="51">
        <f t="shared" si="2"/>
        <v>2.4882126283310723E-2</v>
      </c>
    </row>
    <row r="60" spans="1:6" x14ac:dyDescent="0.45">
      <c r="A60" s="4" t="s">
        <v>48</v>
      </c>
      <c r="B60" s="21">
        <v>325707.5</v>
      </c>
      <c r="C60" s="21">
        <v>319600</v>
      </c>
      <c r="D60" s="21">
        <f t="shared" si="0"/>
        <v>6107.5</v>
      </c>
      <c r="E60" s="51">
        <f t="shared" si="1"/>
        <v>0.98124851285278969</v>
      </c>
      <c r="F60" s="51">
        <f t="shared" si="2"/>
        <v>1.8751487147210304E-2</v>
      </c>
    </row>
    <row r="61" spans="1:6" x14ac:dyDescent="0.45">
      <c r="A61" s="4" t="s">
        <v>59</v>
      </c>
      <c r="B61" s="21">
        <v>525893.69999999995</v>
      </c>
      <c r="C61" s="21">
        <v>518700</v>
      </c>
      <c r="D61" s="21">
        <f t="shared" si="0"/>
        <v>7193.6999999999534</v>
      </c>
      <c r="E61" s="51">
        <f t="shared" si="1"/>
        <v>0.98632099985225163</v>
      </c>
      <c r="F61" s="51">
        <f t="shared" si="2"/>
        <v>1.3679000147748402E-2</v>
      </c>
    </row>
    <row r="62" spans="1:6" x14ac:dyDescent="0.45">
      <c r="A62" s="4" t="s">
        <v>130</v>
      </c>
      <c r="B62" s="21">
        <v>368680.44</v>
      </c>
      <c r="C62" s="21">
        <v>365605</v>
      </c>
      <c r="D62" s="21">
        <f t="shared" si="0"/>
        <v>3075.4400000000023</v>
      </c>
      <c r="E62" s="51">
        <f t="shared" si="1"/>
        <v>0.99165825016374609</v>
      </c>
      <c r="F62" s="51">
        <f t="shared" si="2"/>
        <v>8.3417498362538638E-3</v>
      </c>
    </row>
    <row r="63" spans="1:6" x14ac:dyDescent="0.45">
      <c r="A63" s="4" t="s">
        <v>86</v>
      </c>
      <c r="B63" s="21">
        <v>13466.88</v>
      </c>
      <c r="C63" s="21">
        <v>13460</v>
      </c>
      <c r="D63" s="21">
        <f t="shared" si="0"/>
        <v>6.8799999999991996</v>
      </c>
      <c r="E63" s="51">
        <f t="shared" si="1"/>
        <v>0.99948911700408716</v>
      </c>
      <c r="F63" s="51">
        <f t="shared" si="2"/>
        <v>5.1088299591287663E-4</v>
      </c>
    </row>
    <row r="64" spans="1:6" x14ac:dyDescent="0.45">
      <c r="A64" s="4" t="s">
        <v>69</v>
      </c>
      <c r="B64" s="21">
        <v>23275.979999999996</v>
      </c>
      <c r="C64" s="21">
        <v>23275</v>
      </c>
      <c r="D64" s="21">
        <f t="shared" si="0"/>
        <v>0.97999999999592546</v>
      </c>
      <c r="E64" s="51">
        <f t="shared" si="1"/>
        <v>0.99995789650962086</v>
      </c>
      <c r="F64" s="51">
        <f t="shared" si="2"/>
        <v>4.2103490379177403E-5</v>
      </c>
    </row>
    <row r="65" spans="1:6" x14ac:dyDescent="0.45">
      <c r="A65" s="4" t="s">
        <v>93</v>
      </c>
      <c r="B65" s="21">
        <v>20331.150000000001</v>
      </c>
      <c r="C65" s="21">
        <v>20320</v>
      </c>
      <c r="D65" s="21">
        <f t="shared" si="0"/>
        <v>11.150000000001455</v>
      </c>
      <c r="E65" s="51">
        <f t="shared" si="1"/>
        <v>0.99945158045658999</v>
      </c>
      <c r="F65" s="51">
        <f t="shared" si="2"/>
        <v>5.4841954341006062E-4</v>
      </c>
    </row>
    <row r="66" spans="1:6" x14ac:dyDescent="0.45">
      <c r="A66" s="4" t="s">
        <v>41</v>
      </c>
      <c r="B66" s="21">
        <v>198729.75</v>
      </c>
      <c r="C66" s="21">
        <v>189840</v>
      </c>
      <c r="D66" s="21">
        <f t="shared" si="0"/>
        <v>8889.75</v>
      </c>
      <c r="E66" s="51">
        <f t="shared" si="1"/>
        <v>0.95526714042562832</v>
      </c>
      <c r="F66" s="51">
        <f t="shared" si="2"/>
        <v>4.4732859574371731E-2</v>
      </c>
    </row>
    <row r="67" spans="1:6" x14ac:dyDescent="0.45">
      <c r="A67" s="4" t="s">
        <v>66</v>
      </c>
      <c r="B67" s="21">
        <v>48897.760000000002</v>
      </c>
      <c r="C67" s="21">
        <v>46350</v>
      </c>
      <c r="D67" s="21">
        <f t="shared" ref="D67:D70" si="3">B67-C67</f>
        <v>2547.760000000002</v>
      </c>
      <c r="E67" s="51">
        <f t="shared" ref="E67:E70" si="4">C67/B67</f>
        <v>0.94789618174738466</v>
      </c>
      <c r="F67" s="51">
        <f t="shared" ref="F67:F70" si="5">D67/B67</f>
        <v>5.2103818252615293E-2</v>
      </c>
    </row>
    <row r="68" spans="1:6" x14ac:dyDescent="0.45">
      <c r="A68" s="4" t="s">
        <v>73</v>
      </c>
      <c r="B68" s="21">
        <v>92415.3</v>
      </c>
      <c r="C68" s="21">
        <v>90650</v>
      </c>
      <c r="D68" s="21">
        <f t="shared" si="3"/>
        <v>1765.3000000000029</v>
      </c>
      <c r="E68" s="51">
        <f t="shared" si="4"/>
        <v>0.98089818460795986</v>
      </c>
      <c r="F68" s="51">
        <f t="shared" si="5"/>
        <v>1.9101815392040093E-2</v>
      </c>
    </row>
    <row r="69" spans="1:6" x14ac:dyDescent="0.45">
      <c r="A69" s="4" t="s">
        <v>57</v>
      </c>
      <c r="B69" s="21">
        <v>216231.03499999997</v>
      </c>
      <c r="C69" s="21">
        <v>208800</v>
      </c>
      <c r="D69" s="21">
        <f t="shared" si="3"/>
        <v>7431.0349999999744</v>
      </c>
      <c r="E69" s="51">
        <f t="shared" si="4"/>
        <v>0.96563381847568752</v>
      </c>
      <c r="F69" s="51">
        <f t="shared" si="5"/>
        <v>3.4366181524312527E-2</v>
      </c>
    </row>
    <row r="70" spans="1:6" x14ac:dyDescent="0.45">
      <c r="A70" s="4" t="s">
        <v>34</v>
      </c>
      <c r="B70" s="21">
        <v>558008.66</v>
      </c>
      <c r="C70" s="21">
        <v>548827</v>
      </c>
      <c r="D70" s="21">
        <f t="shared" si="3"/>
        <v>9181.6600000000326</v>
      </c>
      <c r="E70" s="51">
        <f t="shared" si="4"/>
        <v>0.9835456675529014</v>
      </c>
      <c r="F70" s="51">
        <f t="shared" si="5"/>
        <v>1.6454332447098638E-2</v>
      </c>
    </row>
  </sheetData>
  <mergeCells count="1">
    <mergeCell ref="I1:J1"/>
  </mergeCells>
  <conditionalFormatting sqref="E2:E70">
    <cfRule type="colorScale" priority="1">
      <colorScale>
        <cfvo type="min"/>
        <cfvo type="max"/>
        <color rgb="FFFCFCFF"/>
        <color rgb="FF63BE7B"/>
      </colorScale>
    </cfRule>
  </conditionalFormatting>
  <conditionalFormatting sqref="F2:F70">
    <cfRule type="colorScale" priority="2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72BD4-E421-4361-8AB2-9C29DB185325}">
  <dimension ref="A1:K49"/>
  <sheetViews>
    <sheetView topLeftCell="C1" zoomScaleNormal="100" workbookViewId="0">
      <selection activeCell="O24" sqref="O24"/>
    </sheetView>
  </sheetViews>
  <sheetFormatPr defaultRowHeight="14.25" x14ac:dyDescent="0.45"/>
  <cols>
    <col min="1" max="1" width="14.6640625" bestFit="1" customWidth="1"/>
    <col min="2" max="2" width="21.73046875" bestFit="1" customWidth="1"/>
    <col min="3" max="3" width="15.59765625" bestFit="1" customWidth="1"/>
    <col min="4" max="4" width="12.06640625" bestFit="1" customWidth="1"/>
    <col min="5" max="5" width="18.86328125" bestFit="1" customWidth="1"/>
    <col min="6" max="6" width="17.73046875" bestFit="1" customWidth="1"/>
    <col min="7" max="8" width="9.9296875" bestFit="1" customWidth="1"/>
    <col min="9" max="9" width="15.1328125" bestFit="1" customWidth="1"/>
    <col min="10" max="367" width="9.9296875" bestFit="1" customWidth="1"/>
    <col min="368" max="368" width="10.265625" bestFit="1" customWidth="1"/>
  </cols>
  <sheetData>
    <row r="1" spans="1:9" x14ac:dyDescent="0.45">
      <c r="A1" s="7" t="s">
        <v>102</v>
      </c>
      <c r="B1" t="s">
        <v>188</v>
      </c>
    </row>
    <row r="2" spans="1:9" x14ac:dyDescent="0.45">
      <c r="A2" s="4" t="s">
        <v>137</v>
      </c>
      <c r="B2" s="17"/>
    </row>
    <row r="3" spans="1:9" x14ac:dyDescent="0.45">
      <c r="A3" s="36" t="s">
        <v>140</v>
      </c>
      <c r="B3" s="17"/>
      <c r="H3" s="6"/>
      <c r="I3" s="6"/>
    </row>
    <row r="4" spans="1:9" x14ac:dyDescent="0.45">
      <c r="A4" s="50" t="s">
        <v>108</v>
      </c>
      <c r="B4" s="17">
        <v>1026233.1450000001</v>
      </c>
      <c r="H4" s="37"/>
      <c r="I4" s="17"/>
    </row>
    <row r="5" spans="1:9" x14ac:dyDescent="0.45">
      <c r="A5" s="50" t="s">
        <v>109</v>
      </c>
      <c r="B5" s="17">
        <v>914596.62</v>
      </c>
      <c r="H5" s="37"/>
      <c r="I5" s="17"/>
    </row>
    <row r="6" spans="1:9" x14ac:dyDescent="0.45">
      <c r="A6" s="50" t="s">
        <v>110</v>
      </c>
      <c r="B6" s="17">
        <v>1584324.0000000009</v>
      </c>
      <c r="H6" s="37"/>
      <c r="I6" s="17"/>
    </row>
    <row r="7" spans="1:9" x14ac:dyDescent="0.45">
      <c r="A7" s="4" t="s">
        <v>138</v>
      </c>
      <c r="B7" s="17"/>
      <c r="H7" s="37"/>
      <c r="I7" s="17"/>
    </row>
    <row r="8" spans="1:9" x14ac:dyDescent="0.45">
      <c r="A8" s="36" t="s">
        <v>141</v>
      </c>
      <c r="B8" s="17"/>
      <c r="H8" s="37"/>
      <c r="I8" s="17"/>
    </row>
    <row r="9" spans="1:9" x14ac:dyDescent="0.45">
      <c r="A9" s="50" t="s">
        <v>111</v>
      </c>
      <c r="B9" s="17">
        <v>1447207.7550000006</v>
      </c>
      <c r="H9" s="37"/>
      <c r="I9" s="17"/>
    </row>
    <row r="10" spans="1:9" x14ac:dyDescent="0.45">
      <c r="A10" s="50" t="s">
        <v>112</v>
      </c>
      <c r="B10" s="17">
        <v>2028785.8500000003</v>
      </c>
      <c r="H10" s="37"/>
      <c r="I10" s="17"/>
    </row>
    <row r="11" spans="1:9" x14ac:dyDescent="0.45">
      <c r="A11" s="50" t="s">
        <v>113</v>
      </c>
      <c r="B11" s="17">
        <v>2312421.9300000006</v>
      </c>
      <c r="H11" s="37"/>
      <c r="I11" s="17"/>
    </row>
    <row r="12" spans="1:9" x14ac:dyDescent="0.45">
      <c r="A12" s="36" t="s">
        <v>142</v>
      </c>
      <c r="B12" s="17"/>
      <c r="H12" s="37"/>
      <c r="I12" s="17"/>
    </row>
    <row r="13" spans="1:9" x14ac:dyDescent="0.45">
      <c r="A13" s="50" t="s">
        <v>114</v>
      </c>
      <c r="B13" s="17">
        <v>3181381.5599999963</v>
      </c>
      <c r="H13" s="37"/>
      <c r="I13" s="17"/>
    </row>
    <row r="14" spans="1:9" x14ac:dyDescent="0.45">
      <c r="A14" s="50" t="s">
        <v>115</v>
      </c>
      <c r="B14" s="17">
        <v>2460162.209999999</v>
      </c>
      <c r="H14" s="37"/>
      <c r="I14" s="17"/>
    </row>
    <row r="15" spans="1:9" x14ac:dyDescent="0.45">
      <c r="A15" s="50" t="s">
        <v>116</v>
      </c>
      <c r="B15" s="17">
        <v>2547852.7000000007</v>
      </c>
      <c r="H15" s="37"/>
      <c r="I15" s="17"/>
    </row>
    <row r="16" spans="1:9" x14ac:dyDescent="0.45">
      <c r="A16" s="36" t="s">
        <v>143</v>
      </c>
      <c r="B16" s="17"/>
    </row>
    <row r="17" spans="1:11" x14ac:dyDescent="0.45">
      <c r="A17" s="50" t="s">
        <v>117</v>
      </c>
      <c r="B17" s="17">
        <v>2181350.1999999997</v>
      </c>
    </row>
    <row r="18" spans="1:11" x14ac:dyDescent="0.45">
      <c r="A18" s="50" t="s">
        <v>118</v>
      </c>
      <c r="B18" s="17">
        <v>3216588.0999999996</v>
      </c>
    </row>
    <row r="19" spans="1:11" x14ac:dyDescent="0.45">
      <c r="A19" s="50" t="s">
        <v>119</v>
      </c>
      <c r="B19" s="17">
        <v>3009664.9499999983</v>
      </c>
    </row>
    <row r="20" spans="1:11" x14ac:dyDescent="0.45">
      <c r="A20" s="4" t="s">
        <v>103</v>
      </c>
      <c r="B20" s="17">
        <v>25910569.02</v>
      </c>
    </row>
    <row r="23" spans="1:11" ht="14.65" thickBot="1" x14ac:dyDescent="0.5"/>
    <row r="24" spans="1:11" x14ac:dyDescent="0.45">
      <c r="J24" s="70" t="s">
        <v>147</v>
      </c>
      <c r="K24" s="71" t="s">
        <v>63</v>
      </c>
    </row>
    <row r="25" spans="1:11" x14ac:dyDescent="0.45">
      <c r="J25" s="14" t="s">
        <v>23</v>
      </c>
      <c r="K25" s="15">
        <v>822010.32000000018</v>
      </c>
    </row>
    <row r="26" spans="1:11" x14ac:dyDescent="0.45">
      <c r="J26" s="14" t="s">
        <v>24</v>
      </c>
      <c r="K26" s="15">
        <v>1795247.2800000003</v>
      </c>
    </row>
    <row r="27" spans="1:11" x14ac:dyDescent="0.45">
      <c r="J27" s="14" t="s">
        <v>25</v>
      </c>
      <c r="K27" s="15">
        <v>206653.65</v>
      </c>
    </row>
    <row r="28" spans="1:11" x14ac:dyDescent="0.45">
      <c r="J28" s="14" t="s">
        <v>26</v>
      </c>
      <c r="K28" s="15">
        <v>289781.24000000005</v>
      </c>
    </row>
    <row r="29" spans="1:11" x14ac:dyDescent="0.45">
      <c r="J29" s="14" t="s">
        <v>27</v>
      </c>
      <c r="K29" s="15">
        <v>2149712.3199999989</v>
      </c>
    </row>
    <row r="30" spans="1:11" x14ac:dyDescent="0.45">
      <c r="J30" s="14" t="s">
        <v>8</v>
      </c>
      <c r="K30" s="15">
        <v>1318140</v>
      </c>
    </row>
    <row r="31" spans="1:11" x14ac:dyDescent="0.45">
      <c r="J31" s="14" t="s">
        <v>9</v>
      </c>
      <c r="K31" s="15">
        <v>2177712</v>
      </c>
    </row>
    <row r="32" spans="1:11" x14ac:dyDescent="0.45">
      <c r="J32" s="14" t="s">
        <v>10</v>
      </c>
      <c r="K32" s="15">
        <v>390537</v>
      </c>
    </row>
    <row r="33" spans="10:11" x14ac:dyDescent="0.45">
      <c r="J33" s="14" t="s">
        <v>11</v>
      </c>
      <c r="K33" s="15">
        <v>321790</v>
      </c>
    </row>
    <row r="34" spans="10:11" x14ac:dyDescent="0.45">
      <c r="J34" s="14" t="s">
        <v>12</v>
      </c>
      <c r="K34" s="15">
        <v>2475168</v>
      </c>
    </row>
    <row r="35" spans="10:11" x14ac:dyDescent="0.45">
      <c r="J35" s="14" t="s">
        <v>13</v>
      </c>
      <c r="K35" s="15">
        <v>950881.67999999982</v>
      </c>
    </row>
    <row r="36" spans="10:11" x14ac:dyDescent="0.45">
      <c r="J36" s="14" t="s">
        <v>14</v>
      </c>
      <c r="K36" s="15">
        <v>2146404.9600000004</v>
      </c>
    </row>
    <row r="37" spans="10:11" x14ac:dyDescent="0.45">
      <c r="J37" s="14" t="s">
        <v>15</v>
      </c>
      <c r="K37" s="15">
        <v>401168.88</v>
      </c>
    </row>
    <row r="38" spans="10:11" x14ac:dyDescent="0.45">
      <c r="J38" s="14" t="s">
        <v>16</v>
      </c>
      <c r="K38" s="15">
        <v>217324.80000000002</v>
      </c>
    </row>
    <row r="39" spans="10:11" x14ac:dyDescent="0.45">
      <c r="J39" s="14" t="s">
        <v>17</v>
      </c>
      <c r="K39" s="15">
        <v>2135159.0399999996</v>
      </c>
    </row>
    <row r="40" spans="10:11" x14ac:dyDescent="0.45">
      <c r="J40" s="14" t="s">
        <v>19</v>
      </c>
      <c r="K40" s="15">
        <v>351187.20000000001</v>
      </c>
    </row>
    <row r="41" spans="10:11" x14ac:dyDescent="0.45">
      <c r="J41" s="14" t="s">
        <v>20</v>
      </c>
      <c r="K41" s="15">
        <v>1514419.2000000002</v>
      </c>
    </row>
    <row r="42" spans="10:11" x14ac:dyDescent="0.45">
      <c r="J42" s="14" t="s">
        <v>21</v>
      </c>
      <c r="K42" s="15">
        <v>292941.60000000003</v>
      </c>
    </row>
    <row r="43" spans="10:11" x14ac:dyDescent="0.45">
      <c r="J43" s="14" t="s">
        <v>22</v>
      </c>
      <c r="K43" s="15">
        <v>182946.40000000002</v>
      </c>
    </row>
    <row r="44" spans="10:11" x14ac:dyDescent="0.45">
      <c r="J44" s="14" t="s">
        <v>18</v>
      </c>
      <c r="K44" s="15">
        <v>2781183.9999999986</v>
      </c>
    </row>
    <row r="45" spans="10:11" x14ac:dyDescent="0.45">
      <c r="J45" s="14" t="s">
        <v>3</v>
      </c>
      <c r="K45" s="15">
        <v>395643.15</v>
      </c>
    </row>
    <row r="46" spans="10:11" x14ac:dyDescent="0.45">
      <c r="J46" s="14" t="s">
        <v>4</v>
      </c>
      <c r="K46" s="15">
        <v>724059</v>
      </c>
    </row>
    <row r="47" spans="10:11" x14ac:dyDescent="0.45">
      <c r="J47" s="14" t="s">
        <v>5</v>
      </c>
      <c r="K47" s="15">
        <v>89126.1</v>
      </c>
    </row>
    <row r="48" spans="10:11" x14ac:dyDescent="0.45">
      <c r="J48" s="14" t="s">
        <v>6</v>
      </c>
      <c r="K48" s="15">
        <v>271538.40000000002</v>
      </c>
    </row>
    <row r="49" spans="10:11" ht="14.65" thickBot="1" x14ac:dyDescent="0.5">
      <c r="J49" s="23" t="s">
        <v>7</v>
      </c>
      <c r="K49" s="60">
        <v>1509832.7999999998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2EB71-C00B-4C4D-A7BC-FB3904D0A66F}">
  <dimension ref="A1:O72"/>
  <sheetViews>
    <sheetView topLeftCell="C39" zoomScaleNormal="100" workbookViewId="0">
      <selection activeCell="M67" sqref="M67"/>
    </sheetView>
  </sheetViews>
  <sheetFormatPr defaultRowHeight="14.25" x14ac:dyDescent="0.45"/>
  <cols>
    <col min="1" max="1" width="12.06640625" bestFit="1" customWidth="1"/>
    <col min="2" max="2" width="20.796875" bestFit="1" customWidth="1"/>
    <col min="3" max="3" width="16.46484375" bestFit="1" customWidth="1"/>
    <col min="4" max="4" width="12.06640625" bestFit="1" customWidth="1"/>
    <col min="5" max="5" width="20.796875" bestFit="1" customWidth="1"/>
    <col min="12" max="12" width="12.06640625" bestFit="1" customWidth="1"/>
    <col min="13" max="13" width="21.33203125" bestFit="1" customWidth="1"/>
    <col min="14" max="14" width="24.53125" bestFit="1" customWidth="1"/>
    <col min="15" max="15" width="16.46484375" bestFit="1" customWidth="1"/>
  </cols>
  <sheetData>
    <row r="1" spans="1:15" x14ac:dyDescent="0.45">
      <c r="A1" s="7" t="s">
        <v>102</v>
      </c>
      <c r="B1" t="s">
        <v>190</v>
      </c>
      <c r="L1" s="7" t="s">
        <v>102</v>
      </c>
      <c r="M1" t="s">
        <v>188</v>
      </c>
      <c r="N1" t="s">
        <v>189</v>
      </c>
      <c r="O1" t="s">
        <v>190</v>
      </c>
    </row>
    <row r="2" spans="1:15" x14ac:dyDescent="0.45">
      <c r="A2" s="4" t="s">
        <v>137</v>
      </c>
      <c r="B2">
        <v>167864.46500000003</v>
      </c>
      <c r="L2" s="4" t="s">
        <v>137</v>
      </c>
      <c r="M2">
        <v>3525153.7650000001</v>
      </c>
      <c r="N2">
        <v>3357289.3</v>
      </c>
      <c r="O2">
        <v>167864.46500000003</v>
      </c>
    </row>
    <row r="3" spans="1:15" x14ac:dyDescent="0.45">
      <c r="A3" s="36" t="s">
        <v>140</v>
      </c>
      <c r="B3">
        <v>167864.46500000003</v>
      </c>
      <c r="L3" s="36" t="s">
        <v>140</v>
      </c>
      <c r="M3">
        <v>3525153.7650000001</v>
      </c>
      <c r="N3">
        <v>3357289.3</v>
      </c>
      <c r="O3">
        <v>167864.46500000003</v>
      </c>
    </row>
    <row r="4" spans="1:15" x14ac:dyDescent="0.45">
      <c r="A4" s="50" t="s">
        <v>108</v>
      </c>
      <c r="B4">
        <v>48868.244999999995</v>
      </c>
      <c r="L4" s="50" t="s">
        <v>108</v>
      </c>
      <c r="M4">
        <v>1026233.1449999999</v>
      </c>
      <c r="N4">
        <v>977364.9</v>
      </c>
      <c r="O4">
        <v>48868.244999999995</v>
      </c>
    </row>
    <row r="5" spans="1:15" x14ac:dyDescent="0.45">
      <c r="A5" s="50" t="s">
        <v>109</v>
      </c>
      <c r="B5">
        <v>43552.219999999994</v>
      </c>
      <c r="L5" s="50" t="s">
        <v>109</v>
      </c>
      <c r="M5">
        <v>914596.62000000011</v>
      </c>
      <c r="N5">
        <v>871044.39999999991</v>
      </c>
      <c r="O5">
        <v>43552.219999999994</v>
      </c>
    </row>
    <row r="6" spans="1:15" x14ac:dyDescent="0.45">
      <c r="A6" s="50" t="s">
        <v>110</v>
      </c>
      <c r="B6">
        <v>75444.000000000044</v>
      </c>
      <c r="L6" s="50" t="s">
        <v>110</v>
      </c>
      <c r="M6">
        <v>1584324</v>
      </c>
      <c r="N6">
        <v>1508879.9999999998</v>
      </c>
      <c r="O6">
        <v>75444.000000000044</v>
      </c>
    </row>
    <row r="7" spans="1:15" x14ac:dyDescent="0.45">
      <c r="A7" s="4" t="s">
        <v>138</v>
      </c>
      <c r="B7">
        <v>944125.65499999991</v>
      </c>
      <c r="L7" s="4" t="s">
        <v>138</v>
      </c>
      <c r="M7">
        <v>22385415.254999999</v>
      </c>
      <c r="N7">
        <v>21441289.600000001</v>
      </c>
      <c r="O7">
        <v>944125.65499999991</v>
      </c>
    </row>
    <row r="8" spans="1:15" x14ac:dyDescent="0.45">
      <c r="A8" s="36" t="s">
        <v>141</v>
      </c>
      <c r="B8">
        <v>275638.83499999996</v>
      </c>
      <c r="L8" s="36" t="s">
        <v>141</v>
      </c>
      <c r="M8">
        <v>5788415.5349999992</v>
      </c>
      <c r="N8">
        <v>5512776.6999999993</v>
      </c>
      <c r="O8">
        <v>275638.83499999996</v>
      </c>
    </row>
    <row r="9" spans="1:15" x14ac:dyDescent="0.45">
      <c r="A9" s="50" t="s">
        <v>111</v>
      </c>
      <c r="B9">
        <v>68914.654999999984</v>
      </c>
      <c r="L9" s="50" t="s">
        <v>111</v>
      </c>
      <c r="M9">
        <v>1447207.7550000001</v>
      </c>
      <c r="N9">
        <v>1378293.1</v>
      </c>
      <c r="O9">
        <v>68914.654999999984</v>
      </c>
    </row>
    <row r="10" spans="1:15" x14ac:dyDescent="0.45">
      <c r="A10" s="50" t="s">
        <v>112</v>
      </c>
      <c r="B10">
        <v>96608.849999999919</v>
      </c>
      <c r="L10" s="50" t="s">
        <v>112</v>
      </c>
      <c r="M10">
        <v>2028785.8499999999</v>
      </c>
      <c r="N10">
        <v>1932176.9999999998</v>
      </c>
      <c r="O10">
        <v>96608.849999999919</v>
      </c>
    </row>
    <row r="11" spans="1:15" x14ac:dyDescent="0.45">
      <c r="A11" s="50" t="s">
        <v>113</v>
      </c>
      <c r="B11">
        <v>110115.3300000001</v>
      </c>
      <c r="L11" s="50" t="s">
        <v>113</v>
      </c>
      <c r="M11">
        <v>2312421.9299999992</v>
      </c>
      <c r="N11">
        <v>2202306.5999999996</v>
      </c>
      <c r="O11">
        <v>110115.3300000001</v>
      </c>
    </row>
    <row r="12" spans="1:15" x14ac:dyDescent="0.45">
      <c r="A12" s="36" t="s">
        <v>142</v>
      </c>
      <c r="B12">
        <v>263632.6700000001</v>
      </c>
      <c r="L12" s="36" t="s">
        <v>142</v>
      </c>
      <c r="M12">
        <v>8189396.4700000007</v>
      </c>
      <c r="N12">
        <v>7925763.7999999998</v>
      </c>
      <c r="O12">
        <v>263632.6700000001</v>
      </c>
    </row>
    <row r="13" spans="1:15" x14ac:dyDescent="0.45">
      <c r="A13" s="50" t="s">
        <v>114</v>
      </c>
      <c r="B13">
        <v>60100.059999999932</v>
      </c>
      <c r="L13" s="50" t="s">
        <v>114</v>
      </c>
      <c r="M13">
        <v>3181381.5600000005</v>
      </c>
      <c r="N13">
        <v>3121281.4999999995</v>
      </c>
      <c r="O13">
        <v>60100.059999999932</v>
      </c>
    </row>
    <row r="14" spans="1:15" x14ac:dyDescent="0.45">
      <c r="A14" s="50" t="s">
        <v>115</v>
      </c>
      <c r="B14">
        <v>80617.710000000021</v>
      </c>
      <c r="L14" s="50" t="s">
        <v>115</v>
      </c>
      <c r="M14">
        <v>2460162.21</v>
      </c>
      <c r="N14">
        <v>2379544.5</v>
      </c>
      <c r="O14">
        <v>80617.710000000021</v>
      </c>
    </row>
    <row r="15" spans="1:15" x14ac:dyDescent="0.45">
      <c r="A15" s="50" t="s">
        <v>116</v>
      </c>
      <c r="B15">
        <v>122914.90000000013</v>
      </c>
      <c r="L15" s="50" t="s">
        <v>116</v>
      </c>
      <c r="M15">
        <v>2547852.7000000002</v>
      </c>
      <c r="N15">
        <v>2424937.7999999998</v>
      </c>
      <c r="O15">
        <v>122914.90000000013</v>
      </c>
    </row>
    <row r="16" spans="1:15" x14ac:dyDescent="0.45">
      <c r="A16" s="36" t="s">
        <v>143</v>
      </c>
      <c r="B16">
        <v>404854.15</v>
      </c>
      <c r="L16" s="36" t="s">
        <v>143</v>
      </c>
      <c r="M16">
        <v>8407603.25</v>
      </c>
      <c r="N16">
        <v>8002749.1000000006</v>
      </c>
      <c r="O16">
        <v>404854.15</v>
      </c>
    </row>
    <row r="17" spans="1:15" x14ac:dyDescent="0.45">
      <c r="A17" s="50" t="s">
        <v>117</v>
      </c>
      <c r="B17">
        <v>104993.00000000003</v>
      </c>
      <c r="L17" s="50" t="s">
        <v>117</v>
      </c>
      <c r="M17">
        <v>2181350.2000000002</v>
      </c>
      <c r="N17">
        <v>2076357.2000000002</v>
      </c>
      <c r="O17">
        <v>104993.00000000003</v>
      </c>
    </row>
    <row r="18" spans="1:15" x14ac:dyDescent="0.45">
      <c r="A18" s="50" t="s">
        <v>118</v>
      </c>
      <c r="B18">
        <v>154956.79999999999</v>
      </c>
      <c r="L18" s="50" t="s">
        <v>118</v>
      </c>
      <c r="M18">
        <v>3216588.0999999996</v>
      </c>
      <c r="N18">
        <v>3061631.3</v>
      </c>
      <c r="O18">
        <v>154956.79999999999</v>
      </c>
    </row>
    <row r="19" spans="1:15" x14ac:dyDescent="0.45">
      <c r="A19" s="50" t="s">
        <v>119</v>
      </c>
      <c r="B19">
        <v>144904.34999999998</v>
      </c>
      <c r="L19" s="50" t="s">
        <v>119</v>
      </c>
      <c r="M19">
        <v>3009664.95</v>
      </c>
      <c r="N19">
        <v>2864760.6000000006</v>
      </c>
      <c r="O19">
        <v>144904.34999999998</v>
      </c>
    </row>
    <row r="20" spans="1:15" x14ac:dyDescent="0.45">
      <c r="A20" s="4" t="s">
        <v>103</v>
      </c>
      <c r="B20">
        <v>1111990.1200000001</v>
      </c>
      <c r="L20" s="4" t="s">
        <v>103</v>
      </c>
      <c r="M20">
        <v>25910569.02</v>
      </c>
      <c r="N20">
        <v>24798578.900000002</v>
      </c>
      <c r="O20">
        <v>1111990.1200000001</v>
      </c>
    </row>
    <row r="23" spans="1:15" ht="14.65" thickBot="1" x14ac:dyDescent="0.5"/>
    <row r="24" spans="1:15" ht="14.65" thickBot="1" x14ac:dyDescent="0.5">
      <c r="A24" s="59" t="s">
        <v>147</v>
      </c>
      <c r="B24" s="63" t="s">
        <v>209</v>
      </c>
    </row>
    <row r="25" spans="1:15" x14ac:dyDescent="0.45">
      <c r="A25" s="64" t="s">
        <v>18</v>
      </c>
      <c r="B25" s="22">
        <v>121289.60000000005</v>
      </c>
    </row>
    <row r="26" spans="1:15" x14ac:dyDescent="0.45">
      <c r="A26" s="64" t="s">
        <v>12</v>
      </c>
      <c r="B26" s="22">
        <v>112233.59999999998</v>
      </c>
    </row>
    <row r="27" spans="1:15" x14ac:dyDescent="0.45">
      <c r="A27" s="64" t="s">
        <v>9</v>
      </c>
      <c r="B27" s="22">
        <v>93405.600000000079</v>
      </c>
    </row>
    <row r="28" spans="1:15" x14ac:dyDescent="0.45">
      <c r="A28" s="64" t="s">
        <v>17</v>
      </c>
      <c r="B28" s="22">
        <v>91997.440000000002</v>
      </c>
    </row>
    <row r="29" spans="1:15" x14ac:dyDescent="0.45">
      <c r="A29" s="64" t="s">
        <v>14</v>
      </c>
      <c r="B29" s="22">
        <v>91006.560000000012</v>
      </c>
    </row>
    <row r="30" spans="1:15" x14ac:dyDescent="0.45">
      <c r="A30" s="64" t="s">
        <v>27</v>
      </c>
      <c r="B30" s="22">
        <v>87792.319999999861</v>
      </c>
    </row>
    <row r="31" spans="1:15" x14ac:dyDescent="0.45">
      <c r="A31" s="64" t="s">
        <v>24</v>
      </c>
      <c r="B31" s="22">
        <v>75294.47999999988</v>
      </c>
    </row>
    <row r="32" spans="1:15" x14ac:dyDescent="0.45">
      <c r="A32" s="64" t="s">
        <v>7</v>
      </c>
      <c r="B32" s="22">
        <v>63192.800000000017</v>
      </c>
    </row>
    <row r="33" spans="1:2" x14ac:dyDescent="0.45">
      <c r="A33" s="64" t="s">
        <v>20</v>
      </c>
      <c r="B33" s="22">
        <v>62517.600000000297</v>
      </c>
    </row>
    <row r="34" spans="1:2" x14ac:dyDescent="0.45">
      <c r="A34" s="64" t="s">
        <v>8</v>
      </c>
      <c r="B34" s="22">
        <v>57909.600000000064</v>
      </c>
    </row>
    <row r="35" spans="1:2" x14ac:dyDescent="0.45">
      <c r="A35" s="64" t="s">
        <v>13</v>
      </c>
      <c r="B35" s="22">
        <v>40052.879999999983</v>
      </c>
    </row>
    <row r="36" spans="1:2" x14ac:dyDescent="0.45">
      <c r="A36" s="64" t="s">
        <v>23</v>
      </c>
      <c r="B36" s="22">
        <v>35248.319999999971</v>
      </c>
    </row>
    <row r="37" spans="1:2" x14ac:dyDescent="0.45">
      <c r="A37" s="64" t="s">
        <v>4</v>
      </c>
      <c r="B37" s="22">
        <v>31178.999999999982</v>
      </c>
    </row>
    <row r="38" spans="1:2" x14ac:dyDescent="0.45">
      <c r="A38" s="64" t="s">
        <v>10</v>
      </c>
      <c r="B38" s="22">
        <v>17243.100000000013</v>
      </c>
    </row>
    <row r="39" spans="1:2" x14ac:dyDescent="0.45">
      <c r="A39" s="64" t="s">
        <v>3</v>
      </c>
      <c r="B39" s="22">
        <v>17022.14999999998</v>
      </c>
    </row>
    <row r="40" spans="1:2" x14ac:dyDescent="0.45">
      <c r="A40" s="64" t="s">
        <v>15</v>
      </c>
      <c r="B40" s="22">
        <v>16885.680000000029</v>
      </c>
    </row>
    <row r="41" spans="1:2" x14ac:dyDescent="0.45">
      <c r="A41" s="64" t="s">
        <v>19</v>
      </c>
      <c r="B41" s="22">
        <v>15143.400000000016</v>
      </c>
    </row>
    <row r="42" spans="1:2" x14ac:dyDescent="0.45">
      <c r="A42" s="64" t="s">
        <v>11</v>
      </c>
      <c r="B42" s="22">
        <v>14585.20000000001</v>
      </c>
    </row>
    <row r="43" spans="1:2" x14ac:dyDescent="0.45">
      <c r="A43" s="64" t="s">
        <v>21</v>
      </c>
      <c r="B43" s="22">
        <v>12730.200000000015</v>
      </c>
    </row>
    <row r="44" spans="1:2" x14ac:dyDescent="0.45">
      <c r="A44" s="64" t="s">
        <v>26</v>
      </c>
      <c r="B44" s="22">
        <v>12556.039999999986</v>
      </c>
    </row>
    <row r="45" spans="1:2" x14ac:dyDescent="0.45">
      <c r="A45" s="64" t="s">
        <v>6</v>
      </c>
      <c r="B45" s="22">
        <v>12132.400000000027</v>
      </c>
    </row>
    <row r="46" spans="1:2" x14ac:dyDescent="0.45">
      <c r="A46" s="64" t="s">
        <v>16</v>
      </c>
      <c r="B46" s="22">
        <v>9508.8000000000211</v>
      </c>
    </row>
    <row r="47" spans="1:2" x14ac:dyDescent="0.45">
      <c r="A47" s="64" t="s">
        <v>25</v>
      </c>
      <c r="B47" s="22">
        <v>9278.85</v>
      </c>
    </row>
    <row r="48" spans="1:2" x14ac:dyDescent="0.45">
      <c r="A48" s="64" t="s">
        <v>22</v>
      </c>
      <c r="B48" s="22">
        <v>7876.4000000000196</v>
      </c>
    </row>
    <row r="49" spans="1:2" ht="14.65" thickBot="1" x14ac:dyDescent="0.5">
      <c r="A49" s="65" t="s">
        <v>5</v>
      </c>
      <c r="B49" s="27">
        <v>3908.1000000000008</v>
      </c>
    </row>
    <row r="52" spans="1:2" x14ac:dyDescent="0.45">
      <c r="A52" s="87" t="s">
        <v>191</v>
      </c>
      <c r="B52" s="87"/>
    </row>
    <row r="53" spans="1:2" x14ac:dyDescent="0.45">
      <c r="A53" s="7" t="s">
        <v>102</v>
      </c>
      <c r="B53" t="s">
        <v>210</v>
      </c>
    </row>
    <row r="54" spans="1:2" x14ac:dyDescent="0.45">
      <c r="A54" s="4" t="s">
        <v>137</v>
      </c>
      <c r="B54" s="66">
        <v>4.7619047619047582E-2</v>
      </c>
    </row>
    <row r="55" spans="1:2" x14ac:dyDescent="0.45">
      <c r="A55" s="36" t="s">
        <v>140</v>
      </c>
      <c r="B55" s="66">
        <v>4.7619047619047582E-2</v>
      </c>
    </row>
    <row r="56" spans="1:2" x14ac:dyDescent="0.45">
      <c r="A56" s="50" t="s">
        <v>108</v>
      </c>
      <c r="B56" s="66">
        <v>4.7619047619047609E-2</v>
      </c>
    </row>
    <row r="57" spans="1:2" x14ac:dyDescent="0.45">
      <c r="A57" s="50" t="s">
        <v>109</v>
      </c>
      <c r="B57" s="66">
        <v>4.7619047619047589E-2</v>
      </c>
    </row>
    <row r="58" spans="1:2" x14ac:dyDescent="0.45">
      <c r="A58" s="50" t="s">
        <v>110</v>
      </c>
      <c r="B58" s="66">
        <v>4.761904761904763E-2</v>
      </c>
    </row>
    <row r="59" spans="1:2" x14ac:dyDescent="0.45">
      <c r="A59" s="4" t="s">
        <v>138</v>
      </c>
      <c r="B59" s="66">
        <v>4.314226812908873E-2</v>
      </c>
    </row>
    <row r="60" spans="1:2" x14ac:dyDescent="0.45">
      <c r="A60" s="36" t="s">
        <v>141</v>
      </c>
      <c r="B60" s="66">
        <v>4.7619047619047596E-2</v>
      </c>
    </row>
    <row r="61" spans="1:2" x14ac:dyDescent="0.45">
      <c r="A61" s="50" t="s">
        <v>111</v>
      </c>
      <c r="B61" s="66">
        <v>4.7619047619047623E-2</v>
      </c>
    </row>
    <row r="62" spans="1:2" x14ac:dyDescent="0.45">
      <c r="A62" s="50" t="s">
        <v>112</v>
      </c>
      <c r="B62" s="66">
        <v>4.7619047619047616E-2</v>
      </c>
    </row>
    <row r="63" spans="1:2" x14ac:dyDescent="0.45">
      <c r="A63" s="50" t="s">
        <v>113</v>
      </c>
      <c r="B63" s="66">
        <v>4.7619047619047644E-2</v>
      </c>
    </row>
    <row r="64" spans="1:2" x14ac:dyDescent="0.45">
      <c r="A64" s="36" t="s">
        <v>142</v>
      </c>
      <c r="B64" s="66">
        <v>3.3637398782813639E-2</v>
      </c>
    </row>
    <row r="65" spans="1:5" x14ac:dyDescent="0.45">
      <c r="A65" s="50" t="s">
        <v>114</v>
      </c>
      <c r="B65" s="66">
        <v>1.8746174828715458E-2</v>
      </c>
      <c r="E65" s="17"/>
    </row>
    <row r="66" spans="1:5" x14ac:dyDescent="0.45">
      <c r="A66" s="50" t="s">
        <v>115</v>
      </c>
      <c r="B66" s="66">
        <v>3.3980731574719418E-2</v>
      </c>
      <c r="E66" s="17"/>
    </row>
    <row r="67" spans="1:5" x14ac:dyDescent="0.45">
      <c r="A67" s="50" t="s">
        <v>116</v>
      </c>
      <c r="B67" s="66">
        <v>4.8173845518609197E-2</v>
      </c>
      <c r="E67" s="17"/>
    </row>
    <row r="68" spans="1:5" x14ac:dyDescent="0.45">
      <c r="A68" s="36" t="s">
        <v>143</v>
      </c>
      <c r="B68" s="66">
        <v>4.8115704834792827E-2</v>
      </c>
      <c r="E68" s="17"/>
    </row>
    <row r="69" spans="1:5" x14ac:dyDescent="0.45">
      <c r="A69" s="50" t="s">
        <v>117</v>
      </c>
      <c r="B69" s="66">
        <v>4.8098082761122825E-2</v>
      </c>
      <c r="E69" s="17"/>
    </row>
    <row r="70" spans="1:5" x14ac:dyDescent="0.45">
      <c r="A70" s="50" t="s">
        <v>118</v>
      </c>
      <c r="B70" s="66">
        <v>4.8162371221582588E-2</v>
      </c>
      <c r="E70" s="17"/>
    </row>
    <row r="71" spans="1:5" x14ac:dyDescent="0.45">
      <c r="A71" s="50" t="s">
        <v>119</v>
      </c>
      <c r="B71" s="66">
        <v>4.8085692377902382E-2</v>
      </c>
      <c r="E71" s="17"/>
    </row>
    <row r="72" spans="1:5" x14ac:dyDescent="0.45">
      <c r="A72" s="4" t="s">
        <v>103</v>
      </c>
      <c r="B72" s="66">
        <v>4.4267578820553724E-2</v>
      </c>
    </row>
  </sheetData>
  <sortState xmlns:xlrd2="http://schemas.microsoft.com/office/spreadsheetml/2017/richdata2" ref="A25:B49">
    <sortCondition descending="1" ref="B25:B49"/>
  </sortState>
  <mergeCells count="1">
    <mergeCell ref="A52:B52"/>
  </mergeCells>
  <pageMargins left="0.7" right="0.7" top="0.75" bottom="0.75" header="0.3" footer="0.3"/>
  <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A0DE4-958C-430E-8D7D-EE6E54E79B3C}">
  <dimension ref="A3:D30"/>
  <sheetViews>
    <sheetView topLeftCell="A15" zoomScaleNormal="100" workbookViewId="0">
      <selection activeCell="B43" sqref="B43"/>
    </sheetView>
  </sheetViews>
  <sheetFormatPr defaultRowHeight="14.25" x14ac:dyDescent="0.45"/>
  <cols>
    <col min="1" max="1" width="12.06640625" bestFit="1" customWidth="1"/>
    <col min="2" max="3" width="22.53125" bestFit="1" customWidth="1"/>
    <col min="4" max="4" width="23.796875" bestFit="1" customWidth="1"/>
    <col min="5" max="6" width="10.46484375" bestFit="1" customWidth="1"/>
    <col min="7" max="7" width="12" bestFit="1" customWidth="1"/>
    <col min="8" max="11" width="10.46484375" bestFit="1" customWidth="1"/>
    <col min="12" max="15" width="12" bestFit="1" customWidth="1"/>
    <col min="16" max="16" width="10.46484375" bestFit="1" customWidth="1"/>
    <col min="17" max="19" width="12" bestFit="1" customWidth="1"/>
    <col min="20" max="20" width="10.46484375" bestFit="1" customWidth="1"/>
    <col min="21" max="21" width="12" bestFit="1" customWidth="1"/>
    <col min="22" max="24" width="10.46484375" bestFit="1" customWidth="1"/>
    <col min="25" max="25" width="12" bestFit="1" customWidth="1"/>
    <col min="26" max="28" width="10.46484375" bestFit="1" customWidth="1"/>
    <col min="29" max="30" width="12" bestFit="1" customWidth="1"/>
    <col min="31" max="31" width="10.46484375" bestFit="1" customWidth="1"/>
    <col min="32" max="32" width="12" bestFit="1" customWidth="1"/>
    <col min="33" max="33" width="10.46484375" bestFit="1" customWidth="1"/>
    <col min="34" max="34" width="12" bestFit="1" customWidth="1"/>
    <col min="35" max="35" width="10.46484375" bestFit="1" customWidth="1"/>
    <col min="36" max="36" width="12" bestFit="1" customWidth="1"/>
    <col min="37" max="37" width="10.46484375" bestFit="1" customWidth="1"/>
    <col min="38" max="38" width="12" bestFit="1" customWidth="1"/>
    <col min="39" max="44" width="10.46484375" bestFit="1" customWidth="1"/>
    <col min="45" max="45" width="12" bestFit="1" customWidth="1"/>
    <col min="46" max="48" width="10.46484375" bestFit="1" customWidth="1"/>
    <col min="49" max="49" width="12" bestFit="1" customWidth="1"/>
    <col min="50" max="51" width="10.46484375" bestFit="1" customWidth="1"/>
    <col min="52" max="52" width="12" bestFit="1" customWidth="1"/>
    <col min="53" max="53" width="10.46484375" bestFit="1" customWidth="1"/>
    <col min="54" max="55" width="12" bestFit="1" customWidth="1"/>
    <col min="56" max="56" width="10.46484375" bestFit="1" customWidth="1"/>
    <col min="57" max="58" width="12" bestFit="1" customWidth="1"/>
    <col min="59" max="59" width="10.46484375" bestFit="1" customWidth="1"/>
    <col min="60" max="61" width="12" bestFit="1" customWidth="1"/>
    <col min="62" max="64" width="10.46484375" bestFit="1" customWidth="1"/>
    <col min="65" max="65" width="12" bestFit="1" customWidth="1"/>
    <col min="66" max="80" width="10.46484375" bestFit="1" customWidth="1"/>
    <col min="81" max="81" width="12" bestFit="1" customWidth="1"/>
    <col min="82" max="88" width="10.46484375" bestFit="1" customWidth="1"/>
    <col min="89" max="89" width="12" bestFit="1" customWidth="1"/>
    <col min="90" max="90" width="10.46484375" bestFit="1" customWidth="1"/>
    <col min="91" max="93" width="12" bestFit="1" customWidth="1"/>
    <col min="94" max="94" width="10.46484375" bestFit="1" customWidth="1"/>
    <col min="95" max="99" width="12" bestFit="1" customWidth="1"/>
    <col min="100" max="101" width="10.46484375" bestFit="1" customWidth="1"/>
    <col min="102" max="102" width="12" bestFit="1" customWidth="1"/>
    <col min="103" max="103" width="10.46484375" bestFit="1" customWidth="1"/>
    <col min="104" max="104" width="12" bestFit="1" customWidth="1"/>
    <col min="105" max="108" width="10.46484375" bestFit="1" customWidth="1"/>
    <col min="109" max="109" width="12" bestFit="1" customWidth="1"/>
    <col min="110" max="110" width="10.46484375" bestFit="1" customWidth="1"/>
    <col min="111" max="112" width="12" bestFit="1" customWidth="1"/>
    <col min="113" max="113" width="10.46484375" bestFit="1" customWidth="1"/>
    <col min="114" max="114" width="12" bestFit="1" customWidth="1"/>
    <col min="115" max="117" width="10.46484375" bestFit="1" customWidth="1"/>
    <col min="118" max="119" width="12" bestFit="1" customWidth="1"/>
    <col min="120" max="121" width="10.46484375" bestFit="1" customWidth="1"/>
    <col min="122" max="123" width="12" bestFit="1" customWidth="1"/>
    <col min="124" max="125" width="10.46484375" bestFit="1" customWidth="1"/>
    <col min="126" max="126" width="12" bestFit="1" customWidth="1"/>
    <col min="127" max="130" width="10.46484375" bestFit="1" customWidth="1"/>
    <col min="131" max="131" width="12" bestFit="1" customWidth="1"/>
    <col min="132" max="132" width="10.46484375" bestFit="1" customWidth="1"/>
    <col min="133" max="133" width="12" bestFit="1" customWidth="1"/>
    <col min="134" max="134" width="10.46484375" bestFit="1" customWidth="1"/>
    <col min="135" max="135" width="12" bestFit="1" customWidth="1"/>
    <col min="136" max="136" width="10.46484375" bestFit="1" customWidth="1"/>
    <col min="137" max="137" width="12" bestFit="1" customWidth="1"/>
    <col min="138" max="140" width="10.46484375" bestFit="1" customWidth="1"/>
    <col min="141" max="141" width="12" bestFit="1" customWidth="1"/>
    <col min="142" max="145" width="10.46484375" bestFit="1" customWidth="1"/>
    <col min="146" max="146" width="12" bestFit="1" customWidth="1"/>
    <col min="147" max="149" width="10.46484375" bestFit="1" customWidth="1"/>
    <col min="150" max="150" width="12" bestFit="1" customWidth="1"/>
    <col min="151" max="151" width="10.46484375" bestFit="1" customWidth="1"/>
    <col min="152" max="152" width="12" bestFit="1" customWidth="1"/>
    <col min="153" max="153" width="10.46484375" bestFit="1" customWidth="1"/>
    <col min="154" max="154" width="12" bestFit="1" customWidth="1"/>
    <col min="155" max="156" width="10.46484375" bestFit="1" customWidth="1"/>
    <col min="157" max="157" width="12" bestFit="1" customWidth="1"/>
    <col min="158" max="158" width="10.46484375" bestFit="1" customWidth="1"/>
    <col min="159" max="159" width="12" bestFit="1" customWidth="1"/>
    <col min="160" max="161" width="10.46484375" bestFit="1" customWidth="1"/>
    <col min="162" max="164" width="12" bestFit="1" customWidth="1"/>
    <col min="165" max="166" width="10.46484375" bestFit="1" customWidth="1"/>
    <col min="167" max="168" width="12" bestFit="1" customWidth="1"/>
    <col min="169" max="171" width="10.46484375" bestFit="1" customWidth="1"/>
    <col min="172" max="174" width="12" bestFit="1" customWidth="1"/>
    <col min="175" max="177" width="10.46484375" bestFit="1" customWidth="1"/>
    <col min="178" max="178" width="12" bestFit="1" customWidth="1"/>
    <col min="179" max="180" width="10.46484375" bestFit="1" customWidth="1"/>
    <col min="181" max="183" width="12" bestFit="1" customWidth="1"/>
    <col min="184" max="185" width="10.46484375" bestFit="1" customWidth="1"/>
    <col min="186" max="186" width="12" bestFit="1" customWidth="1"/>
    <col min="187" max="190" width="10.46484375" bestFit="1" customWidth="1"/>
    <col min="191" max="191" width="12" bestFit="1" customWidth="1"/>
    <col min="192" max="192" width="10.46484375" bestFit="1" customWidth="1"/>
    <col min="193" max="193" width="12" bestFit="1" customWidth="1"/>
    <col min="194" max="194" width="10.46484375" bestFit="1" customWidth="1"/>
    <col min="195" max="196" width="12" bestFit="1" customWidth="1"/>
    <col min="197" max="199" width="10.46484375" bestFit="1" customWidth="1"/>
    <col min="200" max="203" width="12" bestFit="1" customWidth="1"/>
    <col min="204" max="204" width="10.46484375" bestFit="1" customWidth="1"/>
    <col min="205" max="207" width="12" bestFit="1" customWidth="1"/>
    <col min="208" max="208" width="9.46484375" bestFit="1" customWidth="1"/>
    <col min="209" max="209" width="10.46484375" bestFit="1" customWidth="1"/>
    <col min="210" max="210" width="12" bestFit="1" customWidth="1"/>
    <col min="211" max="212" width="10.46484375" bestFit="1" customWidth="1"/>
    <col min="213" max="213" width="12" bestFit="1" customWidth="1"/>
    <col min="214" max="224" width="10.46484375" bestFit="1" customWidth="1"/>
    <col min="225" max="225" width="12" bestFit="1" customWidth="1"/>
    <col min="226" max="228" width="10.46484375" bestFit="1" customWidth="1"/>
    <col min="229" max="230" width="12" bestFit="1" customWidth="1"/>
    <col min="231" max="231" width="10.46484375" bestFit="1" customWidth="1"/>
    <col min="232" max="233" width="12" bestFit="1" customWidth="1"/>
    <col min="234" max="235" width="10.46484375" bestFit="1" customWidth="1"/>
    <col min="236" max="236" width="12" bestFit="1" customWidth="1"/>
    <col min="237" max="255" width="10.46484375" bestFit="1" customWidth="1"/>
    <col min="256" max="256" width="12" bestFit="1" customWidth="1"/>
    <col min="257" max="269" width="10.46484375" bestFit="1" customWidth="1"/>
    <col min="270" max="270" width="12" bestFit="1" customWidth="1"/>
    <col min="271" max="272" width="10.46484375" bestFit="1" customWidth="1"/>
    <col min="273" max="273" width="9.46484375" bestFit="1" customWidth="1"/>
    <col min="274" max="280" width="10.46484375" bestFit="1" customWidth="1"/>
    <col min="281" max="281" width="12" bestFit="1" customWidth="1"/>
    <col min="282" max="282" width="10.46484375" bestFit="1" customWidth="1"/>
    <col min="283" max="283" width="12" bestFit="1" customWidth="1"/>
    <col min="284" max="286" width="10.46484375" bestFit="1" customWidth="1"/>
    <col min="287" max="287" width="12" bestFit="1" customWidth="1"/>
    <col min="288" max="297" width="10.46484375" bestFit="1" customWidth="1"/>
    <col min="298" max="298" width="9.46484375" bestFit="1" customWidth="1"/>
    <col min="299" max="299" width="12" bestFit="1" customWidth="1"/>
    <col min="300" max="302" width="10.46484375" bestFit="1" customWidth="1"/>
    <col min="303" max="303" width="12" bestFit="1" customWidth="1"/>
    <col min="304" max="306" width="10.46484375" bestFit="1" customWidth="1"/>
    <col min="307" max="307" width="9.46484375" bestFit="1" customWidth="1"/>
    <col min="308" max="308" width="10.46484375" bestFit="1" customWidth="1"/>
    <col min="309" max="309" width="9.46484375" bestFit="1" customWidth="1"/>
    <col min="310" max="326" width="10.46484375" bestFit="1" customWidth="1"/>
    <col min="327" max="327" width="12" bestFit="1" customWidth="1"/>
    <col min="328" max="328" width="9.46484375" bestFit="1" customWidth="1"/>
    <col min="329" max="330" width="10.46484375" bestFit="1" customWidth="1"/>
    <col min="331" max="331" width="9.46484375" bestFit="1" customWidth="1"/>
    <col min="332" max="336" width="10.46484375" bestFit="1" customWidth="1"/>
    <col min="337" max="337" width="9.46484375" bestFit="1" customWidth="1"/>
    <col min="338" max="340" width="10.46484375" bestFit="1" customWidth="1"/>
    <col min="341" max="341" width="12" bestFit="1" customWidth="1"/>
    <col min="342" max="352" width="10.46484375" bestFit="1" customWidth="1"/>
    <col min="353" max="353" width="9.46484375" bestFit="1" customWidth="1"/>
    <col min="354" max="360" width="10.46484375" bestFit="1" customWidth="1"/>
    <col min="361" max="361" width="9.46484375" bestFit="1" customWidth="1"/>
    <col min="362" max="362" width="7.86328125" bestFit="1" customWidth="1"/>
    <col min="363" max="363" width="9.46484375" bestFit="1" customWidth="1"/>
    <col min="364" max="364" width="10.46484375" bestFit="1" customWidth="1"/>
    <col min="365" max="365" width="12" bestFit="1" customWidth="1"/>
    <col min="366" max="367" width="10.46484375" bestFit="1" customWidth="1"/>
    <col min="368" max="368" width="14.6640625" bestFit="1" customWidth="1"/>
    <col min="369" max="369" width="9.46484375" bestFit="1" customWidth="1"/>
    <col min="370" max="370" width="14.06640625" bestFit="1" customWidth="1"/>
    <col min="371" max="371" width="10.46484375" bestFit="1" customWidth="1"/>
    <col min="372" max="372" width="14.06640625" bestFit="1" customWidth="1"/>
    <col min="373" max="373" width="10.46484375" bestFit="1" customWidth="1"/>
    <col min="374" max="374" width="14.06640625" bestFit="1" customWidth="1"/>
    <col min="375" max="375" width="10.46484375" bestFit="1" customWidth="1"/>
    <col min="376" max="376" width="14.06640625" bestFit="1" customWidth="1"/>
    <col min="377" max="377" width="10.46484375" bestFit="1" customWidth="1"/>
    <col min="378" max="378" width="14.06640625" bestFit="1" customWidth="1"/>
    <col min="379" max="379" width="10.46484375" bestFit="1" customWidth="1"/>
    <col min="380" max="380" width="14.06640625" bestFit="1" customWidth="1"/>
    <col min="381" max="381" width="10.46484375" bestFit="1" customWidth="1"/>
    <col min="382" max="382" width="14.06640625" bestFit="1" customWidth="1"/>
    <col min="383" max="383" width="10.46484375" bestFit="1" customWidth="1"/>
    <col min="384" max="384" width="14.06640625" bestFit="1" customWidth="1"/>
    <col min="385" max="385" width="10.46484375" bestFit="1" customWidth="1"/>
    <col min="386" max="386" width="14.06640625" bestFit="1" customWidth="1"/>
    <col min="387" max="387" width="9.46484375" bestFit="1" customWidth="1"/>
    <col min="388" max="388" width="14.06640625" bestFit="1" customWidth="1"/>
    <col min="389" max="389" width="9.46484375" bestFit="1" customWidth="1"/>
    <col min="390" max="390" width="14.06640625" bestFit="1" customWidth="1"/>
    <col min="391" max="391" width="10.46484375" bestFit="1" customWidth="1"/>
    <col min="392" max="392" width="14.06640625" bestFit="1" customWidth="1"/>
    <col min="393" max="393" width="9.46484375" bestFit="1" customWidth="1"/>
    <col min="394" max="394" width="14.06640625" bestFit="1" customWidth="1"/>
    <col min="395" max="395" width="9.46484375" bestFit="1" customWidth="1"/>
    <col min="396" max="396" width="14.06640625" bestFit="1" customWidth="1"/>
    <col min="397" max="397" width="10.46484375" bestFit="1" customWidth="1"/>
    <col min="398" max="398" width="14.06640625" bestFit="1" customWidth="1"/>
    <col min="399" max="399" width="10.46484375" bestFit="1" customWidth="1"/>
    <col min="400" max="400" width="14.06640625" bestFit="1" customWidth="1"/>
    <col min="401" max="401" width="10.46484375" bestFit="1" customWidth="1"/>
    <col min="402" max="402" width="14.06640625" bestFit="1" customWidth="1"/>
    <col min="403" max="403" width="10.46484375" bestFit="1" customWidth="1"/>
    <col min="404" max="404" width="14.06640625" bestFit="1" customWidth="1"/>
    <col min="405" max="405" width="10.46484375" bestFit="1" customWidth="1"/>
    <col min="406" max="406" width="14.06640625" bestFit="1" customWidth="1"/>
    <col min="407" max="407" width="10.46484375" bestFit="1" customWidth="1"/>
    <col min="408" max="408" width="14.06640625" bestFit="1" customWidth="1"/>
    <col min="409" max="409" width="9.46484375" bestFit="1" customWidth="1"/>
    <col min="410" max="410" width="14.06640625" bestFit="1" customWidth="1"/>
    <col min="411" max="411" width="10.46484375" bestFit="1" customWidth="1"/>
    <col min="412" max="412" width="14.06640625" bestFit="1" customWidth="1"/>
    <col min="413" max="413" width="10.46484375" bestFit="1" customWidth="1"/>
    <col min="414" max="414" width="14.06640625" bestFit="1" customWidth="1"/>
    <col min="415" max="415" width="9.46484375" bestFit="1" customWidth="1"/>
    <col min="416" max="416" width="14.06640625" bestFit="1" customWidth="1"/>
    <col min="417" max="417" width="10.46484375" bestFit="1" customWidth="1"/>
    <col min="418" max="418" width="14.06640625" bestFit="1" customWidth="1"/>
    <col min="419" max="419" width="10.46484375" bestFit="1" customWidth="1"/>
    <col min="420" max="420" width="14.06640625" bestFit="1" customWidth="1"/>
    <col min="421" max="421" width="10.46484375" bestFit="1" customWidth="1"/>
    <col min="422" max="422" width="14.06640625" bestFit="1" customWidth="1"/>
    <col min="423" max="423" width="10.46484375" bestFit="1" customWidth="1"/>
    <col min="424" max="424" width="14.06640625" bestFit="1" customWidth="1"/>
    <col min="425" max="425" width="10.46484375" bestFit="1" customWidth="1"/>
    <col min="426" max="426" width="14.06640625" bestFit="1" customWidth="1"/>
    <col min="427" max="427" width="10.46484375" bestFit="1" customWidth="1"/>
    <col min="428" max="428" width="14.06640625" bestFit="1" customWidth="1"/>
    <col min="429" max="430" width="10.46484375" bestFit="1" customWidth="1"/>
    <col min="431" max="431" width="14.06640625" bestFit="1" customWidth="1"/>
    <col min="432" max="432" width="10.46484375" bestFit="1" customWidth="1"/>
    <col min="433" max="433" width="14.06640625" bestFit="1" customWidth="1"/>
    <col min="434" max="434" width="9.46484375" bestFit="1" customWidth="1"/>
    <col min="435" max="435" width="14.06640625" bestFit="1" customWidth="1"/>
    <col min="436" max="436" width="10.46484375" bestFit="1" customWidth="1"/>
    <col min="437" max="437" width="14.06640625" bestFit="1" customWidth="1"/>
    <col min="438" max="438" width="10.46484375" bestFit="1" customWidth="1"/>
    <col min="439" max="439" width="14.06640625" bestFit="1" customWidth="1"/>
    <col min="440" max="440" width="10.46484375" bestFit="1" customWidth="1"/>
    <col min="441" max="441" width="14.06640625" bestFit="1" customWidth="1"/>
    <col min="442" max="442" width="10.46484375" bestFit="1" customWidth="1"/>
    <col min="443" max="443" width="14.06640625" bestFit="1" customWidth="1"/>
    <col min="444" max="444" width="10.46484375" bestFit="1" customWidth="1"/>
    <col min="445" max="445" width="14.06640625" bestFit="1" customWidth="1"/>
    <col min="446" max="446" width="10.46484375" bestFit="1" customWidth="1"/>
    <col min="447" max="447" width="14.06640625" bestFit="1" customWidth="1"/>
    <col min="448" max="448" width="10.46484375" bestFit="1" customWidth="1"/>
    <col min="449" max="449" width="14.06640625" bestFit="1" customWidth="1"/>
    <col min="450" max="450" width="10.46484375" bestFit="1" customWidth="1"/>
    <col min="451" max="451" width="14.06640625" bestFit="1" customWidth="1"/>
    <col min="452" max="452" width="10.46484375" bestFit="1" customWidth="1"/>
    <col min="453" max="453" width="14.06640625" bestFit="1" customWidth="1"/>
    <col min="454" max="454" width="10.46484375" bestFit="1" customWidth="1"/>
    <col min="455" max="455" width="14.06640625" bestFit="1" customWidth="1"/>
    <col min="456" max="456" width="10.46484375" bestFit="1" customWidth="1"/>
    <col min="457" max="457" width="14.06640625" bestFit="1" customWidth="1"/>
    <col min="458" max="458" width="10.46484375" bestFit="1" customWidth="1"/>
    <col min="459" max="459" width="14.06640625" bestFit="1" customWidth="1"/>
    <col min="460" max="460" width="10.46484375" bestFit="1" customWidth="1"/>
    <col min="461" max="461" width="14.06640625" bestFit="1" customWidth="1"/>
    <col min="462" max="462" width="9.46484375" bestFit="1" customWidth="1"/>
    <col min="463" max="463" width="14.06640625" bestFit="1" customWidth="1"/>
    <col min="464" max="464" width="10.46484375" bestFit="1" customWidth="1"/>
    <col min="465" max="465" width="14.06640625" bestFit="1" customWidth="1"/>
    <col min="466" max="466" width="10.46484375" bestFit="1" customWidth="1"/>
    <col min="467" max="467" width="14.06640625" bestFit="1" customWidth="1"/>
    <col min="468" max="468" width="10.46484375" bestFit="1" customWidth="1"/>
    <col min="469" max="469" width="14.06640625" bestFit="1" customWidth="1"/>
    <col min="470" max="470" width="10.46484375" bestFit="1" customWidth="1"/>
    <col min="471" max="471" width="14.06640625" bestFit="1" customWidth="1"/>
    <col min="472" max="472" width="10.46484375" bestFit="1" customWidth="1"/>
    <col min="473" max="473" width="14.06640625" bestFit="1" customWidth="1"/>
    <col min="474" max="474" width="9.46484375" bestFit="1" customWidth="1"/>
    <col min="475" max="475" width="14.06640625" bestFit="1" customWidth="1"/>
    <col min="476" max="476" width="10.46484375" bestFit="1" customWidth="1"/>
    <col min="477" max="477" width="14.06640625" bestFit="1" customWidth="1"/>
    <col min="478" max="478" width="10.46484375" bestFit="1" customWidth="1"/>
    <col min="479" max="479" width="9.46484375" bestFit="1" customWidth="1"/>
    <col min="480" max="480" width="14.06640625" bestFit="1" customWidth="1"/>
    <col min="481" max="481" width="9.46484375" bestFit="1" customWidth="1"/>
    <col min="482" max="482" width="14.06640625" bestFit="1" customWidth="1"/>
    <col min="483" max="483" width="10.46484375" bestFit="1" customWidth="1"/>
    <col min="484" max="484" width="14.06640625" bestFit="1" customWidth="1"/>
    <col min="485" max="485" width="10.46484375" bestFit="1" customWidth="1"/>
    <col min="486" max="486" width="14.06640625" bestFit="1" customWidth="1"/>
    <col min="487" max="487" width="10.46484375" bestFit="1" customWidth="1"/>
    <col min="488" max="488" width="14.06640625" bestFit="1" customWidth="1"/>
    <col min="489" max="489" width="10.46484375" bestFit="1" customWidth="1"/>
    <col min="490" max="490" width="14.06640625" bestFit="1" customWidth="1"/>
    <col min="491" max="493" width="10.46484375" bestFit="1" customWidth="1"/>
    <col min="494" max="494" width="14.06640625" bestFit="1" customWidth="1"/>
    <col min="495" max="495" width="10.46484375" bestFit="1" customWidth="1"/>
    <col min="496" max="496" width="14.06640625" bestFit="1" customWidth="1"/>
    <col min="497" max="497" width="12" bestFit="1" customWidth="1"/>
    <col min="498" max="498" width="14.06640625" bestFit="1" customWidth="1"/>
    <col min="499" max="499" width="10.46484375" bestFit="1" customWidth="1"/>
    <col min="500" max="500" width="14.06640625" bestFit="1" customWidth="1"/>
    <col min="501" max="501" width="10.46484375" bestFit="1" customWidth="1"/>
    <col min="502" max="502" width="14.06640625" bestFit="1" customWidth="1"/>
    <col min="503" max="503" width="10.46484375" bestFit="1" customWidth="1"/>
    <col min="504" max="504" width="14.06640625" bestFit="1" customWidth="1"/>
    <col min="505" max="505" width="10.46484375" bestFit="1" customWidth="1"/>
    <col min="506" max="506" width="14.06640625" bestFit="1" customWidth="1"/>
    <col min="507" max="507" width="10.46484375" bestFit="1" customWidth="1"/>
    <col min="508" max="508" width="14.06640625" bestFit="1" customWidth="1"/>
    <col min="509" max="509" width="10.46484375" bestFit="1" customWidth="1"/>
    <col min="510" max="510" width="14.06640625" bestFit="1" customWidth="1"/>
    <col min="511" max="511" width="10.46484375" bestFit="1" customWidth="1"/>
    <col min="512" max="512" width="14.06640625" bestFit="1" customWidth="1"/>
    <col min="513" max="513" width="10.46484375" bestFit="1" customWidth="1"/>
    <col min="514" max="514" width="14.06640625" bestFit="1" customWidth="1"/>
    <col min="515" max="515" width="9.46484375" bestFit="1" customWidth="1"/>
    <col min="516" max="516" width="14.06640625" bestFit="1" customWidth="1"/>
    <col min="517" max="517" width="10.46484375" bestFit="1" customWidth="1"/>
    <col min="518" max="518" width="14.06640625" bestFit="1" customWidth="1"/>
    <col min="519" max="519" width="10.46484375" bestFit="1" customWidth="1"/>
    <col min="520" max="520" width="14.06640625" bestFit="1" customWidth="1"/>
    <col min="521" max="521" width="10.46484375" bestFit="1" customWidth="1"/>
    <col min="522" max="522" width="14.06640625" bestFit="1" customWidth="1"/>
    <col min="523" max="523" width="10.46484375" bestFit="1" customWidth="1"/>
    <col min="524" max="524" width="14.06640625" bestFit="1" customWidth="1"/>
    <col min="525" max="525" width="10.46484375" bestFit="1" customWidth="1"/>
    <col min="526" max="526" width="14.06640625" bestFit="1" customWidth="1"/>
    <col min="527" max="527" width="10.46484375" bestFit="1" customWidth="1"/>
    <col min="528" max="528" width="14.06640625" bestFit="1" customWidth="1"/>
    <col min="529" max="529" width="10.46484375" bestFit="1" customWidth="1"/>
    <col min="530" max="530" width="14.06640625" bestFit="1" customWidth="1"/>
    <col min="531" max="531" width="10.46484375" bestFit="1" customWidth="1"/>
    <col min="532" max="532" width="14.06640625" bestFit="1" customWidth="1"/>
    <col min="533" max="533" width="9.46484375" bestFit="1" customWidth="1"/>
    <col min="534" max="534" width="14.06640625" bestFit="1" customWidth="1"/>
    <col min="535" max="535" width="10.46484375" bestFit="1" customWidth="1"/>
    <col min="536" max="536" width="14.06640625" bestFit="1" customWidth="1"/>
    <col min="537" max="537" width="10.46484375" bestFit="1" customWidth="1"/>
    <col min="538" max="538" width="14.06640625" bestFit="1" customWidth="1"/>
    <col min="539" max="539" width="10.46484375" bestFit="1" customWidth="1"/>
    <col min="540" max="540" width="14.06640625" bestFit="1" customWidth="1"/>
    <col min="541" max="541" width="12" bestFit="1" customWidth="1"/>
    <col min="542" max="542" width="14.06640625" bestFit="1" customWidth="1"/>
    <col min="543" max="543" width="10.46484375" bestFit="1" customWidth="1"/>
    <col min="544" max="544" width="14.06640625" bestFit="1" customWidth="1"/>
    <col min="545" max="545" width="9.46484375" bestFit="1" customWidth="1"/>
    <col min="546" max="546" width="14.06640625" bestFit="1" customWidth="1"/>
    <col min="547" max="547" width="10.46484375" bestFit="1" customWidth="1"/>
    <col min="548" max="548" width="14.06640625" bestFit="1" customWidth="1"/>
    <col min="549" max="549" width="10.46484375" bestFit="1" customWidth="1"/>
    <col min="550" max="550" width="14.06640625" bestFit="1" customWidth="1"/>
    <col min="551" max="551" width="10.46484375" bestFit="1" customWidth="1"/>
    <col min="552" max="552" width="14.06640625" bestFit="1" customWidth="1"/>
    <col min="553" max="553" width="12" bestFit="1" customWidth="1"/>
    <col min="554" max="554" width="14.06640625" bestFit="1" customWidth="1"/>
    <col min="555" max="555" width="10.46484375" bestFit="1" customWidth="1"/>
    <col min="556" max="556" width="14.06640625" bestFit="1" customWidth="1"/>
    <col min="557" max="557" width="9.46484375" bestFit="1" customWidth="1"/>
    <col min="558" max="558" width="14.06640625" bestFit="1" customWidth="1"/>
    <col min="559" max="559" width="10.46484375" bestFit="1" customWidth="1"/>
    <col min="560" max="560" width="14.06640625" bestFit="1" customWidth="1"/>
    <col min="561" max="561" width="10.46484375" bestFit="1" customWidth="1"/>
    <col min="562" max="562" width="14.06640625" bestFit="1" customWidth="1"/>
    <col min="563" max="563" width="10.46484375" bestFit="1" customWidth="1"/>
    <col min="564" max="564" width="14.06640625" bestFit="1" customWidth="1"/>
    <col min="565" max="565" width="9.46484375" bestFit="1" customWidth="1"/>
    <col min="566" max="566" width="14.06640625" bestFit="1" customWidth="1"/>
    <col min="567" max="567" width="10.46484375" bestFit="1" customWidth="1"/>
    <col min="568" max="568" width="14.06640625" bestFit="1" customWidth="1"/>
    <col min="569" max="569" width="10.46484375" bestFit="1" customWidth="1"/>
    <col min="570" max="570" width="14.06640625" bestFit="1" customWidth="1"/>
    <col min="571" max="571" width="10.46484375" bestFit="1" customWidth="1"/>
    <col min="572" max="572" width="14.06640625" bestFit="1" customWidth="1"/>
    <col min="573" max="573" width="10.46484375" bestFit="1" customWidth="1"/>
    <col min="574" max="574" width="14.06640625" bestFit="1" customWidth="1"/>
    <col min="575" max="575" width="10.46484375" bestFit="1" customWidth="1"/>
    <col min="576" max="576" width="14.06640625" bestFit="1" customWidth="1"/>
    <col min="577" max="577" width="9.46484375" bestFit="1" customWidth="1"/>
    <col min="578" max="578" width="14.06640625" bestFit="1" customWidth="1"/>
    <col min="579" max="579" width="9.46484375" bestFit="1" customWidth="1"/>
    <col min="580" max="580" width="14.06640625" bestFit="1" customWidth="1"/>
    <col min="581" max="581" width="10.46484375" bestFit="1" customWidth="1"/>
    <col min="582" max="582" width="14.06640625" bestFit="1" customWidth="1"/>
    <col min="583" max="583" width="10.46484375" bestFit="1" customWidth="1"/>
    <col min="584" max="584" width="14.06640625" bestFit="1" customWidth="1"/>
    <col min="585" max="585" width="10.46484375" bestFit="1" customWidth="1"/>
    <col min="586" max="586" width="14.06640625" bestFit="1" customWidth="1"/>
    <col min="587" max="587" width="10.46484375" bestFit="1" customWidth="1"/>
    <col min="588" max="588" width="14.06640625" bestFit="1" customWidth="1"/>
    <col min="589" max="589" width="10.46484375" bestFit="1" customWidth="1"/>
    <col min="590" max="590" width="14.06640625" bestFit="1" customWidth="1"/>
    <col min="591" max="591" width="10.46484375" bestFit="1" customWidth="1"/>
    <col min="592" max="592" width="14.06640625" bestFit="1" customWidth="1"/>
    <col min="593" max="593" width="10.46484375" bestFit="1" customWidth="1"/>
    <col min="594" max="594" width="14.06640625" bestFit="1" customWidth="1"/>
    <col min="595" max="595" width="10.46484375" bestFit="1" customWidth="1"/>
    <col min="596" max="596" width="14.06640625" bestFit="1" customWidth="1"/>
    <col min="597" max="597" width="10.46484375" bestFit="1" customWidth="1"/>
    <col min="598" max="598" width="14.06640625" bestFit="1" customWidth="1"/>
    <col min="599" max="599" width="9.46484375" bestFit="1" customWidth="1"/>
    <col min="600" max="600" width="14.06640625" bestFit="1" customWidth="1"/>
    <col min="601" max="601" width="9.46484375" bestFit="1" customWidth="1"/>
    <col min="602" max="602" width="14.06640625" bestFit="1" customWidth="1"/>
    <col min="603" max="603" width="10.46484375" bestFit="1" customWidth="1"/>
    <col min="604" max="604" width="14.06640625" bestFit="1" customWidth="1"/>
    <col min="605" max="605" width="9.46484375" bestFit="1" customWidth="1"/>
    <col min="606" max="606" width="14.06640625" bestFit="1" customWidth="1"/>
    <col min="607" max="607" width="10.46484375" bestFit="1" customWidth="1"/>
    <col min="608" max="608" width="14.06640625" bestFit="1" customWidth="1"/>
    <col min="609" max="609" width="10.46484375" bestFit="1" customWidth="1"/>
    <col min="610" max="610" width="14.06640625" bestFit="1" customWidth="1"/>
    <col min="611" max="611" width="10.46484375" bestFit="1" customWidth="1"/>
    <col min="612" max="612" width="14.06640625" bestFit="1" customWidth="1"/>
    <col min="613" max="613" width="10.46484375" bestFit="1" customWidth="1"/>
    <col min="614" max="614" width="14.06640625" bestFit="1" customWidth="1"/>
    <col min="615" max="615" width="10.46484375" bestFit="1" customWidth="1"/>
    <col min="616" max="616" width="14.06640625" bestFit="1" customWidth="1"/>
    <col min="617" max="617" width="10.46484375" bestFit="1" customWidth="1"/>
    <col min="618" max="618" width="14.06640625" bestFit="1" customWidth="1"/>
    <col min="619" max="619" width="10.46484375" bestFit="1" customWidth="1"/>
    <col min="620" max="620" width="14.06640625" bestFit="1" customWidth="1"/>
    <col min="621" max="621" width="10.46484375" bestFit="1" customWidth="1"/>
    <col min="622" max="622" width="14.06640625" bestFit="1" customWidth="1"/>
    <col min="623" max="623" width="10.46484375" bestFit="1" customWidth="1"/>
    <col min="624" max="624" width="14.06640625" bestFit="1" customWidth="1"/>
    <col min="625" max="625" width="9.46484375" bestFit="1" customWidth="1"/>
    <col min="626" max="626" width="14.06640625" bestFit="1" customWidth="1"/>
    <col min="627" max="627" width="10.46484375" bestFit="1" customWidth="1"/>
    <col min="628" max="628" width="14.06640625" bestFit="1" customWidth="1"/>
    <col min="629" max="629" width="10.46484375" bestFit="1" customWidth="1"/>
    <col min="630" max="630" width="14.06640625" bestFit="1" customWidth="1"/>
    <col min="631" max="631" width="10.46484375" bestFit="1" customWidth="1"/>
    <col min="632" max="632" width="14.06640625" bestFit="1" customWidth="1"/>
    <col min="633" max="633" width="10.46484375" bestFit="1" customWidth="1"/>
    <col min="634" max="634" width="14.06640625" bestFit="1" customWidth="1"/>
    <col min="635" max="635" width="9.46484375" bestFit="1" customWidth="1"/>
    <col min="636" max="636" width="14.06640625" bestFit="1" customWidth="1"/>
    <col min="637" max="637" width="10.46484375" bestFit="1" customWidth="1"/>
    <col min="638" max="638" width="14.06640625" bestFit="1" customWidth="1"/>
    <col min="639" max="639" width="10.46484375" bestFit="1" customWidth="1"/>
    <col min="640" max="640" width="14.06640625" bestFit="1" customWidth="1"/>
    <col min="641" max="641" width="10.46484375" bestFit="1" customWidth="1"/>
    <col min="642" max="642" width="14.06640625" bestFit="1" customWidth="1"/>
    <col min="643" max="643" width="10.46484375" bestFit="1" customWidth="1"/>
    <col min="644" max="644" width="14.06640625" bestFit="1" customWidth="1"/>
    <col min="645" max="645" width="10.46484375" bestFit="1" customWidth="1"/>
    <col min="646" max="646" width="14.06640625" bestFit="1" customWidth="1"/>
    <col min="647" max="647" width="10.46484375" bestFit="1" customWidth="1"/>
    <col min="648" max="648" width="14.06640625" bestFit="1" customWidth="1"/>
    <col min="649" max="649" width="10.46484375" bestFit="1" customWidth="1"/>
    <col min="650" max="650" width="14.06640625" bestFit="1" customWidth="1"/>
    <col min="651" max="651" width="9.46484375" bestFit="1" customWidth="1"/>
    <col min="652" max="652" width="14.06640625" bestFit="1" customWidth="1"/>
    <col min="653" max="653" width="10.46484375" bestFit="1" customWidth="1"/>
    <col min="654" max="654" width="14.06640625" bestFit="1" customWidth="1"/>
    <col min="655" max="655" width="10.46484375" bestFit="1" customWidth="1"/>
    <col min="656" max="656" width="14.06640625" bestFit="1" customWidth="1"/>
    <col min="657" max="657" width="10.46484375" bestFit="1" customWidth="1"/>
    <col min="658" max="658" width="14.06640625" bestFit="1" customWidth="1"/>
    <col min="659" max="659" width="10.46484375" bestFit="1" customWidth="1"/>
    <col min="660" max="660" width="14.06640625" bestFit="1" customWidth="1"/>
    <col min="661" max="661" width="10.46484375" bestFit="1" customWidth="1"/>
    <col min="662" max="662" width="14.06640625" bestFit="1" customWidth="1"/>
    <col min="663" max="663" width="10.46484375" bestFit="1" customWidth="1"/>
    <col min="664" max="664" width="14.06640625" bestFit="1" customWidth="1"/>
    <col min="665" max="665" width="10.46484375" bestFit="1" customWidth="1"/>
    <col min="666" max="666" width="14.06640625" bestFit="1" customWidth="1"/>
    <col min="667" max="667" width="10.46484375" bestFit="1" customWidth="1"/>
    <col min="668" max="668" width="14.06640625" bestFit="1" customWidth="1"/>
    <col min="669" max="669" width="9.46484375" bestFit="1" customWidth="1"/>
    <col min="670" max="670" width="14.06640625" bestFit="1" customWidth="1"/>
    <col min="671" max="671" width="12" bestFit="1" customWidth="1"/>
    <col min="672" max="672" width="14.06640625" bestFit="1" customWidth="1"/>
    <col min="673" max="673" width="10.46484375" bestFit="1" customWidth="1"/>
    <col min="674" max="674" width="14.06640625" bestFit="1" customWidth="1"/>
    <col min="675" max="675" width="10.46484375" bestFit="1" customWidth="1"/>
    <col min="676" max="676" width="14.06640625" bestFit="1" customWidth="1"/>
    <col min="677" max="677" width="9.46484375" bestFit="1" customWidth="1"/>
    <col min="678" max="678" width="14.06640625" bestFit="1" customWidth="1"/>
    <col min="679" max="679" width="9.46484375" bestFit="1" customWidth="1"/>
    <col min="680" max="680" width="14.06640625" bestFit="1" customWidth="1"/>
    <col min="681" max="681" width="10.46484375" bestFit="1" customWidth="1"/>
    <col min="682" max="682" width="14.06640625" bestFit="1" customWidth="1"/>
    <col min="683" max="683" width="12" bestFit="1" customWidth="1"/>
    <col min="684" max="684" width="14.06640625" bestFit="1" customWidth="1"/>
    <col min="685" max="685" width="9.46484375" bestFit="1" customWidth="1"/>
    <col min="686" max="686" width="14.06640625" bestFit="1" customWidth="1"/>
    <col min="687" max="687" width="10.46484375" bestFit="1" customWidth="1"/>
    <col min="688" max="688" width="14.06640625" bestFit="1" customWidth="1"/>
    <col min="689" max="689" width="9.46484375" bestFit="1" customWidth="1"/>
    <col min="690" max="690" width="14.06640625" bestFit="1" customWidth="1"/>
    <col min="691" max="691" width="10.46484375" bestFit="1" customWidth="1"/>
    <col min="692" max="692" width="14.06640625" bestFit="1" customWidth="1"/>
    <col min="693" max="693" width="9.46484375" bestFit="1" customWidth="1"/>
    <col min="694" max="694" width="14.06640625" bestFit="1" customWidth="1"/>
    <col min="695" max="695" width="9.46484375" bestFit="1" customWidth="1"/>
    <col min="696" max="696" width="14.06640625" bestFit="1" customWidth="1"/>
    <col min="697" max="697" width="9.46484375" bestFit="1" customWidth="1"/>
    <col min="698" max="698" width="14.06640625" bestFit="1" customWidth="1"/>
    <col min="699" max="699" width="10.46484375" bestFit="1" customWidth="1"/>
    <col min="700" max="700" width="14.06640625" bestFit="1" customWidth="1"/>
    <col min="701" max="701" width="10.46484375" bestFit="1" customWidth="1"/>
    <col min="702" max="702" width="14.06640625" bestFit="1" customWidth="1"/>
    <col min="703" max="703" width="10.46484375" bestFit="1" customWidth="1"/>
    <col min="704" max="704" width="14.06640625" bestFit="1" customWidth="1"/>
    <col min="705" max="705" width="10.46484375" bestFit="1" customWidth="1"/>
    <col min="706" max="706" width="14.06640625" bestFit="1" customWidth="1"/>
    <col min="707" max="707" width="12" bestFit="1" customWidth="1"/>
    <col min="708" max="708" width="14.06640625" bestFit="1" customWidth="1"/>
    <col min="709" max="709" width="10.46484375" bestFit="1" customWidth="1"/>
    <col min="710" max="710" width="14.06640625" bestFit="1" customWidth="1"/>
    <col min="711" max="711" width="10.46484375" bestFit="1" customWidth="1"/>
    <col min="712" max="712" width="14.06640625" bestFit="1" customWidth="1"/>
    <col min="713" max="713" width="9.46484375" bestFit="1" customWidth="1"/>
    <col min="714" max="714" width="14.06640625" bestFit="1" customWidth="1"/>
    <col min="715" max="715" width="10.46484375" bestFit="1" customWidth="1"/>
    <col min="716" max="716" width="14.06640625" bestFit="1" customWidth="1"/>
    <col min="717" max="717" width="10.46484375" bestFit="1" customWidth="1"/>
    <col min="718" max="718" width="14.06640625" bestFit="1" customWidth="1"/>
    <col min="719" max="719" width="10.46484375" bestFit="1" customWidth="1"/>
    <col min="720" max="720" width="14.06640625" bestFit="1" customWidth="1"/>
    <col min="721" max="721" width="10.46484375" bestFit="1" customWidth="1"/>
    <col min="722" max="722" width="14.06640625" bestFit="1" customWidth="1"/>
    <col min="723" max="723" width="10.46484375" bestFit="1" customWidth="1"/>
    <col min="724" max="724" width="14.06640625" bestFit="1" customWidth="1"/>
    <col min="725" max="725" width="10.46484375" bestFit="1" customWidth="1"/>
    <col min="726" max="726" width="14.06640625" bestFit="1" customWidth="1"/>
    <col min="727" max="727" width="10.46484375" bestFit="1" customWidth="1"/>
    <col min="728" max="728" width="14.06640625" bestFit="1" customWidth="1"/>
    <col min="729" max="729" width="10.46484375" bestFit="1" customWidth="1"/>
    <col min="730" max="730" width="14.06640625" bestFit="1" customWidth="1"/>
    <col min="731" max="731" width="10.46484375" bestFit="1" customWidth="1"/>
    <col min="732" max="732" width="14.06640625" bestFit="1" customWidth="1"/>
    <col min="733" max="733" width="10.46484375" bestFit="1" customWidth="1"/>
    <col min="734" max="734" width="14.06640625" bestFit="1" customWidth="1"/>
    <col min="735" max="735" width="10.46484375" bestFit="1" customWidth="1"/>
    <col min="736" max="736" width="14.06640625" bestFit="1" customWidth="1"/>
    <col min="737" max="737" width="10.46484375" bestFit="1" customWidth="1"/>
    <col min="738" max="738" width="14.06640625" bestFit="1" customWidth="1"/>
    <col min="739" max="739" width="10.46484375" bestFit="1" customWidth="1"/>
    <col min="740" max="740" width="14.06640625" bestFit="1" customWidth="1"/>
    <col min="741" max="741" width="10.46484375" bestFit="1" customWidth="1"/>
    <col min="742" max="742" width="14.06640625" bestFit="1" customWidth="1"/>
    <col min="743" max="743" width="10.46484375" bestFit="1" customWidth="1"/>
    <col min="744" max="744" width="14.06640625" bestFit="1" customWidth="1"/>
    <col min="745" max="745" width="10.46484375" bestFit="1" customWidth="1"/>
    <col min="746" max="746" width="14.06640625" bestFit="1" customWidth="1"/>
    <col min="747" max="747" width="12" bestFit="1" customWidth="1"/>
    <col min="748" max="748" width="14.06640625" bestFit="1" customWidth="1"/>
    <col min="749" max="749" width="10.46484375" bestFit="1" customWidth="1"/>
    <col min="750" max="750" width="14.06640625" bestFit="1" customWidth="1"/>
    <col min="751" max="751" width="10.46484375" bestFit="1" customWidth="1"/>
    <col min="752" max="752" width="14.06640625" bestFit="1" customWidth="1"/>
    <col min="753" max="753" width="10.46484375" bestFit="1" customWidth="1"/>
    <col min="754" max="754" width="14.06640625" bestFit="1" customWidth="1"/>
    <col min="755" max="755" width="9.46484375" bestFit="1" customWidth="1"/>
    <col min="756" max="756" width="14.06640625" bestFit="1" customWidth="1"/>
    <col min="757" max="757" width="10.46484375" bestFit="1" customWidth="1"/>
    <col min="758" max="758" width="14.06640625" bestFit="1" customWidth="1"/>
    <col min="759" max="759" width="10.46484375" bestFit="1" customWidth="1"/>
    <col min="760" max="760" width="14.06640625" bestFit="1" customWidth="1"/>
    <col min="761" max="761" width="10.46484375" bestFit="1" customWidth="1"/>
    <col min="762" max="762" width="14.06640625" bestFit="1" customWidth="1"/>
    <col min="763" max="763" width="10.46484375" bestFit="1" customWidth="1"/>
    <col min="764" max="764" width="14.06640625" bestFit="1" customWidth="1"/>
    <col min="765" max="765" width="10.46484375" bestFit="1" customWidth="1"/>
    <col min="766" max="766" width="14.06640625" bestFit="1" customWidth="1"/>
    <col min="767" max="767" width="10.46484375" bestFit="1" customWidth="1"/>
    <col min="768" max="768" width="14.06640625" bestFit="1" customWidth="1"/>
    <col min="769" max="769" width="10.46484375" bestFit="1" customWidth="1"/>
    <col min="770" max="770" width="14.06640625" bestFit="1" customWidth="1"/>
    <col min="771" max="771" width="10.46484375" bestFit="1" customWidth="1"/>
    <col min="772" max="772" width="14.06640625" bestFit="1" customWidth="1"/>
    <col min="773" max="773" width="10.46484375" bestFit="1" customWidth="1"/>
    <col min="774" max="774" width="14.06640625" bestFit="1" customWidth="1"/>
    <col min="775" max="775" width="10.46484375" bestFit="1" customWidth="1"/>
    <col min="776" max="776" width="14.06640625" bestFit="1" customWidth="1"/>
    <col min="777" max="777" width="10.46484375" bestFit="1" customWidth="1"/>
    <col min="778" max="778" width="14.06640625" bestFit="1" customWidth="1"/>
    <col min="779" max="779" width="10.46484375" bestFit="1" customWidth="1"/>
    <col min="780" max="780" width="14.06640625" bestFit="1" customWidth="1"/>
    <col min="781" max="781" width="9.46484375" bestFit="1" customWidth="1"/>
    <col min="782" max="782" width="14.06640625" bestFit="1" customWidth="1"/>
    <col min="783" max="783" width="10.46484375" bestFit="1" customWidth="1"/>
    <col min="784" max="784" width="14.06640625" bestFit="1" customWidth="1"/>
    <col min="785" max="785" width="10.46484375" bestFit="1" customWidth="1"/>
    <col min="786" max="786" width="14.06640625" bestFit="1" customWidth="1"/>
    <col min="787" max="787" width="10.46484375" bestFit="1" customWidth="1"/>
    <col min="788" max="788" width="14.06640625" bestFit="1" customWidth="1"/>
    <col min="789" max="789" width="9.46484375" bestFit="1" customWidth="1"/>
    <col min="790" max="790" width="14.06640625" bestFit="1" customWidth="1"/>
    <col min="791" max="791" width="12" bestFit="1" customWidth="1"/>
    <col min="792" max="792" width="14.06640625" bestFit="1" customWidth="1"/>
    <col min="793" max="793" width="10.46484375" bestFit="1" customWidth="1"/>
    <col min="794" max="794" width="14.06640625" bestFit="1" customWidth="1"/>
    <col min="795" max="795" width="10.46484375" bestFit="1" customWidth="1"/>
    <col min="796" max="796" width="14.06640625" bestFit="1" customWidth="1"/>
    <col min="797" max="797" width="12" bestFit="1" customWidth="1"/>
    <col min="798" max="798" width="14.06640625" bestFit="1" customWidth="1"/>
    <col min="799" max="799" width="10.46484375" bestFit="1" customWidth="1"/>
    <col min="800" max="800" width="14.06640625" bestFit="1" customWidth="1"/>
    <col min="801" max="801" width="10.46484375" bestFit="1" customWidth="1"/>
    <col min="802" max="802" width="14.06640625" bestFit="1" customWidth="1"/>
    <col min="803" max="803" width="10.46484375" bestFit="1" customWidth="1"/>
    <col min="804" max="804" width="14.06640625" bestFit="1" customWidth="1"/>
    <col min="805" max="805" width="12" bestFit="1" customWidth="1"/>
    <col min="806" max="806" width="14.06640625" bestFit="1" customWidth="1"/>
    <col min="807" max="807" width="9.46484375" bestFit="1" customWidth="1"/>
    <col min="808" max="808" width="14.06640625" bestFit="1" customWidth="1"/>
    <col min="809" max="809" width="9.46484375" bestFit="1" customWidth="1"/>
    <col min="810" max="810" width="14.06640625" bestFit="1" customWidth="1"/>
    <col min="811" max="811" width="10.46484375" bestFit="1" customWidth="1"/>
    <col min="812" max="812" width="14.06640625" bestFit="1" customWidth="1"/>
    <col min="813" max="813" width="10.46484375" bestFit="1" customWidth="1"/>
    <col min="814" max="814" width="14.06640625" bestFit="1" customWidth="1"/>
    <col min="815" max="815" width="10.46484375" bestFit="1" customWidth="1"/>
    <col min="816" max="816" width="14.06640625" bestFit="1" customWidth="1"/>
    <col min="817" max="817" width="10.46484375" bestFit="1" customWidth="1"/>
    <col min="818" max="818" width="14.06640625" bestFit="1" customWidth="1"/>
    <col min="819" max="819" width="10.46484375" bestFit="1" customWidth="1"/>
    <col min="820" max="820" width="14.06640625" bestFit="1" customWidth="1"/>
    <col min="821" max="821" width="10.46484375" bestFit="1" customWidth="1"/>
    <col min="822" max="822" width="14.06640625" bestFit="1" customWidth="1"/>
    <col min="823" max="823" width="10.46484375" bestFit="1" customWidth="1"/>
    <col min="824" max="824" width="14.06640625" bestFit="1" customWidth="1"/>
    <col min="825" max="825" width="10.46484375" bestFit="1" customWidth="1"/>
    <col min="826" max="826" width="14.06640625" bestFit="1" customWidth="1"/>
    <col min="827" max="827" width="10.46484375" bestFit="1" customWidth="1"/>
    <col min="828" max="828" width="14.06640625" bestFit="1" customWidth="1"/>
    <col min="829" max="829" width="9.46484375" bestFit="1" customWidth="1"/>
    <col min="830" max="830" width="14.06640625" bestFit="1" customWidth="1"/>
    <col min="831" max="831" width="10.46484375" bestFit="1" customWidth="1"/>
    <col min="832" max="832" width="14.06640625" bestFit="1" customWidth="1"/>
    <col min="833" max="833" width="10.46484375" bestFit="1" customWidth="1"/>
    <col min="834" max="834" width="14.06640625" bestFit="1" customWidth="1"/>
    <col min="835" max="835" width="10.46484375" bestFit="1" customWidth="1"/>
    <col min="836" max="836" width="14.06640625" bestFit="1" customWidth="1"/>
    <col min="837" max="837" width="10.46484375" bestFit="1" customWidth="1"/>
    <col min="838" max="838" width="14.06640625" bestFit="1" customWidth="1"/>
    <col min="839" max="839" width="10.46484375" bestFit="1" customWidth="1"/>
    <col min="840" max="840" width="14.06640625" bestFit="1" customWidth="1"/>
    <col min="841" max="841" width="10.46484375" bestFit="1" customWidth="1"/>
    <col min="842" max="842" width="14.06640625" bestFit="1" customWidth="1"/>
    <col min="843" max="843" width="9.46484375" bestFit="1" customWidth="1"/>
    <col min="844" max="844" width="14.06640625" bestFit="1" customWidth="1"/>
    <col min="845" max="845" width="10.46484375" bestFit="1" customWidth="1"/>
    <col min="846" max="846" width="14.06640625" bestFit="1" customWidth="1"/>
    <col min="847" max="847" width="9.46484375" bestFit="1" customWidth="1"/>
    <col min="848" max="848" width="14.06640625" bestFit="1" customWidth="1"/>
    <col min="849" max="849" width="10.46484375" bestFit="1" customWidth="1"/>
    <col min="850" max="850" width="14.06640625" bestFit="1" customWidth="1"/>
    <col min="851" max="851" width="10.46484375" bestFit="1" customWidth="1"/>
    <col min="852" max="852" width="14.06640625" bestFit="1" customWidth="1"/>
    <col min="853" max="853" width="10.46484375" bestFit="1" customWidth="1"/>
    <col min="854" max="854" width="14.06640625" bestFit="1" customWidth="1"/>
    <col min="855" max="855" width="10.46484375" bestFit="1" customWidth="1"/>
    <col min="856" max="856" width="14.06640625" bestFit="1" customWidth="1"/>
    <col min="857" max="857" width="10.46484375" bestFit="1" customWidth="1"/>
    <col min="858" max="858" width="14.06640625" bestFit="1" customWidth="1"/>
    <col min="859" max="859" width="10.46484375" bestFit="1" customWidth="1"/>
    <col min="860" max="860" width="14.06640625" bestFit="1" customWidth="1"/>
    <col min="861" max="861" width="9.46484375" bestFit="1" customWidth="1"/>
    <col min="862" max="862" width="14.06640625" bestFit="1" customWidth="1"/>
    <col min="863" max="863" width="9.46484375" bestFit="1" customWidth="1"/>
    <col min="864" max="864" width="14.06640625" bestFit="1" customWidth="1"/>
    <col min="865" max="865" width="9.46484375" bestFit="1" customWidth="1"/>
    <col min="866" max="866" width="14.06640625" bestFit="1" customWidth="1"/>
    <col min="867" max="867" width="10.46484375" bestFit="1" customWidth="1"/>
    <col min="868" max="868" width="14.06640625" bestFit="1" customWidth="1"/>
    <col min="869" max="869" width="9.46484375" bestFit="1" customWidth="1"/>
    <col min="870" max="870" width="14.06640625" bestFit="1" customWidth="1"/>
    <col min="871" max="871" width="9.46484375" bestFit="1" customWidth="1"/>
    <col min="872" max="872" width="14.06640625" bestFit="1" customWidth="1"/>
    <col min="873" max="873" width="9.46484375" bestFit="1" customWidth="1"/>
    <col min="874" max="874" width="14.06640625" bestFit="1" customWidth="1"/>
    <col min="875" max="875" width="10.46484375" bestFit="1" customWidth="1"/>
    <col min="876" max="876" width="14.06640625" bestFit="1" customWidth="1"/>
    <col min="877" max="877" width="12" bestFit="1" customWidth="1"/>
    <col min="878" max="878" width="14.06640625" bestFit="1" customWidth="1"/>
    <col min="879" max="879" width="10.46484375" bestFit="1" customWidth="1"/>
    <col min="880" max="880" width="14.06640625" bestFit="1" customWidth="1"/>
    <col min="881" max="881" width="10.46484375" bestFit="1" customWidth="1"/>
    <col min="882" max="882" width="14.06640625" bestFit="1" customWidth="1"/>
    <col min="883" max="883" width="10.46484375" bestFit="1" customWidth="1"/>
    <col min="884" max="884" width="14.06640625" bestFit="1" customWidth="1"/>
    <col min="885" max="885" width="10.46484375" bestFit="1" customWidth="1"/>
    <col min="886" max="886" width="14.06640625" bestFit="1" customWidth="1"/>
    <col min="887" max="887" width="9.46484375" bestFit="1" customWidth="1"/>
    <col min="888" max="888" width="14.06640625" bestFit="1" customWidth="1"/>
    <col min="889" max="889" width="10.46484375" bestFit="1" customWidth="1"/>
    <col min="890" max="890" width="14.06640625" bestFit="1" customWidth="1"/>
    <col min="891" max="891" width="10.46484375" bestFit="1" customWidth="1"/>
    <col min="892" max="892" width="14.06640625" bestFit="1" customWidth="1"/>
    <col min="893" max="893" width="10.46484375" bestFit="1" customWidth="1"/>
    <col min="894" max="894" width="14.06640625" bestFit="1" customWidth="1"/>
    <col min="895" max="895" width="10.46484375" bestFit="1" customWidth="1"/>
    <col min="896" max="896" width="14.06640625" bestFit="1" customWidth="1"/>
    <col min="897" max="897" width="10.46484375" bestFit="1" customWidth="1"/>
    <col min="898" max="898" width="14.06640625" bestFit="1" customWidth="1"/>
    <col min="899" max="899" width="10.46484375" bestFit="1" customWidth="1"/>
    <col min="900" max="900" width="14.06640625" bestFit="1" customWidth="1"/>
    <col min="901" max="901" width="10.46484375" bestFit="1" customWidth="1"/>
    <col min="902" max="902" width="15.06640625" bestFit="1" customWidth="1"/>
    <col min="903" max="903" width="10.46484375" bestFit="1" customWidth="1"/>
    <col min="904" max="904" width="15.06640625" bestFit="1" customWidth="1"/>
    <col min="905" max="906" width="10.46484375" bestFit="1" customWidth="1"/>
    <col min="907" max="907" width="15.06640625" bestFit="1" customWidth="1"/>
    <col min="908" max="908" width="10.46484375" bestFit="1" customWidth="1"/>
    <col min="909" max="909" width="15.06640625" bestFit="1" customWidth="1"/>
    <col min="910" max="910" width="10.46484375" bestFit="1" customWidth="1"/>
    <col min="911" max="911" width="15.06640625" bestFit="1" customWidth="1"/>
    <col min="912" max="912" width="10.46484375" bestFit="1" customWidth="1"/>
    <col min="913" max="913" width="15.06640625" bestFit="1" customWidth="1"/>
    <col min="914" max="914" width="10.46484375" bestFit="1" customWidth="1"/>
    <col min="915" max="915" width="15.06640625" bestFit="1" customWidth="1"/>
    <col min="916" max="916" width="10.46484375" bestFit="1" customWidth="1"/>
    <col min="917" max="917" width="15.06640625" bestFit="1" customWidth="1"/>
    <col min="918" max="918" width="10.46484375" bestFit="1" customWidth="1"/>
    <col min="919" max="919" width="15.06640625" bestFit="1" customWidth="1"/>
    <col min="920" max="920" width="10.46484375" bestFit="1" customWidth="1"/>
    <col min="921" max="921" width="15.06640625" bestFit="1" customWidth="1"/>
    <col min="922" max="922" width="10.46484375" bestFit="1" customWidth="1"/>
    <col min="923" max="923" width="15.06640625" bestFit="1" customWidth="1"/>
    <col min="924" max="924" width="10.46484375" bestFit="1" customWidth="1"/>
    <col min="925" max="925" width="15.06640625" bestFit="1" customWidth="1"/>
    <col min="926" max="926" width="10.46484375" bestFit="1" customWidth="1"/>
    <col min="927" max="927" width="15.06640625" bestFit="1" customWidth="1"/>
    <col min="928" max="928" width="12" bestFit="1" customWidth="1"/>
    <col min="929" max="929" width="15.06640625" bestFit="1" customWidth="1"/>
    <col min="930" max="930" width="10.46484375" bestFit="1" customWidth="1"/>
    <col min="931" max="931" width="15.06640625" bestFit="1" customWidth="1"/>
    <col min="932" max="932" width="10.46484375" bestFit="1" customWidth="1"/>
    <col min="933" max="933" width="15.06640625" bestFit="1" customWidth="1"/>
    <col min="934" max="934" width="10.46484375" bestFit="1" customWidth="1"/>
    <col min="935" max="935" width="15.06640625" bestFit="1" customWidth="1"/>
    <col min="936" max="936" width="10.46484375" bestFit="1" customWidth="1"/>
    <col min="937" max="937" width="15.06640625" bestFit="1" customWidth="1"/>
    <col min="938" max="938" width="10.46484375" bestFit="1" customWidth="1"/>
    <col min="939" max="939" width="15.06640625" bestFit="1" customWidth="1"/>
    <col min="940" max="940" width="10.46484375" bestFit="1" customWidth="1"/>
    <col min="941" max="941" width="15.06640625" bestFit="1" customWidth="1"/>
    <col min="942" max="942" width="10.46484375" bestFit="1" customWidth="1"/>
    <col min="943" max="943" width="15.06640625" bestFit="1" customWidth="1"/>
    <col min="944" max="944" width="10.46484375" bestFit="1" customWidth="1"/>
    <col min="945" max="945" width="15.06640625" bestFit="1" customWidth="1"/>
    <col min="946" max="946" width="10.46484375" bestFit="1" customWidth="1"/>
    <col min="947" max="947" width="15.06640625" bestFit="1" customWidth="1"/>
    <col min="948" max="948" width="10.46484375" bestFit="1" customWidth="1"/>
    <col min="949" max="949" width="15.06640625" bestFit="1" customWidth="1"/>
    <col min="950" max="950" width="10.46484375" bestFit="1" customWidth="1"/>
    <col min="951" max="951" width="15.06640625" bestFit="1" customWidth="1"/>
    <col min="952" max="952" width="12" bestFit="1" customWidth="1"/>
    <col min="953" max="953" width="15.06640625" bestFit="1" customWidth="1"/>
    <col min="954" max="954" width="10.46484375" bestFit="1" customWidth="1"/>
    <col min="955" max="955" width="15.06640625" bestFit="1" customWidth="1"/>
    <col min="956" max="956" width="10.46484375" bestFit="1" customWidth="1"/>
    <col min="957" max="957" width="15.06640625" bestFit="1" customWidth="1"/>
    <col min="958" max="958" width="10.46484375" bestFit="1" customWidth="1"/>
    <col min="959" max="959" width="15.06640625" bestFit="1" customWidth="1"/>
    <col min="960" max="960" width="10.46484375" bestFit="1" customWidth="1"/>
    <col min="961" max="961" width="15.06640625" bestFit="1" customWidth="1"/>
    <col min="962" max="962" width="10.46484375" bestFit="1" customWidth="1"/>
    <col min="963" max="963" width="15.06640625" bestFit="1" customWidth="1"/>
    <col min="964" max="964" width="10.46484375" bestFit="1" customWidth="1"/>
    <col min="965" max="965" width="15.06640625" bestFit="1" customWidth="1"/>
    <col min="966" max="966" width="10.46484375" bestFit="1" customWidth="1"/>
    <col min="967" max="967" width="15.06640625" bestFit="1" customWidth="1"/>
    <col min="968" max="968" width="10.46484375" bestFit="1" customWidth="1"/>
    <col min="969" max="969" width="15.06640625" bestFit="1" customWidth="1"/>
    <col min="970" max="970" width="10.46484375" bestFit="1" customWidth="1"/>
    <col min="971" max="971" width="15.06640625" bestFit="1" customWidth="1"/>
    <col min="972" max="972" width="10.46484375" bestFit="1" customWidth="1"/>
    <col min="973" max="973" width="15.06640625" bestFit="1" customWidth="1"/>
    <col min="974" max="974" width="10.46484375" bestFit="1" customWidth="1"/>
    <col min="975" max="975" width="15.06640625" bestFit="1" customWidth="1"/>
    <col min="976" max="976" width="10.46484375" bestFit="1" customWidth="1"/>
    <col min="977" max="977" width="15.06640625" bestFit="1" customWidth="1"/>
    <col min="978" max="978" width="10.46484375" bestFit="1" customWidth="1"/>
    <col min="979" max="979" width="15.06640625" bestFit="1" customWidth="1"/>
    <col min="980" max="980" width="10.46484375" bestFit="1" customWidth="1"/>
    <col min="981" max="981" width="15.06640625" bestFit="1" customWidth="1"/>
    <col min="982" max="982" width="10.46484375" bestFit="1" customWidth="1"/>
    <col min="983" max="983" width="15.06640625" bestFit="1" customWidth="1"/>
    <col min="984" max="984" width="10.46484375" bestFit="1" customWidth="1"/>
    <col min="985" max="985" width="15.06640625" bestFit="1" customWidth="1"/>
    <col min="986" max="986" width="10.46484375" bestFit="1" customWidth="1"/>
    <col min="987" max="987" width="15.06640625" bestFit="1" customWidth="1"/>
    <col min="988" max="988" width="12" bestFit="1" customWidth="1"/>
    <col min="989" max="989" width="15.06640625" bestFit="1" customWidth="1"/>
    <col min="990" max="990" width="10.46484375" bestFit="1" customWidth="1"/>
    <col min="991" max="991" width="15.06640625" bestFit="1" customWidth="1"/>
    <col min="992" max="992" width="10.46484375" bestFit="1" customWidth="1"/>
    <col min="993" max="993" width="15.06640625" bestFit="1" customWidth="1"/>
    <col min="994" max="994" width="10.46484375" bestFit="1" customWidth="1"/>
    <col min="995" max="995" width="15.06640625" bestFit="1" customWidth="1"/>
    <col min="996" max="996" width="10.46484375" bestFit="1" customWidth="1"/>
    <col min="997" max="997" width="15.06640625" bestFit="1" customWidth="1"/>
    <col min="998" max="998" width="10.46484375" bestFit="1" customWidth="1"/>
    <col min="999" max="999" width="15.06640625" bestFit="1" customWidth="1"/>
    <col min="1000" max="1000" width="10.46484375" bestFit="1" customWidth="1"/>
    <col min="1001" max="1001" width="15.06640625" bestFit="1" customWidth="1"/>
    <col min="1002" max="1002" width="10.46484375" bestFit="1" customWidth="1"/>
    <col min="1003" max="1003" width="15.06640625" bestFit="1" customWidth="1"/>
    <col min="1004" max="1004" width="10.46484375" bestFit="1" customWidth="1"/>
    <col min="1005" max="1005" width="15.06640625" bestFit="1" customWidth="1"/>
    <col min="1006" max="1006" width="10.46484375" bestFit="1" customWidth="1"/>
    <col min="1007" max="1007" width="15.06640625" bestFit="1" customWidth="1"/>
    <col min="1008" max="1008" width="10.46484375" bestFit="1" customWidth="1"/>
    <col min="1009" max="1009" width="15.06640625" bestFit="1" customWidth="1"/>
    <col min="1010" max="1010" width="10.46484375" bestFit="1" customWidth="1"/>
    <col min="1011" max="1011" width="15.06640625" bestFit="1" customWidth="1"/>
    <col min="1012" max="1012" width="10.46484375" bestFit="1" customWidth="1"/>
    <col min="1013" max="1013" width="15.06640625" bestFit="1" customWidth="1"/>
    <col min="1014" max="1014" width="10.46484375" bestFit="1" customWidth="1"/>
    <col min="1015" max="1015" width="15.06640625" bestFit="1" customWidth="1"/>
    <col min="1016" max="1016" width="10.46484375" bestFit="1" customWidth="1"/>
    <col min="1017" max="1017" width="15.06640625" bestFit="1" customWidth="1"/>
    <col min="1018" max="1018" width="10.46484375" bestFit="1" customWidth="1"/>
    <col min="1019" max="1019" width="15.06640625" bestFit="1" customWidth="1"/>
    <col min="1020" max="1020" width="10.46484375" bestFit="1" customWidth="1"/>
    <col min="1021" max="1021" width="15.06640625" bestFit="1" customWidth="1"/>
    <col min="1022" max="1022" width="10.46484375" bestFit="1" customWidth="1"/>
    <col min="1023" max="1023" width="15.06640625" bestFit="1" customWidth="1"/>
    <col min="1024" max="1024" width="10.46484375" bestFit="1" customWidth="1"/>
    <col min="1025" max="1025" width="15.06640625" bestFit="1" customWidth="1"/>
    <col min="1026" max="1026" width="10.46484375" bestFit="1" customWidth="1"/>
    <col min="1027" max="1027" width="15.06640625" bestFit="1" customWidth="1"/>
    <col min="1028" max="1028" width="10.46484375" bestFit="1" customWidth="1"/>
    <col min="1029" max="1029" width="15.06640625" bestFit="1" customWidth="1"/>
    <col min="1030" max="1030" width="10.46484375" bestFit="1" customWidth="1"/>
    <col min="1031" max="1031" width="15.06640625" bestFit="1" customWidth="1"/>
    <col min="1032" max="1032" width="10.46484375" bestFit="1" customWidth="1"/>
    <col min="1033" max="1033" width="15.06640625" bestFit="1" customWidth="1"/>
    <col min="1034" max="1034" width="12" bestFit="1" customWidth="1"/>
    <col min="1035" max="1035" width="15.06640625" bestFit="1" customWidth="1"/>
    <col min="1036" max="1036" width="10.46484375" bestFit="1" customWidth="1"/>
    <col min="1037" max="1037" width="15.06640625" bestFit="1" customWidth="1"/>
    <col min="1038" max="1038" width="10.46484375" bestFit="1" customWidth="1"/>
    <col min="1039" max="1039" width="15.06640625" bestFit="1" customWidth="1"/>
    <col min="1040" max="1040" width="10.46484375" bestFit="1" customWidth="1"/>
    <col min="1041" max="1041" width="15.06640625" bestFit="1" customWidth="1"/>
    <col min="1042" max="1042" width="12" bestFit="1" customWidth="1"/>
    <col min="1043" max="1043" width="15.06640625" bestFit="1" customWidth="1"/>
    <col min="1044" max="1044" width="10.46484375" bestFit="1" customWidth="1"/>
    <col min="1045" max="1045" width="15.06640625" bestFit="1" customWidth="1"/>
    <col min="1046" max="1046" width="10.46484375" bestFit="1" customWidth="1"/>
    <col min="1047" max="1047" width="15.06640625" bestFit="1" customWidth="1"/>
    <col min="1048" max="1048" width="10.46484375" bestFit="1" customWidth="1"/>
    <col min="1049" max="1049" width="15.06640625" bestFit="1" customWidth="1"/>
    <col min="1050" max="1050" width="10.46484375" bestFit="1" customWidth="1"/>
    <col min="1051" max="1051" width="15.06640625" bestFit="1" customWidth="1"/>
    <col min="1052" max="1052" width="10.46484375" bestFit="1" customWidth="1"/>
    <col min="1053" max="1053" width="15.06640625" bestFit="1" customWidth="1"/>
    <col min="1054" max="1054" width="10.46484375" bestFit="1" customWidth="1"/>
    <col min="1055" max="1055" width="15.06640625" bestFit="1" customWidth="1"/>
    <col min="1056" max="1056" width="10.46484375" bestFit="1" customWidth="1"/>
    <col min="1057" max="1057" width="15.06640625" bestFit="1" customWidth="1"/>
    <col min="1058" max="1058" width="10.46484375" bestFit="1" customWidth="1"/>
    <col min="1059" max="1059" width="15.06640625" bestFit="1" customWidth="1"/>
    <col min="1060" max="1060" width="10.46484375" bestFit="1" customWidth="1"/>
    <col min="1061" max="1061" width="15.06640625" bestFit="1" customWidth="1"/>
    <col min="1062" max="1062" width="10.46484375" bestFit="1" customWidth="1"/>
    <col min="1063" max="1063" width="15.06640625" bestFit="1" customWidth="1"/>
    <col min="1064" max="1064" width="10.46484375" bestFit="1" customWidth="1"/>
    <col min="1065" max="1065" width="15.06640625" bestFit="1" customWidth="1"/>
    <col min="1066" max="1066" width="10.46484375" bestFit="1" customWidth="1"/>
    <col min="1067" max="1067" width="15.06640625" bestFit="1" customWidth="1"/>
    <col min="1068" max="1068" width="10.46484375" bestFit="1" customWidth="1"/>
    <col min="1069" max="1069" width="15.06640625" bestFit="1" customWidth="1"/>
    <col min="1070" max="1070" width="12" bestFit="1" customWidth="1"/>
    <col min="1071" max="1071" width="15.06640625" bestFit="1" customWidth="1"/>
    <col min="1072" max="1072" width="10.46484375" bestFit="1" customWidth="1"/>
    <col min="1073" max="1073" width="15.06640625" bestFit="1" customWidth="1"/>
    <col min="1074" max="1074" width="10.46484375" bestFit="1" customWidth="1"/>
    <col min="1075" max="1075" width="15.06640625" bestFit="1" customWidth="1"/>
    <col min="1076" max="1076" width="10.46484375" bestFit="1" customWidth="1"/>
    <col min="1077" max="1077" width="15.06640625" bestFit="1" customWidth="1"/>
    <col min="1078" max="1078" width="10.46484375" bestFit="1" customWidth="1"/>
    <col min="1079" max="1079" width="15.06640625" bestFit="1" customWidth="1"/>
    <col min="1080" max="1080" width="10.46484375" bestFit="1" customWidth="1"/>
    <col min="1081" max="1081" width="15.06640625" bestFit="1" customWidth="1"/>
    <col min="1082" max="1082" width="10.46484375" bestFit="1" customWidth="1"/>
    <col min="1083" max="1083" width="15.06640625" bestFit="1" customWidth="1"/>
    <col min="1084" max="1084" width="12" bestFit="1" customWidth="1"/>
    <col min="1085" max="1085" width="15.06640625" bestFit="1" customWidth="1"/>
    <col min="1086" max="1086" width="12" bestFit="1" customWidth="1"/>
    <col min="1087" max="1087" width="15.06640625" bestFit="1" customWidth="1"/>
    <col min="1088" max="1088" width="10.46484375" bestFit="1" customWidth="1"/>
    <col min="1089" max="1089" width="15.06640625" bestFit="1" customWidth="1"/>
    <col min="1090" max="1090" width="10.46484375" bestFit="1" customWidth="1"/>
    <col min="1091" max="1091" width="15.06640625" bestFit="1" customWidth="1"/>
    <col min="1092" max="1092" width="10.46484375" bestFit="1" customWidth="1"/>
    <col min="1093" max="1093" width="15.06640625" bestFit="1" customWidth="1"/>
    <col min="1094" max="1094" width="10.46484375" bestFit="1" customWidth="1"/>
    <col min="1095" max="1095" width="15.06640625" bestFit="1" customWidth="1"/>
    <col min="1096" max="1096" width="10.46484375" bestFit="1" customWidth="1"/>
    <col min="1097" max="1097" width="15.06640625" bestFit="1" customWidth="1"/>
    <col min="1098" max="1098" width="10.46484375" bestFit="1" customWidth="1"/>
    <col min="1099" max="1099" width="15.06640625" bestFit="1" customWidth="1"/>
    <col min="1100" max="1100" width="10.46484375" bestFit="1" customWidth="1"/>
    <col min="1101" max="1101" width="15.06640625" bestFit="1" customWidth="1"/>
    <col min="1102" max="1102" width="10.46484375" bestFit="1" customWidth="1"/>
    <col min="1103" max="1103" width="15.06640625" bestFit="1" customWidth="1"/>
    <col min="1104" max="1104" width="10.46484375" bestFit="1" customWidth="1"/>
    <col min="1105" max="1105" width="15.06640625" bestFit="1" customWidth="1"/>
    <col min="1106" max="1106" width="10.46484375" bestFit="1" customWidth="1"/>
    <col min="1107" max="1107" width="15.06640625" bestFit="1" customWidth="1"/>
    <col min="1108" max="1108" width="10.46484375" bestFit="1" customWidth="1"/>
    <col min="1109" max="1109" width="15.06640625" bestFit="1" customWidth="1"/>
    <col min="1110" max="1110" width="10.46484375" bestFit="1" customWidth="1"/>
    <col min="1111" max="1111" width="15.06640625" bestFit="1" customWidth="1"/>
    <col min="1112" max="1112" width="10.46484375" bestFit="1" customWidth="1"/>
    <col min="1113" max="1113" width="15.06640625" bestFit="1" customWidth="1"/>
    <col min="1114" max="1114" width="10.46484375" bestFit="1" customWidth="1"/>
    <col min="1115" max="1115" width="15.06640625" bestFit="1" customWidth="1"/>
    <col min="1116" max="1116" width="10.46484375" bestFit="1" customWidth="1"/>
    <col min="1117" max="1117" width="15.06640625" bestFit="1" customWidth="1"/>
    <col min="1118" max="1118" width="10.46484375" bestFit="1" customWidth="1"/>
    <col min="1119" max="1119" width="15.06640625" bestFit="1" customWidth="1"/>
    <col min="1120" max="1120" width="10.46484375" bestFit="1" customWidth="1"/>
    <col min="1121" max="1121" width="15.06640625" bestFit="1" customWidth="1"/>
    <col min="1122" max="1122" width="10.46484375" bestFit="1" customWidth="1"/>
    <col min="1123" max="1123" width="15.06640625" bestFit="1" customWidth="1"/>
    <col min="1124" max="1124" width="10.46484375" bestFit="1" customWidth="1"/>
    <col min="1125" max="1125" width="15.06640625" bestFit="1" customWidth="1"/>
    <col min="1126" max="1126" width="10.46484375" bestFit="1" customWidth="1"/>
    <col min="1127" max="1127" width="15.06640625" bestFit="1" customWidth="1"/>
    <col min="1128" max="1128" width="10.46484375" bestFit="1" customWidth="1"/>
    <col min="1129" max="1129" width="15.06640625" bestFit="1" customWidth="1"/>
    <col min="1130" max="1130" width="10.46484375" bestFit="1" customWidth="1"/>
    <col min="1131" max="1131" width="15.06640625" bestFit="1" customWidth="1"/>
    <col min="1132" max="1132" width="10.46484375" bestFit="1" customWidth="1"/>
    <col min="1133" max="1133" width="15.06640625" bestFit="1" customWidth="1"/>
    <col min="1134" max="1134" width="10.46484375" bestFit="1" customWidth="1"/>
    <col min="1135" max="1135" width="15.06640625" bestFit="1" customWidth="1"/>
    <col min="1136" max="1136" width="10.46484375" bestFit="1" customWidth="1"/>
    <col min="1137" max="1137" width="15.06640625" bestFit="1" customWidth="1"/>
    <col min="1138" max="1138" width="10.46484375" bestFit="1" customWidth="1"/>
    <col min="1139" max="1139" width="15.06640625" bestFit="1" customWidth="1"/>
    <col min="1140" max="1140" width="10.46484375" bestFit="1" customWidth="1"/>
    <col min="1141" max="1141" width="15.06640625" bestFit="1" customWidth="1"/>
    <col min="1142" max="1142" width="10.46484375" bestFit="1" customWidth="1"/>
    <col min="1143" max="1143" width="15.06640625" bestFit="1" customWidth="1"/>
    <col min="1144" max="1144" width="10.46484375" bestFit="1" customWidth="1"/>
    <col min="1145" max="1145" width="15.06640625" bestFit="1" customWidth="1"/>
    <col min="1146" max="1146" width="10.46484375" bestFit="1" customWidth="1"/>
    <col min="1147" max="1147" width="15.06640625" bestFit="1" customWidth="1"/>
    <col min="1148" max="1148" width="10.46484375" bestFit="1" customWidth="1"/>
    <col min="1149" max="1149" width="15.06640625" bestFit="1" customWidth="1"/>
    <col min="1150" max="1150" width="10.46484375" bestFit="1" customWidth="1"/>
    <col min="1151" max="1151" width="15.06640625" bestFit="1" customWidth="1"/>
    <col min="1152" max="1152" width="10.46484375" bestFit="1" customWidth="1"/>
    <col min="1153" max="1153" width="15.06640625" bestFit="1" customWidth="1"/>
    <col min="1154" max="1154" width="10.46484375" bestFit="1" customWidth="1"/>
    <col min="1155" max="1155" width="15.06640625" bestFit="1" customWidth="1"/>
    <col min="1156" max="1156" width="10.46484375" bestFit="1" customWidth="1"/>
    <col min="1157" max="1157" width="15.06640625" bestFit="1" customWidth="1"/>
    <col min="1158" max="1158" width="10.46484375" bestFit="1" customWidth="1"/>
    <col min="1159" max="1159" width="15.06640625" bestFit="1" customWidth="1"/>
    <col min="1160" max="1160" width="10.46484375" bestFit="1" customWidth="1"/>
    <col min="1161" max="1161" width="15.06640625" bestFit="1" customWidth="1"/>
    <col min="1162" max="1162" width="10.46484375" bestFit="1" customWidth="1"/>
    <col min="1163" max="1163" width="15.06640625" bestFit="1" customWidth="1"/>
    <col min="1164" max="1164" width="10.46484375" bestFit="1" customWidth="1"/>
    <col min="1165" max="1165" width="15.06640625" bestFit="1" customWidth="1"/>
    <col min="1166" max="1166" width="10.46484375" bestFit="1" customWidth="1"/>
    <col min="1167" max="1167" width="15.06640625" bestFit="1" customWidth="1"/>
    <col min="1168" max="1168" width="10.46484375" bestFit="1" customWidth="1"/>
    <col min="1169" max="1169" width="15.06640625" bestFit="1" customWidth="1"/>
    <col min="1170" max="1170" width="10.46484375" bestFit="1" customWidth="1"/>
    <col min="1171" max="1171" width="15.06640625" bestFit="1" customWidth="1"/>
    <col min="1172" max="1172" width="10.46484375" bestFit="1" customWidth="1"/>
    <col min="1173" max="1173" width="15.06640625" bestFit="1" customWidth="1"/>
    <col min="1174" max="1174" width="10.46484375" bestFit="1" customWidth="1"/>
    <col min="1175" max="1175" width="15.06640625" bestFit="1" customWidth="1"/>
    <col min="1176" max="1176" width="10.46484375" bestFit="1" customWidth="1"/>
    <col min="1177" max="1177" width="15.06640625" bestFit="1" customWidth="1"/>
    <col min="1178" max="1178" width="10.46484375" bestFit="1" customWidth="1"/>
    <col min="1179" max="1179" width="15.06640625" bestFit="1" customWidth="1"/>
    <col min="1180" max="1180" width="10.46484375" bestFit="1" customWidth="1"/>
    <col min="1181" max="1181" width="15.06640625" bestFit="1" customWidth="1"/>
    <col min="1182" max="1182" width="10.46484375" bestFit="1" customWidth="1"/>
    <col min="1183" max="1183" width="15.06640625" bestFit="1" customWidth="1"/>
    <col min="1184" max="1184" width="10.46484375" bestFit="1" customWidth="1"/>
    <col min="1185" max="1185" width="15.06640625" bestFit="1" customWidth="1"/>
    <col min="1186" max="1186" width="10.46484375" bestFit="1" customWidth="1"/>
    <col min="1187" max="1187" width="15.06640625" bestFit="1" customWidth="1"/>
    <col min="1188" max="1188" width="12" bestFit="1" customWidth="1"/>
    <col min="1189" max="1189" width="15.06640625" bestFit="1" customWidth="1"/>
    <col min="1190" max="1190" width="10.46484375" bestFit="1" customWidth="1"/>
    <col min="1191" max="1191" width="15.06640625" bestFit="1" customWidth="1"/>
    <col min="1192" max="1192" width="10.46484375" bestFit="1" customWidth="1"/>
    <col min="1193" max="1193" width="15.06640625" bestFit="1" customWidth="1"/>
    <col min="1194" max="1194" width="10.46484375" bestFit="1" customWidth="1"/>
    <col min="1195" max="1195" width="15.06640625" bestFit="1" customWidth="1"/>
    <col min="1196" max="1196" width="10.46484375" bestFit="1" customWidth="1"/>
    <col min="1197" max="1197" width="15.06640625" bestFit="1" customWidth="1"/>
    <col min="1198" max="1198" width="10.46484375" bestFit="1" customWidth="1"/>
    <col min="1199" max="1199" width="15.06640625" bestFit="1" customWidth="1"/>
    <col min="1200" max="1200" width="10.46484375" bestFit="1" customWidth="1"/>
    <col min="1201" max="1201" width="15.06640625" bestFit="1" customWidth="1"/>
    <col min="1202" max="1202" width="10.46484375" bestFit="1" customWidth="1"/>
    <col min="1203" max="1203" width="15.06640625" bestFit="1" customWidth="1"/>
    <col min="1204" max="1204" width="10.46484375" bestFit="1" customWidth="1"/>
    <col min="1205" max="1205" width="15.06640625" bestFit="1" customWidth="1"/>
    <col min="1206" max="1206" width="10.46484375" bestFit="1" customWidth="1"/>
    <col min="1207" max="1207" width="15.06640625" bestFit="1" customWidth="1"/>
    <col min="1208" max="1208" width="10.46484375" bestFit="1" customWidth="1"/>
    <col min="1209" max="1209" width="15.06640625" bestFit="1" customWidth="1"/>
    <col min="1210" max="1210" width="10.46484375" bestFit="1" customWidth="1"/>
    <col min="1211" max="1211" width="15.06640625" bestFit="1" customWidth="1"/>
    <col min="1212" max="1212" width="10.46484375" bestFit="1" customWidth="1"/>
    <col min="1213" max="1213" width="15.06640625" bestFit="1" customWidth="1"/>
    <col min="1214" max="1214" width="12" bestFit="1" customWidth="1"/>
    <col min="1215" max="1215" width="15.06640625" bestFit="1" customWidth="1"/>
    <col min="1216" max="1216" width="10.46484375" bestFit="1" customWidth="1"/>
    <col min="1217" max="1217" width="15.06640625" bestFit="1" customWidth="1"/>
    <col min="1218" max="1218" width="10.46484375" bestFit="1" customWidth="1"/>
    <col min="1219" max="1219" width="15.06640625" bestFit="1" customWidth="1"/>
    <col min="1220" max="1220" width="12" bestFit="1" customWidth="1"/>
    <col min="1221" max="1221" width="15.06640625" bestFit="1" customWidth="1"/>
    <col min="1222" max="1222" width="10.46484375" bestFit="1" customWidth="1"/>
    <col min="1223" max="1223" width="15.06640625" bestFit="1" customWidth="1"/>
    <col min="1224" max="1224" width="10.46484375" bestFit="1" customWidth="1"/>
    <col min="1225" max="1225" width="15.06640625" bestFit="1" customWidth="1"/>
    <col min="1226" max="1226" width="10.46484375" bestFit="1" customWidth="1"/>
    <col min="1227" max="1227" width="15.06640625" bestFit="1" customWidth="1"/>
    <col min="1228" max="1228" width="10.46484375" bestFit="1" customWidth="1"/>
    <col min="1229" max="1229" width="15.06640625" bestFit="1" customWidth="1"/>
    <col min="1230" max="1230" width="10.46484375" bestFit="1" customWidth="1"/>
    <col min="1231" max="1231" width="15.06640625" bestFit="1" customWidth="1"/>
    <col min="1232" max="1232" width="10.46484375" bestFit="1" customWidth="1"/>
    <col min="1233" max="1233" width="15.06640625" bestFit="1" customWidth="1"/>
    <col min="1234" max="1234" width="10.46484375" bestFit="1" customWidth="1"/>
    <col min="1235" max="1235" width="15.06640625" bestFit="1" customWidth="1"/>
    <col min="1236" max="1236" width="10.46484375" bestFit="1" customWidth="1"/>
    <col min="1237" max="1237" width="15.06640625" bestFit="1" customWidth="1"/>
    <col min="1238" max="1238" width="10.46484375" bestFit="1" customWidth="1"/>
    <col min="1239" max="1239" width="15.06640625" bestFit="1" customWidth="1"/>
    <col min="1240" max="1240" width="10.46484375" bestFit="1" customWidth="1"/>
    <col min="1241" max="1241" width="15.06640625" bestFit="1" customWidth="1"/>
    <col min="1242" max="1242" width="12" bestFit="1" customWidth="1"/>
    <col min="1243" max="1243" width="15.06640625" bestFit="1" customWidth="1"/>
    <col min="1244" max="1244" width="10.46484375" bestFit="1" customWidth="1"/>
    <col min="1245" max="1245" width="15.06640625" bestFit="1" customWidth="1"/>
    <col min="1246" max="1246" width="10.46484375" bestFit="1" customWidth="1"/>
    <col min="1247" max="1247" width="15.06640625" bestFit="1" customWidth="1"/>
    <col min="1248" max="1248" width="10.46484375" bestFit="1" customWidth="1"/>
    <col min="1249" max="1249" width="15.06640625" bestFit="1" customWidth="1"/>
    <col min="1250" max="1250" width="10.46484375" bestFit="1" customWidth="1"/>
    <col min="1251" max="1251" width="15.06640625" bestFit="1" customWidth="1"/>
    <col min="1252" max="1252" width="10.46484375" bestFit="1" customWidth="1"/>
    <col min="1253" max="1253" width="15.06640625" bestFit="1" customWidth="1"/>
    <col min="1254" max="1254" width="10.46484375" bestFit="1" customWidth="1"/>
    <col min="1255" max="1255" width="15.06640625" bestFit="1" customWidth="1"/>
    <col min="1256" max="1256" width="10.46484375" bestFit="1" customWidth="1"/>
    <col min="1257" max="1257" width="15.06640625" bestFit="1" customWidth="1"/>
    <col min="1258" max="1258" width="10.46484375" bestFit="1" customWidth="1"/>
    <col min="1259" max="1259" width="15.06640625" bestFit="1" customWidth="1"/>
    <col min="1260" max="1260" width="12" bestFit="1" customWidth="1"/>
    <col min="1261" max="1261" width="15.06640625" bestFit="1" customWidth="1"/>
    <col min="1262" max="1262" width="10.46484375" bestFit="1" customWidth="1"/>
    <col min="1263" max="1263" width="15.06640625" bestFit="1" customWidth="1"/>
    <col min="1264" max="1264" width="10.46484375" bestFit="1" customWidth="1"/>
    <col min="1265" max="1265" width="15.06640625" bestFit="1" customWidth="1"/>
    <col min="1266" max="1266" width="10.46484375" bestFit="1" customWidth="1"/>
    <col min="1267" max="1267" width="15.06640625" bestFit="1" customWidth="1"/>
    <col min="1268" max="1268" width="10.46484375" bestFit="1" customWidth="1"/>
    <col min="1269" max="1269" width="15.06640625" bestFit="1" customWidth="1"/>
    <col min="1270" max="1270" width="10.46484375" bestFit="1" customWidth="1"/>
    <col min="1271" max="1271" width="15.06640625" bestFit="1" customWidth="1"/>
    <col min="1272" max="1272" width="12" bestFit="1" customWidth="1"/>
    <col min="1273" max="1273" width="15.06640625" bestFit="1" customWidth="1"/>
    <col min="1274" max="1274" width="10.46484375" bestFit="1" customWidth="1"/>
    <col min="1275" max="1275" width="15.06640625" bestFit="1" customWidth="1"/>
    <col min="1276" max="1276" width="12" bestFit="1" customWidth="1"/>
    <col min="1277" max="1277" width="15.06640625" bestFit="1" customWidth="1"/>
    <col min="1278" max="1278" width="10.46484375" bestFit="1" customWidth="1"/>
    <col min="1279" max="1279" width="15.06640625" bestFit="1" customWidth="1"/>
    <col min="1280" max="1280" width="10.46484375" bestFit="1" customWidth="1"/>
    <col min="1281" max="1281" width="15.06640625" bestFit="1" customWidth="1"/>
    <col min="1282" max="1282" width="10.46484375" bestFit="1" customWidth="1"/>
    <col min="1283" max="1283" width="15.06640625" bestFit="1" customWidth="1"/>
    <col min="1284" max="1284" width="10.46484375" bestFit="1" customWidth="1"/>
    <col min="1285" max="1285" width="15.06640625" bestFit="1" customWidth="1"/>
    <col min="1286" max="1286" width="10.46484375" bestFit="1" customWidth="1"/>
    <col min="1287" max="1287" width="15.06640625" bestFit="1" customWidth="1"/>
    <col min="1288" max="1288" width="10.46484375" bestFit="1" customWidth="1"/>
    <col min="1289" max="1289" width="15.06640625" bestFit="1" customWidth="1"/>
    <col min="1290" max="1290" width="10.46484375" bestFit="1" customWidth="1"/>
    <col min="1291" max="1291" width="15.06640625" bestFit="1" customWidth="1"/>
    <col min="1292" max="1292" width="10.46484375" bestFit="1" customWidth="1"/>
    <col min="1293" max="1293" width="15.06640625" bestFit="1" customWidth="1"/>
    <col min="1294" max="1294" width="10.46484375" bestFit="1" customWidth="1"/>
    <col min="1295" max="1295" width="15.06640625" bestFit="1" customWidth="1"/>
    <col min="1296" max="1296" width="10.46484375" bestFit="1" customWidth="1"/>
    <col min="1297" max="1297" width="15.06640625" bestFit="1" customWidth="1"/>
    <col min="1298" max="1298" width="10.46484375" bestFit="1" customWidth="1"/>
    <col min="1299" max="1299" width="15.06640625" bestFit="1" customWidth="1"/>
    <col min="1300" max="1300" width="10.46484375" bestFit="1" customWidth="1"/>
    <col min="1301" max="1301" width="15.06640625" bestFit="1" customWidth="1"/>
    <col min="1302" max="1302" width="10.46484375" bestFit="1" customWidth="1"/>
    <col min="1303" max="1303" width="15.06640625" bestFit="1" customWidth="1"/>
    <col min="1304" max="1304" width="10.46484375" bestFit="1" customWidth="1"/>
    <col min="1305" max="1305" width="15.06640625" bestFit="1" customWidth="1"/>
    <col min="1306" max="1306" width="10.46484375" bestFit="1" customWidth="1"/>
    <col min="1307" max="1307" width="15.06640625" bestFit="1" customWidth="1"/>
    <col min="1308" max="1308" width="12" bestFit="1" customWidth="1"/>
    <col min="1309" max="1309" width="15.06640625" bestFit="1" customWidth="1"/>
    <col min="1310" max="1310" width="10.46484375" bestFit="1" customWidth="1"/>
    <col min="1311" max="1311" width="15.06640625" bestFit="1" customWidth="1"/>
    <col min="1312" max="1312" width="10.46484375" bestFit="1" customWidth="1"/>
    <col min="1313" max="1313" width="15.06640625" bestFit="1" customWidth="1"/>
    <col min="1314" max="1314" width="10.46484375" bestFit="1" customWidth="1"/>
    <col min="1315" max="1315" width="15.06640625" bestFit="1" customWidth="1"/>
    <col min="1316" max="1316" width="10.46484375" bestFit="1" customWidth="1"/>
    <col min="1317" max="1317" width="15.06640625" bestFit="1" customWidth="1"/>
    <col min="1318" max="1318" width="10.46484375" bestFit="1" customWidth="1"/>
    <col min="1319" max="1319" width="15.06640625" bestFit="1" customWidth="1"/>
    <col min="1320" max="1320" width="10.46484375" bestFit="1" customWidth="1"/>
    <col min="1321" max="1321" width="15.06640625" bestFit="1" customWidth="1"/>
    <col min="1322" max="1322" width="10.46484375" bestFit="1" customWidth="1"/>
    <col min="1323" max="1323" width="15.06640625" bestFit="1" customWidth="1"/>
    <col min="1324" max="1324" width="10.46484375" bestFit="1" customWidth="1"/>
    <col min="1325" max="1325" width="15.06640625" bestFit="1" customWidth="1"/>
    <col min="1326" max="1326" width="10.46484375" bestFit="1" customWidth="1"/>
    <col min="1327" max="1327" width="15.06640625" bestFit="1" customWidth="1"/>
    <col min="1328" max="1328" width="12" bestFit="1" customWidth="1"/>
    <col min="1329" max="1329" width="15.06640625" bestFit="1" customWidth="1"/>
    <col min="1330" max="1330" width="10.46484375" bestFit="1" customWidth="1"/>
    <col min="1331" max="1331" width="15.06640625" bestFit="1" customWidth="1"/>
    <col min="1332" max="1332" width="10.46484375" bestFit="1" customWidth="1"/>
    <col min="1333" max="1333" width="15.06640625" bestFit="1" customWidth="1"/>
    <col min="1334" max="1334" width="12" bestFit="1" customWidth="1"/>
    <col min="1335" max="1335" width="15.06640625" bestFit="1" customWidth="1"/>
    <col min="1336" max="1336" width="10.46484375" bestFit="1" customWidth="1"/>
    <col min="1337" max="1337" width="15.06640625" bestFit="1" customWidth="1"/>
    <col min="1338" max="1338" width="10.46484375" bestFit="1" customWidth="1"/>
    <col min="1339" max="1339" width="15.06640625" bestFit="1" customWidth="1"/>
    <col min="1340" max="1340" width="10.46484375" bestFit="1" customWidth="1"/>
    <col min="1341" max="1341" width="15.06640625" bestFit="1" customWidth="1"/>
    <col min="1342" max="1342" width="12" bestFit="1" customWidth="1"/>
    <col min="1343" max="1343" width="15.06640625" bestFit="1" customWidth="1"/>
    <col min="1344" max="1344" width="10.46484375" bestFit="1" customWidth="1"/>
    <col min="1345" max="1345" width="15.06640625" bestFit="1" customWidth="1"/>
    <col min="1346" max="1346" width="10.46484375" bestFit="1" customWidth="1"/>
    <col min="1347" max="1347" width="15.06640625" bestFit="1" customWidth="1"/>
    <col min="1348" max="1348" width="10.46484375" bestFit="1" customWidth="1"/>
    <col min="1349" max="1349" width="15.06640625" bestFit="1" customWidth="1"/>
    <col min="1350" max="1350" width="10.46484375" bestFit="1" customWidth="1"/>
    <col min="1351" max="1351" width="15.06640625" bestFit="1" customWidth="1"/>
    <col min="1352" max="1352" width="10.46484375" bestFit="1" customWidth="1"/>
    <col min="1353" max="1353" width="15.06640625" bestFit="1" customWidth="1"/>
    <col min="1354" max="1354" width="10.46484375" bestFit="1" customWidth="1"/>
    <col min="1355" max="1355" width="15.06640625" bestFit="1" customWidth="1"/>
    <col min="1356" max="1356" width="10.46484375" bestFit="1" customWidth="1"/>
    <col min="1357" max="1357" width="15.06640625" bestFit="1" customWidth="1"/>
    <col min="1358" max="1358" width="10.46484375" bestFit="1" customWidth="1"/>
    <col min="1359" max="1359" width="15.06640625" bestFit="1" customWidth="1"/>
    <col min="1360" max="1360" width="10.46484375" bestFit="1" customWidth="1"/>
    <col min="1361" max="1361" width="15.06640625" bestFit="1" customWidth="1"/>
    <col min="1362" max="1362" width="10.46484375" bestFit="1" customWidth="1"/>
    <col min="1363" max="1363" width="15.06640625" bestFit="1" customWidth="1"/>
    <col min="1364" max="1364" width="10.46484375" bestFit="1" customWidth="1"/>
    <col min="1365" max="1365" width="15.06640625" bestFit="1" customWidth="1"/>
    <col min="1366" max="1366" width="10.46484375" bestFit="1" customWidth="1"/>
    <col min="1367" max="1367" width="15.06640625" bestFit="1" customWidth="1"/>
    <col min="1368" max="1368" width="12" bestFit="1" customWidth="1"/>
    <col min="1369" max="1369" width="15.06640625" bestFit="1" customWidth="1"/>
    <col min="1370" max="1370" width="10.46484375" bestFit="1" customWidth="1"/>
    <col min="1371" max="1371" width="15.06640625" bestFit="1" customWidth="1"/>
    <col min="1372" max="1372" width="10.46484375" bestFit="1" customWidth="1"/>
    <col min="1373" max="1373" width="15.06640625" bestFit="1" customWidth="1"/>
    <col min="1374" max="1374" width="10.46484375" bestFit="1" customWidth="1"/>
    <col min="1375" max="1375" width="15.06640625" bestFit="1" customWidth="1"/>
    <col min="1376" max="1376" width="12" bestFit="1" customWidth="1"/>
    <col min="1377" max="1377" width="15.06640625" bestFit="1" customWidth="1"/>
    <col min="1378" max="1378" width="10.46484375" bestFit="1" customWidth="1"/>
    <col min="1379" max="1379" width="15.06640625" bestFit="1" customWidth="1"/>
    <col min="1380" max="1380" width="10.46484375" bestFit="1" customWidth="1"/>
    <col min="1381" max="1381" width="15.06640625" bestFit="1" customWidth="1"/>
    <col min="1382" max="1382" width="10.46484375" bestFit="1" customWidth="1"/>
    <col min="1383" max="1383" width="15.06640625" bestFit="1" customWidth="1"/>
    <col min="1384" max="1384" width="10.46484375" bestFit="1" customWidth="1"/>
    <col min="1385" max="1385" width="15.06640625" bestFit="1" customWidth="1"/>
    <col min="1386" max="1386" width="10.46484375" bestFit="1" customWidth="1"/>
    <col min="1387" max="1387" width="15.06640625" bestFit="1" customWidth="1"/>
    <col min="1388" max="1388" width="10.46484375" bestFit="1" customWidth="1"/>
    <col min="1389" max="1389" width="15.06640625" bestFit="1" customWidth="1"/>
    <col min="1390" max="1390" width="10.46484375" bestFit="1" customWidth="1"/>
    <col min="1391" max="1391" width="15.06640625" bestFit="1" customWidth="1"/>
    <col min="1392" max="1392" width="10.46484375" bestFit="1" customWidth="1"/>
    <col min="1393" max="1393" width="15.06640625" bestFit="1" customWidth="1"/>
    <col min="1394" max="1394" width="10.46484375" bestFit="1" customWidth="1"/>
    <col min="1395" max="1395" width="15.06640625" bestFit="1" customWidth="1"/>
    <col min="1396" max="1396" width="10.46484375" bestFit="1" customWidth="1"/>
    <col min="1397" max="1397" width="15.06640625" bestFit="1" customWidth="1"/>
    <col min="1398" max="1398" width="10.46484375" bestFit="1" customWidth="1"/>
    <col min="1399" max="1399" width="15.06640625" bestFit="1" customWidth="1"/>
    <col min="1400" max="1400" width="10.46484375" bestFit="1" customWidth="1"/>
    <col min="1401" max="1401" width="15.06640625" bestFit="1" customWidth="1"/>
    <col min="1402" max="1402" width="10.46484375" bestFit="1" customWidth="1"/>
    <col min="1403" max="1403" width="15.06640625" bestFit="1" customWidth="1"/>
    <col min="1404" max="1404" width="10.46484375" bestFit="1" customWidth="1"/>
    <col min="1405" max="1405" width="15.06640625" bestFit="1" customWidth="1"/>
    <col min="1406" max="1406" width="12" bestFit="1" customWidth="1"/>
    <col min="1407" max="1407" width="15.06640625" bestFit="1" customWidth="1"/>
    <col min="1408" max="1408" width="10.46484375" bestFit="1" customWidth="1"/>
    <col min="1409" max="1409" width="15.06640625" bestFit="1" customWidth="1"/>
    <col min="1410" max="1410" width="10.46484375" bestFit="1" customWidth="1"/>
    <col min="1411" max="1411" width="15.06640625" bestFit="1" customWidth="1"/>
    <col min="1412" max="1412" width="10.46484375" bestFit="1" customWidth="1"/>
    <col min="1413" max="1413" width="15.06640625" bestFit="1" customWidth="1"/>
    <col min="1414" max="1414" width="12" bestFit="1" customWidth="1"/>
    <col min="1415" max="1415" width="15.06640625" bestFit="1" customWidth="1"/>
    <col min="1416" max="1416" width="10.46484375" bestFit="1" customWidth="1"/>
    <col min="1417" max="1417" width="15.06640625" bestFit="1" customWidth="1"/>
    <col min="1418" max="1418" width="10.46484375" bestFit="1" customWidth="1"/>
    <col min="1419" max="1419" width="15.06640625" bestFit="1" customWidth="1"/>
    <col min="1420" max="1420" width="10.46484375" bestFit="1" customWidth="1"/>
    <col min="1421" max="1421" width="15.06640625" bestFit="1" customWidth="1"/>
    <col min="1422" max="1422" width="10.46484375" bestFit="1" customWidth="1"/>
    <col min="1423" max="1423" width="15.06640625" bestFit="1" customWidth="1"/>
    <col min="1424" max="1424" width="12" bestFit="1" customWidth="1"/>
    <col min="1425" max="1425" width="15.06640625" bestFit="1" customWidth="1"/>
    <col min="1426" max="1426" width="10.46484375" bestFit="1" customWidth="1"/>
    <col min="1427" max="1427" width="15.06640625" bestFit="1" customWidth="1"/>
    <col min="1428" max="1428" width="10.46484375" bestFit="1" customWidth="1"/>
    <col min="1429" max="1429" width="15.06640625" bestFit="1" customWidth="1"/>
    <col min="1430" max="1430" width="10.46484375" bestFit="1" customWidth="1"/>
    <col min="1431" max="1431" width="15.06640625" bestFit="1" customWidth="1"/>
    <col min="1432" max="1432" width="10.46484375" bestFit="1" customWidth="1"/>
    <col min="1433" max="1433" width="15.06640625" bestFit="1" customWidth="1"/>
    <col min="1434" max="1434" width="10.46484375" bestFit="1" customWidth="1"/>
    <col min="1435" max="1435" width="15.06640625" bestFit="1" customWidth="1"/>
    <col min="1436" max="1436" width="10.46484375" bestFit="1" customWidth="1"/>
    <col min="1437" max="1437" width="15.06640625" bestFit="1" customWidth="1"/>
    <col min="1438" max="1438" width="10.46484375" bestFit="1" customWidth="1"/>
    <col min="1439" max="1439" width="15.06640625" bestFit="1" customWidth="1"/>
    <col min="1440" max="1440" width="10.46484375" bestFit="1" customWidth="1"/>
    <col min="1441" max="1441" width="15.06640625" bestFit="1" customWidth="1"/>
    <col min="1442" max="1442" width="10.46484375" bestFit="1" customWidth="1"/>
    <col min="1443" max="1443" width="15.06640625" bestFit="1" customWidth="1"/>
    <col min="1444" max="1444" width="10.46484375" bestFit="1" customWidth="1"/>
    <col min="1445" max="1445" width="15.06640625" bestFit="1" customWidth="1"/>
    <col min="1446" max="1446" width="10.46484375" bestFit="1" customWidth="1"/>
    <col min="1447" max="1447" width="15.06640625" bestFit="1" customWidth="1"/>
    <col min="1448" max="1448" width="10.46484375" bestFit="1" customWidth="1"/>
    <col min="1449" max="1449" width="15.06640625" bestFit="1" customWidth="1"/>
    <col min="1450" max="1450" width="10.46484375" bestFit="1" customWidth="1"/>
    <col min="1451" max="1451" width="15.06640625" bestFit="1" customWidth="1"/>
    <col min="1452" max="1452" width="10.46484375" bestFit="1" customWidth="1"/>
    <col min="1453" max="1453" width="15.06640625" bestFit="1" customWidth="1"/>
    <col min="1454" max="1454" width="10.46484375" bestFit="1" customWidth="1"/>
    <col min="1455" max="1455" width="15.06640625" bestFit="1" customWidth="1"/>
    <col min="1456" max="1456" width="10.46484375" bestFit="1" customWidth="1"/>
    <col min="1457" max="1457" width="15.06640625" bestFit="1" customWidth="1"/>
    <col min="1458" max="1458" width="10.46484375" bestFit="1" customWidth="1"/>
    <col min="1459" max="1459" width="15.06640625" bestFit="1" customWidth="1"/>
    <col min="1460" max="1460" width="10.46484375" bestFit="1" customWidth="1"/>
    <col min="1461" max="1461" width="15.06640625" bestFit="1" customWidth="1"/>
    <col min="1462" max="1462" width="10.46484375" bestFit="1" customWidth="1"/>
    <col min="1463" max="1463" width="15.06640625" bestFit="1" customWidth="1"/>
    <col min="1464" max="1464" width="10.46484375" bestFit="1" customWidth="1"/>
    <col min="1465" max="1465" width="15.06640625" bestFit="1" customWidth="1"/>
    <col min="1466" max="1466" width="10.46484375" bestFit="1" customWidth="1"/>
    <col min="1467" max="1467" width="15.06640625" bestFit="1" customWidth="1"/>
    <col min="1468" max="1468" width="12" bestFit="1" customWidth="1"/>
    <col min="1469" max="1469" width="15.06640625" bestFit="1" customWidth="1"/>
    <col min="1470" max="1470" width="10.46484375" bestFit="1" customWidth="1"/>
    <col min="1471" max="1471" width="15.06640625" bestFit="1" customWidth="1"/>
    <col min="1472" max="1472" width="10.46484375" bestFit="1" customWidth="1"/>
    <col min="1473" max="1473" width="15.06640625" bestFit="1" customWidth="1"/>
    <col min="1474" max="1474" width="10.46484375" bestFit="1" customWidth="1"/>
    <col min="1475" max="1475" width="15.06640625" bestFit="1" customWidth="1"/>
    <col min="1476" max="1476" width="10.46484375" bestFit="1" customWidth="1"/>
    <col min="1477" max="1477" width="15.06640625" bestFit="1" customWidth="1"/>
    <col min="1478" max="1478" width="10.46484375" bestFit="1" customWidth="1"/>
    <col min="1479" max="1479" width="15.06640625" bestFit="1" customWidth="1"/>
    <col min="1480" max="1480" width="10.46484375" bestFit="1" customWidth="1"/>
    <col min="1481" max="1481" width="15.06640625" bestFit="1" customWidth="1"/>
    <col min="1482" max="1482" width="10.46484375" bestFit="1" customWidth="1"/>
    <col min="1483" max="1483" width="15.06640625" bestFit="1" customWidth="1"/>
    <col min="1484" max="1484" width="10.46484375" bestFit="1" customWidth="1"/>
    <col min="1485" max="1485" width="15.06640625" bestFit="1" customWidth="1"/>
    <col min="1486" max="1486" width="10.46484375" bestFit="1" customWidth="1"/>
    <col min="1487" max="1487" width="12" bestFit="1" customWidth="1"/>
    <col min="1488" max="1488" width="15.06640625" bestFit="1" customWidth="1"/>
    <col min="1489" max="1489" width="10.46484375" bestFit="1" customWidth="1"/>
    <col min="1490" max="1490" width="15.06640625" bestFit="1" customWidth="1"/>
    <col min="1491" max="1491" width="10.46484375" bestFit="1" customWidth="1"/>
    <col min="1492" max="1492" width="15.06640625" bestFit="1" customWidth="1"/>
    <col min="1493" max="1493" width="10.46484375" bestFit="1" customWidth="1"/>
    <col min="1494" max="1494" width="15.06640625" bestFit="1" customWidth="1"/>
    <col min="1495" max="1495" width="10.46484375" bestFit="1" customWidth="1"/>
    <col min="1496" max="1496" width="15.06640625" bestFit="1" customWidth="1"/>
    <col min="1497" max="1497" width="10.46484375" bestFit="1" customWidth="1"/>
    <col min="1498" max="1498" width="15.06640625" bestFit="1" customWidth="1"/>
    <col min="1499" max="1499" width="10.46484375" bestFit="1" customWidth="1"/>
    <col min="1500" max="1500" width="15.06640625" bestFit="1" customWidth="1"/>
    <col min="1501" max="1501" width="10.46484375" bestFit="1" customWidth="1"/>
    <col min="1502" max="1502" width="15.06640625" bestFit="1" customWidth="1"/>
    <col min="1503" max="1503" width="10.46484375" bestFit="1" customWidth="1"/>
    <col min="1504" max="1504" width="15.06640625" bestFit="1" customWidth="1"/>
    <col min="1505" max="1505" width="10.46484375" bestFit="1" customWidth="1"/>
    <col min="1506" max="1506" width="15.06640625" bestFit="1" customWidth="1"/>
    <col min="1507" max="1507" width="10.46484375" bestFit="1" customWidth="1"/>
    <col min="1508" max="1508" width="15.06640625" bestFit="1" customWidth="1"/>
    <col min="1509" max="1509" width="10.46484375" bestFit="1" customWidth="1"/>
    <col min="1510" max="1510" width="15.06640625" bestFit="1" customWidth="1"/>
    <col min="1511" max="1511" width="10.46484375" bestFit="1" customWidth="1"/>
    <col min="1512" max="1512" width="15.06640625" bestFit="1" customWidth="1"/>
    <col min="1513" max="1513" width="10.46484375" bestFit="1" customWidth="1"/>
    <col min="1514" max="1514" width="15.06640625" bestFit="1" customWidth="1"/>
    <col min="1515" max="1515" width="10.46484375" bestFit="1" customWidth="1"/>
    <col min="1516" max="1516" width="15.06640625" bestFit="1" customWidth="1"/>
    <col min="1517" max="1517" width="10.46484375" bestFit="1" customWidth="1"/>
    <col min="1518" max="1518" width="15.06640625" bestFit="1" customWidth="1"/>
    <col min="1519" max="1519" width="10.46484375" bestFit="1" customWidth="1"/>
    <col min="1520" max="1520" width="15.06640625" bestFit="1" customWidth="1"/>
    <col min="1521" max="1521" width="10.46484375" bestFit="1" customWidth="1"/>
    <col min="1522" max="1522" width="15.06640625" bestFit="1" customWidth="1"/>
    <col min="1523" max="1523" width="10.46484375" bestFit="1" customWidth="1"/>
    <col min="1524" max="1524" width="15.06640625" bestFit="1" customWidth="1"/>
    <col min="1525" max="1525" width="10.46484375" bestFit="1" customWidth="1"/>
    <col min="1526" max="1526" width="15.06640625" bestFit="1" customWidth="1"/>
    <col min="1527" max="1527" width="10.46484375" bestFit="1" customWidth="1"/>
    <col min="1528" max="1528" width="15.06640625" bestFit="1" customWidth="1"/>
    <col min="1529" max="1529" width="10.46484375" bestFit="1" customWidth="1"/>
    <col min="1530" max="1530" width="15.06640625" bestFit="1" customWidth="1"/>
    <col min="1531" max="1531" width="10.46484375" bestFit="1" customWidth="1"/>
    <col min="1532" max="1532" width="15.06640625" bestFit="1" customWidth="1"/>
    <col min="1533" max="1533" width="10.46484375" bestFit="1" customWidth="1"/>
    <col min="1534" max="1534" width="15.06640625" bestFit="1" customWidth="1"/>
    <col min="1535" max="1535" width="10.46484375" bestFit="1" customWidth="1"/>
    <col min="1536" max="1536" width="15.06640625" bestFit="1" customWidth="1"/>
    <col min="1537" max="1537" width="10.46484375" bestFit="1" customWidth="1"/>
    <col min="1538" max="1538" width="15.06640625" bestFit="1" customWidth="1"/>
    <col min="1539" max="1539" width="10.46484375" bestFit="1" customWidth="1"/>
    <col min="1540" max="1540" width="15.06640625" bestFit="1" customWidth="1"/>
    <col min="1541" max="1541" width="10.46484375" bestFit="1" customWidth="1"/>
    <col min="1542" max="1542" width="15.06640625" bestFit="1" customWidth="1"/>
    <col min="1543" max="1543" width="10.46484375" bestFit="1" customWidth="1"/>
    <col min="1544" max="1544" width="15.06640625" bestFit="1" customWidth="1"/>
    <col min="1545" max="1545" width="10.46484375" bestFit="1" customWidth="1"/>
    <col min="1546" max="1546" width="15.06640625" bestFit="1" customWidth="1"/>
    <col min="1547" max="1547" width="10.46484375" bestFit="1" customWidth="1"/>
    <col min="1548" max="1548" width="15.06640625" bestFit="1" customWidth="1"/>
    <col min="1549" max="1549" width="10.46484375" bestFit="1" customWidth="1"/>
    <col min="1550" max="1550" width="15.06640625" bestFit="1" customWidth="1"/>
    <col min="1551" max="1551" width="10.46484375" bestFit="1" customWidth="1"/>
    <col min="1552" max="1552" width="15.06640625" bestFit="1" customWidth="1"/>
    <col min="1553" max="1553" width="10.46484375" bestFit="1" customWidth="1"/>
    <col min="1554" max="1554" width="15.06640625" bestFit="1" customWidth="1"/>
    <col min="1555" max="1555" width="10.46484375" bestFit="1" customWidth="1"/>
    <col min="1556" max="1556" width="15.06640625" bestFit="1" customWidth="1"/>
    <col min="1557" max="1557" width="10.46484375" bestFit="1" customWidth="1"/>
    <col min="1558" max="1558" width="15.06640625" bestFit="1" customWidth="1"/>
    <col min="1559" max="1559" width="10.46484375" bestFit="1" customWidth="1"/>
    <col min="1560" max="1560" width="15.06640625" bestFit="1" customWidth="1"/>
    <col min="1561" max="1561" width="10.46484375" bestFit="1" customWidth="1"/>
    <col min="1562" max="1562" width="15.06640625" bestFit="1" customWidth="1"/>
    <col min="1563" max="1563" width="10.46484375" bestFit="1" customWidth="1"/>
    <col min="1564" max="1564" width="15.06640625" bestFit="1" customWidth="1"/>
    <col min="1565" max="1565" width="10.46484375" bestFit="1" customWidth="1"/>
    <col min="1566" max="1566" width="15.06640625" bestFit="1" customWidth="1"/>
    <col min="1567" max="1567" width="10.46484375" bestFit="1" customWidth="1"/>
    <col min="1568" max="1568" width="15.06640625" bestFit="1" customWidth="1"/>
    <col min="1569" max="1569" width="10.46484375" bestFit="1" customWidth="1"/>
    <col min="1570" max="1570" width="15.06640625" bestFit="1" customWidth="1"/>
    <col min="1571" max="1571" width="10.46484375" bestFit="1" customWidth="1"/>
    <col min="1572" max="1572" width="15.06640625" bestFit="1" customWidth="1"/>
    <col min="1573" max="1573" width="10.46484375" bestFit="1" customWidth="1"/>
    <col min="1574" max="1574" width="15.06640625" bestFit="1" customWidth="1"/>
    <col min="1575" max="1575" width="10.46484375" bestFit="1" customWidth="1"/>
    <col min="1576" max="1576" width="15.06640625" bestFit="1" customWidth="1"/>
    <col min="1577" max="1577" width="10.46484375" bestFit="1" customWidth="1"/>
    <col min="1578" max="1578" width="15.06640625" bestFit="1" customWidth="1"/>
    <col min="1579" max="1579" width="10.46484375" bestFit="1" customWidth="1"/>
    <col min="1580" max="1580" width="15.06640625" bestFit="1" customWidth="1"/>
    <col min="1581" max="1581" width="10.46484375" bestFit="1" customWidth="1"/>
    <col min="1582" max="1582" width="15.06640625" bestFit="1" customWidth="1"/>
    <col min="1583" max="1583" width="10.46484375" bestFit="1" customWidth="1"/>
    <col min="1584" max="1584" width="15.06640625" bestFit="1" customWidth="1"/>
    <col min="1585" max="1585" width="12" bestFit="1" customWidth="1"/>
    <col min="1586" max="1586" width="16.6640625" bestFit="1" customWidth="1"/>
    <col min="1587" max="1587" width="12" bestFit="1" customWidth="1"/>
    <col min="1588" max="1588" width="16.6640625" bestFit="1" customWidth="1"/>
    <col min="1589" max="1589" width="12" bestFit="1" customWidth="1"/>
    <col min="1590" max="1590" width="16.6640625" bestFit="1" customWidth="1"/>
    <col min="1591" max="1591" width="12" bestFit="1" customWidth="1"/>
    <col min="1592" max="1592" width="16.6640625" bestFit="1" customWidth="1"/>
    <col min="1593" max="1593" width="12" bestFit="1" customWidth="1"/>
    <col min="1594" max="1594" width="16.6640625" bestFit="1" customWidth="1"/>
    <col min="1595" max="1595" width="12" bestFit="1" customWidth="1"/>
    <col min="1596" max="1596" width="16.6640625" bestFit="1" customWidth="1"/>
    <col min="1597" max="1597" width="12" bestFit="1" customWidth="1"/>
    <col min="1598" max="1598" width="16.6640625" bestFit="1" customWidth="1"/>
    <col min="1599" max="1599" width="12" bestFit="1" customWidth="1"/>
    <col min="1600" max="1600" width="16.6640625" bestFit="1" customWidth="1"/>
    <col min="1601" max="1601" width="12" bestFit="1" customWidth="1"/>
    <col min="1602" max="1602" width="16.6640625" bestFit="1" customWidth="1"/>
    <col min="1603" max="1603" width="12" bestFit="1" customWidth="1"/>
    <col min="1604" max="1604" width="16.6640625" bestFit="1" customWidth="1"/>
    <col min="1605" max="1605" width="12" bestFit="1" customWidth="1"/>
    <col min="1606" max="1606" width="16.6640625" bestFit="1" customWidth="1"/>
    <col min="1607" max="1607" width="12" bestFit="1" customWidth="1"/>
    <col min="1608" max="1608" width="16.6640625" bestFit="1" customWidth="1"/>
    <col min="1609" max="1609" width="12" bestFit="1" customWidth="1"/>
    <col min="1610" max="1610" width="16.6640625" bestFit="1" customWidth="1"/>
    <col min="1611" max="1611" width="12" bestFit="1" customWidth="1"/>
    <col min="1612" max="1612" width="16.6640625" bestFit="1" customWidth="1"/>
    <col min="1613" max="1613" width="12" bestFit="1" customWidth="1"/>
    <col min="1614" max="1614" width="16.6640625" bestFit="1" customWidth="1"/>
    <col min="1615" max="1615" width="12" bestFit="1" customWidth="1"/>
    <col min="1616" max="1616" width="16.6640625" bestFit="1" customWidth="1"/>
    <col min="1617" max="1617" width="12" bestFit="1" customWidth="1"/>
    <col min="1618" max="1618" width="16.6640625" bestFit="1" customWidth="1"/>
    <col min="1619" max="1619" width="12" bestFit="1" customWidth="1"/>
    <col min="1620" max="1620" width="16.6640625" bestFit="1" customWidth="1"/>
    <col min="1621" max="1621" width="12" bestFit="1" customWidth="1"/>
    <col min="1622" max="1622" width="16.6640625" bestFit="1" customWidth="1"/>
    <col min="1623" max="1623" width="12" bestFit="1" customWidth="1"/>
    <col min="1624" max="1624" width="16.6640625" bestFit="1" customWidth="1"/>
    <col min="1625" max="1625" width="12" bestFit="1" customWidth="1"/>
    <col min="1626" max="1626" width="16.6640625" bestFit="1" customWidth="1"/>
    <col min="1627" max="1627" width="12" bestFit="1" customWidth="1"/>
    <col min="1628" max="1628" width="16.6640625" bestFit="1" customWidth="1"/>
    <col min="1629" max="1629" width="12" bestFit="1" customWidth="1"/>
    <col min="1630" max="1630" width="16.6640625" bestFit="1" customWidth="1"/>
    <col min="1631" max="1631" width="12" bestFit="1" customWidth="1"/>
    <col min="1632" max="1632" width="16.6640625" bestFit="1" customWidth="1"/>
    <col min="1633" max="1633" width="12" bestFit="1" customWidth="1"/>
    <col min="1634" max="1634" width="16.6640625" bestFit="1" customWidth="1"/>
    <col min="1635" max="1635" width="12" bestFit="1" customWidth="1"/>
    <col min="1636" max="1636" width="16.6640625" bestFit="1" customWidth="1"/>
    <col min="1637" max="1637" width="12" bestFit="1" customWidth="1"/>
    <col min="1638" max="1638" width="16.6640625" bestFit="1" customWidth="1"/>
    <col min="1639" max="1639" width="12" bestFit="1" customWidth="1"/>
    <col min="1640" max="1640" width="16.6640625" bestFit="1" customWidth="1"/>
    <col min="1641" max="1641" width="12" bestFit="1" customWidth="1"/>
    <col min="1642" max="1642" width="16.6640625" bestFit="1" customWidth="1"/>
    <col min="1643" max="1643" width="12" bestFit="1" customWidth="1"/>
    <col min="1644" max="1644" width="16.6640625" bestFit="1" customWidth="1"/>
    <col min="1645" max="1645" width="12" bestFit="1" customWidth="1"/>
    <col min="1646" max="1646" width="16.6640625" bestFit="1" customWidth="1"/>
    <col min="1647" max="1647" width="12" bestFit="1" customWidth="1"/>
    <col min="1648" max="1648" width="16.6640625" bestFit="1" customWidth="1"/>
    <col min="1649" max="1649" width="12" bestFit="1" customWidth="1"/>
    <col min="1650" max="1650" width="16.6640625" bestFit="1" customWidth="1"/>
    <col min="1651" max="1651" width="12" bestFit="1" customWidth="1"/>
    <col min="1652" max="1652" width="16.6640625" bestFit="1" customWidth="1"/>
    <col min="1653" max="1653" width="12" bestFit="1" customWidth="1"/>
    <col min="1654" max="1654" width="16.6640625" bestFit="1" customWidth="1"/>
    <col min="1655" max="1655" width="12" bestFit="1" customWidth="1"/>
    <col min="1656" max="1656" width="16.6640625" bestFit="1" customWidth="1"/>
    <col min="1657" max="1657" width="12" bestFit="1" customWidth="1"/>
    <col min="1658" max="1658" width="16.6640625" bestFit="1" customWidth="1"/>
    <col min="1659" max="1659" width="12" bestFit="1" customWidth="1"/>
    <col min="1660" max="1660" width="16.6640625" bestFit="1" customWidth="1"/>
    <col min="1661" max="1661" width="12" bestFit="1" customWidth="1"/>
    <col min="1662" max="1662" width="16.6640625" bestFit="1" customWidth="1"/>
    <col min="1663" max="1663" width="12" bestFit="1" customWidth="1"/>
    <col min="1664" max="1664" width="16.6640625" bestFit="1" customWidth="1"/>
    <col min="1665" max="1665" width="12" bestFit="1" customWidth="1"/>
    <col min="1666" max="1666" width="16.6640625" bestFit="1" customWidth="1"/>
    <col min="1667" max="1667" width="12" bestFit="1" customWidth="1"/>
    <col min="1668" max="1668" width="16.6640625" bestFit="1" customWidth="1"/>
    <col min="1669" max="1669" width="12" bestFit="1" customWidth="1"/>
    <col min="1670" max="1670" width="16.6640625" bestFit="1" customWidth="1"/>
    <col min="1671" max="1671" width="12" bestFit="1" customWidth="1"/>
    <col min="1672" max="1672" width="16.6640625" bestFit="1" customWidth="1"/>
    <col min="1673" max="1673" width="12" bestFit="1" customWidth="1"/>
    <col min="1674" max="1674" width="16.6640625" bestFit="1" customWidth="1"/>
    <col min="1675" max="1675" width="12" bestFit="1" customWidth="1"/>
    <col min="1676" max="1676" width="16.6640625" bestFit="1" customWidth="1"/>
    <col min="1677" max="1677" width="12" bestFit="1" customWidth="1"/>
    <col min="1678" max="1678" width="16.6640625" bestFit="1" customWidth="1"/>
    <col min="1679" max="1679" width="12" bestFit="1" customWidth="1"/>
    <col min="1680" max="1680" width="16.6640625" bestFit="1" customWidth="1"/>
    <col min="1681" max="1681" width="12" bestFit="1" customWidth="1"/>
    <col min="1682" max="1682" width="16.6640625" bestFit="1" customWidth="1"/>
    <col min="1683" max="1683" width="12" bestFit="1" customWidth="1"/>
    <col min="1684" max="1684" width="16.6640625" bestFit="1" customWidth="1"/>
    <col min="1685" max="1685" width="12" bestFit="1" customWidth="1"/>
    <col min="1686" max="1686" width="16.6640625" bestFit="1" customWidth="1"/>
    <col min="1687" max="1687" width="12" bestFit="1" customWidth="1"/>
    <col min="1688" max="1688" width="16.6640625" bestFit="1" customWidth="1"/>
    <col min="1689" max="1689" width="14.6640625" bestFit="1" customWidth="1"/>
  </cols>
  <sheetData>
    <row r="3" spans="1:4" x14ac:dyDescent="0.45">
      <c r="A3" s="7" t="s">
        <v>102</v>
      </c>
      <c r="B3" t="s">
        <v>182</v>
      </c>
      <c r="C3" t="s">
        <v>194</v>
      </c>
      <c r="D3" t="s">
        <v>193</v>
      </c>
    </row>
    <row r="4" spans="1:4" x14ac:dyDescent="0.45">
      <c r="A4" s="4" t="s">
        <v>137</v>
      </c>
      <c r="B4" s="21">
        <v>3205515</v>
      </c>
      <c r="C4" s="21">
        <v>3525153.7649999997</v>
      </c>
      <c r="D4" s="21">
        <v>2183329.0599999996</v>
      </c>
    </row>
    <row r="5" spans="1:4" x14ac:dyDescent="0.45">
      <c r="A5" s="36" t="s">
        <v>140</v>
      </c>
      <c r="B5" s="21">
        <v>3205515</v>
      </c>
      <c r="C5" s="21">
        <v>3525153.7649999997</v>
      </c>
      <c r="D5" s="21">
        <v>2183329.0599999996</v>
      </c>
    </row>
    <row r="6" spans="1:4" x14ac:dyDescent="0.45">
      <c r="A6" s="50" t="s">
        <v>108</v>
      </c>
      <c r="B6" s="21">
        <v>896549</v>
      </c>
      <c r="C6" s="21">
        <v>1026233.145</v>
      </c>
      <c r="D6" s="21">
        <v>468979.99499999994</v>
      </c>
    </row>
    <row r="7" spans="1:4" x14ac:dyDescent="0.45">
      <c r="A7" s="50" t="s">
        <v>109</v>
      </c>
      <c r="B7" s="21">
        <v>899600</v>
      </c>
      <c r="C7" s="21">
        <v>914596.62000000023</v>
      </c>
      <c r="D7" s="21">
        <v>472857.73999999987</v>
      </c>
    </row>
    <row r="8" spans="1:4" x14ac:dyDescent="0.45">
      <c r="A8" s="50" t="s">
        <v>110</v>
      </c>
      <c r="B8" s="21">
        <v>1409366</v>
      </c>
      <c r="C8" s="21">
        <v>1584323.9999999998</v>
      </c>
      <c r="D8" s="21">
        <v>1241491.3249999995</v>
      </c>
    </row>
    <row r="9" spans="1:4" x14ac:dyDescent="0.45">
      <c r="A9" s="4" t="s">
        <v>138</v>
      </c>
      <c r="B9" s="21">
        <v>22266746.009999998</v>
      </c>
      <c r="C9" s="21">
        <v>22385415.255000003</v>
      </c>
      <c r="D9" s="21">
        <v>17053411.429999992</v>
      </c>
    </row>
    <row r="10" spans="1:4" x14ac:dyDescent="0.45">
      <c r="A10" s="36" t="s">
        <v>141</v>
      </c>
      <c r="B10" s="21">
        <v>5844921.7599999998</v>
      </c>
      <c r="C10" s="21">
        <v>5788415.5350000001</v>
      </c>
      <c r="D10" s="21">
        <v>4148581.9549999982</v>
      </c>
    </row>
    <row r="11" spans="1:4" x14ac:dyDescent="0.45">
      <c r="A11" s="50" t="s">
        <v>111</v>
      </c>
      <c r="B11" s="21">
        <v>1505278.76</v>
      </c>
      <c r="C11" s="21">
        <v>1447207.7549999999</v>
      </c>
      <c r="D11" s="21">
        <v>809645.62499999953</v>
      </c>
    </row>
    <row r="12" spans="1:4" x14ac:dyDescent="0.45">
      <c r="A12" s="50" t="s">
        <v>112</v>
      </c>
      <c r="B12" s="21">
        <v>2015175</v>
      </c>
      <c r="C12" s="21">
        <v>2028785.8499999999</v>
      </c>
      <c r="D12" s="21">
        <v>1675243.0299999996</v>
      </c>
    </row>
    <row r="13" spans="1:4" x14ac:dyDescent="0.45">
      <c r="A13" s="50" t="s">
        <v>113</v>
      </c>
      <c r="B13" s="21">
        <v>2324468</v>
      </c>
      <c r="C13" s="21">
        <v>2312421.9300000002</v>
      </c>
      <c r="D13" s="21">
        <v>1663693.2999999991</v>
      </c>
    </row>
    <row r="14" spans="1:4" x14ac:dyDescent="0.45">
      <c r="A14" s="36" t="s">
        <v>142</v>
      </c>
      <c r="B14" s="21">
        <v>8031668.6500000004</v>
      </c>
      <c r="C14" s="21">
        <v>8189396.4700000007</v>
      </c>
      <c r="D14" s="21">
        <v>6345597.3299999963</v>
      </c>
    </row>
    <row r="15" spans="1:4" x14ac:dyDescent="0.45">
      <c r="A15" s="50" t="s">
        <v>114</v>
      </c>
      <c r="B15" s="21">
        <v>2921605.05</v>
      </c>
      <c r="C15" s="21">
        <v>3181381.5599999991</v>
      </c>
      <c r="D15" s="21">
        <v>2523964.0499999989</v>
      </c>
    </row>
    <row r="16" spans="1:4" x14ac:dyDescent="0.45">
      <c r="A16" s="50" t="s">
        <v>115</v>
      </c>
      <c r="B16" s="21">
        <v>2434906.2000000002</v>
      </c>
      <c r="C16" s="21">
        <v>2460162.2100000004</v>
      </c>
      <c r="D16" s="21">
        <v>1805354.1399999992</v>
      </c>
    </row>
    <row r="17" spans="1:4" x14ac:dyDescent="0.45">
      <c r="A17" s="50" t="s">
        <v>116</v>
      </c>
      <c r="B17" s="21">
        <v>2675157.4</v>
      </c>
      <c r="C17" s="21">
        <v>2547852.7000000007</v>
      </c>
      <c r="D17" s="21">
        <v>2016279.1399999983</v>
      </c>
    </row>
    <row r="18" spans="1:4" x14ac:dyDescent="0.45">
      <c r="A18" s="36" t="s">
        <v>143</v>
      </c>
      <c r="B18" s="21">
        <v>8390155.5999999996</v>
      </c>
      <c r="C18" s="21">
        <v>8407603.25</v>
      </c>
      <c r="D18" s="21">
        <v>6559232.1449999986</v>
      </c>
    </row>
    <row r="19" spans="1:4" x14ac:dyDescent="0.45">
      <c r="A19" s="50" t="s">
        <v>117</v>
      </c>
      <c r="B19" s="21">
        <v>2126743.6</v>
      </c>
      <c r="C19" s="21">
        <v>2181350.2000000007</v>
      </c>
      <c r="D19" s="21">
        <v>1735786.6799999992</v>
      </c>
    </row>
    <row r="20" spans="1:4" x14ac:dyDescent="0.45">
      <c r="A20" s="50" t="s">
        <v>118</v>
      </c>
      <c r="B20" s="21">
        <v>2944832</v>
      </c>
      <c r="C20" s="21">
        <v>3216588.1</v>
      </c>
      <c r="D20" s="21">
        <v>2341834.6500000004</v>
      </c>
    </row>
    <row r="21" spans="1:4" x14ac:dyDescent="0.45">
      <c r="A21" s="50" t="s">
        <v>119</v>
      </c>
      <c r="B21" s="21">
        <v>3318580</v>
      </c>
      <c r="C21" s="21">
        <v>3009664.95</v>
      </c>
      <c r="D21" s="21">
        <v>2481610.814999999</v>
      </c>
    </row>
    <row r="22" spans="1:4" x14ac:dyDescent="0.45">
      <c r="A22" s="4" t="s">
        <v>103</v>
      </c>
      <c r="B22" s="21">
        <v>25472261.009999998</v>
      </c>
      <c r="C22" s="21">
        <v>25910569.02</v>
      </c>
      <c r="D22" s="21">
        <v>19236740.489999995</v>
      </c>
    </row>
    <row r="26" spans="1:4" x14ac:dyDescent="0.45">
      <c r="A26" s="7" t="s">
        <v>102</v>
      </c>
      <c r="B26" t="s">
        <v>182</v>
      </c>
    </row>
    <row r="27" spans="1:4" x14ac:dyDescent="0.45">
      <c r="A27" s="4" t="s">
        <v>133</v>
      </c>
      <c r="B27" s="21">
        <v>6307217</v>
      </c>
    </row>
    <row r="28" spans="1:4" x14ac:dyDescent="0.45">
      <c r="A28" s="4" t="s">
        <v>136</v>
      </c>
      <c r="B28" s="21">
        <v>9364900</v>
      </c>
    </row>
    <row r="29" spans="1:4" x14ac:dyDescent="0.45">
      <c r="A29" s="4" t="s">
        <v>132</v>
      </c>
      <c r="B29" s="21">
        <v>9800144.0099999998</v>
      </c>
    </row>
    <row r="30" spans="1:4" x14ac:dyDescent="0.45">
      <c r="A30" s="4" t="s">
        <v>103</v>
      </c>
      <c r="B30" s="21">
        <v>25472261.009999998</v>
      </c>
    </row>
  </sheetData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78A63-51FD-45B3-95A3-A62FA52E8D30}">
  <dimension ref="A1:S102"/>
  <sheetViews>
    <sheetView zoomScaleNormal="100" workbookViewId="0">
      <selection activeCell="W21" sqref="W21"/>
    </sheetView>
  </sheetViews>
  <sheetFormatPr defaultRowHeight="14.25" x14ac:dyDescent="0.45"/>
  <sheetData>
    <row r="1" spans="1:19" x14ac:dyDescent="0.45">
      <c r="A1" s="88" t="s">
        <v>205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</row>
    <row r="2" spans="1:19" x14ac:dyDescent="0.45">
      <c r="A2" s="89"/>
      <c r="B2" s="89"/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</row>
    <row r="3" spans="1:19" x14ac:dyDescent="0.45">
      <c r="A3" s="89"/>
      <c r="B3" s="89"/>
      <c r="C3" s="89"/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</row>
    <row r="48" spans="1:19" x14ac:dyDescent="0.45">
      <c r="A48" s="88" t="s">
        <v>206</v>
      </c>
      <c r="B48" s="89"/>
      <c r="C48" s="89"/>
      <c r="D48" s="89"/>
      <c r="E48" s="89"/>
      <c r="F48" s="89"/>
      <c r="G48" s="89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</row>
    <row r="49" spans="1:19" x14ac:dyDescent="0.45">
      <c r="A49" s="89"/>
      <c r="B49" s="89"/>
      <c r="C49" s="89"/>
      <c r="D49" s="89"/>
      <c r="E49" s="89"/>
      <c r="F49" s="89"/>
      <c r="G49" s="89"/>
      <c r="H49" s="89"/>
      <c r="I49" s="89"/>
      <c r="J49" s="89"/>
      <c r="K49" s="89"/>
      <c r="L49" s="89"/>
      <c r="M49" s="89"/>
      <c r="N49" s="89"/>
      <c r="O49" s="89"/>
      <c r="P49" s="89"/>
      <c r="Q49" s="89"/>
      <c r="R49" s="89"/>
      <c r="S49" s="89"/>
    </row>
    <row r="50" spans="1:19" x14ac:dyDescent="0.45">
      <c r="A50" s="89"/>
      <c r="B50" s="89"/>
      <c r="C50" s="89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89"/>
    </row>
    <row r="100" spans="1:19" x14ac:dyDescent="0.45">
      <c r="A100" s="88" t="s">
        <v>207</v>
      </c>
      <c r="B100" s="89"/>
      <c r="C100" s="89"/>
      <c r="D100" s="89"/>
      <c r="E100" s="89"/>
      <c r="F100" s="89"/>
      <c r="G100" s="89"/>
      <c r="H100" s="89"/>
      <c r="I100" s="89"/>
      <c r="J100" s="89"/>
      <c r="K100" s="89"/>
      <c r="L100" s="89"/>
      <c r="M100" s="89"/>
      <c r="N100" s="89"/>
      <c r="O100" s="89"/>
      <c r="P100" s="89"/>
      <c r="Q100" s="89"/>
      <c r="R100" s="89"/>
      <c r="S100" s="89"/>
    </row>
    <row r="101" spans="1:19" x14ac:dyDescent="0.45">
      <c r="A101" s="89"/>
      <c r="B101" s="89"/>
      <c r="C101" s="89"/>
      <c r="D101" s="89"/>
      <c r="E101" s="89"/>
      <c r="F101" s="89"/>
      <c r="G101" s="89"/>
      <c r="H101" s="89"/>
      <c r="I101" s="89"/>
      <c r="J101" s="89"/>
      <c r="K101" s="89"/>
      <c r="L101" s="89"/>
      <c r="M101" s="89"/>
      <c r="N101" s="89"/>
      <c r="O101" s="89"/>
      <c r="P101" s="89"/>
      <c r="Q101" s="89"/>
      <c r="R101" s="89"/>
      <c r="S101" s="89"/>
    </row>
    <row r="102" spans="1:19" x14ac:dyDescent="0.45">
      <c r="A102" s="89"/>
      <c r="B102" s="89"/>
      <c r="C102" s="89"/>
      <c r="D102" s="89"/>
      <c r="E102" s="89"/>
      <c r="F102" s="89"/>
      <c r="G102" s="89"/>
      <c r="H102" s="89"/>
      <c r="I102" s="89"/>
      <c r="J102" s="89"/>
      <c r="K102" s="89"/>
      <c r="L102" s="89"/>
      <c r="M102" s="89"/>
      <c r="N102" s="89"/>
      <c r="O102" s="89"/>
      <c r="P102" s="89"/>
      <c r="Q102" s="89"/>
      <c r="R102" s="89"/>
      <c r="S102" s="89"/>
    </row>
  </sheetData>
  <mergeCells count="3">
    <mergeCell ref="A1:S3"/>
    <mergeCell ref="A48:S50"/>
    <mergeCell ref="A100:S10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SKU Price List</vt:lpstr>
      <vt:lpstr>Sales Data</vt:lpstr>
      <vt:lpstr>Purchase Data</vt:lpstr>
      <vt:lpstr>Credit Data</vt:lpstr>
      <vt:lpstr>Stock Ledger</vt:lpstr>
      <vt:lpstr>Stock wise daily sales</vt:lpstr>
      <vt:lpstr>Inventory Analysis</vt:lpstr>
      <vt:lpstr>Profit Analysis</vt:lpstr>
      <vt:lpstr>Credit Analysis</vt:lpstr>
      <vt:lpstr>Sales Pivot</vt:lpstr>
      <vt:lpstr>Profit Pivot</vt:lpstr>
      <vt:lpstr>Credit Pivot</vt:lpstr>
      <vt:lpstr>Charts and Graphs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Punit Jaiswal</dc:creator>
  <cp:lastModifiedBy>Punit Jaiswal</cp:lastModifiedBy>
  <cp:lastPrinted>2025-04-07T11:59:08Z</cp:lastPrinted>
  <dcterms:created xsi:type="dcterms:W3CDTF">2025-02-28T11:34:12Z</dcterms:created>
  <dcterms:modified xsi:type="dcterms:W3CDTF">2025-04-13T10:25:27Z</dcterms:modified>
</cp:coreProperties>
</file>